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2001_{CB853E2F-8363-9949-A34F-967BC59A6B5C}" xr6:coauthVersionLast="47" xr6:coauthVersionMax="47" xr10:uidLastSave="{00000000-0000-0000-0000-000000000000}"/>
  <bookViews>
    <workbookView xWindow="-32700" yWindow="500" windowWidth="32680" windowHeight="20500" firstSheet="12" activeTab="16" xr2:uid="{7E2FBAE0-0A52-7F43-8CFF-E0DB27A18ABF}"/>
  </bookViews>
  <sheets>
    <sheet name="表紙" sheetId="2" r:id="rId1"/>
    <sheet name="基本情報→" sheetId="9" r:id="rId2"/>
    <sheet name="基本設計" sheetId="4" r:id="rId3"/>
    <sheet name="単体テスト→" sheetId="10" r:id="rId4"/>
    <sheet name="db_gen_string_data" sheetId="13" r:id="rId5"/>
    <sheet name="db_gen_number_data" sheetId="14" r:id="rId6"/>
    <sheet name="db_gen_date_data" sheetId="15" r:id="rId7"/>
    <sheet name="db_check_files_exist" sheetId="16" r:id="rId8"/>
    <sheet name="db_check_data_validate_config1" sheetId="22" r:id="rId9"/>
    <sheet name="db_check_data_validate_config2" sheetId="23" r:id="rId10"/>
    <sheet name="db_check_data_validate_config3" sheetId="24" r:id="rId11"/>
    <sheet name="db_check_data_validate_config4" sheetId="25" r:id="rId12"/>
    <sheet name="db_check_data_validate_config5" sheetId="26" r:id="rId13"/>
    <sheet name="db_check_file_validate_config1" sheetId="27" r:id="rId14"/>
    <sheet name="db_check_file_validate_config2" sheetId="28" r:id="rId15"/>
    <sheet name="修正履歴" sheetId="1" r:id="rId16"/>
    <sheet name="ログ一覧" sheetId="11" r:id="rId17"/>
    <sheet name="設定ファイル" sheetId="5" r:id="rId18"/>
    <sheet name="設定値一覧" sheetId="7" r:id="rId19"/>
    <sheet name="詳細設計" sheetId="8" r:id="rId20"/>
    <sheet name="シェルスクリプト" sheetId="30" r:id="rId21"/>
    <sheet name="db_check_sql_validate_config1" sheetId="29" r:id="rId22"/>
    <sheet name="ラベル" sheetId="3" r:id="rId23"/>
  </sheets>
  <definedNames>
    <definedName name="_xlnm._FilterDatabase" localSheetId="16" hidden="1">ログ一覧!$D$44:$AQ$45</definedName>
    <definedName name="項目リスト">db_check_data_validate_config1!$AZ$154</definedName>
    <definedName name="_xlnm.Print_Area" localSheetId="2">基本設計!$A$1:$AR$125</definedName>
    <definedName name="_xlnm.Print_Area" localSheetId="19">詳細設計!$A$1:$AR$422</definedName>
    <definedName name="_xlnm.Print_Area" localSheetId="18">設定値一覧!$A$1:$AR$95</definedName>
    <definedName name="_xlnm.Print_Area" localSheetId="17">設定ファイル!$A$1:$AR$301</definedName>
    <definedName name="_xlnm.Print_Area" localSheetId="15">修正履歴!$A$1:$AR$21</definedName>
    <definedName name="_xlnm.Print_Area" localSheetId="0">表紙!$A$1:$AR$28</definedName>
    <definedName name="_xlnm.Print_Area" localSheetId="8">db_check_data_validate_config1!$A$1:$AR$209</definedName>
    <definedName name="_xlnm.Print_Area" localSheetId="9">db_check_data_validate_config2!$A$1:$AR$196</definedName>
    <definedName name="_xlnm.Print_Area" localSheetId="10">db_check_data_validate_config3!$A$1:$AR$211</definedName>
    <definedName name="_xlnm.Print_Area" localSheetId="11">db_check_data_validate_config4!$A$1:$AR$202</definedName>
    <definedName name="_xlnm.Print_Area" localSheetId="12">db_check_data_validate_config5!$A$1:$AR$230</definedName>
    <definedName name="_xlnm.Print_Area" localSheetId="13">db_check_file_validate_config1!$A$1:$AR$175</definedName>
    <definedName name="_xlnm.Print_Area" localSheetId="14">db_check_file_validate_config2!$A$1:$AR$153</definedName>
    <definedName name="_xlnm.Print_Area" localSheetId="7">db_check_files_exist!$A$1:$AR$76</definedName>
    <definedName name="_xlnm.Print_Area" localSheetId="21">db_check_sql_validate_config1!$A$1:$AR$175</definedName>
    <definedName name="_xlnm.Print_Area" localSheetId="6">db_gen_date_data!$A$1:$AR$80</definedName>
    <definedName name="_xlnm.Print_Area" localSheetId="5">db_gen_number_data!$A$1:$AR$74</definedName>
    <definedName name="_xlnm.Print_Area" localSheetId="4">db_gen_string_data!$A$1:$AR$91</definedName>
    <definedName name="_xlnm.Print_Area" localSheetId="20">シェルスクリプト!$A$1:$AR$1064</definedName>
    <definedName name="_xlnm.Print_Area" localSheetId="16">ログ一覧!$A$1:$AR$167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132" i="11" l="1"/>
  <c r="AS328" i="11"/>
  <c r="AS327" i="11"/>
  <c r="AS326" i="11"/>
  <c r="AS325" i="11"/>
  <c r="AS324" i="11"/>
  <c r="AS323" i="11"/>
  <c r="AS322" i="11"/>
  <c r="AS321" i="11"/>
  <c r="AS320" i="11"/>
  <c r="AS319" i="11"/>
  <c r="AS318" i="11"/>
  <c r="AS317" i="11"/>
  <c r="AS316" i="11"/>
  <c r="AS315" i="11"/>
  <c r="AS314" i="11"/>
  <c r="AS313" i="11"/>
  <c r="AS312" i="11"/>
  <c r="AS311" i="11"/>
  <c r="AS310" i="11"/>
  <c r="AS309" i="11"/>
  <c r="AS308" i="11"/>
  <c r="AS307" i="11"/>
  <c r="AS306" i="11"/>
  <c r="AS305" i="11"/>
  <c r="AS304" i="11"/>
  <c r="AS303" i="11"/>
  <c r="AS302" i="11"/>
  <c r="AS301" i="11"/>
  <c r="AS300" i="11"/>
  <c r="AS299" i="11"/>
  <c r="AS298" i="11"/>
  <c r="AS297" i="11"/>
  <c r="AS296" i="11"/>
  <c r="AS295" i="11"/>
  <c r="AS294" i="11"/>
  <c r="AS293" i="11"/>
  <c r="AS292" i="11"/>
  <c r="AS291" i="11"/>
  <c r="AS290" i="11"/>
  <c r="AS289" i="11"/>
  <c r="AS288" i="11"/>
  <c r="AS287" i="11"/>
  <c r="AS286" i="11"/>
  <c r="AS285" i="11"/>
  <c r="AS284" i="11"/>
  <c r="AS283" i="11"/>
  <c r="AS282" i="11"/>
  <c r="AS281" i="11"/>
  <c r="AS280" i="11"/>
  <c r="AS279" i="11"/>
  <c r="AS278" i="11"/>
  <c r="AS277" i="11"/>
  <c r="AS276" i="11"/>
  <c r="AS275" i="11"/>
  <c r="AS274" i="11"/>
  <c r="AS273" i="11"/>
  <c r="AS272" i="11"/>
  <c r="AS271" i="11"/>
  <c r="AS270" i="11"/>
  <c r="AS269" i="11"/>
  <c r="AS268" i="11"/>
  <c r="AS267" i="11"/>
  <c r="AS266" i="11"/>
  <c r="AS265" i="11"/>
  <c r="AS264" i="11"/>
  <c r="AS263" i="11"/>
  <c r="AS262" i="11"/>
  <c r="AS261" i="11"/>
  <c r="AS260" i="11"/>
  <c r="AS259" i="11"/>
  <c r="AS258" i="11"/>
  <c r="AS257" i="11"/>
  <c r="AS256" i="11"/>
  <c r="AS255" i="11"/>
  <c r="AS254" i="11"/>
  <c r="AS253" i="11"/>
  <c r="AS252" i="11"/>
  <c r="AS251" i="11"/>
  <c r="AS250" i="11"/>
  <c r="AS249" i="11"/>
  <c r="AS248" i="11"/>
  <c r="AS247" i="11"/>
  <c r="AS246" i="11"/>
  <c r="AS245" i="11"/>
  <c r="AS244" i="11"/>
  <c r="AS243" i="11"/>
  <c r="AS242" i="11"/>
  <c r="AS241" i="11"/>
  <c r="AS240" i="11"/>
  <c r="AS239" i="11"/>
  <c r="AS238" i="11"/>
  <c r="AS237" i="11"/>
  <c r="AS236" i="11"/>
  <c r="AS235" i="11"/>
  <c r="AS234" i="11"/>
  <c r="AS233" i="11"/>
  <c r="AS232" i="11"/>
  <c r="AS231" i="11"/>
  <c r="AS230" i="11"/>
  <c r="AS229" i="11"/>
  <c r="AS228" i="11"/>
  <c r="AS227" i="11"/>
  <c r="AS226" i="11"/>
  <c r="AS225" i="11"/>
  <c r="AS224" i="11"/>
  <c r="AS223" i="11"/>
  <c r="AS222" i="11"/>
  <c r="AS221" i="11"/>
  <c r="AS220" i="11"/>
  <c r="AS219" i="11"/>
  <c r="AS218" i="11"/>
  <c r="AS217" i="11"/>
  <c r="AS216" i="11"/>
  <c r="AS215" i="11"/>
  <c r="AS214" i="11"/>
  <c r="AS213" i="11"/>
  <c r="AS212" i="11"/>
  <c r="AS211" i="11"/>
  <c r="AS210" i="11"/>
  <c r="AS209" i="11"/>
  <c r="AS208" i="11"/>
  <c r="AS207" i="11"/>
  <c r="AS206" i="11"/>
  <c r="AS205" i="11"/>
  <c r="AS204" i="11"/>
  <c r="AS203" i="11"/>
  <c r="AS202" i="11"/>
  <c r="AS201" i="11"/>
  <c r="AS200" i="11"/>
  <c r="AS199" i="11"/>
  <c r="AS198" i="11"/>
  <c r="AS197" i="11"/>
  <c r="AS196" i="11"/>
  <c r="AS195" i="11"/>
  <c r="AS194" i="11"/>
  <c r="AS193" i="11"/>
  <c r="AS192" i="11"/>
  <c r="AS191" i="11"/>
  <c r="AS190" i="11"/>
  <c r="AS189" i="11"/>
  <c r="AS188" i="11"/>
  <c r="AS187" i="11"/>
  <c r="AS186" i="11"/>
  <c r="AS185" i="11"/>
  <c r="AS184" i="11"/>
  <c r="AS183" i="11"/>
  <c r="AS182" i="11"/>
  <c r="AS181" i="11"/>
  <c r="AS180" i="11"/>
  <c r="AS179" i="11"/>
  <c r="AS178" i="11"/>
  <c r="AS177" i="11"/>
  <c r="AS176" i="11"/>
  <c r="AS175" i="11"/>
  <c r="AS174" i="11"/>
  <c r="AS173" i="11"/>
  <c r="AS172" i="11"/>
  <c r="AS171" i="11"/>
  <c r="AS170" i="11"/>
  <c r="AS169" i="11"/>
  <c r="AS168" i="11"/>
  <c r="AS167" i="11"/>
  <c r="AS166" i="11"/>
  <c r="AS165" i="11"/>
  <c r="AS164" i="11"/>
  <c r="AS163" i="11"/>
  <c r="AS162" i="11"/>
  <c r="AS161" i="11"/>
  <c r="AS160" i="11"/>
  <c r="AS159" i="11"/>
  <c r="AS158" i="11"/>
  <c r="AS157" i="11"/>
  <c r="AS156" i="11"/>
  <c r="AS155" i="11"/>
  <c r="AS154" i="11"/>
  <c r="AS153" i="11"/>
  <c r="AS152" i="11"/>
  <c r="AS151" i="11"/>
  <c r="AS150" i="11"/>
  <c r="AS149" i="11"/>
  <c r="AS148" i="11"/>
  <c r="AS147" i="11"/>
  <c r="AS146" i="11"/>
  <c r="AS145" i="11"/>
  <c r="AS144" i="11"/>
  <c r="AS143" i="11"/>
  <c r="AS142" i="11"/>
  <c r="AS141" i="11"/>
  <c r="AS140" i="11"/>
  <c r="AS139" i="11"/>
  <c r="AS138" i="11"/>
  <c r="AS137" i="11"/>
  <c r="AS136" i="11"/>
  <c r="AS135" i="11"/>
  <c r="AS134" i="11"/>
  <c r="AS133" i="11"/>
  <c r="AS131" i="11"/>
  <c r="AS130" i="11"/>
  <c r="AS129" i="11"/>
  <c r="AS128" i="11"/>
  <c r="AS127" i="11"/>
  <c r="AS126" i="11"/>
  <c r="AS125" i="11"/>
  <c r="AS124" i="11"/>
  <c r="AS123" i="11"/>
  <c r="AS122" i="11"/>
  <c r="AS121" i="11"/>
  <c r="AS120" i="11"/>
  <c r="AS119" i="11"/>
  <c r="AS118" i="11"/>
  <c r="AS117" i="11"/>
  <c r="AS116" i="11"/>
  <c r="AS115" i="11"/>
  <c r="AS114" i="11"/>
  <c r="AS113" i="11"/>
  <c r="AS112" i="11"/>
  <c r="AS111" i="11"/>
  <c r="AS110" i="11"/>
  <c r="AS109" i="11"/>
  <c r="AS108" i="11"/>
  <c r="AS107" i="11"/>
  <c r="AS106" i="11"/>
  <c r="AS105" i="11"/>
  <c r="AS104" i="11"/>
  <c r="AS103" i="11"/>
  <c r="AS102" i="11"/>
  <c r="AS101" i="11"/>
  <c r="AS100" i="11"/>
  <c r="AS99" i="11"/>
  <c r="AS98" i="11"/>
  <c r="AS97" i="11"/>
  <c r="AS96" i="11"/>
  <c r="AS95" i="11"/>
  <c r="AS94" i="11"/>
  <c r="AS93" i="11"/>
  <c r="AS92" i="11"/>
  <c r="AS91" i="11"/>
  <c r="AS90" i="11"/>
  <c r="AS89" i="11"/>
  <c r="AS88" i="11"/>
  <c r="AS87" i="11"/>
  <c r="AS86" i="11"/>
  <c r="AS85" i="11"/>
  <c r="AS84" i="11"/>
  <c r="AS83" i="11"/>
  <c r="AS82" i="11"/>
  <c r="AS81" i="11"/>
  <c r="AS80" i="11"/>
  <c r="AS79" i="11"/>
  <c r="AS78" i="11"/>
  <c r="AS77" i="11"/>
  <c r="AS76" i="11"/>
  <c r="AS75" i="11"/>
  <c r="AS74" i="11"/>
  <c r="AS73" i="11"/>
  <c r="AS72" i="11"/>
  <c r="AS71" i="11"/>
  <c r="AS70" i="11"/>
  <c r="AS69" i="11"/>
  <c r="AS68" i="11"/>
  <c r="AS67" i="11"/>
  <c r="AS66" i="11"/>
  <c r="AS65" i="11"/>
  <c r="AS64" i="11"/>
  <c r="AS63" i="11"/>
  <c r="AS62" i="11"/>
  <c r="AS61" i="11"/>
  <c r="AS60" i="11"/>
  <c r="AS59" i="11"/>
  <c r="AS58" i="11"/>
  <c r="AS57" i="11"/>
  <c r="AS56" i="11"/>
  <c r="AS55" i="11"/>
  <c r="AS54" i="11"/>
  <c r="AS53" i="11"/>
  <c r="AS52" i="11"/>
  <c r="AS51" i="11"/>
  <c r="AS50" i="11"/>
  <c r="AS49" i="11"/>
  <c r="AS48" i="11"/>
  <c r="AS47" i="11"/>
  <c r="AS46" i="11"/>
  <c r="AN3" i="30"/>
  <c r="AG3" i="30"/>
  <c r="AB3" i="30"/>
  <c r="AN2" i="30"/>
  <c r="AG2" i="30"/>
  <c r="J2" i="30"/>
  <c r="B2" i="30" a="1"/>
  <c r="B2" i="30" s="1"/>
  <c r="BL137" i="29"/>
  <c r="BK137" i="29"/>
  <c r="BJ137" i="29"/>
  <c r="BI137" i="29"/>
  <c r="BH137" i="29"/>
  <c r="BG137" i="29"/>
  <c r="BF137" i="29"/>
  <c r="BE137" i="29"/>
  <c r="BD137" i="29"/>
  <c r="BC137" i="29"/>
  <c r="BB137" i="29"/>
  <c r="BA137" i="29"/>
  <c r="AZ137" i="29"/>
  <c r="AY137" i="29"/>
  <c r="AX137" i="29"/>
  <c r="AW137" i="29"/>
  <c r="K54" i="29"/>
  <c r="L54" i="29" s="1"/>
  <c r="M54" i="29" s="1"/>
  <c r="N54" i="29" s="1"/>
  <c r="O54" i="29" s="1"/>
  <c r="P54" i="29" s="1"/>
  <c r="Q54" i="29" s="1"/>
  <c r="R54" i="29" s="1"/>
  <c r="S54" i="29" s="1"/>
  <c r="T54" i="29" s="1"/>
  <c r="U54" i="29" s="1"/>
  <c r="V54" i="29" s="1"/>
  <c r="W54" i="29" s="1"/>
  <c r="X54" i="29" s="1"/>
  <c r="Y54" i="29" s="1"/>
  <c r="Z54" i="29" s="1"/>
  <c r="AA54" i="29" s="1"/>
  <c r="AB54" i="29" s="1"/>
  <c r="AC54" i="29" s="1"/>
  <c r="AD54" i="29" s="1"/>
  <c r="AE54" i="29" s="1"/>
  <c r="AF54" i="29" s="1"/>
  <c r="AG54" i="29" s="1"/>
  <c r="AH54" i="29" s="1"/>
  <c r="AI54" i="29" s="1"/>
  <c r="AJ54" i="29" s="1"/>
  <c r="AK54" i="29" s="1"/>
  <c r="AL54" i="29" s="1"/>
  <c r="AM54" i="29" s="1"/>
  <c r="AN54" i="29" s="1"/>
  <c r="AO54" i="29" s="1"/>
  <c r="AP54" i="29" s="1"/>
  <c r="AQ54" i="29" s="1"/>
  <c r="J54" i="29"/>
  <c r="I54" i="29"/>
  <c r="H54" i="29"/>
  <c r="D139" i="29" s="1"/>
  <c r="H50" i="29"/>
  <c r="H47" i="29"/>
  <c r="H44" i="29"/>
  <c r="H41" i="29"/>
  <c r="H38" i="29"/>
  <c r="H35" i="29"/>
  <c r="H32" i="29"/>
  <c r="H29" i="29"/>
  <c r="H26" i="29"/>
  <c r="H25" i="29"/>
  <c r="H23" i="29"/>
  <c r="H22" i="29"/>
  <c r="AD16" i="29" a="1"/>
  <c r="AD16" i="29" s="1"/>
  <c r="E16" i="29" s="1"/>
  <c r="AD15" i="29"/>
  <c r="AD15" i="29" a="1"/>
  <c r="E15" i="29"/>
  <c r="AD14" i="29" a="1"/>
  <c r="AD14" i="29" s="1"/>
  <c r="E14" i="29"/>
  <c r="AD13" i="29" a="1"/>
  <c r="AD13" i="29" s="1"/>
  <c r="E13" i="29" s="1"/>
  <c r="AD12" i="29"/>
  <c r="E12" i="29" s="1"/>
  <c r="AD12" i="29" a="1"/>
  <c r="AD11" i="29"/>
  <c r="AD11" i="29" a="1"/>
  <c r="E11" i="29"/>
  <c r="AD10" i="29" a="1"/>
  <c r="AD10" i="29" s="1"/>
  <c r="AD9" i="29"/>
  <c r="AD9" i="29" a="1"/>
  <c r="E9" i="29"/>
  <c r="E8" i="29"/>
  <c r="AN3" i="29"/>
  <c r="AG3" i="29"/>
  <c r="AB3" i="29"/>
  <c r="AN2" i="29"/>
  <c r="AG2" i="29"/>
  <c r="J2" i="29"/>
  <c r="B2" i="29" a="1"/>
  <c r="B2" i="29" s="1"/>
  <c r="AN3" i="8"/>
  <c r="AG3" i="8"/>
  <c r="AB3" i="8"/>
  <c r="AN2" i="8"/>
  <c r="AG2" i="8"/>
  <c r="J2" i="8"/>
  <c r="B2" i="8" a="1"/>
  <c r="B2" i="8" s="1"/>
  <c r="AN3" i="7"/>
  <c r="AG3" i="7"/>
  <c r="AB3" i="7"/>
  <c r="AN2" i="7"/>
  <c r="AG2" i="7"/>
  <c r="J2" i="7"/>
  <c r="B2" i="7" a="1"/>
  <c r="B2" i="7" s="1"/>
  <c r="AN3" i="5"/>
  <c r="AG3" i="5"/>
  <c r="AB3" i="5"/>
  <c r="AN2" i="5"/>
  <c r="AG2" i="5"/>
  <c r="J2" i="5"/>
  <c r="B2" i="5" a="1"/>
  <c r="B2" i="5" s="1"/>
  <c r="AN3" i="11"/>
  <c r="AG3" i="11"/>
  <c r="AB3" i="11"/>
  <c r="AN2" i="11"/>
  <c r="AG2" i="11"/>
  <c r="J2" i="11"/>
  <c r="B2" i="11" a="1"/>
  <c r="B2" i="11" s="1"/>
  <c r="AN3" i="28"/>
  <c r="AG3" i="28"/>
  <c r="AB3" i="28"/>
  <c r="AN2" i="28"/>
  <c r="AG2" i="28"/>
  <c r="J2" i="28"/>
  <c r="B2" i="28" a="1"/>
  <c r="B2" i="28" s="1"/>
  <c r="AD12" i="28" a="1"/>
  <c r="AD12" i="28" s="1"/>
  <c r="E12" i="28" s="1"/>
  <c r="AD13" i="28" a="1"/>
  <c r="AD13" i="28"/>
  <c r="E13" i="28" s="1"/>
  <c r="AN3" i="27"/>
  <c r="AG3" i="27"/>
  <c r="AB3" i="27"/>
  <c r="AN2" i="27"/>
  <c r="AG2" i="27"/>
  <c r="J2" i="27"/>
  <c r="B2" i="27" a="1"/>
  <c r="B2" i="27" s="1"/>
  <c r="AN3" i="26"/>
  <c r="AG3" i="26"/>
  <c r="AB3" i="26"/>
  <c r="AN2" i="26"/>
  <c r="AG2" i="26"/>
  <c r="J2" i="26"/>
  <c r="B2" i="26" a="1"/>
  <c r="B2" i="26" s="1"/>
  <c r="AN3" i="25"/>
  <c r="AG3" i="25"/>
  <c r="AB3" i="25"/>
  <c r="AN2" i="25"/>
  <c r="AG2" i="25"/>
  <c r="J2" i="25"/>
  <c r="B2" i="25" a="1"/>
  <c r="B2" i="25" s="1"/>
  <c r="AN3" i="24"/>
  <c r="AG3" i="24"/>
  <c r="AB3" i="24"/>
  <c r="AN2" i="24"/>
  <c r="AG2" i="24"/>
  <c r="J2" i="24"/>
  <c r="B2" i="24" a="1"/>
  <c r="B2" i="24" s="1"/>
  <c r="AN3" i="23"/>
  <c r="AG3" i="23"/>
  <c r="AB3" i="23"/>
  <c r="AN2" i="23"/>
  <c r="AG2" i="23"/>
  <c r="J2" i="23"/>
  <c r="B2" i="23" a="1"/>
  <c r="B2" i="23" s="1"/>
  <c r="AN3" i="22"/>
  <c r="AG3" i="22"/>
  <c r="AB3" i="22"/>
  <c r="AN2" i="22"/>
  <c r="AG2" i="22"/>
  <c r="J2" i="22"/>
  <c r="B2" i="22" a="1"/>
  <c r="B2" i="22" s="1"/>
  <c r="AN3" i="16"/>
  <c r="AG3" i="16"/>
  <c r="AB3" i="16"/>
  <c r="AN2" i="16"/>
  <c r="AG2" i="16"/>
  <c r="J2" i="16"/>
  <c r="B2" i="16" a="1"/>
  <c r="B2" i="16" s="1"/>
  <c r="AN3" i="15"/>
  <c r="AG3" i="15"/>
  <c r="AB3" i="15"/>
  <c r="AN2" i="15"/>
  <c r="AG2" i="15"/>
  <c r="J2" i="15"/>
  <c r="B2" i="15" a="1"/>
  <c r="B2" i="15" s="1"/>
  <c r="AN3" i="14"/>
  <c r="AG3" i="14"/>
  <c r="AB3" i="14"/>
  <c r="AN2" i="14"/>
  <c r="AG2" i="14"/>
  <c r="J2" i="14"/>
  <c r="B2" i="14" a="1"/>
  <c r="B2" i="14" s="1"/>
  <c r="AN3" i="13"/>
  <c r="AG3" i="13"/>
  <c r="AB3" i="13"/>
  <c r="AN2" i="13"/>
  <c r="AG2" i="13"/>
  <c r="J2" i="13"/>
  <c r="B2" i="13" a="1"/>
  <c r="B2" i="13" s="1"/>
  <c r="AN2" i="4"/>
  <c r="AN3" i="4"/>
  <c r="B11" i="1"/>
  <c r="D11" i="1" s="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B10" i="1"/>
  <c r="D10" i="1" s="1"/>
  <c r="H47" i="28"/>
  <c r="H44" i="28"/>
  <c r="H41" i="28"/>
  <c r="H38" i="28"/>
  <c r="H35" i="28"/>
  <c r="H32" i="28"/>
  <c r="H29" i="28"/>
  <c r="H63" i="26"/>
  <c r="H60" i="26"/>
  <c r="H57" i="26"/>
  <c r="H54" i="26"/>
  <c r="H51" i="26"/>
  <c r="H48" i="26"/>
  <c r="H47" i="26"/>
  <c r="H45" i="26"/>
  <c r="H44" i="26"/>
  <c r="H42" i="26"/>
  <c r="H39" i="26"/>
  <c r="H36" i="26"/>
  <c r="H33" i="26"/>
  <c r="H32" i="26"/>
  <c r="H63" i="25"/>
  <c r="H60" i="25"/>
  <c r="H57" i="25"/>
  <c r="H54" i="25"/>
  <c r="H51" i="25"/>
  <c r="H48" i="25"/>
  <c r="H45" i="25"/>
  <c r="H42" i="25"/>
  <c r="H39" i="25"/>
  <c r="H36" i="25"/>
  <c r="H33" i="25"/>
  <c r="H63" i="24"/>
  <c r="H60" i="24"/>
  <c r="H57" i="24"/>
  <c r="H54" i="24"/>
  <c r="H51" i="24"/>
  <c r="H48" i="24"/>
  <c r="H45" i="24"/>
  <c r="H42" i="24"/>
  <c r="H39" i="24"/>
  <c r="H36" i="24"/>
  <c r="H33" i="24"/>
  <c r="H63" i="23"/>
  <c r="H60" i="23"/>
  <c r="H57" i="23"/>
  <c r="H54" i="23"/>
  <c r="H51" i="23"/>
  <c r="H48" i="23"/>
  <c r="H45" i="23"/>
  <c r="H42" i="23"/>
  <c r="H39" i="23"/>
  <c r="H36" i="23"/>
  <c r="H33" i="23"/>
  <c r="H32" i="23"/>
  <c r="BL137" i="28"/>
  <c r="BK137" i="28"/>
  <c r="BJ137" i="28"/>
  <c r="BI137" i="28"/>
  <c r="BH137" i="28"/>
  <c r="BG137" i="28"/>
  <c r="BF137" i="28"/>
  <c r="BE137" i="28"/>
  <c r="BD137" i="28"/>
  <c r="BC137" i="28"/>
  <c r="BB137" i="28"/>
  <c r="BA137" i="28"/>
  <c r="AZ137" i="28"/>
  <c r="AY137" i="28"/>
  <c r="AX137" i="28"/>
  <c r="AW137" i="28"/>
  <c r="H50" i="28"/>
  <c r="H26" i="28"/>
  <c r="H25" i="28"/>
  <c r="H23" i="28"/>
  <c r="H22" i="28"/>
  <c r="AD16" i="28" a="1"/>
  <c r="AD16" i="28" s="1"/>
  <c r="E16" i="28" s="1"/>
  <c r="AD15" i="28" a="1"/>
  <c r="AD15" i="28" s="1"/>
  <c r="E15" i="28" s="1"/>
  <c r="AD14" i="28" a="1"/>
  <c r="AD14" i="28" s="1"/>
  <c r="E14" i="28" s="1"/>
  <c r="AD11" i="28" a="1"/>
  <c r="AD11" i="28" s="1"/>
  <c r="E11" i="28" s="1"/>
  <c r="AD10" i="28" a="1"/>
  <c r="AD10" i="28" s="1"/>
  <c r="E10" i="28" s="1"/>
  <c r="AD9" i="28" a="1"/>
  <c r="AD9" i="28" s="1"/>
  <c r="H31" i="28" s="1"/>
  <c r="E8" i="28"/>
  <c r="BL137" i="27"/>
  <c r="BJ137" i="27"/>
  <c r="BH137" i="27"/>
  <c r="BF137" i="27"/>
  <c r="BD137" i="27"/>
  <c r="BB137" i="27"/>
  <c r="AZ137" i="27"/>
  <c r="AX137" i="27"/>
  <c r="BT192" i="26"/>
  <c r="BR192" i="26"/>
  <c r="BP192" i="26"/>
  <c r="BN192" i="26"/>
  <c r="BL192" i="26"/>
  <c r="BJ192" i="26"/>
  <c r="BH192" i="26"/>
  <c r="BF192" i="26"/>
  <c r="BD192" i="26"/>
  <c r="BB192" i="26"/>
  <c r="AZ192" i="26"/>
  <c r="AX192" i="26"/>
  <c r="BT164" i="25"/>
  <c r="BR164" i="25"/>
  <c r="BP164" i="25"/>
  <c r="BN164" i="25"/>
  <c r="BL164" i="25"/>
  <c r="BJ164" i="25"/>
  <c r="BH164" i="25"/>
  <c r="BF164" i="25"/>
  <c r="BD164" i="25"/>
  <c r="BB164" i="25"/>
  <c r="AZ164" i="25"/>
  <c r="AX164" i="25"/>
  <c r="BT173" i="24"/>
  <c r="BR173" i="24"/>
  <c r="BP173" i="24"/>
  <c r="BN173" i="24"/>
  <c r="BL173" i="24"/>
  <c r="BJ173" i="24"/>
  <c r="BH173" i="24"/>
  <c r="BF173" i="24"/>
  <c r="BD173" i="24"/>
  <c r="BB173" i="24"/>
  <c r="AZ173" i="24"/>
  <c r="AX173" i="24"/>
  <c r="BT158" i="23"/>
  <c r="BR158" i="23"/>
  <c r="BP158" i="23"/>
  <c r="BN158" i="23"/>
  <c r="BL158" i="23"/>
  <c r="BJ158" i="23"/>
  <c r="BH158" i="23"/>
  <c r="BF158" i="23"/>
  <c r="BD158" i="23"/>
  <c r="BB158" i="23"/>
  <c r="AZ158" i="23"/>
  <c r="AX158" i="23"/>
  <c r="AW192" i="26"/>
  <c r="AW164" i="25"/>
  <c r="AW173" i="24"/>
  <c r="AW158" i="23"/>
  <c r="AX171" i="22"/>
  <c r="AW171" i="22"/>
  <c r="BT171" i="22"/>
  <c r="BR171" i="22"/>
  <c r="BP171" i="22"/>
  <c r="BN171" i="22"/>
  <c r="BL171" i="22"/>
  <c r="BJ171" i="22"/>
  <c r="BH171" i="22"/>
  <c r="BF171" i="22"/>
  <c r="BD171" i="22"/>
  <c r="BB171" i="22"/>
  <c r="AZ171" i="22"/>
  <c r="BK137" i="27"/>
  <c r="BI137" i="27"/>
  <c r="BG137" i="27"/>
  <c r="BE137" i="27"/>
  <c r="BC137" i="27"/>
  <c r="BA137" i="27"/>
  <c r="AY137" i="27"/>
  <c r="AW137" i="27"/>
  <c r="H54" i="27"/>
  <c r="I54" i="27" s="1"/>
  <c r="J54" i="27" s="1"/>
  <c r="K54" i="27" s="1"/>
  <c r="L54" i="27" s="1"/>
  <c r="M54" i="27" s="1"/>
  <c r="N54" i="27" s="1"/>
  <c r="O54" i="27" s="1"/>
  <c r="P54" i="27" s="1"/>
  <c r="Q54" i="27" s="1"/>
  <c r="R54" i="27" s="1"/>
  <c r="S54" i="27" s="1"/>
  <c r="T54" i="27" s="1"/>
  <c r="U54" i="27" s="1"/>
  <c r="V54" i="27" s="1"/>
  <c r="W54" i="27" s="1"/>
  <c r="X54" i="27" s="1"/>
  <c r="Y54" i="27" s="1"/>
  <c r="Z54" i="27" s="1"/>
  <c r="AA54" i="27" s="1"/>
  <c r="AB54" i="27" s="1"/>
  <c r="AC54" i="27" s="1"/>
  <c r="AD54" i="27" s="1"/>
  <c r="AE54" i="27" s="1"/>
  <c r="AF54" i="27" s="1"/>
  <c r="AG54" i="27" s="1"/>
  <c r="AH54" i="27" s="1"/>
  <c r="AI54" i="27" s="1"/>
  <c r="AJ54" i="27" s="1"/>
  <c r="AK54" i="27" s="1"/>
  <c r="AL54" i="27" s="1"/>
  <c r="AM54" i="27" s="1"/>
  <c r="AN54" i="27" s="1"/>
  <c r="AO54" i="27" s="1"/>
  <c r="AP54" i="27" s="1"/>
  <c r="AQ54" i="27" s="1"/>
  <c r="H54" i="28" s="1"/>
  <c r="H50" i="27"/>
  <c r="H47" i="27"/>
  <c r="H44" i="27"/>
  <c r="H41" i="27"/>
  <c r="H38" i="27"/>
  <c r="H35" i="27"/>
  <c r="H32" i="27"/>
  <c r="H29" i="27"/>
  <c r="H26" i="27"/>
  <c r="H25" i="27"/>
  <c r="H23" i="27"/>
  <c r="H22" i="27"/>
  <c r="AD16" i="27" a="1"/>
  <c r="AD16" i="27" s="1"/>
  <c r="E16" i="27" s="1"/>
  <c r="AD15" i="27" a="1"/>
  <c r="AD15" i="27" s="1"/>
  <c r="E15" i="27" s="1"/>
  <c r="AD14" i="27" a="1"/>
  <c r="AD14" i="27" s="1"/>
  <c r="E14" i="27" s="1"/>
  <c r="AD13" i="27" a="1"/>
  <c r="AD13" i="27" s="1"/>
  <c r="E13" i="27" s="1"/>
  <c r="AD12" i="27" a="1"/>
  <c r="AD12" i="27" s="1"/>
  <c r="AD11" i="27" a="1"/>
  <c r="AD11" i="27" s="1"/>
  <c r="E11" i="27" s="1"/>
  <c r="AD10" i="27" a="1"/>
  <c r="AD10" i="27" s="1"/>
  <c r="E10" i="27" s="1"/>
  <c r="AD9" i="27" a="1"/>
  <c r="AD9" i="27" s="1"/>
  <c r="E8" i="27"/>
  <c r="T131" i="11"/>
  <c r="T130" i="11"/>
  <c r="BS192" i="26"/>
  <c r="BQ192" i="26"/>
  <c r="BO192" i="26"/>
  <c r="BM192" i="26"/>
  <c r="BK192" i="26"/>
  <c r="BI192" i="26"/>
  <c r="BG192" i="26"/>
  <c r="BE192" i="26"/>
  <c r="BC192" i="26"/>
  <c r="BA192" i="26"/>
  <c r="AY192" i="26"/>
  <c r="H66" i="26"/>
  <c r="H30" i="26"/>
  <c r="H29" i="26"/>
  <c r="H27" i="26"/>
  <c r="H26" i="26"/>
  <c r="AD20" i="26" a="1"/>
  <c r="AD20" i="26" s="1"/>
  <c r="E20" i="26" s="1"/>
  <c r="AD19" i="26" a="1"/>
  <c r="AD19" i="26" s="1"/>
  <c r="E19" i="26" s="1"/>
  <c r="AD18" i="26" a="1"/>
  <c r="AD18" i="26" s="1"/>
  <c r="E18" i="26" s="1"/>
  <c r="AD17" i="26" a="1"/>
  <c r="AD17" i="26" s="1"/>
  <c r="E17" i="26" s="1"/>
  <c r="AD16" i="26" a="1"/>
  <c r="AD16" i="26" s="1"/>
  <c r="E16" i="26" s="1"/>
  <c r="AD15" i="26" a="1"/>
  <c r="AD15" i="26" s="1"/>
  <c r="E15" i="26" s="1"/>
  <c r="AD14" i="26" a="1"/>
  <c r="AD14" i="26" s="1"/>
  <c r="E14" i="26" s="1"/>
  <c r="AD13" i="26" a="1"/>
  <c r="AD13" i="26" s="1"/>
  <c r="E13" i="26" s="1"/>
  <c r="AD12" i="26" a="1"/>
  <c r="AD12" i="26" s="1"/>
  <c r="E12" i="26" s="1"/>
  <c r="AD11" i="26" a="1"/>
  <c r="AD11" i="26" s="1"/>
  <c r="AD10" i="26" a="1"/>
  <c r="AD10" i="26" s="1"/>
  <c r="E10" i="26" s="1"/>
  <c r="AD9" i="26" a="1"/>
  <c r="AD9" i="26" s="1"/>
  <c r="H65" i="26" s="1"/>
  <c r="E8" i="26"/>
  <c r="BS164" i="25"/>
  <c r="BQ164" i="25"/>
  <c r="BO164" i="25"/>
  <c r="BM164" i="25"/>
  <c r="BK164" i="25"/>
  <c r="BI164" i="25"/>
  <c r="BG164" i="25"/>
  <c r="BE164" i="25"/>
  <c r="BC164" i="25"/>
  <c r="BA164" i="25"/>
  <c r="AY164" i="25"/>
  <c r="H66" i="25"/>
  <c r="H30" i="25"/>
  <c r="H29" i="25"/>
  <c r="H27" i="25"/>
  <c r="H26" i="25"/>
  <c r="AD20" i="25" a="1"/>
  <c r="AD20" i="25" s="1"/>
  <c r="E20" i="25" s="1"/>
  <c r="AD19" i="25" a="1"/>
  <c r="AD19" i="25" s="1"/>
  <c r="E19" i="25" s="1"/>
  <c r="AD18" i="25" a="1"/>
  <c r="AD18" i="25" s="1"/>
  <c r="E18" i="25" s="1"/>
  <c r="AD17" i="25" a="1"/>
  <c r="AD17" i="25" s="1"/>
  <c r="E17" i="25" s="1"/>
  <c r="AD16" i="25" a="1"/>
  <c r="AD16" i="25" s="1"/>
  <c r="E16" i="25" s="1"/>
  <c r="AD15" i="25" a="1"/>
  <c r="AD15" i="25" s="1"/>
  <c r="E15" i="25" s="1"/>
  <c r="AD14" i="25" a="1"/>
  <c r="AD14" i="25" s="1"/>
  <c r="E14" i="25" s="1"/>
  <c r="AD13" i="25" a="1"/>
  <c r="AD13" i="25" s="1"/>
  <c r="E13" i="25" s="1"/>
  <c r="AD12" i="25" a="1"/>
  <c r="AD12" i="25" s="1"/>
  <c r="E12" i="25" s="1"/>
  <c r="AD11" i="25" a="1"/>
  <c r="AD11" i="25" s="1"/>
  <c r="E11" i="25" s="1"/>
  <c r="AD10" i="25" a="1"/>
  <c r="AD10" i="25" s="1"/>
  <c r="E10" i="25" s="1"/>
  <c r="AD9" i="25" a="1"/>
  <c r="AD9" i="25" s="1"/>
  <c r="H56" i="25" s="1"/>
  <c r="E8" i="25"/>
  <c r="BS173" i="24"/>
  <c r="BQ173" i="24"/>
  <c r="BO173" i="24"/>
  <c r="BM173" i="24"/>
  <c r="BK173" i="24"/>
  <c r="BI173" i="24"/>
  <c r="BG173" i="24"/>
  <c r="BE173" i="24"/>
  <c r="BC173" i="24"/>
  <c r="BA173" i="24"/>
  <c r="AY173" i="24"/>
  <c r="H66" i="24"/>
  <c r="H30" i="24"/>
  <c r="H29" i="24"/>
  <c r="H27" i="24"/>
  <c r="H26" i="24"/>
  <c r="AD20" i="24" a="1"/>
  <c r="AD20" i="24" s="1"/>
  <c r="E20" i="24" s="1"/>
  <c r="AD19" i="24" a="1"/>
  <c r="AD19" i="24" s="1"/>
  <c r="E19" i="24" s="1"/>
  <c r="AD18" i="24" a="1"/>
  <c r="AD18" i="24" s="1"/>
  <c r="E18" i="24" s="1"/>
  <c r="AD17" i="24" a="1"/>
  <c r="AD17" i="24" s="1"/>
  <c r="E17" i="24" s="1"/>
  <c r="AD16" i="24" a="1"/>
  <c r="AD16" i="24" s="1"/>
  <c r="E16" i="24" s="1"/>
  <c r="AD15" i="24" a="1"/>
  <c r="AD15" i="24" s="1"/>
  <c r="E15" i="24" s="1"/>
  <c r="AD14" i="24" a="1"/>
  <c r="AD14" i="24" s="1"/>
  <c r="E14" i="24" s="1"/>
  <c r="AD13" i="24" a="1"/>
  <c r="AD13" i="24" s="1"/>
  <c r="E13" i="24" s="1"/>
  <c r="AD12" i="24" a="1"/>
  <c r="AD12" i="24" s="1"/>
  <c r="E12" i="24" s="1"/>
  <c r="AD11" i="24" a="1"/>
  <c r="AD11" i="24" s="1"/>
  <c r="E11" i="24" s="1"/>
  <c r="AD10" i="24" a="1"/>
  <c r="AD10" i="24" s="1"/>
  <c r="E10" i="24" s="1"/>
  <c r="AD9" i="24" a="1"/>
  <c r="AD9" i="24" s="1"/>
  <c r="H59" i="24" s="1"/>
  <c r="E8" i="24"/>
  <c r="BS158" i="23"/>
  <c r="BQ158" i="23"/>
  <c r="BO158" i="23"/>
  <c r="BM158" i="23"/>
  <c r="BK158" i="23"/>
  <c r="BI158" i="23"/>
  <c r="BG158" i="23"/>
  <c r="BE158" i="23"/>
  <c r="BC158" i="23"/>
  <c r="BA158" i="23"/>
  <c r="AY158" i="23"/>
  <c r="H66" i="23"/>
  <c r="H30" i="23"/>
  <c r="H29" i="23"/>
  <c r="H27" i="23"/>
  <c r="H26" i="23"/>
  <c r="AD20" i="23" a="1"/>
  <c r="AD20" i="23" s="1"/>
  <c r="E20" i="23" s="1"/>
  <c r="AD19" i="23" a="1"/>
  <c r="AD19" i="23" s="1"/>
  <c r="E19" i="23" s="1"/>
  <c r="AD18" i="23" a="1"/>
  <c r="AD18" i="23" s="1"/>
  <c r="E18" i="23" s="1"/>
  <c r="AD17" i="23" a="1"/>
  <c r="AD17" i="23" s="1"/>
  <c r="E17" i="23" s="1"/>
  <c r="AD16" i="23" a="1"/>
  <c r="AD16" i="23" s="1"/>
  <c r="E16" i="23" s="1"/>
  <c r="AD15" i="23" a="1"/>
  <c r="AD15" i="23" s="1"/>
  <c r="E15" i="23"/>
  <c r="AD14" i="23" a="1"/>
  <c r="AD14" i="23" s="1"/>
  <c r="E14" i="23" s="1"/>
  <c r="AD13" i="23" a="1"/>
  <c r="AD13" i="23" s="1"/>
  <c r="E13" i="23" s="1"/>
  <c r="AD12" i="23" a="1"/>
  <c r="AD12" i="23" s="1"/>
  <c r="H56" i="23" s="1"/>
  <c r="E12" i="23"/>
  <c r="AD11" i="23" a="1"/>
  <c r="AD11" i="23" s="1"/>
  <c r="E11" i="23" s="1"/>
  <c r="AD10" i="23" a="1"/>
  <c r="AD10" i="23" s="1"/>
  <c r="E10" i="23" s="1"/>
  <c r="AD9" i="23" a="1"/>
  <c r="AD9" i="23" s="1"/>
  <c r="H62" i="23" s="1"/>
  <c r="E8" i="23"/>
  <c r="BS171" i="22"/>
  <c r="BQ171" i="22"/>
  <c r="BO171" i="22"/>
  <c r="BM171" i="22"/>
  <c r="BK171" i="22"/>
  <c r="BI171" i="22"/>
  <c r="BG171" i="22"/>
  <c r="BE171" i="22"/>
  <c r="BC171" i="22"/>
  <c r="BA171" i="22"/>
  <c r="AY171" i="22"/>
  <c r="H70" i="22"/>
  <c r="I70" i="22" s="1"/>
  <c r="J70" i="22" s="1"/>
  <c r="K70" i="22" s="1"/>
  <c r="L70" i="22" s="1"/>
  <c r="M70" i="22" s="1"/>
  <c r="N70" i="22" s="1"/>
  <c r="O70" i="22" s="1"/>
  <c r="P70" i="22" s="1"/>
  <c r="Q70" i="22" s="1"/>
  <c r="R70" i="22" s="1"/>
  <c r="S70" i="22" s="1"/>
  <c r="T70" i="22" s="1"/>
  <c r="U70" i="22" s="1"/>
  <c r="V70" i="22" s="1"/>
  <c r="W70" i="22" s="1"/>
  <c r="X70" i="22" s="1"/>
  <c r="Y70" i="22" s="1"/>
  <c r="Z70" i="22" s="1"/>
  <c r="AA70" i="22" s="1"/>
  <c r="AB70" i="22" s="1"/>
  <c r="AC70" i="22" s="1"/>
  <c r="AD70" i="22" s="1"/>
  <c r="AE70" i="22" s="1"/>
  <c r="AF70" i="22" s="1"/>
  <c r="AG70" i="22" s="1"/>
  <c r="AH70" i="22" s="1"/>
  <c r="AI70" i="22" s="1"/>
  <c r="AJ70" i="22" s="1"/>
  <c r="AK70" i="22" s="1"/>
  <c r="AL70" i="22" s="1"/>
  <c r="AM70" i="22" s="1"/>
  <c r="AN70" i="22" s="1"/>
  <c r="AO70" i="22" s="1"/>
  <c r="AP70" i="22" s="1"/>
  <c r="AQ70" i="22" s="1"/>
  <c r="H70" i="23" s="1"/>
  <c r="H66" i="22"/>
  <c r="H63" i="22"/>
  <c r="H60" i="22"/>
  <c r="H57" i="22"/>
  <c r="H54" i="22"/>
  <c r="H51" i="22"/>
  <c r="H48" i="22"/>
  <c r="H45" i="22"/>
  <c r="H42" i="22"/>
  <c r="H39" i="22"/>
  <c r="H36" i="22"/>
  <c r="H33" i="22"/>
  <c r="H30" i="22"/>
  <c r="H29" i="22"/>
  <c r="H27" i="22"/>
  <c r="H26" i="22"/>
  <c r="AD20" i="22" a="1"/>
  <c r="AD20" i="22" s="1"/>
  <c r="E20" i="22" s="1"/>
  <c r="AD19" i="22" a="1"/>
  <c r="AD19" i="22" s="1"/>
  <c r="E19" i="22" s="1"/>
  <c r="AD18" i="22" a="1"/>
  <c r="AD18" i="22" s="1"/>
  <c r="E18" i="22" s="1"/>
  <c r="AD17" i="22" a="1"/>
  <c r="AD17" i="22" s="1"/>
  <c r="E17" i="22" s="1"/>
  <c r="AD16" i="22" a="1"/>
  <c r="AD16" i="22" s="1"/>
  <c r="E16" i="22" s="1"/>
  <c r="AD15" i="22" a="1"/>
  <c r="AD15" i="22" s="1"/>
  <c r="E15" i="22" s="1"/>
  <c r="AD14" i="22" a="1"/>
  <c r="AD14" i="22" s="1"/>
  <c r="E14" i="22" s="1"/>
  <c r="AD13" i="22" a="1"/>
  <c r="AD13" i="22" s="1"/>
  <c r="E13" i="22" s="1"/>
  <c r="AD12" i="22" a="1"/>
  <c r="AD12" i="22" s="1"/>
  <c r="E12" i="22" s="1"/>
  <c r="AD11" i="22" a="1"/>
  <c r="AD11" i="22" s="1"/>
  <c r="E11" i="22" s="1"/>
  <c r="AD10" i="22" a="1"/>
  <c r="AD10" i="22" s="1"/>
  <c r="E10" i="22" s="1"/>
  <c r="AD9" i="22" a="1"/>
  <c r="AD9" i="22" s="1"/>
  <c r="H65" i="22" s="1"/>
  <c r="E8" i="22"/>
  <c r="D162" i="5"/>
  <c r="D166" i="5" s="1"/>
  <c r="D168" i="5" s="1"/>
  <c r="D172" i="5" s="1"/>
  <c r="D181" i="5" s="1"/>
  <c r="D183" i="5" s="1"/>
  <c r="D185" i="5" s="1"/>
  <c r="D190" i="5" s="1"/>
  <c r="D193" i="5" s="1"/>
  <c r="D195" i="5" s="1"/>
  <c r="D197" i="5" s="1"/>
  <c r="D199" i="5" s="1"/>
  <c r="D201" i="5" s="1"/>
  <c r="D203" i="5" s="1"/>
  <c r="D205" i="5" s="1"/>
  <c r="D207" i="5" s="1"/>
  <c r="D209" i="5" s="1"/>
  <c r="D211" i="5" s="1"/>
  <c r="D213" i="5" s="1"/>
  <c r="D215" i="5" s="1"/>
  <c r="D217" i="5" s="1"/>
  <c r="D220" i="5" s="1"/>
  <c r="D222" i="5" s="1"/>
  <c r="D224" i="5" s="1"/>
  <c r="D100" i="5"/>
  <c r="D102" i="5" s="1"/>
  <c r="D104" i="5" s="1"/>
  <c r="D106" i="5" s="1"/>
  <c r="D109" i="5" s="1"/>
  <c r="D111" i="5" s="1"/>
  <c r="D113" i="5" s="1"/>
  <c r="D115" i="5" s="1"/>
  <c r="D17" i="5"/>
  <c r="D19" i="5" s="1"/>
  <c r="D21" i="5" s="1"/>
  <c r="D25" i="5" s="1"/>
  <c r="D30" i="5" s="1"/>
  <c r="D32" i="5" s="1"/>
  <c r="D34" i="5" s="1"/>
  <c r="D36" i="5" s="1"/>
  <c r="D38" i="5" s="1"/>
  <c r="D40" i="5" s="1"/>
  <c r="D42" i="5" s="1"/>
  <c r="D44" i="5" s="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H139" i="29" l="1"/>
  <c r="D140" i="29"/>
  <c r="AS139" i="29" a="1"/>
  <c r="AS139" i="29" s="1"/>
  <c r="AE139" i="29" a="1"/>
  <c r="AE139" i="29" s="1"/>
  <c r="H49" i="29"/>
  <c r="H46" i="29"/>
  <c r="H34" i="29"/>
  <c r="H43" i="29"/>
  <c r="H31" i="29"/>
  <c r="E10" i="29"/>
  <c r="H28" i="29"/>
  <c r="H40" i="29"/>
  <c r="BE140" i="29"/>
  <c r="BG140" i="29"/>
  <c r="H37" i="29"/>
  <c r="BC140" i="29"/>
  <c r="BI140" i="29"/>
  <c r="AY140" i="29"/>
  <c r="H56" i="26"/>
  <c r="H35" i="26"/>
  <c r="H38" i="26"/>
  <c r="H50" i="26"/>
  <c r="H62" i="26"/>
  <c r="H59" i="26"/>
  <c r="H41" i="26"/>
  <c r="H53" i="26"/>
  <c r="H35" i="25"/>
  <c r="H59" i="25"/>
  <c r="H62" i="25"/>
  <c r="H38" i="25"/>
  <c r="H50" i="25"/>
  <c r="H41" i="25"/>
  <c r="H53" i="25"/>
  <c r="H65" i="25"/>
  <c r="H47" i="25"/>
  <c r="H32" i="25"/>
  <c r="H44" i="25"/>
  <c r="H38" i="24"/>
  <c r="H50" i="24"/>
  <c r="H62" i="24"/>
  <c r="H41" i="24"/>
  <c r="H53" i="24"/>
  <c r="H65" i="24"/>
  <c r="H32" i="24"/>
  <c r="H44" i="24"/>
  <c r="H56" i="24"/>
  <c r="H35" i="24"/>
  <c r="H47" i="24"/>
  <c r="H41" i="23"/>
  <c r="H53" i="23"/>
  <c r="H65" i="23"/>
  <c r="H59" i="23"/>
  <c r="H44" i="23"/>
  <c r="H35" i="23"/>
  <c r="H47" i="23"/>
  <c r="H38" i="23"/>
  <c r="H50" i="23"/>
  <c r="H44" i="22"/>
  <c r="H47" i="22"/>
  <c r="H53" i="22"/>
  <c r="H35" i="22"/>
  <c r="H59" i="22"/>
  <c r="H32" i="22"/>
  <c r="H56" i="22"/>
  <c r="H38" i="22"/>
  <c r="H62" i="22"/>
  <c r="H50" i="22"/>
  <c r="H41" i="22"/>
  <c r="H49" i="28"/>
  <c r="H28" i="28"/>
  <c r="H43" i="28"/>
  <c r="H34" i="28"/>
  <c r="H46" i="28"/>
  <c r="H40" i="28"/>
  <c r="H37" i="28"/>
  <c r="H49" i="27"/>
  <c r="H46" i="27"/>
  <c r="H28" i="27"/>
  <c r="H31" i="27"/>
  <c r="H34" i="27"/>
  <c r="H37" i="27"/>
  <c r="H40" i="27"/>
  <c r="H43" i="27"/>
  <c r="D139" i="28"/>
  <c r="AS139" i="28" s="1" a="1"/>
  <c r="AS139" i="28" s="1"/>
  <c r="I54" i="28"/>
  <c r="J54" i="28" s="1"/>
  <c r="K54" i="28" s="1"/>
  <c r="L54" i="28" s="1"/>
  <c r="M54" i="28" s="1"/>
  <c r="N54" i="28" s="1"/>
  <c r="O54" i="28" s="1"/>
  <c r="P54" i="28" s="1"/>
  <c r="Q54" i="28" s="1"/>
  <c r="R54" i="28" s="1"/>
  <c r="S54" i="28" s="1"/>
  <c r="T54" i="28" s="1"/>
  <c r="U54" i="28" s="1"/>
  <c r="V54" i="28" s="1"/>
  <c r="W54" i="28" s="1"/>
  <c r="X54" i="28" s="1"/>
  <c r="Y54" i="28" s="1"/>
  <c r="Z54" i="28" s="1"/>
  <c r="AA54" i="28" s="1"/>
  <c r="AB54" i="28" s="1"/>
  <c r="AC54" i="28" s="1"/>
  <c r="AD54" i="28" s="1"/>
  <c r="AE54" i="28" s="1"/>
  <c r="AF54" i="28" s="1"/>
  <c r="AG54" i="28" s="1"/>
  <c r="AH54" i="28" s="1"/>
  <c r="AI54" i="28" s="1"/>
  <c r="AJ54" i="28" s="1"/>
  <c r="AK54" i="28" s="1"/>
  <c r="AL54" i="28" s="1"/>
  <c r="AM54" i="28" s="1"/>
  <c r="AN54" i="28" s="1"/>
  <c r="AO54" i="28" s="1"/>
  <c r="AP54" i="28" s="1"/>
  <c r="AQ54" i="28" s="1"/>
  <c r="E9" i="28"/>
  <c r="D139" i="27"/>
  <c r="AS139" i="27" s="1" a="1"/>
  <c r="AS139" i="27" s="1"/>
  <c r="E12" i="27"/>
  <c r="E9" i="27"/>
  <c r="E9" i="23"/>
  <c r="E9" i="22"/>
  <c r="I70" i="23"/>
  <c r="J70" i="23" s="1"/>
  <c r="K70" i="23" s="1"/>
  <c r="L70" i="23" s="1"/>
  <c r="M70" i="23" s="1"/>
  <c r="N70" i="23" s="1"/>
  <c r="O70" i="23" s="1"/>
  <c r="P70" i="23" s="1"/>
  <c r="Q70" i="23" s="1"/>
  <c r="R70" i="23" s="1"/>
  <c r="S70" i="23" s="1"/>
  <c r="T70" i="23" s="1"/>
  <c r="U70" i="23" s="1"/>
  <c r="V70" i="23" s="1"/>
  <c r="W70" i="23" s="1"/>
  <c r="X70" i="23" s="1"/>
  <c r="Y70" i="23" s="1"/>
  <c r="Z70" i="23" s="1"/>
  <c r="AA70" i="23" s="1"/>
  <c r="AB70" i="23" s="1"/>
  <c r="AC70" i="23" s="1"/>
  <c r="AD70" i="23" s="1"/>
  <c r="AE70" i="23" s="1"/>
  <c r="AF70" i="23" s="1"/>
  <c r="AG70" i="23" s="1"/>
  <c r="AH70" i="23" s="1"/>
  <c r="AI70" i="23" s="1"/>
  <c r="AJ70" i="23" s="1"/>
  <c r="AK70" i="23" s="1"/>
  <c r="AL70" i="23" s="1"/>
  <c r="AM70" i="23" s="1"/>
  <c r="AN70" i="23" s="1"/>
  <c r="AO70" i="23" s="1"/>
  <c r="AP70" i="23" s="1"/>
  <c r="AQ70" i="23" s="1"/>
  <c r="H70" i="24" s="1"/>
  <c r="D160" i="23"/>
  <c r="AW160" i="23" s="1"/>
  <c r="D173" i="22"/>
  <c r="H173" i="22" s="1"/>
  <c r="E9" i="24"/>
  <c r="E9" i="25"/>
  <c r="E11" i="26"/>
  <c r="E9" i="26"/>
  <c r="BJ140" i="29" l="1"/>
  <c r="BB140" i="29"/>
  <c r="BD140" i="29"/>
  <c r="AE140" i="29" a="1"/>
  <c r="AE140" i="29" s="1"/>
  <c r="D141" i="29"/>
  <c r="BL140" i="29"/>
  <c r="AZ140" i="29"/>
  <c r="BK140" i="29"/>
  <c r="BH140" i="29"/>
  <c r="AX140" i="29"/>
  <c r="AW140" i="29"/>
  <c r="H140" i="29" s="1"/>
  <c r="BF140" i="29"/>
  <c r="AS140" i="29" a="1"/>
  <c r="AS140" i="29" s="1"/>
  <c r="BA140" i="29"/>
  <c r="AE139" i="28" a="1"/>
  <c r="AE139" i="28" s="1"/>
  <c r="H139" i="28"/>
  <c r="D140" i="28"/>
  <c r="BK140" i="28" s="1"/>
  <c r="BR160" i="23"/>
  <c r="BB160" i="23"/>
  <c r="BK160" i="23"/>
  <c r="BL160" i="23"/>
  <c r="BS160" i="23"/>
  <c r="BA160" i="23"/>
  <c r="BD160" i="23"/>
  <c r="BI160" i="23"/>
  <c r="BT160" i="23"/>
  <c r="BP160" i="23"/>
  <c r="BQ160" i="23"/>
  <c r="BN160" i="23"/>
  <c r="BO160" i="23"/>
  <c r="BJ160" i="23"/>
  <c r="BM160" i="23"/>
  <c r="BH160" i="23"/>
  <c r="BG160" i="23"/>
  <c r="BF160" i="23"/>
  <c r="BE160" i="23"/>
  <c r="BC160" i="23"/>
  <c r="AZ160" i="23"/>
  <c r="AX160" i="23"/>
  <c r="AY160" i="23"/>
  <c r="BE140" i="28"/>
  <c r="BF140" i="28"/>
  <c r="AX140" i="28"/>
  <c r="D141" i="28"/>
  <c r="AS141" i="28" s="1" a="1"/>
  <c r="AS141" i="28" s="1"/>
  <c r="BL140" i="28"/>
  <c r="BD140" i="28"/>
  <c r="BC140" i="28"/>
  <c r="BJ140" i="28"/>
  <c r="BB140" i="28"/>
  <c r="BI140" i="28"/>
  <c r="BA140" i="28"/>
  <c r="AE140" i="28" a="1"/>
  <c r="AE140" i="28" s="1"/>
  <c r="BH140" i="28"/>
  <c r="AE139" i="27" a="1"/>
  <c r="AE139" i="27" s="1"/>
  <c r="H139" i="27"/>
  <c r="D140" i="27"/>
  <c r="D174" i="22"/>
  <c r="AS173" i="22" a="1"/>
  <c r="AS173" i="22" s="1"/>
  <c r="AE173" i="22" a="1"/>
  <c r="AE173" i="22" s="1"/>
  <c r="AE160" i="23" a="1"/>
  <c r="AE160" i="23" s="1"/>
  <c r="AS160" i="23" a="1"/>
  <c r="AS160" i="23" s="1"/>
  <c r="D161" i="23"/>
  <c r="D175" i="24"/>
  <c r="I70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AD70" i="24" s="1"/>
  <c r="AE70" i="24" s="1"/>
  <c r="AF70" i="24" s="1"/>
  <c r="AG70" i="24" s="1"/>
  <c r="AH70" i="24" s="1"/>
  <c r="AI70" i="24" s="1"/>
  <c r="AJ70" i="24" s="1"/>
  <c r="AK70" i="24" s="1"/>
  <c r="AL70" i="24" s="1"/>
  <c r="AM70" i="24" s="1"/>
  <c r="AN70" i="24" s="1"/>
  <c r="AO70" i="24" s="1"/>
  <c r="AP70" i="24" s="1"/>
  <c r="AQ70" i="24" s="1"/>
  <c r="H70" i="25" s="1"/>
  <c r="BL141" i="29" l="1"/>
  <c r="BD141" i="29"/>
  <c r="AS141" i="29" a="1"/>
  <c r="AS141" i="29" s="1"/>
  <c r="BB141" i="29"/>
  <c r="D142" i="29"/>
  <c r="BJ141" i="29"/>
  <c r="AZ141" i="29"/>
  <c r="BH141" i="29"/>
  <c r="AX141" i="29"/>
  <c r="AW141" i="29"/>
  <c r="H141" i="29" s="1"/>
  <c r="BF141" i="29"/>
  <c r="AE141" i="29" a="1"/>
  <c r="AE141" i="29" s="1"/>
  <c r="BG141" i="29"/>
  <c r="BC141" i="29"/>
  <c r="BK141" i="29"/>
  <c r="AY141" i="29"/>
  <c r="BI141" i="29"/>
  <c r="BE141" i="29"/>
  <c r="BA141" i="29"/>
  <c r="AZ140" i="28"/>
  <c r="AS140" i="28" a="1"/>
  <c r="AS140" i="28" s="1"/>
  <c r="BG140" i="28"/>
  <c r="AY140" i="28"/>
  <c r="AW140" i="28"/>
  <c r="H140" i="28" s="1"/>
  <c r="BP175" i="24"/>
  <c r="AZ175" i="24"/>
  <c r="BK175" i="24"/>
  <c r="AX175" i="24"/>
  <c r="BG175" i="24"/>
  <c r="BL175" i="24"/>
  <c r="BT175" i="24"/>
  <c r="BC175" i="24"/>
  <c r="BH175" i="24"/>
  <c r="BQ175" i="24"/>
  <c r="BD175" i="24"/>
  <c r="BM175" i="24"/>
  <c r="BJ175" i="24"/>
  <c r="BA175" i="24"/>
  <c r="BF175" i="24"/>
  <c r="BB175" i="24"/>
  <c r="BR175" i="24"/>
  <c r="BS175" i="24"/>
  <c r="BO175" i="24"/>
  <c r="BI175" i="24"/>
  <c r="BN175" i="24"/>
  <c r="BE175" i="24"/>
  <c r="AW175" i="24"/>
  <c r="AY175" i="24"/>
  <c r="BA161" i="23"/>
  <c r="BI161" i="23"/>
  <c r="BQ161" i="23"/>
  <c r="BD161" i="23"/>
  <c r="BM161" i="23"/>
  <c r="BF161" i="23"/>
  <c r="BO161" i="23"/>
  <c r="BH161" i="23"/>
  <c r="BR161" i="23"/>
  <c r="BB161" i="23"/>
  <c r="BK161" i="23"/>
  <c r="BT161" i="23"/>
  <c r="BC161" i="23"/>
  <c r="BE161" i="23"/>
  <c r="BG161" i="23"/>
  <c r="BJ161" i="23"/>
  <c r="BL161" i="23"/>
  <c r="BN161" i="23"/>
  <c r="AX161" i="23"/>
  <c r="BP161" i="23"/>
  <c r="AZ161" i="23"/>
  <c r="BS161" i="23"/>
  <c r="AW161" i="23"/>
  <c r="AY161" i="23"/>
  <c r="BP174" i="22"/>
  <c r="BH174" i="22"/>
  <c r="AZ174" i="22"/>
  <c r="BN174" i="22"/>
  <c r="BF174" i="22"/>
  <c r="AX174" i="22"/>
  <c r="BT174" i="22"/>
  <c r="BL174" i="22"/>
  <c r="BD174" i="22"/>
  <c r="BR174" i="22"/>
  <c r="BJ174" i="22"/>
  <c r="BB174" i="22"/>
  <c r="AZ158" i="22"/>
  <c r="AW152" i="22"/>
  <c r="AY174" i="22"/>
  <c r="AW174" i="22"/>
  <c r="BE174" i="22"/>
  <c r="BA174" i="22"/>
  <c r="BG174" i="22"/>
  <c r="BO174" i="22"/>
  <c r="BI174" i="22"/>
  <c r="BC174" i="22"/>
  <c r="BK174" i="22"/>
  <c r="BM174" i="22"/>
  <c r="BS174" i="22"/>
  <c r="BQ174" i="22"/>
  <c r="BH141" i="28"/>
  <c r="AZ141" i="28"/>
  <c r="BF141" i="28"/>
  <c r="AX141" i="28"/>
  <c r="D142" i="28"/>
  <c r="AS142" i="28" s="1" a="1"/>
  <c r="AS142" i="28" s="1"/>
  <c r="BL141" i="28"/>
  <c r="BD141" i="28"/>
  <c r="BK141" i="28"/>
  <c r="BC141" i="28"/>
  <c r="BJ141" i="28"/>
  <c r="BB141" i="28"/>
  <c r="BI141" i="28"/>
  <c r="BA141" i="28"/>
  <c r="AE141" i="28" a="1"/>
  <c r="AE141" i="28" s="1"/>
  <c r="AW141" i="28"/>
  <c r="BE141" i="28"/>
  <c r="AY141" i="28"/>
  <c r="BG141" i="28"/>
  <c r="AS140" i="27" a="1"/>
  <c r="AS140" i="27" s="1"/>
  <c r="BJ140" i="27"/>
  <c r="AW140" i="27"/>
  <c r="BI140" i="27"/>
  <c r="BF140" i="27"/>
  <c r="BA140" i="27"/>
  <c r="BL140" i="27"/>
  <c r="AZ140" i="27"/>
  <c r="BE140" i="27"/>
  <c r="AY140" i="27"/>
  <c r="BB140" i="27"/>
  <c r="BC140" i="27"/>
  <c r="BK140" i="27"/>
  <c r="BH140" i="27"/>
  <c r="BG140" i="27"/>
  <c r="AX140" i="27"/>
  <c r="BD140" i="27"/>
  <c r="D141" i="27"/>
  <c r="AS141" i="27" s="1" a="1"/>
  <c r="AS141" i="27" s="1"/>
  <c r="AE140" i="27" a="1"/>
  <c r="AE140" i="27" s="1"/>
  <c r="AS161" i="23" a="1"/>
  <c r="AS161" i="23" s="1"/>
  <c r="D162" i="23"/>
  <c r="AE161" i="23" a="1"/>
  <c r="AE161" i="23" s="1"/>
  <c r="D166" i="25"/>
  <c r="I70" i="25"/>
  <c r="J70" i="25" s="1"/>
  <c r="K70" i="25" s="1"/>
  <c r="L70" i="25" s="1"/>
  <c r="M70" i="25" s="1"/>
  <c r="N70" i="25" s="1"/>
  <c r="O70" i="25" s="1"/>
  <c r="P70" i="25" s="1"/>
  <c r="Q70" i="25" s="1"/>
  <c r="R70" i="25" s="1"/>
  <c r="S70" i="25" s="1"/>
  <c r="T70" i="25" s="1"/>
  <c r="U70" i="25" s="1"/>
  <c r="V70" i="25" s="1"/>
  <c r="W70" i="25" s="1"/>
  <c r="X70" i="25" s="1"/>
  <c r="Y70" i="25" s="1"/>
  <c r="Z70" i="25" s="1"/>
  <c r="AA70" i="25" s="1"/>
  <c r="AB70" i="25" s="1"/>
  <c r="AC70" i="25" s="1"/>
  <c r="AD70" i="25" s="1"/>
  <c r="AE70" i="25" s="1"/>
  <c r="AF70" i="25" s="1"/>
  <c r="AG70" i="25" s="1"/>
  <c r="AH70" i="25" s="1"/>
  <c r="AI70" i="25" s="1"/>
  <c r="AJ70" i="25" s="1"/>
  <c r="AK70" i="25" s="1"/>
  <c r="AL70" i="25" s="1"/>
  <c r="AM70" i="25" s="1"/>
  <c r="AN70" i="25" s="1"/>
  <c r="AO70" i="25" s="1"/>
  <c r="AP70" i="25" s="1"/>
  <c r="AQ70" i="25" s="1"/>
  <c r="H70" i="26" s="1"/>
  <c r="D176" i="24"/>
  <c r="AS175" i="24" a="1"/>
  <c r="AS175" i="24" s="1"/>
  <c r="AE175" i="24" a="1"/>
  <c r="AE175" i="24" s="1"/>
  <c r="AS174" i="22" a="1"/>
  <c r="AS174" i="22" s="1"/>
  <c r="D175" i="22"/>
  <c r="AE174" i="22" a="1"/>
  <c r="AE174" i="22" s="1"/>
  <c r="BF142" i="29" l="1"/>
  <c r="AX142" i="29"/>
  <c r="D143" i="29"/>
  <c r="BL142" i="29"/>
  <c r="BB142" i="29"/>
  <c r="BJ142" i="29"/>
  <c r="AZ142" i="29"/>
  <c r="BH142" i="29"/>
  <c r="AS142" i="29" a="1"/>
  <c r="AS142" i="29" s="1"/>
  <c r="BD142" i="29"/>
  <c r="AE142" i="29" a="1"/>
  <c r="AE142" i="29" s="1"/>
  <c r="BK142" i="29"/>
  <c r="AW142" i="29"/>
  <c r="H142" i="29" s="1"/>
  <c r="BG142" i="29"/>
  <c r="BE142" i="29"/>
  <c r="BC142" i="29"/>
  <c r="AY142" i="29"/>
  <c r="BA142" i="29"/>
  <c r="BI142" i="29"/>
  <c r="AX176" i="24"/>
  <c r="BF176" i="24"/>
  <c r="BN176" i="24"/>
  <c r="BD176" i="24"/>
  <c r="BL176" i="24"/>
  <c r="BT176" i="24"/>
  <c r="BC176" i="24"/>
  <c r="BO176" i="24"/>
  <c r="BE176" i="24"/>
  <c r="BP176" i="24"/>
  <c r="BG176" i="24"/>
  <c r="BQ176" i="24"/>
  <c r="BH176" i="24"/>
  <c r="BR176" i="24"/>
  <c r="BI176" i="24"/>
  <c r="BS176" i="24"/>
  <c r="AZ176" i="24"/>
  <c r="BJ176" i="24"/>
  <c r="BA176" i="24"/>
  <c r="BK176" i="24"/>
  <c r="BB176" i="24"/>
  <c r="BM176" i="24"/>
  <c r="AW176" i="24"/>
  <c r="AY176" i="24"/>
  <c r="BJ166" i="25"/>
  <c r="BQ166" i="25"/>
  <c r="BA166" i="25"/>
  <c r="BN166" i="25"/>
  <c r="AX166" i="25"/>
  <c r="BE166" i="25"/>
  <c r="BL166" i="25"/>
  <c r="BM166" i="25"/>
  <c r="BH166" i="25"/>
  <c r="BK166" i="25"/>
  <c r="BF166" i="25"/>
  <c r="BI166" i="25"/>
  <c r="BD166" i="25"/>
  <c r="BG166" i="25"/>
  <c r="BB166" i="25"/>
  <c r="BC166" i="25"/>
  <c r="BT166" i="25"/>
  <c r="AZ166" i="25"/>
  <c r="BR166" i="25"/>
  <c r="BS166" i="25"/>
  <c r="BP166" i="25"/>
  <c r="BO166" i="25"/>
  <c r="AW166" i="25"/>
  <c r="AY166" i="25"/>
  <c r="BB175" i="22"/>
  <c r="BJ175" i="22"/>
  <c r="BR175" i="22"/>
  <c r="BH175" i="22"/>
  <c r="BD175" i="22"/>
  <c r="BN175" i="22"/>
  <c r="BF175" i="22"/>
  <c r="BP175" i="22"/>
  <c r="AX175" i="22"/>
  <c r="BL175" i="22"/>
  <c r="AZ175" i="22"/>
  <c r="BT175" i="22"/>
  <c r="BM175" i="22"/>
  <c r="BO175" i="22"/>
  <c r="BK175" i="22"/>
  <c r="BC175" i="22"/>
  <c r="AY175" i="22"/>
  <c r="BS175" i="22"/>
  <c r="BA175" i="22"/>
  <c r="AW175" i="22"/>
  <c r="BQ175" i="22"/>
  <c r="BI175" i="22"/>
  <c r="BE175" i="22"/>
  <c r="BG175" i="22"/>
  <c r="AX162" i="23"/>
  <c r="BF162" i="23"/>
  <c r="BN162" i="23"/>
  <c r="AZ162" i="23"/>
  <c r="BH162" i="23"/>
  <c r="BP162" i="23"/>
  <c r="BB162" i="23"/>
  <c r="BJ162" i="23"/>
  <c r="BR162" i="23"/>
  <c r="BD162" i="23"/>
  <c r="BL162" i="23"/>
  <c r="BT162" i="23"/>
  <c r="BM162" i="23"/>
  <c r="BO162" i="23"/>
  <c r="BA162" i="23"/>
  <c r="BQ162" i="23"/>
  <c r="BC162" i="23"/>
  <c r="BS162" i="23"/>
  <c r="BE162" i="23"/>
  <c r="BG162" i="23"/>
  <c r="BI162" i="23"/>
  <c r="BK162" i="23"/>
  <c r="AW162" i="23"/>
  <c r="AY162" i="23"/>
  <c r="H141" i="28"/>
  <c r="BJ142" i="28"/>
  <c r="BB142" i="28"/>
  <c r="AE142" i="28" a="1"/>
  <c r="AE142" i="28" s="1"/>
  <c r="BH142" i="28"/>
  <c r="AZ142" i="28"/>
  <c r="BF142" i="28"/>
  <c r="AX142" i="28"/>
  <c r="D143" i="28"/>
  <c r="AS143" i="28" s="1" a="1"/>
  <c r="AS143" i="28" s="1"/>
  <c r="BL142" i="28"/>
  <c r="BD142" i="28"/>
  <c r="BA142" i="28"/>
  <c r="BC142" i="28"/>
  <c r="AW142" i="28"/>
  <c r="BI142" i="28"/>
  <c r="AY142" i="28"/>
  <c r="BG142" i="28"/>
  <c r="BK142" i="28"/>
  <c r="BE142" i="28"/>
  <c r="AE141" i="27" a="1"/>
  <c r="AE141" i="27" s="1"/>
  <c r="D142" i="27"/>
  <c r="BD142" i="27" s="1"/>
  <c r="BE142" i="27"/>
  <c r="BJ142" i="27"/>
  <c r="BL142" i="27"/>
  <c r="BG142" i="27"/>
  <c r="BA142" i="27"/>
  <c r="AZ142" i="27"/>
  <c r="BF142" i="27"/>
  <c r="AW142" i="27"/>
  <c r="AX142" i="27"/>
  <c r="BH142" i="27"/>
  <c r="BG141" i="27"/>
  <c r="BA141" i="27"/>
  <c r="BI141" i="27"/>
  <c r="AX141" i="27"/>
  <c r="BE141" i="27"/>
  <c r="BJ141" i="27"/>
  <c r="BK141" i="27"/>
  <c r="AW141" i="27"/>
  <c r="BC141" i="27"/>
  <c r="AZ141" i="27"/>
  <c r="AY141" i="27"/>
  <c r="BD141" i="27"/>
  <c r="BL141" i="27"/>
  <c r="BH141" i="27"/>
  <c r="BF141" i="27"/>
  <c r="BB141" i="27"/>
  <c r="H140" i="27"/>
  <c r="H175" i="24"/>
  <c r="D143" i="27"/>
  <c r="AE142" i="27" a="1"/>
  <c r="AE142" i="27" s="1"/>
  <c r="AS142" i="27" a="1"/>
  <c r="AS142" i="27" s="1"/>
  <c r="AE176" i="24" a="1"/>
  <c r="AE176" i="24" s="1"/>
  <c r="AS176" i="24" a="1"/>
  <c r="AS176" i="24" s="1"/>
  <c r="D177" i="24"/>
  <c r="AE175" i="22" a="1"/>
  <c r="AE175" i="22" s="1"/>
  <c r="D176" i="22"/>
  <c r="AS175" i="22" a="1"/>
  <c r="AS175" i="22" s="1"/>
  <c r="D163" i="23"/>
  <c r="AE162" i="23" a="1"/>
  <c r="AE162" i="23" s="1"/>
  <c r="AS162" i="23" a="1"/>
  <c r="AS162" i="23" s="1"/>
  <c r="D194" i="26"/>
  <c r="I70" i="26"/>
  <c r="J70" i="26" s="1"/>
  <c r="K70" i="26" s="1"/>
  <c r="L70" i="26" s="1"/>
  <c r="M70" i="26" s="1"/>
  <c r="N70" i="26" s="1"/>
  <c r="O70" i="26" s="1"/>
  <c r="P70" i="26" s="1"/>
  <c r="Q70" i="26" s="1"/>
  <c r="R70" i="26" s="1"/>
  <c r="S70" i="26" s="1"/>
  <c r="T70" i="26" s="1"/>
  <c r="U70" i="26" s="1"/>
  <c r="V70" i="26" s="1"/>
  <c r="W70" i="26" s="1"/>
  <c r="X70" i="26" s="1"/>
  <c r="Y70" i="26" s="1"/>
  <c r="Z70" i="26" s="1"/>
  <c r="AA70" i="26" s="1"/>
  <c r="AB70" i="26" s="1"/>
  <c r="AC70" i="26" s="1"/>
  <c r="AD70" i="26" s="1"/>
  <c r="AE70" i="26" s="1"/>
  <c r="AF70" i="26" s="1"/>
  <c r="AG70" i="26" s="1"/>
  <c r="AH70" i="26" s="1"/>
  <c r="AI70" i="26" s="1"/>
  <c r="AJ70" i="26" s="1"/>
  <c r="AK70" i="26" s="1"/>
  <c r="AL70" i="26" s="1"/>
  <c r="AM70" i="26" s="1"/>
  <c r="AN70" i="26" s="1"/>
  <c r="AO70" i="26" s="1"/>
  <c r="AP70" i="26" s="1"/>
  <c r="AQ70" i="26" s="1"/>
  <c r="AE166" i="25" a="1"/>
  <c r="AE166" i="25" s="1"/>
  <c r="AS166" i="25" a="1"/>
  <c r="AS166" i="25" s="1"/>
  <c r="D167" i="25"/>
  <c r="BH143" i="29" l="1"/>
  <c r="AZ143" i="29"/>
  <c r="BL143" i="29"/>
  <c r="BB143" i="29"/>
  <c r="AW143" i="29"/>
  <c r="H143" i="29" s="1"/>
  <c r="BJ143" i="29"/>
  <c r="AX143" i="29"/>
  <c r="BF143" i="29"/>
  <c r="BE143" i="29"/>
  <c r="AS143" i="29" a="1"/>
  <c r="AS143" i="29" s="1"/>
  <c r="BD143" i="29"/>
  <c r="D144" i="29"/>
  <c r="AE143" i="29" a="1"/>
  <c r="AE143" i="29" s="1"/>
  <c r="BK143" i="29"/>
  <c r="BG143" i="29"/>
  <c r="BI143" i="29"/>
  <c r="BC143" i="29"/>
  <c r="AY143" i="29"/>
  <c r="BA143" i="29"/>
  <c r="BC142" i="27"/>
  <c r="BK142" i="27"/>
  <c r="BI142" i="27"/>
  <c r="AY142" i="27"/>
  <c r="BB142" i="27"/>
  <c r="H142" i="27" s="1"/>
  <c r="BB167" i="25"/>
  <c r="BJ167" i="25"/>
  <c r="BR167" i="25"/>
  <c r="BF167" i="25"/>
  <c r="BO167" i="25"/>
  <c r="AX167" i="25"/>
  <c r="BG167" i="25"/>
  <c r="BP167" i="25"/>
  <c r="BH167" i="25"/>
  <c r="BQ167" i="25"/>
  <c r="AZ167" i="25"/>
  <c r="BI167" i="25"/>
  <c r="BS167" i="25"/>
  <c r="BA167" i="25"/>
  <c r="BK167" i="25"/>
  <c r="BT167" i="25"/>
  <c r="BC167" i="25"/>
  <c r="BL167" i="25"/>
  <c r="BD167" i="25"/>
  <c r="BM167" i="25"/>
  <c r="BE167" i="25"/>
  <c r="BN167" i="25"/>
  <c r="AW167" i="25"/>
  <c r="AY167" i="25"/>
  <c r="AX177" i="24"/>
  <c r="BF177" i="24"/>
  <c r="BN177" i="24"/>
  <c r="BD177" i="24"/>
  <c r="BL177" i="24"/>
  <c r="BT177" i="24"/>
  <c r="BA177" i="24"/>
  <c r="BK177" i="24"/>
  <c r="BB177" i="24"/>
  <c r="BM177" i="24"/>
  <c r="BC177" i="24"/>
  <c r="BO177" i="24"/>
  <c r="BE177" i="24"/>
  <c r="BP177" i="24"/>
  <c r="BG177" i="24"/>
  <c r="BQ177" i="24"/>
  <c r="BH177" i="24"/>
  <c r="BR177" i="24"/>
  <c r="BI177" i="24"/>
  <c r="BS177" i="24"/>
  <c r="AZ177" i="24"/>
  <c r="BJ177" i="24"/>
  <c r="AW177" i="24"/>
  <c r="AY177" i="24"/>
  <c r="BB176" i="22"/>
  <c r="BJ176" i="22"/>
  <c r="BR176" i="22"/>
  <c r="BL176" i="22"/>
  <c r="AZ176" i="22"/>
  <c r="BD176" i="22"/>
  <c r="BN176" i="22"/>
  <c r="AX176" i="22"/>
  <c r="BP176" i="22"/>
  <c r="BS176" i="22"/>
  <c r="BF176" i="22"/>
  <c r="BT176" i="22"/>
  <c r="BH176" i="22"/>
  <c r="AW176" i="22"/>
  <c r="BO176" i="22"/>
  <c r="AY176" i="22"/>
  <c r="BK176" i="22"/>
  <c r="BC176" i="22"/>
  <c r="BM176" i="22"/>
  <c r="BA176" i="22"/>
  <c r="BQ176" i="22"/>
  <c r="BI176" i="22"/>
  <c r="BE176" i="22"/>
  <c r="BG176" i="22"/>
  <c r="BP194" i="26"/>
  <c r="AZ194" i="26"/>
  <c r="BI194" i="26"/>
  <c r="BN194" i="26"/>
  <c r="BT194" i="26"/>
  <c r="BC194" i="26"/>
  <c r="BL194" i="26"/>
  <c r="BS194" i="26"/>
  <c r="BA194" i="26"/>
  <c r="BJ194" i="26"/>
  <c r="BQ194" i="26"/>
  <c r="AY194" i="26"/>
  <c r="BH194" i="26"/>
  <c r="BO194" i="26"/>
  <c r="AW194" i="26"/>
  <c r="BF194" i="26"/>
  <c r="BM194" i="26"/>
  <c r="BD194" i="26"/>
  <c r="BK194" i="26"/>
  <c r="BB194" i="26"/>
  <c r="BG194" i="26"/>
  <c r="BR194" i="26"/>
  <c r="AX194" i="26"/>
  <c r="BE194" i="26"/>
  <c r="AX163" i="23"/>
  <c r="BF163" i="23"/>
  <c r="BN163" i="23"/>
  <c r="AZ163" i="23"/>
  <c r="BH163" i="23"/>
  <c r="BP163" i="23"/>
  <c r="BB163" i="23"/>
  <c r="BJ163" i="23"/>
  <c r="BR163" i="23"/>
  <c r="BD163" i="23"/>
  <c r="BL163" i="23"/>
  <c r="BT163" i="23"/>
  <c r="BE163" i="23"/>
  <c r="BG163" i="23"/>
  <c r="BI163" i="23"/>
  <c r="BK163" i="23"/>
  <c r="BM163" i="23"/>
  <c r="BO163" i="23"/>
  <c r="BA163" i="23"/>
  <c r="BQ163" i="23"/>
  <c r="BC163" i="23"/>
  <c r="BS163" i="23"/>
  <c r="AY163" i="23"/>
  <c r="AW163" i="23"/>
  <c r="H142" i="28"/>
  <c r="BL143" i="28"/>
  <c r="BD143" i="28"/>
  <c r="BJ143" i="28"/>
  <c r="BB143" i="28"/>
  <c r="BI143" i="28"/>
  <c r="BA143" i="28"/>
  <c r="AE143" i="28" a="1"/>
  <c r="AE143" i="28" s="1"/>
  <c r="BH143" i="28"/>
  <c r="AZ143" i="28"/>
  <c r="BG143" i="28"/>
  <c r="AY143" i="28"/>
  <c r="BF143" i="28"/>
  <c r="AX143" i="28"/>
  <c r="D144" i="28"/>
  <c r="AS144" i="28" s="1" a="1"/>
  <c r="AS144" i="28" s="1"/>
  <c r="AW143" i="28"/>
  <c r="BE143" i="28"/>
  <c r="BC143" i="28"/>
  <c r="BK143" i="28"/>
  <c r="H141" i="27"/>
  <c r="BH143" i="27"/>
  <c r="AW143" i="27"/>
  <c r="BB143" i="27"/>
  <c r="BC143" i="27"/>
  <c r="BE143" i="27"/>
  <c r="BJ143" i="27"/>
  <c r="BK143" i="27"/>
  <c r="BD143" i="27"/>
  <c r="AX143" i="27"/>
  <c r="BF143" i="27"/>
  <c r="BI143" i="27"/>
  <c r="BG143" i="27"/>
  <c r="AZ143" i="27"/>
  <c r="AY143" i="27"/>
  <c r="BA143" i="27"/>
  <c r="BL143" i="27"/>
  <c r="H176" i="24"/>
  <c r="D144" i="27"/>
  <c r="AE143" i="27" a="1"/>
  <c r="AE143" i="27" s="1"/>
  <c r="AS143" i="27" a="1"/>
  <c r="AS143" i="27" s="1"/>
  <c r="AS177" i="24" a="1"/>
  <c r="AS177" i="24" s="1"/>
  <c r="AE177" i="24" a="1"/>
  <c r="AE177" i="24" s="1"/>
  <c r="D178" i="24"/>
  <c r="AS163" i="23" a="1"/>
  <c r="AS163" i="23" s="1"/>
  <c r="D164" i="23"/>
  <c r="AE163" i="23" a="1"/>
  <c r="AE163" i="23" s="1"/>
  <c r="AS176" i="22" a="1"/>
  <c r="AS176" i="22" s="1"/>
  <c r="AE176" i="22" a="1"/>
  <c r="AE176" i="22" s="1"/>
  <c r="D177" i="22"/>
  <c r="AS167" i="25" a="1"/>
  <c r="AS167" i="25" s="1"/>
  <c r="AE167" i="25" a="1"/>
  <c r="AE167" i="25" s="1"/>
  <c r="D168" i="25"/>
  <c r="AE194" i="26" a="1"/>
  <c r="AE194" i="26" s="1"/>
  <c r="AS194" i="26" a="1"/>
  <c r="AS194" i="26" s="1"/>
  <c r="D195" i="26"/>
  <c r="BH144" i="29" l="1"/>
  <c r="AZ144" i="29"/>
  <c r="BL144" i="29"/>
  <c r="BB144" i="29"/>
  <c r="AE144" i="29" a="1"/>
  <c r="AE144" i="29" s="1"/>
  <c r="AW144" i="29"/>
  <c r="H144" i="29" s="1"/>
  <c r="D145" i="29"/>
  <c r="BJ144" i="29"/>
  <c r="AX144" i="29"/>
  <c r="BF144" i="29"/>
  <c r="AS144" i="29" a="1"/>
  <c r="AS144" i="29" s="1"/>
  <c r="BE144" i="29"/>
  <c r="BD144" i="29"/>
  <c r="BI144" i="29"/>
  <c r="BA144" i="29"/>
  <c r="BK144" i="29"/>
  <c r="AY144" i="29"/>
  <c r="BG144" i="29"/>
  <c r="BC144" i="29"/>
  <c r="AY195" i="26"/>
  <c r="BG195" i="26"/>
  <c r="BO195" i="26"/>
  <c r="AZ195" i="26"/>
  <c r="BH195" i="26"/>
  <c r="BP195" i="26"/>
  <c r="BA195" i="26"/>
  <c r="BI195" i="26"/>
  <c r="BB195" i="26"/>
  <c r="BC195" i="26"/>
  <c r="BN195" i="26"/>
  <c r="BD195" i="26"/>
  <c r="BQ195" i="26"/>
  <c r="BE195" i="26"/>
  <c r="BR195" i="26"/>
  <c r="BF195" i="26"/>
  <c r="BS195" i="26"/>
  <c r="BJ195" i="26"/>
  <c r="BT195" i="26"/>
  <c r="BK195" i="26"/>
  <c r="AW195" i="26"/>
  <c r="BL195" i="26"/>
  <c r="AX195" i="26"/>
  <c r="BM195" i="26"/>
  <c r="BB168" i="25"/>
  <c r="BJ168" i="25"/>
  <c r="BR168" i="25"/>
  <c r="AZ168" i="25"/>
  <c r="BI168" i="25"/>
  <c r="BS168" i="25"/>
  <c r="BA168" i="25"/>
  <c r="BK168" i="25"/>
  <c r="BT168" i="25"/>
  <c r="BC168" i="25"/>
  <c r="BL168" i="25"/>
  <c r="BD168" i="25"/>
  <c r="BM168" i="25"/>
  <c r="BE168" i="25"/>
  <c r="BN168" i="25"/>
  <c r="BF168" i="25"/>
  <c r="BO168" i="25"/>
  <c r="AX168" i="25"/>
  <c r="BG168" i="25"/>
  <c r="BP168" i="25"/>
  <c r="BH168" i="25"/>
  <c r="BQ168" i="25"/>
  <c r="AY168" i="25"/>
  <c r="AW168" i="25"/>
  <c r="AX178" i="24"/>
  <c r="BF178" i="24"/>
  <c r="BN178" i="24"/>
  <c r="BD178" i="24"/>
  <c r="BL178" i="24"/>
  <c r="BT178" i="24"/>
  <c r="BI178" i="24"/>
  <c r="BS178" i="24"/>
  <c r="AZ178" i="24"/>
  <c r="BJ178" i="24"/>
  <c r="BA178" i="24"/>
  <c r="BK178" i="24"/>
  <c r="BB178" i="24"/>
  <c r="BM178" i="24"/>
  <c r="BC178" i="24"/>
  <c r="BO178" i="24"/>
  <c r="BE178" i="24"/>
  <c r="BP178" i="24"/>
  <c r="BG178" i="24"/>
  <c r="BQ178" i="24"/>
  <c r="BH178" i="24"/>
  <c r="BR178" i="24"/>
  <c r="AY178" i="24"/>
  <c r="AW178" i="24"/>
  <c r="AX164" i="23"/>
  <c r="BF164" i="23"/>
  <c r="BN164" i="23"/>
  <c r="AZ164" i="23"/>
  <c r="BH164" i="23"/>
  <c r="BP164" i="23"/>
  <c r="BB164" i="23"/>
  <c r="BJ164" i="23"/>
  <c r="BR164" i="23"/>
  <c r="BD164" i="23"/>
  <c r="BL164" i="23"/>
  <c r="BT164" i="23"/>
  <c r="BM164" i="23"/>
  <c r="BO164" i="23"/>
  <c r="BA164" i="23"/>
  <c r="BQ164" i="23"/>
  <c r="BC164" i="23"/>
  <c r="BS164" i="23"/>
  <c r="BE164" i="23"/>
  <c r="BG164" i="23"/>
  <c r="BI164" i="23"/>
  <c r="BK164" i="23"/>
  <c r="AY164" i="23"/>
  <c r="AW164" i="23"/>
  <c r="BB177" i="22"/>
  <c r="BJ177" i="22"/>
  <c r="BR177" i="22"/>
  <c r="BF177" i="22"/>
  <c r="AX177" i="22"/>
  <c r="BH177" i="22"/>
  <c r="AZ177" i="22"/>
  <c r="BL177" i="22"/>
  <c r="BN177" i="22"/>
  <c r="BP177" i="22"/>
  <c r="BD177" i="22"/>
  <c r="BT177" i="22"/>
  <c r="BS177" i="22"/>
  <c r="BE177" i="22"/>
  <c r="BQ177" i="22"/>
  <c r="BM177" i="22"/>
  <c r="BI177" i="22"/>
  <c r="BC177" i="22"/>
  <c r="BK177" i="22"/>
  <c r="BA177" i="22"/>
  <c r="AY177" i="22"/>
  <c r="BG177" i="22"/>
  <c r="BO177" i="22"/>
  <c r="AW177" i="22"/>
  <c r="H143" i="28"/>
  <c r="BH144" i="28"/>
  <c r="AZ144" i="28"/>
  <c r="AX144" i="28"/>
  <c r="BF144" i="28"/>
  <c r="D145" i="28"/>
  <c r="AS145" i="28" s="1" a="1"/>
  <c r="AS145" i="28" s="1"/>
  <c r="BD144" i="28"/>
  <c r="BL144" i="28"/>
  <c r="BC144" i="28"/>
  <c r="BK144" i="28"/>
  <c r="BB144" i="28"/>
  <c r="AE144" i="28" a="1"/>
  <c r="AE144" i="28" s="1"/>
  <c r="BJ144" i="28"/>
  <c r="BA144" i="28"/>
  <c r="BI144" i="28"/>
  <c r="BE144" i="28"/>
  <c r="AW144" i="28"/>
  <c r="AY144" i="28"/>
  <c r="BG144" i="28"/>
  <c r="AX144" i="27"/>
  <c r="AZ144" i="27"/>
  <c r="AW144" i="27"/>
  <c r="BG144" i="27"/>
  <c r="BH144" i="27"/>
  <c r="BA144" i="27"/>
  <c r="BI144" i="27"/>
  <c r="BJ144" i="27"/>
  <c r="BE144" i="27"/>
  <c r="BB144" i="27"/>
  <c r="BC144" i="27"/>
  <c r="BD144" i="27"/>
  <c r="AY144" i="27"/>
  <c r="BF144" i="27"/>
  <c r="BK144" i="27"/>
  <c r="BL144" i="27"/>
  <c r="H143" i="27"/>
  <c r="H177" i="24"/>
  <c r="H194" i="26"/>
  <c r="D145" i="27"/>
  <c r="AE144" i="27" a="1"/>
  <c r="AE144" i="27" s="1"/>
  <c r="AS144" i="27" a="1"/>
  <c r="AS144" i="27" s="1"/>
  <c r="D169" i="25"/>
  <c r="AS168" i="25" a="1"/>
  <c r="AS168" i="25" s="1"/>
  <c r="AE168" i="25" a="1"/>
  <c r="AE168" i="25" s="1"/>
  <c r="D178" i="22"/>
  <c r="AE177" i="22" a="1"/>
  <c r="AE177" i="22" s="1"/>
  <c r="AS177" i="22" a="1"/>
  <c r="AS177" i="22" s="1"/>
  <c r="AE164" i="23" a="1"/>
  <c r="AE164" i="23" s="1"/>
  <c r="D165" i="23"/>
  <c r="AS164" i="23" a="1"/>
  <c r="AS164" i="23" s="1"/>
  <c r="AE195" i="26" a="1"/>
  <c r="AE195" i="26" s="1"/>
  <c r="D196" i="26"/>
  <c r="AS195" i="26" a="1"/>
  <c r="AS195" i="26" s="1"/>
  <c r="D179" i="24"/>
  <c r="AS178" i="24" a="1"/>
  <c r="AS178" i="24" s="1"/>
  <c r="AE178" i="24" a="1"/>
  <c r="AE178" i="24" s="1"/>
  <c r="BJ145" i="29" l="1"/>
  <c r="BB145" i="29"/>
  <c r="BH145" i="29"/>
  <c r="AX145" i="29"/>
  <c r="BD145" i="29"/>
  <c r="BL145" i="29"/>
  <c r="D146" i="29"/>
  <c r="AZ145" i="29"/>
  <c r="BK145" i="29"/>
  <c r="AW145" i="29"/>
  <c r="H145" i="29" s="1"/>
  <c r="BF145" i="29"/>
  <c r="AS145" i="29" a="1"/>
  <c r="AS145" i="29" s="1"/>
  <c r="AE145" i="29" a="1"/>
  <c r="AE145" i="29" s="1"/>
  <c r="BE145" i="29"/>
  <c r="AY145" i="29"/>
  <c r="BC145" i="29"/>
  <c r="BG145" i="29"/>
  <c r="BI145" i="29"/>
  <c r="BA145" i="29"/>
  <c r="AX179" i="24"/>
  <c r="BF179" i="24"/>
  <c r="BN179" i="24"/>
  <c r="BD179" i="24"/>
  <c r="BL179" i="24"/>
  <c r="BT179" i="24"/>
  <c r="BG179" i="24"/>
  <c r="BQ179" i="24"/>
  <c r="BH179" i="24"/>
  <c r="BR179" i="24"/>
  <c r="BI179" i="24"/>
  <c r="BS179" i="24"/>
  <c r="AZ179" i="24"/>
  <c r="BJ179" i="24"/>
  <c r="BA179" i="24"/>
  <c r="BK179" i="24"/>
  <c r="BB179" i="24"/>
  <c r="BM179" i="24"/>
  <c r="BC179" i="24"/>
  <c r="BO179" i="24"/>
  <c r="BE179" i="24"/>
  <c r="BP179" i="24"/>
  <c r="AY179" i="24"/>
  <c r="AW179" i="24"/>
  <c r="AX165" i="23"/>
  <c r="BF165" i="23"/>
  <c r="BN165" i="23"/>
  <c r="AZ165" i="23"/>
  <c r="BH165" i="23"/>
  <c r="BP165" i="23"/>
  <c r="BB165" i="23"/>
  <c r="BJ165" i="23"/>
  <c r="BR165" i="23"/>
  <c r="BD165" i="23"/>
  <c r="BL165" i="23"/>
  <c r="BT165" i="23"/>
  <c r="BE165" i="23"/>
  <c r="BG165" i="23"/>
  <c r="BI165" i="23"/>
  <c r="BK165" i="23"/>
  <c r="BM165" i="23"/>
  <c r="BO165" i="23"/>
  <c r="BA165" i="23"/>
  <c r="BQ165" i="23"/>
  <c r="BC165" i="23"/>
  <c r="BS165" i="23"/>
  <c r="AY165" i="23"/>
  <c r="AW165" i="23"/>
  <c r="BB178" i="22"/>
  <c r="AZ178" i="22"/>
  <c r="BN178" i="22"/>
  <c r="BP178" i="22"/>
  <c r="AX178" i="22"/>
  <c r="BH178" i="22"/>
  <c r="BR178" i="22"/>
  <c r="BD178" i="22"/>
  <c r="BT178" i="22"/>
  <c r="BF178" i="22"/>
  <c r="BJ178" i="22"/>
  <c r="BL178" i="22"/>
  <c r="BE178" i="22"/>
  <c r="BG178" i="22"/>
  <c r="BK178" i="22"/>
  <c r="BC178" i="22"/>
  <c r="BO178" i="22"/>
  <c r="AW178" i="22"/>
  <c r="BI178" i="22"/>
  <c r="BA178" i="22"/>
  <c r="BM178" i="22"/>
  <c r="BQ178" i="22"/>
  <c r="BS178" i="22"/>
  <c r="AY178" i="22"/>
  <c r="BB169" i="25"/>
  <c r="BJ169" i="25"/>
  <c r="BR169" i="25"/>
  <c r="BD169" i="25"/>
  <c r="BM169" i="25"/>
  <c r="BE169" i="25"/>
  <c r="BN169" i="25"/>
  <c r="BF169" i="25"/>
  <c r="BO169" i="25"/>
  <c r="AX169" i="25"/>
  <c r="BG169" i="25"/>
  <c r="BP169" i="25"/>
  <c r="BH169" i="25"/>
  <c r="BQ169" i="25"/>
  <c r="AZ169" i="25"/>
  <c r="BI169" i="25"/>
  <c r="BS169" i="25"/>
  <c r="BA169" i="25"/>
  <c r="BK169" i="25"/>
  <c r="BT169" i="25"/>
  <c r="BC169" i="25"/>
  <c r="BL169" i="25"/>
  <c r="AY169" i="25"/>
  <c r="AW169" i="25"/>
  <c r="AY196" i="26"/>
  <c r="BG196" i="26"/>
  <c r="BO196" i="26"/>
  <c r="AZ196" i="26"/>
  <c r="BH196" i="26"/>
  <c r="BP196" i="26"/>
  <c r="BB196" i="26"/>
  <c r="BL196" i="26"/>
  <c r="BC196" i="26"/>
  <c r="BM196" i="26"/>
  <c r="BD196" i="26"/>
  <c r="BN196" i="26"/>
  <c r="BE196" i="26"/>
  <c r="BQ196" i="26"/>
  <c r="BF196" i="26"/>
  <c r="BR196" i="26"/>
  <c r="AW196" i="26"/>
  <c r="BI196" i="26"/>
  <c r="BS196" i="26"/>
  <c r="AX196" i="26"/>
  <c r="BJ196" i="26"/>
  <c r="BT196" i="26"/>
  <c r="BA196" i="26"/>
  <c r="BK196" i="26"/>
  <c r="H144" i="28"/>
  <c r="BJ145" i="28"/>
  <c r="BB145" i="28"/>
  <c r="D146" i="28"/>
  <c r="AS146" i="28" s="1" a="1"/>
  <c r="AS146" i="28" s="1"/>
  <c r="BD145" i="28"/>
  <c r="BL145" i="28"/>
  <c r="AE145" i="28" a="1"/>
  <c r="AE145" i="28" s="1"/>
  <c r="BA145" i="28"/>
  <c r="BI145" i="28"/>
  <c r="AZ145" i="28"/>
  <c r="BH145" i="28"/>
  <c r="BG145" i="28"/>
  <c r="AX145" i="28"/>
  <c r="BF145" i="28"/>
  <c r="AW145" i="28"/>
  <c r="BK145" i="28"/>
  <c r="BE145" i="28"/>
  <c r="BC145" i="28"/>
  <c r="AY145" i="28"/>
  <c r="BG145" i="27"/>
  <c r="BA145" i="27"/>
  <c r="BI145" i="27"/>
  <c r="AX145" i="27"/>
  <c r="BF145" i="27"/>
  <c r="AZ145" i="27"/>
  <c r="BE145" i="27"/>
  <c r="BJ145" i="27"/>
  <c r="BK145" i="27"/>
  <c r="BL145" i="27"/>
  <c r="BC145" i="27"/>
  <c r="BD145" i="27"/>
  <c r="BB145" i="27"/>
  <c r="AW145" i="27"/>
  <c r="AY145" i="27"/>
  <c r="BH145" i="27"/>
  <c r="H144" i="27"/>
  <c r="H178" i="24"/>
  <c r="H195" i="26"/>
  <c r="D146" i="27"/>
  <c r="AE145" i="27" a="1"/>
  <c r="AE145" i="27" s="1"/>
  <c r="AS145" i="27" a="1"/>
  <c r="AS145" i="27" s="1"/>
  <c r="AS165" i="23" a="1"/>
  <c r="AS165" i="23" s="1"/>
  <c r="D166" i="23"/>
  <c r="AE165" i="23" a="1"/>
  <c r="AE165" i="23" s="1"/>
  <c r="D179" i="22"/>
  <c r="AE178" i="22" a="1"/>
  <c r="AE178" i="22" s="1"/>
  <c r="AS178" i="22" a="1"/>
  <c r="AS178" i="22" s="1"/>
  <c r="D170" i="25"/>
  <c r="AS169" i="25" a="1"/>
  <c r="AS169" i="25" s="1"/>
  <c r="AE169" i="25" a="1"/>
  <c r="AE169" i="25" s="1"/>
  <c r="AS179" i="24" a="1"/>
  <c r="AS179" i="24" s="1"/>
  <c r="D180" i="24"/>
  <c r="AE179" i="24" a="1"/>
  <c r="AE179" i="24" s="1"/>
  <c r="AS196" i="26" a="1"/>
  <c r="AS196" i="26" s="1"/>
  <c r="D197" i="26"/>
  <c r="AE196" i="26" a="1"/>
  <c r="AE196" i="26" s="1"/>
  <c r="BL146" i="29" l="1"/>
  <c r="BD146" i="29"/>
  <c r="AS146" i="29" a="1"/>
  <c r="AS146" i="29" s="1"/>
  <c r="D147" i="29"/>
  <c r="AE146" i="29" a="1"/>
  <c r="AE146" i="29" s="1"/>
  <c r="BF146" i="29"/>
  <c r="BB146" i="29"/>
  <c r="BK146" i="29"/>
  <c r="AZ146" i="29"/>
  <c r="BJ146" i="29"/>
  <c r="AX146" i="29"/>
  <c r="BH146" i="29"/>
  <c r="AW146" i="29"/>
  <c r="H146" i="29" s="1"/>
  <c r="BE146" i="29"/>
  <c r="BC146" i="29"/>
  <c r="BG146" i="29"/>
  <c r="BI146" i="29"/>
  <c r="AY146" i="29"/>
  <c r="BA146" i="29"/>
  <c r="BB170" i="25"/>
  <c r="BJ170" i="25"/>
  <c r="BR170" i="25"/>
  <c r="AX170" i="25"/>
  <c r="BG170" i="25"/>
  <c r="BP170" i="25"/>
  <c r="BH170" i="25"/>
  <c r="BQ170" i="25"/>
  <c r="AZ170" i="25"/>
  <c r="BI170" i="25"/>
  <c r="BS170" i="25"/>
  <c r="BA170" i="25"/>
  <c r="BK170" i="25"/>
  <c r="BT170" i="25"/>
  <c r="BC170" i="25"/>
  <c r="BL170" i="25"/>
  <c r="BD170" i="25"/>
  <c r="BM170" i="25"/>
  <c r="BE170" i="25"/>
  <c r="BN170" i="25"/>
  <c r="BF170" i="25"/>
  <c r="BO170" i="25"/>
  <c r="AW170" i="25"/>
  <c r="AY170" i="25"/>
  <c r="AX180" i="24"/>
  <c r="BF180" i="24"/>
  <c r="BN180" i="24"/>
  <c r="BD180" i="24"/>
  <c r="BL180" i="24"/>
  <c r="BT180" i="24"/>
  <c r="BC180" i="24"/>
  <c r="BO180" i="24"/>
  <c r="BE180" i="24"/>
  <c r="BP180" i="24"/>
  <c r="BG180" i="24"/>
  <c r="BQ180" i="24"/>
  <c r="BH180" i="24"/>
  <c r="BR180" i="24"/>
  <c r="BI180" i="24"/>
  <c r="BS180" i="24"/>
  <c r="AZ180" i="24"/>
  <c r="BJ180" i="24"/>
  <c r="BA180" i="24"/>
  <c r="BK180" i="24"/>
  <c r="BB180" i="24"/>
  <c r="BM180" i="24"/>
  <c r="AW180" i="24"/>
  <c r="AY180" i="24"/>
  <c r="AX166" i="23"/>
  <c r="BF166" i="23"/>
  <c r="BN166" i="23"/>
  <c r="AZ166" i="23"/>
  <c r="BH166" i="23"/>
  <c r="BP166" i="23"/>
  <c r="BB166" i="23"/>
  <c r="BJ166" i="23"/>
  <c r="BR166" i="23"/>
  <c r="BD166" i="23"/>
  <c r="BL166" i="23"/>
  <c r="BT166" i="23"/>
  <c r="BM166" i="23"/>
  <c r="BO166" i="23"/>
  <c r="BA166" i="23"/>
  <c r="BQ166" i="23"/>
  <c r="BC166" i="23"/>
  <c r="BS166" i="23"/>
  <c r="BE166" i="23"/>
  <c r="BG166" i="23"/>
  <c r="BI166" i="23"/>
  <c r="BK166" i="23"/>
  <c r="AW166" i="23"/>
  <c r="AY166" i="23"/>
  <c r="AY197" i="26"/>
  <c r="BG197" i="26"/>
  <c r="BO197" i="26"/>
  <c r="AZ197" i="26"/>
  <c r="BH197" i="26"/>
  <c r="BP197" i="26"/>
  <c r="AX197" i="26"/>
  <c r="BJ197" i="26"/>
  <c r="BT197" i="26"/>
  <c r="BA197" i="26"/>
  <c r="BK197" i="26"/>
  <c r="BB197" i="26"/>
  <c r="BL197" i="26"/>
  <c r="BC197" i="26"/>
  <c r="BM197" i="26"/>
  <c r="BD197" i="26"/>
  <c r="BN197" i="26"/>
  <c r="BE197" i="26"/>
  <c r="BQ197" i="26"/>
  <c r="BF197" i="26"/>
  <c r="BR197" i="26"/>
  <c r="AW197" i="26"/>
  <c r="BI197" i="26"/>
  <c r="BS197" i="26"/>
  <c r="BH179" i="22"/>
  <c r="BR179" i="22"/>
  <c r="BB179" i="22"/>
  <c r="BT179" i="22"/>
  <c r="BL179" i="22"/>
  <c r="BF179" i="22"/>
  <c r="BJ179" i="22"/>
  <c r="AW179" i="22"/>
  <c r="AX179" i="22"/>
  <c r="BN179" i="22"/>
  <c r="AZ179" i="22"/>
  <c r="BD179" i="22"/>
  <c r="BP179" i="22"/>
  <c r="BQ179" i="22"/>
  <c r="BM179" i="22"/>
  <c r="AY179" i="22"/>
  <c r="BK179" i="22"/>
  <c r="BE179" i="22"/>
  <c r="BA179" i="22"/>
  <c r="BS179" i="22"/>
  <c r="BI179" i="22"/>
  <c r="BG179" i="22"/>
  <c r="BC179" i="22"/>
  <c r="BO179" i="22"/>
  <c r="H145" i="28"/>
  <c r="BL146" i="28"/>
  <c r="BD146" i="28"/>
  <c r="AZ146" i="28"/>
  <c r="BH146" i="28"/>
  <c r="AX146" i="28"/>
  <c r="BF146" i="28"/>
  <c r="D147" i="28"/>
  <c r="AS147" i="28" s="1" a="1"/>
  <c r="AS147" i="28" s="1"/>
  <c r="BC146" i="28"/>
  <c r="BK146" i="28"/>
  <c r="BB146" i="28"/>
  <c r="AE146" i="28" a="1"/>
  <c r="AE146" i="28" s="1"/>
  <c r="BJ146" i="28"/>
  <c r="BA146" i="28"/>
  <c r="BE146" i="28"/>
  <c r="BI146" i="28"/>
  <c r="BG146" i="28"/>
  <c r="AW146" i="28"/>
  <c r="AY146" i="28"/>
  <c r="BE146" i="27"/>
  <c r="BH146" i="27"/>
  <c r="BJ146" i="27"/>
  <c r="BK146" i="27"/>
  <c r="AX146" i="27"/>
  <c r="AY146" i="27"/>
  <c r="BG146" i="27"/>
  <c r="BA146" i="27"/>
  <c r="BF146" i="27"/>
  <c r="BD146" i="27"/>
  <c r="BI146" i="27"/>
  <c r="AW146" i="27"/>
  <c r="AZ146" i="27"/>
  <c r="BB146" i="27"/>
  <c r="BC146" i="27"/>
  <c r="BL146" i="27"/>
  <c r="H145" i="27"/>
  <c r="H179" i="24"/>
  <c r="H196" i="26"/>
  <c r="D147" i="27"/>
  <c r="AE146" i="27" a="1"/>
  <c r="AE146" i="27" s="1"/>
  <c r="AS146" i="27" a="1"/>
  <c r="AS146" i="27" s="1"/>
  <c r="D198" i="26"/>
  <c r="AS197" i="26" a="1"/>
  <c r="AS197" i="26" s="1"/>
  <c r="AE197" i="26" a="1"/>
  <c r="AE197" i="26" s="1"/>
  <c r="AE170" i="25" a="1"/>
  <c r="AE170" i="25" s="1"/>
  <c r="D171" i="25"/>
  <c r="AS170" i="25" a="1"/>
  <c r="AS170" i="25" s="1"/>
  <c r="AE180" i="24" a="1"/>
  <c r="AE180" i="24" s="1"/>
  <c r="D181" i="24"/>
  <c r="AS180" i="24" a="1"/>
  <c r="AS180" i="24" s="1"/>
  <c r="D167" i="23"/>
  <c r="AE166" i="23" a="1"/>
  <c r="AE166" i="23" s="1"/>
  <c r="AS166" i="23" a="1"/>
  <c r="AS166" i="23" s="1"/>
  <c r="AE179" i="22" a="1"/>
  <c r="AE179" i="22" s="1"/>
  <c r="D180" i="22"/>
  <c r="AS179" i="22" a="1"/>
  <c r="AS179" i="22" s="1"/>
  <c r="BF147" i="29" l="1"/>
  <c r="AX147" i="29"/>
  <c r="BJ147" i="29"/>
  <c r="AZ147" i="29"/>
  <c r="BH147" i="29"/>
  <c r="AE147" i="29" a="1"/>
  <c r="AE147" i="29" s="1"/>
  <c r="AS147" i="29" a="1"/>
  <c r="AS147" i="29" s="1"/>
  <c r="BD147" i="29"/>
  <c r="BC147" i="29"/>
  <c r="D148" i="29"/>
  <c r="BB147" i="29"/>
  <c r="BL147" i="29"/>
  <c r="BE147" i="29"/>
  <c r="AW147" i="29"/>
  <c r="H147" i="29" s="1"/>
  <c r="BK147" i="29"/>
  <c r="BA147" i="29"/>
  <c r="BG147" i="29"/>
  <c r="BI147" i="29"/>
  <c r="AY147" i="29"/>
  <c r="AX181" i="24"/>
  <c r="BF181" i="24"/>
  <c r="BN181" i="24"/>
  <c r="BD181" i="24"/>
  <c r="BL181" i="24"/>
  <c r="BT181" i="24"/>
  <c r="BA181" i="24"/>
  <c r="BK181" i="24"/>
  <c r="BB181" i="24"/>
  <c r="BM181" i="24"/>
  <c r="BC181" i="24"/>
  <c r="BO181" i="24"/>
  <c r="BE181" i="24"/>
  <c r="BP181" i="24"/>
  <c r="BG181" i="24"/>
  <c r="BQ181" i="24"/>
  <c r="BH181" i="24"/>
  <c r="BR181" i="24"/>
  <c r="BI181" i="24"/>
  <c r="BS181" i="24"/>
  <c r="AZ181" i="24"/>
  <c r="BJ181" i="24"/>
  <c r="AY181" i="24"/>
  <c r="AW181" i="24"/>
  <c r="BL180" i="22"/>
  <c r="BN180" i="22"/>
  <c r="BF180" i="22"/>
  <c r="BJ180" i="22"/>
  <c r="AX180" i="22"/>
  <c r="AZ180" i="22"/>
  <c r="BP180" i="22"/>
  <c r="BB180" i="22"/>
  <c r="BR180" i="22"/>
  <c r="BD180" i="22"/>
  <c r="BS180" i="22"/>
  <c r="BT180" i="22"/>
  <c r="BH180" i="22"/>
  <c r="BC180" i="22"/>
  <c r="BK180" i="22"/>
  <c r="BQ180" i="22"/>
  <c r="BE180" i="22"/>
  <c r="BM180" i="22"/>
  <c r="BA180" i="22"/>
  <c r="AY180" i="22"/>
  <c r="BO180" i="22"/>
  <c r="BG180" i="22"/>
  <c r="BI180" i="22"/>
  <c r="AW180" i="22"/>
  <c r="BB171" i="25"/>
  <c r="BJ171" i="25"/>
  <c r="BR171" i="25"/>
  <c r="BA171" i="25"/>
  <c r="BK171" i="25"/>
  <c r="BT171" i="25"/>
  <c r="BC171" i="25"/>
  <c r="BL171" i="25"/>
  <c r="BD171" i="25"/>
  <c r="BM171" i="25"/>
  <c r="BE171" i="25"/>
  <c r="BN171" i="25"/>
  <c r="BF171" i="25"/>
  <c r="BO171" i="25"/>
  <c r="AX171" i="25"/>
  <c r="BG171" i="25"/>
  <c r="BP171" i="25"/>
  <c r="BH171" i="25"/>
  <c r="BQ171" i="25"/>
  <c r="AZ171" i="25"/>
  <c r="BI171" i="25"/>
  <c r="BS171" i="25"/>
  <c r="AY171" i="25"/>
  <c r="AW171" i="25"/>
  <c r="AX167" i="23"/>
  <c r="BF167" i="23"/>
  <c r="BN167" i="23"/>
  <c r="AZ167" i="23"/>
  <c r="BH167" i="23"/>
  <c r="BP167" i="23"/>
  <c r="BB167" i="23"/>
  <c r="BJ167" i="23"/>
  <c r="BR167" i="23"/>
  <c r="BD167" i="23"/>
  <c r="BL167" i="23"/>
  <c r="BT167" i="23"/>
  <c r="BE167" i="23"/>
  <c r="BG167" i="23"/>
  <c r="BI167" i="23"/>
  <c r="BK167" i="23"/>
  <c r="BM167" i="23"/>
  <c r="BO167" i="23"/>
  <c r="BA167" i="23"/>
  <c r="BQ167" i="23"/>
  <c r="BC167" i="23"/>
  <c r="BS167" i="23"/>
  <c r="AY167" i="23"/>
  <c r="AW167" i="23"/>
  <c r="AZ198" i="26"/>
  <c r="BH198" i="26"/>
  <c r="BP198" i="26"/>
  <c r="BE198" i="26"/>
  <c r="BN198" i="26"/>
  <c r="AW198" i="26"/>
  <c r="BF198" i="26"/>
  <c r="BO198" i="26"/>
  <c r="AX198" i="26"/>
  <c r="BG198" i="26"/>
  <c r="BQ198" i="26"/>
  <c r="AY198" i="26"/>
  <c r="BI198" i="26"/>
  <c r="BR198" i="26"/>
  <c r="BA198" i="26"/>
  <c r="BJ198" i="26"/>
  <c r="BS198" i="26"/>
  <c r="BB198" i="26"/>
  <c r="BK198" i="26"/>
  <c r="BT198" i="26"/>
  <c r="BC198" i="26"/>
  <c r="BL198" i="26"/>
  <c r="BD198" i="26"/>
  <c r="BM198" i="26"/>
  <c r="H146" i="28"/>
  <c r="BF147" i="28"/>
  <c r="AX147" i="28"/>
  <c r="D148" i="28"/>
  <c r="AS148" i="28" s="1" a="1"/>
  <c r="AS148" i="28" s="1"/>
  <c r="BD147" i="28"/>
  <c r="BL147" i="28"/>
  <c r="BK147" i="28"/>
  <c r="BB147" i="28"/>
  <c r="AE147" i="28" a="1"/>
  <c r="AE147" i="28" s="1"/>
  <c r="BJ147" i="28"/>
  <c r="BA147" i="28"/>
  <c r="BI147" i="28"/>
  <c r="AZ147" i="28"/>
  <c r="BH147" i="28"/>
  <c r="AY147" i="28"/>
  <c r="BE147" i="28"/>
  <c r="BC147" i="28"/>
  <c r="AW147" i="28"/>
  <c r="BG147" i="28"/>
  <c r="AX147" i="27"/>
  <c r="BL147" i="27"/>
  <c r="AW147" i="27"/>
  <c r="BH147" i="27"/>
  <c r="BB147" i="27"/>
  <c r="BC147" i="27"/>
  <c r="BE147" i="27"/>
  <c r="BJ147" i="27"/>
  <c r="BK147" i="27"/>
  <c r="BD147" i="27"/>
  <c r="AY147" i="27"/>
  <c r="BG147" i="27"/>
  <c r="AZ147" i="27"/>
  <c r="BA147" i="27"/>
  <c r="BI147" i="27"/>
  <c r="BF147" i="27"/>
  <c r="H180" i="24"/>
  <c r="H146" i="27"/>
  <c r="H197" i="26"/>
  <c r="AE147" i="27" a="1"/>
  <c r="AE147" i="27" s="1"/>
  <c r="D148" i="27"/>
  <c r="AS147" i="27" a="1"/>
  <c r="AS147" i="27" s="1"/>
  <c r="AS181" i="24" a="1"/>
  <c r="AS181" i="24" s="1"/>
  <c r="D182" i="24"/>
  <c r="AE181" i="24" a="1"/>
  <c r="AE181" i="24" s="1"/>
  <c r="AS167" i="23" a="1"/>
  <c r="AS167" i="23" s="1"/>
  <c r="AE167" i="23" a="1"/>
  <c r="AE167" i="23" s="1"/>
  <c r="D168" i="23"/>
  <c r="AS180" i="22" a="1"/>
  <c r="AS180" i="22" s="1"/>
  <c r="D181" i="22"/>
  <c r="AE180" i="22" a="1"/>
  <c r="AE180" i="22" s="1"/>
  <c r="AS198" i="26" a="1"/>
  <c r="AS198" i="26" s="1"/>
  <c r="D199" i="26"/>
  <c r="AE198" i="26" a="1"/>
  <c r="AE198" i="26" s="1"/>
  <c r="AS171" i="25" a="1"/>
  <c r="AS171" i="25" s="1"/>
  <c r="AE171" i="25" a="1"/>
  <c r="AE171" i="25" s="1"/>
  <c r="D172" i="25"/>
  <c r="BH148" i="29" l="1"/>
  <c r="AZ148" i="29"/>
  <c r="BF148" i="29"/>
  <c r="BJ148" i="29"/>
  <c r="AX148" i="29"/>
  <c r="AS148" i="29" a="1"/>
  <c r="AS148" i="29" s="1"/>
  <c r="BD148" i="29"/>
  <c r="AE148" i="29" a="1"/>
  <c r="AE148" i="29" s="1"/>
  <c r="BC148" i="29"/>
  <c r="D149" i="29"/>
  <c r="BB148" i="29"/>
  <c r="BL148" i="29"/>
  <c r="BG148" i="29"/>
  <c r="BI148" i="29"/>
  <c r="BA148" i="29"/>
  <c r="BK148" i="29"/>
  <c r="BE148" i="29"/>
  <c r="AY148" i="29"/>
  <c r="AW148" i="29"/>
  <c r="H148" i="29" s="1"/>
  <c r="AZ199" i="26"/>
  <c r="BH199" i="26"/>
  <c r="BP199" i="26"/>
  <c r="AY199" i="26"/>
  <c r="BI199" i="26"/>
  <c r="BR199" i="26"/>
  <c r="BA199" i="26"/>
  <c r="BJ199" i="26"/>
  <c r="BS199" i="26"/>
  <c r="BB199" i="26"/>
  <c r="BK199" i="26"/>
  <c r="BT199" i="26"/>
  <c r="BC199" i="26"/>
  <c r="BL199" i="26"/>
  <c r="BD199" i="26"/>
  <c r="BM199" i="26"/>
  <c r="BE199" i="26"/>
  <c r="BN199" i="26"/>
  <c r="AW199" i="26"/>
  <c r="BF199" i="26"/>
  <c r="BO199" i="26"/>
  <c r="AX199" i="26"/>
  <c r="BG199" i="26"/>
  <c r="BQ199" i="26"/>
  <c r="BB172" i="25"/>
  <c r="BJ172" i="25"/>
  <c r="BR172" i="25"/>
  <c r="BE172" i="25"/>
  <c r="BN172" i="25"/>
  <c r="BF172" i="25"/>
  <c r="BO172" i="25"/>
  <c r="AX172" i="25"/>
  <c r="BG172" i="25"/>
  <c r="BP172" i="25"/>
  <c r="BH172" i="25"/>
  <c r="BQ172" i="25"/>
  <c r="AZ172" i="25"/>
  <c r="BI172" i="25"/>
  <c r="BS172" i="25"/>
  <c r="BA172" i="25"/>
  <c r="BK172" i="25"/>
  <c r="BT172" i="25"/>
  <c r="BC172" i="25"/>
  <c r="BL172" i="25"/>
  <c r="BD172" i="25"/>
  <c r="BM172" i="25"/>
  <c r="AW172" i="25"/>
  <c r="AY172" i="25"/>
  <c r="AX168" i="23"/>
  <c r="BF168" i="23"/>
  <c r="BN168" i="23"/>
  <c r="AZ168" i="23"/>
  <c r="BH168" i="23"/>
  <c r="BP168" i="23"/>
  <c r="BB168" i="23"/>
  <c r="BJ168" i="23"/>
  <c r="BR168" i="23"/>
  <c r="BD168" i="23"/>
  <c r="BL168" i="23"/>
  <c r="BT168" i="23"/>
  <c r="BM168" i="23"/>
  <c r="BO168" i="23"/>
  <c r="BA168" i="23"/>
  <c r="BQ168" i="23"/>
  <c r="BC168" i="23"/>
  <c r="BS168" i="23"/>
  <c r="BE168" i="23"/>
  <c r="BG168" i="23"/>
  <c r="BI168" i="23"/>
  <c r="BK168" i="23"/>
  <c r="AW168" i="23"/>
  <c r="AY168" i="23"/>
  <c r="AX182" i="24"/>
  <c r="BF182" i="24"/>
  <c r="BN182" i="24"/>
  <c r="BD182" i="24"/>
  <c r="BL182" i="24"/>
  <c r="BT182" i="24"/>
  <c r="BI182" i="24"/>
  <c r="BS182" i="24"/>
  <c r="AZ182" i="24"/>
  <c r="BJ182" i="24"/>
  <c r="BA182" i="24"/>
  <c r="BK182" i="24"/>
  <c r="BB182" i="24"/>
  <c r="BM182" i="24"/>
  <c r="BC182" i="24"/>
  <c r="BO182" i="24"/>
  <c r="BE182" i="24"/>
  <c r="BP182" i="24"/>
  <c r="BG182" i="24"/>
  <c r="BQ182" i="24"/>
  <c r="BH182" i="24"/>
  <c r="BR182" i="24"/>
  <c r="AY182" i="24"/>
  <c r="AW182" i="24"/>
  <c r="BF181" i="22"/>
  <c r="BH181" i="22"/>
  <c r="BR181" i="22"/>
  <c r="AZ181" i="22"/>
  <c r="BJ181" i="22"/>
  <c r="BB181" i="22"/>
  <c r="BN181" i="22"/>
  <c r="BP181" i="22"/>
  <c r="BD181" i="22"/>
  <c r="BT181" i="22"/>
  <c r="BL181" i="22"/>
  <c r="AX181" i="22"/>
  <c r="BK181" i="22"/>
  <c r="BE181" i="22"/>
  <c r="BO181" i="22"/>
  <c r="AW181" i="22"/>
  <c r="BG181" i="22"/>
  <c r="AY181" i="22"/>
  <c r="BQ181" i="22"/>
  <c r="BC181" i="22"/>
  <c r="BM181" i="22"/>
  <c r="BS181" i="22"/>
  <c r="BA181" i="22"/>
  <c r="BI181" i="22"/>
  <c r="H147" i="28"/>
  <c r="BH148" i="28"/>
  <c r="AZ148" i="28"/>
  <c r="BB148" i="28"/>
  <c r="AE148" i="28" a="1"/>
  <c r="AE148" i="28" s="1"/>
  <c r="BJ148" i="28"/>
  <c r="BI148" i="28"/>
  <c r="AX148" i="28"/>
  <c r="BF148" i="28"/>
  <c r="D149" i="28"/>
  <c r="AS149" i="28" s="1" a="1"/>
  <c r="AS149" i="28" s="1"/>
  <c r="BD148" i="28"/>
  <c r="BL148" i="28"/>
  <c r="BE148" i="28"/>
  <c r="BC148" i="28"/>
  <c r="AW148" i="28"/>
  <c r="BK148" i="28"/>
  <c r="AY148" i="28"/>
  <c r="BG148" i="28"/>
  <c r="BA148" i="28"/>
  <c r="BL148" i="27"/>
  <c r="BF148" i="27"/>
  <c r="AW148" i="27"/>
  <c r="BJ148" i="27"/>
  <c r="BH148" i="27"/>
  <c r="BG148" i="27"/>
  <c r="BA148" i="27"/>
  <c r="AY148" i="27"/>
  <c r="AZ148" i="27"/>
  <c r="BB148" i="27"/>
  <c r="BC148" i="27"/>
  <c r="AX148" i="27"/>
  <c r="BK148" i="27"/>
  <c r="BE148" i="27"/>
  <c r="BI148" i="27"/>
  <c r="BD148" i="27"/>
  <c r="H147" i="27"/>
  <c r="H198" i="26"/>
  <c r="H181" i="24"/>
  <c r="AE148" i="27" a="1"/>
  <c r="AE148" i="27" s="1"/>
  <c r="AS148" i="27" a="1"/>
  <c r="AS148" i="27" s="1"/>
  <c r="D149" i="27"/>
  <c r="AE199" i="26" a="1"/>
  <c r="AE199" i="26" s="1"/>
  <c r="AS199" i="26" a="1"/>
  <c r="AS199" i="26" s="1"/>
  <c r="D200" i="26"/>
  <c r="AE168" i="23" a="1"/>
  <c r="AE168" i="23" s="1"/>
  <c r="AS168" i="23" a="1"/>
  <c r="AS168" i="23" s="1"/>
  <c r="D169" i="23"/>
  <c r="D183" i="24"/>
  <c r="AS182" i="24" a="1"/>
  <c r="AS182" i="24" s="1"/>
  <c r="AE182" i="24" a="1"/>
  <c r="AE182" i="24" s="1"/>
  <c r="D173" i="25"/>
  <c r="AS172" i="25" a="1"/>
  <c r="AS172" i="25" s="1"/>
  <c r="AE172" i="25" a="1"/>
  <c r="AE172" i="25" s="1"/>
  <c r="D182" i="22"/>
  <c r="AE181" i="22" a="1"/>
  <c r="AE181" i="22" s="1"/>
  <c r="AS181" i="22" a="1"/>
  <c r="AS181" i="22" s="1"/>
  <c r="BJ149" i="29" l="1"/>
  <c r="BB149" i="29"/>
  <c r="BL149" i="29"/>
  <c r="AE149" i="29" a="1"/>
  <c r="AE149" i="29" s="1"/>
  <c r="AZ149" i="29"/>
  <c r="D150" i="29"/>
  <c r="AX149" i="29"/>
  <c r="BH149" i="29"/>
  <c r="AW149" i="29"/>
  <c r="H149" i="29" s="1"/>
  <c r="BF149" i="29"/>
  <c r="AS149" i="29" a="1"/>
  <c r="AS149" i="29" s="1"/>
  <c r="BE149" i="29"/>
  <c r="BD149" i="29"/>
  <c r="BK149" i="29"/>
  <c r="BI149" i="29"/>
  <c r="AY149" i="29"/>
  <c r="BC149" i="29"/>
  <c r="BG149" i="29"/>
  <c r="BA149" i="29"/>
  <c r="AX183" i="24"/>
  <c r="BF183" i="24"/>
  <c r="BN183" i="24"/>
  <c r="BD183" i="24"/>
  <c r="BL183" i="24"/>
  <c r="BT183" i="24"/>
  <c r="BG183" i="24"/>
  <c r="BQ183" i="24"/>
  <c r="BH183" i="24"/>
  <c r="BR183" i="24"/>
  <c r="BI183" i="24"/>
  <c r="AZ183" i="24"/>
  <c r="BJ183" i="24"/>
  <c r="BA183" i="24"/>
  <c r="BK183" i="24"/>
  <c r="BB183" i="24"/>
  <c r="BM183" i="24"/>
  <c r="BC183" i="24"/>
  <c r="BO183" i="24"/>
  <c r="BE183" i="24"/>
  <c r="BP183" i="24"/>
  <c r="BS183" i="24"/>
  <c r="AY183" i="24"/>
  <c r="AW183" i="24"/>
  <c r="AX169" i="23"/>
  <c r="BF169" i="23"/>
  <c r="BN169" i="23"/>
  <c r="AZ169" i="23"/>
  <c r="BH169" i="23"/>
  <c r="BP169" i="23"/>
  <c r="BB169" i="23"/>
  <c r="BJ169" i="23"/>
  <c r="BR169" i="23"/>
  <c r="BD169" i="23"/>
  <c r="BL169" i="23"/>
  <c r="BT169" i="23"/>
  <c r="BE169" i="23"/>
  <c r="BG169" i="23"/>
  <c r="BI169" i="23"/>
  <c r="BK169" i="23"/>
  <c r="BM169" i="23"/>
  <c r="BO169" i="23"/>
  <c r="BA169" i="23"/>
  <c r="BQ169" i="23"/>
  <c r="BC169" i="23"/>
  <c r="BS169" i="23"/>
  <c r="AW169" i="23"/>
  <c r="AY169" i="23"/>
  <c r="AZ182" i="22"/>
  <c r="BJ182" i="22"/>
  <c r="BL182" i="22"/>
  <c r="BD182" i="22"/>
  <c r="BF182" i="22"/>
  <c r="BT182" i="22"/>
  <c r="BH182" i="22"/>
  <c r="AW182" i="22"/>
  <c r="AX182" i="22"/>
  <c r="BN182" i="22"/>
  <c r="BB182" i="22"/>
  <c r="BP182" i="22"/>
  <c r="BR182" i="22"/>
  <c r="BI182" i="22"/>
  <c r="BG182" i="22"/>
  <c r="BO182" i="22"/>
  <c r="BE182" i="22"/>
  <c r="BS182" i="22"/>
  <c r="BQ182" i="22"/>
  <c r="BC182" i="22"/>
  <c r="AY182" i="22"/>
  <c r="BA182" i="22"/>
  <c r="BK182" i="22"/>
  <c r="BM182" i="22"/>
  <c r="AZ200" i="26"/>
  <c r="BH200" i="26"/>
  <c r="BP200" i="26"/>
  <c r="BC200" i="26"/>
  <c r="BL200" i="26"/>
  <c r="BD200" i="26"/>
  <c r="BM200" i="26"/>
  <c r="BE200" i="26"/>
  <c r="BN200" i="26"/>
  <c r="AW200" i="26"/>
  <c r="BF200" i="26"/>
  <c r="BO200" i="26"/>
  <c r="AX200" i="26"/>
  <c r="BG200" i="26"/>
  <c r="BQ200" i="26"/>
  <c r="AY200" i="26"/>
  <c r="BI200" i="26"/>
  <c r="BR200" i="26"/>
  <c r="BA200" i="26"/>
  <c r="BJ200" i="26"/>
  <c r="BS200" i="26"/>
  <c r="BB200" i="26"/>
  <c r="BK200" i="26"/>
  <c r="BT200" i="26"/>
  <c r="BB173" i="25"/>
  <c r="BJ173" i="25"/>
  <c r="BR173" i="25"/>
  <c r="BH173" i="25"/>
  <c r="BQ173" i="25"/>
  <c r="AZ173" i="25"/>
  <c r="BI173" i="25"/>
  <c r="BS173" i="25"/>
  <c r="BA173" i="25"/>
  <c r="BK173" i="25"/>
  <c r="BT173" i="25"/>
  <c r="BC173" i="25"/>
  <c r="BL173" i="25"/>
  <c r="BD173" i="25"/>
  <c r="BM173" i="25"/>
  <c r="BE173" i="25"/>
  <c r="BN173" i="25"/>
  <c r="BF173" i="25"/>
  <c r="BO173" i="25"/>
  <c r="AX173" i="25"/>
  <c r="BG173" i="25"/>
  <c r="BP173" i="25"/>
  <c r="AW173" i="25"/>
  <c r="AY173" i="25"/>
  <c r="H148" i="28"/>
  <c r="BJ149" i="28"/>
  <c r="BB149" i="28"/>
  <c r="AX149" i="28"/>
  <c r="BF149" i="28"/>
  <c r="D150" i="28"/>
  <c r="AS150" i="28" s="1" a="1"/>
  <c r="AS150" i="28" s="1"/>
  <c r="BD149" i="28"/>
  <c r="BL149" i="28"/>
  <c r="BC149" i="28"/>
  <c r="AE149" i="28" a="1"/>
  <c r="AE149" i="28" s="1"/>
  <c r="BK149" i="28"/>
  <c r="BA149" i="28"/>
  <c r="BI149" i="28"/>
  <c r="AZ149" i="28"/>
  <c r="BH149" i="28"/>
  <c r="AW149" i="28"/>
  <c r="BG149" i="28"/>
  <c r="BE149" i="28"/>
  <c r="AY149" i="28"/>
  <c r="BB149" i="27"/>
  <c r="BG149" i="27"/>
  <c r="BA149" i="27"/>
  <c r="BD149" i="27"/>
  <c r="AX149" i="27"/>
  <c r="BI149" i="27"/>
  <c r="BL149" i="27"/>
  <c r="BF149" i="27"/>
  <c r="BE149" i="27"/>
  <c r="AZ149" i="27"/>
  <c r="BK149" i="27"/>
  <c r="BJ149" i="27"/>
  <c r="BC149" i="27"/>
  <c r="AY149" i="27"/>
  <c r="AW149" i="27"/>
  <c r="BH149" i="27"/>
  <c r="H148" i="27"/>
  <c r="H199" i="26"/>
  <c r="H182" i="24"/>
  <c r="AS149" i="27" a="1"/>
  <c r="AS149" i="27" s="1"/>
  <c r="AE149" i="27" a="1"/>
  <c r="AE149" i="27" s="1"/>
  <c r="D150" i="27"/>
  <c r="AS200" i="26" a="1"/>
  <c r="AS200" i="26" s="1"/>
  <c r="D201" i="26"/>
  <c r="AE200" i="26" a="1"/>
  <c r="AE200" i="26" s="1"/>
  <c r="AS169" i="23" a="1"/>
  <c r="AS169" i="23" s="1"/>
  <c r="D170" i="23"/>
  <c r="AE169" i="23" a="1"/>
  <c r="AE169" i="23" s="1"/>
  <c r="AS183" i="24" a="1"/>
  <c r="AS183" i="24" s="1"/>
  <c r="D184" i="24"/>
  <c r="AE183" i="24" a="1"/>
  <c r="AE183" i="24" s="1"/>
  <c r="AE182" i="22" a="1"/>
  <c r="AE182" i="22" s="1"/>
  <c r="AS182" i="22" a="1"/>
  <c r="AS182" i="22" s="1"/>
  <c r="D183" i="22"/>
  <c r="AS173" i="25" a="1"/>
  <c r="AS173" i="25" s="1"/>
  <c r="AE173" i="25" a="1"/>
  <c r="AE173" i="25" s="1"/>
  <c r="D174" i="25"/>
  <c r="BL150" i="29" l="1"/>
  <c r="BD150" i="29"/>
  <c r="BH150" i="29"/>
  <c r="AX150" i="29"/>
  <c r="BB150" i="29"/>
  <c r="D151" i="29"/>
  <c r="BK150" i="29"/>
  <c r="AZ150" i="29"/>
  <c r="BJ150" i="29"/>
  <c r="AW150" i="29"/>
  <c r="H150" i="29" s="1"/>
  <c r="AS150" i="29" a="1"/>
  <c r="AS150" i="29" s="1"/>
  <c r="BF150" i="29"/>
  <c r="AE150" i="29" a="1"/>
  <c r="AE150" i="29" s="1"/>
  <c r="AY150" i="29"/>
  <c r="BG150" i="29"/>
  <c r="BA150" i="29"/>
  <c r="BC150" i="29"/>
  <c r="BE150" i="29"/>
  <c r="BI150" i="29"/>
  <c r="BB174" i="25"/>
  <c r="BJ174" i="25"/>
  <c r="BR174" i="25"/>
  <c r="BC174" i="25"/>
  <c r="BL174" i="25"/>
  <c r="BD174" i="25"/>
  <c r="BM174" i="25"/>
  <c r="BE174" i="25"/>
  <c r="BN174" i="25"/>
  <c r="BF174" i="25"/>
  <c r="BO174" i="25"/>
  <c r="AX174" i="25"/>
  <c r="BG174" i="25"/>
  <c r="BP174" i="25"/>
  <c r="BH174" i="25"/>
  <c r="BQ174" i="25"/>
  <c r="AZ174" i="25"/>
  <c r="BI174" i="25"/>
  <c r="BS174" i="25"/>
  <c r="BA174" i="25"/>
  <c r="BK174" i="25"/>
  <c r="BT174" i="25"/>
  <c r="AY174" i="25"/>
  <c r="AW174" i="25"/>
  <c r="BD183" i="22"/>
  <c r="BF183" i="22"/>
  <c r="AX183" i="22"/>
  <c r="BP183" i="22"/>
  <c r="BL183" i="22"/>
  <c r="AZ183" i="22"/>
  <c r="BN183" i="22"/>
  <c r="BB183" i="22"/>
  <c r="BR183" i="22"/>
  <c r="BC183" i="22"/>
  <c r="BS183" i="22"/>
  <c r="BT183" i="22"/>
  <c r="BH183" i="22"/>
  <c r="BJ183" i="22"/>
  <c r="BA183" i="22"/>
  <c r="BE183" i="22"/>
  <c r="BK183" i="22"/>
  <c r="BM183" i="22"/>
  <c r="BI183" i="22"/>
  <c r="AY183" i="22"/>
  <c r="BO183" i="22"/>
  <c r="BQ183" i="22"/>
  <c r="BG183" i="22"/>
  <c r="AW183" i="22"/>
  <c r="AZ201" i="26"/>
  <c r="BH201" i="26"/>
  <c r="BP201" i="26"/>
  <c r="AW201" i="26"/>
  <c r="BF201" i="26"/>
  <c r="BO201" i="26"/>
  <c r="AX201" i="26"/>
  <c r="BG201" i="26"/>
  <c r="BQ201" i="26"/>
  <c r="AY201" i="26"/>
  <c r="BI201" i="26"/>
  <c r="BR201" i="26"/>
  <c r="BA201" i="26"/>
  <c r="BJ201" i="26"/>
  <c r="BS201" i="26"/>
  <c r="BB201" i="26"/>
  <c r="BK201" i="26"/>
  <c r="BT201" i="26"/>
  <c r="BC201" i="26"/>
  <c r="BL201" i="26"/>
  <c r="BD201" i="26"/>
  <c r="BM201" i="26"/>
  <c r="BE201" i="26"/>
  <c r="BN201" i="26"/>
  <c r="AX170" i="23"/>
  <c r="BF170" i="23"/>
  <c r="BN170" i="23"/>
  <c r="AZ170" i="23"/>
  <c r="BH170" i="23"/>
  <c r="BP170" i="23"/>
  <c r="BB170" i="23"/>
  <c r="BJ170" i="23"/>
  <c r="BR170" i="23"/>
  <c r="BD170" i="23"/>
  <c r="BL170" i="23"/>
  <c r="BT170" i="23"/>
  <c r="BM170" i="23"/>
  <c r="BO170" i="23"/>
  <c r="BA170" i="23"/>
  <c r="BQ170" i="23"/>
  <c r="BC170" i="23"/>
  <c r="BS170" i="23"/>
  <c r="BE170" i="23"/>
  <c r="BG170" i="23"/>
  <c r="BI170" i="23"/>
  <c r="BK170" i="23"/>
  <c r="AY170" i="23"/>
  <c r="AW170" i="23"/>
  <c r="AX184" i="24"/>
  <c r="BF184" i="24"/>
  <c r="BN184" i="24"/>
  <c r="BD184" i="24"/>
  <c r="BL184" i="24"/>
  <c r="BT184" i="24"/>
  <c r="BC184" i="24"/>
  <c r="BO184" i="24"/>
  <c r="BE184" i="24"/>
  <c r="BP184" i="24"/>
  <c r="BH184" i="24"/>
  <c r="BR184" i="24"/>
  <c r="BI184" i="24"/>
  <c r="BS184" i="24"/>
  <c r="AZ184" i="24"/>
  <c r="BJ184" i="24"/>
  <c r="BA184" i="24"/>
  <c r="BK184" i="24"/>
  <c r="BB184" i="24"/>
  <c r="BM184" i="24"/>
  <c r="BQ184" i="24"/>
  <c r="BG184" i="24"/>
  <c r="AW184" i="24"/>
  <c r="AY184" i="24"/>
  <c r="H149" i="28"/>
  <c r="BL150" i="28"/>
  <c r="BD150" i="28"/>
  <c r="D151" i="28"/>
  <c r="AS151" i="28" s="1" a="1"/>
  <c r="AS151" i="28" s="1"/>
  <c r="BB150" i="28"/>
  <c r="AE150" i="28" a="1"/>
  <c r="AE150" i="28" s="1"/>
  <c r="BJ150" i="28"/>
  <c r="BA150" i="28"/>
  <c r="BI150" i="28"/>
  <c r="AZ150" i="28"/>
  <c r="BH150" i="28"/>
  <c r="BG150" i="28"/>
  <c r="AX150" i="28"/>
  <c r="BF150" i="28"/>
  <c r="BE150" i="28"/>
  <c r="BC150" i="28"/>
  <c r="AW150" i="28"/>
  <c r="BK150" i="28"/>
  <c r="AY150" i="28"/>
  <c r="BE150" i="27"/>
  <c r="BK150" i="27"/>
  <c r="BJ150" i="27"/>
  <c r="AY150" i="27"/>
  <c r="BD150" i="27"/>
  <c r="BF150" i="27"/>
  <c r="BG150" i="27"/>
  <c r="BA150" i="27"/>
  <c r="BB150" i="27"/>
  <c r="AX150" i="27"/>
  <c r="AZ150" i="27"/>
  <c r="BC150" i="27"/>
  <c r="BI150" i="27"/>
  <c r="BL150" i="27"/>
  <c r="AW150" i="27"/>
  <c r="BH150" i="27"/>
  <c r="H149" i="27"/>
  <c r="H183" i="24"/>
  <c r="H200" i="26"/>
  <c r="AE150" i="27" a="1"/>
  <c r="AE150" i="27" s="1"/>
  <c r="AS150" i="27" a="1"/>
  <c r="AS150" i="27" s="1"/>
  <c r="D151" i="27"/>
  <c r="AE174" i="25" a="1"/>
  <c r="AE174" i="25" s="1"/>
  <c r="AS174" i="25" a="1"/>
  <c r="AS174" i="25" s="1"/>
  <c r="D175" i="25"/>
  <c r="D171" i="23"/>
  <c r="AS170" i="23" a="1"/>
  <c r="AS170" i="23" s="1"/>
  <c r="AE170" i="23" a="1"/>
  <c r="AE170" i="23" s="1"/>
  <c r="AE183" i="22" a="1"/>
  <c r="AE183" i="22" s="1"/>
  <c r="D184" i="22"/>
  <c r="AS183" i="22" a="1"/>
  <c r="AS183" i="22" s="1"/>
  <c r="AE184" i="24" a="1"/>
  <c r="AE184" i="24" s="1"/>
  <c r="D185" i="24"/>
  <c r="AS184" i="24" a="1"/>
  <c r="AS184" i="24" s="1"/>
  <c r="D202" i="26"/>
  <c r="AS201" i="26" a="1"/>
  <c r="AS201" i="26" s="1"/>
  <c r="AE201" i="26" a="1"/>
  <c r="AE201" i="26" s="1"/>
  <c r="BF151" i="29" l="1"/>
  <c r="AX151" i="29"/>
  <c r="D152" i="29"/>
  <c r="BD151" i="29"/>
  <c r="AS151" i="29" a="1"/>
  <c r="AS151" i="29" s="1"/>
  <c r="BL151" i="29"/>
  <c r="AE151" i="29" a="1"/>
  <c r="AE151" i="29" s="1"/>
  <c r="BB151" i="29"/>
  <c r="BK151" i="29"/>
  <c r="AZ151" i="29"/>
  <c r="BJ151" i="29"/>
  <c r="AW151" i="29"/>
  <c r="H151" i="29" s="1"/>
  <c r="BH151" i="29"/>
  <c r="BI151" i="29"/>
  <c r="AY151" i="29"/>
  <c r="BA151" i="29"/>
  <c r="BC151" i="29"/>
  <c r="BE151" i="29"/>
  <c r="BG151" i="29"/>
  <c r="AZ202" i="26"/>
  <c r="BH202" i="26"/>
  <c r="BP202" i="26"/>
  <c r="BA202" i="26"/>
  <c r="BJ202" i="26"/>
  <c r="BS202" i="26"/>
  <c r="BB202" i="26"/>
  <c r="BK202" i="26"/>
  <c r="BT202" i="26"/>
  <c r="BC202" i="26"/>
  <c r="BL202" i="26"/>
  <c r="BD202" i="26"/>
  <c r="BM202" i="26"/>
  <c r="BE202" i="26"/>
  <c r="BN202" i="26"/>
  <c r="AW202" i="26"/>
  <c r="BF202" i="26"/>
  <c r="BO202" i="26"/>
  <c r="AX202" i="26"/>
  <c r="BG202" i="26"/>
  <c r="BQ202" i="26"/>
  <c r="AY202" i="26"/>
  <c r="BI202" i="26"/>
  <c r="BR202" i="26"/>
  <c r="AX171" i="23"/>
  <c r="BF171" i="23"/>
  <c r="BN171" i="23"/>
  <c r="AZ171" i="23"/>
  <c r="BH171" i="23"/>
  <c r="BP171" i="23"/>
  <c r="BB171" i="23"/>
  <c r="BJ171" i="23"/>
  <c r="BR171" i="23"/>
  <c r="BD171" i="23"/>
  <c r="BL171" i="23"/>
  <c r="BT171" i="23"/>
  <c r="BE171" i="23"/>
  <c r="BG171" i="23"/>
  <c r="BI171" i="23"/>
  <c r="BK171" i="23"/>
  <c r="BM171" i="23"/>
  <c r="BO171" i="23"/>
  <c r="BA171" i="23"/>
  <c r="BQ171" i="23"/>
  <c r="BC171" i="23"/>
  <c r="BS171" i="23"/>
  <c r="AY171" i="23"/>
  <c r="AW171" i="23"/>
  <c r="AX184" i="22"/>
  <c r="BP184" i="22"/>
  <c r="AZ184" i="22"/>
  <c r="BJ184" i="22"/>
  <c r="BB184" i="22"/>
  <c r="BT184" i="22"/>
  <c r="BD184" i="22"/>
  <c r="BR184" i="22"/>
  <c r="BF184" i="22"/>
  <c r="BH184" i="22"/>
  <c r="BL184" i="22"/>
  <c r="AW184" i="22"/>
  <c r="BN184" i="22"/>
  <c r="BS184" i="22"/>
  <c r="BE184" i="22"/>
  <c r="BA184" i="22"/>
  <c r="BO184" i="22"/>
  <c r="BC184" i="22"/>
  <c r="AY184" i="22"/>
  <c r="BI184" i="22"/>
  <c r="BQ184" i="22"/>
  <c r="BM184" i="22"/>
  <c r="BK184" i="22"/>
  <c r="BG184" i="22"/>
  <c r="AX185" i="24"/>
  <c r="BF185" i="24"/>
  <c r="BN185" i="24"/>
  <c r="BD185" i="24"/>
  <c r="BL185" i="24"/>
  <c r="BT185" i="24"/>
  <c r="BA185" i="24"/>
  <c r="BK185" i="24"/>
  <c r="BB185" i="24"/>
  <c r="BM185" i="24"/>
  <c r="BE185" i="24"/>
  <c r="BP185" i="24"/>
  <c r="BG185" i="24"/>
  <c r="BQ185" i="24"/>
  <c r="BH185" i="24"/>
  <c r="BR185" i="24"/>
  <c r="BI185" i="24"/>
  <c r="BS185" i="24"/>
  <c r="AZ185" i="24"/>
  <c r="BJ185" i="24"/>
  <c r="BC185" i="24"/>
  <c r="BO185" i="24"/>
  <c r="AY185" i="24"/>
  <c r="AW185" i="24"/>
  <c r="BB175" i="25"/>
  <c r="BJ175" i="25"/>
  <c r="BR175" i="25"/>
  <c r="BF175" i="25"/>
  <c r="BO175" i="25"/>
  <c r="AX175" i="25"/>
  <c r="BG175" i="25"/>
  <c r="BP175" i="25"/>
  <c r="BH175" i="25"/>
  <c r="BQ175" i="25"/>
  <c r="AZ175" i="25"/>
  <c r="BI175" i="25"/>
  <c r="BS175" i="25"/>
  <c r="BA175" i="25"/>
  <c r="BK175" i="25"/>
  <c r="BT175" i="25"/>
  <c r="BC175" i="25"/>
  <c r="BL175" i="25"/>
  <c r="BD175" i="25"/>
  <c r="BM175" i="25"/>
  <c r="BE175" i="25"/>
  <c r="BN175" i="25"/>
  <c r="AW175" i="25"/>
  <c r="AY175" i="25"/>
  <c r="H150" i="28"/>
  <c r="BF151" i="28"/>
  <c r="AX151" i="28"/>
  <c r="AZ151" i="28"/>
  <c r="BH151" i="28"/>
  <c r="D152" i="28"/>
  <c r="AS152" i="28" s="1" a="1"/>
  <c r="AS152" i="28" s="1"/>
  <c r="BD151" i="28"/>
  <c r="BL151" i="28"/>
  <c r="BC151" i="28"/>
  <c r="BK151" i="28"/>
  <c r="BB151" i="28"/>
  <c r="AE151" i="28" a="1"/>
  <c r="AE151" i="28" s="1"/>
  <c r="BJ151" i="28"/>
  <c r="BA151" i="28"/>
  <c r="BI151" i="28"/>
  <c r="AY151" i="28"/>
  <c r="AW151" i="28"/>
  <c r="BE151" i="28"/>
  <c r="BG151" i="28"/>
  <c r="AX151" i="27"/>
  <c r="AZ151" i="27"/>
  <c r="AW151" i="27"/>
  <c r="BC151" i="27"/>
  <c r="BE151" i="27"/>
  <c r="BK151" i="27"/>
  <c r="BD151" i="27"/>
  <c r="BJ151" i="27"/>
  <c r="BF151" i="27"/>
  <c r="BH151" i="27"/>
  <c r="BI151" i="27"/>
  <c r="BB151" i="27"/>
  <c r="AY151" i="27"/>
  <c r="BA151" i="27"/>
  <c r="BL151" i="27"/>
  <c r="BG151" i="27"/>
  <c r="H150" i="27"/>
  <c r="H184" i="24"/>
  <c r="H201" i="26"/>
  <c r="D152" i="27"/>
  <c r="AE151" i="27" a="1"/>
  <c r="AE151" i="27" s="1"/>
  <c r="AS151" i="27" a="1"/>
  <c r="AS151" i="27" s="1"/>
  <c r="AS185" i="24" a="1"/>
  <c r="AS185" i="24" s="1"/>
  <c r="D186" i="24"/>
  <c r="AE185" i="24" a="1"/>
  <c r="AE185" i="24" s="1"/>
  <c r="AE171" i="23" a="1"/>
  <c r="AE171" i="23" s="1"/>
  <c r="D172" i="23"/>
  <c r="AS171" i="23" a="1"/>
  <c r="AS171" i="23" s="1"/>
  <c r="AS175" i="25" a="1"/>
  <c r="AS175" i="25" s="1"/>
  <c r="D176" i="25"/>
  <c r="AE175" i="25" a="1"/>
  <c r="AE175" i="25" s="1"/>
  <c r="AS202" i="26" a="1"/>
  <c r="AS202" i="26" s="1"/>
  <c r="AE202" i="26" a="1"/>
  <c r="AE202" i="26" s="1"/>
  <c r="D203" i="26"/>
  <c r="AS184" i="22" a="1"/>
  <c r="AS184" i="22" s="1"/>
  <c r="D185" i="22"/>
  <c r="AE184" i="22" a="1"/>
  <c r="AE184" i="22" s="1"/>
  <c r="BH152" i="29" l="1"/>
  <c r="AZ152" i="29"/>
  <c r="BJ152" i="29"/>
  <c r="BF152" i="29"/>
  <c r="AS152" i="29" a="1"/>
  <c r="AS152" i="29" s="1"/>
  <c r="BD152" i="29"/>
  <c r="AE152" i="29" a="1"/>
  <c r="AE152" i="29" s="1"/>
  <c r="BC152" i="29"/>
  <c r="D153" i="29"/>
  <c r="BB152" i="29"/>
  <c r="BL152" i="29"/>
  <c r="AX152" i="29"/>
  <c r="BA152" i="29"/>
  <c r="BE152" i="29"/>
  <c r="BI152" i="29"/>
  <c r="AW152" i="29"/>
  <c r="AY152" i="29"/>
  <c r="H152" i="29" s="1"/>
  <c r="BK152" i="29"/>
  <c r="BG152" i="29"/>
  <c r="BB185" i="22"/>
  <c r="BT185" i="22"/>
  <c r="BD185" i="22"/>
  <c r="BN185" i="22"/>
  <c r="BH185" i="22"/>
  <c r="BJ185" i="22"/>
  <c r="AX185" i="22"/>
  <c r="BL185" i="22"/>
  <c r="AZ185" i="22"/>
  <c r="BP185" i="22"/>
  <c r="BC185" i="22"/>
  <c r="BR185" i="22"/>
  <c r="BF185" i="22"/>
  <c r="AY185" i="22"/>
  <c r="BG185" i="22"/>
  <c r="BS185" i="22"/>
  <c r="BK185" i="22"/>
  <c r="BA185" i="22"/>
  <c r="AW185" i="22"/>
  <c r="BE185" i="22"/>
  <c r="BM185" i="22"/>
  <c r="BQ185" i="22"/>
  <c r="BO185" i="22"/>
  <c r="BI185" i="22"/>
  <c r="AZ203" i="26"/>
  <c r="BH203" i="26"/>
  <c r="BP203" i="26"/>
  <c r="BD203" i="26"/>
  <c r="BM203" i="26"/>
  <c r="BE203" i="26"/>
  <c r="BN203" i="26"/>
  <c r="AW203" i="26"/>
  <c r="BF203" i="26"/>
  <c r="BO203" i="26"/>
  <c r="AX203" i="26"/>
  <c r="BG203" i="26"/>
  <c r="BQ203" i="26"/>
  <c r="AY203" i="26"/>
  <c r="BI203" i="26"/>
  <c r="BR203" i="26"/>
  <c r="BA203" i="26"/>
  <c r="BJ203" i="26"/>
  <c r="BS203" i="26"/>
  <c r="BB203" i="26"/>
  <c r="BK203" i="26"/>
  <c r="BT203" i="26"/>
  <c r="BC203" i="26"/>
  <c r="BL203" i="26"/>
  <c r="AX172" i="23"/>
  <c r="BF172" i="23"/>
  <c r="BN172" i="23"/>
  <c r="AZ172" i="23"/>
  <c r="BH172" i="23"/>
  <c r="BP172" i="23"/>
  <c r="BB172" i="23"/>
  <c r="BJ172" i="23"/>
  <c r="BR172" i="23"/>
  <c r="BD172" i="23"/>
  <c r="BL172" i="23"/>
  <c r="BT172" i="23"/>
  <c r="BM172" i="23"/>
  <c r="BO172" i="23"/>
  <c r="BA172" i="23"/>
  <c r="BQ172" i="23"/>
  <c r="BC172" i="23"/>
  <c r="BS172" i="23"/>
  <c r="BE172" i="23"/>
  <c r="BG172" i="23"/>
  <c r="BI172" i="23"/>
  <c r="BK172" i="23"/>
  <c r="AY172" i="23"/>
  <c r="AW172" i="23"/>
  <c r="AX186" i="24"/>
  <c r="BF186" i="24"/>
  <c r="BN186" i="24"/>
  <c r="BD186" i="24"/>
  <c r="BL186" i="24"/>
  <c r="BT186" i="24"/>
  <c r="AZ186" i="24"/>
  <c r="BJ186" i="24"/>
  <c r="BB186" i="24"/>
  <c r="BM186" i="24"/>
  <c r="BC186" i="24"/>
  <c r="BO186" i="24"/>
  <c r="BE186" i="24"/>
  <c r="BP186" i="24"/>
  <c r="BG186" i="24"/>
  <c r="BQ186" i="24"/>
  <c r="BH186" i="24"/>
  <c r="BR186" i="24"/>
  <c r="BA186" i="24"/>
  <c r="BI186" i="24"/>
  <c r="BK186" i="24"/>
  <c r="BS186" i="24"/>
  <c r="AW186" i="24"/>
  <c r="AY186" i="24"/>
  <c r="BB176" i="25"/>
  <c r="BJ176" i="25"/>
  <c r="BR176" i="25"/>
  <c r="AZ176" i="25"/>
  <c r="BI176" i="25"/>
  <c r="BS176" i="25"/>
  <c r="BA176" i="25"/>
  <c r="BK176" i="25"/>
  <c r="BT176" i="25"/>
  <c r="BC176" i="25"/>
  <c r="BL176" i="25"/>
  <c r="BD176" i="25"/>
  <c r="BM176" i="25"/>
  <c r="BE176" i="25"/>
  <c r="BN176" i="25"/>
  <c r="BF176" i="25"/>
  <c r="BO176" i="25"/>
  <c r="AX176" i="25"/>
  <c r="BG176" i="25"/>
  <c r="BP176" i="25"/>
  <c r="BH176" i="25"/>
  <c r="BQ176" i="25"/>
  <c r="AW176" i="25"/>
  <c r="AY176" i="25"/>
  <c r="H151" i="28"/>
  <c r="AE152" i="28" a="1"/>
  <c r="AE152" i="28" s="1"/>
  <c r="BJ152" i="27"/>
  <c r="BF152" i="27"/>
  <c r="AZ152" i="27"/>
  <c r="BB152" i="27"/>
  <c r="AW152" i="27"/>
  <c r="BG152" i="27"/>
  <c r="BH152" i="27"/>
  <c r="BA152" i="27"/>
  <c r="BE152" i="27"/>
  <c r="BL152" i="27"/>
  <c r="BK152" i="27"/>
  <c r="BI152" i="27"/>
  <c r="BC152" i="27"/>
  <c r="AX152" i="27"/>
  <c r="AY152" i="27"/>
  <c r="BD152" i="27"/>
  <c r="H151" i="27"/>
  <c r="H202" i="26"/>
  <c r="H185" i="24"/>
  <c r="AS152" i="27" a="1"/>
  <c r="AS152" i="27" s="1"/>
  <c r="D153" i="27"/>
  <c r="AE152" i="27" a="1"/>
  <c r="AE152" i="27" s="1"/>
  <c r="AE172" i="23" a="1"/>
  <c r="AE172" i="23" s="1"/>
  <c r="AS172" i="23" a="1"/>
  <c r="AS172" i="23" s="1"/>
  <c r="D173" i="23"/>
  <c r="D186" i="22"/>
  <c r="AE185" i="22" a="1"/>
  <c r="AE185" i="22" s="1"/>
  <c r="AS185" i="22" a="1"/>
  <c r="AS185" i="22" s="1"/>
  <c r="AE203" i="26" a="1"/>
  <c r="AE203" i="26" s="1"/>
  <c r="AS203" i="26" a="1"/>
  <c r="AS203" i="26" s="1"/>
  <c r="D204" i="26"/>
  <c r="D187" i="24"/>
  <c r="AS186" i="24" a="1"/>
  <c r="AS186" i="24" s="1"/>
  <c r="AE186" i="24" a="1"/>
  <c r="AE186" i="24" s="1"/>
  <c r="D177" i="25"/>
  <c r="AE176" i="25" a="1"/>
  <c r="AE176" i="25" s="1"/>
  <c r="AS176" i="25" a="1"/>
  <c r="AS176" i="25" s="1"/>
  <c r="BJ153" i="29" l="1"/>
  <c r="BB153" i="29"/>
  <c r="BF153" i="29"/>
  <c r="AX153" i="29"/>
  <c r="BH153" i="29"/>
  <c r="AS153" i="29" a="1"/>
  <c r="AS153" i="29" s="1"/>
  <c r="AE153" i="29" a="1"/>
  <c r="AE153" i="29" s="1"/>
  <c r="BD153" i="29"/>
  <c r="BC153" i="29"/>
  <c r="D154" i="29"/>
  <c r="BL153" i="29"/>
  <c r="AZ153" i="29"/>
  <c r="AY153" i="29"/>
  <c r="BA153" i="29"/>
  <c r="BK153" i="29"/>
  <c r="BG153" i="29"/>
  <c r="AW153" i="29"/>
  <c r="H153" i="29" s="1"/>
  <c r="BI153" i="29"/>
  <c r="BE153" i="29"/>
  <c r="BB177" i="25"/>
  <c r="BJ177" i="25"/>
  <c r="BR177" i="25"/>
  <c r="BD177" i="25"/>
  <c r="BM177" i="25"/>
  <c r="BE177" i="25"/>
  <c r="BN177" i="25"/>
  <c r="BF177" i="25"/>
  <c r="BO177" i="25"/>
  <c r="AX177" i="25"/>
  <c r="BG177" i="25"/>
  <c r="BP177" i="25"/>
  <c r="BH177" i="25"/>
  <c r="BQ177" i="25"/>
  <c r="AZ177" i="25"/>
  <c r="BI177" i="25"/>
  <c r="BS177" i="25"/>
  <c r="BA177" i="25"/>
  <c r="BK177" i="25"/>
  <c r="BT177" i="25"/>
  <c r="BC177" i="25"/>
  <c r="BL177" i="25"/>
  <c r="AY177" i="25"/>
  <c r="AW177" i="25"/>
  <c r="BN186" i="22"/>
  <c r="AX186" i="22"/>
  <c r="BP186" i="22"/>
  <c r="BH186" i="22"/>
  <c r="BR186" i="22"/>
  <c r="BL186" i="22"/>
  <c r="AZ186" i="22"/>
  <c r="BB186" i="22"/>
  <c r="BC186" i="22"/>
  <c r="BS186" i="22"/>
  <c r="BD186" i="22"/>
  <c r="BT186" i="22"/>
  <c r="BF186" i="22"/>
  <c r="BJ186" i="22"/>
  <c r="BK186" i="22"/>
  <c r="BM186" i="22"/>
  <c r="BE186" i="22"/>
  <c r="BG186" i="22"/>
  <c r="BI186" i="22"/>
  <c r="BA186" i="22"/>
  <c r="BO186" i="22"/>
  <c r="AY186" i="22"/>
  <c r="BQ186" i="22"/>
  <c r="AW186" i="22"/>
  <c r="AX187" i="24"/>
  <c r="BF187" i="24"/>
  <c r="BD187" i="24"/>
  <c r="BL187" i="24"/>
  <c r="BH187" i="24"/>
  <c r="BQ187" i="24"/>
  <c r="AZ187" i="24"/>
  <c r="BJ187" i="24"/>
  <c r="BS187" i="24"/>
  <c r="BB187" i="24"/>
  <c r="BM187" i="24"/>
  <c r="BC187" i="24"/>
  <c r="BN187" i="24"/>
  <c r="BE187" i="24"/>
  <c r="BO187" i="24"/>
  <c r="BA187" i="24"/>
  <c r="BG187" i="24"/>
  <c r="BI187" i="24"/>
  <c r="BK187" i="24"/>
  <c r="BP187" i="24"/>
  <c r="BR187" i="24"/>
  <c r="BT187" i="24"/>
  <c r="AW187" i="24"/>
  <c r="AY187" i="24"/>
  <c r="AX173" i="23"/>
  <c r="BF173" i="23"/>
  <c r="BN173" i="23"/>
  <c r="AZ173" i="23"/>
  <c r="BH173" i="23"/>
  <c r="BP173" i="23"/>
  <c r="BB173" i="23"/>
  <c r="BJ173" i="23"/>
  <c r="BR173" i="23"/>
  <c r="BD173" i="23"/>
  <c r="BL173" i="23"/>
  <c r="BT173" i="23"/>
  <c r="BE173" i="23"/>
  <c r="BG173" i="23"/>
  <c r="BI173" i="23"/>
  <c r="BK173" i="23"/>
  <c r="BM173" i="23"/>
  <c r="BO173" i="23"/>
  <c r="BC173" i="23"/>
  <c r="BS173" i="23"/>
  <c r="BA173" i="23"/>
  <c r="BQ173" i="23"/>
  <c r="AY173" i="23"/>
  <c r="AW173" i="23"/>
  <c r="AZ204" i="26"/>
  <c r="BH204" i="26"/>
  <c r="BP204" i="26"/>
  <c r="AX204" i="26"/>
  <c r="BG204" i="26"/>
  <c r="BQ204" i="26"/>
  <c r="AY204" i="26"/>
  <c r="BI204" i="26"/>
  <c r="BR204" i="26"/>
  <c r="BA204" i="26"/>
  <c r="BJ204" i="26"/>
  <c r="BS204" i="26"/>
  <c r="BB204" i="26"/>
  <c r="BK204" i="26"/>
  <c r="BT204" i="26"/>
  <c r="BC204" i="26"/>
  <c r="BL204" i="26"/>
  <c r="BD204" i="26"/>
  <c r="BM204" i="26"/>
  <c r="BE204" i="26"/>
  <c r="BN204" i="26"/>
  <c r="AW204" i="26"/>
  <c r="BF204" i="26"/>
  <c r="BO204" i="26"/>
  <c r="AE153" i="27" a="1"/>
  <c r="AE153" i="27" s="1"/>
  <c r="BG153" i="27"/>
  <c r="BA153" i="27"/>
  <c r="BI153" i="27"/>
  <c r="AZ153" i="27"/>
  <c r="BB153" i="27"/>
  <c r="BE153" i="27"/>
  <c r="BK153" i="27"/>
  <c r="BL153" i="27"/>
  <c r="AW153" i="27"/>
  <c r="BH153" i="27"/>
  <c r="AY153" i="27"/>
  <c r="AX153" i="27"/>
  <c r="BJ153" i="27"/>
  <c r="BF153" i="27"/>
  <c r="BD153" i="27"/>
  <c r="BC153" i="27"/>
  <c r="H152" i="27"/>
  <c r="H186" i="24"/>
  <c r="H203" i="26"/>
  <c r="D154" i="27"/>
  <c r="AS153" i="27" a="1"/>
  <c r="AS153" i="27" s="1"/>
  <c r="AE186" i="22" a="1"/>
  <c r="AE186" i="22" s="1"/>
  <c r="AS186" i="22" a="1"/>
  <c r="AS186" i="22" s="1"/>
  <c r="D187" i="22"/>
  <c r="D188" i="24"/>
  <c r="AE187" i="24" a="1"/>
  <c r="AE187" i="24" s="1"/>
  <c r="AS187" i="24" a="1"/>
  <c r="AS187" i="24" s="1"/>
  <c r="AE177" i="25" a="1"/>
  <c r="AE177" i="25" s="1"/>
  <c r="D178" i="25"/>
  <c r="AS177" i="25" a="1"/>
  <c r="AS177" i="25" s="1"/>
  <c r="AS173" i="23" a="1"/>
  <c r="AS173" i="23" s="1"/>
  <c r="AE173" i="23" a="1"/>
  <c r="AE173" i="23" s="1"/>
  <c r="D174" i="23"/>
  <c r="AS204" i="26" a="1"/>
  <c r="AS204" i="26" s="1"/>
  <c r="D205" i="26"/>
  <c r="AE204" i="26" a="1"/>
  <c r="AE204" i="26" s="1"/>
  <c r="BL154" i="29" l="1"/>
  <c r="BD154" i="29"/>
  <c r="BB154" i="29"/>
  <c r="AE154" i="29" a="1"/>
  <c r="AE154" i="29" s="1"/>
  <c r="BJ154" i="29"/>
  <c r="AZ154" i="29"/>
  <c r="BH154" i="29"/>
  <c r="D155" i="29"/>
  <c r="AX154" i="29"/>
  <c r="AW154" i="29"/>
  <c r="H154" i="29" s="1"/>
  <c r="AS154" i="29" a="1"/>
  <c r="AS154" i="29" s="1"/>
  <c r="BF154" i="29"/>
  <c r="BE154" i="29"/>
  <c r="AY154" i="29"/>
  <c r="BC154" i="29"/>
  <c r="BI154" i="29"/>
  <c r="BK154" i="29"/>
  <c r="BA154" i="29"/>
  <c r="BG154" i="29"/>
  <c r="AZ205" i="26"/>
  <c r="BH205" i="26"/>
  <c r="BP205" i="26"/>
  <c r="BB205" i="26"/>
  <c r="BK205" i="26"/>
  <c r="BT205" i="26"/>
  <c r="BC205" i="26"/>
  <c r="BL205" i="26"/>
  <c r="BD205" i="26"/>
  <c r="BM205" i="26"/>
  <c r="BE205" i="26"/>
  <c r="BN205" i="26"/>
  <c r="AW205" i="26"/>
  <c r="BF205" i="26"/>
  <c r="BO205" i="26"/>
  <c r="AX205" i="26"/>
  <c r="BG205" i="26"/>
  <c r="AY205" i="26"/>
  <c r="BI205" i="26"/>
  <c r="BR205" i="26"/>
  <c r="BA205" i="26"/>
  <c r="BJ205" i="26"/>
  <c r="BS205" i="26"/>
  <c r="BQ205" i="26"/>
  <c r="AX174" i="23"/>
  <c r="BF174" i="23"/>
  <c r="BN174" i="23"/>
  <c r="AZ174" i="23"/>
  <c r="BH174" i="23"/>
  <c r="BP174" i="23"/>
  <c r="BB174" i="23"/>
  <c r="BJ174" i="23"/>
  <c r="BR174" i="23"/>
  <c r="BD174" i="23"/>
  <c r="BL174" i="23"/>
  <c r="BT174" i="23"/>
  <c r="BM174" i="23"/>
  <c r="BO174" i="23"/>
  <c r="BA174" i="23"/>
  <c r="BQ174" i="23"/>
  <c r="BC174" i="23"/>
  <c r="BS174" i="23"/>
  <c r="BE174" i="23"/>
  <c r="BG174" i="23"/>
  <c r="BI174" i="23"/>
  <c r="BK174" i="23"/>
  <c r="AW174" i="23"/>
  <c r="AY174" i="23"/>
  <c r="BA188" i="24"/>
  <c r="BI188" i="24"/>
  <c r="BQ188" i="24"/>
  <c r="BC188" i="24"/>
  <c r="BK188" i="24"/>
  <c r="BS188" i="24"/>
  <c r="BE188" i="24"/>
  <c r="BM188" i="24"/>
  <c r="AX188" i="24"/>
  <c r="BF188" i="24"/>
  <c r="BN188" i="24"/>
  <c r="BG188" i="24"/>
  <c r="BO188" i="24"/>
  <c r="AZ188" i="24"/>
  <c r="BT188" i="24"/>
  <c r="BB188" i="24"/>
  <c r="BD188" i="24"/>
  <c r="BH188" i="24"/>
  <c r="BJ188" i="24"/>
  <c r="BL188" i="24"/>
  <c r="BP188" i="24"/>
  <c r="BR188" i="24"/>
  <c r="AY188" i="24"/>
  <c r="AW188" i="24"/>
  <c r="BH187" i="22"/>
  <c r="BR187" i="22"/>
  <c r="BB187" i="22"/>
  <c r="BT187" i="22"/>
  <c r="BL187" i="22"/>
  <c r="BD187" i="22"/>
  <c r="BP187" i="22"/>
  <c r="BF187" i="22"/>
  <c r="BJ187" i="22"/>
  <c r="AW187" i="22"/>
  <c r="AX187" i="22"/>
  <c r="BN187" i="22"/>
  <c r="AZ187" i="22"/>
  <c r="BQ187" i="22"/>
  <c r="AY187" i="22"/>
  <c r="BM187" i="22"/>
  <c r="BS187" i="22"/>
  <c r="BA187" i="22"/>
  <c r="BI187" i="22"/>
  <c r="BK187" i="22"/>
  <c r="BG187" i="22"/>
  <c r="BO187" i="22"/>
  <c r="BE187" i="22"/>
  <c r="BC187" i="22"/>
  <c r="BB178" i="25"/>
  <c r="BJ178" i="25"/>
  <c r="BR178" i="25"/>
  <c r="AX178" i="25"/>
  <c r="BG178" i="25"/>
  <c r="BP178" i="25"/>
  <c r="BH178" i="25"/>
  <c r="BQ178" i="25"/>
  <c r="AZ178" i="25"/>
  <c r="BI178" i="25"/>
  <c r="BS178" i="25"/>
  <c r="BA178" i="25"/>
  <c r="BK178" i="25"/>
  <c r="BT178" i="25"/>
  <c r="BC178" i="25"/>
  <c r="BL178" i="25"/>
  <c r="BD178" i="25"/>
  <c r="BM178" i="25"/>
  <c r="BE178" i="25"/>
  <c r="BN178" i="25"/>
  <c r="BF178" i="25"/>
  <c r="BO178" i="25"/>
  <c r="AW178" i="25"/>
  <c r="AY178" i="25"/>
  <c r="BF154" i="27"/>
  <c r="BE154" i="27"/>
  <c r="BH154" i="27"/>
  <c r="BK154" i="27"/>
  <c r="BB154" i="27"/>
  <c r="AY154" i="27"/>
  <c r="BG154" i="27"/>
  <c r="BA154" i="27"/>
  <c r="AX154" i="27"/>
  <c r="BL154" i="27"/>
  <c r="BD154" i="27"/>
  <c r="AW154" i="27"/>
  <c r="AZ154" i="27"/>
  <c r="BI154" i="27"/>
  <c r="BJ154" i="27"/>
  <c r="BC154" i="27"/>
  <c r="H153" i="27"/>
  <c r="H204" i="26"/>
  <c r="H187" i="24"/>
  <c r="AS154" i="27" a="1"/>
  <c r="AS154" i="27" s="1"/>
  <c r="D155" i="27"/>
  <c r="AE154" i="27" a="1"/>
  <c r="AE154" i="27" s="1"/>
  <c r="D175" i="23"/>
  <c r="AS174" i="23" a="1"/>
  <c r="AS174" i="23" s="1"/>
  <c r="AE174" i="23" a="1"/>
  <c r="AE174" i="23" s="1"/>
  <c r="AE187" i="22" a="1"/>
  <c r="AE187" i="22" s="1"/>
  <c r="AS187" i="22" a="1"/>
  <c r="AS187" i="22" s="1"/>
  <c r="D188" i="22"/>
  <c r="D206" i="26"/>
  <c r="AE205" i="26" a="1"/>
  <c r="AE205" i="26" s="1"/>
  <c r="AS205" i="26" a="1"/>
  <c r="AS205" i="26" s="1"/>
  <c r="AE178" i="25" a="1"/>
  <c r="AE178" i="25" s="1"/>
  <c r="AS178" i="25" a="1"/>
  <c r="AS178" i="25" s="1"/>
  <c r="D179" i="25"/>
  <c r="AE188" i="24" a="1"/>
  <c r="AE188" i="24" s="1"/>
  <c r="AS188" i="24" a="1"/>
  <c r="AS188" i="24" s="1"/>
  <c r="D189" i="24"/>
  <c r="BF155" i="29" l="1"/>
  <c r="AX155" i="29"/>
  <c r="BH155" i="29"/>
  <c r="D156" i="29"/>
  <c r="BB155" i="29"/>
  <c r="BL155" i="29"/>
  <c r="BK155" i="29"/>
  <c r="AZ155" i="29"/>
  <c r="BJ155" i="29"/>
  <c r="AS155" i="29" a="1"/>
  <c r="AS155" i="29" s="1"/>
  <c r="BE155" i="29"/>
  <c r="BD155" i="29"/>
  <c r="AE155" i="29" a="1"/>
  <c r="AE155" i="29" s="1"/>
  <c r="AW155" i="29"/>
  <c r="H155" i="29" s="1"/>
  <c r="AY155" i="29"/>
  <c r="BI155" i="29"/>
  <c r="BG155" i="29"/>
  <c r="BC155" i="29"/>
  <c r="BA155" i="29"/>
  <c r="BA189" i="24"/>
  <c r="BI189" i="24"/>
  <c r="BQ189" i="24"/>
  <c r="BC189" i="24"/>
  <c r="BK189" i="24"/>
  <c r="BS189" i="24"/>
  <c r="BE189" i="24"/>
  <c r="BM189" i="24"/>
  <c r="AX189" i="24"/>
  <c r="BF189" i="24"/>
  <c r="BN189" i="24"/>
  <c r="BG189" i="24"/>
  <c r="BO189" i="24"/>
  <c r="BR189" i="24"/>
  <c r="AZ189" i="24"/>
  <c r="BT189" i="24"/>
  <c r="BB189" i="24"/>
  <c r="BD189" i="24"/>
  <c r="BH189" i="24"/>
  <c r="BJ189" i="24"/>
  <c r="BL189" i="24"/>
  <c r="BP189" i="24"/>
  <c r="AW189" i="24"/>
  <c r="AY189" i="24"/>
  <c r="AZ206" i="26"/>
  <c r="BH206" i="26"/>
  <c r="BP206" i="26"/>
  <c r="BE206" i="26"/>
  <c r="BN206" i="26"/>
  <c r="AW206" i="26"/>
  <c r="BF206" i="26"/>
  <c r="BO206" i="26"/>
  <c r="AX206" i="26"/>
  <c r="BG206" i="26"/>
  <c r="BQ206" i="26"/>
  <c r="AY206" i="26"/>
  <c r="BI206" i="26"/>
  <c r="BR206" i="26"/>
  <c r="BA206" i="26"/>
  <c r="BJ206" i="26"/>
  <c r="BS206" i="26"/>
  <c r="BC206" i="26"/>
  <c r="BL206" i="26"/>
  <c r="BD206" i="26"/>
  <c r="BM206" i="26"/>
  <c r="BK206" i="26"/>
  <c r="BT206" i="26"/>
  <c r="BB206" i="26"/>
  <c r="BL188" i="22"/>
  <c r="BN188" i="22"/>
  <c r="BF188" i="22"/>
  <c r="BH188" i="22"/>
  <c r="BJ188" i="22"/>
  <c r="AX188" i="22"/>
  <c r="AZ188" i="22"/>
  <c r="BP188" i="22"/>
  <c r="BB188" i="22"/>
  <c r="BR188" i="22"/>
  <c r="BD188" i="22"/>
  <c r="BS188" i="22"/>
  <c r="BT188" i="22"/>
  <c r="BK188" i="22"/>
  <c r="BC188" i="22"/>
  <c r="BM188" i="22"/>
  <c r="BQ188" i="22"/>
  <c r="BG188" i="22"/>
  <c r="BE188" i="22"/>
  <c r="BA188" i="22"/>
  <c r="AY188" i="22"/>
  <c r="BI188" i="22"/>
  <c r="BO188" i="22"/>
  <c r="AW188" i="22"/>
  <c r="BB179" i="25"/>
  <c r="BJ179" i="25"/>
  <c r="BR179" i="25"/>
  <c r="BA179" i="25"/>
  <c r="BK179" i="25"/>
  <c r="BT179" i="25"/>
  <c r="BC179" i="25"/>
  <c r="BL179" i="25"/>
  <c r="BD179" i="25"/>
  <c r="BM179" i="25"/>
  <c r="BE179" i="25"/>
  <c r="BN179" i="25"/>
  <c r="BF179" i="25"/>
  <c r="BO179" i="25"/>
  <c r="AX179" i="25"/>
  <c r="BG179" i="25"/>
  <c r="BP179" i="25"/>
  <c r="BH179" i="25"/>
  <c r="BQ179" i="25"/>
  <c r="AZ179" i="25"/>
  <c r="BI179" i="25"/>
  <c r="BS179" i="25"/>
  <c r="AY179" i="25"/>
  <c r="AW179" i="25"/>
  <c r="AX175" i="23"/>
  <c r="BF175" i="23"/>
  <c r="BN175" i="23"/>
  <c r="AZ175" i="23"/>
  <c r="BH175" i="23"/>
  <c r="BP175" i="23"/>
  <c r="BB175" i="23"/>
  <c r="BJ175" i="23"/>
  <c r="BR175" i="23"/>
  <c r="BD175" i="23"/>
  <c r="BL175" i="23"/>
  <c r="BT175" i="23"/>
  <c r="BE175" i="23"/>
  <c r="BG175" i="23"/>
  <c r="BI175" i="23"/>
  <c r="BK175" i="23"/>
  <c r="BM175" i="23"/>
  <c r="BO175" i="23"/>
  <c r="BQ175" i="23"/>
  <c r="BS175" i="23"/>
  <c r="BA175" i="23"/>
  <c r="BC175" i="23"/>
  <c r="AY175" i="23"/>
  <c r="AW175" i="23"/>
  <c r="BJ155" i="27"/>
  <c r="AW155" i="27"/>
  <c r="BH155" i="27"/>
  <c r="BC155" i="27"/>
  <c r="BF155" i="27"/>
  <c r="BE155" i="27"/>
  <c r="BK155" i="27"/>
  <c r="BB155" i="27"/>
  <c r="BA155" i="27"/>
  <c r="AX155" i="27"/>
  <c r="BI155" i="27"/>
  <c r="AZ155" i="27"/>
  <c r="BD155" i="27"/>
  <c r="AY155" i="27"/>
  <c r="BG155" i="27"/>
  <c r="BL155" i="27"/>
  <c r="H154" i="27"/>
  <c r="H188" i="24"/>
  <c r="H205" i="26"/>
  <c r="AS155" i="27" a="1"/>
  <c r="AS155" i="27" s="1"/>
  <c r="AE155" i="27" a="1"/>
  <c r="AE155" i="27" s="1"/>
  <c r="D156" i="27"/>
  <c r="AS188" i="22" a="1"/>
  <c r="AS188" i="22" s="1"/>
  <c r="AE188" i="22" a="1"/>
  <c r="AE188" i="22" s="1"/>
  <c r="D189" i="22"/>
  <c r="AS189" i="24" a="1"/>
  <c r="AS189" i="24" s="1"/>
  <c r="AE189" i="24" a="1"/>
  <c r="AE189" i="24" s="1"/>
  <c r="D190" i="24"/>
  <c r="AE206" i="26" a="1"/>
  <c r="AE206" i="26" s="1"/>
  <c r="AS206" i="26" a="1"/>
  <c r="AS206" i="26" s="1"/>
  <c r="D207" i="26"/>
  <c r="AS179" i="25" a="1"/>
  <c r="AS179" i="25" s="1"/>
  <c r="D180" i="25"/>
  <c r="AE179" i="25" a="1"/>
  <c r="AE179" i="25" s="1"/>
  <c r="D176" i="23"/>
  <c r="AS175" i="23" a="1"/>
  <c r="AS175" i="23" s="1"/>
  <c r="AE175" i="23" a="1"/>
  <c r="AE175" i="23" s="1"/>
  <c r="BH156" i="29" l="1"/>
  <c r="AZ156" i="29"/>
  <c r="D157" i="29"/>
  <c r="BD156" i="29"/>
  <c r="AS156" i="29" a="1"/>
  <c r="AS156" i="29" s="1"/>
  <c r="BL156" i="29"/>
  <c r="BF156" i="29"/>
  <c r="AE156" i="29" a="1"/>
  <c r="AE156" i="29" s="1"/>
  <c r="BB156" i="29"/>
  <c r="BK156" i="29"/>
  <c r="BJ156" i="29"/>
  <c r="AX156" i="29"/>
  <c r="AW156" i="29"/>
  <c r="H156" i="29" s="1"/>
  <c r="BG156" i="29"/>
  <c r="AY156" i="29"/>
  <c r="BC156" i="29"/>
  <c r="BE156" i="29"/>
  <c r="BI156" i="29"/>
  <c r="BA156" i="29"/>
  <c r="AX176" i="23"/>
  <c r="BF176" i="23"/>
  <c r="BN176" i="23"/>
  <c r="AZ176" i="23"/>
  <c r="BH176" i="23"/>
  <c r="BP176" i="23"/>
  <c r="BB176" i="23"/>
  <c r="BJ176" i="23"/>
  <c r="BR176" i="23"/>
  <c r="BD176" i="23"/>
  <c r="BL176" i="23"/>
  <c r="BT176" i="23"/>
  <c r="BM176" i="23"/>
  <c r="BO176" i="23"/>
  <c r="BC176" i="23"/>
  <c r="BS176" i="23"/>
  <c r="BE176" i="23"/>
  <c r="BG176" i="23"/>
  <c r="BA176" i="23"/>
  <c r="BI176" i="23"/>
  <c r="BK176" i="23"/>
  <c r="BQ176" i="23"/>
  <c r="AW176" i="23"/>
  <c r="AY176" i="23"/>
  <c r="BA190" i="24"/>
  <c r="BI190" i="24"/>
  <c r="BQ190" i="24"/>
  <c r="BC190" i="24"/>
  <c r="BK190" i="24"/>
  <c r="BS190" i="24"/>
  <c r="BE190" i="24"/>
  <c r="BM190" i="24"/>
  <c r="AX190" i="24"/>
  <c r="BF190" i="24"/>
  <c r="BN190" i="24"/>
  <c r="BG190" i="24"/>
  <c r="BO190" i="24"/>
  <c r="BP190" i="24"/>
  <c r="BR190" i="24"/>
  <c r="AZ190" i="24"/>
  <c r="BT190" i="24"/>
  <c r="BB190" i="24"/>
  <c r="BD190" i="24"/>
  <c r="BH190" i="24"/>
  <c r="BJ190" i="24"/>
  <c r="BL190" i="24"/>
  <c r="AY190" i="24"/>
  <c r="AW190" i="24"/>
  <c r="BB180" i="25"/>
  <c r="BJ180" i="25"/>
  <c r="BR180" i="25"/>
  <c r="BE180" i="25"/>
  <c r="BN180" i="25"/>
  <c r="BF180" i="25"/>
  <c r="BO180" i="25"/>
  <c r="AX180" i="25"/>
  <c r="BG180" i="25"/>
  <c r="BP180" i="25"/>
  <c r="BH180" i="25"/>
  <c r="BQ180" i="25"/>
  <c r="AZ180" i="25"/>
  <c r="BI180" i="25"/>
  <c r="BS180" i="25"/>
  <c r="BA180" i="25"/>
  <c r="BK180" i="25"/>
  <c r="BT180" i="25"/>
  <c r="BC180" i="25"/>
  <c r="BL180" i="25"/>
  <c r="BD180" i="25"/>
  <c r="BM180" i="25"/>
  <c r="AY180" i="25"/>
  <c r="AW180" i="25"/>
  <c r="BF189" i="22"/>
  <c r="BH189" i="22"/>
  <c r="BR189" i="22"/>
  <c r="AZ189" i="22"/>
  <c r="BJ189" i="22"/>
  <c r="AX189" i="22"/>
  <c r="BB189" i="22"/>
  <c r="BN189" i="22"/>
  <c r="BP189" i="22"/>
  <c r="BD189" i="22"/>
  <c r="BT189" i="22"/>
  <c r="BL189" i="22"/>
  <c r="BK189" i="22"/>
  <c r="BG189" i="22"/>
  <c r="BO189" i="22"/>
  <c r="AW189" i="22"/>
  <c r="BC189" i="22"/>
  <c r="BQ189" i="22"/>
  <c r="BA189" i="22"/>
  <c r="BE189" i="22"/>
  <c r="BS189" i="22"/>
  <c r="BM189" i="22"/>
  <c r="BI189" i="22"/>
  <c r="AY189" i="22"/>
  <c r="AZ207" i="26"/>
  <c r="BH207" i="26"/>
  <c r="BP207" i="26"/>
  <c r="AY207" i="26"/>
  <c r="BI207" i="26"/>
  <c r="BR207" i="26"/>
  <c r="BA207" i="26"/>
  <c r="BJ207" i="26"/>
  <c r="BS207" i="26"/>
  <c r="BB207" i="26"/>
  <c r="BK207" i="26"/>
  <c r="BT207" i="26"/>
  <c r="BC207" i="26"/>
  <c r="BL207" i="26"/>
  <c r="BD207" i="26"/>
  <c r="BM207" i="26"/>
  <c r="AW207" i="26"/>
  <c r="BF207" i="26"/>
  <c r="BO207" i="26"/>
  <c r="AX207" i="26"/>
  <c r="BG207" i="26"/>
  <c r="BE207" i="26"/>
  <c r="BN207" i="26"/>
  <c r="BQ207" i="26"/>
  <c r="BL156" i="27"/>
  <c r="BJ156" i="27"/>
  <c r="AW156" i="27"/>
  <c r="BF156" i="27"/>
  <c r="BH156" i="27"/>
  <c r="AX156" i="27"/>
  <c r="BG156" i="27"/>
  <c r="BA156" i="27"/>
  <c r="BD156" i="27"/>
  <c r="AY156" i="27"/>
  <c r="BE156" i="27"/>
  <c r="AZ156" i="27"/>
  <c r="BB156" i="27"/>
  <c r="BC156" i="27"/>
  <c r="BK156" i="27"/>
  <c r="BI156" i="27"/>
  <c r="H155" i="27"/>
  <c r="H206" i="26"/>
  <c r="H189" i="24"/>
  <c r="AE156" i="27" a="1"/>
  <c r="AE156" i="27" s="1"/>
  <c r="D157" i="27"/>
  <c r="AS156" i="27" a="1"/>
  <c r="AS156" i="27" s="1"/>
  <c r="AE176" i="23" a="1"/>
  <c r="AE176" i="23" s="1"/>
  <c r="D177" i="23"/>
  <c r="AS176" i="23" a="1"/>
  <c r="AS176" i="23" s="1"/>
  <c r="D191" i="24"/>
  <c r="AS190" i="24" a="1"/>
  <c r="AS190" i="24" s="1"/>
  <c r="AE190" i="24" a="1"/>
  <c r="AE190" i="24" s="1"/>
  <c r="D190" i="22"/>
  <c r="AS189" i="22" a="1"/>
  <c r="AS189" i="22" s="1"/>
  <c r="AE189" i="22" a="1"/>
  <c r="AE189" i="22" s="1"/>
  <c r="AS207" i="26" a="1"/>
  <c r="AS207" i="26" s="1"/>
  <c r="D208" i="26"/>
  <c r="AE207" i="26" a="1"/>
  <c r="AE207" i="26" s="1"/>
  <c r="D181" i="25"/>
  <c r="AS180" i="25" a="1"/>
  <c r="AS180" i="25" s="1"/>
  <c r="AE180" i="25" a="1"/>
  <c r="AE180" i="25" s="1"/>
  <c r="BJ157" i="29" l="1"/>
  <c r="BB157" i="29"/>
  <c r="AZ157" i="29"/>
  <c r="BH157" i="29"/>
  <c r="BF157" i="29"/>
  <c r="AS157" i="29" a="1"/>
  <c r="AS157" i="29" s="1"/>
  <c r="AE157" i="29" a="1"/>
  <c r="AE157" i="29" s="1"/>
  <c r="BD157" i="29"/>
  <c r="BC157" i="29"/>
  <c r="D158" i="29"/>
  <c r="BL157" i="29"/>
  <c r="AX157" i="29"/>
  <c r="AW157" i="29"/>
  <c r="H157" i="29" s="1"/>
  <c r="BA157" i="29"/>
  <c r="BI157" i="29"/>
  <c r="AY157" i="29"/>
  <c r="BK157" i="29"/>
  <c r="BE157" i="29"/>
  <c r="BG157" i="29"/>
  <c r="AZ190" i="22"/>
  <c r="BL190" i="22"/>
  <c r="BD190" i="22"/>
  <c r="BP190" i="22"/>
  <c r="BF190" i="22"/>
  <c r="BR190" i="22"/>
  <c r="BH190" i="22"/>
  <c r="BT190" i="22"/>
  <c r="AW190" i="22"/>
  <c r="BJ190" i="22"/>
  <c r="AX190" i="22"/>
  <c r="BN190" i="22"/>
  <c r="BB190" i="22"/>
  <c r="BI190" i="22"/>
  <c r="BK190" i="22"/>
  <c r="BS190" i="22"/>
  <c r="BM190" i="22"/>
  <c r="AY190" i="22"/>
  <c r="BG190" i="22"/>
  <c r="BQ190" i="22"/>
  <c r="BC190" i="22"/>
  <c r="BE190" i="22"/>
  <c r="BO190" i="22"/>
  <c r="BA190" i="22"/>
  <c r="BB181" i="25"/>
  <c r="BJ181" i="25"/>
  <c r="BR181" i="25"/>
  <c r="BH181" i="25"/>
  <c r="BQ181" i="25"/>
  <c r="AZ181" i="25"/>
  <c r="BI181" i="25"/>
  <c r="BS181" i="25"/>
  <c r="BA181" i="25"/>
  <c r="BK181" i="25"/>
  <c r="BC181" i="25"/>
  <c r="BL181" i="25"/>
  <c r="BD181" i="25"/>
  <c r="BM181" i="25"/>
  <c r="BE181" i="25"/>
  <c r="BN181" i="25"/>
  <c r="BF181" i="25"/>
  <c r="BO181" i="25"/>
  <c r="AX181" i="25"/>
  <c r="BG181" i="25"/>
  <c r="BP181" i="25"/>
  <c r="BT181" i="25"/>
  <c r="AW181" i="25"/>
  <c r="AY181" i="25"/>
  <c r="BC191" i="24"/>
  <c r="BK191" i="24"/>
  <c r="BS191" i="24"/>
  <c r="BE191" i="24"/>
  <c r="BM191" i="24"/>
  <c r="AX191" i="24"/>
  <c r="BF191" i="24"/>
  <c r="BN191" i="24"/>
  <c r="BG191" i="24"/>
  <c r="BO191" i="24"/>
  <c r="BI191" i="24"/>
  <c r="BJ191" i="24"/>
  <c r="BL191" i="24"/>
  <c r="AZ191" i="24"/>
  <c r="BP191" i="24"/>
  <c r="BA191" i="24"/>
  <c r="BQ191" i="24"/>
  <c r="BB191" i="24"/>
  <c r="BR191" i="24"/>
  <c r="BD191" i="24"/>
  <c r="BT191" i="24"/>
  <c r="BH191" i="24"/>
  <c r="AW191" i="24"/>
  <c r="AY191" i="24"/>
  <c r="AZ208" i="26"/>
  <c r="BH208" i="26"/>
  <c r="BP208" i="26"/>
  <c r="BC208" i="26"/>
  <c r="BL208" i="26"/>
  <c r="BD208" i="26"/>
  <c r="BM208" i="26"/>
  <c r="BE208" i="26"/>
  <c r="BN208" i="26"/>
  <c r="AW208" i="26"/>
  <c r="BF208" i="26"/>
  <c r="BO208" i="26"/>
  <c r="AX208" i="26"/>
  <c r="BG208" i="26"/>
  <c r="BQ208" i="26"/>
  <c r="BA208" i="26"/>
  <c r="BJ208" i="26"/>
  <c r="BS208" i="26"/>
  <c r="BK208" i="26"/>
  <c r="BR208" i="26"/>
  <c r="BT208" i="26"/>
  <c r="AY208" i="26"/>
  <c r="BB208" i="26"/>
  <c r="BI208" i="26"/>
  <c r="AX177" i="23"/>
  <c r="BF177" i="23"/>
  <c r="BN177" i="23"/>
  <c r="AZ177" i="23"/>
  <c r="BB177" i="23"/>
  <c r="BJ177" i="23"/>
  <c r="BR177" i="23"/>
  <c r="BD177" i="23"/>
  <c r="BL177" i="23"/>
  <c r="BT177" i="23"/>
  <c r="BE177" i="23"/>
  <c r="BQ177" i="23"/>
  <c r="BG177" i="23"/>
  <c r="BS177" i="23"/>
  <c r="BK177" i="23"/>
  <c r="BH177" i="23"/>
  <c r="BI177" i="23"/>
  <c r="BM177" i="23"/>
  <c r="BO177" i="23"/>
  <c r="BP177" i="23"/>
  <c r="BA177" i="23"/>
  <c r="BC177" i="23"/>
  <c r="AW177" i="23"/>
  <c r="AY177" i="23"/>
  <c r="BG157" i="27"/>
  <c r="BA157" i="27"/>
  <c r="BL157" i="27"/>
  <c r="BI157" i="27"/>
  <c r="BJ157" i="27"/>
  <c r="BB157" i="27"/>
  <c r="BE157" i="27"/>
  <c r="AZ157" i="27"/>
  <c r="BK157" i="27"/>
  <c r="BC157" i="27"/>
  <c r="BF157" i="27"/>
  <c r="AY157" i="27"/>
  <c r="BH157" i="27"/>
  <c r="BD157" i="27"/>
  <c r="AW157" i="27"/>
  <c r="AX157" i="27"/>
  <c r="H156" i="27"/>
  <c r="H207" i="26"/>
  <c r="H190" i="24"/>
  <c r="D158" i="27"/>
  <c r="AE157" i="27" a="1"/>
  <c r="AE157" i="27" s="1"/>
  <c r="AS157" i="27" a="1"/>
  <c r="AS157" i="27" s="1"/>
  <c r="D209" i="26"/>
  <c r="AE208" i="26" a="1"/>
  <c r="AE208" i="26" s="1"/>
  <c r="AS208" i="26" a="1"/>
  <c r="AS208" i="26" s="1"/>
  <c r="D192" i="24"/>
  <c r="AS191" i="24" a="1"/>
  <c r="AS191" i="24" s="1"/>
  <c r="AE191" i="24" a="1"/>
  <c r="AE191" i="24" s="1"/>
  <c r="AS177" i="23" a="1"/>
  <c r="AS177" i="23" s="1"/>
  <c r="AE177" i="23" a="1"/>
  <c r="AE177" i="23" s="1"/>
  <c r="D178" i="23"/>
  <c r="AE181" i="25" a="1"/>
  <c r="AE181" i="25" s="1"/>
  <c r="AS181" i="25" a="1"/>
  <c r="AS181" i="25" s="1"/>
  <c r="D182" i="25"/>
  <c r="AS190" i="22" a="1"/>
  <c r="AS190" i="22" s="1"/>
  <c r="AE190" i="22" a="1"/>
  <c r="AE190" i="22" s="1"/>
  <c r="D191" i="22"/>
  <c r="BL158" i="29" l="1"/>
  <c r="BD158" i="29"/>
  <c r="BF158" i="29"/>
  <c r="AS158" i="29" a="1"/>
  <c r="AS158" i="29" s="1"/>
  <c r="D159" i="29"/>
  <c r="BJ158" i="29"/>
  <c r="AX158" i="29"/>
  <c r="BH158" i="29"/>
  <c r="AE158" i="29" a="1"/>
  <c r="AE158" i="29" s="1"/>
  <c r="BC158" i="29"/>
  <c r="BB158" i="29"/>
  <c r="AZ158" i="29"/>
  <c r="BI158" i="29"/>
  <c r="BG158" i="29"/>
  <c r="AW158" i="29"/>
  <c r="H158" i="29" s="1"/>
  <c r="BE158" i="29"/>
  <c r="BA158" i="29"/>
  <c r="AY158" i="29"/>
  <c r="BK158" i="29"/>
  <c r="BF191" i="22"/>
  <c r="AX191" i="22"/>
  <c r="BP191" i="22"/>
  <c r="BD191" i="22"/>
  <c r="BR191" i="22"/>
  <c r="BH191" i="22"/>
  <c r="BT191" i="22"/>
  <c r="BJ191" i="22"/>
  <c r="AZ191" i="22"/>
  <c r="BL191" i="22"/>
  <c r="BB191" i="22"/>
  <c r="BN191" i="22"/>
  <c r="BA191" i="22"/>
  <c r="BO191" i="22"/>
  <c r="BI191" i="22"/>
  <c r="BK191" i="22"/>
  <c r="BS191" i="22"/>
  <c r="BM191" i="22"/>
  <c r="BQ191" i="22"/>
  <c r="AW191" i="22"/>
  <c r="BC191" i="22"/>
  <c r="BG191" i="22"/>
  <c r="AY191" i="22"/>
  <c r="BE191" i="22"/>
  <c r="BB182" i="25"/>
  <c r="BJ182" i="25"/>
  <c r="BR182" i="25"/>
  <c r="BC182" i="25"/>
  <c r="BL182" i="25"/>
  <c r="BF182" i="25"/>
  <c r="BO182" i="25"/>
  <c r="AX182" i="25"/>
  <c r="BG182" i="25"/>
  <c r="BP182" i="25"/>
  <c r="BH182" i="25"/>
  <c r="BQ182" i="25"/>
  <c r="AZ182" i="25"/>
  <c r="BI182" i="25"/>
  <c r="BS182" i="25"/>
  <c r="BN182" i="25"/>
  <c r="BT182" i="25"/>
  <c r="BA182" i="25"/>
  <c r="BD182" i="25"/>
  <c r="BE182" i="25"/>
  <c r="BK182" i="25"/>
  <c r="BM182" i="25"/>
  <c r="AW182" i="25"/>
  <c r="AY182" i="25"/>
  <c r="BC192" i="24"/>
  <c r="BK192" i="24"/>
  <c r="BS192" i="24"/>
  <c r="BE192" i="24"/>
  <c r="BM192" i="24"/>
  <c r="AX192" i="24"/>
  <c r="BF192" i="24"/>
  <c r="BN192" i="24"/>
  <c r="BG192" i="24"/>
  <c r="BO192" i="24"/>
  <c r="BA192" i="24"/>
  <c r="BQ192" i="24"/>
  <c r="BB192" i="24"/>
  <c r="BR192" i="24"/>
  <c r="BD192" i="24"/>
  <c r="BT192" i="24"/>
  <c r="BH192" i="24"/>
  <c r="BI192" i="24"/>
  <c r="BJ192" i="24"/>
  <c r="BL192" i="24"/>
  <c r="AZ192" i="24"/>
  <c r="BP192" i="24"/>
  <c r="AY192" i="24"/>
  <c r="AW192" i="24"/>
  <c r="AX178" i="23"/>
  <c r="BF178" i="23"/>
  <c r="BN178" i="23"/>
  <c r="BD178" i="23"/>
  <c r="BL178" i="23"/>
  <c r="BT178" i="23"/>
  <c r="BE178" i="23"/>
  <c r="BP178" i="23"/>
  <c r="BG178" i="23"/>
  <c r="AZ178" i="23"/>
  <c r="BJ178" i="23"/>
  <c r="BB178" i="23"/>
  <c r="BR178" i="23"/>
  <c r="BC178" i="23"/>
  <c r="BS178" i="23"/>
  <c r="BH178" i="23"/>
  <c r="BI178" i="23"/>
  <c r="BK178" i="23"/>
  <c r="BM178" i="23"/>
  <c r="BO178" i="23"/>
  <c r="BA178" i="23"/>
  <c r="BQ178" i="23"/>
  <c r="AY178" i="23"/>
  <c r="AW178" i="23"/>
  <c r="AZ209" i="26"/>
  <c r="BH209" i="26"/>
  <c r="BP209" i="26"/>
  <c r="AW209" i="26"/>
  <c r="BF209" i="26"/>
  <c r="BO209" i="26"/>
  <c r="AX209" i="26"/>
  <c r="BG209" i="26"/>
  <c r="BQ209" i="26"/>
  <c r="AY209" i="26"/>
  <c r="BI209" i="26"/>
  <c r="BR209" i="26"/>
  <c r="BA209" i="26"/>
  <c r="BJ209" i="26"/>
  <c r="BS209" i="26"/>
  <c r="BB209" i="26"/>
  <c r="BK209" i="26"/>
  <c r="BT209" i="26"/>
  <c r="BD209" i="26"/>
  <c r="BM209" i="26"/>
  <c r="BC209" i="26"/>
  <c r="BE209" i="26"/>
  <c r="BL209" i="26"/>
  <c r="BN209" i="26"/>
  <c r="BE158" i="27"/>
  <c r="BK158" i="27"/>
  <c r="AY158" i="27"/>
  <c r="AX158" i="27"/>
  <c r="BL158" i="27"/>
  <c r="BG158" i="27"/>
  <c r="BA158" i="27"/>
  <c r="BJ158" i="27"/>
  <c r="BD158" i="27"/>
  <c r="BC158" i="27"/>
  <c r="BB158" i="27"/>
  <c r="BH158" i="27"/>
  <c r="BF158" i="27"/>
  <c r="BI158" i="27"/>
  <c r="AW158" i="27"/>
  <c r="AZ158" i="27"/>
  <c r="H157" i="27"/>
  <c r="H208" i="26"/>
  <c r="H191" i="24"/>
  <c r="AS158" i="27" a="1"/>
  <c r="AS158" i="27" s="1"/>
  <c r="AE158" i="27" a="1"/>
  <c r="AE158" i="27" s="1"/>
  <c r="D159" i="27"/>
  <c r="D179" i="23"/>
  <c r="AS178" i="23" a="1"/>
  <c r="AS178" i="23" s="1"/>
  <c r="AE178" i="23" a="1"/>
  <c r="AE178" i="23" s="1"/>
  <c r="AE191" i="22" a="1"/>
  <c r="AE191" i="22" s="1"/>
  <c r="D192" i="22"/>
  <c r="AS191" i="22" a="1"/>
  <c r="AS191" i="22" s="1"/>
  <c r="D183" i="25"/>
  <c r="AE182" i="25" a="1"/>
  <c r="AE182" i="25" s="1"/>
  <c r="AS182" i="25" a="1"/>
  <c r="AS182" i="25" s="1"/>
  <c r="AE192" i="24" a="1"/>
  <c r="AE192" i="24" s="1"/>
  <c r="D193" i="24"/>
  <c r="AS192" i="24" a="1"/>
  <c r="AS192" i="24" s="1"/>
  <c r="D210" i="26"/>
  <c r="AS209" i="26" a="1"/>
  <c r="AS209" i="26" s="1"/>
  <c r="AE209" i="26" a="1"/>
  <c r="AE209" i="26" s="1"/>
  <c r="BF159" i="29" l="1"/>
  <c r="AX159" i="29"/>
  <c r="BB159" i="29"/>
  <c r="AE159" i="29" a="1"/>
  <c r="AE159" i="29" s="1"/>
  <c r="BJ159" i="29"/>
  <c r="AZ159" i="29"/>
  <c r="BL159" i="29"/>
  <c r="BH159" i="29"/>
  <c r="BD159" i="29"/>
  <c r="AW159" i="29"/>
  <c r="H159" i="29" s="1"/>
  <c r="D160" i="29"/>
  <c r="AS159" i="29" a="1"/>
  <c r="AS159" i="29" s="1"/>
  <c r="AY159" i="29"/>
  <c r="BE159" i="29"/>
  <c r="BI159" i="29"/>
  <c r="BC159" i="29"/>
  <c r="BG159" i="29"/>
  <c r="BA159" i="29"/>
  <c r="BK159" i="29"/>
  <c r="BB183" i="25"/>
  <c r="BJ183" i="25"/>
  <c r="BR183" i="25"/>
  <c r="BF183" i="25"/>
  <c r="BO183" i="25"/>
  <c r="AZ183" i="25"/>
  <c r="BI183" i="25"/>
  <c r="BS183" i="25"/>
  <c r="BA183" i="25"/>
  <c r="BK183" i="25"/>
  <c r="BT183" i="25"/>
  <c r="BC183" i="25"/>
  <c r="BL183" i="25"/>
  <c r="BD183" i="25"/>
  <c r="BM183" i="25"/>
  <c r="BP183" i="25"/>
  <c r="BQ183" i="25"/>
  <c r="AX183" i="25"/>
  <c r="BE183" i="25"/>
  <c r="BG183" i="25"/>
  <c r="BH183" i="25"/>
  <c r="BN183" i="25"/>
  <c r="AY183" i="25"/>
  <c r="AW183" i="25"/>
  <c r="AZ210" i="26"/>
  <c r="BH210" i="26"/>
  <c r="BP210" i="26"/>
  <c r="BA210" i="26"/>
  <c r="BJ210" i="26"/>
  <c r="BS210" i="26"/>
  <c r="BB210" i="26"/>
  <c r="BK210" i="26"/>
  <c r="BT210" i="26"/>
  <c r="BC210" i="26"/>
  <c r="BL210" i="26"/>
  <c r="BD210" i="26"/>
  <c r="BM210" i="26"/>
  <c r="BE210" i="26"/>
  <c r="BN210" i="26"/>
  <c r="AX210" i="26"/>
  <c r="BG210" i="26"/>
  <c r="BQ210" i="26"/>
  <c r="AY210" i="26"/>
  <c r="BF210" i="26"/>
  <c r="BI210" i="26"/>
  <c r="BO210" i="26"/>
  <c r="BR210" i="26"/>
  <c r="AW210" i="26"/>
  <c r="AZ192" i="22"/>
  <c r="BJ192" i="22"/>
  <c r="BB192" i="22"/>
  <c r="BT192" i="22"/>
  <c r="BP192" i="22"/>
  <c r="BF192" i="22"/>
  <c r="BR192" i="22"/>
  <c r="AW192" i="22"/>
  <c r="BH192" i="22"/>
  <c r="AX192" i="22"/>
  <c r="BL192" i="22"/>
  <c r="BC192" i="22"/>
  <c r="BN192" i="22"/>
  <c r="BD192" i="22"/>
  <c r="BE192" i="22"/>
  <c r="BA192" i="22"/>
  <c r="BI192" i="22"/>
  <c r="BO192" i="22"/>
  <c r="BQ192" i="22"/>
  <c r="BM192" i="22"/>
  <c r="BS192" i="22"/>
  <c r="AY192" i="22"/>
  <c r="BK192" i="22"/>
  <c r="BG192" i="22"/>
  <c r="BC193" i="24"/>
  <c r="BK193" i="24"/>
  <c r="BS193" i="24"/>
  <c r="BE193" i="24"/>
  <c r="BM193" i="24"/>
  <c r="AX193" i="24"/>
  <c r="BF193" i="24"/>
  <c r="BN193" i="24"/>
  <c r="BG193" i="24"/>
  <c r="BO193" i="24"/>
  <c r="BI193" i="24"/>
  <c r="BJ193" i="24"/>
  <c r="BL193" i="24"/>
  <c r="AZ193" i="24"/>
  <c r="BP193" i="24"/>
  <c r="BA193" i="24"/>
  <c r="BQ193" i="24"/>
  <c r="BB193" i="24"/>
  <c r="BR193" i="24"/>
  <c r="BD193" i="24"/>
  <c r="BT193" i="24"/>
  <c r="BH193" i="24"/>
  <c r="AW193" i="24"/>
  <c r="AY193" i="24"/>
  <c r="AX179" i="23"/>
  <c r="BF179" i="23"/>
  <c r="BN179" i="23"/>
  <c r="BD179" i="23"/>
  <c r="BL179" i="23"/>
  <c r="BT179" i="23"/>
  <c r="BB179" i="23"/>
  <c r="BM179" i="23"/>
  <c r="BH179" i="23"/>
  <c r="BR179" i="23"/>
  <c r="BI179" i="23"/>
  <c r="BJ179" i="23"/>
  <c r="BK179" i="23"/>
  <c r="AZ179" i="23"/>
  <c r="BO179" i="23"/>
  <c r="BA179" i="23"/>
  <c r="BP179" i="23"/>
  <c r="BC179" i="23"/>
  <c r="BQ179" i="23"/>
  <c r="BE179" i="23"/>
  <c r="BS179" i="23"/>
  <c r="BG179" i="23"/>
  <c r="AW179" i="23"/>
  <c r="AY179" i="23"/>
  <c r="AX159" i="27"/>
  <c r="AZ159" i="27"/>
  <c r="BL159" i="27"/>
  <c r="AW159" i="27"/>
  <c r="BC159" i="27"/>
  <c r="BJ159" i="27"/>
  <c r="BE159" i="27"/>
  <c r="BK159" i="27"/>
  <c r="BH159" i="27"/>
  <c r="BB159" i="27"/>
  <c r="BI159" i="27"/>
  <c r="BG159" i="27"/>
  <c r="AY159" i="27"/>
  <c r="BF159" i="27"/>
  <c r="BA159" i="27"/>
  <c r="BD159" i="27"/>
  <c r="H158" i="27"/>
  <c r="H209" i="26"/>
  <c r="H192" i="24"/>
  <c r="D160" i="27"/>
  <c r="AS159" i="27" a="1"/>
  <c r="AS159" i="27" s="1"/>
  <c r="AE159" i="27" a="1"/>
  <c r="AE159" i="27" s="1"/>
  <c r="AE210" i="26" a="1"/>
  <c r="AE210" i="26" s="1"/>
  <c r="D211" i="26"/>
  <c r="AS210" i="26" a="1"/>
  <c r="AS210" i="26" s="1"/>
  <c r="AS179" i="23" a="1"/>
  <c r="AS179" i="23" s="1"/>
  <c r="AE179" i="23" a="1"/>
  <c r="AE179" i="23" s="1"/>
  <c r="D180" i="23"/>
  <c r="AS192" i="22" a="1"/>
  <c r="AS192" i="22" s="1"/>
  <c r="D193" i="22"/>
  <c r="AE192" i="22" a="1"/>
  <c r="AE192" i="22" s="1"/>
  <c r="AS193" i="24" a="1"/>
  <c r="AS193" i="24" s="1"/>
  <c r="AE193" i="24" a="1"/>
  <c r="AE193" i="24" s="1"/>
  <c r="D194" i="24"/>
  <c r="D184" i="25"/>
  <c r="AE183" i="25" a="1"/>
  <c r="AE183" i="25" s="1"/>
  <c r="AS183" i="25" a="1"/>
  <c r="AS183" i="25" s="1"/>
  <c r="BH160" i="29" l="1"/>
  <c r="AZ160" i="29"/>
  <c r="AX160" i="29"/>
  <c r="BF160" i="29"/>
  <c r="BD160" i="29"/>
  <c r="BB160" i="29"/>
  <c r="D161" i="29"/>
  <c r="AS160" i="29" a="1"/>
  <c r="AS160" i="29" s="1"/>
  <c r="BL160" i="29"/>
  <c r="BK160" i="29"/>
  <c r="AE160" i="29" a="1"/>
  <c r="AE160" i="29" s="1"/>
  <c r="BJ160" i="29"/>
  <c r="BG160" i="29"/>
  <c r="BE160" i="29"/>
  <c r="BI160" i="29"/>
  <c r="BC160" i="29"/>
  <c r="BA160" i="29"/>
  <c r="AY160" i="29"/>
  <c r="AW160" i="29"/>
  <c r="H160" i="29" s="1"/>
  <c r="AX180" i="23"/>
  <c r="BF180" i="23"/>
  <c r="BN180" i="23"/>
  <c r="BD180" i="23"/>
  <c r="BL180" i="23"/>
  <c r="BT180" i="23"/>
  <c r="AZ180" i="23"/>
  <c r="BJ180" i="23"/>
  <c r="BE180" i="23"/>
  <c r="BP180" i="23"/>
  <c r="BM180" i="23"/>
  <c r="BA180" i="23"/>
  <c r="BO180" i="23"/>
  <c r="BB180" i="23"/>
  <c r="BQ180" i="23"/>
  <c r="BC180" i="23"/>
  <c r="BR180" i="23"/>
  <c r="BG180" i="23"/>
  <c r="BS180" i="23"/>
  <c r="BH180" i="23"/>
  <c r="BI180" i="23"/>
  <c r="BK180" i="23"/>
  <c r="AW180" i="23"/>
  <c r="AY180" i="23"/>
  <c r="BB184" i="25"/>
  <c r="AZ184" i="25"/>
  <c r="BI184" i="25"/>
  <c r="BD184" i="25"/>
  <c r="BL184" i="25"/>
  <c r="BT184" i="25"/>
  <c r="BE184" i="25"/>
  <c r="BM184" i="25"/>
  <c r="BF184" i="25"/>
  <c r="BN184" i="25"/>
  <c r="AX184" i="25"/>
  <c r="BG184" i="25"/>
  <c r="BO184" i="25"/>
  <c r="BP184" i="25"/>
  <c r="BQ184" i="25"/>
  <c r="BR184" i="25"/>
  <c r="BA184" i="25"/>
  <c r="BS184" i="25"/>
  <c r="BC184" i="25"/>
  <c r="BH184" i="25"/>
  <c r="BJ184" i="25"/>
  <c r="BK184" i="25"/>
  <c r="AW184" i="25"/>
  <c r="AY184" i="25"/>
  <c r="BD193" i="22"/>
  <c r="BF193" i="22"/>
  <c r="BP193" i="22"/>
  <c r="BR193" i="22"/>
  <c r="BH193" i="22"/>
  <c r="AX193" i="22"/>
  <c r="BJ193" i="22"/>
  <c r="BT193" i="22"/>
  <c r="AZ193" i="22"/>
  <c r="BL193" i="22"/>
  <c r="BB193" i="22"/>
  <c r="BN193" i="22"/>
  <c r="BK193" i="22"/>
  <c r="BI193" i="22"/>
  <c r="AY193" i="22"/>
  <c r="BG193" i="22"/>
  <c r="BO193" i="22"/>
  <c r="BA193" i="22"/>
  <c r="BC193" i="22"/>
  <c r="BS193" i="22"/>
  <c r="BQ193" i="22"/>
  <c r="BE193" i="22"/>
  <c r="AW193" i="22"/>
  <c r="BM193" i="22"/>
  <c r="BC194" i="24"/>
  <c r="BK194" i="24"/>
  <c r="BS194" i="24"/>
  <c r="BE194" i="24"/>
  <c r="BM194" i="24"/>
  <c r="AX194" i="24"/>
  <c r="BF194" i="24"/>
  <c r="BN194" i="24"/>
  <c r="BG194" i="24"/>
  <c r="BA194" i="24"/>
  <c r="BP194" i="24"/>
  <c r="BB194" i="24"/>
  <c r="BQ194" i="24"/>
  <c r="BD194" i="24"/>
  <c r="BR194" i="24"/>
  <c r="BH194" i="24"/>
  <c r="BT194" i="24"/>
  <c r="BI194" i="24"/>
  <c r="BJ194" i="24"/>
  <c r="BL194" i="24"/>
  <c r="AZ194" i="24"/>
  <c r="BO194" i="24"/>
  <c r="AY194" i="24"/>
  <c r="AW194" i="24"/>
  <c r="AZ211" i="26"/>
  <c r="BH211" i="26"/>
  <c r="BP211" i="26"/>
  <c r="BD211" i="26"/>
  <c r="BM211" i="26"/>
  <c r="BE211" i="26"/>
  <c r="BN211" i="26"/>
  <c r="AW211" i="26"/>
  <c r="BF211" i="26"/>
  <c r="BO211" i="26"/>
  <c r="AX211" i="26"/>
  <c r="BG211" i="26"/>
  <c r="BQ211" i="26"/>
  <c r="AY211" i="26"/>
  <c r="BI211" i="26"/>
  <c r="BR211" i="26"/>
  <c r="BB211" i="26"/>
  <c r="BK211" i="26"/>
  <c r="BT211" i="26"/>
  <c r="BL211" i="26"/>
  <c r="BS211" i="26"/>
  <c r="BA211" i="26"/>
  <c r="BC211" i="26"/>
  <c r="BJ211" i="26"/>
  <c r="AZ160" i="27"/>
  <c r="BL160" i="27"/>
  <c r="BJ160" i="27"/>
  <c r="BH160" i="27"/>
  <c r="BF160" i="27"/>
  <c r="BG160" i="27"/>
  <c r="BA160" i="27"/>
  <c r="BB160" i="27"/>
  <c r="BI160" i="27"/>
  <c r="AY160" i="27"/>
  <c r="BC160" i="27"/>
  <c r="BK160" i="27"/>
  <c r="BD160" i="27"/>
  <c r="AX160" i="27"/>
  <c r="AW160" i="27"/>
  <c r="BE160" i="27"/>
  <c r="H159" i="27"/>
  <c r="H193" i="24"/>
  <c r="H210" i="26"/>
  <c r="D161" i="27"/>
  <c r="AS160" i="27" a="1"/>
  <c r="AS160" i="27" s="1"/>
  <c r="AE160" i="27" a="1"/>
  <c r="AE160" i="27" s="1"/>
  <c r="AE184" i="25" a="1"/>
  <c r="AE184" i="25" s="1"/>
  <c r="D185" i="25"/>
  <c r="AS184" i="25" a="1"/>
  <c r="AS184" i="25" s="1"/>
  <c r="AS211" i="26" a="1"/>
  <c r="AS211" i="26" s="1"/>
  <c r="D212" i="26"/>
  <c r="AE211" i="26" a="1"/>
  <c r="AE211" i="26" s="1"/>
  <c r="D195" i="24"/>
  <c r="AS194" i="24" a="1"/>
  <c r="AS194" i="24" s="1"/>
  <c r="AE194" i="24" a="1"/>
  <c r="AE194" i="24" s="1"/>
  <c r="D194" i="22"/>
  <c r="AE193" i="22" a="1"/>
  <c r="AE193" i="22" s="1"/>
  <c r="AS193" i="22" a="1"/>
  <c r="AS193" i="22" s="1"/>
  <c r="AE180" i="23" a="1"/>
  <c r="AE180" i="23" s="1"/>
  <c r="D181" i="23"/>
  <c r="AS180" i="23" a="1"/>
  <c r="AS180" i="23" s="1"/>
  <c r="BJ161" i="29" l="1"/>
  <c r="BB161" i="29"/>
  <c r="D162" i="29"/>
  <c r="BD161" i="29"/>
  <c r="AS161" i="29" a="1"/>
  <c r="AS161" i="29" s="1"/>
  <c r="BL161" i="29"/>
  <c r="AE161" i="29" a="1"/>
  <c r="AE161" i="29" s="1"/>
  <c r="AZ161" i="29"/>
  <c r="AX161" i="29"/>
  <c r="AW161" i="29"/>
  <c r="H161" i="29" s="1"/>
  <c r="BH161" i="29"/>
  <c r="BF161" i="29"/>
  <c r="BI161" i="29"/>
  <c r="BE161" i="29"/>
  <c r="BA161" i="29"/>
  <c r="BG161" i="29"/>
  <c r="BK161" i="29"/>
  <c r="AY161" i="29"/>
  <c r="BC161" i="29"/>
  <c r="BC195" i="24"/>
  <c r="BK195" i="24"/>
  <c r="BE195" i="24"/>
  <c r="BM195" i="24"/>
  <c r="AX195" i="24"/>
  <c r="BF195" i="24"/>
  <c r="BN195" i="24"/>
  <c r="BD195" i="24"/>
  <c r="BQ195" i="24"/>
  <c r="BG195" i="24"/>
  <c r="BR195" i="24"/>
  <c r="BH195" i="24"/>
  <c r="BS195" i="24"/>
  <c r="BI195" i="24"/>
  <c r="BT195" i="24"/>
  <c r="BJ195" i="24"/>
  <c r="AZ195" i="24"/>
  <c r="BL195" i="24"/>
  <c r="BA195" i="24"/>
  <c r="BO195" i="24"/>
  <c r="BB195" i="24"/>
  <c r="BP195" i="24"/>
  <c r="AW195" i="24"/>
  <c r="AY195" i="24"/>
  <c r="AZ212" i="26"/>
  <c r="BH212" i="26"/>
  <c r="BP212" i="26"/>
  <c r="AX212" i="26"/>
  <c r="BG212" i="26"/>
  <c r="BQ212" i="26"/>
  <c r="AY212" i="26"/>
  <c r="BI212" i="26"/>
  <c r="BR212" i="26"/>
  <c r="BA212" i="26"/>
  <c r="BJ212" i="26"/>
  <c r="BS212" i="26"/>
  <c r="BB212" i="26"/>
  <c r="BK212" i="26"/>
  <c r="BT212" i="26"/>
  <c r="BC212" i="26"/>
  <c r="BL212" i="26"/>
  <c r="BE212" i="26"/>
  <c r="BN212" i="26"/>
  <c r="AW212" i="26"/>
  <c r="BD212" i="26"/>
  <c r="BF212" i="26"/>
  <c r="BM212" i="26"/>
  <c r="BO212" i="26"/>
  <c r="AX194" i="22"/>
  <c r="BP194" i="22"/>
  <c r="BD194" i="22"/>
  <c r="BN194" i="22"/>
  <c r="BF194" i="22"/>
  <c r="BR194" i="22"/>
  <c r="AW194" i="22"/>
  <c r="BH194" i="22"/>
  <c r="BS194" i="22"/>
  <c r="BJ194" i="22"/>
  <c r="BT194" i="22"/>
  <c r="AZ194" i="22"/>
  <c r="BB194" i="22"/>
  <c r="BL194" i="22"/>
  <c r="BM194" i="22"/>
  <c r="BO194" i="22"/>
  <c r="BK194" i="22"/>
  <c r="BI194" i="22"/>
  <c r="BG194" i="22"/>
  <c r="BA194" i="22"/>
  <c r="BE194" i="22"/>
  <c r="AY194" i="22"/>
  <c r="BC194" i="22"/>
  <c r="BQ194" i="22"/>
  <c r="BD185" i="25"/>
  <c r="BL185" i="25"/>
  <c r="BT185" i="25"/>
  <c r="BE185" i="25"/>
  <c r="BM185" i="25"/>
  <c r="AX185" i="25"/>
  <c r="BF185" i="25"/>
  <c r="BN185" i="25"/>
  <c r="BG185" i="25"/>
  <c r="BO185" i="25"/>
  <c r="BH185" i="25"/>
  <c r="BI185" i="25"/>
  <c r="BJ185" i="25"/>
  <c r="BK185" i="25"/>
  <c r="AZ185" i="25"/>
  <c r="BP185" i="25"/>
  <c r="BA185" i="25"/>
  <c r="BQ185" i="25"/>
  <c r="BB185" i="25"/>
  <c r="BR185" i="25"/>
  <c r="BC185" i="25"/>
  <c r="BS185" i="25"/>
  <c r="AY185" i="25"/>
  <c r="AW185" i="25"/>
  <c r="AX181" i="23"/>
  <c r="BF181" i="23"/>
  <c r="BN181" i="23"/>
  <c r="BD181" i="23"/>
  <c r="BL181" i="23"/>
  <c r="BT181" i="23"/>
  <c r="BH181" i="23"/>
  <c r="BR181" i="23"/>
  <c r="BB181" i="23"/>
  <c r="BM181" i="23"/>
  <c r="BC181" i="23"/>
  <c r="BQ181" i="23"/>
  <c r="BE181" i="23"/>
  <c r="BS181" i="23"/>
  <c r="BG181" i="23"/>
  <c r="BI181" i="23"/>
  <c r="BJ181" i="23"/>
  <c r="BK181" i="23"/>
  <c r="AZ181" i="23"/>
  <c r="BO181" i="23"/>
  <c r="BA181" i="23"/>
  <c r="BP181" i="23"/>
  <c r="AY181" i="23"/>
  <c r="AW181" i="23"/>
  <c r="BJ161" i="27"/>
  <c r="BG161" i="27"/>
  <c r="BA161" i="27"/>
  <c r="BH161" i="27"/>
  <c r="BI161" i="27"/>
  <c r="BD161" i="27"/>
  <c r="BF161" i="27"/>
  <c r="AX161" i="27"/>
  <c r="BE161" i="27"/>
  <c r="BK161" i="27"/>
  <c r="AW161" i="27"/>
  <c r="BC161" i="27"/>
  <c r="BL161" i="27"/>
  <c r="BB161" i="27"/>
  <c r="AZ161" i="27"/>
  <c r="AY161" i="27"/>
  <c r="H160" i="27"/>
  <c r="H211" i="26"/>
  <c r="H194" i="24"/>
  <c r="AS161" i="27" a="1"/>
  <c r="AS161" i="27" s="1"/>
  <c r="D162" i="27"/>
  <c r="AE161" i="27" a="1"/>
  <c r="AE161" i="27" s="1"/>
  <c r="AE194" i="22" a="1"/>
  <c r="AE194" i="22" s="1"/>
  <c r="D195" i="22"/>
  <c r="AS194" i="22" a="1"/>
  <c r="AS194" i="22" s="1"/>
  <c r="D213" i="26"/>
  <c r="AS212" i="26" a="1"/>
  <c r="AS212" i="26" s="1"/>
  <c r="AE212" i="26" a="1"/>
  <c r="AE212" i="26" s="1"/>
  <c r="D196" i="24"/>
  <c r="AS195" i="24" a="1"/>
  <c r="AS195" i="24" s="1"/>
  <c r="AE195" i="24" a="1"/>
  <c r="AE195" i="24" s="1"/>
  <c r="AS181" i="23" a="1"/>
  <c r="AS181" i="23" s="1"/>
  <c r="D182" i="23"/>
  <c r="AE181" i="23" a="1"/>
  <c r="AE181" i="23" s="1"/>
  <c r="AS185" i="25" a="1"/>
  <c r="AS185" i="25" s="1"/>
  <c r="D186" i="25"/>
  <c r="AE185" i="25" a="1"/>
  <c r="AE185" i="25" s="1"/>
  <c r="BL162" i="29" l="1"/>
  <c r="BD162" i="29"/>
  <c r="AZ162" i="29"/>
  <c r="BH162" i="29"/>
  <c r="AX162" i="29"/>
  <c r="BJ162" i="29"/>
  <c r="AS162" i="29" a="1"/>
  <c r="AS162" i="29" s="1"/>
  <c r="D163" i="29"/>
  <c r="BK162" i="29"/>
  <c r="AE162" i="29" a="1"/>
  <c r="AE162" i="29" s="1"/>
  <c r="BF162" i="29"/>
  <c r="BE162" i="29"/>
  <c r="BC162" i="29"/>
  <c r="BB162" i="29"/>
  <c r="BI162" i="29"/>
  <c r="AY162" i="29"/>
  <c r="BA162" i="29"/>
  <c r="AW162" i="29"/>
  <c r="H162" i="29" s="1"/>
  <c r="BG162" i="29"/>
  <c r="BB195" i="22"/>
  <c r="BJ195" i="22"/>
  <c r="AZ195" i="22"/>
  <c r="BT195" i="22"/>
  <c r="BL195" i="22"/>
  <c r="BD195" i="22"/>
  <c r="BN195" i="22"/>
  <c r="BF195" i="22"/>
  <c r="AW195" i="22"/>
  <c r="BP195" i="22"/>
  <c r="AX195" i="22"/>
  <c r="BH195" i="22"/>
  <c r="BR195" i="22"/>
  <c r="BQ195" i="22"/>
  <c r="BG195" i="22"/>
  <c r="BS195" i="22"/>
  <c r="BM195" i="22"/>
  <c r="BE195" i="22"/>
  <c r="AY195" i="22"/>
  <c r="BC195" i="22"/>
  <c r="BO195" i="22"/>
  <c r="BA195" i="22"/>
  <c r="BI195" i="22"/>
  <c r="BK195" i="22"/>
  <c r="BE196" i="24"/>
  <c r="BM196" i="24"/>
  <c r="AX196" i="24"/>
  <c r="BF196" i="24"/>
  <c r="BN196" i="24"/>
  <c r="BC196" i="24"/>
  <c r="BO196" i="24"/>
  <c r="BD196" i="24"/>
  <c r="BP196" i="24"/>
  <c r="BG196" i="24"/>
  <c r="BQ196" i="24"/>
  <c r="BH196" i="24"/>
  <c r="BR196" i="24"/>
  <c r="BI196" i="24"/>
  <c r="BS196" i="24"/>
  <c r="AZ196" i="24"/>
  <c r="BJ196" i="24"/>
  <c r="BT196" i="24"/>
  <c r="BA196" i="24"/>
  <c r="BK196" i="24"/>
  <c r="BB196" i="24"/>
  <c r="BL196" i="24"/>
  <c r="AY196" i="24"/>
  <c r="AW196" i="24"/>
  <c r="AZ213" i="26"/>
  <c r="BH213" i="26"/>
  <c r="BP213" i="26"/>
  <c r="BB213" i="26"/>
  <c r="BK213" i="26"/>
  <c r="BT213" i="26"/>
  <c r="BC213" i="26"/>
  <c r="BL213" i="26"/>
  <c r="BD213" i="26"/>
  <c r="BM213" i="26"/>
  <c r="BE213" i="26"/>
  <c r="BN213" i="26"/>
  <c r="AW213" i="26"/>
  <c r="BF213" i="26"/>
  <c r="BO213" i="26"/>
  <c r="AY213" i="26"/>
  <c r="BI213" i="26"/>
  <c r="BR213" i="26"/>
  <c r="BA213" i="26"/>
  <c r="BG213" i="26"/>
  <c r="BJ213" i="26"/>
  <c r="BQ213" i="26"/>
  <c r="BS213" i="26"/>
  <c r="AX213" i="26"/>
  <c r="BD186" i="25"/>
  <c r="BL186" i="25"/>
  <c r="BT186" i="25"/>
  <c r="BE186" i="25"/>
  <c r="BM186" i="25"/>
  <c r="AX186" i="25"/>
  <c r="BF186" i="25"/>
  <c r="BN186" i="25"/>
  <c r="BJ186" i="25"/>
  <c r="AZ186" i="25"/>
  <c r="BK186" i="25"/>
  <c r="BA186" i="25"/>
  <c r="BO186" i="25"/>
  <c r="BB186" i="25"/>
  <c r="BP186" i="25"/>
  <c r="BC186" i="25"/>
  <c r="BQ186" i="25"/>
  <c r="BG186" i="25"/>
  <c r="BR186" i="25"/>
  <c r="BH186" i="25"/>
  <c r="BS186" i="25"/>
  <c r="BI186" i="25"/>
  <c r="AW186" i="25"/>
  <c r="AY186" i="25"/>
  <c r="AX182" i="23"/>
  <c r="BF182" i="23"/>
  <c r="BN182" i="23"/>
  <c r="BD182" i="23"/>
  <c r="BL182" i="23"/>
  <c r="BT182" i="23"/>
  <c r="BE182" i="23"/>
  <c r="BP182" i="23"/>
  <c r="AZ182" i="23"/>
  <c r="BJ182" i="23"/>
  <c r="BH182" i="23"/>
  <c r="BI182" i="23"/>
  <c r="BK182" i="23"/>
  <c r="BM182" i="23"/>
  <c r="BA182" i="23"/>
  <c r="BO182" i="23"/>
  <c r="BB182" i="23"/>
  <c r="BQ182" i="23"/>
  <c r="BC182" i="23"/>
  <c r="BR182" i="23"/>
  <c r="BG182" i="23"/>
  <c r="BS182" i="23"/>
  <c r="AY182" i="23"/>
  <c r="AW182" i="23"/>
  <c r="BH162" i="27"/>
  <c r="BE162" i="27"/>
  <c r="BK162" i="27"/>
  <c r="BF162" i="27"/>
  <c r="AY162" i="27"/>
  <c r="BD162" i="27"/>
  <c r="BG162" i="27"/>
  <c r="BA162" i="27"/>
  <c r="AZ162" i="27"/>
  <c r="BL162" i="27"/>
  <c r="BJ162" i="27"/>
  <c r="AX162" i="27"/>
  <c r="AW162" i="27"/>
  <c r="BI162" i="27"/>
  <c r="BB162" i="27"/>
  <c r="BC162" i="27"/>
  <c r="H161" i="27"/>
  <c r="H212" i="26"/>
  <c r="H195" i="24"/>
  <c r="AE162" i="27" a="1"/>
  <c r="AE162" i="27" s="1"/>
  <c r="AS162" i="27" a="1"/>
  <c r="AS162" i="27" s="1"/>
  <c r="D163" i="27"/>
  <c r="D187" i="25"/>
  <c r="AS186" i="25" a="1"/>
  <c r="AS186" i="25" s="1"/>
  <c r="AE186" i="25" a="1"/>
  <c r="AE186" i="25" s="1"/>
  <c r="D214" i="26"/>
  <c r="AS213" i="26" a="1"/>
  <c r="AS213" i="26" s="1"/>
  <c r="AE213" i="26" a="1"/>
  <c r="AE213" i="26" s="1"/>
  <c r="AE196" i="24" a="1"/>
  <c r="AE196" i="24" s="1"/>
  <c r="D197" i="24"/>
  <c r="AS196" i="24" a="1"/>
  <c r="AS196" i="24" s="1"/>
  <c r="AE195" i="22" a="1"/>
  <c r="AE195" i="22" s="1"/>
  <c r="D196" i="22"/>
  <c r="AS195" i="22" a="1"/>
  <c r="AS195" i="22" s="1"/>
  <c r="D183" i="23"/>
  <c r="AE182" i="23" a="1"/>
  <c r="AE182" i="23" s="1"/>
  <c r="AS182" i="23" a="1"/>
  <c r="AS182" i="23" s="1"/>
  <c r="BF163" i="29" l="1"/>
  <c r="AX163" i="29"/>
  <c r="D164" i="29"/>
  <c r="BD163" i="29"/>
  <c r="AS163" i="29" a="1"/>
  <c r="AS163" i="29" s="1"/>
  <c r="BL163" i="29"/>
  <c r="AE163" i="29" a="1"/>
  <c r="AE163" i="29" s="1"/>
  <c r="BJ163" i="29"/>
  <c r="BH163" i="29"/>
  <c r="BB163" i="29"/>
  <c r="AZ163" i="29"/>
  <c r="BG163" i="29"/>
  <c r="BE163" i="29"/>
  <c r="AY163" i="29"/>
  <c r="BI163" i="29"/>
  <c r="BA163" i="29"/>
  <c r="AW163" i="29"/>
  <c r="H163" i="29" s="1"/>
  <c r="BC163" i="29"/>
  <c r="BK163" i="29"/>
  <c r="BD196" i="22"/>
  <c r="BN196" i="22"/>
  <c r="BF196" i="22"/>
  <c r="AX196" i="22"/>
  <c r="BP196" i="22"/>
  <c r="BH196" i="22"/>
  <c r="BR196" i="22"/>
  <c r="AZ196" i="22"/>
  <c r="BJ196" i="22"/>
  <c r="BS196" i="22"/>
  <c r="BB196" i="22"/>
  <c r="BT196" i="22"/>
  <c r="BL196" i="22"/>
  <c r="AY196" i="22"/>
  <c r="BO196" i="22"/>
  <c r="BE196" i="22"/>
  <c r="BC196" i="22"/>
  <c r="BQ196" i="22"/>
  <c r="AW196" i="22"/>
  <c r="BG196" i="22"/>
  <c r="BA196" i="22"/>
  <c r="BI196" i="22"/>
  <c r="BK196" i="22"/>
  <c r="BM196" i="22"/>
  <c r="AX183" i="23"/>
  <c r="BF183" i="23"/>
  <c r="BN183" i="23"/>
  <c r="BD183" i="23"/>
  <c r="BL183" i="23"/>
  <c r="BT183" i="23"/>
  <c r="BB183" i="23"/>
  <c r="BM183" i="23"/>
  <c r="BH183" i="23"/>
  <c r="BR183" i="23"/>
  <c r="BK183" i="23"/>
  <c r="AZ183" i="23"/>
  <c r="BO183" i="23"/>
  <c r="BA183" i="23"/>
  <c r="BP183" i="23"/>
  <c r="BC183" i="23"/>
  <c r="BQ183" i="23"/>
  <c r="BE183" i="23"/>
  <c r="BS183" i="23"/>
  <c r="BG183" i="23"/>
  <c r="BI183" i="23"/>
  <c r="BJ183" i="23"/>
  <c r="AY183" i="23"/>
  <c r="AW183" i="23"/>
  <c r="AZ214" i="26"/>
  <c r="BH214" i="26"/>
  <c r="BP214" i="26"/>
  <c r="BE214" i="26"/>
  <c r="BN214" i="26"/>
  <c r="AW214" i="26"/>
  <c r="BF214" i="26"/>
  <c r="BO214" i="26"/>
  <c r="AX214" i="26"/>
  <c r="BG214" i="26"/>
  <c r="BQ214" i="26"/>
  <c r="AY214" i="26"/>
  <c r="BI214" i="26"/>
  <c r="BR214" i="26"/>
  <c r="BA214" i="26"/>
  <c r="BJ214" i="26"/>
  <c r="BS214" i="26"/>
  <c r="BC214" i="26"/>
  <c r="BL214" i="26"/>
  <c r="BM214" i="26"/>
  <c r="BT214" i="26"/>
  <c r="BB214" i="26"/>
  <c r="BD214" i="26"/>
  <c r="BK214" i="26"/>
  <c r="BD187" i="25"/>
  <c r="BL187" i="25"/>
  <c r="BT187" i="25"/>
  <c r="BE187" i="25"/>
  <c r="BM187" i="25"/>
  <c r="AX187" i="25"/>
  <c r="BF187" i="25"/>
  <c r="BN187" i="25"/>
  <c r="AZ187" i="25"/>
  <c r="BK187" i="25"/>
  <c r="BA187" i="25"/>
  <c r="BO187" i="25"/>
  <c r="BB187" i="25"/>
  <c r="BP187" i="25"/>
  <c r="BC187" i="25"/>
  <c r="BQ187" i="25"/>
  <c r="BG187" i="25"/>
  <c r="BR187" i="25"/>
  <c r="BH187" i="25"/>
  <c r="BS187" i="25"/>
  <c r="BI187" i="25"/>
  <c r="BJ187" i="25"/>
  <c r="AW187" i="25"/>
  <c r="AY187" i="25"/>
  <c r="BE197" i="24"/>
  <c r="BM197" i="24"/>
  <c r="AX197" i="24"/>
  <c r="BF197" i="24"/>
  <c r="BN197" i="24"/>
  <c r="BA197" i="24"/>
  <c r="BK197" i="24"/>
  <c r="BB197" i="24"/>
  <c r="BL197" i="24"/>
  <c r="BC197" i="24"/>
  <c r="BO197" i="24"/>
  <c r="BD197" i="24"/>
  <c r="BP197" i="24"/>
  <c r="BG197" i="24"/>
  <c r="BQ197" i="24"/>
  <c r="BH197" i="24"/>
  <c r="BR197" i="24"/>
  <c r="BI197" i="24"/>
  <c r="BS197" i="24"/>
  <c r="AZ197" i="24"/>
  <c r="BJ197" i="24"/>
  <c r="BT197" i="24"/>
  <c r="AW197" i="24"/>
  <c r="AY197" i="24"/>
  <c r="BF163" i="27"/>
  <c r="BD163" i="27"/>
  <c r="AW163" i="27"/>
  <c r="BC163" i="27"/>
  <c r="BE163" i="27"/>
  <c r="BK163" i="27"/>
  <c r="BB163" i="27"/>
  <c r="BJ163" i="27"/>
  <c r="BI163" i="27"/>
  <c r="BH163" i="27"/>
  <c r="AZ163" i="27"/>
  <c r="AX163" i="27"/>
  <c r="BL163" i="27"/>
  <c r="AY163" i="27"/>
  <c r="BG163" i="27"/>
  <c r="BA163" i="27"/>
  <c r="H162" i="27"/>
  <c r="H213" i="26"/>
  <c r="H196" i="24"/>
  <c r="D164" i="27"/>
  <c r="AE163" i="27" a="1"/>
  <c r="AE163" i="27" s="1"/>
  <c r="AS163" i="27" a="1"/>
  <c r="AS163" i="27" s="1"/>
  <c r="AS196" i="22" a="1"/>
  <c r="AS196" i="22" s="1"/>
  <c r="D197" i="22"/>
  <c r="AE196" i="22" a="1"/>
  <c r="AE196" i="22" s="1"/>
  <c r="AS197" i="24" a="1"/>
  <c r="AS197" i="24" s="1"/>
  <c r="AE197" i="24" a="1"/>
  <c r="AE197" i="24" s="1"/>
  <c r="D198" i="24"/>
  <c r="AE214" i="26" a="1"/>
  <c r="AE214" i="26" s="1"/>
  <c r="AS214" i="26" a="1"/>
  <c r="AS214" i="26" s="1"/>
  <c r="D215" i="26"/>
  <c r="D188" i="25"/>
  <c r="AS187" i="25" a="1"/>
  <c r="AS187" i="25" s="1"/>
  <c r="AE187" i="25" a="1"/>
  <c r="AE187" i="25" s="1"/>
  <c r="AS183" i="23" a="1"/>
  <c r="AS183" i="23" s="1"/>
  <c r="AE183" i="23" a="1"/>
  <c r="AE183" i="23" s="1"/>
  <c r="D184" i="23"/>
  <c r="BH164" i="29" l="1"/>
  <c r="AZ164" i="29"/>
  <c r="BB164" i="29"/>
  <c r="AE164" i="29" a="1"/>
  <c r="AE164" i="29" s="1"/>
  <c r="BJ164" i="29"/>
  <c r="BL164" i="29"/>
  <c r="BF164" i="29"/>
  <c r="BD164" i="29"/>
  <c r="AX164" i="29"/>
  <c r="AW164" i="29"/>
  <c r="H164" i="29" s="1"/>
  <c r="D165" i="29"/>
  <c r="AS164" i="29" a="1"/>
  <c r="AS164" i="29" s="1"/>
  <c r="BC164" i="29"/>
  <c r="BI164" i="29"/>
  <c r="BG164" i="29"/>
  <c r="AY164" i="29"/>
  <c r="BE164" i="29"/>
  <c r="BK164" i="29"/>
  <c r="BA164" i="29"/>
  <c r="BE198" i="24"/>
  <c r="BM198" i="24"/>
  <c r="AX198" i="24"/>
  <c r="BF198" i="24"/>
  <c r="BN198" i="24"/>
  <c r="BI198" i="24"/>
  <c r="BS198" i="24"/>
  <c r="AZ198" i="24"/>
  <c r="BJ198" i="24"/>
  <c r="BT198" i="24"/>
  <c r="BA198" i="24"/>
  <c r="BK198" i="24"/>
  <c r="BB198" i="24"/>
  <c r="BL198" i="24"/>
  <c r="BC198" i="24"/>
  <c r="BO198" i="24"/>
  <c r="BD198" i="24"/>
  <c r="BP198" i="24"/>
  <c r="BG198" i="24"/>
  <c r="BQ198" i="24"/>
  <c r="BH198" i="24"/>
  <c r="BR198" i="24"/>
  <c r="AW198" i="24"/>
  <c r="AY198" i="24"/>
  <c r="BD188" i="25"/>
  <c r="BL188" i="25"/>
  <c r="BT188" i="25"/>
  <c r="BE188" i="25"/>
  <c r="AX188" i="25"/>
  <c r="BF188" i="25"/>
  <c r="BN188" i="25"/>
  <c r="BA188" i="25"/>
  <c r="BM188" i="25"/>
  <c r="BB188" i="25"/>
  <c r="BO188" i="25"/>
  <c r="BC188" i="25"/>
  <c r="BP188" i="25"/>
  <c r="BG188" i="25"/>
  <c r="BQ188" i="25"/>
  <c r="BH188" i="25"/>
  <c r="BR188" i="25"/>
  <c r="BI188" i="25"/>
  <c r="BS188" i="25"/>
  <c r="BJ188" i="25"/>
  <c r="AZ188" i="25"/>
  <c r="BK188" i="25"/>
  <c r="AY188" i="25"/>
  <c r="AW188" i="25"/>
  <c r="AX197" i="22"/>
  <c r="BP197" i="22"/>
  <c r="BH197" i="22"/>
  <c r="BR197" i="22"/>
  <c r="AZ197" i="22"/>
  <c r="BJ197" i="22"/>
  <c r="BB197" i="22"/>
  <c r="BT197" i="22"/>
  <c r="BC197" i="22"/>
  <c r="BL197" i="22"/>
  <c r="BD197" i="22"/>
  <c r="BN197" i="22"/>
  <c r="AW197" i="22"/>
  <c r="BF197" i="22"/>
  <c r="BO197" i="22"/>
  <c r="BM197" i="22"/>
  <c r="BK197" i="22"/>
  <c r="AY197" i="22"/>
  <c r="BQ197" i="22"/>
  <c r="BA197" i="22"/>
  <c r="BE197" i="22"/>
  <c r="BG197" i="22"/>
  <c r="BI197" i="22"/>
  <c r="BS197" i="22"/>
  <c r="AZ215" i="26"/>
  <c r="BH215" i="26"/>
  <c r="BP215" i="26"/>
  <c r="AY215" i="26"/>
  <c r="BI215" i="26"/>
  <c r="BR215" i="26"/>
  <c r="BA215" i="26"/>
  <c r="BJ215" i="26"/>
  <c r="BS215" i="26"/>
  <c r="BB215" i="26"/>
  <c r="BK215" i="26"/>
  <c r="BT215" i="26"/>
  <c r="BC215" i="26"/>
  <c r="BL215" i="26"/>
  <c r="BD215" i="26"/>
  <c r="BM215" i="26"/>
  <c r="AW215" i="26"/>
  <c r="BF215" i="26"/>
  <c r="BO215" i="26"/>
  <c r="AX215" i="26"/>
  <c r="BE215" i="26"/>
  <c r="BG215" i="26"/>
  <c r="BN215" i="26"/>
  <c r="BQ215" i="26"/>
  <c r="AX184" i="23"/>
  <c r="BF184" i="23"/>
  <c r="BN184" i="23"/>
  <c r="BD184" i="23"/>
  <c r="BL184" i="23"/>
  <c r="BT184" i="23"/>
  <c r="AZ184" i="23"/>
  <c r="BJ184" i="23"/>
  <c r="BE184" i="23"/>
  <c r="BP184" i="23"/>
  <c r="BB184" i="23"/>
  <c r="BQ184" i="23"/>
  <c r="BC184" i="23"/>
  <c r="BR184" i="23"/>
  <c r="BG184" i="23"/>
  <c r="BS184" i="23"/>
  <c r="BH184" i="23"/>
  <c r="BI184" i="23"/>
  <c r="BK184" i="23"/>
  <c r="BM184" i="23"/>
  <c r="BA184" i="23"/>
  <c r="BO184" i="23"/>
  <c r="AY184" i="23"/>
  <c r="AW184" i="23"/>
  <c r="BD164" i="27"/>
  <c r="BB164" i="27"/>
  <c r="AX164" i="27"/>
  <c r="BH164" i="27"/>
  <c r="BG164" i="27"/>
  <c r="BA164" i="27"/>
  <c r="AY164" i="27"/>
  <c r="BF164" i="27"/>
  <c r="AW164" i="27"/>
  <c r="AZ164" i="27"/>
  <c r="BE164" i="27"/>
  <c r="BC164" i="27"/>
  <c r="BJ164" i="27"/>
  <c r="BK164" i="27"/>
  <c r="BL164" i="27"/>
  <c r="BI164" i="27"/>
  <c r="H163" i="27"/>
  <c r="H197" i="24"/>
  <c r="H214" i="26"/>
  <c r="D165" i="27"/>
  <c r="AS164" i="27" a="1"/>
  <c r="AS164" i="27" s="1"/>
  <c r="AE164" i="27" a="1"/>
  <c r="AE164" i="27" s="1"/>
  <c r="D185" i="23"/>
  <c r="AE184" i="23" a="1"/>
  <c r="AE184" i="23" s="1"/>
  <c r="AS184" i="23" a="1"/>
  <c r="AS184" i="23" s="1"/>
  <c r="D198" i="22"/>
  <c r="AS197" i="22" a="1"/>
  <c r="AS197" i="22" s="1"/>
  <c r="AE197" i="22" a="1"/>
  <c r="AE197" i="22" s="1"/>
  <c r="AS215" i="26" a="1"/>
  <c r="AS215" i="26" s="1"/>
  <c r="D216" i="26"/>
  <c r="AE215" i="26" a="1"/>
  <c r="AE215" i="26" s="1"/>
  <c r="D199" i="24"/>
  <c r="AS198" i="24" a="1"/>
  <c r="AS198" i="24" s="1"/>
  <c r="AE198" i="24" a="1"/>
  <c r="AE198" i="24" s="1"/>
  <c r="AE188" i="25" a="1"/>
  <c r="AE188" i="25" s="1"/>
  <c r="D189" i="25"/>
  <c r="AS188" i="25" a="1"/>
  <c r="AS188" i="25" s="1"/>
  <c r="BJ165" i="29" l="1"/>
  <c r="BB165" i="29"/>
  <c r="AX165" i="29"/>
  <c r="BF165" i="29"/>
  <c r="BH165" i="29"/>
  <c r="BD165" i="29"/>
  <c r="AZ165" i="29"/>
  <c r="D166" i="29"/>
  <c r="AS165" i="29" a="1"/>
  <c r="AS165" i="29" s="1"/>
  <c r="BL165" i="29"/>
  <c r="AE165" i="29" a="1"/>
  <c r="AE165" i="29" s="1"/>
  <c r="BK165" i="29"/>
  <c r="BE165" i="29"/>
  <c r="BI165" i="29"/>
  <c r="AY165" i="29"/>
  <c r="BA165" i="29"/>
  <c r="BC165" i="29"/>
  <c r="AW165" i="29"/>
  <c r="H165" i="29" s="1"/>
  <c r="BG165" i="29"/>
  <c r="BB198" i="22"/>
  <c r="BT198" i="22"/>
  <c r="BL198" i="22"/>
  <c r="BD198" i="22"/>
  <c r="BN198" i="22"/>
  <c r="AW198" i="22"/>
  <c r="BF198" i="22"/>
  <c r="AX198" i="22"/>
  <c r="BP198" i="22"/>
  <c r="BH198" i="22"/>
  <c r="BR198" i="22"/>
  <c r="AZ198" i="22"/>
  <c r="BJ198" i="22"/>
  <c r="BS198" i="22"/>
  <c r="BI198" i="22"/>
  <c r="BE198" i="22"/>
  <c r="BC198" i="22"/>
  <c r="BG198" i="22"/>
  <c r="BK198" i="22"/>
  <c r="BQ198" i="22"/>
  <c r="AY198" i="22"/>
  <c r="BM198" i="22"/>
  <c r="BA198" i="22"/>
  <c r="BO198" i="22"/>
  <c r="BE199" i="24"/>
  <c r="BM199" i="24"/>
  <c r="AX199" i="24"/>
  <c r="BF199" i="24"/>
  <c r="BN199" i="24"/>
  <c r="BG199" i="24"/>
  <c r="BQ199" i="24"/>
  <c r="BH199" i="24"/>
  <c r="BR199" i="24"/>
  <c r="BI199" i="24"/>
  <c r="BS199" i="24"/>
  <c r="AZ199" i="24"/>
  <c r="BJ199" i="24"/>
  <c r="BT199" i="24"/>
  <c r="BA199" i="24"/>
  <c r="BK199" i="24"/>
  <c r="BB199" i="24"/>
  <c r="BL199" i="24"/>
  <c r="BC199" i="24"/>
  <c r="BO199" i="24"/>
  <c r="BD199" i="24"/>
  <c r="BP199" i="24"/>
  <c r="AW199" i="24"/>
  <c r="AY199" i="24"/>
  <c r="BD189" i="25"/>
  <c r="BL189" i="25"/>
  <c r="BT189" i="25"/>
  <c r="AX189" i="25"/>
  <c r="BF189" i="25"/>
  <c r="BN189" i="25"/>
  <c r="AZ189" i="25"/>
  <c r="BJ189" i="25"/>
  <c r="BA189" i="25"/>
  <c r="BK189" i="25"/>
  <c r="BB189" i="25"/>
  <c r="BM189" i="25"/>
  <c r="BC189" i="25"/>
  <c r="BO189" i="25"/>
  <c r="BE189" i="25"/>
  <c r="BP189" i="25"/>
  <c r="BG189" i="25"/>
  <c r="BQ189" i="25"/>
  <c r="BH189" i="25"/>
  <c r="BR189" i="25"/>
  <c r="BI189" i="25"/>
  <c r="BS189" i="25"/>
  <c r="AW189" i="25"/>
  <c r="AY189" i="25"/>
  <c r="AX185" i="23"/>
  <c r="BF185" i="23"/>
  <c r="BN185" i="23"/>
  <c r="BD185" i="23"/>
  <c r="BL185" i="23"/>
  <c r="BT185" i="23"/>
  <c r="BH185" i="23"/>
  <c r="BR185" i="23"/>
  <c r="BB185" i="23"/>
  <c r="BM185" i="23"/>
  <c r="BG185" i="23"/>
  <c r="BI185" i="23"/>
  <c r="BJ185" i="23"/>
  <c r="BK185" i="23"/>
  <c r="AZ185" i="23"/>
  <c r="BO185" i="23"/>
  <c r="BA185" i="23"/>
  <c r="BP185" i="23"/>
  <c r="BC185" i="23"/>
  <c r="BQ185" i="23"/>
  <c r="BE185" i="23"/>
  <c r="BS185" i="23"/>
  <c r="AY185" i="23"/>
  <c r="AW185" i="23"/>
  <c r="AZ216" i="26"/>
  <c r="BH216" i="26"/>
  <c r="BP216" i="26"/>
  <c r="BC216" i="26"/>
  <c r="BL216" i="26"/>
  <c r="BD216" i="26"/>
  <c r="BM216" i="26"/>
  <c r="BE216" i="26"/>
  <c r="BN216" i="26"/>
  <c r="AW216" i="26"/>
  <c r="BF216" i="26"/>
  <c r="BO216" i="26"/>
  <c r="AX216" i="26"/>
  <c r="BG216" i="26"/>
  <c r="BQ216" i="26"/>
  <c r="BA216" i="26"/>
  <c r="BJ216" i="26"/>
  <c r="BS216" i="26"/>
  <c r="BB216" i="26"/>
  <c r="BI216" i="26"/>
  <c r="BK216" i="26"/>
  <c r="BR216" i="26"/>
  <c r="BT216" i="26"/>
  <c r="AY216" i="26"/>
  <c r="BG165" i="27"/>
  <c r="BA165" i="27"/>
  <c r="BB165" i="27"/>
  <c r="BI165" i="27"/>
  <c r="AZ165" i="27"/>
  <c r="AX165" i="27"/>
  <c r="BL165" i="27"/>
  <c r="BF165" i="27"/>
  <c r="BE165" i="27"/>
  <c r="BK165" i="27"/>
  <c r="BH165" i="27"/>
  <c r="BC165" i="27"/>
  <c r="AY165" i="27"/>
  <c r="BD165" i="27"/>
  <c r="AW165" i="27"/>
  <c r="BJ165" i="27"/>
  <c r="H164" i="27"/>
  <c r="H198" i="24"/>
  <c r="H215" i="26"/>
  <c r="D166" i="27"/>
  <c r="AS165" i="27" a="1"/>
  <c r="AS165" i="27" s="1"/>
  <c r="AE165" i="27" a="1"/>
  <c r="AE165" i="27" s="1"/>
  <c r="AS198" i="22" a="1"/>
  <c r="AS198" i="22" s="1"/>
  <c r="AE198" i="22" a="1"/>
  <c r="AE198" i="22" s="1"/>
  <c r="D199" i="22"/>
  <c r="D217" i="26"/>
  <c r="AS216" i="26" a="1"/>
  <c r="AS216" i="26" s="1"/>
  <c r="AE216" i="26" a="1"/>
  <c r="AE216" i="26" s="1"/>
  <c r="AS189" i="25" a="1"/>
  <c r="AS189" i="25" s="1"/>
  <c r="D190" i="25"/>
  <c r="AE189" i="25" a="1"/>
  <c r="AE189" i="25" s="1"/>
  <c r="D200" i="24"/>
  <c r="AS199" i="24" a="1"/>
  <c r="AS199" i="24" s="1"/>
  <c r="AE199" i="24" a="1"/>
  <c r="AE199" i="24" s="1"/>
  <c r="AE185" i="23" a="1"/>
  <c r="AE185" i="23" s="1"/>
  <c r="D186" i="23"/>
  <c r="AS185" i="23" a="1"/>
  <c r="AS185" i="23" s="1"/>
  <c r="BL166" i="29" l="1"/>
  <c r="BD166" i="29"/>
  <c r="D167" i="29"/>
  <c r="BB166" i="29"/>
  <c r="AE166" i="29" a="1"/>
  <c r="AE166" i="29" s="1"/>
  <c r="BJ166" i="29"/>
  <c r="AS166" i="29" a="1"/>
  <c r="AS166" i="29" s="1"/>
  <c r="AZ166" i="29"/>
  <c r="AX166" i="29"/>
  <c r="AW166" i="29"/>
  <c r="H166" i="29" s="1"/>
  <c r="BH166" i="29"/>
  <c r="BF166" i="29"/>
  <c r="BK166" i="29"/>
  <c r="BE166" i="29"/>
  <c r="BA166" i="29"/>
  <c r="BI166" i="29"/>
  <c r="BC166" i="29"/>
  <c r="BG166" i="29"/>
  <c r="AY166" i="29"/>
  <c r="BD190" i="25"/>
  <c r="BL190" i="25"/>
  <c r="BT190" i="25"/>
  <c r="BF190" i="25"/>
  <c r="BO190" i="25"/>
  <c r="AX190" i="25"/>
  <c r="BG190" i="25"/>
  <c r="BP190" i="25"/>
  <c r="BH190" i="25"/>
  <c r="BQ190" i="25"/>
  <c r="AZ190" i="25"/>
  <c r="BI190" i="25"/>
  <c r="BR190" i="25"/>
  <c r="BA190" i="25"/>
  <c r="BJ190" i="25"/>
  <c r="BS190" i="25"/>
  <c r="BB190" i="25"/>
  <c r="BK190" i="25"/>
  <c r="BC190" i="25"/>
  <c r="BM190" i="25"/>
  <c r="BE190" i="25"/>
  <c r="BN190" i="25"/>
  <c r="AY190" i="25"/>
  <c r="AW190" i="25"/>
  <c r="AX186" i="23"/>
  <c r="BF186" i="23"/>
  <c r="BN186" i="23"/>
  <c r="BD186" i="23"/>
  <c r="BL186" i="23"/>
  <c r="BT186" i="23"/>
  <c r="BE186" i="23"/>
  <c r="BP186" i="23"/>
  <c r="AZ186" i="23"/>
  <c r="BJ186" i="23"/>
  <c r="BK186" i="23"/>
  <c r="BM186" i="23"/>
  <c r="BA186" i="23"/>
  <c r="BO186" i="23"/>
  <c r="BB186" i="23"/>
  <c r="BQ186" i="23"/>
  <c r="BC186" i="23"/>
  <c r="BR186" i="23"/>
  <c r="BG186" i="23"/>
  <c r="BS186" i="23"/>
  <c r="BH186" i="23"/>
  <c r="BI186" i="23"/>
  <c r="AY186" i="23"/>
  <c r="AW186" i="23"/>
  <c r="AZ217" i="26"/>
  <c r="BH217" i="26"/>
  <c r="BP217" i="26"/>
  <c r="AW217" i="26"/>
  <c r="BF217" i="26"/>
  <c r="BO217" i="26"/>
  <c r="AX217" i="26"/>
  <c r="BG217" i="26"/>
  <c r="BQ217" i="26"/>
  <c r="AY217" i="26"/>
  <c r="BI217" i="26"/>
  <c r="BR217" i="26"/>
  <c r="BA217" i="26"/>
  <c r="BJ217" i="26"/>
  <c r="BS217" i="26"/>
  <c r="BB217" i="26"/>
  <c r="BK217" i="26"/>
  <c r="BT217" i="26"/>
  <c r="BL217" i="26"/>
  <c r="BM217" i="26"/>
  <c r="BN217" i="26"/>
  <c r="BC217" i="26"/>
  <c r="BD217" i="26"/>
  <c r="BE217" i="26"/>
  <c r="BN199" i="22"/>
  <c r="BF199" i="22"/>
  <c r="AX199" i="22"/>
  <c r="BP199" i="22"/>
  <c r="BH199" i="22"/>
  <c r="BR199" i="22"/>
  <c r="AZ199" i="22"/>
  <c r="BJ199" i="22"/>
  <c r="BS199" i="22"/>
  <c r="BB199" i="22"/>
  <c r="BT199" i="22"/>
  <c r="BC199" i="22"/>
  <c r="BL199" i="22"/>
  <c r="BD199" i="22"/>
  <c r="BA199" i="22"/>
  <c r="BI199" i="22"/>
  <c r="BK199" i="22"/>
  <c r="BE199" i="22"/>
  <c r="BQ199" i="22"/>
  <c r="BG199" i="22"/>
  <c r="BO199" i="22"/>
  <c r="BM199" i="22"/>
  <c r="AY199" i="22"/>
  <c r="AW199" i="22"/>
  <c r="BE200" i="24"/>
  <c r="BM200" i="24"/>
  <c r="AX200" i="24"/>
  <c r="BF200" i="24"/>
  <c r="BN200" i="24"/>
  <c r="BC200" i="24"/>
  <c r="BO200" i="24"/>
  <c r="BD200" i="24"/>
  <c r="BP200" i="24"/>
  <c r="BG200" i="24"/>
  <c r="BQ200" i="24"/>
  <c r="BH200" i="24"/>
  <c r="BR200" i="24"/>
  <c r="AZ200" i="24"/>
  <c r="BJ200" i="24"/>
  <c r="BT200" i="24"/>
  <c r="BA200" i="24"/>
  <c r="BK200" i="24"/>
  <c r="BB200" i="24"/>
  <c r="BL200" i="24"/>
  <c r="BI200" i="24"/>
  <c r="BS200" i="24"/>
  <c r="AW200" i="24"/>
  <c r="AY200" i="24"/>
  <c r="BE166" i="27"/>
  <c r="BK166" i="27"/>
  <c r="BJ166" i="27"/>
  <c r="AX166" i="27"/>
  <c r="AY166" i="27"/>
  <c r="AZ166" i="27"/>
  <c r="BL166" i="27"/>
  <c r="BG166" i="27"/>
  <c r="BA166" i="27"/>
  <c r="BD166" i="27"/>
  <c r="BF166" i="27"/>
  <c r="BC166" i="27"/>
  <c r="AW166" i="27"/>
  <c r="BI166" i="27"/>
  <c r="BH166" i="27"/>
  <c r="BB166" i="27"/>
  <c r="H165" i="27"/>
  <c r="H216" i="26"/>
  <c r="H199" i="24"/>
  <c r="AE166" i="27" a="1"/>
  <c r="AE166" i="27" s="1"/>
  <c r="D167" i="27"/>
  <c r="AS166" i="27" a="1"/>
  <c r="AS166" i="27" s="1"/>
  <c r="D218" i="26"/>
  <c r="AS217" i="26" a="1"/>
  <c r="AS217" i="26" s="1"/>
  <c r="AE217" i="26" a="1"/>
  <c r="AE217" i="26" s="1"/>
  <c r="D191" i="25"/>
  <c r="AS190" i="25" a="1"/>
  <c r="AS190" i="25" s="1"/>
  <c r="AE190" i="25" a="1"/>
  <c r="AE190" i="25" s="1"/>
  <c r="AE200" i="24" a="1"/>
  <c r="AE200" i="24" s="1"/>
  <c r="AS200" i="24" a="1"/>
  <c r="AS200" i="24" s="1"/>
  <c r="D201" i="24"/>
  <c r="D187" i="23"/>
  <c r="AS186" i="23" a="1"/>
  <c r="AS186" i="23" s="1"/>
  <c r="AE186" i="23" a="1"/>
  <c r="AE186" i="23" s="1"/>
  <c r="AE199" i="22" a="1"/>
  <c r="AE199" i="22" s="1"/>
  <c r="AS199" i="22" a="1"/>
  <c r="AS199" i="22" s="1"/>
  <c r="D200" i="22"/>
  <c r="BF167" i="29" l="1"/>
  <c r="AX167" i="29"/>
  <c r="AZ167" i="29"/>
  <c r="BH167" i="29"/>
  <c r="BJ167" i="29"/>
  <c r="D168" i="29"/>
  <c r="AS167" i="29" a="1"/>
  <c r="AS167" i="29" s="1"/>
  <c r="BL167" i="29"/>
  <c r="BK167" i="29"/>
  <c r="AE167" i="29" a="1"/>
  <c r="AE167" i="29" s="1"/>
  <c r="BE167" i="29"/>
  <c r="BD167" i="29"/>
  <c r="BC167" i="29"/>
  <c r="BB167" i="29"/>
  <c r="BI167" i="29"/>
  <c r="AW167" i="29"/>
  <c r="H167" i="29" s="1"/>
  <c r="AY167" i="29"/>
  <c r="BA167" i="29"/>
  <c r="BG167" i="29"/>
  <c r="BH200" i="22"/>
  <c r="BR200" i="22"/>
  <c r="AZ200" i="22"/>
  <c r="BJ200" i="22"/>
  <c r="BB200" i="22"/>
  <c r="BT200" i="22"/>
  <c r="BC200" i="22"/>
  <c r="BL200" i="22"/>
  <c r="BD200" i="22"/>
  <c r="BN200" i="22"/>
  <c r="AW200" i="22"/>
  <c r="BF200" i="22"/>
  <c r="AX200" i="22"/>
  <c r="BP200" i="22"/>
  <c r="BE200" i="22"/>
  <c r="AY200" i="22"/>
  <c r="BK200" i="22"/>
  <c r="BA200" i="22"/>
  <c r="BO200" i="22"/>
  <c r="BI200" i="22"/>
  <c r="BQ200" i="22"/>
  <c r="BS200" i="22"/>
  <c r="BG200" i="22"/>
  <c r="BM200" i="22"/>
  <c r="BD191" i="25"/>
  <c r="BL191" i="25"/>
  <c r="BT191" i="25"/>
  <c r="AZ191" i="25"/>
  <c r="BI191" i="25"/>
  <c r="BR191" i="25"/>
  <c r="BA191" i="25"/>
  <c r="BJ191" i="25"/>
  <c r="BS191" i="25"/>
  <c r="BB191" i="25"/>
  <c r="BK191" i="25"/>
  <c r="BC191" i="25"/>
  <c r="BM191" i="25"/>
  <c r="BE191" i="25"/>
  <c r="BN191" i="25"/>
  <c r="BF191" i="25"/>
  <c r="BO191" i="25"/>
  <c r="AX191" i="25"/>
  <c r="BG191" i="25"/>
  <c r="BP191" i="25"/>
  <c r="BH191" i="25"/>
  <c r="BQ191" i="25"/>
  <c r="AY191" i="25"/>
  <c r="AW191" i="25"/>
  <c r="AX187" i="23"/>
  <c r="BF187" i="23"/>
  <c r="BN187" i="23"/>
  <c r="BD187" i="23"/>
  <c r="BL187" i="23"/>
  <c r="BT187" i="23"/>
  <c r="BB187" i="23"/>
  <c r="BM187" i="23"/>
  <c r="BH187" i="23"/>
  <c r="BR187" i="23"/>
  <c r="BA187" i="23"/>
  <c r="BP187" i="23"/>
  <c r="BC187" i="23"/>
  <c r="BQ187" i="23"/>
  <c r="BE187" i="23"/>
  <c r="BS187" i="23"/>
  <c r="BG187" i="23"/>
  <c r="BI187" i="23"/>
  <c r="BJ187" i="23"/>
  <c r="BK187" i="23"/>
  <c r="AZ187" i="23"/>
  <c r="BO187" i="23"/>
  <c r="AW187" i="23"/>
  <c r="AY187" i="23"/>
  <c r="BE201" i="24"/>
  <c r="BM201" i="24"/>
  <c r="AX201" i="24"/>
  <c r="BF201" i="24"/>
  <c r="BN201" i="24"/>
  <c r="BA201" i="24"/>
  <c r="BK201" i="24"/>
  <c r="BB201" i="24"/>
  <c r="BL201" i="24"/>
  <c r="BC201" i="24"/>
  <c r="BO201" i="24"/>
  <c r="BD201" i="24"/>
  <c r="BP201" i="24"/>
  <c r="BH201" i="24"/>
  <c r="BR201" i="24"/>
  <c r="BI201" i="24"/>
  <c r="BS201" i="24"/>
  <c r="AZ201" i="24"/>
  <c r="BJ201" i="24"/>
  <c r="BT201" i="24"/>
  <c r="BG201" i="24"/>
  <c r="BQ201" i="24"/>
  <c r="AW201" i="24"/>
  <c r="AY201" i="24"/>
  <c r="AZ218" i="26"/>
  <c r="BH218" i="26"/>
  <c r="BP218" i="26"/>
  <c r="BA218" i="26"/>
  <c r="BJ218" i="26"/>
  <c r="BS218" i="26"/>
  <c r="BB218" i="26"/>
  <c r="BK218" i="26"/>
  <c r="BT218" i="26"/>
  <c r="BC218" i="26"/>
  <c r="BL218" i="26"/>
  <c r="BD218" i="26"/>
  <c r="BM218" i="26"/>
  <c r="BE218" i="26"/>
  <c r="BN218" i="26"/>
  <c r="BI218" i="26"/>
  <c r="BO218" i="26"/>
  <c r="BQ218" i="26"/>
  <c r="AW218" i="26"/>
  <c r="BR218" i="26"/>
  <c r="AX218" i="26"/>
  <c r="AY218" i="26"/>
  <c r="BF218" i="26"/>
  <c r="BG218" i="26"/>
  <c r="AX167" i="27"/>
  <c r="AZ167" i="27"/>
  <c r="BL167" i="27"/>
  <c r="AW167" i="27"/>
  <c r="BC167" i="27"/>
  <c r="BH167" i="27"/>
  <c r="BJ167" i="27"/>
  <c r="BE167" i="27"/>
  <c r="BK167" i="27"/>
  <c r="BB167" i="27"/>
  <c r="BF167" i="27"/>
  <c r="BI167" i="27"/>
  <c r="BD167" i="27"/>
  <c r="AY167" i="27"/>
  <c r="BA167" i="27"/>
  <c r="BG167" i="27"/>
  <c r="H166" i="27"/>
  <c r="H217" i="26"/>
  <c r="H200" i="24"/>
  <c r="D168" i="27"/>
  <c r="AE167" i="27" a="1"/>
  <c r="AE167" i="27" s="1"/>
  <c r="AS167" i="27" a="1"/>
  <c r="AS167" i="27" s="1"/>
  <c r="AE191" i="25" a="1"/>
  <c r="AE191" i="25" s="1"/>
  <c r="D192" i="25"/>
  <c r="AS191" i="25" a="1"/>
  <c r="AS191" i="25" s="1"/>
  <c r="AS201" i="24" a="1"/>
  <c r="AS201" i="24" s="1"/>
  <c r="AE201" i="24" a="1"/>
  <c r="AE201" i="24" s="1"/>
  <c r="D202" i="24"/>
  <c r="AS187" i="23" a="1"/>
  <c r="AS187" i="23" s="1"/>
  <c r="D188" i="23"/>
  <c r="AE187" i="23" a="1"/>
  <c r="AE187" i="23" s="1"/>
  <c r="AE218" i="26" a="1"/>
  <c r="AE218" i="26" s="1"/>
  <c r="AS218" i="26" a="1"/>
  <c r="AS218" i="26" s="1"/>
  <c r="D219" i="26"/>
  <c r="AS200" i="22" a="1"/>
  <c r="AS200" i="22" s="1"/>
  <c r="AE200" i="22" a="1"/>
  <c r="AE200" i="22" s="1"/>
  <c r="D201" i="22"/>
  <c r="BH168" i="29" l="1"/>
  <c r="AZ168" i="29"/>
  <c r="D169" i="29"/>
  <c r="BD168" i="29"/>
  <c r="AS168" i="29" a="1"/>
  <c r="AS168" i="29" s="1"/>
  <c r="BL168" i="29"/>
  <c r="BF168" i="29"/>
  <c r="AE168" i="29" a="1"/>
  <c r="AE168" i="29" s="1"/>
  <c r="BJ168" i="29"/>
  <c r="BB168" i="29"/>
  <c r="AX168" i="29"/>
  <c r="BE168" i="29"/>
  <c r="BK168" i="29"/>
  <c r="BA168" i="29"/>
  <c r="AW168" i="29"/>
  <c r="H168" i="29" s="1"/>
  <c r="BG168" i="29"/>
  <c r="BI168" i="29"/>
  <c r="BC168" i="29"/>
  <c r="AY168" i="29"/>
  <c r="BE202" i="24"/>
  <c r="BM202" i="24"/>
  <c r="AX202" i="24"/>
  <c r="BF202" i="24"/>
  <c r="BN202" i="24"/>
  <c r="AZ202" i="24"/>
  <c r="BJ202" i="24"/>
  <c r="BT202" i="24"/>
  <c r="BB202" i="24"/>
  <c r="BL202" i="24"/>
  <c r="BD202" i="24"/>
  <c r="BP202" i="24"/>
  <c r="BH202" i="24"/>
  <c r="BR202" i="24"/>
  <c r="BO202" i="24"/>
  <c r="BQ202" i="24"/>
  <c r="BS202" i="24"/>
  <c r="BA202" i="24"/>
  <c r="BC202" i="24"/>
  <c r="BG202" i="24"/>
  <c r="BI202" i="24"/>
  <c r="BK202" i="24"/>
  <c r="AY202" i="24"/>
  <c r="AW202" i="24"/>
  <c r="AZ219" i="26"/>
  <c r="BH219" i="26"/>
  <c r="BP219" i="26"/>
  <c r="BD219" i="26"/>
  <c r="BM219" i="26"/>
  <c r="BE219" i="26"/>
  <c r="BN219" i="26"/>
  <c r="AW219" i="26"/>
  <c r="BF219" i="26"/>
  <c r="BO219" i="26"/>
  <c r="AX219" i="26"/>
  <c r="BG219" i="26"/>
  <c r="BQ219" i="26"/>
  <c r="AY219" i="26"/>
  <c r="BI219" i="26"/>
  <c r="BR219" i="26"/>
  <c r="BK219" i="26"/>
  <c r="BL219" i="26"/>
  <c r="BS219" i="26"/>
  <c r="BT219" i="26"/>
  <c r="BA219" i="26"/>
  <c r="BB219" i="26"/>
  <c r="BC219" i="26"/>
  <c r="BJ219" i="26"/>
  <c r="BL201" i="22"/>
  <c r="BD201" i="22"/>
  <c r="BN201" i="22"/>
  <c r="AW201" i="22"/>
  <c r="BF201" i="22"/>
  <c r="AX201" i="22"/>
  <c r="BP201" i="22"/>
  <c r="BH201" i="22"/>
  <c r="BR201" i="22"/>
  <c r="AZ201" i="22"/>
  <c r="BJ201" i="22"/>
  <c r="BS201" i="22"/>
  <c r="BB201" i="22"/>
  <c r="BT201" i="22"/>
  <c r="BE201" i="22"/>
  <c r="BM201" i="22"/>
  <c r="BA201" i="22"/>
  <c r="BC201" i="22"/>
  <c r="BK201" i="22"/>
  <c r="BG201" i="22"/>
  <c r="BQ201" i="22"/>
  <c r="BO201" i="22"/>
  <c r="AY201" i="22"/>
  <c r="BI201" i="22"/>
  <c r="BD192" i="25"/>
  <c r="BL192" i="25"/>
  <c r="BT192" i="25"/>
  <c r="BC192" i="25"/>
  <c r="BM192" i="25"/>
  <c r="BE192" i="25"/>
  <c r="BN192" i="25"/>
  <c r="BF192" i="25"/>
  <c r="BO192" i="25"/>
  <c r="AX192" i="25"/>
  <c r="BG192" i="25"/>
  <c r="BP192" i="25"/>
  <c r="BH192" i="25"/>
  <c r="BQ192" i="25"/>
  <c r="AZ192" i="25"/>
  <c r="BI192" i="25"/>
  <c r="BA192" i="25"/>
  <c r="BJ192" i="25"/>
  <c r="BS192" i="25"/>
  <c r="BB192" i="25"/>
  <c r="BK192" i="25"/>
  <c r="BR192" i="25"/>
  <c r="AY192" i="25"/>
  <c r="AW192" i="25"/>
  <c r="AX188" i="23"/>
  <c r="BF188" i="23"/>
  <c r="BN188" i="23"/>
  <c r="BD188" i="23"/>
  <c r="AZ188" i="23"/>
  <c r="BJ188" i="23"/>
  <c r="BS188" i="23"/>
  <c r="BE188" i="23"/>
  <c r="BO188" i="23"/>
  <c r="BG188" i="23"/>
  <c r="BR188" i="23"/>
  <c r="BH188" i="23"/>
  <c r="BT188" i="23"/>
  <c r="BI188" i="23"/>
  <c r="BK188" i="23"/>
  <c r="BL188" i="23"/>
  <c r="BA188" i="23"/>
  <c r="BM188" i="23"/>
  <c r="BB188" i="23"/>
  <c r="BP188" i="23"/>
  <c r="BC188" i="23"/>
  <c r="BQ188" i="23"/>
  <c r="AY188" i="23"/>
  <c r="AW188" i="23"/>
  <c r="AZ168" i="27"/>
  <c r="BL168" i="27"/>
  <c r="BJ168" i="27"/>
  <c r="BH168" i="27"/>
  <c r="BF168" i="27"/>
  <c r="BG168" i="27"/>
  <c r="BA168" i="27"/>
  <c r="BK168" i="27"/>
  <c r="BD168" i="27"/>
  <c r="BI168" i="27"/>
  <c r="BC168" i="27"/>
  <c r="AX168" i="27"/>
  <c r="AW168" i="27"/>
  <c r="BE168" i="27"/>
  <c r="AY168" i="27"/>
  <c r="BB168" i="27"/>
  <c r="H167" i="27"/>
  <c r="H218" i="26"/>
  <c r="H201" i="24"/>
  <c r="AS168" i="27" a="1"/>
  <c r="AS168" i="27" s="1"/>
  <c r="AE168" i="27" a="1"/>
  <c r="AE168" i="27" s="1"/>
  <c r="D169" i="27"/>
  <c r="AS219" i="26" a="1"/>
  <c r="AS219" i="26" s="1"/>
  <c r="AE219" i="26" a="1"/>
  <c r="AE219" i="26" s="1"/>
  <c r="D220" i="26"/>
  <c r="D203" i="24"/>
  <c r="AS202" i="24" a="1"/>
  <c r="AS202" i="24" s="1"/>
  <c r="AE202" i="24" a="1"/>
  <c r="AE202" i="24" s="1"/>
  <c r="D202" i="22"/>
  <c r="AS201" i="22" a="1"/>
  <c r="AS201" i="22" s="1"/>
  <c r="AE201" i="22" a="1"/>
  <c r="AE201" i="22" s="1"/>
  <c r="AE192" i="25" a="1"/>
  <c r="AE192" i="25" s="1"/>
  <c r="AS192" i="25" a="1"/>
  <c r="AS192" i="25" s="1"/>
  <c r="D193" i="25"/>
  <c r="AE188" i="23" a="1"/>
  <c r="AE188" i="23" s="1"/>
  <c r="D189" i="23"/>
  <c r="AS188" i="23" a="1"/>
  <c r="AS188" i="23" s="1"/>
  <c r="BJ169" i="29" l="1"/>
  <c r="BB169" i="29"/>
  <c r="AZ169" i="29"/>
  <c r="BH169" i="29"/>
  <c r="BL169" i="29"/>
  <c r="AE169" i="29" a="1"/>
  <c r="AE169" i="29" s="1"/>
  <c r="BF169" i="29"/>
  <c r="BD169" i="29"/>
  <c r="AX169" i="29"/>
  <c r="AW169" i="29"/>
  <c r="H169" i="29" s="1"/>
  <c r="D170" i="29"/>
  <c r="AS169" i="29" a="1"/>
  <c r="AS169" i="29" s="1"/>
  <c r="AY169" i="29"/>
  <c r="BA169" i="29"/>
  <c r="BG169" i="29"/>
  <c r="BK169" i="29"/>
  <c r="BI169" i="29"/>
  <c r="BE169" i="29"/>
  <c r="BC169" i="29"/>
  <c r="BF202" i="22"/>
  <c r="AX202" i="22"/>
  <c r="BP202" i="22"/>
  <c r="BH202" i="22"/>
  <c r="BR202" i="22"/>
  <c r="AZ202" i="22"/>
  <c r="BJ202" i="22"/>
  <c r="BS202" i="22"/>
  <c r="BB202" i="22"/>
  <c r="BT202" i="22"/>
  <c r="BC202" i="22"/>
  <c r="BL202" i="22"/>
  <c r="BD202" i="22"/>
  <c r="BN202" i="22"/>
  <c r="BO202" i="22"/>
  <c r="BG202" i="22"/>
  <c r="AW202" i="22"/>
  <c r="AY202" i="22"/>
  <c r="BI202" i="22"/>
  <c r="BM202" i="22"/>
  <c r="BA202" i="22"/>
  <c r="BE202" i="22"/>
  <c r="BK202" i="22"/>
  <c r="BQ202" i="22"/>
  <c r="BD193" i="25"/>
  <c r="BL193" i="25"/>
  <c r="BT193" i="25"/>
  <c r="AX193" i="25"/>
  <c r="BG193" i="25"/>
  <c r="BP193" i="25"/>
  <c r="BH193" i="25"/>
  <c r="BQ193" i="25"/>
  <c r="AZ193" i="25"/>
  <c r="BI193" i="25"/>
  <c r="BR193" i="25"/>
  <c r="BA193" i="25"/>
  <c r="BJ193" i="25"/>
  <c r="BS193" i="25"/>
  <c r="BB193" i="25"/>
  <c r="BK193" i="25"/>
  <c r="BE193" i="25"/>
  <c r="BN193" i="25"/>
  <c r="BF193" i="25"/>
  <c r="BO193" i="25"/>
  <c r="BC193" i="25"/>
  <c r="BM193" i="25"/>
  <c r="AW193" i="25"/>
  <c r="AY193" i="25"/>
  <c r="BE203" i="24"/>
  <c r="BM203" i="24"/>
  <c r="BF203" i="24"/>
  <c r="BO203" i="24"/>
  <c r="BH203" i="24"/>
  <c r="BQ203" i="24"/>
  <c r="BA203" i="24"/>
  <c r="BJ203" i="24"/>
  <c r="BS203" i="24"/>
  <c r="BC203" i="24"/>
  <c r="BL203" i="24"/>
  <c r="BI203" i="24"/>
  <c r="BK203" i="24"/>
  <c r="BN203" i="24"/>
  <c r="AX203" i="24"/>
  <c r="BP203" i="24"/>
  <c r="AZ203" i="24"/>
  <c r="BR203" i="24"/>
  <c r="BB203" i="24"/>
  <c r="BT203" i="24"/>
  <c r="BD203" i="24"/>
  <c r="BG203" i="24"/>
  <c r="AW203" i="24"/>
  <c r="AY203" i="24"/>
  <c r="AZ220" i="26"/>
  <c r="BH220" i="26"/>
  <c r="BP220" i="26"/>
  <c r="AX220" i="26"/>
  <c r="BG220" i="26"/>
  <c r="BQ220" i="26"/>
  <c r="AY220" i="26"/>
  <c r="BI220" i="26"/>
  <c r="BR220" i="26"/>
  <c r="BA220" i="26"/>
  <c r="BJ220" i="26"/>
  <c r="BS220" i="26"/>
  <c r="BC220" i="26"/>
  <c r="BL220" i="26"/>
  <c r="BF220" i="26"/>
  <c r="BK220" i="26"/>
  <c r="BM220" i="26"/>
  <c r="BN220" i="26"/>
  <c r="AW220" i="26"/>
  <c r="BO220" i="26"/>
  <c r="BB220" i="26"/>
  <c r="BT220" i="26"/>
  <c r="BD220" i="26"/>
  <c r="BE220" i="26"/>
  <c r="AX189" i="23"/>
  <c r="BF189" i="23"/>
  <c r="BN189" i="23"/>
  <c r="BD189" i="23"/>
  <c r="BM189" i="23"/>
  <c r="AZ189" i="23"/>
  <c r="BI189" i="23"/>
  <c r="BR189" i="23"/>
  <c r="BG189" i="23"/>
  <c r="BS189" i="23"/>
  <c r="BH189" i="23"/>
  <c r="BT189" i="23"/>
  <c r="BJ189" i="23"/>
  <c r="BK189" i="23"/>
  <c r="BA189" i="23"/>
  <c r="BL189" i="23"/>
  <c r="BB189" i="23"/>
  <c r="BO189" i="23"/>
  <c r="BC189" i="23"/>
  <c r="BP189" i="23"/>
  <c r="BE189" i="23"/>
  <c r="BQ189" i="23"/>
  <c r="AY189" i="23"/>
  <c r="AW189" i="23"/>
  <c r="BJ169" i="27"/>
  <c r="BG169" i="27"/>
  <c r="BA169" i="27"/>
  <c r="BH169" i="27"/>
  <c r="BI169" i="27"/>
  <c r="BF169" i="27"/>
  <c r="BD169" i="27"/>
  <c r="AX169" i="27"/>
  <c r="BE169" i="27"/>
  <c r="BK169" i="27"/>
  <c r="AW169" i="27"/>
  <c r="BC169" i="27"/>
  <c r="AZ169" i="27"/>
  <c r="BL169" i="27"/>
  <c r="BB169" i="27"/>
  <c r="AY169" i="27"/>
  <c r="H168" i="27"/>
  <c r="H219" i="26"/>
  <c r="H202" i="24"/>
  <c r="AS169" i="27" a="1"/>
  <c r="AS169" i="27" s="1"/>
  <c r="AE169" i="27" a="1"/>
  <c r="AE169" i="27" s="1"/>
  <c r="D170" i="27"/>
  <c r="AS189" i="23" a="1"/>
  <c r="AS189" i="23" s="1"/>
  <c r="AE189" i="23" a="1"/>
  <c r="AE189" i="23" s="1"/>
  <c r="D190" i="23"/>
  <c r="D203" i="22"/>
  <c r="AE202" i="22" a="1"/>
  <c r="AE202" i="22" s="1"/>
  <c r="AS202" i="22" a="1"/>
  <c r="AS202" i="22" s="1"/>
  <c r="AS193" i="25" a="1"/>
  <c r="AS193" i="25" s="1"/>
  <c r="D194" i="25"/>
  <c r="AE193" i="25" a="1"/>
  <c r="AE193" i="25" s="1"/>
  <c r="D204" i="24"/>
  <c r="AS203" i="24" a="1"/>
  <c r="AS203" i="24" s="1"/>
  <c r="AE203" i="24" a="1"/>
  <c r="AE203" i="24" s="1"/>
  <c r="D221" i="26"/>
  <c r="AS220" i="26" a="1"/>
  <c r="AS220" i="26" s="1"/>
  <c r="AE220" i="26" a="1"/>
  <c r="AE220" i="26" s="1"/>
  <c r="BL170" i="29" l="1"/>
  <c r="BD170" i="29"/>
  <c r="AX170" i="29"/>
  <c r="BF170" i="29"/>
  <c r="AS170" i="29" a="1"/>
  <c r="AS170" i="29" s="1"/>
  <c r="BH170" i="29"/>
  <c r="BB170" i="29"/>
  <c r="AZ170" i="29"/>
  <c r="D171" i="29"/>
  <c r="BK170" i="29"/>
  <c r="AE170" i="29" a="1"/>
  <c r="AE170" i="29" s="1"/>
  <c r="BJ170" i="29"/>
  <c r="AY170" i="29"/>
  <c r="BI170" i="29"/>
  <c r="AW170" i="29"/>
  <c r="H170" i="29" s="1"/>
  <c r="BG170" i="29"/>
  <c r="BE170" i="29"/>
  <c r="BA170" i="29"/>
  <c r="BC170" i="29"/>
  <c r="AZ221" i="26"/>
  <c r="BH221" i="26"/>
  <c r="BP221" i="26"/>
  <c r="BB221" i="26"/>
  <c r="BK221" i="26"/>
  <c r="BT221" i="26"/>
  <c r="BC221" i="26"/>
  <c r="BD221" i="26"/>
  <c r="BM221" i="26"/>
  <c r="AW221" i="26"/>
  <c r="BF221" i="26"/>
  <c r="BO221" i="26"/>
  <c r="BA221" i="26"/>
  <c r="BR221" i="26"/>
  <c r="BE221" i="26"/>
  <c r="BS221" i="26"/>
  <c r="BG221" i="26"/>
  <c r="BI221" i="26"/>
  <c r="BJ221" i="26"/>
  <c r="BL221" i="26"/>
  <c r="AX221" i="26"/>
  <c r="BN221" i="26"/>
  <c r="AY221" i="26"/>
  <c r="BQ221" i="26"/>
  <c r="AZ203" i="22"/>
  <c r="BB203" i="22"/>
  <c r="BJ203" i="22"/>
  <c r="BR203" i="22"/>
  <c r="BC203" i="22"/>
  <c r="BS203" i="22"/>
  <c r="BD203" i="22"/>
  <c r="BL203" i="22"/>
  <c r="BT203" i="22"/>
  <c r="AW203" i="22"/>
  <c r="BF203" i="22"/>
  <c r="BN203" i="22"/>
  <c r="AX203" i="22"/>
  <c r="BH203" i="22"/>
  <c r="BP203" i="22"/>
  <c r="BO203" i="22"/>
  <c r="BK203" i="22"/>
  <c r="BM203" i="22"/>
  <c r="BG203" i="22"/>
  <c r="AY203" i="22"/>
  <c r="BE203" i="22"/>
  <c r="BA203" i="22"/>
  <c r="BQ203" i="22"/>
  <c r="BI203" i="22"/>
  <c r="AX190" i="23"/>
  <c r="BF190" i="23"/>
  <c r="BN190" i="23"/>
  <c r="BH190" i="23"/>
  <c r="BQ190" i="23"/>
  <c r="BC190" i="23"/>
  <c r="BL190" i="23"/>
  <c r="BG190" i="23"/>
  <c r="BS190" i="23"/>
  <c r="BI190" i="23"/>
  <c r="BT190" i="23"/>
  <c r="BJ190" i="23"/>
  <c r="AZ190" i="23"/>
  <c r="BK190" i="23"/>
  <c r="BA190" i="23"/>
  <c r="BM190" i="23"/>
  <c r="BB190" i="23"/>
  <c r="BO190" i="23"/>
  <c r="BD190" i="23"/>
  <c r="BP190" i="23"/>
  <c r="BE190" i="23"/>
  <c r="BR190" i="23"/>
  <c r="AW190" i="23"/>
  <c r="AY190" i="23"/>
  <c r="BE204" i="24"/>
  <c r="BM204" i="24"/>
  <c r="AZ204" i="24"/>
  <c r="BI204" i="24"/>
  <c r="BR204" i="24"/>
  <c r="BB204" i="24"/>
  <c r="BK204" i="24"/>
  <c r="BT204" i="24"/>
  <c r="BD204" i="24"/>
  <c r="BN204" i="24"/>
  <c r="AX204" i="24"/>
  <c r="BG204" i="24"/>
  <c r="BP204" i="24"/>
  <c r="BC204" i="24"/>
  <c r="BF204" i="24"/>
  <c r="BH204" i="24"/>
  <c r="BJ204" i="24"/>
  <c r="BL204" i="24"/>
  <c r="BO204" i="24"/>
  <c r="BQ204" i="24"/>
  <c r="BA204" i="24"/>
  <c r="BS204" i="24"/>
  <c r="AY204" i="24"/>
  <c r="AW204" i="24"/>
  <c r="BA194" i="25"/>
  <c r="BI194" i="25"/>
  <c r="BQ194" i="25"/>
  <c r="BB194" i="25"/>
  <c r="BJ194" i="25"/>
  <c r="BR194" i="25"/>
  <c r="BC194" i="25"/>
  <c r="BK194" i="25"/>
  <c r="BS194" i="25"/>
  <c r="BD194" i="25"/>
  <c r="BL194" i="25"/>
  <c r="BT194" i="25"/>
  <c r="BE194" i="25"/>
  <c r="BM194" i="25"/>
  <c r="BG194" i="25"/>
  <c r="BO194" i="25"/>
  <c r="AZ194" i="25"/>
  <c r="BH194" i="25"/>
  <c r="BP194" i="25"/>
  <c r="AX194" i="25"/>
  <c r="BF194" i="25"/>
  <c r="BN194" i="25"/>
  <c r="AW194" i="25"/>
  <c r="AY194" i="25"/>
  <c r="BH170" i="27"/>
  <c r="BE170" i="27"/>
  <c r="BK170" i="27"/>
  <c r="BF170" i="27"/>
  <c r="AY170" i="27"/>
  <c r="BD170" i="27"/>
  <c r="BG170" i="27"/>
  <c r="BA170" i="27"/>
  <c r="AZ170" i="27"/>
  <c r="BL170" i="27"/>
  <c r="BJ170" i="27"/>
  <c r="AW170" i="27"/>
  <c r="H170" i="27" s="1"/>
  <c r="AX170" i="27"/>
  <c r="BI170" i="27"/>
  <c r="BB170" i="27"/>
  <c r="BC170" i="27"/>
  <c r="H169" i="27"/>
  <c r="H220" i="26"/>
  <c r="H203" i="24"/>
  <c r="AE170" i="27" a="1"/>
  <c r="AE170" i="27" s="1"/>
  <c r="D171" i="27"/>
  <c r="AS170" i="27" a="1"/>
  <c r="AS170" i="27" s="1"/>
  <c r="D195" i="25"/>
  <c r="AS194" i="25" a="1"/>
  <c r="AS194" i="25" s="1"/>
  <c r="AE194" i="25" a="1"/>
  <c r="AE194" i="25" s="1"/>
  <c r="AS190" i="23" a="1"/>
  <c r="AS190" i="23" s="1"/>
  <c r="D191" i="23"/>
  <c r="AE190" i="23" a="1"/>
  <c r="AE190" i="23" s="1"/>
  <c r="AE204" i="24" a="1"/>
  <c r="AE204" i="24" s="1"/>
  <c r="D205" i="24"/>
  <c r="AS204" i="24" a="1"/>
  <c r="AS204" i="24" s="1"/>
  <c r="AE203" i="22" a="1"/>
  <c r="AE203" i="22" s="1"/>
  <c r="D204" i="22"/>
  <c r="AS203" i="22" a="1"/>
  <c r="AS203" i="22" s="1"/>
  <c r="D222" i="26"/>
  <c r="AS221" i="26" a="1"/>
  <c r="AS221" i="26" s="1"/>
  <c r="AE221" i="26" a="1"/>
  <c r="AE221" i="26" s="1"/>
  <c r="BF171" i="29" l="1"/>
  <c r="AX171" i="29"/>
  <c r="BL171" i="29"/>
  <c r="BB171" i="29"/>
  <c r="AE171" i="29" a="1"/>
  <c r="AE171" i="29" s="1"/>
  <c r="BJ171" i="29"/>
  <c r="D172" i="29"/>
  <c r="BD171" i="29"/>
  <c r="AS171" i="29" a="1"/>
  <c r="AS171" i="29" s="1"/>
  <c r="AZ171" i="29"/>
  <c r="BH171" i="29"/>
  <c r="AW171" i="29"/>
  <c r="H171" i="29" s="1"/>
  <c r="BA171" i="29"/>
  <c r="BC171" i="29"/>
  <c r="BI171" i="29"/>
  <c r="BE171" i="29"/>
  <c r="BK171" i="29"/>
  <c r="AY171" i="29"/>
  <c r="BG171" i="29"/>
  <c r="BB204" i="22"/>
  <c r="BJ204" i="22"/>
  <c r="BR204" i="22"/>
  <c r="BC204" i="22"/>
  <c r="BS204" i="22"/>
  <c r="BD204" i="22"/>
  <c r="BL204" i="22"/>
  <c r="BT204" i="22"/>
  <c r="AW204" i="22"/>
  <c r="AX204" i="22"/>
  <c r="BF204" i="22"/>
  <c r="BN204" i="22"/>
  <c r="AZ204" i="22"/>
  <c r="BH204" i="22"/>
  <c r="BP204" i="22"/>
  <c r="AY204" i="22"/>
  <c r="BM204" i="22"/>
  <c r="BK204" i="22"/>
  <c r="BE204" i="22"/>
  <c r="BI204" i="22"/>
  <c r="BA204" i="22"/>
  <c r="BO204" i="22"/>
  <c r="BQ204" i="22"/>
  <c r="BG204" i="22"/>
  <c r="AZ222" i="26"/>
  <c r="BH222" i="26"/>
  <c r="BP222" i="26"/>
  <c r="BE222" i="26"/>
  <c r="BN222" i="26"/>
  <c r="AX222" i="26"/>
  <c r="BG222" i="26"/>
  <c r="BQ222" i="26"/>
  <c r="BF222" i="26"/>
  <c r="BS222" i="26"/>
  <c r="BI222" i="26"/>
  <c r="BT222" i="26"/>
  <c r="AW222" i="26"/>
  <c r="BJ222" i="26"/>
  <c r="AY222" i="26"/>
  <c r="BK222" i="26"/>
  <c r="BA222" i="26"/>
  <c r="BL222" i="26"/>
  <c r="BB222" i="26"/>
  <c r="BM222" i="26"/>
  <c r="BC222" i="26"/>
  <c r="BO222" i="26"/>
  <c r="BD222" i="26"/>
  <c r="BR222" i="26"/>
  <c r="AX191" i="23"/>
  <c r="BF191" i="23"/>
  <c r="BN191" i="23"/>
  <c r="BB191" i="23"/>
  <c r="BK191" i="23"/>
  <c r="BT191" i="23"/>
  <c r="BG191" i="23"/>
  <c r="BP191" i="23"/>
  <c r="BH191" i="23"/>
  <c r="BS191" i="23"/>
  <c r="BI191" i="23"/>
  <c r="BJ191" i="23"/>
  <c r="AZ191" i="23"/>
  <c r="BL191" i="23"/>
  <c r="BA191" i="23"/>
  <c r="BM191" i="23"/>
  <c r="BC191" i="23"/>
  <c r="BO191" i="23"/>
  <c r="BD191" i="23"/>
  <c r="BQ191" i="23"/>
  <c r="BE191" i="23"/>
  <c r="BR191" i="23"/>
  <c r="AW191" i="23"/>
  <c r="AY191" i="23"/>
  <c r="BA195" i="25"/>
  <c r="BI195" i="25"/>
  <c r="BQ195" i="25"/>
  <c r="BB195" i="25"/>
  <c r="BJ195" i="25"/>
  <c r="BR195" i="25"/>
  <c r="BC195" i="25"/>
  <c r="BK195" i="25"/>
  <c r="BS195" i="25"/>
  <c r="BD195" i="25"/>
  <c r="BL195" i="25"/>
  <c r="BT195" i="25"/>
  <c r="BE195" i="25"/>
  <c r="BM195" i="25"/>
  <c r="BG195" i="25"/>
  <c r="BO195" i="25"/>
  <c r="AZ195" i="25"/>
  <c r="BH195" i="25"/>
  <c r="BP195" i="25"/>
  <c r="AX195" i="25"/>
  <c r="BF195" i="25"/>
  <c r="BN195" i="25"/>
  <c r="AW195" i="25"/>
  <c r="AY195" i="25"/>
  <c r="BE205" i="24"/>
  <c r="BM205" i="24"/>
  <c r="BC205" i="24"/>
  <c r="BL205" i="24"/>
  <c r="BF205" i="24"/>
  <c r="BO205" i="24"/>
  <c r="BH205" i="24"/>
  <c r="BQ205" i="24"/>
  <c r="BA205" i="24"/>
  <c r="BJ205" i="24"/>
  <c r="BS205" i="24"/>
  <c r="AX205" i="24"/>
  <c r="BP205" i="24"/>
  <c r="AZ205" i="24"/>
  <c r="BR205" i="24"/>
  <c r="BB205" i="24"/>
  <c r="BT205" i="24"/>
  <c r="BD205" i="24"/>
  <c r="BG205" i="24"/>
  <c r="BI205" i="24"/>
  <c r="BK205" i="24"/>
  <c r="BN205" i="24"/>
  <c r="AW205" i="24"/>
  <c r="AY205" i="24"/>
  <c r="BF171" i="27"/>
  <c r="BD171" i="27"/>
  <c r="AW171" i="27"/>
  <c r="BC171" i="27"/>
  <c r="BE171" i="27"/>
  <c r="BK171" i="27"/>
  <c r="BB171" i="27"/>
  <c r="BJ171" i="27"/>
  <c r="BA171" i="27"/>
  <c r="AZ171" i="27"/>
  <c r="AX171" i="27"/>
  <c r="BL171" i="27"/>
  <c r="BH171" i="27"/>
  <c r="AY171" i="27"/>
  <c r="BG171" i="27"/>
  <c r="BI171" i="27"/>
  <c r="H204" i="24"/>
  <c r="H221" i="26"/>
  <c r="D172" i="27"/>
  <c r="AE171" i="27" a="1"/>
  <c r="AE171" i="27" s="1"/>
  <c r="AS171" i="27" a="1"/>
  <c r="AS171" i="27" s="1"/>
  <c r="AS205" i="24" a="1"/>
  <c r="AS205" i="24" s="1"/>
  <c r="AE205" i="24" a="1"/>
  <c r="AE205" i="24" s="1"/>
  <c r="D206" i="24"/>
  <c r="D192" i="23"/>
  <c r="AE191" i="23" a="1"/>
  <c r="AE191" i="23" s="1"/>
  <c r="AS191" i="23" a="1"/>
  <c r="AS191" i="23" s="1"/>
  <c r="AS204" i="22" a="1"/>
  <c r="AS204" i="22" s="1"/>
  <c r="AE204" i="22" a="1"/>
  <c r="AE204" i="22" s="1"/>
  <c r="D205" i="22"/>
  <c r="AE222" i="26" a="1"/>
  <c r="AE222" i="26" s="1"/>
  <c r="AS222" i="26" a="1"/>
  <c r="AS222" i="26" s="1"/>
  <c r="D223" i="26"/>
  <c r="AE195" i="25" a="1"/>
  <c r="AE195" i="25" s="1"/>
  <c r="D196" i="25"/>
  <c r="AS195" i="25" a="1"/>
  <c r="AS195" i="25" s="1"/>
  <c r="BH172" i="29" l="1"/>
  <c r="AZ172" i="29"/>
  <c r="AX172" i="29"/>
  <c r="BF172" i="29"/>
  <c r="BJ172" i="29"/>
  <c r="D173" i="29"/>
  <c r="AS172" i="29" a="1"/>
  <c r="AS172" i="29" s="1"/>
  <c r="BL172" i="29"/>
  <c r="BK172" i="29"/>
  <c r="AE172" i="29" a="1"/>
  <c r="AE172" i="29" s="1"/>
  <c r="BE172" i="29"/>
  <c r="BD172" i="29"/>
  <c r="BC172" i="29"/>
  <c r="BB172" i="29"/>
  <c r="BG172" i="29"/>
  <c r="AW172" i="29"/>
  <c r="H172" i="29" s="1"/>
  <c r="BA172" i="29"/>
  <c r="BI172" i="29"/>
  <c r="AY172" i="29"/>
  <c r="AZ223" i="26"/>
  <c r="AY223" i="26"/>
  <c r="BH223" i="26"/>
  <c r="BP223" i="26"/>
  <c r="BE223" i="26"/>
  <c r="BN223" i="26"/>
  <c r="BF223" i="26"/>
  <c r="BO223" i="26"/>
  <c r="AW223" i="26"/>
  <c r="BG223" i="26"/>
  <c r="BQ223" i="26"/>
  <c r="AX223" i="26"/>
  <c r="BI223" i="26"/>
  <c r="BR223" i="26"/>
  <c r="BA223" i="26"/>
  <c r="BJ223" i="26"/>
  <c r="BS223" i="26"/>
  <c r="BB223" i="26"/>
  <c r="BK223" i="26"/>
  <c r="BT223" i="26"/>
  <c r="BC223" i="26"/>
  <c r="BL223" i="26"/>
  <c r="BD223" i="26"/>
  <c r="BM223" i="26"/>
  <c r="AX192" i="23"/>
  <c r="BF192" i="23"/>
  <c r="BN192" i="23"/>
  <c r="BE192" i="23"/>
  <c r="BO192" i="23"/>
  <c r="BA192" i="23"/>
  <c r="BJ192" i="23"/>
  <c r="BS192" i="23"/>
  <c r="BH192" i="23"/>
  <c r="BT192" i="23"/>
  <c r="BI192" i="23"/>
  <c r="BK192" i="23"/>
  <c r="AZ192" i="23"/>
  <c r="BL192" i="23"/>
  <c r="BB192" i="23"/>
  <c r="BM192" i="23"/>
  <c r="BC192" i="23"/>
  <c r="BP192" i="23"/>
  <c r="BD192" i="23"/>
  <c r="BQ192" i="23"/>
  <c r="BG192" i="23"/>
  <c r="BR192" i="23"/>
  <c r="AY192" i="23"/>
  <c r="AW192" i="23"/>
  <c r="BA196" i="25"/>
  <c r="BI196" i="25"/>
  <c r="BQ196" i="25"/>
  <c r="BB196" i="25"/>
  <c r="BJ196" i="25"/>
  <c r="BR196" i="25"/>
  <c r="BD196" i="25"/>
  <c r="BL196" i="25"/>
  <c r="BT196" i="25"/>
  <c r="BE196" i="25"/>
  <c r="BM196" i="25"/>
  <c r="BG196" i="25"/>
  <c r="BO196" i="25"/>
  <c r="AZ196" i="25"/>
  <c r="BH196" i="25"/>
  <c r="BP196" i="25"/>
  <c r="BS196" i="25"/>
  <c r="AX196" i="25"/>
  <c r="BC196" i="25"/>
  <c r="BF196" i="25"/>
  <c r="BK196" i="25"/>
  <c r="BN196" i="25"/>
  <c r="AW196" i="25"/>
  <c r="AY196" i="25"/>
  <c r="BE206" i="24"/>
  <c r="BM206" i="24"/>
  <c r="AX206" i="24"/>
  <c r="BG206" i="24"/>
  <c r="BP206" i="24"/>
  <c r="AZ206" i="24"/>
  <c r="BI206" i="24"/>
  <c r="BR206" i="24"/>
  <c r="BB206" i="24"/>
  <c r="BK206" i="24"/>
  <c r="BT206" i="24"/>
  <c r="BD206" i="24"/>
  <c r="BN206" i="24"/>
  <c r="BJ206" i="24"/>
  <c r="BL206" i="24"/>
  <c r="BO206" i="24"/>
  <c r="BQ206" i="24"/>
  <c r="BA206" i="24"/>
  <c r="BS206" i="24"/>
  <c r="BC206" i="24"/>
  <c r="BF206" i="24"/>
  <c r="BH206" i="24"/>
  <c r="AW206" i="24"/>
  <c r="AY206" i="24"/>
  <c r="BB205" i="22"/>
  <c r="BJ205" i="22"/>
  <c r="BR205" i="22"/>
  <c r="BC205" i="22"/>
  <c r="BS205" i="22"/>
  <c r="BD205" i="22"/>
  <c r="BL205" i="22"/>
  <c r="BT205" i="22"/>
  <c r="AW205" i="22"/>
  <c r="AX205" i="22"/>
  <c r="BF205" i="22"/>
  <c r="BN205" i="22"/>
  <c r="AZ205" i="22"/>
  <c r="BH205" i="22"/>
  <c r="BP205" i="22"/>
  <c r="BQ205" i="22"/>
  <c r="BA205" i="22"/>
  <c r="BI205" i="22"/>
  <c r="BG205" i="22"/>
  <c r="AY205" i="22"/>
  <c r="BM205" i="22"/>
  <c r="BE205" i="22"/>
  <c r="BK205" i="22"/>
  <c r="BO205" i="22"/>
  <c r="BD172" i="27"/>
  <c r="BB172" i="27"/>
  <c r="AX172" i="27"/>
  <c r="BH172" i="27"/>
  <c r="BG172" i="27"/>
  <c r="BA172" i="27"/>
  <c r="AZ172" i="27"/>
  <c r="AY172" i="27"/>
  <c r="BL172" i="27"/>
  <c r="AW172" i="27"/>
  <c r="BJ172" i="27"/>
  <c r="BC172" i="27"/>
  <c r="BF172" i="27"/>
  <c r="BK172" i="27"/>
  <c r="BE172" i="27"/>
  <c r="BI172" i="27"/>
  <c r="H171" i="27"/>
  <c r="H205" i="24"/>
  <c r="H222" i="26"/>
  <c r="AS172" i="27" a="1"/>
  <c r="AS172" i="27" s="1"/>
  <c r="D173" i="27"/>
  <c r="AE172" i="27" a="1"/>
  <c r="AE172" i="27" s="1"/>
  <c r="AE196" i="25" a="1"/>
  <c r="AE196" i="25" s="1"/>
  <c r="AS196" i="25" a="1"/>
  <c r="AS196" i="25" s="1"/>
  <c r="D197" i="25"/>
  <c r="D206" i="22"/>
  <c r="AS205" i="22" a="1"/>
  <c r="AS205" i="22" s="1"/>
  <c r="AE205" i="22" a="1"/>
  <c r="AE205" i="22" s="1"/>
  <c r="AS223" i="26" a="1"/>
  <c r="AS223" i="26" s="1"/>
  <c r="AE223" i="26" a="1"/>
  <c r="AE223" i="26" s="1"/>
  <c r="D224" i="26"/>
  <c r="D193" i="23"/>
  <c r="AE192" i="23" a="1"/>
  <c r="AE192" i="23" s="1"/>
  <c r="AS192" i="23" a="1"/>
  <c r="AS192" i="23" s="1"/>
  <c r="D207" i="24"/>
  <c r="AS206" i="24" a="1"/>
  <c r="AS206" i="24" s="1"/>
  <c r="AE206" i="24" a="1"/>
  <c r="AE206" i="24" s="1"/>
  <c r="BJ173" i="29" l="1"/>
  <c r="BB173" i="29"/>
  <c r="D174" i="29"/>
  <c r="BD173" i="29"/>
  <c r="AS173" i="29" a="1"/>
  <c r="AS173" i="29" s="1"/>
  <c r="BL173" i="29"/>
  <c r="AE173" i="29" a="1"/>
  <c r="AE173" i="29" s="1"/>
  <c r="BF173" i="29"/>
  <c r="BH173" i="29"/>
  <c r="AZ173" i="29"/>
  <c r="AX173" i="29"/>
  <c r="AY173" i="29"/>
  <c r="BC173" i="29"/>
  <c r="BK173" i="29"/>
  <c r="BI173" i="29"/>
  <c r="BA173" i="29"/>
  <c r="BG173" i="29"/>
  <c r="BE173" i="29"/>
  <c r="AW173" i="29"/>
  <c r="H173" i="29" s="1"/>
  <c r="BE207" i="24"/>
  <c r="BM207" i="24"/>
  <c r="BA207" i="24"/>
  <c r="BJ207" i="24"/>
  <c r="BS207" i="24"/>
  <c r="BC207" i="24"/>
  <c r="BL207" i="24"/>
  <c r="BF207" i="24"/>
  <c r="BO207" i="24"/>
  <c r="BH207" i="24"/>
  <c r="BQ207" i="24"/>
  <c r="BD207" i="24"/>
  <c r="BG207" i="24"/>
  <c r="BI207" i="24"/>
  <c r="BK207" i="24"/>
  <c r="BN207" i="24"/>
  <c r="AX207" i="24"/>
  <c r="BP207" i="24"/>
  <c r="AZ207" i="24"/>
  <c r="BR207" i="24"/>
  <c r="BB207" i="24"/>
  <c r="BT207" i="24"/>
  <c r="AW207" i="24"/>
  <c r="AY207" i="24"/>
  <c r="BB206" i="22"/>
  <c r="BJ206" i="22"/>
  <c r="BR206" i="22"/>
  <c r="BC206" i="22"/>
  <c r="BS206" i="22"/>
  <c r="BD206" i="22"/>
  <c r="BL206" i="22"/>
  <c r="BT206" i="22"/>
  <c r="AW206" i="22"/>
  <c r="AX206" i="22"/>
  <c r="BF206" i="22"/>
  <c r="BN206" i="22"/>
  <c r="AZ206" i="22"/>
  <c r="BH206" i="22"/>
  <c r="BP206" i="22"/>
  <c r="BO206" i="22"/>
  <c r="BM206" i="22"/>
  <c r="BG206" i="22"/>
  <c r="BQ206" i="22"/>
  <c r="AY206" i="22"/>
  <c r="BE206" i="22"/>
  <c r="BK206" i="22"/>
  <c r="BI206" i="22"/>
  <c r="BA206" i="22"/>
  <c r="BA197" i="25"/>
  <c r="BI197" i="25"/>
  <c r="BB197" i="25"/>
  <c r="BJ197" i="25"/>
  <c r="BR197" i="25"/>
  <c r="BD197" i="25"/>
  <c r="BL197" i="25"/>
  <c r="BT197" i="25"/>
  <c r="BE197" i="25"/>
  <c r="BM197" i="25"/>
  <c r="AZ197" i="25"/>
  <c r="BH197" i="25"/>
  <c r="BP197" i="25"/>
  <c r="BO197" i="25"/>
  <c r="AX197" i="25"/>
  <c r="BQ197" i="25"/>
  <c r="BS197" i="25"/>
  <c r="BC197" i="25"/>
  <c r="BF197" i="25"/>
  <c r="BG197" i="25"/>
  <c r="BK197" i="25"/>
  <c r="BN197" i="25"/>
  <c r="AW197" i="25"/>
  <c r="AY197" i="25"/>
  <c r="AZ224" i="26"/>
  <c r="BH224" i="26"/>
  <c r="BP224" i="26"/>
  <c r="AY224" i="26"/>
  <c r="BI224" i="26"/>
  <c r="BR224" i="26"/>
  <c r="BA224" i="26"/>
  <c r="BJ224" i="26"/>
  <c r="BS224" i="26"/>
  <c r="BB224" i="26"/>
  <c r="BK224" i="26"/>
  <c r="BC224" i="26"/>
  <c r="BL224" i="26"/>
  <c r="BD224" i="26"/>
  <c r="BM224" i="26"/>
  <c r="BE224" i="26"/>
  <c r="BN224" i="26"/>
  <c r="AW224" i="26"/>
  <c r="AX224" i="26"/>
  <c r="BG224" i="26"/>
  <c r="BQ224" i="26"/>
  <c r="BT224" i="26"/>
  <c r="BF224" i="26"/>
  <c r="BO224" i="26"/>
  <c r="AX193" i="23"/>
  <c r="BF193" i="23"/>
  <c r="BN193" i="23"/>
  <c r="AZ193" i="23"/>
  <c r="BI193" i="23"/>
  <c r="BR193" i="23"/>
  <c r="BD193" i="23"/>
  <c r="BM193" i="23"/>
  <c r="BH193" i="23"/>
  <c r="BT193" i="23"/>
  <c r="BJ193" i="23"/>
  <c r="BK193" i="23"/>
  <c r="BA193" i="23"/>
  <c r="BL193" i="23"/>
  <c r="BB193" i="23"/>
  <c r="BO193" i="23"/>
  <c r="BC193" i="23"/>
  <c r="BP193" i="23"/>
  <c r="BE193" i="23"/>
  <c r="BG193" i="23"/>
  <c r="BQ193" i="23"/>
  <c r="BS193" i="23"/>
  <c r="AW193" i="23"/>
  <c r="AY193" i="23"/>
  <c r="BG173" i="27"/>
  <c r="BA173" i="27"/>
  <c r="BB173" i="27"/>
  <c r="BI173" i="27"/>
  <c r="AX173" i="27"/>
  <c r="AZ173" i="27"/>
  <c r="BL173" i="27"/>
  <c r="BF173" i="27"/>
  <c r="BE173" i="27"/>
  <c r="BK173" i="27"/>
  <c r="BD173" i="27"/>
  <c r="BC173" i="27"/>
  <c r="AY173" i="27"/>
  <c r="BJ173" i="27"/>
  <c r="AW173" i="27"/>
  <c r="BH173" i="27"/>
  <c r="H172" i="27"/>
  <c r="H223" i="26"/>
  <c r="H206" i="24"/>
  <c r="AS173" i="27" a="1"/>
  <c r="AS173" i="27" s="1"/>
  <c r="AE173" i="27" a="1"/>
  <c r="AE173" i="27" s="1"/>
  <c r="D174" i="27"/>
  <c r="D207" i="22"/>
  <c r="AS206" i="22" a="1"/>
  <c r="AS206" i="22" s="1"/>
  <c r="AE206" i="22" a="1"/>
  <c r="AE206" i="22" s="1"/>
  <c r="D194" i="23"/>
  <c r="AS193" i="23" a="1"/>
  <c r="AS193" i="23" s="1"/>
  <c r="AE193" i="23" a="1"/>
  <c r="AE193" i="23" s="1"/>
  <c r="D225" i="26"/>
  <c r="AS224" i="26" a="1"/>
  <c r="AS224" i="26" s="1"/>
  <c r="AE224" i="26" a="1"/>
  <c r="AE224" i="26" s="1"/>
  <c r="D208" i="24"/>
  <c r="AS207" i="24" a="1"/>
  <c r="AS207" i="24" s="1"/>
  <c r="AE207" i="24" a="1"/>
  <c r="AE207" i="24" s="1"/>
  <c r="AS197" i="25" a="1"/>
  <c r="AS197" i="25" s="1"/>
  <c r="D198" i="25"/>
  <c r="AE197" i="25" a="1"/>
  <c r="AE197" i="25" s="1"/>
  <c r="BL174" i="29" l="1"/>
  <c r="BD174" i="29"/>
  <c r="BJ174" i="29"/>
  <c r="AZ174" i="29"/>
  <c r="BH174" i="29"/>
  <c r="BB174" i="29"/>
  <c r="AE174" i="29" a="1"/>
  <c r="AE174" i="29" s="1"/>
  <c r="BF174" i="29"/>
  <c r="BC174" i="29"/>
  <c r="AX174" i="29"/>
  <c r="AW174" i="29"/>
  <c r="H174" i="29" s="1"/>
  <c r="AS174" i="29" a="1"/>
  <c r="AS174" i="29" s="1"/>
  <c r="AY174" i="29"/>
  <c r="BA174" i="29"/>
  <c r="BE174" i="29"/>
  <c r="BK174" i="29"/>
  <c r="BI174" i="29"/>
  <c r="BG174" i="29"/>
  <c r="AZ225" i="26"/>
  <c r="BH225" i="26"/>
  <c r="BP225" i="26"/>
  <c r="BC225" i="26"/>
  <c r="BL225" i="26"/>
  <c r="BD225" i="26"/>
  <c r="BM225" i="26"/>
  <c r="AW225" i="26"/>
  <c r="BF225" i="26"/>
  <c r="BO225" i="26"/>
  <c r="AX225" i="26"/>
  <c r="BG225" i="26"/>
  <c r="BQ225" i="26"/>
  <c r="AY225" i="26"/>
  <c r="BI225" i="26"/>
  <c r="BR225" i="26"/>
  <c r="BT225" i="26"/>
  <c r="BA225" i="26"/>
  <c r="BB225" i="26"/>
  <c r="BE225" i="26"/>
  <c r="BJ225" i="26"/>
  <c r="BK225" i="26"/>
  <c r="BN225" i="26"/>
  <c r="BS225" i="26"/>
  <c r="BB198" i="25"/>
  <c r="BJ198" i="25"/>
  <c r="BR198" i="25"/>
  <c r="BD198" i="25"/>
  <c r="BL198" i="25"/>
  <c r="BT198" i="25"/>
  <c r="BE198" i="25"/>
  <c r="BM198" i="25"/>
  <c r="AZ198" i="25"/>
  <c r="BH198" i="25"/>
  <c r="BP198" i="25"/>
  <c r="BG198" i="25"/>
  <c r="BI198" i="25"/>
  <c r="BK198" i="25"/>
  <c r="AX198" i="25"/>
  <c r="BN198" i="25"/>
  <c r="BO198" i="25"/>
  <c r="BA198" i="25"/>
  <c r="BQ198" i="25"/>
  <c r="BC198" i="25"/>
  <c r="BS198" i="25"/>
  <c r="BF198" i="25"/>
  <c r="AW198" i="25"/>
  <c r="AY198" i="25"/>
  <c r="AX194" i="23"/>
  <c r="BF194" i="23"/>
  <c r="BN194" i="23"/>
  <c r="BC194" i="23"/>
  <c r="BL194" i="23"/>
  <c r="BH194" i="23"/>
  <c r="BQ194" i="23"/>
  <c r="BI194" i="23"/>
  <c r="BT194" i="23"/>
  <c r="BJ194" i="23"/>
  <c r="AZ194" i="23"/>
  <c r="BK194" i="23"/>
  <c r="BA194" i="23"/>
  <c r="BM194" i="23"/>
  <c r="BB194" i="23"/>
  <c r="BO194" i="23"/>
  <c r="BD194" i="23"/>
  <c r="BP194" i="23"/>
  <c r="BR194" i="23"/>
  <c r="BS194" i="23"/>
  <c r="BE194" i="23"/>
  <c r="BG194" i="23"/>
  <c r="AW194" i="23"/>
  <c r="AY194" i="23"/>
  <c r="BE208" i="24"/>
  <c r="BM208" i="24"/>
  <c r="BD208" i="24"/>
  <c r="BN208" i="24"/>
  <c r="AX208" i="24"/>
  <c r="BG208" i="24"/>
  <c r="BP208" i="24"/>
  <c r="AZ208" i="24"/>
  <c r="BI208" i="24"/>
  <c r="BR208" i="24"/>
  <c r="BB208" i="24"/>
  <c r="BK208" i="24"/>
  <c r="BT208" i="24"/>
  <c r="BQ208" i="24"/>
  <c r="BA208" i="24"/>
  <c r="BS208" i="24"/>
  <c r="BC208" i="24"/>
  <c r="BF208" i="24"/>
  <c r="BH208" i="24"/>
  <c r="BJ208" i="24"/>
  <c r="BL208" i="24"/>
  <c r="BO208" i="24"/>
  <c r="AY208" i="24"/>
  <c r="AW208" i="24"/>
  <c r="BB207" i="22"/>
  <c r="BJ207" i="22"/>
  <c r="BR207" i="22"/>
  <c r="BC207" i="22"/>
  <c r="BS207" i="22"/>
  <c r="BD207" i="22"/>
  <c r="BL207" i="22"/>
  <c r="BT207" i="22"/>
  <c r="AW207" i="22"/>
  <c r="AX207" i="22"/>
  <c r="BF207" i="22"/>
  <c r="BN207" i="22"/>
  <c r="AZ207" i="22"/>
  <c r="BH207" i="22"/>
  <c r="BP207" i="22"/>
  <c r="BQ207" i="22"/>
  <c r="BI207" i="22"/>
  <c r="BA207" i="22"/>
  <c r="BM207" i="22"/>
  <c r="BO207" i="22"/>
  <c r="BK207" i="22"/>
  <c r="BG207" i="22"/>
  <c r="BE207" i="22"/>
  <c r="AY207" i="22"/>
  <c r="BE174" i="27"/>
  <c r="BK174" i="27"/>
  <c r="AX174" i="27"/>
  <c r="AY174" i="27"/>
  <c r="AZ174" i="27"/>
  <c r="BL174" i="27"/>
  <c r="BG174" i="27"/>
  <c r="BA174" i="27"/>
  <c r="BJ174" i="27"/>
  <c r="BD174" i="27"/>
  <c r="BC174" i="27"/>
  <c r="BB174" i="27"/>
  <c r="BH174" i="27"/>
  <c r="BF174" i="27"/>
  <c r="BI174" i="27"/>
  <c r="AW174" i="27"/>
  <c r="H173" i="27"/>
  <c r="H207" i="24"/>
  <c r="H224" i="26"/>
  <c r="AE174" i="27" a="1"/>
  <c r="AE174" i="27" s="1"/>
  <c r="AS174" i="27" a="1"/>
  <c r="AS174" i="27" s="1"/>
  <c r="D199" i="25"/>
  <c r="AE198" i="25" a="1"/>
  <c r="AE198" i="25" s="1"/>
  <c r="AS198" i="25" a="1"/>
  <c r="AS198" i="25" s="1"/>
  <c r="AE207" i="22" a="1"/>
  <c r="AE207" i="22" s="1"/>
  <c r="AS207" i="22" a="1"/>
  <c r="AS207" i="22" s="1"/>
  <c r="D208" i="22"/>
  <c r="AS194" i="23" a="1"/>
  <c r="AS194" i="23" s="1"/>
  <c r="D195" i="23"/>
  <c r="AE194" i="23" a="1"/>
  <c r="AE194" i="23" s="1"/>
  <c r="AE208" i="24" a="1"/>
  <c r="AE208" i="24" s="1"/>
  <c r="AS208" i="24" a="1"/>
  <c r="AS208" i="24" s="1"/>
  <c r="D209" i="24"/>
  <c r="D226" i="26"/>
  <c r="AE225" i="26" a="1"/>
  <c r="AE225" i="26" s="1"/>
  <c r="AS225" i="26" a="1"/>
  <c r="AS225" i="26" s="1"/>
  <c r="AZ226" i="26" l="1"/>
  <c r="BH226" i="26"/>
  <c r="BP226" i="26"/>
  <c r="AW226" i="26"/>
  <c r="BF226" i="26"/>
  <c r="BO226" i="26"/>
  <c r="AX226" i="26"/>
  <c r="BG226" i="26"/>
  <c r="BA226" i="26"/>
  <c r="BJ226" i="26"/>
  <c r="BS226" i="26"/>
  <c r="BC226" i="26"/>
  <c r="BL226" i="26"/>
  <c r="BN226" i="26"/>
  <c r="AY226" i="26"/>
  <c r="BQ226" i="26"/>
  <c r="BB226" i="26"/>
  <c r="BR226" i="26"/>
  <c r="BD226" i="26"/>
  <c r="BT226" i="26"/>
  <c r="BE226" i="26"/>
  <c r="BI226" i="26"/>
  <c r="BK226" i="26"/>
  <c r="BM226" i="26"/>
  <c r="BB199" i="25"/>
  <c r="BJ199" i="25"/>
  <c r="BR199" i="25"/>
  <c r="BD199" i="25"/>
  <c r="BL199" i="25"/>
  <c r="BT199" i="25"/>
  <c r="BE199" i="25"/>
  <c r="BM199" i="25"/>
  <c r="AZ199" i="25"/>
  <c r="BH199" i="25"/>
  <c r="BP199" i="25"/>
  <c r="BO199" i="25"/>
  <c r="BA199" i="25"/>
  <c r="BQ199" i="25"/>
  <c r="BC199" i="25"/>
  <c r="BS199" i="25"/>
  <c r="BF199" i="25"/>
  <c r="BG199" i="25"/>
  <c r="BI199" i="25"/>
  <c r="BK199" i="25"/>
  <c r="AX199" i="25"/>
  <c r="BN199" i="25"/>
  <c r="AY199" i="25"/>
  <c r="AW199" i="25"/>
  <c r="AX195" i="23"/>
  <c r="BF195" i="23"/>
  <c r="BN195" i="23"/>
  <c r="BG195" i="23"/>
  <c r="BP195" i="23"/>
  <c r="BB195" i="23"/>
  <c r="BK195" i="23"/>
  <c r="BT195" i="23"/>
  <c r="BI195" i="23"/>
  <c r="BJ195" i="23"/>
  <c r="AZ195" i="23"/>
  <c r="BL195" i="23"/>
  <c r="BA195" i="23"/>
  <c r="BM195" i="23"/>
  <c r="BC195" i="23"/>
  <c r="BO195" i="23"/>
  <c r="BD195" i="23"/>
  <c r="BQ195" i="23"/>
  <c r="BE195" i="23"/>
  <c r="BH195" i="23"/>
  <c r="BR195" i="23"/>
  <c r="BS195" i="23"/>
  <c r="AW195" i="23"/>
  <c r="AY195" i="23"/>
  <c r="BB208" i="22"/>
  <c r="BJ208" i="22"/>
  <c r="BR208" i="22"/>
  <c r="BC208" i="22"/>
  <c r="BS208" i="22"/>
  <c r="BD208" i="22"/>
  <c r="BL208" i="22"/>
  <c r="BT208" i="22"/>
  <c r="AW208" i="22"/>
  <c r="AX208" i="22"/>
  <c r="BF208" i="22"/>
  <c r="BN208" i="22"/>
  <c r="AZ208" i="22"/>
  <c r="BH208" i="22"/>
  <c r="BP208" i="22"/>
  <c r="BM208" i="22"/>
  <c r="BI208" i="22"/>
  <c r="BG208" i="22"/>
  <c r="BK208" i="22"/>
  <c r="BE208" i="22"/>
  <c r="BA208" i="22"/>
  <c r="BO208" i="22"/>
  <c r="AY208" i="22"/>
  <c r="BQ208" i="22"/>
  <c r="BE209" i="24"/>
  <c r="BM209" i="24"/>
  <c r="BH209" i="24"/>
  <c r="BQ209" i="24"/>
  <c r="BA209" i="24"/>
  <c r="BJ209" i="24"/>
  <c r="BS209" i="24"/>
  <c r="BC209" i="24"/>
  <c r="BL209" i="24"/>
  <c r="BF209" i="24"/>
  <c r="BO209" i="24"/>
  <c r="BK209" i="24"/>
  <c r="BN209" i="24"/>
  <c r="AX209" i="24"/>
  <c r="BP209" i="24"/>
  <c r="AZ209" i="24"/>
  <c r="BR209" i="24"/>
  <c r="BB209" i="24"/>
  <c r="BT209" i="24"/>
  <c r="BD209" i="24"/>
  <c r="BG209" i="24"/>
  <c r="BI209" i="24"/>
  <c r="AY209" i="24"/>
  <c r="AW209" i="24"/>
  <c r="H174" i="27"/>
  <c r="H225" i="26"/>
  <c r="H208" i="24"/>
  <c r="AS209" i="24" a="1"/>
  <c r="AS209" i="24" s="1"/>
  <c r="AE209" i="24" a="1"/>
  <c r="AE209" i="24" s="1"/>
  <c r="D210" i="24"/>
  <c r="AE226" i="26" a="1"/>
  <c r="AE226" i="26" s="1"/>
  <c r="AS226" i="26" a="1"/>
  <c r="AS226" i="26" s="1"/>
  <c r="D227" i="26"/>
  <c r="AS208" i="22" a="1"/>
  <c r="AS208" i="22" s="1"/>
  <c r="AE208" i="22" a="1"/>
  <c r="AE208" i="22" s="1"/>
  <c r="AE199" i="25" a="1"/>
  <c r="AE199" i="25" s="1"/>
  <c r="AS199" i="25" a="1"/>
  <c r="AS199" i="25" s="1"/>
  <c r="D200" i="25"/>
  <c r="AE195" i="23" a="1"/>
  <c r="AE195" i="23" s="1"/>
  <c r="AS195" i="23" a="1"/>
  <c r="AS195" i="23" s="1"/>
  <c r="BB200" i="25" l="1"/>
  <c r="BJ200" i="25"/>
  <c r="BR200" i="25"/>
  <c r="BE200" i="25"/>
  <c r="AZ200" i="25"/>
  <c r="BH200" i="25"/>
  <c r="BP200" i="25"/>
  <c r="BF200" i="25"/>
  <c r="BQ200" i="25"/>
  <c r="BG200" i="25"/>
  <c r="BS200" i="25"/>
  <c r="BI200" i="25"/>
  <c r="BT200" i="25"/>
  <c r="AX200" i="25"/>
  <c r="BK200" i="25"/>
  <c r="BL200" i="25"/>
  <c r="BA200" i="25"/>
  <c r="BM200" i="25"/>
  <c r="BC200" i="25"/>
  <c r="BN200" i="25"/>
  <c r="BD200" i="25"/>
  <c r="BO200" i="25"/>
  <c r="AY200" i="25"/>
  <c r="AW200" i="25"/>
  <c r="BE210" i="24"/>
  <c r="BM210" i="24"/>
  <c r="BB210" i="24"/>
  <c r="BK210" i="24"/>
  <c r="BT210" i="24"/>
  <c r="BD210" i="24"/>
  <c r="BN210" i="24"/>
  <c r="AX210" i="24"/>
  <c r="BG210" i="24"/>
  <c r="BP210" i="24"/>
  <c r="AZ210" i="24"/>
  <c r="BI210" i="24"/>
  <c r="BR210" i="24"/>
  <c r="BF210" i="24"/>
  <c r="BH210" i="24"/>
  <c r="BJ210" i="24"/>
  <c r="BL210" i="24"/>
  <c r="BO210" i="24"/>
  <c r="BQ210" i="24"/>
  <c r="BA210" i="24"/>
  <c r="BS210" i="24"/>
  <c r="BC210" i="24"/>
  <c r="AY210" i="24"/>
  <c r="AW210" i="24"/>
  <c r="AZ227" i="26"/>
  <c r="BA227" i="26"/>
  <c r="BI227" i="26"/>
  <c r="BQ227" i="26"/>
  <c r="AW227" i="26"/>
  <c r="BF227" i="26"/>
  <c r="BN227" i="26"/>
  <c r="BD227" i="26"/>
  <c r="BO227" i="26"/>
  <c r="BE227" i="26"/>
  <c r="BP227" i="26"/>
  <c r="BG227" i="26"/>
  <c r="BR227" i="26"/>
  <c r="BH227" i="26"/>
  <c r="BS227" i="26"/>
  <c r="AX227" i="26"/>
  <c r="BJ227" i="26"/>
  <c r="BT227" i="26"/>
  <c r="AY227" i="26"/>
  <c r="BK227" i="26"/>
  <c r="BB227" i="26"/>
  <c r="BL227" i="26"/>
  <c r="BC227" i="26"/>
  <c r="BM227" i="26"/>
  <c r="H209" i="24"/>
  <c r="H226" i="26"/>
  <c r="AS227" i="26" a="1"/>
  <c r="AS227" i="26" s="1"/>
  <c r="AE227" i="26" a="1"/>
  <c r="AE227" i="26" s="1"/>
  <c r="D228" i="26"/>
  <c r="AS210" i="24" a="1"/>
  <c r="AS210" i="24" s="1"/>
  <c r="AE210" i="24" a="1"/>
  <c r="AE210" i="24" s="1"/>
  <c r="AE200" i="25" a="1"/>
  <c r="AE200" i="25" s="1"/>
  <c r="AS200" i="25" a="1"/>
  <c r="AS200" i="25" s="1"/>
  <c r="D201" i="25"/>
  <c r="BA228" i="26" l="1"/>
  <c r="BI228" i="26"/>
  <c r="BQ228" i="26"/>
  <c r="AX228" i="26"/>
  <c r="BF228" i="26"/>
  <c r="BN228" i="26"/>
  <c r="BB228" i="26"/>
  <c r="BL228" i="26"/>
  <c r="BC228" i="26"/>
  <c r="BM228" i="26"/>
  <c r="BD228" i="26"/>
  <c r="BO228" i="26"/>
  <c r="BE228" i="26"/>
  <c r="BP228" i="26"/>
  <c r="BG228" i="26"/>
  <c r="BR228" i="26"/>
  <c r="AW228" i="26"/>
  <c r="BH228" i="26"/>
  <c r="BS228" i="26"/>
  <c r="AY228" i="26"/>
  <c r="BJ228" i="26"/>
  <c r="BT228" i="26"/>
  <c r="AZ228" i="26"/>
  <c r="BK228" i="26"/>
  <c r="BB201" i="25"/>
  <c r="BJ201" i="25"/>
  <c r="BR201" i="25"/>
  <c r="AZ201" i="25"/>
  <c r="BH201" i="25"/>
  <c r="BP201" i="25"/>
  <c r="BD201" i="25"/>
  <c r="BN201" i="25"/>
  <c r="BE201" i="25"/>
  <c r="BO201" i="25"/>
  <c r="BF201" i="25"/>
  <c r="BQ201" i="25"/>
  <c r="BG201" i="25"/>
  <c r="BS201" i="25"/>
  <c r="AX201" i="25"/>
  <c r="BI201" i="25"/>
  <c r="BT201" i="25"/>
  <c r="BK201" i="25"/>
  <c r="BA201" i="25"/>
  <c r="BL201" i="25"/>
  <c r="BC201" i="25"/>
  <c r="BM201" i="25"/>
  <c r="AW201" i="25"/>
  <c r="AY201" i="25"/>
  <c r="H227" i="26"/>
  <c r="H210" i="24"/>
  <c r="D229" i="26"/>
  <c r="AS228" i="26" a="1"/>
  <c r="AS228" i="26" s="1"/>
  <c r="AE228" i="26" a="1"/>
  <c r="AE228" i="26" s="1"/>
  <c r="AS201" i="25" a="1"/>
  <c r="AS201" i="25" s="1"/>
  <c r="AE201" i="25" a="1"/>
  <c r="AE201" i="25" s="1"/>
  <c r="H228" i="26" l="1"/>
  <c r="D9" i="1"/>
  <c r="B2" i="4" l="1" a="1"/>
  <c r="B2" i="4" s="1"/>
  <c r="H17" i="16" l="1"/>
  <c r="H14" i="16"/>
  <c r="H12" i="13"/>
  <c r="H11" i="13"/>
  <c r="H12" i="14"/>
  <c r="H11" i="14"/>
  <c r="H12" i="15"/>
  <c r="H11" i="15"/>
  <c r="H11" i="16"/>
  <c r="H18" i="16"/>
  <c r="H15" i="16"/>
  <c r="H12" i="16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H16" i="15"/>
  <c r="I16" i="15" s="1"/>
  <c r="J16" i="15" s="1"/>
  <c r="D65" i="15"/>
  <c r="AS65" i="15" s="1" a="1"/>
  <c r="AS65" i="15" s="1"/>
  <c r="H16" i="13"/>
  <c r="I16" i="13" s="1"/>
  <c r="D66" i="13"/>
  <c r="H66" i="13" s="1"/>
  <c r="H16" i="14"/>
  <c r="I16" i="14" s="1"/>
  <c r="D61" i="14"/>
  <c r="D62" i="14" s="1"/>
  <c r="H62" i="14" s="1"/>
  <c r="AS61" i="14" a="1"/>
  <c r="AS61" i="14" s="1"/>
  <c r="T59" i="11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122" i="11" s="1"/>
  <c r="D123" i="11" s="1"/>
  <c r="D124" i="11" s="1"/>
  <c r="D125" i="11" s="1"/>
  <c r="D126" i="11" s="1"/>
  <c r="D127" i="11" s="1"/>
  <c r="D128" i="11" s="1"/>
  <c r="D129" i="11" s="1"/>
  <c r="D130" i="11" s="1"/>
  <c r="D131" i="11" s="1"/>
  <c r="D132" i="11" s="1"/>
  <c r="D133" i="11" s="1"/>
  <c r="D134" i="11" s="1"/>
  <c r="D135" i="11" s="1"/>
  <c r="D136" i="11" s="1"/>
  <c r="D137" i="11" s="1"/>
  <c r="D138" i="11" s="1"/>
  <c r="D139" i="11" s="1"/>
  <c r="D140" i="11" s="1"/>
  <c r="D141" i="11" s="1"/>
  <c r="D142" i="11" s="1"/>
  <c r="D143" i="11" s="1"/>
  <c r="D144" i="11" s="1"/>
  <c r="D145" i="11" s="1"/>
  <c r="D146" i="11" s="1"/>
  <c r="D147" i="11" s="1"/>
  <c r="D148" i="11" s="1"/>
  <c r="D149" i="11" s="1"/>
  <c r="D150" i="11" s="1"/>
  <c r="D151" i="11" s="1"/>
  <c r="D152" i="11" s="1"/>
  <c r="D153" i="11" s="1"/>
  <c r="D154" i="11" s="1"/>
  <c r="D155" i="11" s="1"/>
  <c r="D156" i="11" s="1"/>
  <c r="D157" i="11" s="1"/>
  <c r="D158" i="11" s="1"/>
  <c r="D159" i="11" s="1"/>
  <c r="D160" i="11" s="1"/>
  <c r="D161" i="11" s="1"/>
  <c r="D162" i="11" s="1"/>
  <c r="D163" i="11" s="1"/>
  <c r="D164" i="11" s="1"/>
  <c r="D165" i="11" s="1"/>
  <c r="D166" i="11" s="1"/>
  <c r="D167" i="11" s="1"/>
  <c r="D168" i="11" s="1"/>
  <c r="D169" i="11" s="1"/>
  <c r="D170" i="11" s="1"/>
  <c r="D171" i="11" s="1"/>
  <c r="D172" i="11" s="1"/>
  <c r="D173" i="11" s="1"/>
  <c r="D174" i="11" s="1"/>
  <c r="D175" i="11" s="1"/>
  <c r="D176" i="11" s="1"/>
  <c r="D177" i="11" s="1"/>
  <c r="D178" i="11" s="1"/>
  <c r="D179" i="11" s="1"/>
  <c r="D180" i="11" s="1"/>
  <c r="D181" i="11" s="1"/>
  <c r="D182" i="11" s="1"/>
  <c r="D183" i="11" s="1"/>
  <c r="D184" i="11" s="1"/>
  <c r="D185" i="11" s="1"/>
  <c r="D186" i="11" s="1"/>
  <c r="D187" i="11" s="1"/>
  <c r="D188" i="11" s="1"/>
  <c r="D189" i="11" s="1"/>
  <c r="D190" i="11" s="1"/>
  <c r="D191" i="11" s="1"/>
  <c r="D192" i="11" s="1"/>
  <c r="D193" i="11" s="1"/>
  <c r="D194" i="11" s="1"/>
  <c r="D195" i="11" s="1"/>
  <c r="D196" i="11" s="1"/>
  <c r="D197" i="11" s="1"/>
  <c r="D198" i="11" s="1"/>
  <c r="D199" i="11" s="1"/>
  <c r="D200" i="11" s="1"/>
  <c r="D201" i="11" s="1"/>
  <c r="D202" i="11" s="1"/>
  <c r="D203" i="11" s="1"/>
  <c r="D204" i="11" s="1"/>
  <c r="D205" i="11" s="1"/>
  <c r="D206" i="11" s="1"/>
  <c r="D207" i="11" s="1"/>
  <c r="D208" i="11" s="1"/>
  <c r="D209" i="11" s="1"/>
  <c r="D210" i="11" s="1"/>
  <c r="D211" i="11" s="1"/>
  <c r="D212" i="11" s="1"/>
  <c r="D213" i="11" s="1"/>
  <c r="D214" i="11" s="1"/>
  <c r="D215" i="11" s="1"/>
  <c r="D216" i="11" s="1"/>
  <c r="D217" i="11" s="1"/>
  <c r="D218" i="11" s="1"/>
  <c r="D219" i="11" s="1"/>
  <c r="D220" i="11" s="1"/>
  <c r="D221" i="11" s="1"/>
  <c r="D222" i="11" s="1"/>
  <c r="D223" i="11" s="1"/>
  <c r="D224" i="11" s="1"/>
  <c r="D225" i="11" s="1"/>
  <c r="D226" i="11" s="1"/>
  <c r="D227" i="11" s="1"/>
  <c r="D228" i="11" s="1"/>
  <c r="D229" i="11" s="1"/>
  <c r="D230" i="11" s="1"/>
  <c r="D231" i="11" s="1"/>
  <c r="D232" i="11" s="1"/>
  <c r="D233" i="11" s="1"/>
  <c r="D234" i="11" s="1"/>
  <c r="D235" i="11" s="1"/>
  <c r="D236" i="11" s="1"/>
  <c r="D237" i="11" s="1"/>
  <c r="D238" i="11" s="1"/>
  <c r="D239" i="11" s="1"/>
  <c r="D240" i="11" s="1"/>
  <c r="D241" i="11" s="1"/>
  <c r="D242" i="11" s="1"/>
  <c r="D243" i="11" s="1"/>
  <c r="D244" i="11" s="1"/>
  <c r="D245" i="11" s="1"/>
  <c r="D246" i="11" s="1"/>
  <c r="D247" i="11" s="1"/>
  <c r="D248" i="11" s="1"/>
  <c r="D249" i="11" s="1"/>
  <c r="D250" i="11" s="1"/>
  <c r="D251" i="11" s="1"/>
  <c r="D252" i="11" s="1"/>
  <c r="D253" i="11" s="1"/>
  <c r="D254" i="11" s="1"/>
  <c r="D255" i="11" s="1"/>
  <c r="D256" i="11" s="1"/>
  <c r="D257" i="11" s="1"/>
  <c r="D258" i="11" s="1"/>
  <c r="D259" i="11" s="1"/>
  <c r="D260" i="11" s="1"/>
  <c r="D261" i="11" s="1"/>
  <c r="D262" i="11" s="1"/>
  <c r="D263" i="11" s="1"/>
  <c r="D264" i="11" s="1"/>
  <c r="D265" i="11" s="1"/>
  <c r="D266" i="11" s="1"/>
  <c r="D267" i="11" s="1"/>
  <c r="D268" i="11" s="1"/>
  <c r="D269" i="11" s="1"/>
  <c r="D270" i="11" s="1"/>
  <c r="D271" i="11" s="1"/>
  <c r="D272" i="11" s="1"/>
  <c r="D273" i="11" s="1"/>
  <c r="D274" i="11" s="1"/>
  <c r="D275" i="11" s="1"/>
  <c r="D276" i="11" s="1"/>
  <c r="D277" i="11" s="1"/>
  <c r="D278" i="11" s="1"/>
  <c r="D279" i="11" s="1"/>
  <c r="D280" i="11" s="1"/>
  <c r="D281" i="11" s="1"/>
  <c r="D282" i="11" s="1"/>
  <c r="D283" i="11" s="1"/>
  <c r="D284" i="11" s="1"/>
  <c r="D285" i="11" s="1"/>
  <c r="D286" i="11" s="1"/>
  <c r="D287" i="11" s="1"/>
  <c r="D288" i="11" s="1"/>
  <c r="D289" i="11" s="1"/>
  <c r="D290" i="11" s="1"/>
  <c r="D291" i="11" s="1"/>
  <c r="D292" i="11" s="1"/>
  <c r="D293" i="11" s="1"/>
  <c r="D294" i="11" s="1"/>
  <c r="D295" i="11" s="1"/>
  <c r="D296" i="11" s="1"/>
  <c r="D297" i="11" s="1"/>
  <c r="D298" i="11" s="1"/>
  <c r="D299" i="11" s="1"/>
  <c r="D300" i="11" s="1"/>
  <c r="D301" i="11" s="1"/>
  <c r="D302" i="11" s="1"/>
  <c r="D303" i="11" s="1"/>
  <c r="D304" i="11" s="1"/>
  <c r="D305" i="11" s="1"/>
  <c r="D306" i="11" s="1"/>
  <c r="D307" i="11" s="1"/>
  <c r="D308" i="11" s="1"/>
  <c r="D309" i="11" s="1"/>
  <c r="D310" i="11" s="1"/>
  <c r="D311" i="11" s="1"/>
  <c r="D312" i="11" s="1"/>
  <c r="D313" i="11" s="1"/>
  <c r="D314" i="11" s="1"/>
  <c r="D315" i="11" s="1"/>
  <c r="D316" i="11" s="1"/>
  <c r="D317" i="11" s="1"/>
  <c r="D318" i="11" s="1"/>
  <c r="D319" i="11" s="1"/>
  <c r="D320" i="11" s="1"/>
  <c r="D321" i="11" s="1"/>
  <c r="D322" i="11" s="1"/>
  <c r="D323" i="11" s="1"/>
  <c r="D324" i="11" s="1"/>
  <c r="D325" i="11" s="1"/>
  <c r="D326" i="11" s="1"/>
  <c r="D327" i="11" s="1"/>
  <c r="D328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46" i="11"/>
  <c r="H71" i="16" l="1"/>
  <c r="H65" i="15"/>
  <c r="H61" i="14"/>
  <c r="AS66" i="13" a="1"/>
  <c r="AS66" i="13" s="1"/>
  <c r="AE66" i="13" a="1"/>
  <c r="AE66" i="13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1" i="14" a="1"/>
  <c r="AE61" i="14" s="1"/>
  <c r="AE71" i="16" a="1"/>
  <c r="AE71" i="16" s="1"/>
  <c r="D72" i="16"/>
  <c r="AE65" i="15" a="1"/>
  <c r="AE65" i="15" s="1"/>
  <c r="AS62" i="14" a="1"/>
  <c r="AS62" i="14" s="1"/>
  <c r="D63" i="14"/>
  <c r="H63" i="14" s="1"/>
  <c r="D67" i="13"/>
  <c r="H67" i="13" s="1"/>
  <c r="P62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6" i="15"/>
  <c r="H66" i="15" s="1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2" i="14" a="1"/>
  <c r="AE62" i="14" s="1"/>
  <c r="D59" i="11"/>
  <c r="AE67" i="13" l="1" a="1"/>
  <c r="AE67" i="13" s="1"/>
  <c r="AE72" i="16" a="1"/>
  <c r="AE72" i="16" s="1"/>
  <c r="H72" i="16"/>
  <c r="AE63" i="14" a="1"/>
  <c r="AE63" i="14" s="1"/>
  <c r="AS72" i="16" a="1"/>
  <c r="AS72" i="16" s="1"/>
  <c r="D73" i="16"/>
  <c r="AE66" i="15" a="1"/>
  <c r="AE66" i="15" s="1"/>
  <c r="AS66" i="15" a="1"/>
  <c r="AS66" i="15" s="1"/>
  <c r="AS63" i="14" a="1"/>
  <c r="AS63" i="14" s="1"/>
  <c r="D64" i="14"/>
  <c r="H64" i="14" s="1"/>
  <c r="D68" i="13"/>
  <c r="H68" i="13" s="1"/>
  <c r="AS67" i="13" a="1"/>
  <c r="AS67" i="13" s="1"/>
  <c r="D67" i="15"/>
  <c r="H67" i="15" s="1"/>
  <c r="A21" i="2" a="1"/>
  <c r="A21" i="2" s="1"/>
  <c r="B4" i="1"/>
  <c r="AG3" i="4"/>
  <c r="AG2" i="4"/>
  <c r="B9" i="1"/>
  <c r="D8" i="1"/>
  <c r="AM4" i="1" a="1"/>
  <c r="AM4" i="1" s="1"/>
  <c r="AH4" i="1"/>
  <c r="AC4" i="1" a="1"/>
  <c r="AC4" i="1" s="1"/>
  <c r="J2" i="4"/>
  <c r="F4" i="3" a="1"/>
  <c r="F4" i="3" s="1"/>
  <c r="F5" i="3" s="1"/>
  <c r="F3" i="3" a="1"/>
  <c r="F3" i="3" s="1"/>
  <c r="D74" i="16" l="1"/>
  <c r="H74" i="16" s="1"/>
  <c r="H73" i="16"/>
  <c r="AS73" i="16" a="1"/>
  <c r="AS73" i="16" s="1"/>
  <c r="AE73" i="16" a="1"/>
  <c r="AE73" i="16" s="1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AS68" i="13" a="1"/>
  <c r="AS68" i="13" s="1"/>
  <c r="D69" i="13"/>
  <c r="H69" i="13" s="1"/>
  <c r="AE68" i="13" a="1"/>
  <c r="AE68" i="13" s="1"/>
  <c r="D68" i="15"/>
  <c r="H68" i="15" s="1"/>
  <c r="X4" i="1" a="1"/>
  <c r="X4" i="1" s="1"/>
  <c r="AE74" i="16" l="1" a="1"/>
  <c r="AE74" i="16" s="1"/>
  <c r="D75" i="16"/>
  <c r="AE75" i="16" s="1" a="1"/>
  <c r="AE75" i="16" s="1"/>
  <c r="AS74" i="16" a="1"/>
  <c r="AS74" i="16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0" i="13"/>
  <c r="H70" i="13" s="1"/>
  <c r="AS69" i="13" a="1"/>
  <c r="AS69" i="13" s="1"/>
  <c r="AE69" i="13" a="1"/>
  <c r="AE69" i="13" s="1"/>
  <c r="AS75" i="16" a="1"/>
  <c r="AS75" i="16" s="1"/>
  <c r="D69" i="15"/>
  <c r="H69" i="15" s="1"/>
  <c r="AB3" i="4"/>
  <c r="AE69" i="15" l="1" a="1"/>
  <c r="AE69" i="15" s="1"/>
  <c r="AS69" i="15" a="1"/>
  <c r="AS69" i="15" s="1"/>
  <c r="AS66" i="14" a="1"/>
  <c r="AS66" i="14" s="1"/>
  <c r="D67" i="14"/>
  <c r="H67" i="14" s="1"/>
  <c r="AE66" i="14" a="1"/>
  <c r="AE66" i="14" s="1"/>
  <c r="D71" i="13"/>
  <c r="H71" i="13" s="1"/>
  <c r="AS70" i="13" a="1"/>
  <c r="AS70" i="13" s="1"/>
  <c r="AE70" i="13" a="1"/>
  <c r="AE70" i="13" s="1"/>
  <c r="D70" i="15"/>
  <c r="H70" i="15" s="1"/>
  <c r="AS70" i="15" l="1" a="1"/>
  <c r="AS70" i="15" s="1"/>
  <c r="AE70" i="15" a="1"/>
  <c r="AE70" i="15" s="1"/>
  <c r="D68" i="14"/>
  <c r="H68" i="14" s="1"/>
  <c r="AS67" i="14" a="1"/>
  <c r="AS67" i="14" s="1"/>
  <c r="AE67" i="14" a="1"/>
  <c r="AE67" i="14" s="1"/>
  <c r="D72" i="13"/>
  <c r="H72" i="13" s="1"/>
  <c r="AS71" i="13" a="1"/>
  <c r="AS71" i="13" s="1"/>
  <c r="AE71" i="13" a="1"/>
  <c r="AE71" i="13" s="1"/>
  <c r="D71" i="15"/>
  <c r="H71" i="15" s="1"/>
  <c r="AE71" i="15" l="1" a="1"/>
  <c r="AE71" i="15" s="1"/>
  <c r="AS71" i="15" a="1"/>
  <c r="AS71" i="15" s="1"/>
  <c r="AS68" i="14" a="1"/>
  <c r="AS68" i="14" s="1"/>
  <c r="D69" i="14"/>
  <c r="H69" i="14" s="1"/>
  <c r="AE68" i="14" a="1"/>
  <c r="AE68" i="14" s="1"/>
  <c r="D73" i="13"/>
  <c r="H73" i="13" s="1"/>
  <c r="AS72" i="13" a="1"/>
  <c r="AS72" i="13" s="1"/>
  <c r="AE72" i="13" a="1"/>
  <c r="AE72" i="13" s="1"/>
  <c r="D72" i="15"/>
  <c r="H72" i="15" s="1"/>
  <c r="AE72" i="15" l="1" a="1"/>
  <c r="AE72" i="15" s="1"/>
  <c r="AS72" i="15" a="1"/>
  <c r="AS72" i="15" s="1"/>
  <c r="AE69" i="14" a="1"/>
  <c r="AE69" i="14" s="1"/>
  <c r="D70" i="14"/>
  <c r="H70" i="14" s="1"/>
  <c r="AS69" i="14" a="1"/>
  <c r="AS69" i="14" s="1"/>
  <c r="D74" i="13"/>
  <c r="H74" i="13" s="1"/>
  <c r="AS73" i="13" a="1"/>
  <c r="AS73" i="13" s="1"/>
  <c r="AE73" i="13" a="1"/>
  <c r="AE73" i="13" s="1"/>
  <c r="D73" i="15"/>
  <c r="H73" i="15" s="1"/>
  <c r="AE73" i="15" l="1" a="1"/>
  <c r="AE73" i="15" s="1"/>
  <c r="AS73" i="15" a="1"/>
  <c r="AS73" i="15" s="1"/>
  <c r="AE70" i="14" a="1"/>
  <c r="AE70" i="14" s="1"/>
  <c r="D71" i="14"/>
  <c r="H71" i="14" s="1"/>
  <c r="AS70" i="14" a="1"/>
  <c r="AS70" i="14" s="1"/>
  <c r="D75" i="13"/>
  <c r="H75" i="13" s="1"/>
  <c r="AS74" i="13" a="1"/>
  <c r="AS74" i="13" s="1"/>
  <c r="AE74" i="13" a="1"/>
  <c r="AE74" i="13" s="1"/>
  <c r="D74" i="15"/>
  <c r="H74" i="15" s="1"/>
  <c r="AE74" i="15" l="1" a="1"/>
  <c r="AE74" i="15" s="1"/>
  <c r="AS74" i="15" a="1"/>
  <c r="AS74" i="15" s="1"/>
  <c r="AE71" i="14" a="1"/>
  <c r="AE71" i="14" s="1"/>
  <c r="D72" i="14"/>
  <c r="H72" i="14" s="1"/>
  <c r="AS71" i="14" a="1"/>
  <c r="AS71" i="14" s="1"/>
  <c r="D76" i="13"/>
  <c r="H76" i="13" s="1"/>
  <c r="AS75" i="13" a="1"/>
  <c r="AS75" i="13" s="1"/>
  <c r="AE75" i="13" a="1"/>
  <c r="AE75" i="13" s="1"/>
  <c r="D75" i="15"/>
  <c r="H75" i="15" s="1"/>
  <c r="AE75" i="15" l="1" a="1"/>
  <c r="AE75" i="15" s="1"/>
  <c r="AS75" i="15" a="1"/>
  <c r="AS75" i="15" s="1"/>
  <c r="AE72" i="14" a="1"/>
  <c r="AE72" i="14" s="1"/>
  <c r="D73" i="14"/>
  <c r="H73" i="14" s="1"/>
  <c r="AS72" i="14" a="1"/>
  <c r="AS72" i="14" s="1"/>
  <c r="D77" i="13"/>
  <c r="H77" i="13" s="1"/>
  <c r="AS76" i="13" a="1"/>
  <c r="AS76" i="13" s="1"/>
  <c r="AE76" i="13" a="1"/>
  <c r="AE76" i="13" s="1"/>
  <c r="D76" i="15"/>
  <c r="AE76" i="15" l="1" a="1"/>
  <c r="AE76" i="15" s="1"/>
  <c r="AS76" i="15" a="1"/>
  <c r="AS76" i="15" s="1"/>
  <c r="AE73" i="14" a="1"/>
  <c r="AE73" i="14" s="1"/>
  <c r="AS73" i="14" a="1"/>
  <c r="AS73" i="14" s="1"/>
  <c r="D78" i="13"/>
  <c r="H78" i="13" s="1"/>
  <c r="AS77" i="13" a="1"/>
  <c r="AS77" i="13" s="1"/>
  <c r="AE77" i="13" a="1"/>
  <c r="AE77" i="13" s="1"/>
  <c r="D77" i="15"/>
  <c r="H77" i="15" s="1"/>
  <c r="D78" i="15" l="1"/>
  <c r="H78" i="15" s="1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D79" i="15" l="1"/>
  <c r="H79" i="15" s="1"/>
  <c r="AE78" i="15" a="1"/>
  <c r="AE78" i="15" s="1"/>
  <c r="AS78" i="15" a="1"/>
  <c r="AS78" i="15" s="1"/>
  <c r="D80" i="13"/>
  <c r="H80" i="13" s="1"/>
  <c r="AS79" i="13" a="1"/>
  <c r="AS79" i="13" s="1"/>
  <c r="AE79" i="13" a="1"/>
  <c r="AE79" i="13" s="1"/>
  <c r="AS79" i="15" l="1" a="1"/>
  <c r="AS79" i="15" s="1"/>
  <c r="AE79" i="15" a="1"/>
  <c r="AE79" i="15" s="1"/>
  <c r="D81" i="13"/>
  <c r="H81" i="13" s="1"/>
  <c r="AS80" i="13" a="1"/>
  <c r="AS80" i="13" s="1"/>
  <c r="AE80" i="13" a="1"/>
  <c r="AE80" i="13" s="1"/>
  <c r="AS81" i="13" l="1" a="1"/>
  <c r="AS81" i="13" s="1"/>
  <c r="AE81" i="13" a="1"/>
  <c r="AE81" i="13" s="1"/>
  <c r="H201" i="25"/>
  <c r="H200" i="25"/>
  <c r="H195" i="23"/>
  <c r="H199" i="25"/>
  <c r="H208" i="22"/>
  <c r="H194" i="23"/>
  <c r="H198" i="25"/>
  <c r="H207" i="22"/>
  <c r="H197" i="25"/>
  <c r="H193" i="23"/>
  <c r="H206" i="22"/>
  <c r="H192" i="23"/>
  <c r="H196" i="25"/>
  <c r="H205" i="22"/>
  <c r="H191" i="23"/>
  <c r="H195" i="25"/>
  <c r="H204" i="22"/>
  <c r="H194" i="25"/>
  <c r="H190" i="23"/>
  <c r="H203" i="22"/>
  <c r="H193" i="25"/>
  <c r="H189" i="23"/>
  <c r="H202" i="22"/>
  <c r="H188" i="23"/>
  <c r="H192" i="25"/>
  <c r="H201" i="22"/>
  <c r="H191" i="25"/>
  <c r="H187" i="23"/>
  <c r="H200" i="22"/>
  <c r="H190" i="25"/>
  <c r="H186" i="23"/>
  <c r="H199" i="22"/>
  <c r="H185" i="23"/>
  <c r="H189" i="25"/>
  <c r="H198" i="22"/>
  <c r="H184" i="23"/>
  <c r="H188" i="25"/>
  <c r="H197" i="22"/>
  <c r="H187" i="25"/>
  <c r="H183" i="23"/>
  <c r="H196" i="22"/>
  <c r="H186" i="25"/>
  <c r="H182" i="23"/>
  <c r="H195" i="22"/>
  <c r="H185" i="25"/>
  <c r="H181" i="23"/>
  <c r="H194" i="22"/>
  <c r="H180" i="23"/>
  <c r="H184" i="25"/>
  <c r="H193" i="22"/>
  <c r="H183" i="25"/>
  <c r="H179" i="23"/>
  <c r="H192" i="22"/>
  <c r="H178" i="23"/>
  <c r="H191" i="22"/>
  <c r="H182" i="25"/>
  <c r="H177" i="23"/>
  <c r="H190" i="22"/>
  <c r="H181" i="25"/>
  <c r="H176" i="23"/>
  <c r="H189" i="22"/>
  <c r="H180" i="25"/>
  <c r="H175" i="23"/>
  <c r="H188" i="22"/>
  <c r="H179" i="25"/>
  <c r="H178" i="25"/>
  <c r="H174" i="23"/>
  <c r="H187" i="22"/>
  <c r="H177" i="25"/>
  <c r="H173" i="23"/>
  <c r="H186" i="22"/>
  <c r="H176" i="25"/>
  <c r="H185" i="22"/>
  <c r="H172" i="23"/>
  <c r="H175" i="25"/>
  <c r="H184" i="22"/>
  <c r="H174" i="25"/>
  <c r="H170" i="23"/>
  <c r="H183" i="22"/>
  <c r="H173" i="25"/>
  <c r="H169" i="23"/>
  <c r="H182" i="22"/>
  <c r="H172" i="25"/>
  <c r="H168" i="23"/>
  <c r="H181" i="22"/>
  <c r="H167" i="23"/>
  <c r="H180" i="22"/>
  <c r="H170" i="25"/>
  <c r="H166" i="23"/>
  <c r="H179" i="22"/>
  <c r="H169" i="25"/>
  <c r="H178" i="22"/>
  <c r="H165" i="23"/>
  <c r="H168" i="25"/>
  <c r="H164" i="23"/>
  <c r="H177" i="22"/>
  <c r="H163" i="23"/>
  <c r="H167" i="25"/>
  <c r="H176" i="22"/>
  <c r="H166" i="25"/>
  <c r="H162" i="23"/>
  <c r="H175" i="22"/>
  <c r="H161" i="23"/>
  <c r="H174" i="22"/>
  <c r="H160" i="23"/>
  <c r="AZ155" i="22"/>
  <c r="H171" i="23"/>
  <c r="H171" i="2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<sst xmlns="http://schemas.openxmlformats.org/spreadsheetml/2006/main" count="10019" uniqueCount="1758">
  <si>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</si>
  <si>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</si>
  <si>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</si>
  <si>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</si>
  <si>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</si>
  <si>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</si>
  <si>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</si>
  <si>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</si>
  <si>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</si>
  <si>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</si>
  <si>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</si>
  <si>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</si>
  <si>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</si>
  <si>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</si>
  <si>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</si>
  <si>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</si>
  <si>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</si>
  <si>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</si>
  <si>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</si>
  <si>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</si>
  <si>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</si>
  <si>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</si>
  <si>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</si>
  <si>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</si>
  <si>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</si>
  <si>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</si>
  <si>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</si>
  <si>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</si>
  <si>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</si>
  <si>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</si>
  <si>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</si>
  <si>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</si>
  <si>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</si>
  <si>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</si>
  <si>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</si>
  <si>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</si>
  <si>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</si>
  <si>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</si>
  <si>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</si>
  <si>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</si>
  <si>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</si>
  <si>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</si>
  <si>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</si>
  <si>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</si>
  <si>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</si>
  <si>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</si>
  <si>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</si>
  <si>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</si>
  <si>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</si>
  <si>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</si>
  <si>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</si>
  <si>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</si>
  <si>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</si>
  <si>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</si>
  <si>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</si>
  <si>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</si>
  <si>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</si>
  <si>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</si>
  <si>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</si>
  <si>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</si>
  <si>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</si>
  <si>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</si>
  <si>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</si>
  <si>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</si>
  <si>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</si>
  <si>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</si>
  <si>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</si>
  <si>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</si>
  <si>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</si>
  <si>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</si>
  <si>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</si>
  <si>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</si>
  <si>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</si>
  <si>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</si>
  <si>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</si>
  <si>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</si>
  <si>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</si>
  <si>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</si>
  <si>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</si>
  <si>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</si>
  <si>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</si>
  <si>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</si>
  <si>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</si>
  <si>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</si>
  <si>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</si>
  <si>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</si>
  <si>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FILE_LINE_BREAK="LF"
  ##設定可能値："CRLF", "LF"</t>
    <phoneticPr fontId="1" type="noConversion"/>
  </si>
  <si>
    <t>ROW_COUNTS="2"</t>
  </si>
  <si>
    <t>ROW_COUNTS="2"</t>
    <phoneticPr fontId="1" type="noConversion"/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</si>
  <si>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</si>
  <si>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</si>
  <si>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</si>
  <si>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</si>
  <si>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</si>
  <si>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</si>
  <si>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</si>
  <si>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>FILE_ENCLOSING_CHAR="DOUBLE_QUOTE"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</si>
  <si>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</si>
  <si>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</si>
  <si>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</si>
  <si>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</si>
  <si>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</si>
  <si>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</si>
  <si>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</si>
  <si>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</si>
  <si>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</si>
  <si>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</si>
  <si>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</si>
  <si>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</si>
  <si>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</si>
  <si>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</si>
  <si>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</si>
  <si>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</si>
  <si>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</si>
  <si>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</si>
  <si>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</si>
  <si>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</si>
  <si>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</si>
  <si>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</si>
  <si>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</si>
  <si>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</si>
  <si>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</si>
  <si>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</si>
  <si>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</si>
  <si>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</si>
  <si>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</si>
  <si>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</si>
  <si>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</si>
  <si>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</si>
  <si>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</si>
  <si>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</si>
  <si>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</si>
  <si>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</si>
  <si>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</si>
  <si>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</si>
  <si>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</si>
  <si>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</si>
  <si>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</si>
  <si>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</si>
  <si>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</si>
  <si>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</si>
  <si>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</si>
  <si>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</si>
  <si>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</si>
  <si>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</si>
  <si>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</si>
  <si>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</si>
  <si>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</si>
  <si>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</si>
  <si>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</si>
  <si>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</si>
  <si>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</si>
  <si>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</si>
  <si>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</si>
  <si>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</si>
  <si>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</si>
  <si>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</si>
  <si>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</si>
  <si>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</si>
  <si>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</si>
  <si>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</si>
  <si>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</si>
  <si>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</si>
  <si>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</si>
  <si>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</si>
  <si>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</si>
  <si>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</si>
  <si>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</si>
  <si>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</si>
  <si>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</si>
  <si>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</si>
  <si>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</si>
  <si>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</si>
  <si>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</si>
  <si>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</si>
  <si>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</si>
  <si>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</si>
  <si>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</si>
  <si>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</si>
  <si>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</si>
  <si>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</si>
  <si>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</si>
  <si>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</si>
  <si>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</si>
  <si>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</si>
  <si>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</si>
  <si>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</si>
  <si>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</si>
  <si>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</si>
  <si>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</si>
  <si>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</si>
  <si>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</si>
  <si>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</si>
  <si>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</si>
  <si>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</si>
  <si>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</si>
  <si>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</si>
  <si>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</si>
  <si>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</si>
  <si>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</si>
  <si>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</si>
  <si>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</si>
  <si>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</si>
  <si>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</si>
  <si>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</si>
  <si>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</si>
  <si>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</si>
  <si>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</si>
  <si>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</si>
  <si>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</si>
  <si>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</si>
  <si>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</si>
  <si>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</si>
  <si>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</si>
  <si>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</si>
  <si>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</si>
  <si>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</si>
  <si>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</si>
  <si>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</si>
  <si>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</si>
  <si>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</si>
  <si>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</si>
  <si>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</si>
  <si>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</si>
  <si>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</si>
  <si>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</si>
  <si>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</si>
  <si>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</si>
  <si>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</si>
  <si>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</si>
  <si>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</si>
  <si>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</si>
  <si>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</si>
  <si>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</si>
  <si>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</si>
  <si>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</si>
  <si>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</si>
  <si>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</si>
  <si>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</si>
  <si>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</si>
  <si>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</si>
  <si>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</si>
  <si>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</si>
  <si>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</si>
  <si>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</si>
  <si>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</si>
  <si>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</si>
  <si>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</si>
  <si>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</si>
  <si>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</si>
  <si>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</si>
  <si>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</si>
  <si>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</si>
  <si>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</si>
  <si>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</si>
  <si>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</si>
  <si>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</si>
  <si>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</si>
  <si>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</si>
  <si>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</si>
  <si>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</si>
  <si>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</si>
  <si>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</si>
  <si>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</si>
  <si>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</si>
  <si>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</si>
  <si>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</si>
  <si>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</si>
  <si>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</si>
  <si>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</si>
  <si>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</si>
  <si>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</si>
  <si>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</si>
  <si>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</si>
  <si>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</si>
  <si>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</si>
  <si>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</si>
  <si>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</si>
  <si>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</si>
  <si>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</si>
  <si>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</si>
  <si>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</si>
  <si>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</si>
  <si>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</si>
  <si>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</si>
  <si>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</si>
  <si>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</si>
  <si>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</si>
  <si>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</si>
  <si>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</si>
  <si>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</si>
  <si>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</si>
  <si>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</si>
  <si>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</si>
  <si>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</si>
  <si>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</si>
  <si>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</si>
  <si>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</si>
  <si>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</si>
  <si>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</si>
  <si>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</si>
  <si>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</si>
  <si>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</si>
  <si>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</si>
  <si>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</si>
  <si>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</si>
  <si>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</si>
  <si>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</si>
  <si>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</si>
  <si>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</si>
  <si>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</si>
  <si>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</si>
  <si>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</si>
  <si>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</si>
  <si>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</si>
  <si>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</si>
  <si>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</si>
  <si>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</si>
  <si>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</si>
  <si>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</si>
  <si>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</si>
  <si>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</si>
  <si>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</si>
  <si>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</si>
  <si>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</si>
  <si>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</si>
  <si>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</si>
  <si>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</si>
  <si>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</si>
  <si>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</si>
  <si>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</si>
  <si>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</si>
  <si>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</si>
  <si>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</si>
  <si>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</si>
  <si>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</si>
  <si>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</si>
  <si>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</si>
  <si>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</si>
  <si>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</si>
  <si>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</si>
  <si>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</si>
  <si>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</si>
  <si>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</si>
  <si>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</si>
  <si>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</si>
  <si>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</si>
  <si>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</si>
  <si>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</si>
  <si>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</si>
  <si>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</si>
  <si>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</si>
  <si>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</si>
  <si>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</si>
  <si>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</si>
  <si>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</si>
  <si>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</si>
  <si>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</si>
  <si>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</si>
  <si>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</si>
  <si>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</si>
  <si>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</si>
  <si>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</si>
  <si>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</si>
  <si>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</si>
  <si>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</si>
  <si>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</si>
  <si>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</si>
  <si>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</si>
  <si>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</si>
  <si>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</si>
  <si>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</si>
  <si>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</si>
  <si>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</si>
  <si>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ログ区分</t>
    <phoneticPr fontId="1" type="noConversion"/>
  </si>
  <si>
    <t>ログ設定方法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</si>
  <si>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</si>
  <si>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</si>
  <si>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</si>
  <si>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</si>
  <si>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</si>
  <si>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</si>
  <si>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</si>
  <si>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</si>
  <si>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</si>
  <si>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</si>
  <si>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</si>
  <si>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</si>
  <si>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</si>
  <si>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</si>
  <si>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</si>
  <si>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</si>
  <si>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</si>
  <si>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</si>
  <si>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</si>
  <si>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</si>
  <si>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</si>
  <si>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</si>
  <si>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</si>
  <si>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</si>
  <si>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</si>
  <si>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</si>
  <si>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</si>
  <si>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</si>
  <si>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</si>
  <si>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</si>
  <si>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</si>
  <si>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</si>
  <si>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</si>
  <si>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</si>
  <si>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</si>
  <si>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</si>
  <si>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</si>
  <si>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</si>
  <si>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</si>
  <si>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</si>
  <si>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</si>
  <si>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</si>
  <si>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</si>
  <si>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</si>
  <si>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</si>
  <si>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</si>
  <si>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</si>
  <si>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</si>
  <si>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</si>
  <si>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</si>
  <si>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</si>
  <si>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</si>
  <si>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</si>
  <si>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</si>
  <si>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</si>
  <si>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</si>
  <si>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</si>
  <si>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</si>
  <si>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</si>
  <si>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</si>
  <si>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</si>
  <si>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</si>
  <si>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</si>
  <si>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</si>
  <si>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</si>
  <si>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</si>
  <si>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</si>
  <si>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</si>
  <si>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</si>
  <si>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</si>
  <si>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</si>
  <si>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</si>
  <si>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</si>
  <si>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</si>
  <si>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</si>
  <si>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</si>
  <si>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</si>
  <si>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</si>
  <si>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</si>
  <si>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</si>
  <si>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</si>
  <si>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</si>
  <si>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</si>
  <si>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</si>
  <si>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</si>
  <si>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</si>
  <si>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</si>
  <si>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</si>
  <si>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</si>
  <si>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</si>
  <si>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</si>
  <si>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t>ログ</t>
    <phoneticPr fontId="1" type="noConversion"/>
  </si>
  <si>
    <t>番号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</si>
  <si>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</si>
  <si>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</si>
  <si>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</si>
  <si>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</si>
  <si>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</si>
  <si>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</si>
  <si>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</si>
  <si>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</si>
  <si>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</si>
  <si>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</si>
  <si>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</si>
  <si>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</si>
  <si>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</si>
  <si>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</si>
  <si>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</si>
  <si>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</si>
  <si>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</si>
  <si>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</si>
  <si>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</si>
  <si>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</si>
  <si>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</si>
  <si>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</si>
  <si>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</si>
  <si>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</si>
  <si>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</si>
  <si>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</si>
  <si>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</si>
  <si>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</si>
  <si>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</si>
  <si>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</si>
  <si>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</si>
  <si>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</si>
  <si>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</si>
  <si>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</si>
  <si>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</si>
  <si>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</si>
  <si>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</si>
  <si>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</si>
  <si>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</si>
  <si>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</si>
  <si>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</si>
  <si>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</si>
  <si>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</si>
  <si>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</si>
  <si>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</si>
  <si>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</si>
  <si>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</si>
  <si>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</si>
  <si>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</si>
  <si>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</si>
  <si>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</si>
  <si>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</si>
  <si>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</si>
  <si>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</si>
  <si>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</si>
  <si>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</si>
  <si>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</si>
  <si>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</si>
  <si>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</si>
  <si>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</si>
  <si>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01 ~ 09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</si>
  <si>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</si>
  <si>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</si>
  <si>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</si>
  <si>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</si>
  <si>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</si>
  <si>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</si>
  <si>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</si>
  <si>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</si>
  <si>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</si>
  <si>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</si>
  <si>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</si>
  <si>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</si>
  <si>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</si>
  <si>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</si>
  <si>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</si>
  <si>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</si>
  <si>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</si>
  <si>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</si>
  <si>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</si>
  <si>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</si>
  <si>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</si>
  <si>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</si>
  <si>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</si>
  <si>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</si>
  <si>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</si>
  <si>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</si>
  <si>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</si>
  <si>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</si>
  <si>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</si>
  <si>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</si>
  <si>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</si>
  <si>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</si>
  <si>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</si>
  <si>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</si>
  <si>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</si>
  <si>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</si>
  <si>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</si>
  <si>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</si>
  <si>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</si>
  <si>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</si>
  <si>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</si>
  <si>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</si>
  <si>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</si>
  <si>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</si>
  <si>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</si>
  <si>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</si>
  <si>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</si>
  <si>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</si>
  <si>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</si>
  <si>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</si>
  <si>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</si>
  <si>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</si>
  <si>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</si>
  <si>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</si>
  <si>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</si>
  <si>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</si>
  <si>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</si>
  <si>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</si>
  <si>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</si>
  <si>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</si>
  <si>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</si>
  <si>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</si>
  <si>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</si>
  <si>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</si>
  <si>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</si>
  <si>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</si>
  <si>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</si>
  <si>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</si>
  <si>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</si>
  <si>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</si>
  <si>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</si>
  <si>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</si>
  <si>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</si>
  <si>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</si>
  <si>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</si>
  <si>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</si>
  <si>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</si>
  <si>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</si>
  <si>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</si>
  <si>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</si>
  <si>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</si>
  <si>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</si>
  <si>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</si>
  <si>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</si>
  <si>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</si>
  <si>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</si>
  <si>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</si>
  <si>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</si>
  <si>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</si>
  <si>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</si>
  <si>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</si>
  <si>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</si>
  <si>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</si>
  <si>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</si>
  <si>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</si>
  <si>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</si>
  <si>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</si>
  <si>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</si>
  <si>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</si>
  <si>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</si>
  <si>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</si>
  <si>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</si>
  <si>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</si>
  <si>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</si>
  <si>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</si>
  <si>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</si>
  <si>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</si>
  <si>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</si>
  <si>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</si>
  <si>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</si>
  <si>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</si>
  <si>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</si>
  <si>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</si>
  <si>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</si>
  <si>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</si>
  <si>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</si>
  <si>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</si>
  <si>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</si>
  <si>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</si>
  <si>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</si>
  <si>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</si>
  <si>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</si>
  <si>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</si>
  <si>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</si>
  <si>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</si>
  <si>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</si>
  <si>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</si>
  <si>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</si>
  <si>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</si>
  <si>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</si>
  <si>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##説明：固定日付を設定する場合指定　※日付区分文字は"/"に固定</t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</si>
  <si>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</si>
  <si>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</si>
  <si>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</si>
  <si>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</si>
  <si>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</si>
  <si>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</si>
  <si>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</si>
  <si>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</si>
  <si>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</si>
  <si>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</si>
  <si>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</si>
  <si>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</si>
  <si>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</si>
  <si>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</si>
  <si>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</si>
  <si>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</si>
  <si>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</si>
  <si>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</si>
  <si>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</si>
  <si>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1）</t>
    <phoneticPr fontId="1" type="noConversion"/>
  </si>
  <si>
    <t>2）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</si>
  <si>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</si>
  <si>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</si>
  <si>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</si>
  <si>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</si>
  <si>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</si>
  <si>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</si>
  <si>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</si>
  <si>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</si>
  <si>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</si>
  <si>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</si>
  <si>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</si>
  <si>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</si>
  <si>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</si>
  <si>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</si>
  <si>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</si>
  <si>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</si>
  <si>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</si>
  <si>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</si>
  <si>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符号の桁数の有無（SIGN_DIGIT）チェック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</si>
  <si>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</si>
  <si>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</si>
  <si>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</si>
  <si>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</si>
  <si>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</si>
  <si>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</si>
  <si>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</si>
  <si>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</si>
  <si>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</si>
  <si>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</si>
  <si>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</si>
  <si>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</si>
  <si>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</si>
  <si>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</si>
  <si>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</si>
  <si>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</si>
  <si>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</si>
  <si>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</si>
  <si>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</si>
  <si>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</si>
  <si>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</si>
  <si>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</si>
  <si>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</si>
  <si>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</si>
  <si>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</si>
  <si>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</si>
  <si>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</si>
  <si>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</si>
  <si>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</si>
  <si>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</si>
  <si>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</si>
  <si>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</si>
  <si>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</si>
  <si>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</si>
  <si>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</si>
  <si>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</si>
  <si>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</si>
  <si>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</si>
  <si>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</si>
  <si>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</si>
  <si>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</si>
  <si>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</si>
  <si>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</si>
  <si>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</si>
  <si>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</si>
  <si>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##説明：データ前後のトリムデータ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</si>
  <si>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</si>
  <si>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</si>
  <si>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</si>
  <si>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</si>
  <si>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</si>
  <si>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</si>
  <si>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</si>
  <si>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</si>
  <si>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</si>
  <si>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</si>
  <si>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</si>
  <si>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</si>
  <si>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</si>
  <si>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</si>
  <si>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</si>
  <si>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COLUMN_COUNTS設定値：0</t>
    <phoneticPr fontId="1" type="noConversion"/>
  </si>
  <si>
    <t>文字設定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</si>
  <si>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</si>
  <si>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</si>
  <si>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</si>
  <si>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</si>
  <si>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</si>
  <si>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</si>
  <si>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</si>
  <si>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</si>
  <si>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</si>
  <si>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</si>
  <si>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</si>
  <si>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</si>
  <si>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ワーニング: パラメータ2が「'UPPER','upper','U','u'」(大文字のみデータ),「'LOWER','lower','L','l'」(小文字のみデータ),以外文字列は大・小文字混在データ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</si>
  <si>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</si>
  <si>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</si>
  <si>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</si>
  <si>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</si>
  <si>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</si>
  <si>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</si>
  <si>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</si>
  <si>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</si>
  <si>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</si>
  <si>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</si>
  <si>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</si>
  <si>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エラー: COLUMN_COUNTSが設定されていません。</t>
    <phoneticPr fontId="1" type="noConversion"/>
  </si>
  <si>
    <t>エラー: COLUMN_DATA_TYPEが設定されていません。</t>
    <phoneticPr fontId="1" type="noConversion"/>
  </si>
  <si>
    <t>エラー: COLUMN_DATA_LENGTHが設定されていません。</t>
    <phoneticPr fontId="1" type="noConversion"/>
  </si>
  <si>
    <t>エラー: COLUMN_DATA_TRIMが設定されていません。</t>
    <phoneticPr fontId="1" type="noConversion"/>
  </si>
  <si>
    <t>エラー: COLUMN_DATA_SIGNEDが設定されていません。</t>
    <phoneticPr fontId="1" type="noConversion"/>
  </si>
  <si>
    <t>エラー: SIGN_DIGITが設定されていません。</t>
    <phoneticPr fontId="1" type="noConversion"/>
  </si>
  <si>
    <t>エラー: DATE_SEPARATORが設定されていません。</t>
    <phoneticPr fontId="1" type="noConversion"/>
  </si>
  <si>
    <t>エラー: TIME_SEPARATORが設定されていません。</t>
    <phoneticPr fontId="1" type="noConversion"/>
  </si>
  <si>
    <t>エラー: SEPARATOR_DATE_TIMEが設定されていません。</t>
    <phoneticPr fontId="1" type="noConversion"/>
  </si>
  <si>
    <t>エラー: REFERENCE_DATEが設定されていません。</t>
    <phoneticPr fontId="1" type="noConversion"/>
  </si>
  <si>
    <t>エラー: CASE_MODEが設定されていません。</t>
    <phoneticPr fontId="1" type="noConversion"/>
  </si>
  <si>
    <t>エラー: MULTIBYTE_STRINGが設定されていません。</t>
    <phoneticPr fontId="1" type="noConversion"/>
  </si>
  <si>
    <t>エラー: COLUMN_COUNTSは1以上の整数を指定してください。</t>
    <phoneticPr fontId="1" type="noConversion"/>
  </si>
  <si>
    <t>エラー: COLUMN_DATA_TYPEの項目数がCOLUMN_COUNTSと異なります。</t>
    <phoneticPr fontId="1" type="noConversion"/>
  </si>
  <si>
    <t>エラー: COLUMN_DATA_LENGTHの項目数がCOLUMN_COUNTSと異なります。</t>
    <phoneticPr fontId="1" type="noConversion"/>
  </si>
  <si>
    <t>エラー: COLUMN_DATA_TRIMの項目数がCOLUMN_COUNTSと異なります。</t>
    <phoneticPr fontId="1" type="noConversion"/>
  </si>
  <si>
    <t>エラー: COLUMN_DATA_SIGNEDの項目数がCOLUMN_COUNTSと異なります。</t>
    <phoneticPr fontId="1" type="noConversion"/>
  </si>
  <si>
    <t>エラー: 無効なデータタイプ${_type}が指定されています。</t>
    <phoneticPr fontId="1" type="noConversion"/>
  </si>
  <si>
    <t>エラー: 無効なトリム${_type}が指定されています。'NONE' または 'FT', 'BT', 'ft', 'bt' を含む文字列を指定してください。</t>
    <phoneticPr fontId="1" type="noConversion"/>
  </si>
  <si>
    <t>エラー: 無効な値${_type}が指定されています。</t>
    <phoneticPr fontId="1" type="noConversion"/>
  </si>
  <si>
    <t>エラー: SIGN_DIGITは「0」または「1」を指定してください。</t>
    <phoneticPr fontId="1" type="noConversion"/>
  </si>
  <si>
    <t>エラー: 無効な日付区切り文字です。「/」、「-」、または「NONE」を指定してください。</t>
    <phoneticPr fontId="1" type="noConversion"/>
  </si>
  <si>
    <t>エラー: 無効な時間区切り文字です。「:」または「NONE」を指定してください。</t>
    <phoneticPr fontId="1" type="noConversion"/>
  </si>
  <si>
    <t>エラー: 無効な日付・時間区切り文字です。「NONE」または「SPACE」を指定してください。</t>
    <phoneticPr fontId="1" type="noConversion"/>
  </si>
  <si>
    <t>エラー: 無効なCASE_MODEの値です。「UPPER」「LOWER」「NONE」のいずれかを指定してください。</t>
    <phoneticPr fontId="1" type="noConversion"/>
  </si>
  <si>
    <t>エラー: マルチバイトの1文字を設定してください。</t>
    <phoneticPr fontId="1" type="noConversion"/>
  </si>
  <si>
    <t>エラー: 第${_item_number}項目 - データ型 charの設定桁数は${_length}です。1以上の整数を指定してください。</t>
    <phoneticPr fontId="1" type="noConversion"/>
  </si>
  <si>
    <t>エラー: 「FT」または「BT」を指定した場合、_lengthは3以上である必要があります。</t>
    <phoneticPr fontId="1" type="noConversion"/>
  </si>
  <si>
    <t>エラー: 「ft」または「bt」を指定した場合、_lengthは2以上である必要があります。</t>
    <phoneticPr fontId="1" type="noConversion"/>
  </si>
  <si>
    <t>エラー: 第${_item_number}項目 - データ型 stringの設定桁数は${_length}です。1以上の整数を指定してください。</t>
    <phoneticPr fontId="1" type="noConversion"/>
  </si>
  <si>
    <t>エラー: 第${_item_number}項目 - データ型 booleanの設定桁数は${_length}です。常に'0'または'1'または'2'でなければなりません。</t>
    <phoneticPr fontId="1" type="noConversion"/>
  </si>
  <si>
    <t>エラー: 第${_item_number}項目 - データ型 dateの設定桁数は${_length}です。'YYYYMMDDhhmmss','YYMMDDhhmmss','YYYY','YY'などの形式で指定してください。</t>
    <phoneticPr fontId="1" type="noConversion"/>
  </si>
  <si>
    <t>エラー: 第${_item_number}項目 - データ型 byteの設定桁数は${_length}です。1以上の整数を指定してください。</t>
    <phoneticPr fontId="1" type="noConversion"/>
  </si>
  <si>
    <t>エラー: 「ft」または「bt」を指定した場合、_lengthは3以上である必要があります。</t>
    <phoneticPr fontId="1" type="noConversion"/>
  </si>
  <si>
    <t>エラー: 第${_item_number}項目 - データ型 shortの設定桁数は${_length}です。1以上の整数を指定してください。</t>
    <phoneticPr fontId="1" type="noConversion"/>
  </si>
  <si>
    <t>エラー: 「ft」または「bt」を指定した場合、_lengthは4以上である必要があります。</t>
    <phoneticPr fontId="1" type="noConversion"/>
  </si>
  <si>
    <t>エラー: 第${_item_number}項目 - データ型 intの設定桁数は${_length}です。1以上の整数を指定してください。</t>
    <phoneticPr fontId="1" type="noConversion"/>
  </si>
  <si>
    <t>エラー: 「FT」または「BT」を指定した場合、_lengthは4以上である必要があります。</t>
    <phoneticPr fontId="1" type="noConversion"/>
  </si>
  <si>
    <t>エラー: 第${_item_number}項目 - データ型 longの設定桁数は${_length}です。1以上の整数を指定してください。</t>
    <phoneticPr fontId="1" type="noConversion"/>
  </si>
  <si>
    <t>エラー: _lengthの値が無効です。小数点(.)を含める必要があります。</t>
    <phoneticPr fontId="1" type="noConversion"/>
  </si>
  <si>
    <t>生成するデータ項目数(COLUMN_COUNTS)分、タイプと桁数が正しく設定されていることを確認。</t>
    <phoneticPr fontId="1" type="noConversion"/>
  </si>
  <si>
    <t>COLUMN_DATA_LENGTH</t>
  </si>
  <si>
    <t>サポート対象のデータタイプ(COLUMN_DATA_TYPE)以外のタイプが存在しないことを確認。</t>
    <phoneticPr fontId="1" type="noConversion"/>
  </si>
  <si>
    <t>データタイプごとの桁数について（COLUMN_DATA_TRIM）</t>
    <phoneticPr fontId="1" type="noConversion"/>
  </si>
  <si>
    <t>このプログラムでは、charとstringのデータ生成方式は同じである。</t>
    <phoneticPr fontId="1" type="noConversion"/>
  </si>
  <si>
    <t>数値ではなく所定の形式で日付、時間を指定（「日付区分文字・時間区分文字なし」、例：YYYYMMDDhhmmss)</t>
    <phoneticPr fontId="1" type="noConversion"/>
  </si>
  <si>
    <t>タイプの範囲内に収まっていることを確認。</t>
  </si>
  <si>
    <t>5)</t>
    <phoneticPr fontId="1" type="noConversion"/>
  </si>
  <si>
    <t>トリム確認用の設定値（COLUMN_DATA_TRIM）</t>
    <phoneticPr fontId="1" type="noConversion"/>
  </si>
  <si>
    <t>トリム確認対象タイプ</t>
    <phoneticPr fontId="1" type="noConversion"/>
  </si>
  <si>
    <t>char,string,byte,short,int,float</t>
    <phoneticPr fontId="1" type="noConversion"/>
  </si>
  <si>
    <t>(文字列タイプ、整数タイプ、実数タイプ）</t>
    <phoneticPr fontId="1" type="noConversion"/>
  </si>
  <si>
    <t>対象外タイプ</t>
    <phoneticPr fontId="1" type="noConversion"/>
  </si>
  <si>
    <t>boolean,date</t>
    <phoneticPr fontId="1" type="noConversion"/>
  </si>
  <si>
    <t>サポートトリムデータ</t>
    <phoneticPr fontId="1" type="noConversion"/>
  </si>
  <si>
    <t>前方全角スペーストリム</t>
    <phoneticPr fontId="1" type="noConversion"/>
  </si>
  <si>
    <t>後方全角スペーストリム</t>
    <phoneticPr fontId="1" type="noConversion"/>
  </si>
  <si>
    <t>前方半角スペーストリム</t>
    <phoneticPr fontId="1" type="noConversion"/>
  </si>
  <si>
    <t>後方半角スペーストリム</t>
    <phoneticPr fontId="1" type="noConversion"/>
  </si>
  <si>
    <t>NONE</t>
    <phoneticPr fontId="1" type="noConversion"/>
  </si>
  <si>
    <t>トリムなし</t>
    <phoneticPr fontId="1" type="noConversion"/>
  </si>
  <si>
    <t>数値データの符号許容を設定（COLUMN_DATA_SIGNED）</t>
    <phoneticPr fontId="1" type="noConversion"/>
  </si>
  <si>
    <t>「0」無符号の値（負数抜き）の範囲のデータ作成</t>
    <phoneticPr fontId="1" type="noConversion"/>
  </si>
  <si>
    <t>「1」符号付きの値（負数含む）の範囲のデータ作成</t>
    <phoneticPr fontId="1" type="noConversion"/>
  </si>
  <si>
    <t>設定ファイルの設定値関係</t>
    <phoneticPr fontId="1" type="noConversion"/>
  </si>
  <si>
    <t>string,charタイプ</t>
    <phoneticPr fontId="1" type="noConversion"/>
  </si>
  <si>
    <t>COLUMN_DATA_TYPE</t>
  </si>
  <si>
    <t>CASE_MODE</t>
  </si>
  <si>
    <t>MULTIBYTE_STRING</t>
  </si>
  <si>
    <t>booleanタイプ</t>
    <phoneticPr fontId="1" type="noConversion"/>
  </si>
  <si>
    <t>dateタイプ</t>
    <phoneticPr fontId="1" type="noConversion"/>
  </si>
  <si>
    <t>DATE_SEPARATOR</t>
  </si>
  <si>
    <t>TIME_SEPARATOR</t>
  </si>
  <si>
    <t>REFERENCE_DATE</t>
  </si>
  <si>
    <t>byte,short,int,long,float,doubleタイプ</t>
    <phoneticPr fontId="1" type="noConversion"/>
  </si>
  <si>
    <t>COLUMN_DATA_SIGNED</t>
  </si>
  <si>
    <t>「参照シート」</t>
    <phoneticPr fontId="1" type="noConversion"/>
  </si>
  <si>
    <t>NONE</t>
  </si>
  <si>
    <t>DATE_SEPARATOR="/"
  ##設定可能値："NONE", "/", "-"</t>
    <phoneticPr fontId="1" type="noConversion"/>
  </si>
  <si>
    <t>TIME_SEPARATOR=":"
  ##設定可能値："NONE", ":"</t>
    <phoneticPr fontId="1" type="noConversion"/>
  </si>
  <si>
    <t>SEPARATOR_DATE_TIME="SPACE"
  ##設定可能値："NONE", "SPACE"</t>
  </si>
  <si>
    <t>CASE_MODE="NONE"
  ##設定可能値："NONE", "UPPER", "LOWER"</t>
    <phoneticPr fontId="1" type="noConversion"/>
  </si>
  <si>
    <r>
      <t>MULTIBYTE_STRING="NONE"
  ##設定可能値："NONE",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</si>
  <si>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COLUMN_DATA_TRIM="FT","BT","ft","bt","NONE","FTft","BTbt","FTftBTbt","FTftBTbt","FTftBTbt"</t>
    <phoneticPr fontId="1" type="noConversion"/>
  </si>
  <si>
    <t xml:space="preserve">  ##設定可能値：FT(前方全角トリム)、ft(前方半角トリム)、BT(後方全角トリム)、bt(後方半角トリム)、NONE(トリムなし)</t>
    <phoneticPr fontId="1" type="noConversion"/>
  </si>
  <si>
    <t xml:space="preserve">  ##設定可能値："NONE", "/", "-"</t>
    <phoneticPr fontId="1" type="noConversion"/>
  </si>
  <si>
    <t xml:space="preserve">  ##設定可能値："NONE", ":"</t>
    <phoneticPr fontId="1" type="noConversion"/>
  </si>
  <si>
    <t xml:space="preserve">  ##設定可能値："NONE", "SPACE"</t>
    <phoneticPr fontId="1" type="noConversion"/>
  </si>
  <si>
    <t>CASE_MODE="NONE"</t>
    <phoneticPr fontId="1" type="noConversion"/>
  </si>
  <si>
    <t xml:space="preserve">  ##設定可能値："NONE", "UPPER", "LOWER"</t>
    <phoneticPr fontId="1" type="noConversion"/>
  </si>
  <si>
    <r>
      <t xml:space="preserve">  ##設定可能値："NONE", "あ", "</t>
    </r>
    <r>
      <rPr>
        <sz val="12"/>
        <color theme="1"/>
        <rFont val="맑은 고딕"/>
        <family val="2"/>
        <charset val="129"/>
        <scheme val="minor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</si>
  <si>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string,string</t>
    <phoneticPr fontId="1" type="noConversion"/>
  </si>
  <si>
    <t>3,4</t>
    <phoneticPr fontId="1" type="noConversion"/>
  </si>
  <si>
    <t>NONE,NONE</t>
    <phoneticPr fontId="1" type="noConversion"/>
  </si>
  <si>
    <t>Ft</t>
    <phoneticPr fontId="1" type="noConversion"/>
  </si>
  <si>
    <t>0,0</t>
    <phoneticPr fontId="1" type="noConversion"/>
  </si>
  <si>
    <t>|</t>
    <phoneticPr fontId="1" type="noConversion"/>
  </si>
  <si>
    <t>~</t>
    <phoneticPr fontId="1" type="noConversion"/>
  </si>
  <si>
    <t>RAN</t>
    <phoneticPr fontId="1" type="noConversion"/>
  </si>
  <si>
    <t>COLUMN_COUNTS設定値：未設定</t>
    <phoneticPr fontId="1" type="noConversion"/>
  </si>
  <si>
    <t>COLUMN_DATA_TYPE設定値：未設定</t>
    <phoneticPr fontId="1" type="noConversion"/>
  </si>
  <si>
    <t>COLUMN_DATA_LENGTH設定値：未設定</t>
    <phoneticPr fontId="1" type="noConversion"/>
  </si>
  <si>
    <t>COLUMN_DATA_TRIM設定値：未設定</t>
    <phoneticPr fontId="1" type="noConversion"/>
  </si>
  <si>
    <t>COLUMN_DATA_SIGNED設定値：未設定</t>
    <phoneticPr fontId="1" type="noConversion"/>
  </si>
  <si>
    <t>SIGN_DIGIT設定値：未設定</t>
    <phoneticPr fontId="1" type="noConversion"/>
  </si>
  <si>
    <t>DATE_SEPARATOR設定値：未設定</t>
    <phoneticPr fontId="1" type="noConversion"/>
  </si>
  <si>
    <t>TIME_SEPARATOR設定値：未設定</t>
    <phoneticPr fontId="1" type="noConversion"/>
  </si>
  <si>
    <t>SEPARATOR_DATE_TIME設定値：未設定</t>
  </si>
  <si>
    <t>REFERENCE_DATE設定値：未設定</t>
    <phoneticPr fontId="1" type="noConversion"/>
  </si>
  <si>
    <t>CASE_MODE設定値：未設定</t>
    <phoneticPr fontId="1" type="noConversion"/>
  </si>
  <si>
    <t>MULTIBYTE_STRING設定値：未設定</t>
    <phoneticPr fontId="1" type="noConversion"/>
  </si>
  <si>
    <t>COLUMN_DATA_TYPEの項目数がCOLUMN_COUNTSと異なる</t>
    <phoneticPr fontId="1" type="noConversion"/>
  </si>
  <si>
    <t>COLUMN_DATA_LENGTHの項目数がCOLUMN_COUNTSと異なる</t>
    <phoneticPr fontId="1" type="noConversion"/>
  </si>
  <si>
    <t>COLUMN_DATA_TRIMの項目数がCOLUMN_COUNTSと異なる</t>
    <phoneticPr fontId="1" type="noConversion"/>
  </si>
  <si>
    <t>COLUMN_DATA_SIGNEDの項目数がCOLUMN_COUNTSと異なる</t>
    <phoneticPr fontId="1" type="noConversion"/>
  </si>
  <si>
    <t>COLUMN_DATA_TYPE設定値：NONE</t>
    <phoneticPr fontId="1" type="noConversion"/>
  </si>
  <si>
    <t>COLUMN_DATA_TRIM設定値：Ft</t>
    <phoneticPr fontId="1" type="noConversion"/>
  </si>
  <si>
    <t>COLUMN_DATA_SIGNED設定値：2</t>
    <phoneticPr fontId="1" type="noConversion"/>
  </si>
  <si>
    <t>SIGN_DIGIT設定値：2</t>
    <phoneticPr fontId="1" type="noConversion"/>
  </si>
  <si>
    <t>DATE_SEPARATOR設定値：|</t>
    <phoneticPr fontId="1" type="noConversion"/>
  </si>
  <si>
    <t>TIME_SEPARATOR設定値：~</t>
    <phoneticPr fontId="1" type="noConversion"/>
  </si>
  <si>
    <t>SEPARATOR_DATE_TIME設定値：-</t>
    <phoneticPr fontId="1" type="noConversion"/>
  </si>
  <si>
    <t>REFERENCE_DATE設定値：20241231</t>
    <phoneticPr fontId="1" type="noConversion"/>
  </si>
  <si>
    <t>CASE_MODE設定値：RAN</t>
    <phoneticPr fontId="1" type="noConversion"/>
  </si>
  <si>
    <t>MULTIBYTE_STRING設定値：あA</t>
    <phoneticPr fontId="1" type="noConversion"/>
  </si>
  <si>
    <t>MULTIBYTE_STRING設定値：가</t>
    <phoneticPr fontId="1" type="noConversion"/>
  </si>
  <si>
    <t>MULTIBYTE_STRING設定値：●</t>
    <phoneticPr fontId="1" type="noConversion"/>
  </si>
  <si>
    <t>MULTIBYTE_STRING設定値：A</t>
    <phoneticPr fontId="1" type="noConversion"/>
  </si>
  <si>
    <t>MULTIBYTE_STRING設定値：AA</t>
    <phoneticPr fontId="1" type="noConversion"/>
  </si>
  <si>
    <t>COLUMN_DATA_TYPE設定値：char
COLUMN_DATA_LENGTH設定値：0</t>
    <phoneticPr fontId="1" type="noConversion"/>
  </si>
  <si>
    <t>COLUMN_DATA_TYPE設定値：char</t>
    <phoneticPr fontId="1" type="noConversion"/>
  </si>
  <si>
    <t>COLUMN_DATA_TYPE設定値：char
COLUMN_DATA_LENGTH設定値：38.7</t>
    <phoneticPr fontId="1" type="noConversion"/>
  </si>
  <si>
    <t>COLUMN_DATA_TYPE設定値：char
COLUMN_DATA_LENGTH設定値：YYYY</t>
    <phoneticPr fontId="1" type="noConversion"/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</si>
  <si>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</si>
  <si>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</si>
  <si>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</si>
  <si>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</si>
  <si>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</si>
  <si>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</si>
  <si>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</si>
  <si>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</si>
  <si>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</si>
  <si>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</si>
  <si>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</si>
  <si>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</si>
  <si>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COLUMN_DATA_TRIM：FTftBTbt</t>
    <phoneticPr fontId="1" type="noConversion"/>
  </si>
  <si>
    <t>COLUMN_DATA_TYPE設定値：char
COLUMN_DATA_LENGTH設定値：2
COLUMN_DATA_TRIM：FTftBTbt</t>
  </si>
  <si>
    <t>COLUMN_DATA_TYPE設定値：char
COLUMN_DATA_LENGTH設定値：3
COLUMN_DATA_TRIM：FTftBTbt</t>
  </si>
  <si>
    <t>COLUMN_DATA_TYPE設定値：char
COLUMN_DATA_LENGTH設定値：38.7
COLUMN_DATA_TRIM：NONE</t>
    <phoneticPr fontId="1" type="noConversion"/>
  </si>
  <si>
    <t>COLUMN_DATA_TYPE設定値：char
COLUMN_DATA_LENGTH設定値：YYYY
COLUMN_DATA_TRIM：NONE</t>
    <phoneticPr fontId="1" type="noConversion"/>
  </si>
  <si>
    <t>COLUMN_DATA_TYPE設定値：string
COLUMN_DATA_LENGTH設定値：0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</si>
  <si>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</si>
  <si>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</si>
  <si>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</si>
  <si>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</si>
  <si>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</si>
  <si>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</si>
  <si>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</si>
  <si>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</si>
  <si>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</si>
  <si>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</si>
  <si>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</si>
  <si>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</si>
  <si>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COLUMN_DATA_TRIM：FTftBTbt</t>
  </si>
  <si>
    <t>COLUMN_DATA_TYPE設定値：string
COLUMN_DATA_LENGTH設定値：2
COLUMN_DATA_TRIM：FTftBTbt</t>
  </si>
  <si>
    <t>COLUMN_DATA_TYPE設定値：string
COLUMN_DATA_LENGTH設定値：3
COLUMN_DATA_TRIM：FTftBTbt</t>
    <phoneticPr fontId="1" type="noConversion"/>
  </si>
  <si>
    <t>COLUMN_DATA_TYPE設定値：string
COLUMN_DATA_LENGTH設定値：38.7
COLUMN_DATA_TRIM：NONE</t>
    <phoneticPr fontId="1" type="noConversion"/>
  </si>
  <si>
    <t>COLUMN_DATA_TYPE設定値：string
COLUMN_DATA_LENGTH設定値：YYYY
COLUMN_DATA_TRIM：NONE</t>
    <phoneticPr fontId="1" type="noConversion"/>
  </si>
  <si>
    <t>COLUMN_DATA_TYPE設定値：boolean
COLUMN_DATA_LENGTH設定値：0</t>
    <phoneticPr fontId="1" type="noConversion"/>
  </si>
  <si>
    <t>COLUMN_DATA_TYPE設定値：boolean
COLUMN_DATA_LENGTH設定値：1</t>
  </si>
  <si>
    <t>COLUMN_DATA_TYPE設定値：boolean
COLUMN_DATA_LENGTH設定値：2</t>
  </si>
  <si>
    <t>COLUMN_DATA_TYPE設定値：boolean
COLUMN_DATA_LENGTH設定値：3</t>
    <phoneticPr fontId="1" type="noConversion"/>
  </si>
  <si>
    <t>COLUMN_DATA_TYPE設定値：boolean
COLUMN_DATA_LENGTH設定値：38.7</t>
    <phoneticPr fontId="1" type="noConversion"/>
  </si>
  <si>
    <t>COLUMN_DATA_TYPE設定値：boolean
COLUMN_DATA_LENGTH設定値：YYYY</t>
    <phoneticPr fontId="1" type="noConversion"/>
  </si>
  <si>
    <t>COLUMN_DATA_TYPE設定値：date
COLUMN_DATA_LENGTH設定値：3</t>
    <phoneticPr fontId="1" type="noConversion"/>
  </si>
  <si>
    <t>COLUMN_DATA_TYPE設定値：date
COLUMN_DATA_LENGTH設定値：38.7</t>
    <phoneticPr fontId="1" type="noConversion"/>
  </si>
  <si>
    <t>COLUMN_DATA_TYPE設定値：date
COLUMN_DATA_LENGTH設定値：YYYY</t>
    <phoneticPr fontId="1" type="noConversion"/>
  </si>
  <si>
    <t>COLUMN_DATA_TYPE設定値：date
COLUMN_DATA_LENGTH設定値：YYY</t>
    <phoneticPr fontId="1" type="noConversion"/>
  </si>
  <si>
    <t>COLUMN_DATA_TYPE設定値：date
COLUMN_DATA_LENGTH設定値：YY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</si>
  <si>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</si>
  <si>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</si>
  <si>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COLUMN_DATA_LENGTH設定値：DD</t>
    <phoneticPr fontId="1" type="noConversion"/>
  </si>
  <si>
    <t>COLUMN_DATA_TYPE設定値：date
COLUMN_DATA_LENGTH設定値：D</t>
    <phoneticPr fontId="1" type="noConversion"/>
  </si>
  <si>
    <t>COLUMN_DATA_TYPE設定値：date
COLUMN_DATA_LENGTH設定値：YYYYMMDD</t>
    <phoneticPr fontId="1" type="noConversion"/>
  </si>
  <si>
    <t>COLUMN_DATA_TYPE設定値：date
COLUMN_DATA_LENGTH設定値：hh</t>
    <phoneticPr fontId="1" type="noConversion"/>
  </si>
  <si>
    <t>COLUMN_DATA_TYPE設定値：date
COLUMN_DATA_LENGTH設定値：h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</si>
  <si>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</si>
  <si>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</si>
  <si>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COLUMN_DATA_LENGTH設定値：ss</t>
    <phoneticPr fontId="1" type="noConversion"/>
  </si>
  <si>
    <t>COLUMN_DATA_TYPE設定値：date
COLUMN_DATA_LENGTH設定値：s</t>
    <phoneticPr fontId="1" type="noConversion"/>
  </si>
  <si>
    <t>COLUMN_DATA_TYPE設定値：date
COLUMN_DATA_LENGTH設定値：hhmmss</t>
    <phoneticPr fontId="1" type="noConversion"/>
  </si>
  <si>
    <t>COLUMN_DATA_TYPE設定値：date
COLUMN_DATA_LENGTH設定値：YYYYMMDDhhmmss</t>
    <phoneticPr fontId="1" type="noConversion"/>
  </si>
  <si>
    <t>COLUMN_DATA_TYPE設定値：date
COLUMN_DATA_LENGTH設定値：NONE</t>
    <phoneticPr fontId="1" type="noConversion"/>
  </si>
  <si>
    <t>COLUMN_DATA_TYPE設定値：date
DATE_SEPARATOR設定値：-</t>
    <phoneticPr fontId="1" type="noConversion"/>
  </si>
  <si>
    <t>COLUMN_DATA_TYPE設定値：date
DATE_SEPARATOR設定値：NONE</t>
    <phoneticPr fontId="1" type="noConversion"/>
  </si>
  <si>
    <t>COLUMN_DATA_TYPE設定値：date
TIME_SEPARATOR設定値：NONE</t>
    <phoneticPr fontId="1" type="noConversion"/>
  </si>
  <si>
    <t>COLUMN_DATA_TYPE設定値：date
SEPARATOR_DATE_TIME設定値：NONE</t>
    <phoneticPr fontId="1" type="noConversion"/>
  </si>
  <si>
    <t>COLUMN_DATA_TYPE設定値：date
REFERENCE_DATE設定値：NONE</t>
    <phoneticPr fontId="1" type="noConversion"/>
  </si>
  <si>
    <t>COLUMN_DATA_TYPE設定値：byte
COLUMN_DATA_LENGTH設定値：0</t>
    <phoneticPr fontId="1" type="noConversion"/>
  </si>
  <si>
    <t>COLUMN_DATA_TYPE設定値：byte
COLUMN_DATA_LENGTH設定値：2</t>
    <phoneticPr fontId="1" type="noConversion"/>
  </si>
  <si>
    <t>COLUMN_DATA_TYPE設定値：byte
COLUMN_DATA_LENGTH設定値：3</t>
  </si>
  <si>
    <t>COLUMN_DATA_TYPE設定値：byte
COLUMN_DATA_LENGTH設定値：4</t>
  </si>
  <si>
    <t>COLUMN_DATA_TYPE設定値：byte
COLUMN_DATA_LENGTH設定値：38.7</t>
    <phoneticPr fontId="1" type="noConversion"/>
  </si>
  <si>
    <t>COLUMN_DATA_TYPE設定値：byte
COLUMN_DATA_LENGTH設定値：YYYY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</si>
  <si>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</si>
  <si>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COLUMN_DATA_LENGTH設定値：3
COLUMN_DATA_TRIM設定値：FTBT</t>
    <phoneticPr fontId="1" type="noConversion"/>
  </si>
  <si>
    <t>COLUMN_DATA_TYPE設定値：byte
COLUMN_DATA_LENGTH設定値：1
COLUMN_DATA_TRIM設定値：ftbt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</si>
  <si>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</si>
  <si>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</si>
  <si>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COLUMN_DATA_TYPE設定値：byte
COLUMN_DATA_SIGNED設定値：1
SIGN_DIGIT設定値：1
COLUMN_DATA_LENGTH設定値：4
COLUMN_DATA_TRIM設定値：FTBT</t>
    <phoneticPr fontId="1" type="noConversion"/>
  </si>
  <si>
    <t>COLUMN_DATA_TYPE設定値：byte
COLUMN_DATA_SIGNED設定値：1
SIGN_DIGIT設定値：1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</si>
  <si>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</si>
  <si>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COLUMN_DATA_TYPE設定値：short
COLUMN_DATA_LENGTH設定値：0</t>
    <phoneticPr fontId="1" type="noConversion"/>
  </si>
  <si>
    <t>COLUMN_DATA_TYPE設定値：short
COLUMN_DATA_LENGTH設定値：4</t>
    <phoneticPr fontId="1" type="noConversion"/>
  </si>
  <si>
    <t>COLUMN_DATA_TYPE設定値：short
COLUMN_DATA_LENGTH設定値：5</t>
    <phoneticPr fontId="1" type="noConversion"/>
  </si>
  <si>
    <t>COLUMN_DATA_TYPE設定値：short
COLUMN_DATA_LENGTH設定値：6</t>
    <phoneticPr fontId="1" type="noConversion"/>
  </si>
  <si>
    <t>COLUMN_DATA_TYPE設定値：short
COLUMN_DATA_LENGTH設定値：38.7</t>
  </si>
  <si>
    <t>COLUMN_DATA_TYPE設定値：short
COLUMN_DATA_LENGTH設定値：YYYY</t>
  </si>
  <si>
    <t>COLUMN_DATA_TYPE設定値：short
COLUMN_DATA_LENGTH設定値：2
COLUMN_DATA_TRIM設定値：FTBT</t>
    <phoneticPr fontId="1" type="noConversion"/>
  </si>
  <si>
    <t>COLUMN_DATA_TYPE設定値：short
COLUMN_DATA_LENGTH設定値：3
COLUMN_DATA_TRIM設定値：FTBT</t>
  </si>
  <si>
    <t>COLUMN_DATA_TYPE設定値：short
COLUMN_DATA_LENGTH設定値：1
COLUMN_DATA_TRIM設定値：ftbt</t>
  </si>
  <si>
    <t>COLUMN_DATA_TYPE設定値：short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</si>
  <si>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</si>
  <si>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COLUMN_DATA_TYPE設定値：short
COLUMN_DATA_SIGNED設定値：1
SIGN_DIGIT設定値：1
COLUMN_DATA_LENGTH設定値：4
COLUMN_DATA_TRIM設定値：FTBT</t>
  </si>
  <si>
    <t>COLUMN_DATA_TYPE設定値：short
COLUMN_DATA_SIGNED設定値：1
SIGN_DIGIT設定値：1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</si>
  <si>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</si>
  <si>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COLUMN_DATA_TYPE設定値：int
COLUMN_DATA_LENGTH設定値：0</t>
  </si>
  <si>
    <t>COLUMN_DATA_TYPE設定値：int
COLUMN_DATA_LENGTH設定値：4</t>
  </si>
  <si>
    <t>COLUMN_DATA_TYPE設定値：int
COLUMN_DATA_LENGTH設定値：5</t>
  </si>
  <si>
    <t>COLUMN_DATA_TYPE設定値：int
COLUMN_DATA_LENGTH設定値：6</t>
  </si>
  <si>
    <t>COLUMN_DATA_TYPE設定値：int
COLUMN_DATA_LENGTH設定値：38.7</t>
  </si>
  <si>
    <t>COLUMN_DATA_TYPE設定値：int
COLUMN_DATA_LENGTH設定値：YYYY</t>
  </si>
  <si>
    <t>COLUMN_DATA_TYPE設定値：int
COLUMN_DATA_LENGTH設定値：2
COLUMN_DATA_TRIM設定値：FTBT</t>
  </si>
  <si>
    <t>COLUMN_DATA_TYPE設定値：int
COLUMN_DATA_LENGTH設定値：3
COLUMN_DATA_TRIM設定値：FTBT</t>
  </si>
  <si>
    <t>COLUMN_DATA_TYPE設定値：int
COLUMN_DATA_LENGTH設定値：1
COLUMN_DATA_TRIM設定値：ftbt</t>
  </si>
  <si>
    <t>COLUMN_DATA_TYPE設定値：int
COLUMN_DATA_LENGTH設定値：2
COLUMN_DATA_TRIM設定値：ftbt</t>
  </si>
  <si>
    <t>COLUMN_DATA_TYPE設定値：int
COLUMN_DATA_SIGNED設定値：1
SIGN_DIGIT設定値：1
COLUMN_DATA_LENGTH設定値：3
COLUMN_DATA_TRIM設定値：FTBT</t>
  </si>
  <si>
    <t>COLUMN_DATA_TYPE設定値：int
COLUMN_DATA_SIGNED設定値：1
SIGN_DIGIT設定値：1
COLUMN_DATA_LENGTH設定値：4
COLUMN_DATA_TRIM設定値：FTBT</t>
  </si>
  <si>
    <t>COLUMN_DATA_TYPE設定値：int
COLUMN_DATA_SIGNED設定値：1
SIGN_DIGIT設定値：1
COLUMN_DATA_LENGTH設定値：2
COLUMN_DATA_TRIM設定値：ftbt</t>
  </si>
  <si>
    <t>COLUMN_DATA_TYPE設定値：int
COLUMN_DATA_SIGNED設定値：1
SIGN_DIGIT設定値：1
COLUMN_DATA_LENGTH設定値：3
COLUMN_DATA_TRIM設定値：ftbt</t>
  </si>
  <si>
    <t>0.0</t>
    <phoneticPr fontId="1" type="noConversion"/>
  </si>
  <si>
    <t>A.7</t>
    <phoneticPr fontId="1" type="noConversion"/>
  </si>
  <si>
    <t>38.B</t>
    <phoneticPr fontId="1" type="noConversion"/>
  </si>
  <si>
    <t>A.15</t>
    <phoneticPr fontId="1" type="noConversion"/>
  </si>
  <si>
    <t>100.B</t>
    <phoneticPr fontId="1" type="noConversion"/>
  </si>
  <si>
    <t>COLUMN_DATA_TYPE設定値：long
COLUMN_DATA_LENGTH設定値：0</t>
  </si>
  <si>
    <t>COLUMN_DATA_TYPE設定値：long
COLUMN_DATA_LENGTH設定値：18</t>
    <phoneticPr fontId="1" type="noConversion"/>
  </si>
  <si>
    <t>COLUMN_DATA_TYPE設定値：long
COLUMN_DATA_LENGTH設定値：19</t>
    <phoneticPr fontId="1" type="noConversion"/>
  </si>
  <si>
    <t>COLUMN_DATA_TYPE設定値：long
COLUMN_DATA_LENGTH設定値：20</t>
    <phoneticPr fontId="1" type="noConversion"/>
  </si>
  <si>
    <t>COLUMN_DATA_TYPE設定値：long
COLUMN_DATA_LENGTH設定値：21</t>
    <phoneticPr fontId="1" type="noConversion"/>
  </si>
  <si>
    <t>COLUMN_DATA_TYPE設定値：long
COLUMN_DATA_LENGTH設定値：38.7</t>
    <phoneticPr fontId="1" type="noConversion"/>
  </si>
  <si>
    <t>COLUMN_DATA_TYPE設定値：long
COLUMN_DATA_LENGTH設定値：YYYY</t>
    <phoneticPr fontId="1" type="noConversion"/>
  </si>
  <si>
    <t>COLUMN_DATA_TYPE設定値：long
COLUMN_DATA_LENGTH設定値：2
COLUMN_DATA_TRIM設定値：FTBT</t>
  </si>
  <si>
    <t>COLUMN_DATA_TYPE設定値：long
COLUMN_DATA_LENGTH設定値：3
COLUMN_DATA_TRIM設定値：FTBT</t>
  </si>
  <si>
    <t>COLUMN_DATA_TYPE設定値：long
COLUMN_DATA_LENGTH設定値：1
COLUMN_DATA_TRIM設定値：ftbt</t>
  </si>
  <si>
    <t>COLUMN_DATA_TYPE設定値：long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</si>
  <si>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</si>
  <si>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COLUMN_DATA_TYPE設定値：long
COLUMN_DATA_SIGNED設定値：1
SIGN_DIGIT設定値：1
COLUMN_DATA_LENGTH設定値：4
COLUMN_DATA_TRIM設定値：FTBT</t>
  </si>
  <si>
    <t>COLUMN_DATA_TYPE設定値：long
COLUMN_DATA_SIGNED設定値：1
SIGN_DIGIT設定値：1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</si>
  <si>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</si>
  <si>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COLUMN_DATA_TYPE設定値：float
COLUMN_DATA_LENGTH設定値：3</t>
    <phoneticPr fontId="1" type="noConversion"/>
  </si>
  <si>
    <t>COLUMN_DATA_TYPE設定値：float
COLUMN_DATA_LENGTH設定値：A.7</t>
    <phoneticPr fontId="1" type="noConversion"/>
  </si>
  <si>
    <t>COLUMN_DATA_TYPE設定値：float
COLUMN_DATA_LENGTH設定値：38.B</t>
    <phoneticPr fontId="1" type="noConversion"/>
  </si>
  <si>
    <t>COLUMN_DATA_TYPE設定値：float
COLUMN_DATA_LENGTH設定値：0.0</t>
    <phoneticPr fontId="1" type="noConversion"/>
  </si>
  <si>
    <t>COLUMN_DATA_TYPE設定値：float
COLUMN_DATA_LENGTH設定値：37.7</t>
    <phoneticPr fontId="1" type="noConversion"/>
  </si>
  <si>
    <t>COLUMN_DATA_TYPE設定値：float
COLUMN_DATA_LENGTH設定値：38.7</t>
    <phoneticPr fontId="1" type="noConversion"/>
  </si>
  <si>
    <t>COLUMN_DATA_TYPE設定値：float
COLUMN_DATA_LENGTH設定値：39.7</t>
    <phoneticPr fontId="1" type="noConversion"/>
  </si>
  <si>
    <t>COLUMN_DATA_TYPE設定値：float
COLUMN_DATA_LENGTH設定値：38.6</t>
    <phoneticPr fontId="1" type="noConversion"/>
  </si>
  <si>
    <t>COLUMN_DATA_TYPE設定値：float
COLUMN_DATA_LENGTH設定値：38.8</t>
    <phoneticPr fontId="1" type="noConversion"/>
  </si>
  <si>
    <t>COLUMN_DATA_TYPE設定値：double
COLUMN_DATA_LENGTH設定値：3</t>
  </si>
  <si>
    <t>COLUMN_DATA_TYPE設定値：double
COLUMN_DATA_LENGTH設定値：A.15</t>
    <phoneticPr fontId="1" type="noConversion"/>
  </si>
  <si>
    <t>COLUMN_DATA_TYPE設定値：double
COLUMN_DATA_LENGTH設定値：100.B</t>
    <phoneticPr fontId="1" type="noConversion"/>
  </si>
  <si>
    <t>COLUMN_DATA_TYPE設定値：double
COLUMN_DATA_LENGTH設定値：0.0</t>
  </si>
  <si>
    <t>COLUMN_DATA_TYPE設定値：double
COLUMN_DATA_LENGTH設定値：99.15</t>
    <phoneticPr fontId="1" type="noConversion"/>
  </si>
  <si>
    <t>COLUMN_DATA_TYPE設定値：double
COLUMN_DATA_LENGTH設定値：100.15</t>
    <phoneticPr fontId="1" type="noConversion"/>
  </si>
  <si>
    <t>COLUMN_DATA_TYPE設定値：double
COLUMN_DATA_LENGTH設定値：101.15</t>
    <phoneticPr fontId="1" type="noConversion"/>
  </si>
  <si>
    <t>COLUMN_DATA_TYPE設定値：double
COLUMN_DATA_LENGTH設定値：100.14</t>
    <phoneticPr fontId="1" type="noConversion"/>
  </si>
  <si>
    <t>COLUMN_DATA_TYPE設定値：double
COLUMN_DATA_LENGTH設定値：100.16</t>
    <phoneticPr fontId="1" type="noConversion"/>
  </si>
  <si>
    <t>エラー: 第${_item_number}項目 - データ型 double整数部の設定桁数は${_integer_part}です。最大100桁までしか指定できません。</t>
    <phoneticPr fontId="1" type="noConversion"/>
  </si>
  <si>
    <t>エラー: 第${_item_number}項目 - データ型 double小数部の設定桁数は${_fractional_part}です。最大15桁までしか指定できません。</t>
    <phoneticPr fontId="1" type="noConversion"/>
  </si>
  <si>
    <t>FILE_EXTENSION=".csv"
  ##設定可能値："NONE", ".csv", ".tsv", ".txt"</t>
    <phoneticPr fontId="1" type="noConversion"/>
  </si>
  <si>
    <t>FILE_COMPRESSION=""
  ##設定可能値："NONE", ".gz", ".zip", ".Z", ".tar", ".7z"</t>
    <phoneticPr fontId="1" type="noConversion"/>
  </si>
  <si>
    <t>FILE_FIELD_SEPARATOR="COMMA"
  ##設定可能値："NONE", "COMMA", "TAB"</t>
    <phoneticPr fontId="1" type="noConversion"/>
  </si>
  <si>
    <t>FILE_ENCLOSING_CHAR="DOUBLE_QUOTE"
  ##設定可能値："NONE", "DOUBLE_QUOTE", "SINGLE_QUOTE"</t>
    <phoneticPr fontId="1" type="noConversion"/>
  </si>
  <si>
    <t xml:space="preserve">  ##設定可能値："NONE", ".csv", ".tsv", ".txt" </t>
    <phoneticPr fontId="1" type="noConversion"/>
  </si>
  <si>
    <t xml:space="preserve">  ##設定可能値："NONE", ".gz", ".zip", ".Z", ".tar", ".7z"</t>
    <phoneticPr fontId="1" type="noConversion"/>
  </si>
  <si>
    <t xml:space="preserve">  ##設定可能値："NONE", "COMMA", "TAB"</t>
    <phoneticPr fontId="1" type="noConversion"/>
  </si>
  <si>
    <t xml:space="preserve">  ##設定可能値："NONE", "DOUBLE_QUOTE", "SINGLE_QUOTE"</t>
    <phoneticPr fontId="1" type="noConversion"/>
  </si>
  <si>
    <t>詳細設計</t>
  </si>
  <si>
    <t>FILE_NAME</t>
    <phoneticPr fontId="1" type="noConversion"/>
  </si>
  <si>
    <t>FILE_EXTENSION</t>
    <phoneticPr fontId="1" type="noConversion"/>
  </si>
  <si>
    <t>FILE_COMPRESSION="NONE"</t>
    <phoneticPr fontId="1" type="noConversion"/>
  </si>
  <si>
    <t>testFile</t>
    <phoneticPr fontId="1" type="noConversion"/>
  </si>
  <si>
    <t>.csv</t>
    <phoneticPr fontId="1" type="noConversion"/>
  </si>
  <si>
    <t>COMMA</t>
    <phoneticPr fontId="1" type="noConversion"/>
  </si>
  <si>
    <t>DOUBLE_QUOTE</t>
    <phoneticPr fontId="1" type="noConversion"/>
  </si>
  <si>
    <t>設定項目から検索</t>
    <phoneticPr fontId="1" type="noConversion"/>
  </si>
  <si>
    <t>=VLOOKUP($D$75,$AD$9:$AN$20,8,FALSE)</t>
    <phoneticPr fontId="1" type="noConversion"/>
  </si>
  <si>
    <t>=</t>
    <phoneticPr fontId="1" type="noConversion"/>
  </si>
  <si>
    <t>関数</t>
    <phoneticPr fontId="1" type="noConversion"/>
  </si>
  <si>
    <t>=INDEX($E$76:$G$79,MATCH("●",INDEX($H$76:$AQ$79,,MATCH($D173,$70:$70,0)-7),0),1)</t>
    <phoneticPr fontId="1" type="noConversion"/>
  </si>
  <si>
    <t>①</t>
    <phoneticPr fontId="1" type="noConversion"/>
  </si>
  <si>
    <t>②</t>
    <phoneticPr fontId="1" type="noConversion"/>
  </si>
  <si>
    <t>修正値：</t>
    <phoneticPr fontId="1" type="noConversion"/>
  </si>
  <si>
    <t>$D$75</t>
  </si>
  <si>
    <t>（項目のベース設定値）</t>
    <phoneticPr fontId="1" type="noConversion"/>
  </si>
  <si>
    <t>（対象項目）</t>
    <phoneticPr fontId="1" type="noConversion"/>
  </si>
  <si>
    <t>（テストケースが一致する値を検索）</t>
    <phoneticPr fontId="1" type="noConversion"/>
  </si>
  <si>
    <t>$E$76:$G$79</t>
  </si>
  <si>
    <t>（対象項目の設定値リスト）</t>
    <phoneticPr fontId="1" type="noConversion"/>
  </si>
  <si>
    <t>$H$76:$AQ$79</t>
  </si>
  <si>
    <t>$D173</t>
  </si>
  <si>
    <t>（対象テストケース番号）</t>
    <phoneticPr fontId="1" type="noConversion"/>
  </si>
  <si>
    <t>（●付きのテストケース）</t>
    <phoneticPr fontId="1" type="noConversion"/>
  </si>
  <si>
    <t>=SUBSTITUTE(IF(VLOOKUP($D$75,$AD$9:$AN$20,8,FALSE)=INDEX($E$76:$G$79,MATCH("●",INDEX($H$76:$AQ$79,,MATCH($D173,$70:$70,0)-7),0),1),"","sed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t>
    <phoneticPr fontId="1" type="noConversion"/>
  </si>
  <si>
    <t>.tsv</t>
    <phoneticPr fontId="1" type="noConversion"/>
  </si>
  <si>
    <t>.txt</t>
    <phoneticPr fontId="1" type="noConversion"/>
  </si>
  <si>
    <t>TAB</t>
    <phoneticPr fontId="1" type="noConversion"/>
  </si>
  <si>
    <t>SINGLE_QUOTE</t>
    <phoneticPr fontId="1" type="noConversion"/>
  </si>
  <si>
    <t xml:space="preserve"> </t>
  </si>
  <si>
    <t>FILE_NAME設定値：未設定</t>
    <phoneticPr fontId="1" type="noConversion"/>
  </si>
  <si>
    <t>FILE_EXTENSION設定値：未設定</t>
    <phoneticPr fontId="1" type="noConversion"/>
  </si>
  <si>
    <t>FILE_COMPRESSION設定値：未設定</t>
    <phoneticPr fontId="1" type="noConversion"/>
  </si>
  <si>
    <t>FILE_CHARSET設定値：未設定</t>
    <phoneticPr fontId="1" type="noConversion"/>
  </si>
  <si>
    <t>FILE_LINE_BREAK設定値：未設定</t>
    <phoneticPr fontId="1" type="noConversion"/>
  </si>
  <si>
    <t>FILE_ENCLOSING_CHAR設定値：未設定</t>
    <phoneticPr fontId="1" type="noConversion"/>
  </si>
  <si>
    <t>ROW_COUNTS設定値：未設定</t>
    <phoneticPr fontId="1" type="noConversion"/>
  </si>
  <si>
    <t>FILE_FIELD_SEPARATOR設定値：未設定</t>
    <phoneticPr fontId="1" type="noConversion"/>
  </si>
  <si>
    <t>FILE_NAME設定値：NONE</t>
    <phoneticPr fontId="1" type="noConversion"/>
  </si>
  <si>
    <t>FILE_EXTENSION設定値：.csv</t>
    <phoneticPr fontId="1" type="noConversion"/>
  </si>
  <si>
    <t>FILE_EXTENSION設定値：.tsv</t>
    <phoneticPr fontId="1" type="noConversion"/>
  </si>
  <si>
    <t>FILE_EXTENSION設定値：.txt</t>
    <phoneticPr fontId="1" type="noConversion"/>
  </si>
  <si>
    <t>FILE_EXTENSION設定値：NONE</t>
    <phoneticPr fontId="1" type="noConversion"/>
  </si>
  <si>
    <t>FILE_COMPRESSION設定値：.gz</t>
    <phoneticPr fontId="1" type="noConversion"/>
  </si>
  <si>
    <t>FILE_COMPRESSION設定値：.zip</t>
    <phoneticPr fontId="1" type="noConversion"/>
  </si>
  <si>
    <t>FILE_COMPRESSION設定値：.Z</t>
    <phoneticPr fontId="1" type="noConversion"/>
  </si>
  <si>
    <t>FILE_COMPRESSION設定値：.tar</t>
    <phoneticPr fontId="1" type="noConversion"/>
  </si>
  <si>
    <t>FILE_COMPRESSION設定値：.7z</t>
    <phoneticPr fontId="1" type="noConversion"/>
  </si>
  <si>
    <t>FILE_COMPRESSION設定値：NONE</t>
    <phoneticPr fontId="1" type="noConversion"/>
  </si>
  <si>
    <t>FILE_CHARSET設定値：UTF-8</t>
    <phoneticPr fontId="1" type="noConversion"/>
  </si>
  <si>
    <t>FILE_CHARSET設定値：UTF-16</t>
    <phoneticPr fontId="1" type="noConversion"/>
  </si>
  <si>
    <t>FILE_CHARSET設定値：EUC-JP</t>
    <phoneticPr fontId="1" type="noConversion"/>
  </si>
  <si>
    <t>FILE_CHARSET設定値：SJIS</t>
    <phoneticPr fontId="1" type="noConversion"/>
  </si>
  <si>
    <t>FILE_CHARSET設定値：CP932</t>
    <phoneticPr fontId="1" type="noConversion"/>
  </si>
  <si>
    <t>FILE_CHARSET設定値：EUC-KR</t>
    <phoneticPr fontId="1" type="noConversion"/>
  </si>
  <si>
    <t>FILE_CHARSET設定値：NONE</t>
    <phoneticPr fontId="1" type="noConversion"/>
  </si>
  <si>
    <t>.md</t>
    <phoneticPr fontId="1" type="noConversion"/>
  </si>
  <si>
    <t>FILE_EXTENSION設定値：.md</t>
    <phoneticPr fontId="1" type="noConversion"/>
  </si>
  <si>
    <t>.iso</t>
    <phoneticPr fontId="1" type="noConversion"/>
  </si>
  <si>
    <t>FILE_COMPRESSION設定値：.iso</t>
    <phoneticPr fontId="1" type="noConversion"/>
  </si>
  <si>
    <t>BIG5</t>
    <phoneticPr fontId="1" type="noConversion"/>
  </si>
  <si>
    <t>FILE_LINE_BREAK設定値：CRLF</t>
    <phoneticPr fontId="1" type="noConversion"/>
  </si>
  <si>
    <t>FILE_LINE_BREAK設定値：LF</t>
    <phoneticPr fontId="1" type="noConversion"/>
  </si>
  <si>
    <t>FILE_LINE_BREAK設定値：NONE</t>
    <phoneticPr fontId="1" type="noConversion"/>
  </si>
  <si>
    <t>COLON</t>
    <phoneticPr fontId="1" type="noConversion"/>
  </si>
  <si>
    <t>FILE_FIELD_SEPARATOR設定値：COMMA</t>
    <phoneticPr fontId="1" type="noConversion"/>
  </si>
  <si>
    <t>FILE_FIELD_SEPARATOR設定値：NONE</t>
    <phoneticPr fontId="1" type="noConversion"/>
  </si>
  <si>
    <t>FILE_FIELD_SEPARATOR設定値：TAB</t>
    <phoneticPr fontId="1" type="noConversion"/>
  </si>
  <si>
    <t>FILE_FIELD_SEPARATOR設定値：COLON</t>
    <phoneticPr fontId="1" type="noConversion"/>
  </si>
  <si>
    <t>FILE_ENCLOSING_CHAR設定値：DOUBLE_QUOTE</t>
    <phoneticPr fontId="1" type="noConversion"/>
  </si>
  <si>
    <t>FILE_ENCLOSING_CHAR設定値：SINGLE_QUOTE</t>
    <phoneticPr fontId="1" type="noConversion"/>
  </si>
  <si>
    <t>BACKTICK</t>
    <phoneticPr fontId="1" type="noConversion"/>
  </si>
  <si>
    <t>FILE_ENCLOSING_CHAR設定値：BACKTICK</t>
    <phoneticPr fontId="1" type="noConversion"/>
  </si>
  <si>
    <t>FILE_ENCLOSING_CHAR設定値：NONE</t>
    <phoneticPr fontId="1" type="noConversion"/>
  </si>
  <si>
    <t>ROW_COUNTS設定値：0</t>
    <phoneticPr fontId="1" type="noConversion"/>
  </si>
  <si>
    <t>ROW_COUNTS設定値：1</t>
    <phoneticPr fontId="1" type="noConversion"/>
  </si>
  <si>
    <t>ROW_COUNTS設定値：2</t>
    <phoneticPr fontId="1" type="noConversion"/>
  </si>
  <si>
    <t>ROW_COUNTS設定値：10</t>
    <phoneticPr fontId="1" type="noConversion"/>
  </si>
  <si>
    <t>FILE_EXTENSION設定値：.csv
FILE_FIELD_SEPARATOR設定値：COMMA</t>
    <phoneticPr fontId="1" type="noConversion"/>
  </si>
  <si>
    <t>FILE_EXTENSION設定値：.csv
FILE_FIELD_SEPARATOR設定値：TAB</t>
    <phoneticPr fontId="1" type="noConversion"/>
  </si>
  <si>
    <t>FILE_EXTENSION設定値：.tsv
FILE_FIELD_SEPARATOR設定値：NONE</t>
    <phoneticPr fontId="1" type="noConversion"/>
  </si>
  <si>
    <t>FILE_EXTENSION設定値：.tsv
FILE_FIELD_SEPARATOR設定値：COMMA</t>
    <phoneticPr fontId="1" type="noConversion"/>
  </si>
  <si>
    <t>FILE_EXTENSION設定値：.tsv
FILE_FIELD_SEPARATOR設定値：TAB</t>
    <phoneticPr fontId="1" type="noConversion"/>
  </si>
  <si>
    <t>エラー: 設定ファイル ${_config_file} が存在しません。</t>
    <phoneticPr fontId="1" type="noConversion"/>
  </si>
  <si>
    <t>エラー: FILE_EXTENSIONは 'NONE', '.csv', '.tsv', '.txt' のいずれかで指定してください。</t>
    <phoneticPr fontId="1" type="noConversion"/>
  </si>
  <si>
    <t>エラー: FILE_NAMEを指定してください。</t>
    <phoneticPr fontId="1" type="noConversion"/>
  </si>
  <si>
    <t>エラー: FILE_COMPRESSIONは 'NONE', '.gz', '.zip', '.Z', '.tar', '.7z' のいずれかで指定してください。</t>
    <phoneticPr fontId="1" type="noConversion"/>
  </si>
  <si>
    <t>エラー: FILE_CHARSETは 'UTF-8', 'UTF-16', 'EUC-JP', 'SJIS', 'CP932', 'EUC-KR' のいずれかで指定してください。</t>
    <phoneticPr fontId="1" type="noConversion"/>
  </si>
  <si>
    <t>エラー: FILE_LINE_BREAKは 'CRLF', 'LF' のいずれかで指定してください。</t>
    <phoneticPr fontId="1" type="noConversion"/>
  </si>
  <si>
    <t>エラー: FILE_FIELD_SEPARATORは 'NONE', 'COMMA', 'TAB' のいずれかで指定してください。</t>
    <phoneticPr fontId="1" type="noConversion"/>
  </si>
  <si>
    <t>エラー: FILE_ENCLOSING_CHAR 'NONE', 'DOUBLE_QUOTE', 'SINGLE_QUOTE' のいずれかで指定してください。</t>
    <phoneticPr fontId="1" type="noConversion"/>
  </si>
  <si>
    <t>エラー: ROW_COUNTSを1以上の値に指定してください。</t>
    <phoneticPr fontId="1" type="noConversion"/>
  </si>
  <si>
    <t>ワーニング: FILE_EXTENSIONが '.csv' の場合、FILE_FIELD_SEPARATORは 'COMMA' に指定してください。</t>
    <phoneticPr fontId="1" type="noConversion"/>
  </si>
  <si>
    <t>FILE_EXTENSIONが '.tsv' の場合、FILE_FIELD_SEPARATORは 'TAB' に指定してください。</t>
    <phoneticPr fontId="1" type="noConversion"/>
  </si>
  <si>
    <t>ファイルで出力する場合、設定必要。</t>
    <phoneticPr fontId="1" type="noConversion"/>
  </si>
  <si>
    <t>出力ファイル名はFILE_NAMEに設定</t>
    <phoneticPr fontId="1" type="noConversion"/>
  </si>
  <si>
    <t>（ファイル拡張子なし）</t>
    <phoneticPr fontId="1" type="noConversion"/>
  </si>
  <si>
    <t>設定可能リスト</t>
    <phoneticPr fontId="1" type="noConversion"/>
  </si>
  <si>
    <t>（ファイル圧縮なし）</t>
    <phoneticPr fontId="1" type="noConversion"/>
  </si>
  <si>
    <t>（default）</t>
    <phoneticPr fontId="1" type="noConversion"/>
  </si>
  <si>
    <t>（韓国語）</t>
    <phoneticPr fontId="1" type="noConversion"/>
  </si>
  <si>
    <t>文字数の多い順に、EUC-JP &lt; SJIS &lt; CP932</t>
    <phoneticPr fontId="1" type="noConversion"/>
  </si>
  <si>
    <t>ファイルの文字コード（FILE_CHARSET）</t>
    <phoneticPr fontId="1" type="noConversion"/>
  </si>
  <si>
    <t>ファイルの圧縮タイプ（FILE_COMPRESSION）</t>
    <phoneticPr fontId="1" type="noConversion"/>
  </si>
  <si>
    <t>ファイルの拡張子（FILE_EXTENSION）</t>
    <phoneticPr fontId="1" type="noConversion"/>
  </si>
  <si>
    <t>ファイルの改行コード（FILE_LINE_BREAK）</t>
    <phoneticPr fontId="1" type="noConversion"/>
  </si>
  <si>
    <t>ファイルの区切り文字（FILE_FIELD_SEPARATOR）</t>
    <phoneticPr fontId="1" type="noConversion"/>
  </si>
  <si>
    <t>（区切り文字なし）</t>
    <phoneticPr fontId="1" type="noConversion"/>
  </si>
  <si>
    <t>6)</t>
    <phoneticPr fontId="1" type="noConversion"/>
  </si>
  <si>
    <t>ファイルの囲み文字（FILE_ENCLOSING_CHAR）</t>
    <phoneticPr fontId="1" type="noConversion"/>
  </si>
  <si>
    <t>正常系のレコード数（ROW_COUNTS）</t>
    <phoneticPr fontId="1" type="noConversion"/>
  </si>
  <si>
    <t>１以上の数字を指定</t>
    <phoneticPr fontId="1" type="noConversion"/>
  </si>
  <si>
    <t>7)</t>
    <phoneticPr fontId="1" type="noConversion"/>
  </si>
  <si>
    <t>(E)</t>
    <phoneticPr fontId="1" type="noConversion"/>
  </si>
  <si>
    <t>ファイルの拡張子と区切り文字の関係について</t>
    <phoneticPr fontId="1" type="noConversion"/>
  </si>
  <si>
    <t>ファイルの拡張子が.csvの場合、区切り文字がCOMMA以外はワーニングログを出力</t>
    <phoneticPr fontId="1" type="noConversion"/>
  </si>
  <si>
    <t>ファイルの拡張子が.tsvの場合、区切り文字がTAB以外はワーニングログを出力</t>
    <phoneticPr fontId="1" type="noConversion"/>
  </si>
  <si>
    <t>ログ一覧,詳細設計,db_check_data_validate_config1~5</t>
    <phoneticPr fontId="1" type="noConversion"/>
  </si>
  <si>
    <t>ログ一覧,詳細設計,db_gen_string_data,db_gen_number_data,db_gen_date_data,db_check_files_exist</t>
    <phoneticPr fontId="1" type="noConversion"/>
  </si>
  <si>
    <t>ログ一覧,詳細設計,db_check_file_validate_config1~2</t>
    <phoneticPr fontId="1" type="noConversion"/>
  </si>
  <si>
    <t>テストデータの作成シェルスクリプト</t>
  </si>
  <si>
    <t>シェルスクリプト起動時、全てのファイルが揃っているかを確認。</t>
  </si>
  <si>
    <t>シェルスクリプト実行時読み込みする設定ファイル。</t>
  </si>
  <si>
    <t>テストデータ作成および編集処理用のシェルスクリプト。</t>
    <phoneticPr fontId="1" type="noConversion"/>
  </si>
  <si>
    <t>[「シェルスクリプトログ番号」「エンドコード番号」「ログ連番」]</t>
  </si>
  <si>
    <t>シェルスクリプトログ番号</t>
  </si>
  <si>
    <t>シェルスクリプト名</t>
  </si>
  <si>
    <t>gen関連シェルスクリプト</t>
  </si>
  <si>
    <t>check関連シェルスクリプト</t>
  </si>
  <si>
    <t>assmble関連シェルスクリプト</t>
  </si>
  <si>
    <t>output関連シェルスクリプト</t>
  </si>
  <si>
    <t>sql関連シェルスクリプト</t>
  </si>
  <si>
    <t>Mainシェルスクリプト</t>
  </si>
  <si>
    <t>シェルスクリプト一覧</t>
  </si>
  <si>
    <t>ランダム文字列データ生成シェルスクリプト</t>
  </si>
  <si>
    <t>ランダム数字データ生成シェルスクリプト</t>
  </si>
  <si>
    <t>日付データ生成シェルスクリプト</t>
  </si>
  <si>
    <t>シェルスクリプト実行時、実行日の日付、時間データを作成。</t>
  </si>
  <si>
    <t>スクリプトと設定ファイル存在チェックシェルスクリプト</t>
  </si>
  <si>
    <t>データ関連の設定値を検証するシェルスクリプト</t>
  </si>
  <si>
    <t>ファイル関連の設定値を検証するシェルスクリプト</t>
  </si>
  <si>
    <t>SQL関連の設定値を検証するシェルスクリプト</t>
  </si>
  <si>
    <t>「出力時間」「ログ区分」「出力シェルスクリプト名」「関連情報（変数情報、処理情報など）」</t>
  </si>
  <si>
    <t># パラメータ1とパラメータ2の取得</t>
  </si>
  <si>
    <t># パラメータチェック：パラメータが2つ以上あるかを確認</t>
  </si>
  <si>
    <t>fi</t>
  </si>
  <si>
    <t># パラメータの検証</t>
  </si>
  <si>
    <t># 生成された文字列を格納する変数</t>
  </si>
  <si>
    <t># 指定された長さだけランダム文字を生成</t>
  </si>
  <si>
    <t>else</t>
  </si>
  <si>
    <t>esac</t>
  </si>
  <si>
    <t>done</t>
  </si>
  <si>
    <t># 生成された文字列を出力</t>
  </si>
  <si>
    <t>if [[ ${#} -gt 2 ]]; then</t>
  </si>
  <si>
    <t>if ! [[ "${_item_length}" =~ ^[0-9]+$ ]] || [ "${_item_length}" -le 0 ]; then</t>
  </si>
  <si>
    <t>if ! [[ "${_option}" =~ ^(UPPER|LOWER|upper|lower|U|L|u|l)$ ]]; then</t>
  </si>
  <si>
    <t>_generated_data=""</t>
  </si>
  <si>
    <t>for ((_i=1; _i&lt;=${_item_length}; _i++)); do</t>
  </si>
  <si>
    <t>echo "${_generated_data}"</t>
  </si>
  <si>
    <t>exit 0</t>
  </si>
  <si>
    <t>echo "$(date '+%Y/%m/%d %H:%M:%S') [INFO] [$(basename $0)] START" &gt;&gt; ${LOG_DIR}/data_generator.log</t>
  </si>
  <si>
    <t>_item_length=${1} # 生成する文字列の長さ</t>
  </si>
  <si>
    <t>_option=${2:-mixed} # 空白の場合は "mixed" に設定</t>
  </si>
  <si>
    <t>echo "$(date '+%Y/%m/%d %H:%M:%S') [DEBUG] [$(basename $0)] [010001]生成された文字列: ${_generated_data}" &gt;&gt; ${LOG_DIR}/data_generator.log</t>
  </si>
  <si>
    <t>echo "$(date '+%Y/%m/%d %H:%M:%S') [INFO] [$(basename $0)] END" &gt;&gt; ${LOG_DIR}/data_generator.log</t>
  </si>
  <si>
    <t>スクリプト内容</t>
    <phoneticPr fontId="1" type="noConversion"/>
  </si>
  <si>
    <t># パラメータ1とパラメータ2が数字かどうかを確認</t>
  </si>
  <si>
    <t># パラメータ1が数字かどうかを確認 (0も許容)</t>
  </si>
  <si>
    <t># パラメータ2が数字かどうかを確認</t>
  </si>
  <si>
    <t># パラメータ1が0かつパラメータ2が空白の場合はエラー</t>
  </si>
  <si>
    <t># 整数部と小数部の両方が0の場合は無効</t>
  </si>
  <si>
    <t># パラメータ1が0の場合、小数点以下のみを生成</t>
  </si>
  <si>
    <t># パラメータ2が空白の場合、整数のみを生成</t>
  </si>
  <si>
    <t># 整数部と小数部を生成</t>
  </si>
  <si>
    <t>if ! [[ "${_item_length}" =~ ^[0-9]+$ ]]; then</t>
  </si>
  <si>
    <t>if [[ -n "${_decimal_places}" &amp;&amp; ! "${_decimal_places}" =~ ^[0-9]+$ ]]; then</t>
  </si>
  <si>
    <t>if [[ "${_item_length}" -eq 0 ]]; then</t>
  </si>
  <si>
    <t>elif [[ -z "${_decimal_places}" || "${_decimal_places}" -eq 0 ]]; then</t>
  </si>
  <si>
    <r>
      <t xml:space="preserve">echo "$(date '+%Y/%m/%d %H:%M:%S') [INFO] [$(basename </t>
    </r>
    <r>
      <rPr>
        <i/>
        <sz val="12"/>
        <rFont val="MS Mincho"/>
        <family val="1"/>
        <charset val="128"/>
      </rPr>
      <t>$0</t>
    </r>
    <r>
      <rPr>
        <sz val="12"/>
        <rFont val="MS Mincho"/>
        <family val="1"/>
        <charset val="128"/>
      </rPr>
      <t>)] START" &gt;&gt; ${LOG_DIR}/data_generator.log</t>
    </r>
  </si>
  <si>
    <r>
      <t>_item_length=</t>
    </r>
    <r>
      <rPr>
        <i/>
        <sz val="12"/>
        <rFont val="MS Mincho"/>
        <family val="1"/>
        <charset val="128"/>
      </rPr>
      <t>${1}</t>
    </r>
  </si>
  <si>
    <r>
      <t>_decimal_places=</t>
    </r>
    <r>
      <rPr>
        <i/>
        <sz val="12"/>
        <rFont val="MS Mincho"/>
        <family val="1"/>
        <charset val="128"/>
      </rPr>
      <t>${2}</t>
    </r>
  </si>
  <si>
    <r>
      <t xml:space="preserve">echo "$(date '+%Y/%m/%d %H:%M:%S') [INFO] [$(basename </t>
    </r>
    <r>
      <rPr>
        <i/>
        <sz val="12"/>
        <rFont val="MS Mincho"/>
        <family val="1"/>
        <charset val="128"/>
      </rPr>
      <t>$0</t>
    </r>
    <r>
      <rPr>
        <sz val="12"/>
        <rFont val="MS Mincho"/>
        <family val="1"/>
        <charset val="128"/>
      </rPr>
      <t>)] END" &gt;&gt; ${LOG_DIR}/data_generator.log</t>
    </r>
  </si>
  <si>
    <t xml:space="preserve">   echo "[010101]エラー: 指定できるパラメータの数は最大2つまでです。"</t>
  </si>
  <si>
    <t xml:space="preserve">   echo "$(date '+%Y/%m/%d %H:%M:%S') [ERROR] [$(basename $0)] [010101]エラー: 指定できるパラメータの数は最大2つまでです。" &gt;&gt; ${LOG_DIR}/data_generator.log</t>
  </si>
  <si>
    <t xml:space="preserve">   exit 1</t>
  </si>
  <si>
    <t xml:space="preserve">            _randomAscii=$((RANDOM % 26 + 65))</t>
  </si>
  <si>
    <t xml:space="preserve">            _randomAscii=$((RANDOM % 26 + 97))</t>
  </si>
  <si>
    <t xml:space="preserve">            else</t>
  </si>
  <si>
    <t xml:space="preserve">            fi</t>
  </si>
  <si>
    <t>if [[ "${_item_length}" -eq 0 &amp;&amp; -z "${_decimal_places}" ]]; then</t>
    <phoneticPr fontId="1" type="noConversion"/>
  </si>
  <si>
    <t>if [[ "${_item_length}" -eq 0 &amp;&amp; "${_decimal_places}" -eq 0 ]]; then</t>
    <phoneticPr fontId="1" type="noConversion"/>
  </si>
  <si>
    <t># パラメータの取得</t>
  </si>
  <si>
    <t># 入力フォーマットの確認 (YYYY/MM/DD または YYYY-MM-DD)</t>
  </si>
  <si>
    <t># 時間部分を生成するかどうかを確認</t>
  </si>
  <si>
    <t># システムごとのdateコマンドの互換性を処理</t>
  </si>
  <si>
    <t># 日付生成の結果を確認</t>
  </si>
  <si>
    <t># 生成された日付を出力</t>
  </si>
  <si>
    <t>if [[ "${_date_format}" != *%* ]]; then</t>
  </si>
  <si>
    <t>if [[ ! "${_base_date}" =~ ^[0-9]{4}[/-][0-9]{2}[/-][0-9]{2}$ ]]; then</t>
  </si>
  <si>
    <t>if [[ "${_date_format}" =~ "%H:%M:%S" ]]; then</t>
  </si>
  <si>
    <t>if date --version &gt;/dev/null 2&gt;&amp;1; then</t>
  </si>
  <si>
    <t>if [[ -z "${_generated_data}" ]]; then</t>
  </si>
  <si>
    <r>
      <t>_date_format=</t>
    </r>
    <r>
      <rPr>
        <i/>
        <sz val="12"/>
        <rFont val="MS Mincho"/>
        <family val="1"/>
        <charset val="128"/>
      </rPr>
      <t>${1}</t>
    </r>
  </si>
  <si>
    <r>
      <t>_base_date=</t>
    </r>
    <r>
      <rPr>
        <i/>
        <sz val="12"/>
        <rFont val="MS Mincho"/>
        <family val="1"/>
        <charset val="128"/>
      </rPr>
      <t>${2</t>
    </r>
    <r>
      <rPr>
        <sz val="12"/>
        <rFont val="MS Mincho"/>
        <family val="1"/>
        <charset val="128"/>
      </rPr>
      <t>:-$(date +"%Y/%m/%d")</t>
    </r>
    <r>
      <rPr>
        <i/>
        <sz val="12"/>
        <rFont val="MS Mincho"/>
        <family val="1"/>
        <charset val="128"/>
      </rPr>
      <t>}</t>
    </r>
    <r>
      <rPr>
        <sz val="12"/>
        <rFont val="MS Mincho"/>
        <family val="1"/>
        <charset val="128"/>
      </rPr>
      <t xml:space="preserve"> </t>
    </r>
    <r>
      <rPr>
        <i/>
        <sz val="12"/>
        <rFont val="MS Mincho"/>
        <family val="1"/>
        <charset val="128"/>
      </rPr>
      <t># 空白の場合、実行日を基準日付として設定</t>
    </r>
  </si>
  <si>
    <t>else</t>
    <phoneticPr fontId="1" type="noConversion"/>
  </si>
  <si>
    <r>
      <t xml:space="preserve">echo "$(date '+%Y/%m/%d %H:%M:%S') [DEBUG] [$(basename </t>
    </r>
    <r>
      <rPr>
        <i/>
        <sz val="12"/>
        <rFont val="MS Mincho"/>
        <family val="1"/>
        <charset val="128"/>
      </rPr>
      <t>$0</t>
    </r>
    <r>
      <rPr>
        <sz val="12"/>
        <rFont val="MS Mincho"/>
        <family val="1"/>
        <charset val="128"/>
      </rPr>
      <t>)] [030001]生成された日付: ${_generated_data}" &gt;&gt; ${LOG_DIR}/data_generator.log</t>
    </r>
    <phoneticPr fontId="1" type="noConversion"/>
  </si>
  <si>
    <t># 出力ファイルのディレクトリ</t>
  </si>
  <si>
    <t># 設定ファイルディレクトリの確認</t>
  </si>
  <si>
    <t># 出力ファイルディレクトリの確認&amp;作成</t>
  </si>
  <si>
    <t># 確認するスクリプトファイル</t>
  </si>
  <si>
    <t># 確認する設定ファイル</t>
  </si>
  <si>
    <t># スクリプトファイルの存在チェック</t>
  </si>
  <si>
    <t># 設定ファイルの存在チェック</t>
  </si>
  <si>
    <t># 欠落ファイルがあれば一括エラー出力</t>
  </si>
  <si>
    <t># ファイルの確認がすべて完了</t>
  </si>
  <si>
    <t>echo "スクリプトと設定ファイルの確認を実行中..."</t>
  </si>
  <si>
    <t>_output_dir="$(dirname "${SCRIPT_DIR}")/output"</t>
  </si>
  <si>
    <t>if [[ ! -d "${CONFIG_DIR}" ]]; then</t>
  </si>
  <si>
    <t>mkdir -p ${_output_dir}/files/</t>
  </si>
  <si>
    <t>mkdir -p ${_output_dir}/sqls/</t>
  </si>
  <si>
    <t>mkdir -p ${_output_dir}/logs/</t>
  </si>
  <si>
    <t>_script_files=("db_gen_date_data.sh" "db_gen_number_data.sh" "db_gen_string_data.sh" "db_check_data_validate_config.sh" "db_check_file_validate_config.sh" "db_check_sql_validate_config.sh" "db_assemble_normal_data.sh" "db_output_record_format.sh" "db_output_file_format.sh" "db_output_compression_format.sh" "db_sql_base_script.sh" "db_generator.sh")</t>
  </si>
  <si>
    <t>_config_files=("db_data_config.txt" "db_file_config.txt" "db_sql_config.txt")</t>
  </si>
  <si>
    <t>for _script_file in "${_script_files[@]}"; do</t>
  </si>
  <si>
    <t>for _config_file in "${_config_files[@]}"; do</t>
  </si>
  <si>
    <t>if [[ ${#_missing_scripts[@]} -gt 0 || ${#_missing_configs[@]} -gt 0 ]]; then</t>
  </si>
  <si>
    <t>echo "[210001]スクリプトと設定ファイルに問題なし。"</t>
  </si>
  <si>
    <r>
      <t xml:space="preserve">echo "$(date '+%Y/%m/%d %H:%M:%S') [DEBUG] [$(basename </t>
    </r>
    <r>
      <rPr>
        <i/>
        <sz val="12"/>
        <rFont val="MS Mincho"/>
        <family val="1"/>
        <charset val="128"/>
      </rPr>
      <t>$0</t>
    </r>
    <r>
      <rPr>
        <sz val="12"/>
        <rFont val="MS Mincho"/>
        <family val="1"/>
        <charset val="128"/>
      </rPr>
      <t>)] [210001]スクリプトと設定ファイルに問題なし。" &gt;&gt; ${LOG_DIR}/data_generator.log</t>
    </r>
  </si>
  <si>
    <t># 設定ファイルのパス</t>
  </si>
  <si>
    <t># 共通</t>
  </si>
  <si>
    <t># 設定ファイルの存在確認</t>
  </si>
  <si>
    <t># COLUMN_COUNTSの確認</t>
  </si>
  <si>
    <t># COLUMN_DATA_TYPEの確認</t>
  </si>
  <si>
    <t># COLUMN_DATA_LENGTHの確認</t>
  </si>
  <si>
    <t># COLUMN_DATA_TRIMの確認</t>
  </si>
  <si>
    <t># COLUMN_DATA_SIGNEDの確認</t>
  </si>
  <si>
    <t># SIGN_DIGITの確認</t>
  </si>
  <si>
    <t># DATE_SEPARATORの確認</t>
  </si>
  <si>
    <t># TIME_SEPARATORの確認</t>
  </si>
  <si>
    <t># SEPARATOR_DATE_TIMEの確認</t>
  </si>
  <si>
    <t># REFERENCE_DATEの確認</t>
  </si>
  <si>
    <t># CASE_MODEの確認</t>
  </si>
  <si>
    <t># MULTIBYTE_STRINGの確認</t>
  </si>
  <si>
    <t># COLUMN_COUNTS の値を検証</t>
  </si>
  <si>
    <t># データタイプリストの項目数が COLUMN_COUNTS と一致しているか確認</t>
  </si>
  <si>
    <t># データ桁数リストの項目数が COLUMN_COUNTS と一致しているか確認</t>
  </si>
  <si>
    <t># データトリムリストの項目数が COLUMN_COUNTS と一致しているか確認</t>
  </si>
  <si>
    <t># データ負数有無リストの項目数が COLUMN_COUNTS と一致しているか確認</t>
  </si>
  <si>
    <t># COLUMN_DATA_TYPE のサポートされているデータタイプを確認</t>
  </si>
  <si>
    <t># COLUMN_DATA_TRIM のサポートされているデータトリムを確認</t>
  </si>
  <si>
    <t># COLUMN_DATA_SIGNED のサポートされているデータ負数有無を確認</t>
  </si>
  <si>
    <t># SIGN_DIGIT の値を検証</t>
  </si>
  <si>
    <t># DATE_SEPARATOR の値を検証</t>
  </si>
  <si>
    <t># TIME_SEPARATOR の値を検証</t>
  </si>
  <si>
    <t># SEPARATOR_DATE_TIME の値を検証</t>
  </si>
  <si>
    <t># REFERENCE_DATE の値を検証</t>
  </si>
  <si>
    <t># CASE_MODE の値を検証</t>
  </si>
  <si>
    <t># MULTIBYTE_STRING の値を検証</t>
  </si>
  <si>
    <t># COLUMN_DATA_LENGTH の値を検証</t>
  </si>
  <si>
    <t># 検証がすべて完了</t>
  </si>
  <si>
    <t>echo "設定ファイルの有効性チェックを実行中..."</t>
  </si>
  <si>
    <t>_config_file="${CONFIG_DIR}/db_data_config.txt"</t>
  </si>
  <si>
    <t>if [[ ! -f "${_config_file}" ]]; then</t>
  </si>
  <si>
    <t>if [[ -z "${COLUMN_COUNTS}" ]]; then</t>
  </si>
  <si>
    <t>if [[ -z "${COLUMN_DATA_TYPE}" ]]; then</t>
  </si>
  <si>
    <t>if [[ -z "${COLUMN_DATA_LENGTH}" ]]; then</t>
  </si>
  <si>
    <t>if [[ -z "${COLUMN_DATA_TRIM}" ]]; then</t>
  </si>
  <si>
    <t>if [[ -z "${COLUMN_DATA_SIGNED}" ]]; then</t>
  </si>
  <si>
    <t>if [[ -z "${SIGN_DIGIT}" ]]; then</t>
  </si>
  <si>
    <t>if [[ -z "${DATE_SEPARATOR}" ]]; then</t>
  </si>
  <si>
    <t>if [[ -z "${TIME_SEPARATOR}" ]]; then</t>
  </si>
  <si>
    <t>if [[ -z "${SEPARATOR_DATE_TIME}" ]]; then</t>
  </si>
  <si>
    <t>if [[ -z "${CASE_MODE}" ]]; then</t>
  </si>
  <si>
    <t>if [[ -z "${MULTIBYTE_STRING}" ]]; then</t>
  </si>
  <si>
    <t>if [[ ! "${COLUMN_COUNTS}" =~ ^[0-9]+$ || "${COLUMN_COUNTS}" -lt 1 ]]; then</t>
  </si>
  <si>
    <t>IFS=',' read -ra _data_types &lt;&lt;&lt; "${COLUMN_DATA_TYPE}"</t>
  </si>
  <si>
    <t>IFS=',' read -ra _data_lengths &lt;&lt;&lt; "${COLUMN_DATA_LENGTH}"</t>
  </si>
  <si>
    <t>IFS=',' read -ra _data_trim &lt;&lt;&lt; "${COLUMN_DATA_TRIM}"</t>
  </si>
  <si>
    <t>IFS=',' read -ra _data_signed &lt;&lt;&lt; "${COLUMN_DATA_SIGNED}"</t>
  </si>
  <si>
    <t>if [[ "${#_data_types[@]}" -ne "${COLUMN_COUNTS}" ]]; then</t>
  </si>
  <si>
    <t>if [[ "${#_data_lengths[@]}" -ne "${COLUMN_COUNTS}" ]]; then</t>
  </si>
  <si>
    <t>if [[ "${#_data_trim[@]}" -ne "${COLUMN_COUNTS}" ]]; then</t>
  </si>
  <si>
    <t>if [[ "${#_data_signed[@]}" -ne "${COLUMN_COUNTS}" ]]; then</t>
  </si>
  <si>
    <t>_valid_data_types=("byte" "short" "int" "long" "float" "double" "char" "string" "boolean" "date")</t>
  </si>
  <si>
    <t>for _type in "${_data_types[@]}"; do</t>
  </si>
  <si>
    <t>_valid_trim_types=("NONE" "FT" "BT" "ft" "bt")</t>
  </si>
  <si>
    <t>for _type in "${_data_trim[@]}"; do</t>
  </si>
  <si>
    <t>_valid_signed_types=("0" "1")</t>
  </si>
  <si>
    <t>for _type in "${_data_signed[@]}"; do</t>
  </si>
  <si>
    <t>if [[ "${SIGN_DIGIT}" != "0" &amp;&amp; "${SIGN_DIGIT}" != "1" ]]; then</t>
  </si>
  <si>
    <t>if [[ "${DATE_SEPARATOR}" != "NONE" &amp;&amp; "${DATE_SEPARATOR}" != "/" &amp;&amp; "${DATE_SEPARATOR}" != "-" ]]; then</t>
  </si>
  <si>
    <t>if [[ "${TIME_SEPARATOR}" != "NONE" &amp;&amp; "${TIME_SEPARATOR}" != ":" ]]; then</t>
  </si>
  <si>
    <t>if [[ "${SEPARATOR_DATE_TIME}" != "NONE" &amp;&amp; "${SEPARATOR_DATE_TIME}" != "SPACE" ]]; then</t>
  </si>
  <si>
    <t>if [[ "${CASE_MODE}" != "NONE" &amp;&amp; "${CASE_MODE}" != "UPPER" &amp;&amp; "${CASE_MODE}" != "LOWER" ]]; then</t>
  </si>
  <si>
    <t>for _i in "${!_data_types[@]}"; do</t>
  </si>
  <si>
    <r>
      <t xml:space="preserve">echo "$(date '+%Y/%m/%d %H:%M:%S') [DEBUG] [$(basename </t>
    </r>
    <r>
      <rPr>
        <i/>
        <sz val="12"/>
        <rFont val="MS Mincho"/>
        <family val="1"/>
        <charset val="128"/>
      </rPr>
      <t>$0</t>
    </r>
    <r>
      <rPr>
        <sz val="12"/>
        <rFont val="MS Mincho"/>
        <family val="1"/>
        <charset val="128"/>
      </rPr>
      <t>)] [220001]設定ファイルの内容問題なし。" &gt;&gt; ${LOG_DIR}/data_generator.log</t>
    </r>
  </si>
  <si>
    <t>echo "[220001]設定ファイルの内容問題なし。"</t>
  </si>
  <si>
    <t>if [[ -z "${REFERENCE_DATE}" ]]; then</t>
    <phoneticPr fontId="1" type="noConversion"/>
  </si>
  <si>
    <t>if ! [[ ${#MULTIBYTE_STRING} -eq 1 &amp;&amp; $(printf "%s" "${MULTIBYTE_STRING}" | wc -c | tr -d ' ') -gt 1 ]]; then</t>
    <phoneticPr fontId="1" type="noConversion"/>
  </si>
  <si>
    <t xml:space="preserve">            if [[ "${_trim}" =~ "FT" || "${_trim}" =~ "BT" ]]; then</t>
  </si>
  <si>
    <t xml:space="preserve">            elif [[ "${_trim}" =~ "ft" || "${_trim}" =~ "bt" ]]; then</t>
  </si>
  <si>
    <t xml:space="preserve">            if [[ "${_signed}" = 0 ]]; then </t>
  </si>
  <si>
    <t xml:space="preserve">            exit 1</t>
  </si>
  <si>
    <t># FILE_NAME チェック</t>
  </si>
  <si>
    <t># FILE_EXTENSION チェック</t>
  </si>
  <si>
    <t># FILE_COMPRESSION チェック</t>
  </si>
  <si>
    <t># FILE_CHARSET チェック</t>
  </si>
  <si>
    <t># FILE_LINE_BREAK チェック</t>
  </si>
  <si>
    <t># FILE_FIELD_SEPARATOR チェック</t>
  </si>
  <si>
    <t># FILE_ENCLOSING_CHAR チェック</t>
  </si>
  <si>
    <t># ROW_COUNTS チェック</t>
  </si>
  <si>
    <t># FILE_EXTENSION と FILE_FIELD_SEPARATOR の関係を確認</t>
  </si>
  <si>
    <t>_config_file="${CONFIG_DIR}/db_file_config.txt"</t>
  </si>
  <si>
    <t>if [[ -z "${FILE_NAME}" ]]; then</t>
  </si>
  <si>
    <t>case "${FILE_EXTENSION}" in</t>
  </si>
  <si>
    <t>case "${FILE_CHARSET}" in</t>
  </si>
  <si>
    <t>case "${FILE_LINE_BREAK}" in</t>
  </si>
  <si>
    <t>case "${FILE_FIELD_SEPARATOR}" in</t>
  </si>
  <si>
    <t>case "${FILE_ENCLOSING_CHAR}" in</t>
  </si>
  <si>
    <t>if [[ 1 -gt "${ROW_COUNTS}" ]]; then</t>
  </si>
  <si>
    <t>if [[ "${FILE_EXTENSION}" == ".csv" &amp;&amp; "${FILE_FIELD_SEPARATOR}" != "COMMA" ]]; then</t>
  </si>
  <si>
    <t>echo "[230001]設定ファイルの内容問題なし。"</t>
  </si>
  <si>
    <r>
      <t xml:space="preserve">echo "$(date '+%Y/%m/%d %H:%M:%S') [DEBUG] [$(basename </t>
    </r>
    <r>
      <rPr>
        <i/>
        <sz val="12"/>
        <rFont val="MS Mincho"/>
        <family val="1"/>
        <charset val="128"/>
      </rPr>
      <t>$0</t>
    </r>
    <r>
      <rPr>
        <sz val="12"/>
        <rFont val="MS Mincho"/>
        <family val="1"/>
        <charset val="128"/>
      </rPr>
      <t>)] [230001]設定ファイルの内容問題なし。" &gt;&gt; ${LOG_DIR}/data_generator.log</t>
    </r>
  </si>
  <si>
    <t>case "${FILE_COMPRESSION}" in</t>
    <phoneticPr fontId="1" type="noConversion"/>
  </si>
  <si>
    <t>elif [[ "${FILE_EXTENSION}" == ".tsv" &amp;&amp; "${FILE_FIELD_SEPARATOR}" != "TAB" ]]; then</t>
    <phoneticPr fontId="1" type="noConversion"/>
  </si>
  <si>
    <t>COLUMN_DATA_TRIM="FT","BT","ft","bt","NONE","FTft","BTbt","FTftBTbt","FTftBTbt","FTftBTbt"
  ##設定可能値：FT(前方全角トリム)、ft(前方半角トリム)、
            BT(後方全角トリム)、bt(後方半角トリム)、
      NONE(なし）</t>
  </si>
  <si>
    <t>固定桁タイプ。例) char(4)の場合[A   ]で作成される。</t>
  </si>
  <si>
    <t xml:space="preserve">   echo "[010102]エラー: パラメータ1は1以上の整数でなければなりません。"</t>
  </si>
  <si>
    <t xml:space="preserve">   echo "実行例: sh ./db_gen_string_data.sh 10 " &gt; /dev/null</t>
  </si>
  <si>
    <t xml:space="preserve">   echo "$(date '+%Y/%m/%d %H:%M:%S') [ERROR] [$(basename $0)] [010102]エラー: パラメータ1は1以上の整数でなければなりません。" &gt;&gt; ${LOG_DIR}/data_generator.log</t>
  </si>
  <si>
    <t xml:space="preserve">   echo "[010201]ワーニング: パラメータ2が「'UPPER','upper','U','u'」(大文字のみデータ),「'LOWER','lower','L','l'」(小文字のみデータ),以外文字列は大・小文字混在データ"</t>
  </si>
  <si>
    <t xml:space="preserve">   echo "実行例: sh ./db_gen_string_data.sh 10 u" &gt; /dev/null</t>
  </si>
  <si>
    <t xml:space="preserve">   echo "$(date '+%Y/%m/%d %H:%M:%S') [ERROR] [$(basename $0)] [010201]ワーニング: パラメータ2が「'UPPER','upper','U','u'」(大文字のみデータ),「'LOWER','lower','L','l'」(小文字のみデータ),以外文字列は大・小文字混在データ" &gt;&gt; ${LOG_DIR}/data_generator.log</t>
  </si>
  <si>
    <t xml:space="preserve">   case "${_option}" in</t>
  </si>
  <si>
    <t xml:space="preserve">      UPPER|upper|U|u) # 大文字のみ</t>
  </si>
  <si>
    <t xml:space="preserve">         _randomAscii=$((RANDOM % 26 + 65))</t>
  </si>
  <si>
    <t xml:space="preserve">         ;;</t>
  </si>
  <si>
    <t xml:space="preserve">      LOWER|lower|L|l) # 小文字のみ</t>
  </si>
  <si>
    <t xml:space="preserve">         _randomAscii=$((RANDOM % 26 + 97))</t>
  </si>
  <si>
    <t xml:space="preserve">      *) # 大文字小文字混在</t>
  </si>
  <si>
    <t xml:space="preserve">         if ((RANDOM % 2 == 0)); then</t>
  </si>
  <si>
    <t xml:space="preserve">         else</t>
  </si>
  <si>
    <t xml:space="preserve">         fi</t>
  </si>
  <si>
    <t xml:space="preserve">   esac</t>
  </si>
  <si>
    <t xml:space="preserve">   _randomChar=$(printf \\$(printf '%03o' ${_randomAscii}))</t>
  </si>
  <si>
    <t xml:space="preserve">   _generated_data+=${_randomChar}</t>
  </si>
  <si>
    <t xml:space="preserve">   echo "[020101]エラー: 指定できるパラメータの数は最大2つまでです。"</t>
  </si>
  <si>
    <t xml:space="preserve">   echo "$(date '+%Y/%m/%d %H:%M:%S') [ERROR] [$(basename $0)] [020101]エラー: 指定できるパラメータの数は最大2つまでです。" &gt;&gt; ${LOG_DIR}/data_generator.log</t>
  </si>
  <si>
    <t xml:space="preserve">   echo "[020102]エラー: パラメータ1は0以上の整数でなければなりません。"</t>
  </si>
  <si>
    <t xml:space="preserve">   echo "$(date '+%Y/%m/%d %H:%M:%S') [ERROR] [$(basename $0)] [020102]エラー: パラメータ1は0以上の整数でなければなりません。" &gt;&gt; ${LOG_DIR}/data_generator.log</t>
  </si>
  <si>
    <t xml:space="preserve">   echo "[020103]エラー: パラメータ2は数字でなければなりません。"</t>
  </si>
  <si>
    <t xml:space="preserve">   echo "$(date '+%Y/%m/%d %H:%M:%S') [ERROR] [$(basename $0)] [020103]エラー: パラメータ2は数字でなければなりません。" &gt;&gt; ${LOG_DIR}/data_generator.log</t>
  </si>
  <si>
    <t xml:space="preserve">   echo "[020104]エラー: 整数部が0の場合、小数部の桁数（パラメータ2）を指定してください。"</t>
  </si>
  <si>
    <t xml:space="preserve">   echo "$(date '+%Y/%m/%d %H:%M:%S') [ERROR] [$(basename $0)] [020104]エラー: 整数部が0の場合、小数部の桁数（パラメータ2）を指定してください。" &gt;&gt; ${LOG_DIR}/data_generator.log</t>
  </si>
  <si>
    <t xml:space="preserve">   echo "[020105]エラー: 整数部と小数部の桁数がどちらも0の場合、無効です。"</t>
  </si>
  <si>
    <t xml:space="preserve">   echo "$(date '+%Y/%m/%d %H:%M:%S') [ERROR] [$(basename $0)] [020105]エラー: 整数部と小数部の桁数がどちらも0の場合、無効です。" &gt;&gt; ${LOG_DIR}/data_generator.log</t>
  </si>
  <si>
    <t xml:space="preserve">   _generated_data="0."</t>
  </si>
  <si>
    <t xml:space="preserve">   for ((_i=1; _i&lt;=${_decimal_places}; _i++)); do</t>
  </si>
  <si>
    <t xml:space="preserve">      _random_digit=$((RANDOM % 10)) # 0から9のランダムな数字を生成</t>
  </si>
  <si>
    <t xml:space="preserve">      _generated_data="${_generated_data}${_random_digit}"</t>
  </si>
  <si>
    <t xml:space="preserve">   done</t>
  </si>
  <si>
    <t xml:space="preserve">   # 小数部分の最後の桁が0にならないように修正</t>
  </si>
  <si>
    <t xml:space="preserve">   if [[ "${_generated_data: -1}" -eq 0 ]]; then</t>
  </si>
  <si>
    <t xml:space="preserve">      _generated_data="${_generated_data%0}$(($RANDOM % 9 + 1))"</t>
  </si>
  <si>
    <t xml:space="preserve">   fi</t>
  </si>
  <si>
    <t xml:space="preserve">   echo "$(date '+%Y/%m/%d %H:%M:%S') [DEBUG] [$(basename $0)] [020003]生成された小数: ${_generated_data}" &gt;&gt; ${LOG_DIR}/data_generator.log</t>
  </si>
  <si>
    <t xml:space="preserve">   echo "$(date '+%Y/%m/%d %H:%M:%S') [INFO] [$(basename $0)] END" &gt;&gt; ${LOG_DIR}/data_generator.log</t>
  </si>
  <si>
    <t xml:space="preserve">   echo "${_generated_data}"</t>
  </si>
  <si>
    <t xml:space="preserve">   exit 0</t>
  </si>
  <si>
    <t xml:space="preserve">   _generated_data=""</t>
  </si>
  <si>
    <t xml:space="preserve">   for ((_i=1; _i&lt;=${_item_length}; _i++)); do</t>
  </si>
  <si>
    <t xml:space="preserve">      if [[ ${_i} -eq 1 &amp;&amp; ${_random_digit} -eq 0 ]]; then</t>
  </si>
  <si>
    <t xml:space="preserve">         _random_digit=$((RANDOM % 9 + 1)) # 最初の桁が0の場合は1から9までの数字で再生成</t>
  </si>
  <si>
    <t xml:space="preserve">      fi</t>
  </si>
  <si>
    <t xml:space="preserve">   echo "$(date '+%Y/%m/%d %H:%M:%S') [DEBUG] [$(basename $0)] [020002]生成された整数: ${_generated_data}" &gt;&gt; ${LOG_DIR}/data_generator.log</t>
  </si>
  <si>
    <t xml:space="preserve">   _generated_data="${_generated_data}."</t>
  </si>
  <si>
    <t xml:space="preserve">      _random_digit=$((RANDOM % 10))</t>
  </si>
  <si>
    <t xml:space="preserve">   echo "$(date '+%Y/%m/%d %H:%M:%S') [DEBUG] [$(basename $0)] [020001]生成された実数: ${_generated_data}" &gt;&gt; ${LOG_DIR}/data_generator.log</t>
  </si>
  <si>
    <t xml:space="preserve">   echo "[030101]エラー: 指定できるパラメータの数は最大2つまでです。"</t>
  </si>
  <si>
    <t xml:space="preserve">   echo "$(date '+%Y/%m/%d %H:%M:%S') [ERROR] [$(basename $0)] [030101]エラー: 指定できるパラメータの数は最大2つまでです。" &gt;&gt; ${LOG_DIR}/data_generator.log</t>
  </si>
  <si>
    <t xml:space="preserve">   echo "[030102]エラー: 日付フォーマットには「%」を含める必要があります。例: %Y/%m/%d"</t>
  </si>
  <si>
    <t xml:space="preserve">   echo "$(date '+%Y/%m/%d %H:%M:%S') [ERROR] [$(basename $0)] [030102]エラー: 日付フォーマットには「%」を含める必要があります。例: %Y/%m/%d" &gt;&gt; ${LOG_DIR}/data_generator.log</t>
  </si>
  <si>
    <t xml:space="preserve">   echo "[030103]エラー: パラメータ2は「YYYY/MM/DD」形式で指定してください。"</t>
  </si>
  <si>
    <t xml:space="preserve">   echo "$(date '+%Y/%m/%d %H:%M:%S') [ERROR] [$(basename $0)] [030103]エラー: パラメータ2は「YYYY/MM/DD」形式で指定してください。" &gt;&gt; ${LOG_DIR}/data_generator.log</t>
  </si>
  <si>
    <t xml:space="preserve">   # ランダムな時間を生成 (00:00:00 ~ 23:59:59)</t>
  </si>
  <si>
    <t xml:space="preserve">   _random_hour=$(printf "%02d" $((RANDOM % 24)))</t>
  </si>
  <si>
    <t xml:space="preserve">   _random_minute=$(printf "%02d" $((RANDOM % 60)))</t>
  </si>
  <si>
    <t xml:space="preserve">   _random_second=$(printf "%02d" $((RANDOM % 60)))</t>
  </si>
  <si>
    <t xml:space="preserve">   _time_part="${_random_hour}:${_random_minute}:${_random_second}"</t>
  </si>
  <si>
    <t xml:space="preserve">   _time_part=""</t>
  </si>
  <si>
    <t xml:space="preserve">   # GNU date (Linux)</t>
  </si>
  <si>
    <t xml:space="preserve">   if [[ -n "${_time_part}" ]]; then</t>
  </si>
  <si>
    <t xml:space="preserve">      _generated_data=$(date -d "${_base_date} ${_time_part}" +"${_date_format}" 2&gt;/dev/null)</t>
  </si>
  <si>
    <t xml:space="preserve">   else</t>
  </si>
  <si>
    <t xml:space="preserve">      _generated_data=$(date -d "${_base_date}" +"${_date_format}" 2&gt;/dev/null)</t>
  </si>
  <si>
    <t xml:space="preserve">   # BSD/macOS date</t>
  </si>
  <si>
    <t xml:space="preserve">      _generated_data=$(date -j -f "%Y/%m/%d %H:%M:%S" "${_base_date} ${_time_part}" +"${_date_format}" 2&gt;/dev/null)</t>
  </si>
  <si>
    <t xml:space="preserve">      _generated_data=$(date -j -f "%Y/%m/%d" "${_base_date}" +"${_date_format}" 2&gt;/dev/null)</t>
  </si>
  <si>
    <t xml:space="preserve">   echo "[030104]エラー: 入力された日付またはフォーマットが無効です。日付の指定が誤っているか、フォーマットが正しくありません。"</t>
  </si>
  <si>
    <t xml:space="preserve">   echo "$(date '+%Y/%m/%d %H:%M:%S') [ERROR] [$(basename $0)] [030104]エラー: 入力された日付またはフォーマットが無効です。日付の指定が誤っているか、フォーマットが正しくありません。" &gt;&gt; ${LOG_DIR}/data_generator.log</t>
  </si>
  <si>
    <t xml:space="preserve">   echo "[210101]エラー: 設定ファイルディレクトリ ${CONFIG_DIR} が存在しません。"</t>
  </si>
  <si>
    <t xml:space="preserve">   echo "$(date '+%Y/%m/%d %H:%M:%S') [ERROR] [$(basename $0)] [210101]エラー: 設定ファイルディレクトリ ${CONFIG_DIR} が存在しません。" &gt;&gt; ${LOG_DIR}/data_generator.log</t>
  </si>
  <si>
    <t xml:space="preserve">   if [[ ! -f "${SCRIPT_DIR}/${_script_file}" ]]; then</t>
  </si>
  <si>
    <t xml:space="preserve">      _missing_scripts+=("${_script_file}")</t>
  </si>
  <si>
    <t xml:space="preserve">   if [[ ! -f "${CONFIG_DIR}/${_config_file}" ]]; then</t>
  </si>
  <si>
    <t xml:space="preserve">      _missing_configs+=("${_config_file}")</t>
  </si>
  <si>
    <t xml:space="preserve">   for _file in "${_missing_scripts[@]}"; do</t>
  </si>
  <si>
    <t xml:space="preserve">      echo " [210102]エラー: スクリプトファイル ${_file} が存在しません。"</t>
  </si>
  <si>
    <t xml:space="preserve">      echo "$(date '+%Y/%m/%d %H:%M:%S') [ERROR] [$(basename $0)] [210102]エラー: スクリプトファイル ${_file} が存在しません。" &gt;&gt; ${LOG_DIR}/data_generator.log</t>
  </si>
  <si>
    <t xml:space="preserve">   for _file in "${_missing_configs[@]}"; do</t>
  </si>
  <si>
    <t xml:space="preserve">      echo " [210103]エラー: 設定ファイル ${_file} が存在しません。"</t>
  </si>
  <si>
    <t xml:space="preserve">      echo "$(date '+%Y/%m/%d %H:%M:%S') [ERROR] [$(basename $0)] [210103]エラー: 設定ファイル ${_file} が存在しません。" &gt;&gt; ${LOG_DIR}/data_generator.log</t>
  </si>
  <si>
    <t xml:space="preserve">   echo "[220101]エラー: 設定ファイル${_config_file}が存在しません。"</t>
  </si>
  <si>
    <t xml:space="preserve">   echo "$(date '+%Y/%m/%d %H:%M:%S') [ERROR] [$(basename $0)] [220101]エラー: 設定ファイル${_config_file}が存在しません。" &gt;&gt; ${LOG_DIR}/data_generator.log</t>
  </si>
  <si>
    <t xml:space="preserve">   echo "[220102]エラー: COLUMN_COUNTSが設定されていません。"</t>
  </si>
  <si>
    <t xml:space="preserve">   echo "$(date '+%Y/%m/%d %H:%M:%S') [ERROR] [$(basename $0)] [220102]エラー: COLUMN_COUNTSが設定されていません。" &gt;&gt; ${LOG_DIR}/data_generator.log</t>
  </si>
  <si>
    <t xml:space="preserve">   echo "[220103]エラー: COLUMN_DATA_TYPEが設定されていません。"</t>
  </si>
  <si>
    <t xml:space="preserve">   echo "$(date '+%Y/%m/%d %H:%M:%S') [ERROR] [$(basename $0)] [220103]エラー: COLUMN_DATA_TYPEが設定されていません。" &gt;&gt; ${LOG_DIR}/data_generator.log</t>
  </si>
  <si>
    <t xml:space="preserve">   echo "[220104]エラー: COLUMN_DATA_LENGTHが設定されていません。"</t>
  </si>
  <si>
    <t xml:space="preserve">   echo "$(date '+%Y/%m/%d %H:%M:%S') [ERROR] [$(basename $0)] [220104]エラー: COLUMN_DATA_LENGTHが設定されていません。" &gt;&gt; ${LOG_DIR}/data_generator.log</t>
  </si>
  <si>
    <t xml:space="preserve">   echo "[220105]エラー: COLUMN_DATA_TRIMが設定されていません。"</t>
  </si>
  <si>
    <t xml:space="preserve">   echo "$(date '+%Y/%m/%d %H:%M:%S') [ERROR] [$(basename $0)] [220105]エラー: COLUMN_DATA_TRIMが設定されていません。" &gt;&gt; ${LOG_DIR}/data_generator.log</t>
  </si>
  <si>
    <t xml:space="preserve">   echo "[220106]エラー: COLUMN_DATA_SIGNEDが設定されていません。"</t>
  </si>
  <si>
    <t xml:space="preserve">   echo "$(date '+%Y/%m/%d %H:%M:%S') [ERROR] [$(basename $0)] [220106]エラー: COLUMN_DATA_SIGNEDが設定されていません。" &gt;&gt; ${LOG_DIR}/data_generator.log</t>
  </si>
  <si>
    <t xml:space="preserve">   echo "[220107]エラー: SIGN_DIGITが設定されていません。"</t>
  </si>
  <si>
    <t xml:space="preserve">   echo "$(date '+%Y/%m/%d %H:%M:%S') [ERROR] [$(basename $0)] [220107]エラー: SIGN_DIGITが設定されていません。" &gt;&gt; ${LOG_DIR}/data_generator.log</t>
  </si>
  <si>
    <t xml:space="preserve">   echo "[220108]エラー: DATE_SEPARATORが設定されていません。"</t>
  </si>
  <si>
    <t xml:space="preserve">   echo "$(date '+%Y/%m/%d %H:%M:%S') [ERROR] [$(basename $0)] [220108]エラー: DATE_SEPARATORが設定されていません。" &gt;&gt; ${LOG_DIR}/data_generator.log</t>
  </si>
  <si>
    <t xml:space="preserve">   echo "[220109]エラー: TIME_SEPARATORが設定されていません。"</t>
  </si>
  <si>
    <t xml:space="preserve">   echo "$(date '+%Y/%m/%d %H:%M:%S') [ERROR] [$(basename $0)] [220109]エラー: TIME_SEPARATORが設定されていません。" &gt;&gt; ${LOG_DIR}/data_generator.log</t>
  </si>
  <si>
    <t xml:space="preserve">   echo "[220110]エラー: SEPARATOR_DATE_TIMEが設定されていません。"</t>
  </si>
  <si>
    <t xml:space="preserve">   echo "$(date '+%Y/%m/%d %H:%M:%S') [ERROR] [$(basename $0)] [220110]エラー: SEPARATOR_DATE_TIMEが設定されていません。" &gt;&gt; ${LOG_DIR}/data_generator.log</t>
  </si>
  <si>
    <t xml:space="preserve">   echo "[220111]エラー: REFERENCE_DATEが設定されていません。"</t>
  </si>
  <si>
    <t xml:space="preserve">   echo "$(date '+%Y/%m/%d %H:%M:%S') [ERROR] [$(basename $0)] [220111]エラー: REFERENCE_DATEが設定されていません。" &gt;&gt; ${LOG_DIR}/data_generator.log</t>
  </si>
  <si>
    <t xml:space="preserve">   echo "[220112]エラー: CASE_MODEが設定されていません。"</t>
  </si>
  <si>
    <t xml:space="preserve">   echo "$(date '+%Y/%m/%d %H:%M:%S') [ERROR] [$(basename $0)] [220112]エラー: CASE_MODEが設定されていません。" &gt;&gt; ${LOG_DIR}/data_generator.log</t>
  </si>
  <si>
    <t xml:space="preserve">   echo "[220113]エラー: MULTIBYTE_STRINGが設定されていません。"</t>
  </si>
  <si>
    <t xml:space="preserve">   echo "$(date '+%Y/%m/%d %H:%M:%S') [ERROR] [$(basename $0)] [220113]エラー: MULTIBYTE_STRINGが設定されていません。" &gt;&gt; ${LOG_DIR}/data_generator.log</t>
  </si>
  <si>
    <t xml:space="preserve">   echo "[220114]エラー: COLUMN_COUNTSは1以上の整数を指定してください。"</t>
  </si>
  <si>
    <t xml:space="preserve">   echo "$(date '+%Y/%m/%d %H:%M:%S') [ERROR] [$(basename $0)] [220114]エラー: COLUMN_COUNTSは1以上の整数を指定してください。" &gt;&gt; ${LOG_DIR}/data_generator.log</t>
  </si>
  <si>
    <t xml:space="preserve">   echo "[220115]エラー: COLUMN_DATA_TYPEの項目数がCOLUMN_COUNTSと異なります。"</t>
  </si>
  <si>
    <t xml:space="preserve">   echo "$(date '+%Y/%m/%d %H:%M:%S') [ERROR] [$(basename $0)] [220115]エラー: COLUMN_DATA_TYPEの項目数がCOLUMN_COUNTSと異なります。" &gt;&gt; ${LOG_DIR}/data_generator.log</t>
  </si>
  <si>
    <t xml:space="preserve">   echo "[220116]エラー: COLUMN_DATA_LENGTHの項目数がCOLUMN_COUNTSと異なります。"</t>
  </si>
  <si>
    <t xml:space="preserve">   echo "$(date '+%Y/%m/%d %H:%M:%S') [ERROR] [$(basename $0)] [220116]エラー: COLUMN_DATA_LENGTHの項目数がCOLUMN_COUNTSと異なります。" &gt;&gt; ${LOG_DIR}/data_generator.log</t>
  </si>
  <si>
    <t xml:space="preserve">   echo "[220117]エラー: COLUMN_DATA_TRIMの項目数がCOLUMN_COUNTSと異なります。"</t>
  </si>
  <si>
    <t xml:space="preserve">   echo "$(date '+%Y/%m/%d %H:%M:%S') [ERROR] [$(basename $0)] [220117]エラー: COLUMN_DATA_TRIMの項目数がCOLUMN_COUNTSと異なります。" &gt;&gt; ${LOG_DIR}/data_generator.log</t>
  </si>
  <si>
    <t xml:space="preserve">   echo "[220118]エラー: COLUMN_DATA_SIGNEDの項目数がCOLUMN_COUNTSと異なります。"</t>
  </si>
  <si>
    <t xml:space="preserve">   echo "$(date '+%Y/%m/%d %H:%M:%S') [ERROR] [$(basename $0)] [220118]エラー: COLUMN_DATA_SIGNEDの項目数がCOLUMN_COUNTSと異なります。" &gt;&gt; ${LOG_DIR}/data_generator.log</t>
  </si>
  <si>
    <t xml:space="preserve">   if [[ ! " ${_valid_data_types[@]} " =~ " ${_type} " ]]; then</t>
  </si>
  <si>
    <t xml:space="preserve">      echo "[220119]エラー: 無効なデータタイプ${_type}が指定されています。"</t>
  </si>
  <si>
    <t xml:space="preserve">      echo "$(date '+%Y/%m/%d %H:%M:%S') [ERROR] [$(basename $0)] [220119]エラー: 無効なデータタイプ${_type}が指定されています。" &gt;&gt; ${LOG_DIR}/data_generator.log</t>
  </si>
  <si>
    <t xml:space="preserve">      exit 1</t>
  </si>
  <si>
    <t xml:space="preserve">   # NONE であればスキップ</t>
  </si>
  <si>
    <t xml:space="preserve">   if [[ "${_type}" == "NONE" ]]; then</t>
  </si>
  <si>
    <t xml:space="preserve">      continue</t>
  </si>
  <si>
    <t xml:space="preserve">   # FT, BT, ft, bt のいずれかを含んでいるかチェック</t>
  </si>
  <si>
    <t xml:space="preserve">   if [[ ! "${_type}" =~ (FT|BT|ft|bt) ]]; then</t>
  </si>
  <si>
    <t xml:space="preserve">      echo "[220120]エラー: 無効なトリム${_type}が指定されています。'NONE' または 'FT', 'BT', 'ft', 'bt' を含む文字列を指定してください。"</t>
  </si>
  <si>
    <t xml:space="preserve">      echo "$(date '+%Y/%m/%d %H:%M:%S') [ERROR] [$(basename $0)] [220120]エラー: 無効なトリム${_type}が指定されています。'NONE' または 'FT', 'BT', 'ft', 'bt' を含む文字列を指定してください。" &gt;&gt; ${LOG_DIR}/data_generator.log</t>
  </si>
  <si>
    <t xml:space="preserve">   if [[ ! " ${_valid_signed_types[@]} " =~ " ${_type} " ]]; then</t>
  </si>
  <si>
    <t xml:space="preserve">      echo "[220121]エラー: 無効な値${_type}が指定されています。"</t>
  </si>
  <si>
    <t xml:space="preserve">      echo "$(date '+%Y/%m/%d %H:%M:%S') [ERROR] [$(basename $0)] [220121]エラー: 無効な値${_type}が指定されています。" &gt;&gt; ${LOG_DIR}/data_generator.log</t>
  </si>
  <si>
    <t xml:space="preserve">   echo "[220122]エラー: SIGN_DIGITは「0」または「1」を指定してください。"</t>
  </si>
  <si>
    <t xml:space="preserve">   echo "$(date '+%Y/%m/%d %H:%M:%S') [ERROR] [$(basename $0)] [220122]エラー: SIGN_DIGITは「0」または「1」を指定してください。" &gt;&gt; ${LOG_DIR}/data_generator.log</t>
  </si>
  <si>
    <t xml:space="preserve">   echo "[220123]エラー: 無効な日付区切り文字です。「/」、「-」、または「NONE」を指定してください。"</t>
  </si>
  <si>
    <t xml:space="preserve">   echo "$(date '+%Y/%m/%d %H:%M:%S') [ERROR] [$(basename $0)] [220123]エラー: 無効な日付区切り文字です。「/」、「-」、または「NONE」を指定してください。" &gt;&gt; ${LOG_DIR}/data_generator.log</t>
  </si>
  <si>
    <t xml:space="preserve">   echo "[220124]エラー: 無効な時間区切り文字です。「:」または「NONE」を指定してください。"</t>
  </si>
  <si>
    <t xml:space="preserve">   echo "$(date '+%Y/%m/%d %H:%M:%S') [ERROR] [$(basename $0)] [220124]エラー: 無効な時間区切り文字です。「:」または「NONE」を指定してください。" &gt;&gt; ${LOG_DIR}/data_generator.log</t>
  </si>
  <si>
    <t xml:space="preserve">   echo "[220125]エラー: 無効な日付・時間区切り文字です。「NONE」または「SPACE」を指定してください。"</t>
  </si>
  <si>
    <t xml:space="preserve">   echo "$(date '+%Y/%m/%d %H:%M:%S') [ERROR] [$(basename $0)] [220125]エラー: 無効な日付・時間区切り文字です。「NONE」または「SPACE」を指定してください。" &gt;&gt; ${LOG_DIR}/data_generator.log</t>
  </si>
  <si>
    <t xml:space="preserve">   if ! date -d "%Y/%m/%d" "${REFERENCE_DATE}" &amp;&gt;/dev/null; then</t>
  </si>
  <si>
    <t xml:space="preserve">      echo "[220126]エラー: 無効な日付です。${REFERENCE_DATE}は無効な日付です。(GNU date (Linux))"</t>
  </si>
  <si>
    <t xml:space="preserve">      echo "$(date '+%Y/%m/%d %H:%M:%S') [ERROR] [$(basename $0)] [220126]エラー: 無効な日付です。${REFERENCE_DATE}は無効な日付です。(GNU date (Linux))" &gt;&gt; ${LOG_DIR}/data_generator.log</t>
  </si>
  <si>
    <t xml:space="preserve">   if ! date -j -f "%Y/%m/%d" "${REFERENCE_DATE}" &amp;&gt;/dev/null; then</t>
  </si>
  <si>
    <t xml:space="preserve">      echo "[220127]エラー: 無効な日付です。${REFERENCE_DATE}は無効な日付です。(BSD/macOS date)"</t>
  </si>
  <si>
    <t xml:space="preserve">      echo "$(date '+%Y/%m/%d %H:%M:%S') [ERROR] [$(basename $0)] [220127]エラー: 無効な日付です。${REFERENCE_DATE}は無効な日付です。(BSD/macOS date)" &gt;&gt; ${LOG_DIR}/data_generator.log</t>
  </si>
  <si>
    <t xml:space="preserve">   echo "[220128]エラー: 無効なCASE_MODEの値です。「UPPER」「LOWER」「NONE」のいずれかを指定してください。"</t>
  </si>
  <si>
    <t xml:space="preserve">   echo "$(date '+%Y/%m/%d %H:%M:%S') [ERROR] [$(basename $0)] [220128]エラー: 無効なCASE_MODEの値です。「UPPER」「LOWER」「NONE」のいずれかを指定してください。" &gt;&gt; ${LOG_DIR}/data_generator.log</t>
  </si>
  <si>
    <t xml:space="preserve">   echo "[220129]エラー: マルチバイトの1文字を設定してください。"</t>
  </si>
  <si>
    <t xml:space="preserve">   echo "$(date '+%Y/%m/%d %H:%M:%S') [ERROR] [$(basename $0)] [220129]エラー: マルチバイトの1文字を設定してください。" &gt;&gt; ${LOG_DIR}/data_generator.log</t>
  </si>
  <si>
    <t xml:space="preserve">   _type="${_data_types[$_i]}"</t>
  </si>
  <si>
    <t xml:space="preserve">   _length="${_data_lengths[$_i]}"</t>
  </si>
  <si>
    <t xml:space="preserve">   _trim="${_data_trim[$_i]}"</t>
  </si>
  <si>
    <t xml:space="preserve">   _signed="${_data_signed[$_i]}"</t>
  </si>
  <si>
    <t xml:space="preserve">   _item_number=$((_i + 1)) # 配列インデックスを1から始める</t>
  </si>
  <si>
    <t xml:space="preserve">   case "${_type}" in</t>
  </si>
  <si>
    <t xml:space="preserve">      # 文字型タイプの検証</t>
  </si>
  <si>
    <t xml:space="preserve">      char)</t>
  </si>
  <si>
    <t xml:space="preserve">         # 桁数の検証</t>
  </si>
  <si>
    <t xml:space="preserve">         if [[ ! "${_length}" =~ ^[0-9]+$ || "${_length}" -lt 1 ]]; then</t>
  </si>
  <si>
    <t xml:space="preserve">            echo "[220130]エラー: 第${_item_number}項目 - データ型 charの設定桁数は${_length}です。1以上の整数を指定してください。"</t>
  </si>
  <si>
    <t xml:space="preserve">            echo "$(date '+%Y/%m/%d %H:%M:%S') [ERROR] [$(basename $0)] [220130]エラー: 第${_item_number}項目 - データ型 charの設定桁数は${_length}です。1以上の整数を指定してください。" &gt;&gt; ${LOG_DIR}/data_generator.log</t>
  </si>
  <si>
    <t xml:space="preserve">         # _trim の値を検証し、_length の条件をチェック</t>
  </si>
  <si>
    <t xml:space="preserve">         if [[ "${_trim}" =~ "FT" || "${_trim}" =~ "BT" ]]; then</t>
  </si>
  <si>
    <t xml:space="preserve">            if [[ "${_length}" -lt 3 ]]; then</t>
  </si>
  <si>
    <t xml:space="preserve">               echo "[220131]エラー: 「FT」または「BT」を指定した場合、_lengthは3以上である必要があります。"</t>
  </si>
  <si>
    <t xml:space="preserve">               echo "$(date '+%Y/%m/%d %H:%M:%S') [ERROR] [$(basename $0)] [220131]エラー: 「FT」または「BT」を指定した場合、_lengthは3以上である必要があります。" &gt;&gt; ${LOG_DIR}/data_generator.log</t>
  </si>
  <si>
    <t xml:space="preserve">               exit 1</t>
  </si>
  <si>
    <t xml:space="preserve">         elif [[ "${_trim}" =~ "ft" || "${_trim}" =~ "bt" ]]; then</t>
  </si>
  <si>
    <t xml:space="preserve">            if [[ "${_length}" -lt 2 ]]; then</t>
  </si>
  <si>
    <t xml:space="preserve">               echo "[220132]エラー: 「ft」または「bt」を指定した場合、_lengthは2以上である必要があります。"</t>
  </si>
  <si>
    <t xml:space="preserve">               echo "$(date '+%Y/%m/%d %H:%M:%S') [ERROR] [$(basename $0)] [220132]エラー: 「ft」または「bt」を指定した場合、_lengthは2以上である必要があります。" &gt;&gt; ${LOG_DIR}/data_generator.log</t>
  </si>
  <si>
    <t xml:space="preserve">      string)</t>
  </si>
  <si>
    <t xml:space="preserve">            echo "[220133]エラー: 第${_item_number}項目 - データ型 stringの設定桁数は${_length}です。1以上の整数を指定してください。"</t>
  </si>
  <si>
    <t xml:space="preserve">            echo "$(date '+%Y/%m/%d %H:%M:%S') [ERROR] [$(basename $0)] [220133]エラー: 第${_item_number}項目 - データ型 stringの設定桁数は${_length}です。1以上の整数を指定してください。" &gt;&gt; ${LOG_DIR}/data_generator.log</t>
  </si>
  <si>
    <t xml:space="preserve">               echo "[220134]エラー: 「FT」または「BT」を指定した場合、_lengthは3以上である必要があります。"</t>
  </si>
  <si>
    <t xml:space="preserve">               echo "$(date '+%Y/%m/%d %H:%M:%S') [ERROR] [$(basename $0)] [220134]エラー: 「FT」または「BT」を指定した場合、_lengthは3以上である必要があります。" &gt;&gt; ${LOG_DIR}/data_generator.log</t>
  </si>
  <si>
    <t xml:space="preserve">               echo "[220135]エラー: 「ft」または「bt」を指定した場合、_lengthは2以上である必要があります。"</t>
  </si>
  <si>
    <t xml:space="preserve">               echo "$(date '+%Y/%m/%d %H:%M:%S') [ERROR] [$(basename $0)] [220135]エラー: 「ft」または「bt」を指定した場合、_lengthは2以上である必要があります。" &gt;&gt; ${LOG_DIR}/data_generator.log</t>
  </si>
  <si>
    <t xml:space="preserve">      # 論理型タイプの検証</t>
  </si>
  <si>
    <t xml:space="preserve">      boolean)</t>
  </si>
  <si>
    <t xml:space="preserve">         if ! [[ "${_length}" =~ ^[0-2]+$ ]]; then</t>
  </si>
  <si>
    <t xml:space="preserve">            echo "[220136]エラー: 第${_item_number}項目 - データ型 booleanの設定桁数は${_length}です。常に'0'または'1'または'2'でなければなりません。"</t>
  </si>
  <si>
    <t xml:space="preserve">            echo "許容範囲：0(false)または1(true)または2(random)"</t>
  </si>
  <si>
    <t xml:space="preserve">            echo "$(date '+%Y/%m/%d %H:%M:%S') [ERROR] [$(basename $0)] [220136]エラー: 第${_item_number}項目 - データ型 booleanの設定桁数は${_length}です。常に'0'または'1'または'2'でなければなりません。" &gt;&gt; ${LOG_DIR}/data_generator.log</t>
  </si>
  <si>
    <t xml:space="preserve">            echo "$(date '+%Y/%m/%d %H:%M:%S') [INFO] [$(basename $0)] 許容範囲：0(false)または1(true)または2(random)" &gt;&gt; ${LOG_DIR}/data_generator.log</t>
  </si>
  <si>
    <t xml:space="preserve">      # 日付タイプの検証</t>
  </si>
  <si>
    <t xml:space="preserve">      date)</t>
  </si>
  <si>
    <t xml:space="preserve">         if ! [[ "${_length}" =~ ^(Y{4}|Y{2}|Y{0})(M{2}|M{1}|M{0})(D{2}|D{1}|D{0})(H{2}|h{2}|h{1}|h{0})(m{2}|m{1}|m{0})(s{2}|s{1}|s{0})$ ]]; then</t>
  </si>
  <si>
    <t xml:space="preserve">            echo "[220137]エラー: 第${_item_number}項目 - データ型 dateの設定桁数は${_length}です。'YYYYMMDDhhmmss','YYMMDDhhmmss','YYYY','YY'などの形式で指定してください。"</t>
  </si>
  <si>
    <t xml:space="preserve">            echo "$(date '+%Y/%m/%d %H:%M:%S') [ERROR] [$(basename $0)] [220137]エラー: 第${_item_number}項目 - データ型 dateの設定桁数は${_length}です。'YYYYMMDDhhmmss','YYMMDDhhmmss','YYYY','YY'などの形式で指定してください。" &gt;&gt; ${LOG_DIR}/data_generator.log</t>
  </si>
  <si>
    <t xml:space="preserve">      # 整数型タイプの検証</t>
  </si>
  <si>
    <t xml:space="preserve">      byte)</t>
  </si>
  <si>
    <t xml:space="preserve">            echo "[220138]エラー: 第${_item_number}項目 - データ型 byteの設定桁数は${_length}です。1以上の整数を指定してください。"</t>
  </si>
  <si>
    <t xml:space="preserve">            echo "$(date '+%Y/%m/%d %H:%M:%S') [ERROR] [$(basename $0)] [220138]エラー: 第${_item_number}項目 - データ型 byteの設定桁数は${_length}です。1以上の整数を指定してください。" &gt;&gt; ${LOG_DIR}/data_generator.log</t>
  </si>
  <si>
    <t xml:space="preserve">         elif [[ "${_length}" -gt 3 ]]; then</t>
  </si>
  <si>
    <t xml:space="preserve">            echo "[220139]エラー: 第${_item_number}項目 - データ型 byteの長さ${_length}は最大3桁までしか指定できません。"</t>
  </si>
  <si>
    <t xml:space="preserve">            echo "$(date '+%Y/%m/%d %H:%M:%S') [ERROR] [$(basename $0)] [220139]エラー: 第${_item_number}項目 - データ型 byteの長さ${_length}は最大3桁までしか指定できません。" &gt;&gt; ${LOG_DIR}/data_generator.log</t>
  </si>
  <si>
    <t xml:space="preserve">               echo "許容範囲：( 0 ~ 255 )：最大3桁"</t>
  </si>
  <si>
    <t xml:space="preserve">               echo "$(date '+%Y/%m/%d %H:%M:%S') [INFO] [$(basename $0)] 許容範囲：( 0 ~ 255 )：最大3桁" &gt;&gt; ${LOG_DIR}/data_generator.log</t>
  </si>
  <si>
    <t xml:space="preserve">               echo "許容範囲：( -128 ~ 127 )：最大3桁"</t>
  </si>
  <si>
    <t xml:space="preserve">               echo "$(date '+%Y/%m/%d %H:%M:%S') [INFO] [$(basename $0)] 許容範囲：( -128 ~ 127 )：最大3桁" &gt;&gt; ${LOG_DIR}/data_generator.log</t>
  </si>
  <si>
    <t xml:space="preserve">               echo "[220140]エラー: 「FT」または「BT」を指定した場合、_lengthは3以上である必要があります。"</t>
  </si>
  <si>
    <t xml:space="preserve">               echo "$(date '+%Y/%m/%d %H:%M:%S') [ERROR] [$(basename $0)] [220140]エラー: 「FT」または「BT」を指定した場合、_lengthは3以上である必要があります。" &gt;&gt; ${LOG_DIR}/data_generator.log</t>
  </si>
  <si>
    <t xml:space="preserve">               echo "[220141]エラー: 「ft」または「bt」を指定した場合、_lengthは2以上である必要があります。"</t>
  </si>
  <si>
    <t xml:space="preserve">               echo "$(date '+%Y/%m/%d %H:%M:%S') [ERROR] [$(basename $0)] [220141]エラー: 「ft」または「bt」を指定した場合、_lengthは2以上である必要があります。" &gt;&gt; ${LOG_DIR}/data_generator.log</t>
  </si>
  <si>
    <t xml:space="preserve">         if [[ "${_signed}" = 1 &amp;&amp; "${SIGN_DIGIT}" = 1 ]]; then</t>
  </si>
  <si>
    <t xml:space="preserve">            if [[ "${_trim}" =~ "ft" || "${_trim}" =~ "bt" ]]; then</t>
  </si>
  <si>
    <t xml:space="preserve">               if [[ "${_length}" -lt 3 ]]; then</t>
  </si>
  <si>
    <t xml:space="preserve">                  echo "[220142]エラー: 「ft」または「bt」を指定した場合、_lengthは3以上である必要があります。"</t>
  </si>
  <si>
    <t xml:space="preserve">                  echo "$(date '+%Y/%m/%d %H:%M:%S') [ERROR] [$(basename $0)] [220142]エラー: 「ft」または「bt」を指定した場合、_lengthは3以上である必要があります。" &gt;&gt; ${LOG_DIR}/data_generator.log</t>
  </si>
  <si>
    <t xml:space="preserve">                  exit 1</t>
  </si>
  <si>
    <t xml:space="preserve">               fi</t>
  </si>
  <si>
    <t xml:space="preserve">      short)</t>
  </si>
  <si>
    <t xml:space="preserve">            echo "[220143]エラー: 第${_item_number}項目 - データ型 shortの設定桁数は${_length}です。1以上の整数を指定してください。"</t>
  </si>
  <si>
    <t xml:space="preserve">            echo "$(date '+%Y/%m/%d %H:%M:%S') [ERROR] [$(basename $0)] [220143]エラー: 第${_item_number}項目 - データ型 shortの設定桁数は${_length}です。1以上の整数を指定してください。" &gt;&gt; ${LOG_DIR}/data_generator.log</t>
  </si>
  <si>
    <t xml:space="preserve">         elif [[ "${_length}" -gt 5 ]]; then</t>
  </si>
  <si>
    <t xml:space="preserve">            echo "[220144]エラー: 第${_item_number}項目 - データ型 shortの長さ${_length}は最大5桁までしか指定できません。"</t>
  </si>
  <si>
    <t xml:space="preserve">            echo "$(date '+%Y/%m/%d %H:%M:%S') [ERROR] [$(basename $0)] [220144]エラー: 第${_item_number}項目 - データ型 shortの長さ${_length}は最大5桁までしか指定できません。" &gt;&gt; ${LOG_DIR}/data_generator.log</t>
  </si>
  <si>
    <t xml:space="preserve">               echo "許容範囲：( 0 ~ 65,535 )：最大5桁"</t>
  </si>
  <si>
    <t xml:space="preserve">               echo "$(date '+%Y/%m/%d %H:%M:%S') [INFO] [$(basename $0)] 許容範囲：( 0 ~ 65,535 )：最大5桁" &gt;&gt; ${LOG_DIR}/data_generator.log</t>
  </si>
  <si>
    <t xml:space="preserve">               echo "許容範囲：( -32,768 ~ 32,767 )：最大5桁"</t>
  </si>
  <si>
    <t xml:space="preserve">               echo "$(date '+%Y/%m/%d %H:%M:%S') [INFO] [$(basename $0)] 許容範囲：( -32,768 ~ 32,767 )：最大5桁" &gt;&gt; ${LOG_DIR}/data_generator.log</t>
  </si>
  <si>
    <t xml:space="preserve">               echo "[220145]エラー: 「FT」または「BT」を指定した場合、_lengthは3以上である必要があります。"</t>
  </si>
  <si>
    <t xml:space="preserve">               echo "$(date '+%Y/%m/%d %H:%M:%S') [ERROR] [$(basename $0)] [220145]エラー: 「FT」または「BT」を指定した場合、_lengthは3以上である必要があります。" &gt;&gt; ${LOG_DIR}/data_generator.log</t>
  </si>
  <si>
    <t xml:space="preserve">               echo "[220146]エラー: 「ft」または「bt」を指定した場合、_lengthは2以上である必要があります。"</t>
  </si>
  <si>
    <t xml:space="preserve">               echo "$(date '+%Y/%m/%d %H:%M:%S') [ERROR] [$(basename $0)] [220146]エラー: 「ft」または「bt」を指定した場合、_lengthは2以上である必要があります。" &gt;&gt; ${LOG_DIR}/data_generator.log</t>
  </si>
  <si>
    <t xml:space="preserve">               if [[ "${_length}" -lt 4 ]]; then</t>
  </si>
  <si>
    <t xml:space="preserve">                  echo "[220147]エラー: 「FT」または「BT」を指定した場合、_lengthは4以上である必要があります。"</t>
  </si>
  <si>
    <t xml:space="preserve">                  echo "$(date '+%Y/%m/%d %H:%M:%S') [ERROR] [$(basename $0)] [220147]エラー: 「FT」または「BT」を指定した場合、_lengthは4以上である必要があります。" &gt;&gt; ${LOG_DIR}/data_generator.log</t>
  </si>
  <si>
    <t xml:space="preserve">                  echo "[220148]エラー: 「ft」または「bt」を指定した場合、_lengthは3以上である必要があります。"</t>
  </si>
  <si>
    <t xml:space="preserve">                  echo "$(date '+%Y/%m/%d %H:%M:%S') [ERROR] [$(basename $0)] [220148]エラー: 「ft」または「bt」を指定した場合、_lengthは3以上である必要があります。" &gt;&gt; ${LOG_DIR}/data_generator.log</t>
  </si>
  <si>
    <t xml:space="preserve">      int)</t>
  </si>
  <si>
    <t xml:space="preserve">            echo "[220149]エラー: 第${_item_number}項目 - データ型 intの設定桁数は${_length}です。1以上の整数を指定してください。"</t>
  </si>
  <si>
    <t xml:space="preserve">            echo "$(date '+%Y/%m/%d %H:%M:%S') [ERROR] [$(basename $0)] [220149]エラー: 第${_item_number}項目 - データ型 intの設定桁数は${_length}です。1以上の整数を指定してください。" &gt;&gt; ${LOG_DIR}/data_generator.log</t>
  </si>
  <si>
    <t xml:space="preserve">         elif [[ "${_length}" -gt 10 ]]; then</t>
  </si>
  <si>
    <t xml:space="preserve">            echo "[220150]エラー: 第${_item_number}項目 - データ型 intの長さ${_length}は最大10桁までしか指定できません。"</t>
  </si>
  <si>
    <t xml:space="preserve">            echo "$(date '+%Y/%m/%d %H:%M:%S') [ERROR] [$(basename $0)] [220150]エラー: 第${_item_number}項目 - データ型 intの長さ${_length}は最大10桁までしか指定できません。" &gt;&gt; ${LOG_DIR}/data_generator.log</t>
  </si>
  <si>
    <t xml:space="preserve">               echo "許容範囲：( 0 ~ 4,294,967,295 )：最大10桁"</t>
  </si>
  <si>
    <t xml:space="preserve">               echo "$(date '+%Y/%m/%d %H:%M:%S') [INFO] [$(basename $0)] 許容範囲：( 0 ~ 4,294,967,295 )：最大10桁" &gt;&gt; ${LOG_DIR}/data_generator.log</t>
  </si>
  <si>
    <t xml:space="preserve">               echo "許容範囲：( -2,147,483,648 ~ 2,147,483,647 )：最大10桁"</t>
  </si>
  <si>
    <t xml:space="preserve">               echo "$(date '+%Y/%m/%d %H:%M:%S') [INFO] [$(basename $0)] 許容範囲：( -2,147,483,648 ~ 2,147,483,647 )：最大10桁" &gt;&gt; ${LOG_DIR}/data_generator.log</t>
  </si>
  <si>
    <t xml:space="preserve">               echo "[220151]エラー: 「FT」または「BT」を指定した場合、_lengthは3以上である必要があります。"</t>
  </si>
  <si>
    <t xml:space="preserve">               echo "$(date '+%Y/%m/%d %H:%M:%S') [ERROR] [$(basename $0)] [220151]エラー: 「FT」または「BT」を指定した場合、_lengthは3以上である必要があります。" &gt;&gt; ${LOG_DIR}/data_generator.log</t>
  </si>
  <si>
    <t xml:space="preserve">               echo "[220152]エラー: 「ft」または「bt」を指定した場合、_lengthは2以上である必要があります。"</t>
  </si>
  <si>
    <t xml:space="preserve">               echo "$(date '+%Y/%m/%d %H:%M:%S') [ERROR] [$(basename $0)] [220152]エラー: 「ft」または「bt」を指定した場合、_lengthは2以上である必要があります。" &gt;&gt; ${LOG_DIR}/data_generator.log</t>
  </si>
  <si>
    <t xml:space="preserve">                  echo "[220153]エラー: 「FT」または「BT」を指定した場合、_lengthは4以上である必要があります。"      </t>
  </si>
  <si>
    <t xml:space="preserve">                  echo "$(date '+%Y/%m/%d %H:%M:%S') [ERROR] [$(basename $0)] [220153]エラー: 「FT」または「BT」を指定した場合、_lengthは4以上である必要があります。" &gt;&gt; ${LOG_DIR}/data_generator.log</t>
  </si>
  <si>
    <t xml:space="preserve">                  echo "[220154]エラー: 「ft」または「bt」を指定した場合、_lengthは3以上である必要があります。"</t>
  </si>
  <si>
    <t xml:space="preserve">                  echo "$(date '+%Y/%m/%d %H:%M:%S') [ERROR] [$(basename $0)] [220154]エラー: 「ft」または「bt」を指定した場合、_lengthは3以上である必要があります。" &gt;&gt; ${LOG_DIR}/data_generator.log</t>
  </si>
  <si>
    <t xml:space="preserve">      long)</t>
  </si>
  <si>
    <t xml:space="preserve">            echo "[220155]エラー: 第${_item_number}項目 - データ型 longの設定桁数は${_length}です。1以上の整数を指定してください。"</t>
  </si>
  <si>
    <t xml:space="preserve">            echo "$(date '+%Y/%m/%d %H:%M:%S') [ERROR] [$(basename $0)] [220155]エラー: 第${_item_number}項目 - データ型 longの設定桁数は${_length}です。1以上の整数を指定してください。" &gt;&gt; ${LOG_DIR}/data_generator.log</t>
  </si>
  <si>
    <t xml:space="preserve">            exit 1 </t>
  </si>
  <si>
    <t xml:space="preserve">         elif [[ "${_signed}" = 0 &amp;&amp; "${_length}" -gt 20 ]]; then</t>
  </si>
  <si>
    <t xml:space="preserve">            echo "[220156]エラー: 第${_item_number}項目 - データ型 longの長さ${_length}は最大20桁までしか指定できません。(無符号：整数のみ)"</t>
  </si>
  <si>
    <t xml:space="preserve">            echo "許容範囲：( 0 ~ 18,446,744,073,709,551,615 )：最大20桁"</t>
  </si>
  <si>
    <t xml:space="preserve">            echo "$(date '+%Y/%m/%d %H:%M:%S') [ERROR] [$(basename $0)] [220156]エラー: 第${_item_number}項目 - データ型 longの長さ${_length}は最大20桁までしか指定できません。(無符号：整数のみ)" &gt;&gt; ${LOG_DIR}/data_generator.log</t>
  </si>
  <si>
    <t xml:space="preserve">            echo "$(date '+%Y/%m/%d %H:%M:%S') [INFO] [$(basename $0)] 許容範囲：( 0 ~ 18,446,744,073,709,551,615 )：最大20桁" &gt;&gt; ${LOG_DIR}/data_generator.log</t>
  </si>
  <si>
    <t xml:space="preserve">         elif [[ "${_signed}" = 1 &amp;&amp; "${_length}" -gt 19 ]]; then</t>
  </si>
  <si>
    <t xml:space="preserve">            echo "[220157]エラー: 第${_item_number}項目 - データ型 longの長さ${_length}は最大19桁までしか指定できません。(符号付き)"</t>
  </si>
  <si>
    <t xml:space="preserve">            echo "許容範囲：( -9,223,372,036,854,775,808 ~ 9,223,372,036,854,775,807 )：最大19桁"</t>
  </si>
  <si>
    <t xml:space="preserve">            echo "$(date '+%Y/%m/%d %H:%M:%S') [ERROR] [$(basename $0)] [220157]エラー: 第${_item_number}項目 - データ型 longの長さ${_length}は最大19桁までしか指定できません。(符号付き)" &gt;&gt; ${LOG_DIR}/data_generator.log</t>
  </si>
  <si>
    <t xml:space="preserve">            echo "$(date '+%Y/%m/%d %H:%M:%S') [INFO] [$(basename $0)] 許容範囲：( -9,223,372,036,854,775,808 ~ 9,223,372,036,854,775,807 )：最大19桁" &gt;&gt; ${LOG_DIR}/data_generator.log</t>
  </si>
  <si>
    <t xml:space="preserve">               echo "[220158]エラー: 「FT」または「BT」を指定した場合、_lengthは3以上である必要があります。"</t>
  </si>
  <si>
    <t xml:space="preserve">               echo "$(date '+%Y/%m/%d %H:%M:%S') [ERROR] [$(basename $0)] [220158]エラー: 「FT」または「BT」を指定した場合、_lengthは3以上である必要があります。" &gt;&gt; ${LOG_DIR}/data_generator.log</t>
  </si>
  <si>
    <t xml:space="preserve">               echo "[220159]エラー: 「ft」または「bt」を指定した場合、_lengthは2以上である必要があります。"</t>
  </si>
  <si>
    <t xml:space="preserve">               echo "$(date '+%Y/%m/%d %H:%M:%S') [ERROR] [$(basename $0)] [220159]エラー: 「ft」または「bt」を指定した場合、_lengthは2以上である必要があります。" &gt;&gt; ${LOG_DIR}/data_generator.log</t>
  </si>
  <si>
    <t xml:space="preserve">                  echo "[220160]エラー: 「FT」または「BT」を指定した場合、_lengthは4以上である必要があります。"</t>
  </si>
  <si>
    <t xml:space="preserve">                  echo "$(date '+%Y/%m/%d %H:%M:%S') [ERROR] [$(basename $0)] [220160]エラー: 「FT」または「BT」を指定した場合、_lengthは4以上である必要があります。" &gt;&gt; ${LOG_DIR}/data_generator.log</t>
  </si>
  <si>
    <t xml:space="preserve">                  echo "[220161]エラー: 「ft」または「bt」を指定した場合、_lengthは3以上である必要があります。"</t>
  </si>
  <si>
    <t xml:space="preserve">                  echo "$(date '+%Y/%m/%d %H:%M:%S') [ERROR] [$(basename $0)] [220161]エラー: 「ft」または「bt」を指定した場合、_lengthは3以上である必要があります。" &gt;&gt; ${LOG_DIR}/data_generator.log</t>
  </si>
  <si>
    <t xml:space="preserve">      # 浮動小数点型の検証</t>
  </si>
  <si>
    <t xml:space="preserve">      float)</t>
  </si>
  <si>
    <t xml:space="preserve">         # 実数であること確認</t>
  </si>
  <si>
    <t xml:space="preserve">         if [[ ! "${_length}" =~ \. ]]; then</t>
  </si>
  <si>
    <t xml:space="preserve">            echo "[220162]エラー: _lengthの値が無効です。小数点(.)を含める必要があります。"</t>
  </si>
  <si>
    <t xml:space="preserve">            echo "$(date '+%Y/%m/%d %H:%M:%S') [ERROR] [$(basename $0)] [220162]エラー: _lengthの値が無効です。小数点(.)を含める必要があります。" &gt;&gt; ${LOG_DIR}/data_generator.log</t>
  </si>
  <si>
    <t xml:space="preserve">         # 整数部と小数部を分離</t>
  </si>
  <si>
    <t xml:space="preserve">         _integer_part=$(echo "${_length}" | cut -d'.' -f1) # 整数部</t>
  </si>
  <si>
    <t xml:space="preserve">         _fractional_part=$(echo "${_length}" | cut -d'.' -f2) # 小数部</t>
  </si>
  <si>
    <t xml:space="preserve">         # 整数部と小数部が数値かどうかを確認し、両方が1未満ならエラー</t>
  </si>
  <si>
    <t xml:space="preserve">         if [[ ! "${_integer_part}" =~ ^[0-9]+$ || ! "${_fractional_part}" =~ ^[0-9]+$ ]]; then</t>
  </si>
  <si>
    <t xml:space="preserve">            echo "[220163]エラー: _lengthの値が無効です。整数部および小数部には数値を指定してください。"</t>
  </si>
  <si>
    <t xml:space="preserve">            echo "$(date '+%Y/%m/%d %H:%M:%S') [ERROR] [$(basename $0)] [220163]エラー: _lengthの値が無効です。整数部および小数部には数値を指定してください。" &gt;&gt; ${LOG_DIR}/data_generator.log</t>
  </si>
  <si>
    <t xml:space="preserve">         if [[ "${_integer_part}" -lt 1 &amp;&amp; "${_fractional_part}" -lt 1 ]]; then</t>
  </si>
  <si>
    <t xml:space="preserve">            echo "[220164]エラー: _lengthの値が無効です。整数部または小数部のいずれかが1以上である必要があります。"</t>
  </si>
  <si>
    <t xml:space="preserve">            echo "$(date '+%Y/%m/%d %H:%M:%S') [ERROR] [$(basename $0)] [220164]エラー: _lengthの値が無効です。整数部または小数部のいずれかが1以上である必要があります。" &gt;&gt; ${LOG_DIR}/data_generator.log</t>
  </si>
  <si>
    <t xml:space="preserve">         if [[ "${_integer_part}" -gt 38 ]]; then</t>
  </si>
  <si>
    <t xml:space="preserve">            echo "[220165]エラー: 第${_item_number}項目 - データ型 float整数部の設定桁数は${_integer_part}です。最大38桁までしか指定できません。"</t>
  </si>
  <si>
    <t xml:space="preserve">            echo "許容範囲：( ±1.17549e-38 ~ ±3.402823e+38 )：最大38桁"</t>
  </si>
  <si>
    <t xml:space="preserve">            echo "$(date '+%Y/%m/%d %H:%M:%S') [ERROR] [$(basename $0)] [220165]エラー: 第${_item_number}項目 - データ型 float整数部の設定桁数は${_integer_part}です。最大38桁までしか指定できません。" &gt;&gt; ${LOG_DIR}/data_generator.log</t>
  </si>
  <si>
    <t xml:space="preserve">            echo "$(date '+%Y/%m/%d %H:%M:%S') [INFO] [$(basename $0)] 許容範囲：( ±1.17549e-38 ~ ±3.402823e+38 )：最大38桁" &gt;&gt; ${LOG_DIR}/data_generator.log</t>
  </si>
  <si>
    <t xml:space="preserve">         elif [[ "${_fractional_part}" -gt 7 ]]; then</t>
  </si>
  <si>
    <t xml:space="preserve">            echo "[220166]エラー: 第${_item_number}項目 - データ型 float小数部の設定桁数は${_fractional_part}です。最大7桁までしか指定できません。"</t>
  </si>
  <si>
    <t xml:space="preserve">            echo "許容範囲：( ±1.17549e-38 ~ ±3.402823e+38 )：最大7桁"</t>
  </si>
  <si>
    <t xml:space="preserve">            echo "$(date '+%Y/%m/%d %H:%M:%S') [ERROR] [$(basename $0)] [220166]エラー: 第${_item_number}項目 - データ型 float小数部の設定桁数は${_fractional_part}です。最大7桁までしか指定できません。" &gt;&gt; ${LOG_DIR}/data_generator.log</t>
  </si>
  <si>
    <t xml:space="preserve">            echo "$(date '+%Y/%m/%d %H:%M:%S') [INFO] [$(basename $0)] 許容範囲：( ±1.17549e-38 ~ ±3.402823e+38 )：最大7桁" &gt;&gt; ${LOG_DIR}/data_generator.log</t>
  </si>
  <si>
    <t xml:space="preserve">      double)</t>
  </si>
  <si>
    <t xml:space="preserve">            echo "[220160]エラー: _lengthの値が無効です。小数点(.)を含める必要があります。"</t>
  </si>
  <si>
    <t xml:space="preserve">            echo "$(date '+%Y/%m/%d %H:%M:%S') [ERROR] [$(basename $0)] [220160]エラー: _lengthの値が無効です。小数点(.)を含める必要があります。" &gt;&gt; ${LOG_DIR}/data_generator.log</t>
  </si>
  <si>
    <t xml:space="preserve">            echo "[220161]エラー: _lengthの値が無効です。整数部および小数部には数値を指定してください。"</t>
  </si>
  <si>
    <t xml:space="preserve">            echo "$(date '+%Y/%m/%d %H:%M:%S') [ERROR] [$(basename $0)] [220161]エラー: _lengthの値が無効です。整数部および小数部には数値を指定してください。" &gt;&gt; ${LOG_DIR}/data_generator.log</t>
  </si>
  <si>
    <t xml:space="preserve">            echo "[220162]エラー: _lengthの値が無効です。整数部または小数部のいずれかが1以上である必要があります。"</t>
  </si>
  <si>
    <t xml:space="preserve">            echo "$(date '+%Y/%m/%d %H:%M:%S') [ERROR] [$(basename $0)] [220162]エラー: _lengthの値が無効です。整数部または小数部のいずれかが1以上である必要があります。" &gt;&gt; ${LOG_DIR}/data_generator.log</t>
  </si>
  <si>
    <t xml:space="preserve">         if [[ "${_integer_part}" -gt 100 ]]; then</t>
  </si>
  <si>
    <t xml:space="preserve">            echo "[220163]エラー: 第${_item_number}項目 - データ型 double整数部の設定桁数は${_integer_part}です。最大100桁までしか指定できません。"</t>
  </si>
  <si>
    <t xml:space="preserve">            echo "許容範囲：( ±2.2250738585072014e-308 ~ ±1.7976931348623157e+308 )：最大100桁"</t>
  </si>
  <si>
    <t xml:space="preserve">            echo "$(date '+%Y/%m/%d %H:%M:%S') [ERROR] [$(basename $0)] [220163]エラー: 第${_item_number}項目 - データ型 double整数部の設定桁数は${_integer_part}です。最大100桁までしか指定できません。" &gt;&gt; ${LOG_DIR}/data_generator.log</t>
  </si>
  <si>
    <t xml:space="preserve">            echo "$(date '+%Y/%m/%d %H:%M:%S') [INFO] [$(basename $0)] 許容範囲：( ±2.2250738585072014e-308 ~ ±1.7976931348623157e+308 )：最大100桁" &gt;&gt; ${LOG_DIR}/data_generator.log</t>
  </si>
  <si>
    <t xml:space="preserve">         elif [[ "${_fractional_part}" -gt 15 ]]; then</t>
  </si>
  <si>
    <t xml:space="preserve">            echo "[220164]エラー: 第${_item_number}項目 - データ型 double小数部の設定桁数は${_fractional_part}です。最大15桁までしか指定できません。"</t>
  </si>
  <si>
    <t xml:space="preserve">            echo "許容範囲：( ±2.2250738585072014e-308 ~ ±1.7976931348623157e+308 )：最大15桁"</t>
  </si>
  <si>
    <t xml:space="preserve">            echo "$(date '+%Y/%m/%d %H:%M:%S') [ERROR] [$(basename $0)] [220164]エラー: 第${_item_number}項目 - データ型 double小数部の設定桁数は${_fractional_part}です。最大15桁までしか指定できません。" &gt;&gt; ${LOG_DIR}/data_generator.log</t>
  </si>
  <si>
    <t xml:space="preserve">            echo "$(date '+%Y/%m/%d %H:%M:%S') [INFO] [$(basename $0)] 許容範囲：( ±2.2250738585072014e-308 ~ ±1.7976931348623157e+308 )：最大15桁" &gt;&gt; ${LOG_DIR}/data_generator.log</t>
  </si>
  <si>
    <t xml:space="preserve">   echo "[230101]エラー: 設定ファイル ${_config_file} が存在しません。"</t>
  </si>
  <si>
    <t xml:space="preserve">   echo "$(date '+%Y/%m/%d %H:%M:%S') [ERROR] [$(basename $0)] [230101]エラー: 設定ファイル ${_config_file} が存在しません。" &gt;&gt; ${LOG_DIR}/data_generator.log</t>
  </si>
  <si>
    <t xml:space="preserve">   echo "[230102]エラー: FILE_NAMEを指定してください。"</t>
  </si>
  <si>
    <t xml:space="preserve">   echo "$(date '+%Y/%m/%d %H:%M:%S') [ERROR] [$(basename $0)] [230102]エラー: FILE_NAMEを指定してください。" &gt;&gt; ${LOG_DIR}/data_generator.log</t>
  </si>
  <si>
    <t xml:space="preserve">   "NONE"|".csv"|".tsv"|".txt")</t>
  </si>
  <si>
    <t xml:space="preserve">      ;;</t>
  </si>
  <si>
    <t xml:space="preserve">   *)</t>
  </si>
  <si>
    <t xml:space="preserve">      echo "[230103]エラー: FILE_EXTENSIONは 'NONE', '.csv', '.tsv', '.txt' のいずれかで指定してください。"</t>
  </si>
  <si>
    <t xml:space="preserve">      echo "$(date '+%Y/%m/%d %H:%M:%S') [ERROR] [$(basename $0)] [230103]エラー: FILE_EXTENSIONは 'NONE', '.csv', '.tsv', '.txt' のいずれかで指定してください。" &gt;&gt; ${LOG_DIR}/data_generator.log</t>
  </si>
  <si>
    <t xml:space="preserve">   "NONE"|".gz"|".zip"|".Z"|".tar"|".7z")</t>
  </si>
  <si>
    <t xml:space="preserve">      echo "[230104]エラー: FILE_COMPRESSIONは 'NONE', '.gz', '.zip', '.Z', '.tar', '.7z' のいずれかで指定してください。"</t>
  </si>
  <si>
    <t xml:space="preserve">      echo "$(date '+%Y/%m/%d %H:%M:%S') [ERROR] [$(basename $0)] [230104]エラー: FILE_COMPRESSIONは 'NONE', '.gz', '.zip', '.Z', '.tar', '.7z' のいずれかで指定してください。" &gt;&gt; ${LOG_DIR}/data_generator.log</t>
  </si>
  <si>
    <t xml:space="preserve">   "UTF-8"|"UTF-16"|"EUC-JP"|"SJIS"|"CP932"|"EUC-KR")</t>
  </si>
  <si>
    <t xml:space="preserve">      echo "[230105]エラー: FILE_CHARSETは 'UTF-8', 'UTF-16', 'EUC-JP', 'SJIS', 'CP932', 'EUC-KR' のいずれかで指定してください。"</t>
  </si>
  <si>
    <t xml:space="preserve">      echo "$(date '+%Y/%m/%d %H:%M:%S') [ERROR] [$(basename $0)] [230105]エラー: FILE_CHARSETは 'UTF-8', 'UTF-16', 'EUC-JP', 'SJIS', 'CP932', 'EUC-KR' のいずれかで指定してください。" &gt;&gt; ${LOG_DIR}/data_generator.log</t>
  </si>
  <si>
    <t xml:space="preserve">   "CRLF"|"LF")</t>
  </si>
  <si>
    <t xml:space="preserve">      echo "[230106]エラー: FILE_LINE_BREAKは 'CRLF', 'LF' のいずれかで指定してください。"</t>
  </si>
  <si>
    <t xml:space="preserve">      echo "$(date '+%Y/%m/%d %H:%M:%S') [ERROR] [$(basename $0)] [230106]エラー: FILE_LINE_BREAKは 'CRLF', 'LF' のいずれかで指定してください。" &gt;&gt; ${LOG_DIR}/data_generator.log</t>
  </si>
  <si>
    <t xml:space="preserve">   "NONE"|"COMMA"|"TAB")</t>
  </si>
  <si>
    <t xml:space="preserve">      echo "[230107]エラー: FILE_FIELD_SEPARATORは 'NONE', 'COMMA', 'TAB' のいずれかで指定してください。"</t>
  </si>
  <si>
    <t xml:space="preserve">      echo "$(date '+%Y/%m/%d %H:%M:%S') [ERROR] [$(basename $0)] [230107]エラー: FILE_FIELD_SEPARATORは 'NONE', 'COMMA', 'TAB' のいずれかで指定してください。" &gt;&gt; ${LOG_DIR}/data_generator.log</t>
  </si>
  <si>
    <t xml:space="preserve">   "NONE"|"DOUBLE_QUOTE"|"SINGLE_QUOTE")</t>
  </si>
  <si>
    <t xml:space="preserve">      echo "[230108]エラー: FILE_ENCLOSING_CHAR 'NONE', 'DOUBLE_QUOTE', 'SINGLE_QUOTE' のいずれかで指定してください。"</t>
  </si>
  <si>
    <t xml:space="preserve">      echo "$(date '+%Y/%m/%d %H:%M:%S') [ERROR] [$(basename $0)] [230108]エラー: FILE_ENCLOSING_CHAR 'NONE', 'DOUBLE_QUOTE', 'SINGLE_QUOTE' のいずれかで指定してください。" &gt;&gt; ${LOG_DIR}/data_generator.log</t>
  </si>
  <si>
    <t xml:space="preserve">   echo "[230109]エラー: ROW_COUNTSを1以上の値に指定してください。"</t>
  </si>
  <si>
    <t xml:space="preserve">   echo "$(date '+%Y/%m/%d %H:%M:%S') [ERROR] [$(basename $0)] [230109]エラー: ROW_COUNTSを1以上の値に指定してください。" &gt;&gt; ${LOG_DIR}/data_generator.log</t>
  </si>
  <si>
    <t xml:space="preserve">   echo "[230201]ワーニング: FILE_EXTENSIONが '.csv' の場合、FILE_FIELD_SEPARATORは 'COMMA' に指定してください。"</t>
  </si>
  <si>
    <t xml:space="preserve">   echo "$(date '+%Y/%m/%d %H:%M:%S') [WARN] [$(basename $0)] [230110]ワーニング: FILE_EXTENSIONが '.csv' の場合、FILE_FIELD_SEPARATORは 'COMMA' に指定してください。" &gt;&gt; ${LOG_DIR}/data_generator.log</t>
  </si>
  <si>
    <t xml:space="preserve">   echo "[230202]ワーニング: FILE_EXTENSIONが '.tsv' の場合、FILE_FIELD_SEPARATORは 'TAB' に指定してください。"</t>
  </si>
  <si>
    <t xml:space="preserve">   echo "$(date '+%Y/%m/%d %H:%M:%S') [WARN] [$(basename $0)] [230111]ワーニング: FILE_EXTENSIONが '.tsv' の場合、FILE_FIELD_SEPARATORは 'TAB' に指定してください。" &gt;&gt; ${LOG_DIR}/data_generator.log</t>
  </si>
  <si>
    <t>F。</t>
    <phoneticPr fontId="1" type="noConversion"/>
  </si>
  <si>
    <t>G。</t>
  </si>
  <si>
    <t>G。</t>
    <phoneticPr fontId="1" type="noConversion"/>
  </si>
  <si>
    <t>(1)</t>
  </si>
  <si>
    <t>ファイル名：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</si>
</sst>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00000"/>
    <numFmt numFmtId="178" formatCode="00"/>
    <numFmt numFmtId="179" formatCode="000"/>
    <numFmt numFmtId="180" formatCode="m\/d"/>
    <numFmt numFmtId="188" formatCode="yyyy\/mm\/dd"/>
  </numFmts>
  <fonts count="1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2"/>
      <color theme="1"/>
      <name val="맑은 고딕"/>
      <family val="2"/>
      <charset val="129"/>
      <scheme val="minor"/>
    </font>
    <font>
      <i/>
      <sz val="12"/>
      <name val="MS Mincho"/>
      <family val="1"/>
      <charset val="128"/>
    </font>
    <font>
      <i/>
      <sz val="12"/>
      <color theme="1"/>
      <name val="MS Mincho"/>
      <family val="1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6" fillId="12" borderId="14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1" xfId="0" applyFont="1" applyFill="1" applyBorder="1" applyAlignment="1">
      <alignment horizontal="center" vertical="center"/>
    </xf>
    <xf numFmtId="0" fontId="13" fillId="12" borderId="1" xfId="0" applyFont="1" applyFill="1" applyBorder="1">
      <alignment vertical="center"/>
    </xf>
    <xf numFmtId="0" fontId="14" fillId="8" borderId="7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left" vertical="center" textRotation="255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3" fillId="12" borderId="14" xfId="0" applyFont="1" applyFill="1" applyBorder="1" applyAlignment="1">
      <alignment horizontal="left" vertical="center" wrapText="1"/>
    </xf>
    <xf numFmtId="0" fontId="13" fillId="12" borderId="7" xfId="0" applyFont="1" applyFill="1" applyBorder="1" applyAlignment="1">
      <alignment horizontal="left" vertical="center" wrapText="1"/>
    </xf>
    <xf numFmtId="0" fontId="13" fillId="12" borderId="32" xfId="0" applyFont="1" applyFill="1" applyBorder="1" applyAlignment="1">
      <alignment horizontal="left" vertical="center" wrapText="1"/>
    </xf>
    <xf numFmtId="0" fontId="14" fillId="9" borderId="14" xfId="0" applyFont="1" applyFill="1" applyBorder="1" applyAlignment="1">
      <alignment horizontal="left"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top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58" fontId="3" fillId="2" borderId="15" xfId="0" applyNumberFormat="1" applyFont="1" applyFill="1" applyBorder="1" applyAlignment="1">
      <alignment horizontal="left" vertical="center" textRotation="255"/>
    </xf>
    <xf numFmtId="58" fontId="3" fillId="2" borderId="17" xfId="0" applyNumberFormat="1" applyFont="1" applyFill="1" applyBorder="1" applyAlignment="1">
      <alignment horizontal="left" vertical="center" textRotation="255"/>
    </xf>
    <xf numFmtId="58" fontId="3" fillId="2" borderId="16" xfId="0" applyNumberFormat="1" applyFont="1" applyFill="1" applyBorder="1" applyAlignment="1">
      <alignment horizontal="left" vertical="center" textRotation="255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>
      <alignment vertical="center"/>
    </xf>
    <xf numFmtId="18" fontId="3" fillId="2" borderId="0" xfId="0" applyNumberFormat="1" applyFont="1" applyFill="1">
      <alignment vertical="center"/>
    </xf>
    <xf numFmtId="188" fontId="3" fillId="3" borderId="1" xfId="0" applyNumberFormat="1" applyFont="1" applyFill="1" applyBorder="1" applyAlignment="1">
      <alignment horizontal="center" vertical="center"/>
    </xf>
    <xf numFmtId="188" fontId="3" fillId="2" borderId="7" xfId="0" applyNumberFormat="1" applyFont="1" applyFill="1" applyBorder="1" applyAlignment="1"/>
    <xf numFmtId="188" fontId="3" fillId="2" borderId="8" xfId="0" applyNumberFormat="1" applyFont="1" applyFill="1" applyBorder="1" applyAlignment="1"/>
    <xf numFmtId="14" fontId="3" fillId="5" borderId="34" xfId="0" applyNumberFormat="1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13" borderId="0" xfId="0" applyFont="1" applyFill="1">
      <alignment vertical="center"/>
    </xf>
    <xf numFmtId="0" fontId="3" fillId="13" borderId="0" xfId="0" applyFont="1" applyFill="1" applyAlignment="1">
      <alignment vertical="center"/>
    </xf>
    <xf numFmtId="0" fontId="11" fillId="13" borderId="0" xfId="0" applyFont="1" applyFill="1">
      <alignment vertical="center"/>
    </xf>
    <xf numFmtId="0" fontId="15" fillId="13" borderId="0" xfId="0" applyFont="1" applyFill="1">
      <alignment vertical="center"/>
    </xf>
    <xf numFmtId="0" fontId="16" fillId="13" borderId="0" xfId="0" applyFont="1" applyFill="1" applyAlignment="1">
      <alignment vertical="center"/>
    </xf>
    <xf numFmtId="0" fontId="16" fillId="13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59718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J12" sqref="J12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1198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1.3　版　　2025年 03月 26日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AJ43" sqref="AJ43:AK43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BD123"/>
  <sheetViews>
    <sheetView showGridLines="0" view="pageBreakPreview" zoomScaleNormal="100" zoomScaleSheetLayoutView="100" workbookViewId="0">
      <selection activeCell="E30" sqref="E30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5" width="2.7109375" style="5"/>
    <col min="56" max="56" width="9.42578125" style="5" bestFit="1" customWidth="1"/>
    <col min="57" max="16384" width="2.7109375" style="5"/>
  </cols>
  <sheetData>
    <row r="2" spans="2:56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56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56" ht="18" customHeight="1" thickTop="1"/>
    <row r="5" spans="2:56" ht="18" customHeight="1">
      <c r="B5" s="5" t="s">
        <v>27</v>
      </c>
      <c r="C5" s="5" t="s">
        <v>184</v>
      </c>
    </row>
    <row r="6" spans="2:56" ht="18" customHeight="1">
      <c r="BD6" s="241"/>
    </row>
    <row r="7" spans="2:56" ht="18" customHeight="1">
      <c r="C7" s="5" t="s">
        <v>29</v>
      </c>
      <c r="D7" s="5" t="s">
        <v>23</v>
      </c>
      <c r="BD7" s="242"/>
    </row>
    <row r="9" spans="2:56" ht="18" customHeight="1">
      <c r="D9" s="5" t="s">
        <v>24</v>
      </c>
      <c r="E9" s="5" t="s">
        <v>185</v>
      </c>
    </row>
    <row r="11" spans="2:56" ht="18" customHeight="1">
      <c r="C11" s="5" t="s">
        <v>28</v>
      </c>
      <c r="D11" s="5" t="s">
        <v>186</v>
      </c>
    </row>
    <row r="13" spans="2:56" ht="18" customHeight="1">
      <c r="D13" s="5" t="s">
        <v>24</v>
      </c>
      <c r="E13" s="5" t="s">
        <v>47</v>
      </c>
    </row>
    <row r="15" spans="2:56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497</v>
      </c>
    </row>
    <row r="20" spans="2:9" ht="18" customHeight="1">
      <c r="C20" s="5" t="s">
        <v>32</v>
      </c>
      <c r="D20" s="5" t="s">
        <v>406</v>
      </c>
    </row>
    <row r="22" spans="2:9" ht="18" customHeight="1">
      <c r="D22" s="5" t="s">
        <v>24</v>
      </c>
      <c r="E22" s="5" t="s">
        <v>407</v>
      </c>
      <c r="G22" s="5" t="s">
        <v>13</v>
      </c>
      <c r="H22" s="5" t="s">
        <v>410</v>
      </c>
    </row>
    <row r="23" spans="2:9" ht="18" customHeight="1">
      <c r="E23" s="5" t="s">
        <v>311</v>
      </c>
      <c r="F23" s="5" t="s">
        <v>408</v>
      </c>
      <c r="H23" s="5" t="s">
        <v>13</v>
      </c>
      <c r="I23" s="5" t="s">
        <v>409</v>
      </c>
    </row>
    <row r="25" spans="2:9" ht="18" customHeight="1">
      <c r="B25" s="5" t="s">
        <v>26</v>
      </c>
      <c r="C25" s="5" t="s">
        <v>187</v>
      </c>
    </row>
    <row r="27" spans="2:9" ht="18" customHeight="1">
      <c r="C27" s="5" t="s">
        <v>29</v>
      </c>
      <c r="D27" s="5" t="s">
        <v>1199</v>
      </c>
    </row>
    <row r="28" spans="2:9" ht="17" customHeight="1">
      <c r="D28" s="19" t="s">
        <v>34</v>
      </c>
      <c r="E28" s="5" t="s">
        <v>1200</v>
      </c>
    </row>
    <row r="29" spans="2:9" ht="17" customHeight="1">
      <c r="D29" s="19" t="s">
        <v>35</v>
      </c>
      <c r="E29" s="20" t="s">
        <v>1201</v>
      </c>
    </row>
    <row r="31" spans="2:9" ht="18" customHeight="1">
      <c r="C31" s="5" t="s">
        <v>28</v>
      </c>
      <c r="D31" s="5" t="s">
        <v>188</v>
      </c>
    </row>
    <row r="32" spans="2:9" ht="18" customHeight="1">
      <c r="D32" s="19" t="s">
        <v>34</v>
      </c>
      <c r="E32" s="5" t="s">
        <v>498</v>
      </c>
    </row>
    <row r="34" spans="3:5" ht="18" customHeight="1">
      <c r="C34" s="5" t="s">
        <v>30</v>
      </c>
      <c r="D34" s="5" t="s">
        <v>189</v>
      </c>
    </row>
    <row r="35" spans="3:5" ht="18" customHeight="1">
      <c r="D35" s="19" t="s">
        <v>34</v>
      </c>
      <c r="E35" s="20" t="s">
        <v>499</v>
      </c>
    </row>
    <row r="36" spans="3:5" ht="18" customHeight="1">
      <c r="D36" s="19" t="s">
        <v>35</v>
      </c>
      <c r="E36" s="20" t="s">
        <v>500</v>
      </c>
    </row>
    <row r="38" spans="3:5" ht="18" customHeight="1">
      <c r="C38" s="5" t="s">
        <v>32</v>
      </c>
      <c r="D38" s="5" t="s">
        <v>190</v>
      </c>
    </row>
    <row r="39" spans="3:5" ht="18" customHeight="1">
      <c r="D39" s="19" t="s">
        <v>34</v>
      </c>
      <c r="E39" s="20" t="s">
        <v>501</v>
      </c>
    </row>
    <row r="41" spans="3:5" ht="18" customHeight="1">
      <c r="C41" s="5" t="s">
        <v>33</v>
      </c>
      <c r="D41" s="5" t="s">
        <v>191</v>
      </c>
    </row>
    <row r="42" spans="3:5" ht="18" customHeight="1">
      <c r="D42" s="19" t="s">
        <v>34</v>
      </c>
      <c r="E42" s="5" t="s">
        <v>502</v>
      </c>
    </row>
    <row r="43" spans="3:5" ht="18" customHeight="1">
      <c r="D43" s="19" t="s">
        <v>35</v>
      </c>
      <c r="E43" s="5" t="s">
        <v>503</v>
      </c>
    </row>
    <row r="44" spans="3:5" ht="18" customHeight="1">
      <c r="D44" s="19" t="s">
        <v>36</v>
      </c>
      <c r="E44" s="5" t="s">
        <v>507</v>
      </c>
    </row>
    <row r="45" spans="3:5" ht="18" customHeight="1">
      <c r="D45" s="19" t="s">
        <v>37</v>
      </c>
      <c r="E45" s="5" t="s">
        <v>504</v>
      </c>
    </row>
    <row r="46" spans="3:5" ht="18" customHeight="1">
      <c r="D46" s="19" t="s">
        <v>38</v>
      </c>
      <c r="E46" s="5" t="s">
        <v>506</v>
      </c>
    </row>
    <row r="47" spans="3:5" ht="18" customHeight="1">
      <c r="D47" s="19" t="s">
        <v>39</v>
      </c>
      <c r="E47" s="5" t="s">
        <v>505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AJ43" sqref="AJ43:AK43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3"/>
  <sheetViews>
    <sheetView showGridLines="0" view="pageBreakPreview" topLeftCell="A68" zoomScale="130" zoomScaleNormal="100" zoomScaleSheetLayoutView="130" workbookViewId="0">
      <selection activeCell="D83" sqref="D8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448</v>
      </c>
    </row>
    <row r="9" spans="2:43" ht="18" customHeight="1">
      <c r="D9" s="5" t="s">
        <v>24</v>
      </c>
      <c r="E9" s="5" t="s">
        <v>449</v>
      </c>
      <c r="J9" s="5" t="s">
        <v>13</v>
      </c>
      <c r="K9" s="5" t="s">
        <v>423</v>
      </c>
    </row>
    <row r="10" spans="2:43" ht="18" customHeight="1">
      <c r="D10" s="5" t="s">
        <v>24</v>
      </c>
      <c r="E10" s="5" t="s">
        <v>422</v>
      </c>
      <c r="J10" s="5" t="s">
        <v>13</v>
      </c>
      <c r="K10" s="5" t="s">
        <v>424</v>
      </c>
    </row>
    <row r="11" spans="2:43" ht="18" customHeight="1">
      <c r="E11" s="5" t="s">
        <v>311</v>
      </c>
      <c r="F11" s="5" t="s">
        <v>425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427</v>
      </c>
    </row>
    <row r="16" spans="2:43" ht="18" customHeight="1">
      <c r="D16" s="109" t="s">
        <v>427</v>
      </c>
      <c r="E16" s="110"/>
      <c r="F16" s="110"/>
      <c r="G16" s="111"/>
      <c r="H16" s="128">
        <f>G$16+1</f>
        <v>1</v>
      </c>
      <c r="I16" s="128">
        <f>H$16+1</f>
        <v>2</v>
      </c>
      <c r="J16" s="128">
        <f t="shared" ref="J16:AQ16" si="0">I$16+1</f>
        <v>3</v>
      </c>
      <c r="K16" s="128">
        <f t="shared" si="0"/>
        <v>4</v>
      </c>
      <c r="L16" s="128">
        <f t="shared" si="0"/>
        <v>5</v>
      </c>
      <c r="M16" s="128">
        <f t="shared" si="0"/>
        <v>6</v>
      </c>
      <c r="N16" s="128">
        <f t="shared" si="0"/>
        <v>7</v>
      </c>
      <c r="O16" s="128">
        <f t="shared" si="0"/>
        <v>8</v>
      </c>
      <c r="P16" s="128">
        <f t="shared" si="0"/>
        <v>9</v>
      </c>
      <c r="Q16" s="128">
        <f t="shared" si="0"/>
        <v>10</v>
      </c>
      <c r="R16" s="128">
        <f t="shared" si="0"/>
        <v>11</v>
      </c>
      <c r="S16" s="128">
        <f t="shared" si="0"/>
        <v>12</v>
      </c>
      <c r="T16" s="128">
        <f t="shared" si="0"/>
        <v>13</v>
      </c>
      <c r="U16" s="128">
        <f t="shared" si="0"/>
        <v>14</v>
      </c>
      <c r="V16" s="128">
        <f t="shared" si="0"/>
        <v>15</v>
      </c>
      <c r="W16" s="128">
        <f t="shared" si="0"/>
        <v>16</v>
      </c>
      <c r="X16" s="128">
        <f t="shared" si="0"/>
        <v>17</v>
      </c>
      <c r="Y16" s="128">
        <f t="shared" si="0"/>
        <v>18</v>
      </c>
      <c r="Z16" s="128">
        <f t="shared" si="0"/>
        <v>19</v>
      </c>
      <c r="AA16" s="128">
        <f t="shared" si="0"/>
        <v>20</v>
      </c>
      <c r="AB16" s="128">
        <f t="shared" si="0"/>
        <v>21</v>
      </c>
      <c r="AC16" s="128">
        <f t="shared" si="0"/>
        <v>22</v>
      </c>
      <c r="AD16" s="128">
        <f t="shared" si="0"/>
        <v>23</v>
      </c>
      <c r="AE16" s="128">
        <f t="shared" si="0"/>
        <v>24</v>
      </c>
      <c r="AF16" s="128">
        <f t="shared" si="0"/>
        <v>25</v>
      </c>
      <c r="AG16" s="128">
        <f t="shared" si="0"/>
        <v>26</v>
      </c>
      <c r="AH16" s="128">
        <f t="shared" si="0"/>
        <v>27</v>
      </c>
      <c r="AI16" s="128">
        <f t="shared" si="0"/>
        <v>28</v>
      </c>
      <c r="AJ16" s="128">
        <f t="shared" si="0"/>
        <v>29</v>
      </c>
      <c r="AK16" s="128">
        <f t="shared" si="0"/>
        <v>30</v>
      </c>
      <c r="AL16" s="128">
        <f t="shared" si="0"/>
        <v>31</v>
      </c>
      <c r="AM16" s="128">
        <f t="shared" si="0"/>
        <v>32</v>
      </c>
      <c r="AN16" s="128">
        <f t="shared" si="0"/>
        <v>33</v>
      </c>
      <c r="AO16" s="128">
        <f t="shared" si="0"/>
        <v>34</v>
      </c>
      <c r="AP16" s="128">
        <f t="shared" si="0"/>
        <v>35</v>
      </c>
      <c r="AQ16" s="128">
        <f t="shared" si="0"/>
        <v>36</v>
      </c>
    </row>
    <row r="17" spans="4:43" ht="18" customHeight="1">
      <c r="D17" s="122"/>
      <c r="E17" s="123"/>
      <c r="F17" s="123"/>
      <c r="G17" s="124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</row>
    <row r="18" spans="4:43" ht="18" customHeight="1">
      <c r="D18" s="112"/>
      <c r="E18" s="113"/>
      <c r="F18" s="113"/>
      <c r="G18" s="114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</row>
    <row r="19" spans="4:43" ht="18" customHeight="1">
      <c r="D19" s="37" t="s">
        <v>349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5" t="s">
        <v>70</v>
      </c>
      <c r="F20" s="126"/>
      <c r="G20" s="127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5">
        <v>0</v>
      </c>
      <c r="F21" s="126"/>
      <c r="G21" s="127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5">
        <v>8</v>
      </c>
      <c r="F22" s="126"/>
      <c r="G22" s="127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5">
        <v>10</v>
      </c>
      <c r="F23" s="126"/>
      <c r="G23" s="127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5" t="s">
        <v>421</v>
      </c>
      <c r="F24" s="126"/>
      <c r="G24" s="127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370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5" t="s">
        <v>70</v>
      </c>
      <c r="F26" s="126"/>
      <c r="G26" s="127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5" t="s">
        <v>412</v>
      </c>
      <c r="F27" s="126"/>
      <c r="G27" s="127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5" t="s">
        <v>413</v>
      </c>
      <c r="F28" s="126"/>
      <c r="G28" s="127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5" t="s">
        <v>414</v>
      </c>
      <c r="F29" s="126"/>
      <c r="G29" s="127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5" t="s">
        <v>415</v>
      </c>
      <c r="F30" s="126"/>
      <c r="G30" s="127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25" t="s">
        <v>416</v>
      </c>
      <c r="F31" s="126"/>
      <c r="G31" s="127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25" t="s">
        <v>417</v>
      </c>
      <c r="F32" s="126"/>
      <c r="G32" s="12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5" t="s">
        <v>418</v>
      </c>
      <c r="F33" s="126"/>
      <c r="G33" s="12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5" t="s">
        <v>419</v>
      </c>
      <c r="F34" s="126"/>
      <c r="G34" s="127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25" t="s">
        <v>421</v>
      </c>
      <c r="F35" s="126"/>
      <c r="G35" s="127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7" t="s">
        <v>420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43"/>
    </row>
    <row r="37" spans="4:43" ht="18" customHeight="1">
      <c r="D37" s="33"/>
      <c r="E37" s="125" t="s">
        <v>70</v>
      </c>
      <c r="F37" s="126"/>
      <c r="G37" s="127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25" t="s">
        <v>421</v>
      </c>
      <c r="F38" s="126"/>
      <c r="G38" s="127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440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9"/>
      <c r="AJ39" s="30"/>
      <c r="AK39" s="30"/>
      <c r="AL39" s="30"/>
      <c r="AM39" s="30"/>
      <c r="AN39" s="30"/>
      <c r="AO39" s="30"/>
      <c r="AP39" s="30"/>
      <c r="AQ39" s="44"/>
    </row>
    <row r="40" spans="4:43" ht="18" customHeight="1">
      <c r="D40" s="137" t="s">
        <v>429</v>
      </c>
      <c r="E40" s="110"/>
      <c r="F40" s="110"/>
      <c r="G40" s="111"/>
      <c r="H40" s="131" t="s">
        <v>433</v>
      </c>
      <c r="I40" s="131" t="s">
        <v>433</v>
      </c>
      <c r="J40" s="131" t="s">
        <v>393</v>
      </c>
      <c r="K40" s="131" t="s">
        <v>393</v>
      </c>
      <c r="L40" s="131" t="s">
        <v>433</v>
      </c>
      <c r="M40" s="131" t="s">
        <v>430</v>
      </c>
      <c r="N40" s="131" t="s">
        <v>430</v>
      </c>
      <c r="O40" s="131" t="s">
        <v>430</v>
      </c>
      <c r="P40" s="131" t="s">
        <v>430</v>
      </c>
      <c r="Q40" s="131" t="s">
        <v>430</v>
      </c>
      <c r="R40" s="131" t="s">
        <v>430</v>
      </c>
      <c r="S40" s="131" t="s">
        <v>430</v>
      </c>
      <c r="T40" s="131" t="s">
        <v>430</v>
      </c>
      <c r="U40" s="131" t="s">
        <v>393</v>
      </c>
      <c r="V40" s="131" t="s">
        <v>433</v>
      </c>
      <c r="W40" s="131" t="s">
        <v>254</v>
      </c>
      <c r="X40" s="131" t="s">
        <v>254</v>
      </c>
      <c r="Y40" s="131" t="s">
        <v>254</v>
      </c>
      <c r="Z40" s="131" t="s">
        <v>254</v>
      </c>
      <c r="AA40" s="131" t="s">
        <v>254</v>
      </c>
      <c r="AB40" s="131" t="s">
        <v>254</v>
      </c>
      <c r="AC40" s="131" t="s">
        <v>254</v>
      </c>
      <c r="AD40" s="131" t="s">
        <v>254</v>
      </c>
      <c r="AE40" s="131" t="s">
        <v>254</v>
      </c>
      <c r="AF40" s="131" t="s">
        <v>254</v>
      </c>
      <c r="AG40" s="131" t="s">
        <v>254</v>
      </c>
      <c r="AH40" s="131" t="s">
        <v>254</v>
      </c>
      <c r="AI40" s="131" t="s">
        <v>254</v>
      </c>
      <c r="AJ40" s="131" t="s">
        <v>254</v>
      </c>
      <c r="AK40" s="131" t="s">
        <v>254</v>
      </c>
      <c r="AL40" s="131" t="s">
        <v>254</v>
      </c>
      <c r="AM40" s="131" t="s">
        <v>254</v>
      </c>
      <c r="AN40" s="131" t="s">
        <v>254</v>
      </c>
      <c r="AO40" s="131" t="s">
        <v>254</v>
      </c>
      <c r="AP40" s="131" t="s">
        <v>254</v>
      </c>
      <c r="AQ40" s="131" t="s">
        <v>254</v>
      </c>
    </row>
    <row r="41" spans="4:43" ht="18" customHeight="1">
      <c r="D41" s="122"/>
      <c r="E41" s="123"/>
      <c r="F41" s="123"/>
      <c r="G41" s="124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</row>
    <row r="42" spans="4:43" ht="18" customHeight="1">
      <c r="D42" s="112"/>
      <c r="E42" s="113"/>
      <c r="F42" s="113"/>
      <c r="G42" s="114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</row>
    <row r="43" spans="4:43" ht="18" customHeight="1">
      <c r="D43" s="109" t="s">
        <v>431</v>
      </c>
      <c r="E43" s="110"/>
      <c r="F43" s="110"/>
      <c r="G43" s="111"/>
      <c r="H43" s="134">
        <v>10102</v>
      </c>
      <c r="I43" s="134">
        <v>10102</v>
      </c>
      <c r="J43" s="134">
        <v>10201</v>
      </c>
      <c r="K43" s="134">
        <v>10201</v>
      </c>
      <c r="L43" s="134">
        <v>10102</v>
      </c>
      <c r="M43" s="134">
        <v>10001</v>
      </c>
      <c r="N43" s="134">
        <v>10001</v>
      </c>
      <c r="O43" s="134">
        <v>10001</v>
      </c>
      <c r="P43" s="134">
        <v>10001</v>
      </c>
      <c r="Q43" s="134">
        <v>10001</v>
      </c>
      <c r="R43" s="134">
        <v>10001</v>
      </c>
      <c r="S43" s="134">
        <v>10001</v>
      </c>
      <c r="T43" s="134">
        <v>10001</v>
      </c>
      <c r="U43" s="134">
        <v>10201</v>
      </c>
      <c r="V43" s="134">
        <v>10101</v>
      </c>
      <c r="W43" s="134" t="s">
        <v>255</v>
      </c>
      <c r="X43" s="134" t="s">
        <v>255</v>
      </c>
      <c r="Y43" s="134" t="s">
        <v>255</v>
      </c>
      <c r="Z43" s="134" t="s">
        <v>255</v>
      </c>
      <c r="AA43" s="134" t="s">
        <v>255</v>
      </c>
      <c r="AB43" s="134" t="s">
        <v>255</v>
      </c>
      <c r="AC43" s="134" t="s">
        <v>255</v>
      </c>
      <c r="AD43" s="134" t="s">
        <v>255</v>
      </c>
      <c r="AE43" s="134" t="s">
        <v>255</v>
      </c>
      <c r="AF43" s="134" t="s">
        <v>255</v>
      </c>
      <c r="AG43" s="134" t="s">
        <v>255</v>
      </c>
      <c r="AH43" s="134" t="s">
        <v>255</v>
      </c>
      <c r="AI43" s="134" t="s">
        <v>255</v>
      </c>
      <c r="AJ43" s="134" t="s">
        <v>255</v>
      </c>
      <c r="AK43" s="134" t="s">
        <v>255</v>
      </c>
      <c r="AL43" s="134" t="s">
        <v>255</v>
      </c>
      <c r="AM43" s="134" t="s">
        <v>255</v>
      </c>
      <c r="AN43" s="134" t="s">
        <v>255</v>
      </c>
      <c r="AO43" s="134" t="s">
        <v>255</v>
      </c>
      <c r="AP43" s="134" t="s">
        <v>255</v>
      </c>
      <c r="AQ43" s="134" t="s">
        <v>255</v>
      </c>
    </row>
    <row r="44" spans="4:43" ht="18" customHeight="1">
      <c r="D44" s="122"/>
      <c r="E44" s="123"/>
      <c r="F44" s="123"/>
      <c r="G44" s="124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</row>
    <row r="45" spans="4:43" ht="18" customHeight="1">
      <c r="D45" s="122"/>
      <c r="E45" s="123"/>
      <c r="F45" s="123"/>
      <c r="G45" s="124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</row>
    <row r="46" spans="4:43" ht="18" customHeight="1">
      <c r="D46" s="122"/>
      <c r="E46" s="123"/>
      <c r="F46" s="123"/>
      <c r="G46" s="124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</row>
    <row r="47" spans="4:43" ht="18" customHeight="1">
      <c r="D47" s="112"/>
      <c r="E47" s="113"/>
      <c r="F47" s="113"/>
      <c r="G47" s="114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</row>
    <row r="48" spans="4:43" ht="18" customHeight="1">
      <c r="D48" s="32" t="s">
        <v>441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9"/>
      <c r="AJ48" s="30"/>
      <c r="AK48" s="30"/>
      <c r="AL48" s="30"/>
      <c r="AM48" s="30"/>
      <c r="AN48" s="30"/>
      <c r="AO48" s="30"/>
      <c r="AP48" s="30"/>
      <c r="AQ48" s="44"/>
    </row>
    <row r="49" spans="3:45" ht="18" customHeight="1">
      <c r="D49" s="137" t="s">
        <v>432</v>
      </c>
      <c r="E49" s="110"/>
      <c r="F49" s="110"/>
      <c r="G49" s="111"/>
      <c r="H49" s="131" t="s">
        <v>433</v>
      </c>
      <c r="I49" s="131" t="s">
        <v>433</v>
      </c>
      <c r="J49" s="131" t="s">
        <v>393</v>
      </c>
      <c r="K49" s="131" t="s">
        <v>393</v>
      </c>
      <c r="L49" s="131" t="s">
        <v>433</v>
      </c>
      <c r="M49" s="131" t="s">
        <v>430</v>
      </c>
      <c r="N49" s="131" t="s">
        <v>430</v>
      </c>
      <c r="O49" s="131" t="s">
        <v>430</v>
      </c>
      <c r="P49" s="131" t="s">
        <v>430</v>
      </c>
      <c r="Q49" s="131" t="s">
        <v>430</v>
      </c>
      <c r="R49" s="131" t="s">
        <v>430</v>
      </c>
      <c r="S49" s="131" t="s">
        <v>430</v>
      </c>
      <c r="T49" s="131" t="s">
        <v>430</v>
      </c>
      <c r="U49" s="131" t="s">
        <v>393</v>
      </c>
      <c r="V49" s="131" t="s">
        <v>433</v>
      </c>
      <c r="W49" s="131" t="s">
        <v>254</v>
      </c>
      <c r="X49" s="131" t="s">
        <v>254</v>
      </c>
      <c r="Y49" s="131" t="s">
        <v>254</v>
      </c>
      <c r="Z49" s="131" t="s">
        <v>254</v>
      </c>
      <c r="AA49" s="131" t="s">
        <v>254</v>
      </c>
      <c r="AB49" s="131" t="s">
        <v>254</v>
      </c>
      <c r="AC49" s="131" t="s">
        <v>254</v>
      </c>
      <c r="AD49" s="131" t="s">
        <v>254</v>
      </c>
      <c r="AE49" s="131" t="s">
        <v>254</v>
      </c>
      <c r="AF49" s="131" t="s">
        <v>254</v>
      </c>
      <c r="AG49" s="131" t="s">
        <v>254</v>
      </c>
      <c r="AH49" s="131" t="s">
        <v>254</v>
      </c>
      <c r="AI49" s="131" t="s">
        <v>254</v>
      </c>
      <c r="AJ49" s="131" t="s">
        <v>254</v>
      </c>
      <c r="AK49" s="131" t="s">
        <v>254</v>
      </c>
      <c r="AL49" s="131" t="s">
        <v>254</v>
      </c>
      <c r="AM49" s="131" t="s">
        <v>254</v>
      </c>
      <c r="AN49" s="131" t="s">
        <v>254</v>
      </c>
      <c r="AO49" s="131" t="s">
        <v>254</v>
      </c>
      <c r="AP49" s="131" t="s">
        <v>254</v>
      </c>
      <c r="AQ49" s="131" t="s">
        <v>254</v>
      </c>
    </row>
    <row r="50" spans="3:45" ht="18" customHeight="1">
      <c r="D50" s="122"/>
      <c r="E50" s="123"/>
      <c r="F50" s="123"/>
      <c r="G50" s="124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</row>
    <row r="51" spans="3:45" ht="18" customHeight="1">
      <c r="D51" s="112"/>
      <c r="E51" s="113"/>
      <c r="F51" s="113"/>
      <c r="G51" s="114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</row>
    <row r="52" spans="3:45" ht="18" customHeight="1">
      <c r="D52" s="137" t="s">
        <v>444</v>
      </c>
      <c r="E52" s="110"/>
      <c r="F52" s="110"/>
      <c r="G52" s="111"/>
      <c r="H52" s="142">
        <v>45740</v>
      </c>
      <c r="I52" s="142">
        <v>45740</v>
      </c>
      <c r="J52" s="142">
        <v>45740</v>
      </c>
      <c r="K52" s="142">
        <v>45740</v>
      </c>
      <c r="L52" s="142">
        <v>45740</v>
      </c>
      <c r="M52" s="142">
        <v>45740</v>
      </c>
      <c r="N52" s="142">
        <v>45740</v>
      </c>
      <c r="O52" s="142">
        <v>45740</v>
      </c>
      <c r="P52" s="142">
        <v>45740</v>
      </c>
      <c r="Q52" s="142">
        <v>45740</v>
      </c>
      <c r="R52" s="142">
        <v>45740</v>
      </c>
      <c r="S52" s="142">
        <v>45740</v>
      </c>
      <c r="T52" s="142">
        <v>45740</v>
      </c>
      <c r="U52" s="142">
        <v>45740</v>
      </c>
      <c r="V52" s="142">
        <v>45740</v>
      </c>
      <c r="W52" s="237" t="s">
        <v>254</v>
      </c>
      <c r="X52" s="237" t="s">
        <v>254</v>
      </c>
      <c r="Y52" s="237" t="s">
        <v>254</v>
      </c>
      <c r="Z52" s="237" t="s">
        <v>254</v>
      </c>
      <c r="AA52" s="237" t="s">
        <v>254</v>
      </c>
      <c r="AB52" s="237" t="s">
        <v>254</v>
      </c>
      <c r="AC52" s="237" t="s">
        <v>254</v>
      </c>
      <c r="AD52" s="237" t="s">
        <v>254</v>
      </c>
      <c r="AE52" s="237" t="s">
        <v>254</v>
      </c>
      <c r="AF52" s="237" t="s">
        <v>254</v>
      </c>
      <c r="AG52" s="237" t="s">
        <v>254</v>
      </c>
      <c r="AH52" s="237" t="s">
        <v>254</v>
      </c>
      <c r="AI52" s="237" t="s">
        <v>254</v>
      </c>
      <c r="AJ52" s="237" t="s">
        <v>254</v>
      </c>
      <c r="AK52" s="237" t="s">
        <v>254</v>
      </c>
      <c r="AL52" s="237" t="s">
        <v>254</v>
      </c>
      <c r="AM52" s="237" t="s">
        <v>254</v>
      </c>
      <c r="AN52" s="237" t="s">
        <v>254</v>
      </c>
      <c r="AO52" s="237" t="s">
        <v>254</v>
      </c>
      <c r="AP52" s="237" t="s">
        <v>254</v>
      </c>
      <c r="AQ52" s="237" t="s">
        <v>254</v>
      </c>
    </row>
    <row r="53" spans="3:45" ht="18" customHeight="1">
      <c r="D53" s="141"/>
      <c r="E53" s="123"/>
      <c r="F53" s="123"/>
      <c r="G53" s="124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238"/>
      <c r="X53" s="238"/>
      <c r="Y53" s="238"/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</row>
    <row r="54" spans="3:45" ht="18" customHeight="1">
      <c r="D54" s="141"/>
      <c r="E54" s="123"/>
      <c r="F54" s="123"/>
      <c r="G54" s="124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238"/>
      <c r="AO54" s="238"/>
      <c r="AP54" s="238"/>
      <c r="AQ54" s="238"/>
    </row>
    <row r="55" spans="3:45" ht="18" customHeight="1">
      <c r="D55" s="122"/>
      <c r="E55" s="123"/>
      <c r="F55" s="123"/>
      <c r="G55" s="124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238"/>
      <c r="AQ55" s="238"/>
    </row>
    <row r="56" spans="3:45" ht="18" customHeight="1">
      <c r="D56" s="112"/>
      <c r="E56" s="113"/>
      <c r="F56" s="113"/>
      <c r="G56" s="114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</row>
    <row r="57" spans="3:45" ht="18" customHeight="1">
      <c r="O57" s="19"/>
      <c r="AJ57" s="54"/>
      <c r="AL57" s="19"/>
    </row>
    <row r="58" spans="3:45" ht="18" customHeight="1">
      <c r="D58" s="5" t="s">
        <v>251</v>
      </c>
      <c r="E58" s="5" t="s">
        <v>429</v>
      </c>
      <c r="I58" s="5" t="s">
        <v>13</v>
      </c>
      <c r="J58" s="5" t="s">
        <v>445</v>
      </c>
      <c r="O58" s="19"/>
      <c r="AJ58" s="54"/>
      <c r="AL58" s="19"/>
    </row>
    <row r="59" spans="3:45" ht="18" customHeight="1">
      <c r="J59" s="5" t="s">
        <v>446</v>
      </c>
      <c r="O59" s="19"/>
      <c r="AJ59" s="54"/>
      <c r="AL59" s="19"/>
    </row>
    <row r="60" spans="3:45" ht="18" customHeight="1">
      <c r="J60" s="5" t="s">
        <v>447</v>
      </c>
      <c r="O60" s="19"/>
      <c r="AJ60" s="54"/>
      <c r="AL60" s="19"/>
    </row>
    <row r="61" spans="3:45" ht="18" customHeight="1">
      <c r="O61" s="19"/>
      <c r="AJ61" s="54"/>
      <c r="AL61" s="19"/>
    </row>
    <row r="62" spans="3:45" ht="18" customHeight="1">
      <c r="C62" s="5" t="s">
        <v>30</v>
      </c>
      <c r="D62" s="5" t="s">
        <v>450</v>
      </c>
      <c r="P62" s="5" t="str">
        <f>SUBSTITUTE(" """&amp;INDEX($E$20:$G$24,MATCH("●", INDEX($H$20:$AQ$24, , MATCH($D66, $16:$16, 0)-7), 0),1)&amp;""""," ""なし""","")</f>
        <v/>
      </c>
    </row>
    <row r="64" spans="3:45" ht="18" customHeight="1">
      <c r="D64" s="109" t="s">
        <v>426</v>
      </c>
      <c r="E64" s="110"/>
      <c r="F64" s="110"/>
      <c r="G64" s="111"/>
      <c r="H64" s="115" t="s">
        <v>428</v>
      </c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7"/>
      <c r="AE64" s="121" t="s">
        <v>457</v>
      </c>
      <c r="AF64" s="116"/>
      <c r="AG64" s="117"/>
      <c r="AH64" s="115" t="s">
        <v>434</v>
      </c>
      <c r="AI64" s="116"/>
      <c r="AJ64" s="116"/>
      <c r="AK64" s="116"/>
      <c r="AL64" s="116"/>
      <c r="AM64" s="116"/>
      <c r="AN64" s="116"/>
      <c r="AO64" s="116"/>
      <c r="AP64" s="116"/>
      <c r="AQ64" s="117"/>
      <c r="AS64" s="5" t="s">
        <v>467</v>
      </c>
    </row>
    <row r="65" spans="4:45" ht="18" customHeight="1">
      <c r="D65" s="112"/>
      <c r="E65" s="113"/>
      <c r="F65" s="113"/>
      <c r="G65" s="114"/>
      <c r="H65" s="118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20"/>
      <c r="AE65" s="118"/>
      <c r="AF65" s="119"/>
      <c r="AG65" s="120"/>
      <c r="AH65" s="118"/>
      <c r="AI65" s="119"/>
      <c r="AJ65" s="119"/>
      <c r="AK65" s="119"/>
      <c r="AL65" s="119"/>
      <c r="AM65" s="119"/>
      <c r="AN65" s="119"/>
      <c r="AO65" s="119"/>
      <c r="AP65" s="119"/>
      <c r="AQ65" s="120"/>
      <c r="AS65" s="5" t="s">
        <v>468</v>
      </c>
    </row>
    <row r="66" spans="4:45" ht="18" customHeight="1">
      <c r="D66" s="138">
        <f>$D65+1</f>
        <v>1</v>
      </c>
      <c r="E66" s="139"/>
      <c r="F66" s="139"/>
      <c r="G66" s="140"/>
      <c r="H66" s="45" t="str">
        <f ca="1">IFERROR("clear; echo "&amp;"テストケース"&amp;TEXT($D66,"000")&amp;";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"""&amp;INDEX($E$37:$G$38,MATCH("●", INDEX($H$37:$AQ$38, , MATCH($D66, $16:$16, 0)-7), 0),1)&amp;""""," ""なし""","")&amp;";","")</f>
        <v>clear; echo テストケース001; sh ./script/db_gen_string_data.sh;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146" t="str" cm="1">
        <f t="array" ref="AE66">SUBSTITUTE(INDEX($H$40:$AQ$40, , MATCH($D66, $16:$16, 0)-7),"-","")</f>
        <v>異常</v>
      </c>
      <c r="AF66" s="147"/>
      <c r="AG66" s="148"/>
      <c r="AH66" s="143" t="s">
        <v>435</v>
      </c>
      <c r="AI66" s="144"/>
      <c r="AJ66" s="144"/>
      <c r="AK66" s="144"/>
      <c r="AL66" s="144"/>
      <c r="AM66" s="144"/>
      <c r="AN66" s="144"/>
      <c r="AO66" s="144"/>
      <c r="AP66" s="144"/>
      <c r="AQ66" s="145"/>
      <c r="AS66" s="5" t="str" cm="1">
        <f t="array" ref="AS66">SUBSTITUTE(TEXT(INDEX($H$43:$AQ$43,1,$D66),"000000"),"-","")</f>
        <v>010102</v>
      </c>
    </row>
    <row r="67" spans="4:45" ht="18" customHeight="1">
      <c r="D67" s="138">
        <f t="shared" ref="D67:D81" si="1">$D66+1</f>
        <v>2</v>
      </c>
      <c r="E67" s="139"/>
      <c r="F67" s="139"/>
      <c r="G67" s="140"/>
      <c r="H67" s="45" t="str">
        <f t="shared" ref="H67:H81" ca="1" si="2">IFERROR("clear; echo "&amp;"テストケース"&amp;TEXT($D67,"000")&amp;"; sh ./script/"&amp;$B$2&amp;".sh"&amp;SUBSTITUTE(" """&amp;INDEX($E$20:$G$24,MATCH("●", INDEX($H$20:$AQ$24, , MATCH($D67, $16:$16, 0)-7), 0),1)&amp;""""," ""なし""","")&amp;SUBSTITUTE(" """&amp;INDEX($E$26:$G$35,MATCH("●", INDEX($H$26:$AQ$35, , MATCH($D67, $16:$16, 0)-7), 0),1)&amp;""""," ""なし""","")&amp;SUBSTITUTE(" """&amp;INDEX($E$37:$G$38,MATCH("●", INDEX($H$37:$AQ$38, , MATCH($D67, $16:$16, 0)-7), 0),1)&amp;""""," ""なし""","")&amp;";","")</f>
        <v>clear; echo テストケース002; sh ./script/db_gen_string_data.sh "0";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146" t="str" cm="1">
        <f t="array" ref="AE67">SUBSTITUTE(INDEX($H$40:$AQ$40, , MATCH($D67, $16:$16, 0)-7),"-","")</f>
        <v>異常</v>
      </c>
      <c r="AF67" s="147"/>
      <c r="AG67" s="148"/>
      <c r="AH67" s="143" t="s">
        <v>436</v>
      </c>
      <c r="AI67" s="144"/>
      <c r="AJ67" s="144"/>
      <c r="AK67" s="144"/>
      <c r="AL67" s="144"/>
      <c r="AM67" s="144"/>
      <c r="AN67" s="144"/>
      <c r="AO67" s="144"/>
      <c r="AP67" s="144"/>
      <c r="AQ67" s="145"/>
      <c r="AS67" s="5" t="str" cm="1">
        <f t="array" ref="AS67">SUBSTITUTE(TEXT(INDEX($H$43:$AQ$43,1,$D67),"000000"),"-","")</f>
        <v>010102</v>
      </c>
    </row>
    <row r="68" spans="4:45" ht="18" customHeight="1">
      <c r="D68" s="138">
        <f t="shared" si="1"/>
        <v>3</v>
      </c>
      <c r="E68" s="139"/>
      <c r="F68" s="139"/>
      <c r="G68" s="140"/>
      <c r="H68" s="45" t="str">
        <f t="shared" ca="1" si="2"/>
        <v>clear; echo テストケース003; sh ./script/db_gen_string_data.sh "8";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146" t="str" cm="1">
        <f t="array" ref="AE68">SUBSTITUTE(INDEX($H$40:$AQ$40, , MATCH($D68, $16:$16, 0)-7),"-","")</f>
        <v>警告</v>
      </c>
      <c r="AF68" s="147"/>
      <c r="AG68" s="148"/>
      <c r="AH68" s="143" t="s">
        <v>437</v>
      </c>
      <c r="AI68" s="144"/>
      <c r="AJ68" s="144"/>
      <c r="AK68" s="144"/>
      <c r="AL68" s="144"/>
      <c r="AM68" s="144"/>
      <c r="AN68" s="144"/>
      <c r="AO68" s="144"/>
      <c r="AP68" s="144"/>
      <c r="AQ68" s="145"/>
      <c r="AS68" s="5" t="str" cm="1">
        <f t="array" ref="AS68">SUBSTITUTE(TEXT(INDEX($H$43:$AQ$43,1,$D68),"000000"),"-","")</f>
        <v>010201</v>
      </c>
    </row>
    <row r="69" spans="4:45" ht="18" customHeight="1">
      <c r="D69" s="138">
        <f t="shared" si="1"/>
        <v>4</v>
      </c>
      <c r="E69" s="139"/>
      <c r="F69" s="139"/>
      <c r="G69" s="140"/>
      <c r="H69" s="45" t="str">
        <f t="shared" ca="1" si="2"/>
        <v>clear; echo テストケース004; sh ./script/db_gen_string_data.sh "10";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146" t="str" cm="1">
        <f t="array" ref="AE69">SUBSTITUTE(INDEX($H$40:$AQ$40, , MATCH($D69, $16:$16, 0)-7),"-","")</f>
        <v>警告</v>
      </c>
      <c r="AF69" s="147"/>
      <c r="AG69" s="148"/>
      <c r="AH69" s="143" t="s">
        <v>438</v>
      </c>
      <c r="AI69" s="144"/>
      <c r="AJ69" s="144"/>
      <c r="AK69" s="144"/>
      <c r="AL69" s="144"/>
      <c r="AM69" s="144"/>
      <c r="AN69" s="144"/>
      <c r="AO69" s="144"/>
      <c r="AP69" s="144"/>
      <c r="AQ69" s="145"/>
      <c r="AS69" s="5" t="str" cm="1">
        <f t="array" ref="AS69">SUBSTITUTE(TEXT(INDEX($H$43:$AQ$43,1,$D69),"000000"),"-","")</f>
        <v>010201</v>
      </c>
    </row>
    <row r="70" spans="4:45" ht="18" customHeight="1">
      <c r="D70" s="138">
        <f t="shared" si="1"/>
        <v>5</v>
      </c>
      <c r="E70" s="139"/>
      <c r="F70" s="139"/>
      <c r="G70" s="140"/>
      <c r="H70" s="45" t="str">
        <f t="shared" ca="1" si="2"/>
        <v>clear; echo テストケース005; sh ./script/db_gen_string_data.sh "None";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6" t="str" cm="1">
        <f t="array" ref="AE70">SUBSTITUTE(INDEX($H$40:$AQ$40, , MATCH($D70, $16:$16, 0)-7),"-","")</f>
        <v>異常</v>
      </c>
      <c r="AF70" s="147"/>
      <c r="AG70" s="148"/>
      <c r="AH70" s="143" t="s">
        <v>439</v>
      </c>
      <c r="AI70" s="144"/>
      <c r="AJ70" s="144"/>
      <c r="AK70" s="144"/>
      <c r="AL70" s="144"/>
      <c r="AM70" s="144"/>
      <c r="AN70" s="144"/>
      <c r="AO70" s="144"/>
      <c r="AP70" s="144"/>
      <c r="AQ70" s="145"/>
      <c r="AS70" s="5" t="str" cm="1">
        <f t="array" ref="AS70">SUBSTITUTE(TEXT(INDEX($H$43:$AQ$43,1,$D70),"000000"),"-","")</f>
        <v>010102</v>
      </c>
    </row>
    <row r="71" spans="4:45" ht="18" customHeight="1">
      <c r="D71" s="138">
        <f t="shared" si="1"/>
        <v>6</v>
      </c>
      <c r="E71" s="139"/>
      <c r="F71" s="139"/>
      <c r="G71" s="140"/>
      <c r="H71" s="45" t="str">
        <f t="shared" ca="1" si="2"/>
        <v>clear; echo テストケース006; sh ./script/db_gen_string_data.sh "8" "UPPER";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6" t="str" cm="1">
        <f t="array" ref="AE71">SUBSTITUTE(INDEX($H$40:$AQ$40, , MATCH($D71, $16:$16, 0)-7),"-","")</f>
        <v>正常</v>
      </c>
      <c r="AF71" s="147"/>
      <c r="AG71" s="148"/>
      <c r="AH71" s="143" t="s">
        <v>484</v>
      </c>
      <c r="AI71" s="144"/>
      <c r="AJ71" s="144"/>
      <c r="AK71" s="144"/>
      <c r="AL71" s="144"/>
      <c r="AM71" s="144"/>
      <c r="AN71" s="144"/>
      <c r="AO71" s="144"/>
      <c r="AP71" s="144"/>
      <c r="AQ71" s="145"/>
      <c r="AS71" s="5" t="str" cm="1">
        <f t="array" ref="AS71">SUBSTITUTE(TEXT(INDEX($H$43:$AQ$43,1,$D71),"000000"),"-","")</f>
        <v>010001</v>
      </c>
    </row>
    <row r="72" spans="4:45" ht="18" customHeight="1">
      <c r="D72" s="138">
        <f t="shared" si="1"/>
        <v>7</v>
      </c>
      <c r="E72" s="139"/>
      <c r="F72" s="139"/>
      <c r="G72" s="140"/>
      <c r="H72" s="45" t="str">
        <f t="shared" ca="1" si="2"/>
        <v>clear; echo テストケース007; sh ./script/db_gen_string_data.sh "8" "LOWER";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6" t="str" cm="1">
        <f t="array" ref="AE72">SUBSTITUTE(INDEX($H$40:$AQ$40, , MATCH($D72, $16:$16, 0)-7),"-","")</f>
        <v>正常</v>
      </c>
      <c r="AF72" s="147"/>
      <c r="AG72" s="148"/>
      <c r="AH72" s="143" t="s">
        <v>774</v>
      </c>
      <c r="AI72" s="144"/>
      <c r="AJ72" s="144"/>
      <c r="AK72" s="144"/>
      <c r="AL72" s="144"/>
      <c r="AM72" s="144"/>
      <c r="AN72" s="144"/>
      <c r="AO72" s="144"/>
      <c r="AP72" s="144"/>
      <c r="AQ72" s="145"/>
      <c r="AS72" s="5" t="str" cm="1">
        <f t="array" ref="AS72">SUBSTITUTE(TEXT(INDEX($H$43:$AQ$43,1,$D72),"000000"),"-","")</f>
        <v>010001</v>
      </c>
    </row>
    <row r="73" spans="4:45" ht="18" customHeight="1">
      <c r="D73" s="138">
        <f t="shared" si="1"/>
        <v>8</v>
      </c>
      <c r="E73" s="139"/>
      <c r="F73" s="139"/>
      <c r="G73" s="140"/>
      <c r="H73" s="45" t="str">
        <f t="shared" ca="1" si="2"/>
        <v>clear; echo テストケース008; sh ./script/db_gen_string_data.sh "8" "upper";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6" t="str" cm="1">
        <f t="array" ref="AE73">SUBSTITUTE(INDEX($H$40:$AQ$40, , MATCH($D73, $16:$16, 0)-7),"-","")</f>
        <v>正常</v>
      </c>
      <c r="AF73" s="147"/>
      <c r="AG73" s="148"/>
      <c r="AH73" s="143" t="s">
        <v>484</v>
      </c>
      <c r="AI73" s="144"/>
      <c r="AJ73" s="144"/>
      <c r="AK73" s="144"/>
      <c r="AL73" s="144"/>
      <c r="AM73" s="144"/>
      <c r="AN73" s="144"/>
      <c r="AO73" s="144"/>
      <c r="AP73" s="144"/>
      <c r="AQ73" s="145"/>
      <c r="AS73" s="5" t="str" cm="1">
        <f t="array" ref="AS73">SUBSTITUTE(TEXT(INDEX($H$43:$AQ$43,1,$D73),"000000"),"-","")</f>
        <v>010001</v>
      </c>
    </row>
    <row r="74" spans="4:45" ht="18" customHeight="1">
      <c r="D74" s="138">
        <f t="shared" si="1"/>
        <v>9</v>
      </c>
      <c r="E74" s="139"/>
      <c r="F74" s="139"/>
      <c r="G74" s="140"/>
      <c r="H74" s="45" t="str">
        <f t="shared" ca="1" si="2"/>
        <v>clear; echo テストケース009; sh ./script/db_gen_string_data.sh "8" "lower";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146" t="str" cm="1">
        <f t="array" ref="AE74">SUBSTITUTE(INDEX($H$40:$AQ$40, , MATCH($D74, $16:$16, 0)-7),"-","")</f>
        <v>正常</v>
      </c>
      <c r="AF74" s="147"/>
      <c r="AG74" s="148"/>
      <c r="AH74" s="143" t="s">
        <v>774</v>
      </c>
      <c r="AI74" s="144"/>
      <c r="AJ74" s="144"/>
      <c r="AK74" s="144"/>
      <c r="AL74" s="144"/>
      <c r="AM74" s="144"/>
      <c r="AN74" s="144"/>
      <c r="AO74" s="144"/>
      <c r="AP74" s="144"/>
      <c r="AQ74" s="145"/>
      <c r="AS74" s="5" t="str" cm="1">
        <f t="array" ref="AS74">SUBSTITUTE(TEXT(INDEX($H$43:$AQ$43,1,$D74),"000000"),"-","")</f>
        <v>010001</v>
      </c>
    </row>
    <row r="75" spans="4:45" ht="18" customHeight="1">
      <c r="D75" s="138">
        <f t="shared" si="1"/>
        <v>10</v>
      </c>
      <c r="E75" s="139"/>
      <c r="F75" s="139"/>
      <c r="G75" s="140"/>
      <c r="H75" s="45" t="str">
        <f t="shared" ca="1" si="2"/>
        <v>clear; echo テストケース010; sh ./script/db_gen_string_data.sh "8" "U";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146" t="str" cm="1">
        <f t="array" ref="AE75">SUBSTITUTE(INDEX($H$40:$AQ$40, , MATCH($D75, $16:$16, 0)-7),"-","")</f>
        <v>正常</v>
      </c>
      <c r="AF75" s="147"/>
      <c r="AG75" s="148"/>
      <c r="AH75" s="143" t="s">
        <v>484</v>
      </c>
      <c r="AI75" s="144"/>
      <c r="AJ75" s="144"/>
      <c r="AK75" s="144"/>
      <c r="AL75" s="144"/>
      <c r="AM75" s="144"/>
      <c r="AN75" s="144"/>
      <c r="AO75" s="144"/>
      <c r="AP75" s="144"/>
      <c r="AQ75" s="145"/>
      <c r="AS75" s="5" t="str" cm="1">
        <f t="array" ref="AS75">SUBSTITUTE(TEXT(INDEX($H$43:$AQ$43,1,$D75),"000000"),"-","")</f>
        <v>010001</v>
      </c>
    </row>
    <row r="76" spans="4:45" ht="18" customHeight="1">
      <c r="D76" s="138">
        <f t="shared" si="1"/>
        <v>11</v>
      </c>
      <c r="E76" s="139"/>
      <c r="F76" s="139"/>
      <c r="G76" s="140"/>
      <c r="H76" s="45" t="str">
        <f t="shared" ca="1" si="2"/>
        <v>clear; echo テストケース011; sh ./script/db_gen_string_data.sh "8" "L";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146" t="str" cm="1">
        <f t="array" ref="AE76">SUBSTITUTE(INDEX($H$40:$AQ$40, , MATCH($D76, $16:$16, 0)-7),"-","")</f>
        <v>正常</v>
      </c>
      <c r="AF76" s="147"/>
      <c r="AG76" s="148"/>
      <c r="AH76" s="143" t="s">
        <v>774</v>
      </c>
      <c r="AI76" s="144"/>
      <c r="AJ76" s="144"/>
      <c r="AK76" s="144"/>
      <c r="AL76" s="144"/>
      <c r="AM76" s="144"/>
      <c r="AN76" s="144"/>
      <c r="AO76" s="144"/>
      <c r="AP76" s="144"/>
      <c r="AQ76" s="145"/>
      <c r="AS76" s="5" t="str" cm="1">
        <f t="array" ref="AS76">SUBSTITUTE(TEXT(INDEX($H$43:$AQ$43,1,$D76),"000000"),"-","")</f>
        <v>010001</v>
      </c>
    </row>
    <row r="77" spans="4:45" ht="18" customHeight="1">
      <c r="D77" s="138">
        <f t="shared" si="1"/>
        <v>12</v>
      </c>
      <c r="E77" s="139"/>
      <c r="F77" s="139"/>
      <c r="G77" s="140"/>
      <c r="H77" s="45" t="str">
        <f t="shared" ca="1" si="2"/>
        <v>clear; echo テストケース012; sh ./script/db_gen_string_data.sh "8" "u";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146" t="str" cm="1">
        <f t="array" ref="AE77">SUBSTITUTE(INDEX($H$40:$AQ$40, , MATCH($D77, $16:$16, 0)-7),"-","")</f>
        <v>正常</v>
      </c>
      <c r="AF77" s="147"/>
      <c r="AG77" s="148"/>
      <c r="AH77" s="143" t="s">
        <v>484</v>
      </c>
      <c r="AI77" s="144"/>
      <c r="AJ77" s="144"/>
      <c r="AK77" s="144"/>
      <c r="AL77" s="144"/>
      <c r="AM77" s="144"/>
      <c r="AN77" s="144"/>
      <c r="AO77" s="144"/>
      <c r="AP77" s="144"/>
      <c r="AQ77" s="145"/>
      <c r="AS77" s="5" t="str" cm="1">
        <f t="array" ref="AS77">SUBSTITUTE(TEXT(INDEX($H$43:$AQ$43,1,$D77),"000000"),"-","")</f>
        <v>010001</v>
      </c>
    </row>
    <row r="78" spans="4:45" ht="18" customHeight="1">
      <c r="D78" s="138">
        <f t="shared" si="1"/>
        <v>13</v>
      </c>
      <c r="E78" s="139"/>
      <c r="F78" s="139"/>
      <c r="G78" s="140"/>
      <c r="H78" s="45" t="str">
        <f t="shared" ca="1" si="2"/>
        <v>clear; echo テストケース013; sh ./script/db_gen_string_data.sh "8" "l";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146" t="str" cm="1">
        <f t="array" ref="AE78">SUBSTITUTE(INDEX($H$40:$AQ$40, , MATCH($D78, $16:$16, 0)-7),"-","")</f>
        <v>正常</v>
      </c>
      <c r="AF78" s="147"/>
      <c r="AG78" s="148"/>
      <c r="AH78" s="143" t="s">
        <v>774</v>
      </c>
      <c r="AI78" s="144"/>
      <c r="AJ78" s="144"/>
      <c r="AK78" s="144"/>
      <c r="AL78" s="144"/>
      <c r="AM78" s="144"/>
      <c r="AN78" s="144"/>
      <c r="AO78" s="144"/>
      <c r="AP78" s="144"/>
      <c r="AQ78" s="145"/>
      <c r="AS78" s="5" t="str" cm="1">
        <f t="array" ref="AS78">SUBSTITUTE(TEXT(INDEX($H$43:$AQ$43,1,$D78),"000000"),"-","")</f>
        <v>010001</v>
      </c>
    </row>
    <row r="79" spans="4:45" ht="18" customHeight="1">
      <c r="D79" s="138">
        <f t="shared" si="1"/>
        <v>14</v>
      </c>
      <c r="E79" s="139"/>
      <c r="F79" s="139"/>
      <c r="G79" s="140"/>
      <c r="H79" s="45" t="str">
        <f t="shared" ca="1" si="2"/>
        <v>clear; echo テストケース014; sh ./script/db_gen_string_data.sh "8" "None";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146" t="str" cm="1">
        <f t="array" ref="AE79">SUBSTITUTE(INDEX($H$40:$AQ$40, , MATCH($D79, $16:$16, 0)-7),"-","")</f>
        <v>警告</v>
      </c>
      <c r="AF79" s="147"/>
      <c r="AG79" s="148"/>
      <c r="AH79" s="143" t="s">
        <v>443</v>
      </c>
      <c r="AI79" s="144"/>
      <c r="AJ79" s="144"/>
      <c r="AK79" s="144"/>
      <c r="AL79" s="144"/>
      <c r="AM79" s="144"/>
      <c r="AN79" s="144"/>
      <c r="AO79" s="144"/>
      <c r="AP79" s="144"/>
      <c r="AQ79" s="145"/>
      <c r="AS79" s="5" t="str" cm="1">
        <f t="array" ref="AS79">SUBSTITUTE(TEXT(INDEX($H$43:$AQ$43,1,$D79),"000000"),"-","")</f>
        <v>010201</v>
      </c>
    </row>
    <row r="80" spans="4:45" ht="18" customHeight="1">
      <c r="D80" s="138">
        <f t="shared" si="1"/>
        <v>15</v>
      </c>
      <c r="E80" s="139"/>
      <c r="F80" s="139"/>
      <c r="G80" s="140"/>
      <c r="H80" s="45" t="str">
        <f t="shared" ca="1" si="2"/>
        <v>clear; echo テストケース015; sh ./script/db_gen_string_data.sh "8" "None" "None";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7"/>
      <c r="AE80" s="146" t="str" cm="1">
        <f t="array" ref="AE80">SUBSTITUTE(INDEX($H$40:$AQ$40, , MATCH($D80, $16:$16, 0)-7),"-","")</f>
        <v>異常</v>
      </c>
      <c r="AF80" s="147"/>
      <c r="AG80" s="148"/>
      <c r="AH80" s="143" t="s">
        <v>465</v>
      </c>
      <c r="AI80" s="144"/>
      <c r="AJ80" s="144"/>
      <c r="AK80" s="144"/>
      <c r="AL80" s="144"/>
      <c r="AM80" s="144"/>
      <c r="AN80" s="144"/>
      <c r="AO80" s="144"/>
      <c r="AP80" s="144"/>
      <c r="AQ80" s="145"/>
      <c r="AS80" s="5" t="str" cm="1">
        <f t="array" ref="AS80">SUBSTITUTE(TEXT(INDEX($H$43:$AQ$43,1,$D80),"000000"),"-","")</f>
        <v>010101</v>
      </c>
    </row>
    <row r="81" spans="3:45" ht="18" customHeight="1">
      <c r="D81" s="138">
        <f t="shared" si="1"/>
        <v>16</v>
      </c>
      <c r="E81" s="139"/>
      <c r="F81" s="139"/>
      <c r="G81" s="140"/>
      <c r="H81" s="45" t="str">
        <f t="shared" ca="1" si="2"/>
        <v/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7"/>
      <c r="AE81" s="146" t="str" cm="1">
        <f t="array" ref="AE81">SUBSTITUTE(INDEX($H$40:$AQ$40, , MATCH($D81, $16:$16, 0)-7),"-","")</f>
        <v/>
      </c>
      <c r="AF81" s="147"/>
      <c r="AG81" s="148"/>
      <c r="AH81" s="143"/>
      <c r="AI81" s="144"/>
      <c r="AJ81" s="144"/>
      <c r="AK81" s="144"/>
      <c r="AL81" s="144"/>
      <c r="AM81" s="144"/>
      <c r="AN81" s="144"/>
      <c r="AO81" s="144"/>
      <c r="AP81" s="144"/>
      <c r="AQ81" s="145"/>
      <c r="AS81" s="5" t="str" cm="1">
        <f t="array" ref="AS81">SUBSTITUTE(TEXT(INDEX($H$43:$AQ$43,1,$D81),"000000"),"-","")</f>
        <v/>
      </c>
    </row>
    <row r="83" spans="3:45" ht="18" customHeight="1">
      <c r="C83" s="5" t="s">
        <v>32</v>
      </c>
      <c r="D83" s="5" t="s">
        <v>450</v>
      </c>
    </row>
  </sheetData>
  <mergeCells count="267">
    <mergeCell ref="D81:G81"/>
    <mergeCell ref="AE81:AG81"/>
    <mergeCell ref="AH81:AQ81"/>
    <mergeCell ref="AH80:AQ80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E80:AG80"/>
    <mergeCell ref="AH75:AQ75"/>
    <mergeCell ref="AH76:AQ76"/>
    <mergeCell ref="AH77:AQ77"/>
    <mergeCell ref="AH78:AQ78"/>
    <mergeCell ref="AH79:AQ79"/>
    <mergeCell ref="AH70:AQ70"/>
    <mergeCell ref="AH71:AQ71"/>
    <mergeCell ref="AH72:AQ72"/>
    <mergeCell ref="AH73:AQ73"/>
    <mergeCell ref="AH74:AQ74"/>
    <mergeCell ref="AH66:AQ66"/>
    <mergeCell ref="AH67:AQ67"/>
    <mergeCell ref="AH68:AQ68"/>
    <mergeCell ref="AH69:AQ69"/>
    <mergeCell ref="AO52:AO56"/>
    <mergeCell ref="AP52:AP56"/>
    <mergeCell ref="AQ52:AQ56"/>
    <mergeCell ref="AI52:AI56"/>
    <mergeCell ref="AJ52:AJ56"/>
    <mergeCell ref="AK52:AK56"/>
    <mergeCell ref="AL52:AL56"/>
    <mergeCell ref="AM52:AM56"/>
    <mergeCell ref="AN52:AN56"/>
    <mergeCell ref="AC52:AC56"/>
    <mergeCell ref="AD52:AD56"/>
    <mergeCell ref="AE52:AE56"/>
    <mergeCell ref="AF52:AF56"/>
    <mergeCell ref="AG52:AG56"/>
    <mergeCell ref="AH52:AH56"/>
    <mergeCell ref="W52:W56"/>
    <mergeCell ref="X52:X56"/>
    <mergeCell ref="Y52:Y56"/>
    <mergeCell ref="Z52:Z56"/>
    <mergeCell ref="AA52:AA56"/>
    <mergeCell ref="AB52:AB56"/>
    <mergeCell ref="V49:V51"/>
    <mergeCell ref="D75:G75"/>
    <mergeCell ref="D76:G76"/>
    <mergeCell ref="D77:G77"/>
    <mergeCell ref="D78:G78"/>
    <mergeCell ref="D79:G79"/>
    <mergeCell ref="D80:G80"/>
    <mergeCell ref="D70:G70"/>
    <mergeCell ref="D71:G71"/>
    <mergeCell ref="D72:G72"/>
    <mergeCell ref="D73:G73"/>
    <mergeCell ref="D74:G74"/>
    <mergeCell ref="Q52:Q56"/>
    <mergeCell ref="R52:R56"/>
    <mergeCell ref="S52:S56"/>
    <mergeCell ref="T52:T56"/>
    <mergeCell ref="U52:U56"/>
    <mergeCell ref="V52:V56"/>
    <mergeCell ref="K52:K56"/>
    <mergeCell ref="L52:L56"/>
    <mergeCell ref="M52:M56"/>
    <mergeCell ref="N52:N56"/>
    <mergeCell ref="O52:O56"/>
    <mergeCell ref="P52:P56"/>
    <mergeCell ref="Z43:Z47"/>
    <mergeCell ref="AA43:AA47"/>
    <mergeCell ref="AB43:AB47"/>
    <mergeCell ref="AC43:AC47"/>
    <mergeCell ref="AD43:AD47"/>
    <mergeCell ref="AE43:AE47"/>
    <mergeCell ref="D52:G56"/>
    <mergeCell ref="H52:H56"/>
    <mergeCell ref="I52:I56"/>
    <mergeCell ref="J52:J56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D43:G47"/>
    <mergeCell ref="H43:H47"/>
    <mergeCell ref="D49:G51"/>
    <mergeCell ref="H49:H51"/>
    <mergeCell ref="I49:I51"/>
    <mergeCell ref="J49:J51"/>
    <mergeCell ref="D68:G68"/>
    <mergeCell ref="D69:G69"/>
    <mergeCell ref="E21:G21"/>
    <mergeCell ref="D40:G42"/>
    <mergeCell ref="H40:H42"/>
    <mergeCell ref="I40:I42"/>
    <mergeCell ref="D66:G66"/>
    <mergeCell ref="D67:G67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D64:G65"/>
    <mergeCell ref="H64:AD65"/>
    <mergeCell ref="AH64:AQ65"/>
    <mergeCell ref="AE64:AG65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</mergeCells>
  <phoneticPr fontId="1" type="noConversion"/>
  <dataValidations disablePrompts="1" count="1">
    <dataValidation type="list" allowBlank="1" showInputMessage="1" showErrorMessage="1" sqref="H40:AQ42 H49:AQ51" xr:uid="{CEF90EF6-B29F-1A45-BFD3-D8A1E84F1D90}">
      <formula1>"-,正常,異常,警告"</formula1>
    </dataValidation>
  </dataValidations>
  <hyperlinks>
    <hyperlink ref="AL5" location="詳細設計!A1" display="詳細設計" xr:uid="{A462C9A4-C545-4A4D-8C7E-95D2FE977B6C}"/>
  </hyperlinks>
  <pageMargins left="0.7" right="0.7" top="0.75" bottom="0.75" header="0.3" footer="0.3"/>
  <pageSetup paperSize="9" scale="5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3"/>
  <sheetViews>
    <sheetView showGridLines="0" view="pageBreakPreview" topLeftCell="A63" zoomScale="130" zoomScaleNormal="100" zoomScaleSheetLayoutView="130" workbookViewId="0">
      <selection activeCell="A75" sqref="A75:XFD13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448</v>
      </c>
    </row>
    <row r="9" spans="2:43" ht="18" customHeight="1">
      <c r="D9" s="5" t="s">
        <v>24</v>
      </c>
      <c r="E9" s="5" t="s">
        <v>449</v>
      </c>
      <c r="J9" s="5" t="s">
        <v>13</v>
      </c>
      <c r="K9" s="5" t="s">
        <v>423</v>
      </c>
    </row>
    <row r="10" spans="2:43" ht="18" customHeight="1">
      <c r="D10" s="5" t="s">
        <v>24</v>
      </c>
      <c r="E10" s="5" t="s">
        <v>422</v>
      </c>
      <c r="J10" s="5" t="s">
        <v>13</v>
      </c>
      <c r="K10" s="5" t="s">
        <v>424</v>
      </c>
    </row>
    <row r="11" spans="2:43" ht="18" customHeight="1">
      <c r="E11" s="5" t="s">
        <v>311</v>
      </c>
      <c r="F11" s="5" t="s">
        <v>425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427</v>
      </c>
    </row>
    <row r="16" spans="2:43" ht="18" customHeight="1">
      <c r="D16" s="109" t="s">
        <v>427</v>
      </c>
      <c r="E16" s="110"/>
      <c r="F16" s="110"/>
      <c r="G16" s="111"/>
      <c r="H16" s="128">
        <f>G$16+1</f>
        <v>1</v>
      </c>
      <c r="I16" s="128">
        <f>H$16+1</f>
        <v>2</v>
      </c>
      <c r="J16" s="128">
        <f t="shared" ref="J16:AQ16" si="0">I$16+1</f>
        <v>3</v>
      </c>
      <c r="K16" s="128">
        <f t="shared" si="0"/>
        <v>4</v>
      </c>
      <c r="L16" s="128">
        <f t="shared" si="0"/>
        <v>5</v>
      </c>
      <c r="M16" s="128">
        <f t="shared" si="0"/>
        <v>6</v>
      </c>
      <c r="N16" s="128">
        <f t="shared" si="0"/>
        <v>7</v>
      </c>
      <c r="O16" s="128">
        <f t="shared" si="0"/>
        <v>8</v>
      </c>
      <c r="P16" s="128">
        <f t="shared" si="0"/>
        <v>9</v>
      </c>
      <c r="Q16" s="128">
        <f t="shared" si="0"/>
        <v>10</v>
      </c>
      <c r="R16" s="128">
        <f t="shared" si="0"/>
        <v>11</v>
      </c>
      <c r="S16" s="128">
        <f t="shared" si="0"/>
        <v>12</v>
      </c>
      <c r="T16" s="128">
        <f t="shared" si="0"/>
        <v>13</v>
      </c>
      <c r="U16" s="128">
        <f t="shared" si="0"/>
        <v>14</v>
      </c>
      <c r="V16" s="128">
        <f t="shared" si="0"/>
        <v>15</v>
      </c>
      <c r="W16" s="128">
        <f t="shared" si="0"/>
        <v>16</v>
      </c>
      <c r="X16" s="128">
        <f t="shared" si="0"/>
        <v>17</v>
      </c>
      <c r="Y16" s="128">
        <f t="shared" si="0"/>
        <v>18</v>
      </c>
      <c r="Z16" s="128">
        <f t="shared" si="0"/>
        <v>19</v>
      </c>
      <c r="AA16" s="128">
        <f t="shared" si="0"/>
        <v>20</v>
      </c>
      <c r="AB16" s="128">
        <f t="shared" si="0"/>
        <v>21</v>
      </c>
      <c r="AC16" s="128">
        <f t="shared" si="0"/>
        <v>22</v>
      </c>
      <c r="AD16" s="128">
        <f t="shared" si="0"/>
        <v>23</v>
      </c>
      <c r="AE16" s="128">
        <f t="shared" si="0"/>
        <v>24</v>
      </c>
      <c r="AF16" s="128">
        <f t="shared" si="0"/>
        <v>25</v>
      </c>
      <c r="AG16" s="128">
        <f t="shared" si="0"/>
        <v>26</v>
      </c>
      <c r="AH16" s="128">
        <f t="shared" si="0"/>
        <v>27</v>
      </c>
      <c r="AI16" s="128">
        <f t="shared" si="0"/>
        <v>28</v>
      </c>
      <c r="AJ16" s="128">
        <f t="shared" si="0"/>
        <v>29</v>
      </c>
      <c r="AK16" s="128">
        <f t="shared" si="0"/>
        <v>30</v>
      </c>
      <c r="AL16" s="128">
        <f t="shared" si="0"/>
        <v>31</v>
      </c>
      <c r="AM16" s="128">
        <f t="shared" si="0"/>
        <v>32</v>
      </c>
      <c r="AN16" s="128">
        <f t="shared" si="0"/>
        <v>33</v>
      </c>
      <c r="AO16" s="128">
        <f t="shared" si="0"/>
        <v>34</v>
      </c>
      <c r="AP16" s="128">
        <f t="shared" si="0"/>
        <v>35</v>
      </c>
      <c r="AQ16" s="128">
        <f t="shared" si="0"/>
        <v>36</v>
      </c>
    </row>
    <row r="17" spans="4:43" ht="18" customHeight="1">
      <c r="D17" s="122"/>
      <c r="E17" s="123"/>
      <c r="F17" s="123"/>
      <c r="G17" s="124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</row>
    <row r="18" spans="4:43" ht="18" customHeight="1">
      <c r="D18" s="112"/>
      <c r="E18" s="113"/>
      <c r="F18" s="113"/>
      <c r="G18" s="114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</row>
    <row r="19" spans="4:43" ht="18" customHeight="1">
      <c r="D19" s="37" t="s">
        <v>349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5" t="s">
        <v>70</v>
      </c>
      <c r="F20" s="126"/>
      <c r="G20" s="127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5">
        <v>0</v>
      </c>
      <c r="F21" s="126"/>
      <c r="G21" s="127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5">
        <v>3</v>
      </c>
      <c r="F22" s="126"/>
      <c r="G22" s="127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5">
        <v>5</v>
      </c>
      <c r="F23" s="126"/>
      <c r="G23" s="127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5" t="s">
        <v>421</v>
      </c>
      <c r="F24" s="126"/>
      <c r="G24" s="127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370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5" t="s">
        <v>70</v>
      </c>
      <c r="F26" s="126"/>
      <c r="G26" s="127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5">
        <v>0</v>
      </c>
      <c r="F27" s="126"/>
      <c r="G27" s="127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5">
        <v>2</v>
      </c>
      <c r="F28" s="126"/>
      <c r="G28" s="127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5">
        <v>5</v>
      </c>
      <c r="F29" s="126"/>
      <c r="G29" s="127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5" t="s">
        <v>421</v>
      </c>
      <c r="F30" s="126"/>
      <c r="G30" s="127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7" t="s">
        <v>420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3"/>
    </row>
    <row r="32" spans="4:43" ht="18" customHeight="1">
      <c r="D32" s="33"/>
      <c r="E32" s="125" t="s">
        <v>70</v>
      </c>
      <c r="F32" s="126"/>
      <c r="G32" s="127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5" t="s">
        <v>421</v>
      </c>
      <c r="F33" s="126"/>
      <c r="G33" s="12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440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9"/>
      <c r="AJ34" s="30"/>
      <c r="AK34" s="30"/>
      <c r="AL34" s="30"/>
      <c r="AM34" s="30"/>
      <c r="AN34" s="30"/>
      <c r="AO34" s="30"/>
      <c r="AP34" s="30"/>
      <c r="AQ34" s="44"/>
    </row>
    <row r="35" spans="4:43" ht="18" customHeight="1">
      <c r="D35" s="137" t="s">
        <v>429</v>
      </c>
      <c r="E35" s="110"/>
      <c r="F35" s="110"/>
      <c r="G35" s="111"/>
      <c r="H35" s="131" t="s">
        <v>433</v>
      </c>
      <c r="I35" s="131" t="s">
        <v>433</v>
      </c>
      <c r="J35" s="131" t="s">
        <v>433</v>
      </c>
      <c r="K35" s="131" t="s">
        <v>430</v>
      </c>
      <c r="L35" s="131" t="s">
        <v>433</v>
      </c>
      <c r="M35" s="131" t="s">
        <v>430</v>
      </c>
      <c r="N35" s="131" t="s">
        <v>430</v>
      </c>
      <c r="O35" s="131" t="s">
        <v>430</v>
      </c>
      <c r="P35" s="131" t="s">
        <v>430</v>
      </c>
      <c r="Q35" s="131" t="s">
        <v>433</v>
      </c>
      <c r="R35" s="131" t="s">
        <v>430</v>
      </c>
      <c r="S35" s="131" t="s">
        <v>433</v>
      </c>
      <c r="T35" s="131" t="s">
        <v>254</v>
      </c>
      <c r="U35" s="131" t="s">
        <v>254</v>
      </c>
      <c r="V35" s="131" t="s">
        <v>254</v>
      </c>
      <c r="W35" s="131" t="s">
        <v>254</v>
      </c>
      <c r="X35" s="131" t="s">
        <v>254</v>
      </c>
      <c r="Y35" s="131" t="s">
        <v>254</v>
      </c>
      <c r="Z35" s="131" t="s">
        <v>254</v>
      </c>
      <c r="AA35" s="131" t="s">
        <v>254</v>
      </c>
      <c r="AB35" s="131" t="s">
        <v>254</v>
      </c>
      <c r="AC35" s="131" t="s">
        <v>254</v>
      </c>
      <c r="AD35" s="131" t="s">
        <v>254</v>
      </c>
      <c r="AE35" s="131" t="s">
        <v>254</v>
      </c>
      <c r="AF35" s="131" t="s">
        <v>254</v>
      </c>
      <c r="AG35" s="131" t="s">
        <v>254</v>
      </c>
      <c r="AH35" s="131" t="s">
        <v>254</v>
      </c>
      <c r="AI35" s="131" t="s">
        <v>254</v>
      </c>
      <c r="AJ35" s="131" t="s">
        <v>254</v>
      </c>
      <c r="AK35" s="131" t="s">
        <v>254</v>
      </c>
      <c r="AL35" s="131" t="s">
        <v>254</v>
      </c>
      <c r="AM35" s="131" t="s">
        <v>254</v>
      </c>
      <c r="AN35" s="131" t="s">
        <v>254</v>
      </c>
      <c r="AO35" s="131" t="s">
        <v>254</v>
      </c>
      <c r="AP35" s="131" t="s">
        <v>254</v>
      </c>
      <c r="AQ35" s="131" t="s">
        <v>254</v>
      </c>
    </row>
    <row r="36" spans="4:43" ht="18" customHeight="1">
      <c r="D36" s="122"/>
      <c r="E36" s="123"/>
      <c r="F36" s="123"/>
      <c r="G36" s="124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</row>
    <row r="37" spans="4:43" ht="18" customHeight="1">
      <c r="D37" s="112"/>
      <c r="E37" s="113"/>
      <c r="F37" s="113"/>
      <c r="G37" s="114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</row>
    <row r="38" spans="4:43" ht="18" customHeight="1">
      <c r="D38" s="109" t="s">
        <v>431</v>
      </c>
      <c r="E38" s="110"/>
      <c r="F38" s="110"/>
      <c r="G38" s="111"/>
      <c r="H38" s="134">
        <v>20102</v>
      </c>
      <c r="I38" s="134">
        <v>20104</v>
      </c>
      <c r="J38" s="134">
        <v>20105</v>
      </c>
      <c r="K38" s="134">
        <v>20003</v>
      </c>
      <c r="L38" s="134">
        <v>20103</v>
      </c>
      <c r="M38" s="134">
        <v>20002</v>
      </c>
      <c r="N38" s="134">
        <v>20002</v>
      </c>
      <c r="O38" s="134">
        <v>20001</v>
      </c>
      <c r="P38" s="134">
        <v>20001</v>
      </c>
      <c r="Q38" s="134">
        <v>20103</v>
      </c>
      <c r="R38" s="134">
        <v>20003</v>
      </c>
      <c r="S38" s="134">
        <v>20101</v>
      </c>
      <c r="T38" s="134" t="s">
        <v>255</v>
      </c>
      <c r="U38" s="134" t="s">
        <v>255</v>
      </c>
      <c r="V38" s="134" t="s">
        <v>255</v>
      </c>
      <c r="W38" s="134" t="s">
        <v>255</v>
      </c>
      <c r="X38" s="134" t="s">
        <v>255</v>
      </c>
      <c r="Y38" s="134" t="s">
        <v>255</v>
      </c>
      <c r="Z38" s="134" t="s">
        <v>255</v>
      </c>
      <c r="AA38" s="134" t="s">
        <v>255</v>
      </c>
      <c r="AB38" s="134" t="s">
        <v>255</v>
      </c>
      <c r="AC38" s="134" t="s">
        <v>255</v>
      </c>
      <c r="AD38" s="134" t="s">
        <v>255</v>
      </c>
      <c r="AE38" s="134" t="s">
        <v>255</v>
      </c>
      <c r="AF38" s="134" t="s">
        <v>255</v>
      </c>
      <c r="AG38" s="134" t="s">
        <v>255</v>
      </c>
      <c r="AH38" s="134" t="s">
        <v>255</v>
      </c>
      <c r="AI38" s="134" t="s">
        <v>255</v>
      </c>
      <c r="AJ38" s="134" t="s">
        <v>255</v>
      </c>
      <c r="AK38" s="134" t="s">
        <v>255</v>
      </c>
      <c r="AL38" s="134" t="s">
        <v>255</v>
      </c>
      <c r="AM38" s="134" t="s">
        <v>255</v>
      </c>
      <c r="AN38" s="134" t="s">
        <v>255</v>
      </c>
      <c r="AO38" s="134" t="s">
        <v>255</v>
      </c>
      <c r="AP38" s="134" t="s">
        <v>255</v>
      </c>
      <c r="AQ38" s="134" t="s">
        <v>255</v>
      </c>
    </row>
    <row r="39" spans="4:43" ht="18" customHeight="1">
      <c r="D39" s="122"/>
      <c r="E39" s="123"/>
      <c r="F39" s="123"/>
      <c r="G39" s="124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  <c r="AP39" s="135"/>
      <c r="AQ39" s="135"/>
    </row>
    <row r="40" spans="4:43" ht="18" customHeight="1">
      <c r="D40" s="122"/>
      <c r="E40" s="123"/>
      <c r="F40" s="123"/>
      <c r="G40" s="124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</row>
    <row r="41" spans="4:43" ht="18" customHeight="1">
      <c r="D41" s="122"/>
      <c r="E41" s="123"/>
      <c r="F41" s="123"/>
      <c r="G41" s="124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</row>
    <row r="42" spans="4:43" ht="18" customHeight="1">
      <c r="D42" s="112"/>
      <c r="E42" s="113"/>
      <c r="F42" s="113"/>
      <c r="G42" s="114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</row>
    <row r="43" spans="4:43" ht="18" customHeight="1">
      <c r="D43" s="32" t="s">
        <v>441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9"/>
      <c r="AJ43" s="30"/>
      <c r="AK43" s="30"/>
      <c r="AL43" s="30"/>
      <c r="AM43" s="30"/>
      <c r="AN43" s="30"/>
      <c r="AO43" s="30"/>
      <c r="AP43" s="30"/>
      <c r="AQ43" s="44"/>
    </row>
    <row r="44" spans="4:43" ht="18" customHeight="1">
      <c r="D44" s="137" t="s">
        <v>432</v>
      </c>
      <c r="E44" s="110"/>
      <c r="F44" s="110"/>
      <c r="G44" s="111"/>
      <c r="H44" s="131" t="s">
        <v>433</v>
      </c>
      <c r="I44" s="131" t="s">
        <v>433</v>
      </c>
      <c r="J44" s="131" t="s">
        <v>433</v>
      </c>
      <c r="K44" s="131" t="s">
        <v>430</v>
      </c>
      <c r="L44" s="131" t="s">
        <v>433</v>
      </c>
      <c r="M44" s="131" t="s">
        <v>430</v>
      </c>
      <c r="N44" s="131" t="s">
        <v>430</v>
      </c>
      <c r="O44" s="131" t="s">
        <v>430</v>
      </c>
      <c r="P44" s="131" t="s">
        <v>430</v>
      </c>
      <c r="Q44" s="131" t="s">
        <v>433</v>
      </c>
      <c r="R44" s="131" t="s">
        <v>430</v>
      </c>
      <c r="S44" s="131" t="s">
        <v>433</v>
      </c>
      <c r="T44" s="131" t="s">
        <v>254</v>
      </c>
      <c r="U44" s="131" t="s">
        <v>254</v>
      </c>
      <c r="V44" s="131" t="s">
        <v>254</v>
      </c>
      <c r="W44" s="131" t="s">
        <v>254</v>
      </c>
      <c r="X44" s="131" t="s">
        <v>254</v>
      </c>
      <c r="Y44" s="131" t="s">
        <v>254</v>
      </c>
      <c r="Z44" s="131" t="s">
        <v>254</v>
      </c>
      <c r="AA44" s="131" t="s">
        <v>254</v>
      </c>
      <c r="AB44" s="131" t="s">
        <v>254</v>
      </c>
      <c r="AC44" s="131" t="s">
        <v>254</v>
      </c>
      <c r="AD44" s="131" t="s">
        <v>254</v>
      </c>
      <c r="AE44" s="131" t="s">
        <v>254</v>
      </c>
      <c r="AF44" s="131" t="s">
        <v>254</v>
      </c>
      <c r="AG44" s="131" t="s">
        <v>254</v>
      </c>
      <c r="AH44" s="131" t="s">
        <v>254</v>
      </c>
      <c r="AI44" s="131" t="s">
        <v>254</v>
      </c>
      <c r="AJ44" s="131" t="s">
        <v>254</v>
      </c>
      <c r="AK44" s="131" t="s">
        <v>254</v>
      </c>
      <c r="AL44" s="131" t="s">
        <v>254</v>
      </c>
      <c r="AM44" s="131" t="s">
        <v>254</v>
      </c>
      <c r="AN44" s="131" t="s">
        <v>254</v>
      </c>
      <c r="AO44" s="131" t="s">
        <v>254</v>
      </c>
      <c r="AP44" s="131" t="s">
        <v>254</v>
      </c>
      <c r="AQ44" s="131" t="s">
        <v>254</v>
      </c>
    </row>
    <row r="45" spans="4:43" ht="18" customHeight="1">
      <c r="D45" s="122"/>
      <c r="E45" s="123"/>
      <c r="F45" s="123"/>
      <c r="G45" s="124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</row>
    <row r="46" spans="4:43" ht="18" customHeight="1">
      <c r="D46" s="112"/>
      <c r="E46" s="113"/>
      <c r="F46" s="113"/>
      <c r="G46" s="114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</row>
    <row r="47" spans="4:43" ht="18" customHeight="1">
      <c r="D47" s="137" t="s">
        <v>444</v>
      </c>
      <c r="E47" s="110"/>
      <c r="F47" s="110"/>
      <c r="G47" s="111"/>
      <c r="H47" s="142">
        <v>45740</v>
      </c>
      <c r="I47" s="142">
        <v>45740</v>
      </c>
      <c r="J47" s="142">
        <v>45740</v>
      </c>
      <c r="K47" s="142">
        <v>45740</v>
      </c>
      <c r="L47" s="142">
        <v>45740</v>
      </c>
      <c r="M47" s="142">
        <v>45740</v>
      </c>
      <c r="N47" s="142">
        <v>45740</v>
      </c>
      <c r="O47" s="142">
        <v>45740</v>
      </c>
      <c r="P47" s="142">
        <v>45740</v>
      </c>
      <c r="Q47" s="142">
        <v>45740</v>
      </c>
      <c r="R47" s="142">
        <v>45740</v>
      </c>
      <c r="S47" s="142">
        <v>45740</v>
      </c>
      <c r="T47" s="134" t="s">
        <v>255</v>
      </c>
      <c r="U47" s="134" t="s">
        <v>255</v>
      </c>
      <c r="V47" s="134" t="s">
        <v>255</v>
      </c>
      <c r="W47" s="134" t="s">
        <v>255</v>
      </c>
      <c r="X47" s="134" t="s">
        <v>255</v>
      </c>
      <c r="Y47" s="134" t="s">
        <v>255</v>
      </c>
      <c r="Z47" s="134" t="s">
        <v>255</v>
      </c>
      <c r="AA47" s="134" t="s">
        <v>255</v>
      </c>
      <c r="AB47" s="134" t="s">
        <v>255</v>
      </c>
      <c r="AC47" s="134" t="s">
        <v>255</v>
      </c>
      <c r="AD47" s="134" t="s">
        <v>255</v>
      </c>
      <c r="AE47" s="134" t="s">
        <v>255</v>
      </c>
      <c r="AF47" s="134" t="s">
        <v>255</v>
      </c>
      <c r="AG47" s="134" t="s">
        <v>255</v>
      </c>
      <c r="AH47" s="134" t="s">
        <v>255</v>
      </c>
      <c r="AI47" s="134" t="s">
        <v>255</v>
      </c>
      <c r="AJ47" s="134" t="s">
        <v>255</v>
      </c>
      <c r="AK47" s="134" t="s">
        <v>255</v>
      </c>
      <c r="AL47" s="134" t="s">
        <v>255</v>
      </c>
      <c r="AM47" s="134" t="s">
        <v>255</v>
      </c>
      <c r="AN47" s="134" t="s">
        <v>255</v>
      </c>
      <c r="AO47" s="134" t="s">
        <v>255</v>
      </c>
      <c r="AP47" s="134" t="s">
        <v>255</v>
      </c>
      <c r="AQ47" s="134" t="s">
        <v>255</v>
      </c>
    </row>
    <row r="48" spans="4:43" ht="18" customHeight="1">
      <c r="D48" s="141"/>
      <c r="E48" s="123"/>
      <c r="F48" s="123"/>
      <c r="G48" s="124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</row>
    <row r="49" spans="3:45" ht="18" customHeight="1">
      <c r="D49" s="141"/>
      <c r="E49" s="123"/>
      <c r="F49" s="123"/>
      <c r="G49" s="124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</row>
    <row r="50" spans="3:45" ht="18" customHeight="1">
      <c r="D50" s="122"/>
      <c r="E50" s="123"/>
      <c r="F50" s="123"/>
      <c r="G50" s="124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</row>
    <row r="51" spans="3:45" ht="18" customHeight="1">
      <c r="D51" s="112"/>
      <c r="E51" s="113"/>
      <c r="F51" s="113"/>
      <c r="G51" s="114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</row>
    <row r="52" spans="3:45" ht="18" customHeight="1">
      <c r="O52" s="19"/>
      <c r="AJ52" s="36"/>
      <c r="AL52" s="19"/>
    </row>
    <row r="53" spans="3:45" ht="18" customHeight="1">
      <c r="D53" s="5" t="s">
        <v>251</v>
      </c>
      <c r="E53" s="5" t="s">
        <v>429</v>
      </c>
      <c r="I53" s="5" t="s">
        <v>13</v>
      </c>
      <c r="J53" s="5" t="s">
        <v>445</v>
      </c>
      <c r="O53" s="19"/>
      <c r="AJ53" s="36"/>
      <c r="AL53" s="19"/>
    </row>
    <row r="54" spans="3:45" ht="18" customHeight="1">
      <c r="J54" s="5" t="s">
        <v>446</v>
      </c>
      <c r="O54" s="19"/>
      <c r="AJ54" s="36"/>
      <c r="AL54" s="19"/>
    </row>
    <row r="55" spans="3:45" ht="18" customHeight="1">
      <c r="J55" s="5" t="s">
        <v>447</v>
      </c>
      <c r="O55" s="19"/>
      <c r="AJ55" s="36"/>
      <c r="AL55" s="19"/>
    </row>
    <row r="56" spans="3:45" ht="18" customHeight="1">
      <c r="O56" s="19"/>
      <c r="AJ56" s="36"/>
      <c r="AL56" s="19"/>
    </row>
    <row r="57" spans="3:45" ht="18" customHeight="1">
      <c r="C57" s="5" t="s">
        <v>30</v>
      </c>
      <c r="D57" s="5" t="s">
        <v>450</v>
      </c>
    </row>
    <row r="59" spans="3:45" ht="18" customHeight="1">
      <c r="D59" s="109" t="s">
        <v>426</v>
      </c>
      <c r="E59" s="110"/>
      <c r="F59" s="110"/>
      <c r="G59" s="111"/>
      <c r="H59" s="115" t="s">
        <v>428</v>
      </c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7"/>
      <c r="AE59" s="121" t="s">
        <v>457</v>
      </c>
      <c r="AF59" s="116"/>
      <c r="AG59" s="117"/>
      <c r="AH59" s="115" t="s">
        <v>434</v>
      </c>
      <c r="AI59" s="116"/>
      <c r="AJ59" s="116"/>
      <c r="AK59" s="116"/>
      <c r="AL59" s="116"/>
      <c r="AM59" s="116"/>
      <c r="AN59" s="116"/>
      <c r="AO59" s="116"/>
      <c r="AP59" s="116"/>
      <c r="AQ59" s="117"/>
      <c r="AS59" s="5" t="s">
        <v>467</v>
      </c>
    </row>
    <row r="60" spans="3:45" ht="18" customHeight="1">
      <c r="D60" s="112"/>
      <c r="E60" s="113"/>
      <c r="F60" s="113"/>
      <c r="G60" s="114"/>
      <c r="H60" s="118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20"/>
      <c r="AE60" s="118"/>
      <c r="AF60" s="119"/>
      <c r="AG60" s="120"/>
      <c r="AH60" s="118"/>
      <c r="AI60" s="119"/>
      <c r="AJ60" s="119"/>
      <c r="AK60" s="119"/>
      <c r="AL60" s="119"/>
      <c r="AM60" s="119"/>
      <c r="AN60" s="119"/>
      <c r="AO60" s="119"/>
      <c r="AP60" s="119"/>
      <c r="AQ60" s="120"/>
      <c r="AS60" s="5" t="s">
        <v>468</v>
      </c>
    </row>
    <row r="61" spans="3:45" ht="18" customHeight="1">
      <c r="D61" s="138">
        <f>$D60+1</f>
        <v>1</v>
      </c>
      <c r="E61" s="139"/>
      <c r="F61" s="139"/>
      <c r="G61" s="140"/>
      <c r="H61" s="45" t="str">
        <f ca="1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テストケース001; sh ./script/db_gen_number_data.sh;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146" t="str" cm="1">
        <f t="array" ref="AE61">SUBSTITUTE(INDEX($H$35:$AQ$35, , MATCH($D61, $16:$16, 0)-7),"-","")</f>
        <v>異常</v>
      </c>
      <c r="AF61" s="147"/>
      <c r="AG61" s="148"/>
      <c r="AH61" s="143" t="s">
        <v>435</v>
      </c>
      <c r="AI61" s="144"/>
      <c r="AJ61" s="144"/>
      <c r="AK61" s="144"/>
      <c r="AL61" s="144"/>
      <c r="AM61" s="144"/>
      <c r="AN61" s="144"/>
      <c r="AO61" s="144"/>
      <c r="AP61" s="144"/>
      <c r="AQ61" s="145"/>
      <c r="AS61" s="5" t="str" cm="1">
        <f t="array" ref="AS61">SUBSTITUTE(TEXT(INDEX($H$38:$AQ$38,1,$D61),"000000"),"-","")</f>
        <v>020102</v>
      </c>
    </row>
    <row r="62" spans="3:45" ht="18" customHeight="1">
      <c r="D62" s="138">
        <f t="shared" ref="D62:D73" si="1">$D61+1</f>
        <v>2</v>
      </c>
      <c r="E62" s="139"/>
      <c r="F62" s="139"/>
      <c r="G62" s="140"/>
      <c r="H62" s="45" t="str">
        <f t="shared" ref="H62:H73" ca="1" si="2">IFERROR("clear; echo "&amp;"テストケース"&amp;TEXT($D62,"000")&amp;"; sh ./script/"&amp;$B$2&amp;".sh"&amp;SUBSTITUTE(" """&amp;INDEX($E$20:$G$24,MATCH("●", INDEX($H$20:$AQ$24, , MATCH($D62, $16:$16, 0)-7), 0),1)&amp;""""," ""なし""","")&amp;SUBSTITUTE(" """&amp;INDEX($E$26:$G$30,MATCH("●", INDEX($H$26:$AQ$30, , MATCH($D62, $16:$16, 0)-7), 0),1)&amp;""""," ""なし""","")&amp;SUBSTITUTE(" """&amp;INDEX($E$32:$G$33,MATCH("●", INDEX($H$32:$AQ$33, , MATCH($D62, $16:$16, 0)-7), 0),1)&amp;""""," ""なし""","")&amp;";","")</f>
        <v>clear; echo テストケース002; sh ./script/db_gen_number_data.sh "0";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146" t="str" cm="1">
        <f t="array" ref="AE62">SUBSTITUTE(INDEX($H$35:$AQ$35, , MATCH($D62, $16:$16, 0)-7),"-","")</f>
        <v>異常</v>
      </c>
      <c r="AF62" s="147"/>
      <c r="AG62" s="148"/>
      <c r="AH62" s="143" t="s">
        <v>458</v>
      </c>
      <c r="AI62" s="144"/>
      <c r="AJ62" s="144"/>
      <c r="AK62" s="144"/>
      <c r="AL62" s="144"/>
      <c r="AM62" s="144"/>
      <c r="AN62" s="144"/>
      <c r="AO62" s="144"/>
      <c r="AP62" s="144"/>
      <c r="AQ62" s="145"/>
      <c r="AS62" s="5" t="str" cm="1">
        <f t="array" ref="AS62">SUBSTITUTE(TEXT(INDEX($H$38:$AQ$38,1,$D62),"000000"),"-","")</f>
        <v>020104</v>
      </c>
    </row>
    <row r="63" spans="3:45" ht="36" customHeight="1">
      <c r="D63" s="138">
        <f t="shared" si="1"/>
        <v>3</v>
      </c>
      <c r="E63" s="139"/>
      <c r="F63" s="139"/>
      <c r="G63" s="140"/>
      <c r="H63" s="45" t="str">
        <f t="shared" ca="1" si="2"/>
        <v>clear; echo テストケース003; sh ./script/db_gen_number_data.sh "0" "0";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146" t="str" cm="1">
        <f t="array" ref="AE63">SUBSTITUTE(INDEX($H$35:$AQ$35, , MATCH($D63, $16:$16, 0)-7),"-","")</f>
        <v>異常</v>
      </c>
      <c r="AF63" s="147"/>
      <c r="AG63" s="148"/>
      <c r="AH63" s="143" t="s">
        <v>459</v>
      </c>
      <c r="AI63" s="144"/>
      <c r="AJ63" s="144"/>
      <c r="AK63" s="144"/>
      <c r="AL63" s="144"/>
      <c r="AM63" s="144"/>
      <c r="AN63" s="144"/>
      <c r="AO63" s="144"/>
      <c r="AP63" s="144"/>
      <c r="AQ63" s="145"/>
      <c r="AS63" s="5" t="str" cm="1">
        <f t="array" ref="AS63">SUBSTITUTE(TEXT(INDEX($H$38:$AQ$38,1,$D63),"000000"),"-","")</f>
        <v>020105</v>
      </c>
    </row>
    <row r="64" spans="3:45" ht="18" customHeight="1">
      <c r="D64" s="138">
        <f t="shared" si="1"/>
        <v>4</v>
      </c>
      <c r="E64" s="139"/>
      <c r="F64" s="139"/>
      <c r="G64" s="140"/>
      <c r="H64" s="45" t="str">
        <f t="shared" ca="1" si="2"/>
        <v>clear; echo テストケース004; sh ./script/db_gen_number_data.sh "0" "2";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146" t="str" cm="1">
        <f t="array" ref="AE64">SUBSTITUTE(INDEX($H$35:$AQ$35, , MATCH($D64, $16:$16, 0)-7),"-","")</f>
        <v>正常</v>
      </c>
      <c r="AF64" s="147"/>
      <c r="AG64" s="148"/>
      <c r="AH64" s="143" t="s">
        <v>460</v>
      </c>
      <c r="AI64" s="144"/>
      <c r="AJ64" s="144"/>
      <c r="AK64" s="144"/>
      <c r="AL64" s="144"/>
      <c r="AM64" s="144"/>
      <c r="AN64" s="144"/>
      <c r="AO64" s="144"/>
      <c r="AP64" s="144"/>
      <c r="AQ64" s="145"/>
      <c r="AS64" s="5" t="str" cm="1">
        <f t="array" ref="AS64">SUBSTITUTE(TEXT(INDEX($H$38:$AQ$38,1,$D64),"000000"),"-","")</f>
        <v>020003</v>
      </c>
    </row>
    <row r="65" spans="4:45" ht="18" customHeight="1">
      <c r="D65" s="138">
        <f t="shared" si="1"/>
        <v>5</v>
      </c>
      <c r="E65" s="139"/>
      <c r="F65" s="139"/>
      <c r="G65" s="140"/>
      <c r="H65" s="45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"""&amp;INDEX($E$26:$G$30,MATCH("●", INDEX($H$26:$AQ$30, , MATCH($D65, $16:$16, 0)-7), 0),1)&amp;""""," ""なし""","")&amp;SUBSTITUTE(" """&amp;INDEX($E$32:$G$33,MATCH("●", INDEX($H$32:$AQ$33, , MATCH($D65, $16:$16, 0)-7), 0),1)&amp;""""," ""なし""","")&amp;";","")</f>
        <v>clear; echo テストケース005; sh ./script/db_gen_number_data.sh "0" "None";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146" t="str" cm="1">
        <f t="array" ref="AE65">SUBSTITUTE(INDEX($H$35:$AQ$35, , MATCH($D65, $16:$16, 0)-7),"-","")</f>
        <v>異常</v>
      </c>
      <c r="AF65" s="147"/>
      <c r="AG65" s="148"/>
      <c r="AH65" s="143" t="s">
        <v>461</v>
      </c>
      <c r="AI65" s="144"/>
      <c r="AJ65" s="144"/>
      <c r="AK65" s="144"/>
      <c r="AL65" s="144"/>
      <c r="AM65" s="144"/>
      <c r="AN65" s="144"/>
      <c r="AO65" s="144"/>
      <c r="AP65" s="144"/>
      <c r="AQ65" s="145"/>
      <c r="AS65" s="5" t="str" cm="1">
        <f t="array" ref="AS65">SUBSTITUTE(TEXT(INDEX($H$38:$AQ$38,1,$D65),"000000"),"-","")</f>
        <v>020103</v>
      </c>
    </row>
    <row r="66" spans="4:45" ht="18" customHeight="1">
      <c r="D66" s="138">
        <f t="shared" si="1"/>
        <v>6</v>
      </c>
      <c r="E66" s="139"/>
      <c r="F66" s="139"/>
      <c r="G66" s="140"/>
      <c r="H66" s="45" t="str">
        <f t="shared" ca="1" si="2"/>
        <v>clear; echo テストケース006; sh ./script/db_gen_number_data.sh "3";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146" t="str" cm="1">
        <f t="array" ref="AE66">SUBSTITUTE(INDEX($H$35:$AQ$35, , MATCH($D66, $16:$16, 0)-7),"-","")</f>
        <v>正常</v>
      </c>
      <c r="AF66" s="147"/>
      <c r="AG66" s="148"/>
      <c r="AH66" s="143" t="s">
        <v>462</v>
      </c>
      <c r="AI66" s="144"/>
      <c r="AJ66" s="144"/>
      <c r="AK66" s="144"/>
      <c r="AL66" s="144"/>
      <c r="AM66" s="144"/>
      <c r="AN66" s="144"/>
      <c r="AO66" s="144"/>
      <c r="AP66" s="144"/>
      <c r="AQ66" s="145"/>
      <c r="AS66" s="5" t="str" cm="1">
        <f t="array" ref="AS66">SUBSTITUTE(TEXT(INDEX($H$38:$AQ$38,1,$D66),"000000"),"-","")</f>
        <v>020002</v>
      </c>
    </row>
    <row r="67" spans="4:45" ht="18" customHeight="1">
      <c r="D67" s="138">
        <f t="shared" si="1"/>
        <v>7</v>
      </c>
      <c r="E67" s="139"/>
      <c r="F67" s="139"/>
      <c r="G67" s="140"/>
      <c r="H67" s="45" t="str">
        <f t="shared" ca="1" si="2"/>
        <v>clear; echo テストケース007; sh ./script/db_gen_number_data.sh "3" "0";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146" t="str" cm="1">
        <f t="array" ref="AE67">SUBSTITUTE(INDEX($H$35:$AQ$35, , MATCH($D67, $16:$16, 0)-7),"-","")</f>
        <v>正常</v>
      </c>
      <c r="AF67" s="147"/>
      <c r="AG67" s="148"/>
      <c r="AH67" s="143" t="s">
        <v>462</v>
      </c>
      <c r="AI67" s="144"/>
      <c r="AJ67" s="144"/>
      <c r="AK67" s="144"/>
      <c r="AL67" s="144"/>
      <c r="AM67" s="144"/>
      <c r="AN67" s="144"/>
      <c r="AO67" s="144"/>
      <c r="AP67" s="144"/>
      <c r="AQ67" s="145"/>
      <c r="AS67" s="5" t="str" cm="1">
        <f t="array" ref="AS67">SUBSTITUTE(TEXT(INDEX($H$38:$AQ$38,1,$D67),"000000"),"-","")</f>
        <v>020002</v>
      </c>
    </row>
    <row r="68" spans="4:45" ht="18" customHeight="1">
      <c r="D68" s="138">
        <f t="shared" si="1"/>
        <v>8</v>
      </c>
      <c r="E68" s="139"/>
      <c r="F68" s="139"/>
      <c r="G68" s="140"/>
      <c r="H68" s="45" t="str">
        <f t="shared" ca="1" si="2"/>
        <v>clear; echo テストケース008; sh ./script/db_gen_number_data.sh "3" "2";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146" t="str" cm="1">
        <f t="array" ref="AE68">SUBSTITUTE(INDEX($H$35:$AQ$35, , MATCH($D68, $16:$16, 0)-7),"-","")</f>
        <v>正常</v>
      </c>
      <c r="AF68" s="147"/>
      <c r="AG68" s="148"/>
      <c r="AH68" s="143" t="s">
        <v>463</v>
      </c>
      <c r="AI68" s="144"/>
      <c r="AJ68" s="144"/>
      <c r="AK68" s="144"/>
      <c r="AL68" s="144"/>
      <c r="AM68" s="144"/>
      <c r="AN68" s="144"/>
      <c r="AO68" s="144"/>
      <c r="AP68" s="144"/>
      <c r="AQ68" s="145"/>
      <c r="AS68" s="5" t="str" cm="1">
        <f t="array" ref="AS68">SUBSTITUTE(TEXT(INDEX($H$38:$AQ$38,1,$D68),"000000"),"-","")</f>
        <v>020001</v>
      </c>
    </row>
    <row r="69" spans="4:45" ht="18" customHeight="1">
      <c r="D69" s="138">
        <f t="shared" si="1"/>
        <v>9</v>
      </c>
      <c r="E69" s="139"/>
      <c r="F69" s="139"/>
      <c r="G69" s="140"/>
      <c r="H69" s="45" t="str">
        <f t="shared" ca="1" si="2"/>
        <v>clear; echo テストケース009; sh ./script/db_gen_number_data.sh "3" "5";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146" t="str" cm="1">
        <f t="array" ref="AE69">SUBSTITUTE(INDEX($H$35:$AQ$35, , MATCH($D69, $16:$16, 0)-7),"-","")</f>
        <v>正常</v>
      </c>
      <c r="AF69" s="147"/>
      <c r="AG69" s="148"/>
      <c r="AH69" s="143" t="s">
        <v>464</v>
      </c>
      <c r="AI69" s="144"/>
      <c r="AJ69" s="144"/>
      <c r="AK69" s="144"/>
      <c r="AL69" s="144"/>
      <c r="AM69" s="144"/>
      <c r="AN69" s="144"/>
      <c r="AO69" s="144"/>
      <c r="AP69" s="144"/>
      <c r="AQ69" s="145"/>
      <c r="AS69" s="5" t="str" cm="1">
        <f t="array" ref="AS69">SUBSTITUTE(TEXT(INDEX($H$38:$AQ$38,1,$D69),"000000"),"-","")</f>
        <v>020001</v>
      </c>
    </row>
    <row r="70" spans="4:45" ht="18" customHeight="1">
      <c r="D70" s="138">
        <f t="shared" si="1"/>
        <v>10</v>
      </c>
      <c r="E70" s="139"/>
      <c r="F70" s="139"/>
      <c r="G70" s="140"/>
      <c r="H70" s="45" t="str">
        <f t="shared" ca="1" si="2"/>
        <v>clear; echo テストケース010; sh ./script/db_gen_number_data.sh "3" "None";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6" t="str" cm="1">
        <f t="array" ref="AE70">SUBSTITUTE(INDEX($H$35:$AQ$35, , MATCH($D70, $16:$16, 0)-7),"-","")</f>
        <v>異常</v>
      </c>
      <c r="AF70" s="147"/>
      <c r="AG70" s="148"/>
      <c r="AH70" s="143" t="s">
        <v>461</v>
      </c>
      <c r="AI70" s="144"/>
      <c r="AJ70" s="144"/>
      <c r="AK70" s="144"/>
      <c r="AL70" s="144"/>
      <c r="AM70" s="144"/>
      <c r="AN70" s="144"/>
      <c r="AO70" s="144"/>
      <c r="AP70" s="144"/>
      <c r="AQ70" s="145"/>
      <c r="AS70" s="5" t="str" cm="1">
        <f t="array" ref="AS70">SUBSTITUTE(TEXT(INDEX($H$38:$AQ$38,1,$D70),"000000"),"-","")</f>
        <v>020103</v>
      </c>
    </row>
    <row r="71" spans="4:45" ht="18" customHeight="1">
      <c r="D71" s="138">
        <f t="shared" si="1"/>
        <v>11</v>
      </c>
      <c r="E71" s="139"/>
      <c r="F71" s="139"/>
      <c r="G71" s="140"/>
      <c r="H71" s="45" t="str">
        <f t="shared" ca="1" si="2"/>
        <v>clear; echo テストケース011; sh ./script/db_gen_number_data.sh "5" "5";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6" t="str" cm="1">
        <f t="array" ref="AE71">SUBSTITUTE(INDEX($H$35:$AQ$35, , MATCH($D71, $16:$16, 0)-7),"-","")</f>
        <v>正常</v>
      </c>
      <c r="AF71" s="147"/>
      <c r="AG71" s="148"/>
      <c r="AH71" s="143" t="s">
        <v>466</v>
      </c>
      <c r="AI71" s="144"/>
      <c r="AJ71" s="144"/>
      <c r="AK71" s="144"/>
      <c r="AL71" s="144"/>
      <c r="AM71" s="144"/>
      <c r="AN71" s="144"/>
      <c r="AO71" s="144"/>
      <c r="AP71" s="144"/>
      <c r="AQ71" s="145"/>
      <c r="AS71" s="5" t="str" cm="1">
        <f t="array" ref="AS71">SUBSTITUTE(TEXT(INDEX($H$38:$AQ$38,1,$D71),"000000"),"-","")</f>
        <v>020003</v>
      </c>
    </row>
    <row r="72" spans="4:45" ht="18" customHeight="1">
      <c r="D72" s="138">
        <f t="shared" si="1"/>
        <v>12</v>
      </c>
      <c r="E72" s="139"/>
      <c r="F72" s="139"/>
      <c r="G72" s="140"/>
      <c r="H72" s="45" t="str">
        <f t="shared" ca="1" si="2"/>
        <v>clear; echo テストケース012; sh ./script/db_gen_number_data.sh "5" "5"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6" t="str" cm="1">
        <f t="array" ref="AE72">SUBSTITUTE(INDEX($H$35:$AQ$35, , MATCH($D72, $16:$16, 0)-7),"-","")</f>
        <v>異常</v>
      </c>
      <c r="AF72" s="147"/>
      <c r="AG72" s="148"/>
      <c r="AH72" s="143" t="s">
        <v>465</v>
      </c>
      <c r="AI72" s="144"/>
      <c r="AJ72" s="144"/>
      <c r="AK72" s="144"/>
      <c r="AL72" s="144"/>
      <c r="AM72" s="144"/>
      <c r="AN72" s="144"/>
      <c r="AO72" s="144"/>
      <c r="AP72" s="144"/>
      <c r="AQ72" s="145"/>
      <c r="AS72" s="5" t="str" cm="1">
        <f t="array" ref="AS72">SUBSTITUTE(TEXT(INDEX($H$38:$AQ$38,1,$D72),"000000"),"-","")</f>
        <v>020101</v>
      </c>
    </row>
    <row r="73" spans="4:45" ht="18" customHeight="1">
      <c r="D73" s="138">
        <f t="shared" si="1"/>
        <v>13</v>
      </c>
      <c r="E73" s="139"/>
      <c r="F73" s="139"/>
      <c r="G73" s="140"/>
      <c r="H73" s="45" t="str">
        <f t="shared" ca="1" si="2"/>
        <v/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6" t="str" cm="1">
        <f t="array" ref="AE73">SUBSTITUTE(INDEX($H$35:$AQ$35, , MATCH($D73, $16:$16, 0)-7),"-","")</f>
        <v/>
      </c>
      <c r="AF73" s="147"/>
      <c r="AG73" s="148"/>
      <c r="AH73" s="143"/>
      <c r="AI73" s="144"/>
      <c r="AJ73" s="144"/>
      <c r="AK73" s="144"/>
      <c r="AL73" s="144"/>
      <c r="AM73" s="144"/>
      <c r="AN73" s="144"/>
      <c r="AO73" s="144"/>
      <c r="AP73" s="144"/>
      <c r="AQ73" s="145"/>
      <c r="AS73" s="5" t="str" cm="1">
        <f t="array" ref="AS73">SUBSTITUTE(TEXT(INDEX($H$38:$AQ$38,1,$D73),"000000"),"-","")</f>
        <v/>
      </c>
    </row>
  </sheetData>
  <mergeCells count="253">
    <mergeCell ref="AH71:AQ71"/>
    <mergeCell ref="AH72:AQ72"/>
    <mergeCell ref="D73:G73"/>
    <mergeCell ref="AH73:AQ73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H65:AQ65"/>
    <mergeCell ref="AH66:AQ66"/>
    <mergeCell ref="AH67:AQ67"/>
    <mergeCell ref="AH68:AQ68"/>
    <mergeCell ref="AH69:AQ69"/>
    <mergeCell ref="AH70:AQ70"/>
    <mergeCell ref="D71:G71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1"/>
    <mergeCell ref="H47:H51"/>
    <mergeCell ref="I47:I51"/>
    <mergeCell ref="J47:J51"/>
    <mergeCell ref="K47:K51"/>
    <mergeCell ref="L47:L51"/>
    <mergeCell ref="M47:M51"/>
    <mergeCell ref="N47:N51"/>
    <mergeCell ref="O47:O51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1"/>
    <mergeCell ref="AP47:AP51"/>
    <mergeCell ref="AQ47:AQ51"/>
    <mergeCell ref="D61:G61"/>
    <mergeCell ref="AH47:AH51"/>
    <mergeCell ref="AI47:AI51"/>
    <mergeCell ref="AJ47:AJ51"/>
    <mergeCell ref="AK47:AK51"/>
    <mergeCell ref="AL47:AL51"/>
    <mergeCell ref="AM47:AM51"/>
    <mergeCell ref="AB47:AB51"/>
    <mergeCell ref="AC47:AC51"/>
    <mergeCell ref="AD47:AD51"/>
    <mergeCell ref="AE47:AE51"/>
    <mergeCell ref="AF47:AF51"/>
    <mergeCell ref="AG47:AG51"/>
    <mergeCell ref="V47:V51"/>
    <mergeCell ref="W47:W51"/>
    <mergeCell ref="X47:X51"/>
    <mergeCell ref="Y47:Y51"/>
    <mergeCell ref="Z47:Z51"/>
    <mergeCell ref="AA47:AA51"/>
    <mergeCell ref="D72:G72"/>
    <mergeCell ref="D62:G62"/>
    <mergeCell ref="D63:G63"/>
    <mergeCell ref="D64:G64"/>
    <mergeCell ref="D65:G65"/>
    <mergeCell ref="D66:G66"/>
    <mergeCell ref="D67:G67"/>
    <mergeCell ref="D59:G60"/>
    <mergeCell ref="D68:G68"/>
    <mergeCell ref="D69:G69"/>
    <mergeCell ref="D70:G70"/>
    <mergeCell ref="AN47:AN51"/>
    <mergeCell ref="R47:R51"/>
    <mergeCell ref="S47:S51"/>
    <mergeCell ref="T47:T51"/>
    <mergeCell ref="U47:U51"/>
    <mergeCell ref="AH61:AQ61"/>
    <mergeCell ref="AH62:AQ62"/>
    <mergeCell ref="AH63:AQ63"/>
    <mergeCell ref="AH64:AQ64"/>
    <mergeCell ref="H59:AD60"/>
    <mergeCell ref="AE59:AG60"/>
    <mergeCell ref="AH59:AQ60"/>
    <mergeCell ref="P47:P51"/>
    <mergeCell ref="Q47:Q51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hyperlinks>
    <hyperlink ref="AL5" location="詳細設計!A1" display="詳細設計" xr:uid="{96A7B0C4-51E9-5B4E-992F-4EF0115AED83}"/>
  </hyperlink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9"/>
  <sheetViews>
    <sheetView showGridLines="0" view="pageBreakPreview" topLeftCell="A59" zoomScale="130" zoomScaleNormal="100" zoomScaleSheetLayoutView="130" workbookViewId="0">
      <selection activeCell="A81" sqref="A81:XFD13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448</v>
      </c>
    </row>
    <row r="9" spans="2:43" ht="18" customHeight="1">
      <c r="D9" s="5" t="s">
        <v>24</v>
      </c>
      <c r="E9" s="5" t="s">
        <v>449</v>
      </c>
      <c r="J9" s="5" t="s">
        <v>13</v>
      </c>
      <c r="K9" s="5" t="s">
        <v>423</v>
      </c>
    </row>
    <row r="10" spans="2:43" ht="18" customHeight="1">
      <c r="D10" s="5" t="s">
        <v>24</v>
      </c>
      <c r="E10" s="5" t="s">
        <v>422</v>
      </c>
      <c r="J10" s="5" t="s">
        <v>13</v>
      </c>
      <c r="K10" s="5" t="s">
        <v>424</v>
      </c>
    </row>
    <row r="11" spans="2:43" ht="18" customHeight="1">
      <c r="E11" s="5" t="s">
        <v>311</v>
      </c>
      <c r="F11" s="5" t="s">
        <v>425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427</v>
      </c>
    </row>
    <row r="16" spans="2:43" ht="18" customHeight="1">
      <c r="D16" s="109" t="s">
        <v>427</v>
      </c>
      <c r="E16" s="110"/>
      <c r="F16" s="110"/>
      <c r="G16" s="111"/>
      <c r="H16" s="128">
        <f>G$16+1</f>
        <v>1</v>
      </c>
      <c r="I16" s="128">
        <f>H$16+1</f>
        <v>2</v>
      </c>
      <c r="J16" s="128">
        <f t="shared" ref="J16:AQ16" si="0">I$16+1</f>
        <v>3</v>
      </c>
      <c r="K16" s="128">
        <f t="shared" si="0"/>
        <v>4</v>
      </c>
      <c r="L16" s="128">
        <f t="shared" si="0"/>
        <v>5</v>
      </c>
      <c r="M16" s="128">
        <f t="shared" si="0"/>
        <v>6</v>
      </c>
      <c r="N16" s="128">
        <f t="shared" si="0"/>
        <v>7</v>
      </c>
      <c r="O16" s="128">
        <f t="shared" si="0"/>
        <v>8</v>
      </c>
      <c r="P16" s="128">
        <f t="shared" si="0"/>
        <v>9</v>
      </c>
      <c r="Q16" s="128">
        <f t="shared" si="0"/>
        <v>10</v>
      </c>
      <c r="R16" s="128">
        <f t="shared" si="0"/>
        <v>11</v>
      </c>
      <c r="S16" s="128">
        <f t="shared" si="0"/>
        <v>12</v>
      </c>
      <c r="T16" s="128">
        <f t="shared" si="0"/>
        <v>13</v>
      </c>
      <c r="U16" s="128">
        <f t="shared" si="0"/>
        <v>14</v>
      </c>
      <c r="V16" s="128">
        <f t="shared" si="0"/>
        <v>15</v>
      </c>
      <c r="W16" s="128">
        <f t="shared" si="0"/>
        <v>16</v>
      </c>
      <c r="X16" s="128">
        <f t="shared" si="0"/>
        <v>17</v>
      </c>
      <c r="Y16" s="128">
        <f t="shared" si="0"/>
        <v>18</v>
      </c>
      <c r="Z16" s="128">
        <f t="shared" si="0"/>
        <v>19</v>
      </c>
      <c r="AA16" s="128">
        <f t="shared" si="0"/>
        <v>20</v>
      </c>
      <c r="AB16" s="128">
        <f t="shared" si="0"/>
        <v>21</v>
      </c>
      <c r="AC16" s="128">
        <f t="shared" si="0"/>
        <v>22</v>
      </c>
      <c r="AD16" s="128">
        <f t="shared" si="0"/>
        <v>23</v>
      </c>
      <c r="AE16" s="128">
        <f t="shared" si="0"/>
        <v>24</v>
      </c>
      <c r="AF16" s="128">
        <f t="shared" si="0"/>
        <v>25</v>
      </c>
      <c r="AG16" s="128">
        <f t="shared" si="0"/>
        <v>26</v>
      </c>
      <c r="AH16" s="128">
        <f t="shared" si="0"/>
        <v>27</v>
      </c>
      <c r="AI16" s="128">
        <f t="shared" si="0"/>
        <v>28</v>
      </c>
      <c r="AJ16" s="128">
        <f t="shared" si="0"/>
        <v>29</v>
      </c>
      <c r="AK16" s="128">
        <f t="shared" si="0"/>
        <v>30</v>
      </c>
      <c r="AL16" s="128">
        <f t="shared" si="0"/>
        <v>31</v>
      </c>
      <c r="AM16" s="128">
        <f t="shared" si="0"/>
        <v>32</v>
      </c>
      <c r="AN16" s="128">
        <f t="shared" si="0"/>
        <v>33</v>
      </c>
      <c r="AO16" s="128">
        <f t="shared" si="0"/>
        <v>34</v>
      </c>
      <c r="AP16" s="128">
        <f t="shared" si="0"/>
        <v>35</v>
      </c>
      <c r="AQ16" s="128">
        <f t="shared" si="0"/>
        <v>36</v>
      </c>
    </row>
    <row r="17" spans="4:43" ht="18" customHeight="1">
      <c r="D17" s="122"/>
      <c r="E17" s="123"/>
      <c r="F17" s="123"/>
      <c r="G17" s="124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</row>
    <row r="18" spans="4:43" ht="18" customHeight="1">
      <c r="D18" s="112"/>
      <c r="E18" s="113"/>
      <c r="F18" s="113"/>
      <c r="G18" s="114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</row>
    <row r="19" spans="4:43" ht="18" customHeight="1">
      <c r="D19" s="37" t="s">
        <v>349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5" t="s">
        <v>70</v>
      </c>
      <c r="F20" s="126"/>
      <c r="G20" s="127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5" t="s">
        <v>476</v>
      </c>
      <c r="F21" s="126"/>
      <c r="G21" s="127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5" t="s">
        <v>477</v>
      </c>
      <c r="F22" s="126"/>
      <c r="G22" s="127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5" t="s">
        <v>478</v>
      </c>
      <c r="F23" s="126"/>
      <c r="G23" s="127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5" t="s">
        <v>480</v>
      </c>
      <c r="F24" s="126"/>
      <c r="G24" s="127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25" t="s">
        <v>479</v>
      </c>
      <c r="F25" s="126"/>
      <c r="G25" s="127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50" t="s">
        <v>481</v>
      </c>
      <c r="F26" s="151"/>
      <c r="G26" s="152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5" t="s">
        <v>421</v>
      </c>
      <c r="F27" s="126"/>
      <c r="G27" s="127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7" t="s">
        <v>370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43"/>
    </row>
    <row r="29" spans="4:43" ht="18" customHeight="1">
      <c r="D29" s="33"/>
      <c r="E29" s="125" t="s">
        <v>70</v>
      </c>
      <c r="F29" s="126"/>
      <c r="G29" s="127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5">
        <v>19910101</v>
      </c>
      <c r="F30" s="126"/>
      <c r="G30" s="127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49" t="s">
        <v>483</v>
      </c>
      <c r="F31" s="126"/>
      <c r="G31" s="127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49" t="s">
        <v>482</v>
      </c>
      <c r="F32" s="126"/>
      <c r="G32" s="127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49" t="s">
        <v>780</v>
      </c>
      <c r="F33" s="126"/>
      <c r="G33" s="127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5" t="s">
        <v>421</v>
      </c>
      <c r="F34" s="126"/>
      <c r="G34" s="127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7" t="s">
        <v>420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3"/>
    </row>
    <row r="36" spans="4:43" ht="18" customHeight="1">
      <c r="D36" s="33"/>
      <c r="E36" s="125" t="s">
        <v>70</v>
      </c>
      <c r="F36" s="126"/>
      <c r="G36" s="127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25" t="s">
        <v>421</v>
      </c>
      <c r="F37" s="126"/>
      <c r="G37" s="127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440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9"/>
      <c r="AJ38" s="30"/>
      <c r="AK38" s="30"/>
      <c r="AL38" s="30"/>
      <c r="AM38" s="30"/>
      <c r="AN38" s="30"/>
      <c r="AO38" s="30"/>
      <c r="AP38" s="30"/>
      <c r="AQ38" s="44"/>
    </row>
    <row r="39" spans="4:43" ht="18" customHeight="1">
      <c r="D39" s="137" t="s">
        <v>429</v>
      </c>
      <c r="E39" s="110"/>
      <c r="F39" s="110"/>
      <c r="G39" s="111"/>
      <c r="H39" s="131" t="s">
        <v>433</v>
      </c>
      <c r="I39" s="131" t="s">
        <v>430</v>
      </c>
      <c r="J39" s="131" t="s">
        <v>430</v>
      </c>
      <c r="K39" s="131" t="s">
        <v>430</v>
      </c>
      <c r="L39" s="131" t="s">
        <v>430</v>
      </c>
      <c r="M39" s="131" t="s">
        <v>430</v>
      </c>
      <c r="N39" s="131" t="s">
        <v>430</v>
      </c>
      <c r="O39" s="131" t="s">
        <v>433</v>
      </c>
      <c r="P39" s="131" t="s">
        <v>433</v>
      </c>
      <c r="Q39" s="131" t="s">
        <v>433</v>
      </c>
      <c r="R39" s="131" t="s">
        <v>430</v>
      </c>
      <c r="S39" s="131" t="s">
        <v>433</v>
      </c>
      <c r="T39" s="131" t="s">
        <v>433</v>
      </c>
      <c r="U39" s="131" t="s">
        <v>433</v>
      </c>
      <c r="V39" s="131" t="s">
        <v>254</v>
      </c>
      <c r="W39" s="131" t="s">
        <v>254</v>
      </c>
      <c r="X39" s="131" t="s">
        <v>254</v>
      </c>
      <c r="Y39" s="131" t="s">
        <v>254</v>
      </c>
      <c r="Z39" s="131" t="s">
        <v>254</v>
      </c>
      <c r="AA39" s="131" t="s">
        <v>254</v>
      </c>
      <c r="AB39" s="131" t="s">
        <v>254</v>
      </c>
      <c r="AC39" s="131" t="s">
        <v>254</v>
      </c>
      <c r="AD39" s="131" t="s">
        <v>254</v>
      </c>
      <c r="AE39" s="131" t="s">
        <v>254</v>
      </c>
      <c r="AF39" s="131" t="s">
        <v>254</v>
      </c>
      <c r="AG39" s="131" t="s">
        <v>254</v>
      </c>
      <c r="AH39" s="131" t="s">
        <v>254</v>
      </c>
      <c r="AI39" s="131" t="s">
        <v>254</v>
      </c>
      <c r="AJ39" s="131" t="s">
        <v>254</v>
      </c>
      <c r="AK39" s="131" t="s">
        <v>254</v>
      </c>
      <c r="AL39" s="131" t="s">
        <v>254</v>
      </c>
      <c r="AM39" s="131" t="s">
        <v>254</v>
      </c>
      <c r="AN39" s="131" t="s">
        <v>254</v>
      </c>
      <c r="AO39" s="131" t="s">
        <v>254</v>
      </c>
      <c r="AP39" s="131" t="s">
        <v>254</v>
      </c>
      <c r="AQ39" s="131" t="s">
        <v>254</v>
      </c>
    </row>
    <row r="40" spans="4:43" ht="18" customHeight="1">
      <c r="D40" s="122"/>
      <c r="E40" s="123"/>
      <c r="F40" s="123"/>
      <c r="G40" s="124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</row>
    <row r="41" spans="4:43" ht="18" customHeight="1">
      <c r="D41" s="112"/>
      <c r="E41" s="113"/>
      <c r="F41" s="113"/>
      <c r="G41" s="114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</row>
    <row r="42" spans="4:43" ht="18" customHeight="1">
      <c r="D42" s="109" t="s">
        <v>431</v>
      </c>
      <c r="E42" s="110"/>
      <c r="F42" s="110"/>
      <c r="G42" s="111"/>
      <c r="H42" s="134">
        <v>30102</v>
      </c>
      <c r="I42" s="134">
        <v>30001</v>
      </c>
      <c r="J42" s="134">
        <v>30001</v>
      </c>
      <c r="K42" s="134">
        <v>30001</v>
      </c>
      <c r="L42" s="134">
        <v>30001</v>
      </c>
      <c r="M42" s="134">
        <v>30001</v>
      </c>
      <c r="N42" s="134">
        <v>30001</v>
      </c>
      <c r="O42" s="134">
        <v>30102</v>
      </c>
      <c r="P42" s="134">
        <v>30103</v>
      </c>
      <c r="Q42" s="134">
        <v>30103</v>
      </c>
      <c r="R42" s="134">
        <v>30001</v>
      </c>
      <c r="S42" s="134">
        <v>30104</v>
      </c>
      <c r="T42" s="134">
        <v>30103</v>
      </c>
      <c r="U42" s="134">
        <v>30101</v>
      </c>
      <c r="V42" s="134" t="s">
        <v>255</v>
      </c>
      <c r="W42" s="134" t="s">
        <v>255</v>
      </c>
      <c r="X42" s="134" t="s">
        <v>255</v>
      </c>
      <c r="Y42" s="134" t="s">
        <v>255</v>
      </c>
      <c r="Z42" s="134" t="s">
        <v>255</v>
      </c>
      <c r="AA42" s="134" t="s">
        <v>255</v>
      </c>
      <c r="AB42" s="134" t="s">
        <v>255</v>
      </c>
      <c r="AC42" s="134" t="s">
        <v>255</v>
      </c>
      <c r="AD42" s="134" t="s">
        <v>255</v>
      </c>
      <c r="AE42" s="134" t="s">
        <v>255</v>
      </c>
      <c r="AF42" s="134" t="s">
        <v>255</v>
      </c>
      <c r="AG42" s="134" t="s">
        <v>255</v>
      </c>
      <c r="AH42" s="134" t="s">
        <v>255</v>
      </c>
      <c r="AI42" s="134" t="s">
        <v>255</v>
      </c>
      <c r="AJ42" s="134" t="s">
        <v>255</v>
      </c>
      <c r="AK42" s="134" t="s">
        <v>255</v>
      </c>
      <c r="AL42" s="134" t="s">
        <v>255</v>
      </c>
      <c r="AM42" s="134" t="s">
        <v>255</v>
      </c>
      <c r="AN42" s="134" t="s">
        <v>255</v>
      </c>
      <c r="AO42" s="134" t="s">
        <v>255</v>
      </c>
      <c r="AP42" s="134" t="s">
        <v>255</v>
      </c>
      <c r="AQ42" s="134" t="s">
        <v>255</v>
      </c>
    </row>
    <row r="43" spans="4:43" ht="18" customHeight="1">
      <c r="D43" s="122"/>
      <c r="E43" s="123"/>
      <c r="F43" s="123"/>
      <c r="G43" s="124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  <c r="AP43" s="135"/>
      <c r="AQ43" s="135"/>
    </row>
    <row r="44" spans="4:43" ht="18" customHeight="1">
      <c r="D44" s="122"/>
      <c r="E44" s="123"/>
      <c r="F44" s="123"/>
      <c r="G44" s="124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  <c r="AP44" s="135"/>
      <c r="AQ44" s="135"/>
    </row>
    <row r="45" spans="4:43" ht="18" customHeight="1">
      <c r="D45" s="122"/>
      <c r="E45" s="123"/>
      <c r="F45" s="123"/>
      <c r="G45" s="124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</row>
    <row r="46" spans="4:43" ht="18" customHeight="1">
      <c r="D46" s="112"/>
      <c r="E46" s="113"/>
      <c r="F46" s="113"/>
      <c r="G46" s="114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</row>
    <row r="47" spans="4:43" ht="18" customHeight="1">
      <c r="D47" s="32" t="s">
        <v>441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9"/>
      <c r="AJ47" s="30"/>
      <c r="AK47" s="30"/>
      <c r="AL47" s="30"/>
      <c r="AM47" s="30"/>
      <c r="AN47" s="30"/>
      <c r="AO47" s="30"/>
      <c r="AP47" s="30"/>
      <c r="AQ47" s="44"/>
    </row>
    <row r="48" spans="4:43" ht="18" customHeight="1">
      <c r="D48" s="137" t="s">
        <v>432</v>
      </c>
      <c r="E48" s="110"/>
      <c r="F48" s="110"/>
      <c r="G48" s="111"/>
      <c r="H48" s="131" t="s">
        <v>433</v>
      </c>
      <c r="I48" s="131" t="s">
        <v>430</v>
      </c>
      <c r="J48" s="131" t="s">
        <v>430</v>
      </c>
      <c r="K48" s="131" t="s">
        <v>430</v>
      </c>
      <c r="L48" s="131" t="s">
        <v>430</v>
      </c>
      <c r="M48" s="131" t="s">
        <v>430</v>
      </c>
      <c r="N48" s="131" t="s">
        <v>430</v>
      </c>
      <c r="O48" s="131" t="s">
        <v>433</v>
      </c>
      <c r="P48" s="131" t="s">
        <v>433</v>
      </c>
      <c r="Q48" s="131" t="s">
        <v>433</v>
      </c>
      <c r="R48" s="131" t="s">
        <v>430</v>
      </c>
      <c r="S48" s="131" t="s">
        <v>433</v>
      </c>
      <c r="T48" s="131" t="s">
        <v>433</v>
      </c>
      <c r="U48" s="131" t="s">
        <v>433</v>
      </c>
      <c r="V48" s="131" t="s">
        <v>254</v>
      </c>
      <c r="W48" s="131" t="s">
        <v>254</v>
      </c>
      <c r="X48" s="131" t="s">
        <v>254</v>
      </c>
      <c r="Y48" s="131" t="s">
        <v>254</v>
      </c>
      <c r="Z48" s="131" t="s">
        <v>254</v>
      </c>
      <c r="AA48" s="131" t="s">
        <v>254</v>
      </c>
      <c r="AB48" s="131" t="s">
        <v>254</v>
      </c>
      <c r="AC48" s="131" t="s">
        <v>254</v>
      </c>
      <c r="AD48" s="131" t="s">
        <v>254</v>
      </c>
      <c r="AE48" s="131" t="s">
        <v>254</v>
      </c>
      <c r="AF48" s="131" t="s">
        <v>254</v>
      </c>
      <c r="AG48" s="131" t="s">
        <v>254</v>
      </c>
      <c r="AH48" s="131" t="s">
        <v>254</v>
      </c>
      <c r="AI48" s="131" t="s">
        <v>254</v>
      </c>
      <c r="AJ48" s="131" t="s">
        <v>254</v>
      </c>
      <c r="AK48" s="131" t="s">
        <v>254</v>
      </c>
      <c r="AL48" s="131" t="s">
        <v>254</v>
      </c>
      <c r="AM48" s="131" t="s">
        <v>254</v>
      </c>
      <c r="AN48" s="131" t="s">
        <v>254</v>
      </c>
      <c r="AO48" s="131" t="s">
        <v>254</v>
      </c>
      <c r="AP48" s="131" t="s">
        <v>254</v>
      </c>
      <c r="AQ48" s="131" t="s">
        <v>254</v>
      </c>
    </row>
    <row r="49" spans="3:45" ht="18" customHeight="1">
      <c r="D49" s="122"/>
      <c r="E49" s="123"/>
      <c r="F49" s="123"/>
      <c r="G49" s="124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</row>
    <row r="50" spans="3:45" ht="18" customHeight="1">
      <c r="D50" s="112"/>
      <c r="E50" s="113"/>
      <c r="F50" s="113"/>
      <c r="G50" s="114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</row>
    <row r="51" spans="3:45" ht="18" customHeight="1">
      <c r="D51" s="137" t="s">
        <v>444</v>
      </c>
      <c r="E51" s="110"/>
      <c r="F51" s="110"/>
      <c r="G51" s="111"/>
      <c r="H51" s="142">
        <v>45740</v>
      </c>
      <c r="I51" s="142">
        <v>45740</v>
      </c>
      <c r="J51" s="142">
        <v>45740</v>
      </c>
      <c r="K51" s="142">
        <v>45740</v>
      </c>
      <c r="L51" s="142">
        <v>45740</v>
      </c>
      <c r="M51" s="142">
        <v>45740</v>
      </c>
      <c r="N51" s="142">
        <v>45740</v>
      </c>
      <c r="O51" s="142">
        <v>45740</v>
      </c>
      <c r="P51" s="142">
        <v>45740</v>
      </c>
      <c r="Q51" s="142">
        <v>45740</v>
      </c>
      <c r="R51" s="142">
        <v>45740</v>
      </c>
      <c r="S51" s="142">
        <v>45740</v>
      </c>
      <c r="T51" s="142">
        <v>45740</v>
      </c>
      <c r="U51" s="142">
        <v>45740</v>
      </c>
      <c r="V51" s="134" t="s">
        <v>255</v>
      </c>
      <c r="W51" s="134" t="s">
        <v>255</v>
      </c>
      <c r="X51" s="134" t="s">
        <v>255</v>
      </c>
      <c r="Y51" s="134" t="s">
        <v>255</v>
      </c>
      <c r="Z51" s="134" t="s">
        <v>255</v>
      </c>
      <c r="AA51" s="134" t="s">
        <v>255</v>
      </c>
      <c r="AB51" s="134" t="s">
        <v>255</v>
      </c>
      <c r="AC51" s="134" t="s">
        <v>255</v>
      </c>
      <c r="AD51" s="134" t="s">
        <v>255</v>
      </c>
      <c r="AE51" s="134" t="s">
        <v>255</v>
      </c>
      <c r="AF51" s="134" t="s">
        <v>255</v>
      </c>
      <c r="AG51" s="134" t="s">
        <v>255</v>
      </c>
      <c r="AH51" s="134" t="s">
        <v>255</v>
      </c>
      <c r="AI51" s="134" t="s">
        <v>255</v>
      </c>
      <c r="AJ51" s="134" t="s">
        <v>255</v>
      </c>
      <c r="AK51" s="134" t="s">
        <v>255</v>
      </c>
      <c r="AL51" s="134" t="s">
        <v>255</v>
      </c>
      <c r="AM51" s="134" t="s">
        <v>255</v>
      </c>
      <c r="AN51" s="134" t="s">
        <v>255</v>
      </c>
      <c r="AO51" s="134" t="s">
        <v>255</v>
      </c>
      <c r="AP51" s="134" t="s">
        <v>255</v>
      </c>
      <c r="AQ51" s="134" t="s">
        <v>255</v>
      </c>
    </row>
    <row r="52" spans="3:45" ht="18" customHeight="1">
      <c r="D52" s="141"/>
      <c r="E52" s="240"/>
      <c r="F52" s="240"/>
      <c r="G52" s="124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</row>
    <row r="53" spans="3:45" ht="18" customHeight="1">
      <c r="D53" s="141"/>
      <c r="E53" s="123"/>
      <c r="F53" s="123"/>
      <c r="G53" s="124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</row>
    <row r="54" spans="3:45" ht="18" customHeight="1">
      <c r="D54" s="122"/>
      <c r="E54" s="123"/>
      <c r="F54" s="123"/>
      <c r="G54" s="124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</row>
    <row r="55" spans="3:45" ht="18" customHeight="1">
      <c r="D55" s="112"/>
      <c r="E55" s="113"/>
      <c r="F55" s="113"/>
      <c r="G55" s="114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</row>
    <row r="56" spans="3:45" ht="18" customHeight="1">
      <c r="O56" s="19"/>
      <c r="AJ56" s="36"/>
      <c r="AL56" s="19"/>
    </row>
    <row r="57" spans="3:45" ht="18" customHeight="1">
      <c r="D57" s="5" t="s">
        <v>251</v>
      </c>
      <c r="E57" s="5" t="s">
        <v>429</v>
      </c>
      <c r="I57" s="5" t="s">
        <v>13</v>
      </c>
      <c r="J57" s="5" t="s">
        <v>445</v>
      </c>
      <c r="O57" s="19"/>
      <c r="AJ57" s="36"/>
      <c r="AL57" s="19"/>
    </row>
    <row r="58" spans="3:45" ht="18" customHeight="1">
      <c r="J58" s="5" t="s">
        <v>446</v>
      </c>
      <c r="O58" s="19"/>
      <c r="AJ58" s="36"/>
      <c r="AL58" s="19"/>
    </row>
    <row r="59" spans="3:45" ht="18" customHeight="1">
      <c r="J59" s="5" t="s">
        <v>447</v>
      </c>
      <c r="O59" s="19"/>
      <c r="AJ59" s="36"/>
      <c r="AL59" s="19"/>
    </row>
    <row r="60" spans="3:45" ht="18" customHeight="1">
      <c r="O60" s="19"/>
      <c r="AJ60" s="36"/>
      <c r="AL60" s="19"/>
    </row>
    <row r="61" spans="3:45" ht="18" customHeight="1">
      <c r="C61" s="5" t="s">
        <v>30</v>
      </c>
      <c r="D61" s="5" t="s">
        <v>450</v>
      </c>
    </row>
    <row r="63" spans="3:45" ht="18" customHeight="1">
      <c r="D63" s="109" t="s">
        <v>426</v>
      </c>
      <c r="E63" s="110"/>
      <c r="F63" s="110"/>
      <c r="G63" s="111"/>
      <c r="H63" s="115" t="s">
        <v>428</v>
      </c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7"/>
      <c r="AE63" s="121" t="s">
        <v>457</v>
      </c>
      <c r="AF63" s="116"/>
      <c r="AG63" s="117"/>
      <c r="AH63" s="115" t="s">
        <v>434</v>
      </c>
      <c r="AI63" s="116"/>
      <c r="AJ63" s="116"/>
      <c r="AK63" s="116"/>
      <c r="AL63" s="116"/>
      <c r="AM63" s="116"/>
      <c r="AN63" s="116"/>
      <c r="AO63" s="116"/>
      <c r="AP63" s="116"/>
      <c r="AQ63" s="117"/>
      <c r="AS63" s="5" t="s">
        <v>467</v>
      </c>
    </row>
    <row r="64" spans="3:45" ht="18" customHeight="1">
      <c r="D64" s="112"/>
      <c r="E64" s="113"/>
      <c r="F64" s="113"/>
      <c r="G64" s="114"/>
      <c r="H64" s="118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20"/>
      <c r="AE64" s="118"/>
      <c r="AF64" s="119"/>
      <c r="AG64" s="120"/>
      <c r="AH64" s="118"/>
      <c r="AI64" s="119"/>
      <c r="AJ64" s="119"/>
      <c r="AK64" s="119"/>
      <c r="AL64" s="119"/>
      <c r="AM64" s="119"/>
      <c r="AN64" s="119"/>
      <c r="AO64" s="119"/>
      <c r="AP64" s="119"/>
      <c r="AQ64" s="120"/>
      <c r="AS64" s="5" t="s">
        <v>468</v>
      </c>
    </row>
    <row r="65" spans="4:45" ht="18" customHeight="1">
      <c r="D65" s="138">
        <f>$D64+1</f>
        <v>1</v>
      </c>
      <c r="E65" s="139"/>
      <c r="F65" s="139"/>
      <c r="G65" s="140"/>
      <c r="H65" s="45" t="str">
        <f ca="1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テストケース001; sh ./script/db_gen_date_data.sh;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146" t="str" cm="1">
        <f t="array" ref="AE65">SUBSTITUTE(INDEX($H$39:$AQ$39, , MATCH($D65, $16:$16, 0)-7),"-","")</f>
        <v>異常</v>
      </c>
      <c r="AF65" s="147"/>
      <c r="AG65" s="148"/>
      <c r="AH65" s="143" t="s">
        <v>435</v>
      </c>
      <c r="AI65" s="144"/>
      <c r="AJ65" s="144"/>
      <c r="AK65" s="144"/>
      <c r="AL65" s="144"/>
      <c r="AM65" s="144"/>
      <c r="AN65" s="144"/>
      <c r="AO65" s="144"/>
      <c r="AP65" s="144"/>
      <c r="AQ65" s="145"/>
      <c r="AS65" s="5" t="str" cm="1">
        <f t="array" ref="AS65">SUBSTITUTE(TEXT(INDEX($H$42:$AQ$42,1,$D65),"000000"),"-","")</f>
        <v>030102</v>
      </c>
    </row>
    <row r="66" spans="4:45" ht="18" customHeight="1">
      <c r="D66" s="138">
        <f t="shared" ref="D66:D77" si="1">$D65+1</f>
        <v>2</v>
      </c>
      <c r="E66" s="139"/>
      <c r="F66" s="139"/>
      <c r="G66" s="140"/>
      <c r="H66" s="45" t="str">
        <f t="shared" ref="H66:H79" ca="1" si="2">IFERROR("clear; echo "&amp;"テストケース"&amp;TEXT($D66,"000")&amp;";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echo テストケース002; sh ./script/db_gen_date_data.sh "%Y%m%d";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146" t="str" cm="1">
        <f t="array" ref="AE66">SUBSTITUTE(INDEX($H$39:$AQ$39, , MATCH($D66, $16:$16, 0)-7),"-","")</f>
        <v>正常</v>
      </c>
      <c r="AF66" s="147"/>
      <c r="AG66" s="148"/>
      <c r="AH66" s="143" t="s">
        <v>485</v>
      </c>
      <c r="AI66" s="144"/>
      <c r="AJ66" s="144"/>
      <c r="AK66" s="144"/>
      <c r="AL66" s="144"/>
      <c r="AM66" s="144"/>
      <c r="AN66" s="144"/>
      <c r="AO66" s="144"/>
      <c r="AP66" s="144"/>
      <c r="AQ66" s="145"/>
      <c r="AS66" s="5" t="str" cm="1">
        <f t="array" ref="AS66">SUBSTITUTE(TEXT(INDEX($H$42:$AQ$42,1,$D66),"000000"),"-","")</f>
        <v>030001</v>
      </c>
    </row>
    <row r="67" spans="4:45" ht="18" customHeight="1">
      <c r="D67" s="138">
        <f t="shared" si="1"/>
        <v>3</v>
      </c>
      <c r="E67" s="139"/>
      <c r="F67" s="139"/>
      <c r="G67" s="140"/>
      <c r="H67" s="45" t="str">
        <f t="shared" ca="1" si="2"/>
        <v>clear; echo テストケース003; sh ./script/db_gen_date_data.sh "%Y/%m/%d";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146" t="str" cm="1">
        <f t="array" ref="AE67">SUBSTITUTE(INDEX($H$39:$AQ$39, , MATCH($D67, $16:$16, 0)-7),"-","")</f>
        <v>正常</v>
      </c>
      <c r="AF67" s="147"/>
      <c r="AG67" s="148"/>
      <c r="AH67" s="143" t="s">
        <v>486</v>
      </c>
      <c r="AI67" s="144"/>
      <c r="AJ67" s="144"/>
      <c r="AK67" s="144"/>
      <c r="AL67" s="144"/>
      <c r="AM67" s="144"/>
      <c r="AN67" s="144"/>
      <c r="AO67" s="144"/>
      <c r="AP67" s="144"/>
      <c r="AQ67" s="145"/>
      <c r="AS67" s="5" t="str" cm="1">
        <f t="array" ref="AS67">SUBSTITUTE(TEXT(INDEX($H$42:$AQ$42,1,$D67),"000000"),"-","")</f>
        <v>030001</v>
      </c>
    </row>
    <row r="68" spans="4:45" ht="18" customHeight="1">
      <c r="D68" s="138">
        <f t="shared" si="1"/>
        <v>4</v>
      </c>
      <c r="E68" s="139"/>
      <c r="F68" s="139"/>
      <c r="G68" s="140"/>
      <c r="H68" s="45" t="str">
        <f t="shared" ca="1" si="2"/>
        <v>clear; echo テストケース004; sh ./script/db_gen_date_data.sh "%Y-%m-%d";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146" t="str" cm="1">
        <f t="array" ref="AE68">SUBSTITUTE(INDEX($H$39:$AQ$39, , MATCH($D68, $16:$16, 0)-7),"-","")</f>
        <v>正常</v>
      </c>
      <c r="AF68" s="147"/>
      <c r="AG68" s="148"/>
      <c r="AH68" s="143" t="s">
        <v>487</v>
      </c>
      <c r="AI68" s="144"/>
      <c r="AJ68" s="144"/>
      <c r="AK68" s="144"/>
      <c r="AL68" s="144"/>
      <c r="AM68" s="144"/>
      <c r="AN68" s="144"/>
      <c r="AO68" s="144"/>
      <c r="AP68" s="144"/>
      <c r="AQ68" s="145"/>
      <c r="AS68" s="5" t="str" cm="1">
        <f t="array" ref="AS68">SUBSTITUTE(TEXT(INDEX($H$42:$AQ$42,1,$D68),"000000"),"-","")</f>
        <v>030001</v>
      </c>
    </row>
    <row r="69" spans="4:45" ht="18" customHeight="1">
      <c r="D69" s="138">
        <f t="shared" si="1"/>
        <v>5</v>
      </c>
      <c r="E69" s="139"/>
      <c r="F69" s="139"/>
      <c r="G69" s="140"/>
      <c r="H69" s="45" t="str">
        <f t="shared" ca="1" si="2"/>
        <v>clear; echo テストケース005; sh ./script/db_gen_date_data.sh "%H%M%S";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146" t="str" cm="1">
        <f t="array" ref="AE69">SUBSTITUTE(INDEX($H$39:$AQ$39, , MATCH($D69, $16:$16, 0)-7),"-","")</f>
        <v>正常</v>
      </c>
      <c r="AF69" s="147"/>
      <c r="AG69" s="148"/>
      <c r="AH69" s="143" t="s">
        <v>489</v>
      </c>
      <c r="AI69" s="144"/>
      <c r="AJ69" s="144"/>
      <c r="AK69" s="144"/>
      <c r="AL69" s="144"/>
      <c r="AM69" s="144"/>
      <c r="AN69" s="144"/>
      <c r="AO69" s="144"/>
      <c r="AP69" s="144"/>
      <c r="AQ69" s="145"/>
      <c r="AS69" s="5" t="str" cm="1">
        <f t="array" ref="AS69">SUBSTITUTE(TEXT(INDEX($H$42:$AQ$42,1,$D69),"000000"),"-","")</f>
        <v>030001</v>
      </c>
    </row>
    <row r="70" spans="4:45" ht="18" customHeight="1">
      <c r="D70" s="138">
        <f t="shared" si="1"/>
        <v>6</v>
      </c>
      <c r="E70" s="139"/>
      <c r="F70" s="139"/>
      <c r="G70" s="140"/>
      <c r="H70" s="45" t="str">
        <f t="shared" ca="1" si="2"/>
        <v>clear; echo テストケース006; sh ./script/db_gen_date_data.sh "%H:%M:%S";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6" t="str" cm="1">
        <f t="array" ref="AE70">SUBSTITUTE(INDEX($H$39:$AQ$39, , MATCH($D70, $16:$16, 0)-7),"-","")</f>
        <v>正常</v>
      </c>
      <c r="AF70" s="147"/>
      <c r="AG70" s="148"/>
      <c r="AH70" s="143" t="s">
        <v>490</v>
      </c>
      <c r="AI70" s="144"/>
      <c r="AJ70" s="144"/>
      <c r="AK70" s="144"/>
      <c r="AL70" s="144"/>
      <c r="AM70" s="144"/>
      <c r="AN70" s="144"/>
      <c r="AO70" s="144"/>
      <c r="AP70" s="144"/>
      <c r="AQ70" s="145"/>
      <c r="AS70" s="5" t="str" cm="1">
        <f t="array" ref="AS70">SUBSTITUTE(TEXT(INDEX($H$42:$AQ$42,1,$D70),"000000"),"-","")</f>
        <v>030001</v>
      </c>
    </row>
    <row r="71" spans="4:45" ht="36" customHeight="1">
      <c r="D71" s="138">
        <f t="shared" si="1"/>
        <v>7</v>
      </c>
      <c r="E71" s="139"/>
      <c r="F71" s="139"/>
      <c r="G71" s="140"/>
      <c r="H71" s="45" t="str">
        <f t="shared" ca="1" si="2"/>
        <v>clear; echo テストケース007; sh ./script/db_gen_date_data.sh "%Y/%m/%d %H:%M:%S";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6" t="str" cm="1">
        <f t="array" ref="AE71">SUBSTITUTE(INDEX($H$39:$AQ$39, , MATCH($D71, $16:$16, 0)-7),"-","")</f>
        <v>正常</v>
      </c>
      <c r="AF71" s="147"/>
      <c r="AG71" s="148"/>
      <c r="AH71" s="143" t="s">
        <v>491</v>
      </c>
      <c r="AI71" s="144"/>
      <c r="AJ71" s="144"/>
      <c r="AK71" s="144"/>
      <c r="AL71" s="144"/>
      <c r="AM71" s="144"/>
      <c r="AN71" s="144"/>
      <c r="AO71" s="144"/>
      <c r="AP71" s="144"/>
      <c r="AQ71" s="145"/>
      <c r="AS71" s="5" t="str" cm="1">
        <f t="array" ref="AS71">SUBSTITUTE(TEXT(INDEX($H$42:$AQ$42,1,$D71),"000000"),"-","")</f>
        <v>030001</v>
      </c>
    </row>
    <row r="72" spans="4:45" ht="18" customHeight="1">
      <c r="D72" s="138">
        <f t="shared" si="1"/>
        <v>8</v>
      </c>
      <c r="E72" s="139"/>
      <c r="F72" s="139"/>
      <c r="G72" s="140"/>
      <c r="H72" s="45" t="str">
        <f t="shared" ca="1" si="2"/>
        <v>clear; echo テストケース008; sh ./script/db_gen_date_data.sh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6" t="str" cm="1">
        <f t="array" ref="AE72">SUBSTITUTE(INDEX($H$39:$AQ$39, , MATCH($D72, $16:$16, 0)-7),"-","")</f>
        <v>異常</v>
      </c>
      <c r="AF72" s="147"/>
      <c r="AG72" s="148"/>
      <c r="AH72" s="143" t="s">
        <v>493</v>
      </c>
      <c r="AI72" s="144"/>
      <c r="AJ72" s="144"/>
      <c r="AK72" s="144"/>
      <c r="AL72" s="144"/>
      <c r="AM72" s="144"/>
      <c r="AN72" s="144"/>
      <c r="AO72" s="144"/>
      <c r="AP72" s="144"/>
      <c r="AQ72" s="145"/>
      <c r="AS72" s="5" t="str" cm="1">
        <f t="array" ref="AS72">SUBSTITUTE(TEXT(INDEX($H$42:$AQ$42,1,$D72),"000000"),"-","")</f>
        <v>030102</v>
      </c>
    </row>
    <row r="73" spans="4:45" ht="18" customHeight="1">
      <c r="D73" s="138">
        <f t="shared" si="1"/>
        <v>9</v>
      </c>
      <c r="E73" s="139"/>
      <c r="F73" s="139"/>
      <c r="G73" s="140"/>
      <c r="H73" s="45" t="str">
        <f t="shared" ca="1" si="2"/>
        <v>clear; echo テストケース009; sh ./script/db_gen_date_data.sh "%Y/%m/%d %H:%M:%S" "19910101";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6" t="str" cm="1">
        <f t="array" ref="AE73">SUBSTITUTE(INDEX($H$39:$AQ$39, , MATCH($D73, $16:$16, 0)-7),"-","")</f>
        <v>異常</v>
      </c>
      <c r="AF73" s="147"/>
      <c r="AG73" s="148"/>
      <c r="AH73" s="143" t="s">
        <v>488</v>
      </c>
      <c r="AI73" s="144"/>
      <c r="AJ73" s="144"/>
      <c r="AK73" s="144"/>
      <c r="AL73" s="144"/>
      <c r="AM73" s="144"/>
      <c r="AN73" s="144"/>
      <c r="AO73" s="144"/>
      <c r="AP73" s="144"/>
      <c r="AQ73" s="145"/>
      <c r="AS73" s="5" t="str" cm="1">
        <f t="array" ref="AS73">SUBSTITUTE(TEXT(INDEX($H$42:$AQ$42,1,$D73),"000000"),"-","")</f>
        <v>030103</v>
      </c>
    </row>
    <row r="74" spans="4:45" ht="18" customHeight="1">
      <c r="D74" s="138">
        <f t="shared" si="1"/>
        <v>10</v>
      </c>
      <c r="E74" s="139"/>
      <c r="F74" s="139"/>
      <c r="G74" s="140"/>
      <c r="H74" s="45" t="str">
        <f t="shared" ca="1" si="2"/>
        <v>clear; echo テストケース010; sh ./script/db_gen_date_data.sh "%Y/%m/%d %H:%M:%S" "91/01/01";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146" t="str" cm="1">
        <f t="array" ref="AE74">SUBSTITUTE(INDEX($H$39:$AQ$39, , MATCH($D74, $16:$16, 0)-7),"-","")</f>
        <v>異常</v>
      </c>
      <c r="AF74" s="147"/>
      <c r="AG74" s="148"/>
      <c r="AH74" s="143" t="s">
        <v>488</v>
      </c>
      <c r="AI74" s="144"/>
      <c r="AJ74" s="144"/>
      <c r="AK74" s="144"/>
      <c r="AL74" s="144"/>
      <c r="AM74" s="144"/>
      <c r="AN74" s="144"/>
      <c r="AO74" s="144"/>
      <c r="AP74" s="144"/>
      <c r="AQ74" s="145"/>
      <c r="AS74" s="5" t="str" cm="1">
        <f t="array" ref="AS74">SUBSTITUTE(TEXT(INDEX($H$42:$AQ$42,1,$D74),"000000"),"-","")</f>
        <v>030103</v>
      </c>
    </row>
    <row r="75" spans="4:45" ht="54" customHeight="1">
      <c r="D75" s="138">
        <f t="shared" si="1"/>
        <v>11</v>
      </c>
      <c r="E75" s="139"/>
      <c r="F75" s="139"/>
      <c r="G75" s="140"/>
      <c r="H75" s="45" t="str">
        <f t="shared" ca="1" si="2"/>
        <v>clear; echo テストケース011; sh ./script/db_gen_date_data.sh "%Y/%m/%d %H:%M:%S" "1991/01/01";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146" t="str" cm="1">
        <f t="array" ref="AE75">SUBSTITUTE(INDEX($H$39:$AQ$39, , MATCH($D75, $16:$16, 0)-7),"-","")</f>
        <v>正常</v>
      </c>
      <c r="AF75" s="147"/>
      <c r="AG75" s="148"/>
      <c r="AH75" s="143" t="s">
        <v>492</v>
      </c>
      <c r="AI75" s="144"/>
      <c r="AJ75" s="144"/>
      <c r="AK75" s="144"/>
      <c r="AL75" s="144"/>
      <c r="AM75" s="144"/>
      <c r="AN75" s="144"/>
      <c r="AO75" s="144"/>
      <c r="AP75" s="144"/>
      <c r="AQ75" s="145"/>
      <c r="AS75" s="5" t="str" cm="1">
        <f t="array" ref="AS75">SUBSTITUTE(TEXT(INDEX($H$42:$AQ$42,1,$D75),"000000"),"-","")</f>
        <v>030001</v>
      </c>
    </row>
    <row r="76" spans="4:45" ht="18" customHeight="1">
      <c r="D76" s="138">
        <f t="shared" si="1"/>
        <v>12</v>
      </c>
      <c r="E76" s="139"/>
      <c r="F76" s="139"/>
      <c r="G76" s="140"/>
      <c r="H76" s="61" t="s">
        <v>781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146" t="str" cm="1">
        <f t="array" ref="AE76">SUBSTITUTE(INDEX($H$39:$AQ$39, , MATCH($D76, $16:$16, 0)-7),"-","")</f>
        <v>異常</v>
      </c>
      <c r="AF76" s="147"/>
      <c r="AG76" s="148"/>
      <c r="AH76" s="143" t="s">
        <v>488</v>
      </c>
      <c r="AI76" s="144"/>
      <c r="AJ76" s="144"/>
      <c r="AK76" s="144"/>
      <c r="AL76" s="144"/>
      <c r="AM76" s="144"/>
      <c r="AN76" s="144"/>
      <c r="AO76" s="144"/>
      <c r="AP76" s="144"/>
      <c r="AQ76" s="145"/>
      <c r="AS76" s="5" t="str" cm="1">
        <f t="array" ref="AS76">SUBSTITUTE(TEXT(INDEX($H$42:$AQ$42,1,$D76),"000000"),"-","")</f>
        <v>030104</v>
      </c>
    </row>
    <row r="77" spans="4:45" ht="18" customHeight="1">
      <c r="D77" s="138">
        <f t="shared" si="1"/>
        <v>13</v>
      </c>
      <c r="E77" s="139"/>
      <c r="F77" s="139"/>
      <c r="G77" s="140"/>
      <c r="H77" s="45" t="str">
        <f t="shared" ca="1" si="2"/>
        <v>clear; echo テストケース013; sh ./script/db_gen_date_data.sh "%Y/%m/%d %H:%M:%S" "None";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146" t="str" cm="1">
        <f t="array" ref="AE77">SUBSTITUTE(INDEX($H$39:$AQ$39, , MATCH($D77, $16:$16, 0)-7),"-","")</f>
        <v>異常</v>
      </c>
      <c r="AF77" s="147"/>
      <c r="AG77" s="148"/>
      <c r="AH77" s="143" t="s">
        <v>494</v>
      </c>
      <c r="AI77" s="144"/>
      <c r="AJ77" s="144"/>
      <c r="AK77" s="144"/>
      <c r="AL77" s="144"/>
      <c r="AM77" s="144"/>
      <c r="AN77" s="144"/>
      <c r="AO77" s="144"/>
      <c r="AP77" s="144"/>
      <c r="AQ77" s="145"/>
      <c r="AS77" s="5" t="str" cm="1">
        <f t="array" ref="AS77">SUBSTITUTE(TEXT(INDEX($H$42:$AQ$42,1,$D77),"000000"),"-","")</f>
        <v>030103</v>
      </c>
    </row>
    <row r="78" spans="4:45" ht="18" customHeight="1">
      <c r="D78" s="138">
        <f>$D77+1</f>
        <v>14</v>
      </c>
      <c r="E78" s="139"/>
      <c r="F78" s="139"/>
      <c r="G78" s="140"/>
      <c r="H78" s="45" t="str">
        <f t="shared" ca="1" si="2"/>
        <v>clear; echo テストケース014; sh ./script/db_gen_date_data.sh "%Y/%m/%d %H:%M:%S" "1991/01/01" "None";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146" t="str" cm="1">
        <f t="array" ref="AE78">SUBSTITUTE(INDEX($H$39:$AQ$39, , MATCH($D78, $16:$16, 0)-7),"-","")</f>
        <v>異常</v>
      </c>
      <c r="AF78" s="147"/>
      <c r="AG78" s="148"/>
      <c r="AH78" s="143" t="s">
        <v>465</v>
      </c>
      <c r="AI78" s="144"/>
      <c r="AJ78" s="144"/>
      <c r="AK78" s="144"/>
      <c r="AL78" s="144"/>
      <c r="AM78" s="144"/>
      <c r="AN78" s="144"/>
      <c r="AO78" s="144"/>
      <c r="AP78" s="144"/>
      <c r="AQ78" s="145"/>
      <c r="AS78" s="5" t="str" cm="1">
        <f t="array" ref="AS78">SUBSTITUTE(TEXT(INDEX($H$42:$AQ$42,1,$D78),"000000"),"-","")</f>
        <v>030101</v>
      </c>
    </row>
    <row r="79" spans="4:45" ht="18" customHeight="1">
      <c r="D79" s="138">
        <f>$D78+1</f>
        <v>15</v>
      </c>
      <c r="E79" s="139"/>
      <c r="F79" s="139"/>
      <c r="G79" s="140"/>
      <c r="H79" s="45" t="str">
        <f t="shared" ca="1" si="2"/>
        <v/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146" t="str" cm="1">
        <f t="array" ref="AE79">SUBSTITUTE(INDEX($H$39:$AQ$39, , MATCH($D79, $16:$16, 0)-7),"-","")</f>
        <v/>
      </c>
      <c r="AF79" s="147"/>
      <c r="AG79" s="148"/>
      <c r="AH79" s="143"/>
      <c r="AI79" s="144"/>
      <c r="AJ79" s="144"/>
      <c r="AK79" s="144"/>
      <c r="AL79" s="144"/>
      <c r="AM79" s="144"/>
      <c r="AN79" s="144"/>
      <c r="AO79" s="144"/>
      <c r="AP79" s="144"/>
      <c r="AQ79" s="145"/>
      <c r="AS79" s="5" t="str" cm="1">
        <f t="array" ref="AS79">SUBSTITUTE(TEXT(INDEX($H$42:$AQ$42,1,$D79),"000000"),"-","")</f>
        <v/>
      </c>
    </row>
  </sheetData>
  <mergeCells count="263">
    <mergeCell ref="AE78:AG78"/>
    <mergeCell ref="D79:G79"/>
    <mergeCell ref="AE79:AG79"/>
    <mergeCell ref="AH79:AQ79"/>
    <mergeCell ref="AH76:AQ76"/>
    <mergeCell ref="D77:G77"/>
    <mergeCell ref="AH77:AQ77"/>
    <mergeCell ref="D78:G78"/>
    <mergeCell ref="AH78:AQ78"/>
    <mergeCell ref="AE76:AG76"/>
    <mergeCell ref="AE77:AG77"/>
    <mergeCell ref="AH73:AQ73"/>
    <mergeCell ref="AH74:AQ74"/>
    <mergeCell ref="AH75:AQ75"/>
    <mergeCell ref="AE73:AG73"/>
    <mergeCell ref="AE74:AG74"/>
    <mergeCell ref="AE75:AG75"/>
    <mergeCell ref="AH70:AQ70"/>
    <mergeCell ref="AH71:AQ71"/>
    <mergeCell ref="AH72:AQ72"/>
    <mergeCell ref="AE70:AG70"/>
    <mergeCell ref="AE71:AG71"/>
    <mergeCell ref="AE72:AG72"/>
    <mergeCell ref="AH67:AQ67"/>
    <mergeCell ref="AH68:AQ68"/>
    <mergeCell ref="AH69:AQ69"/>
    <mergeCell ref="AE67:AG67"/>
    <mergeCell ref="AE68:AG68"/>
    <mergeCell ref="AE69:AG69"/>
    <mergeCell ref="E27:G27"/>
    <mergeCell ref="E31:G31"/>
    <mergeCell ref="AH65:AQ65"/>
    <mergeCell ref="AH66:AQ66"/>
    <mergeCell ref="AE65:AG65"/>
    <mergeCell ref="AE66:AG66"/>
    <mergeCell ref="AM51:AM55"/>
    <mergeCell ref="AN51:AN55"/>
    <mergeCell ref="AO51:AO55"/>
    <mergeCell ref="AP51:AP55"/>
    <mergeCell ref="AQ51:AQ55"/>
    <mergeCell ref="D63:G64"/>
    <mergeCell ref="H63:AD64"/>
    <mergeCell ref="AE63:AG64"/>
    <mergeCell ref="AH63:AQ64"/>
    <mergeCell ref="AG51:AG55"/>
    <mergeCell ref="AH51:AH55"/>
    <mergeCell ref="AI51:AI55"/>
    <mergeCell ref="D71:G71"/>
    <mergeCell ref="D72:G72"/>
    <mergeCell ref="D73:G73"/>
    <mergeCell ref="D74:G74"/>
    <mergeCell ref="D75:G75"/>
    <mergeCell ref="D76:G76"/>
    <mergeCell ref="D65:G65"/>
    <mergeCell ref="D66:G66"/>
    <mergeCell ref="D67:G67"/>
    <mergeCell ref="D68:G68"/>
    <mergeCell ref="D69:G69"/>
    <mergeCell ref="D70:G70"/>
    <mergeCell ref="V48:V50"/>
    <mergeCell ref="W48:W50"/>
    <mergeCell ref="AJ51:AJ55"/>
    <mergeCell ref="AK51:AK55"/>
    <mergeCell ref="AL51:AL55"/>
    <mergeCell ref="AA51:AA55"/>
    <mergeCell ref="AB51:AB55"/>
    <mergeCell ref="AC51:AC55"/>
    <mergeCell ref="AD51:AD55"/>
    <mergeCell ref="AE51:AE55"/>
    <mergeCell ref="AF51:AF55"/>
    <mergeCell ref="U51:U55"/>
    <mergeCell ref="V51:V55"/>
    <mergeCell ref="W51:W55"/>
    <mergeCell ref="X51:X55"/>
    <mergeCell ref="Y51:Y55"/>
    <mergeCell ref="Z51:Z55"/>
    <mergeCell ref="O51:O55"/>
    <mergeCell ref="P51:P55"/>
    <mergeCell ref="Q51:Q55"/>
    <mergeCell ref="R51:R55"/>
    <mergeCell ref="S51:S55"/>
    <mergeCell ref="T51:T55"/>
    <mergeCell ref="AP48:AP50"/>
    <mergeCell ref="AQ48:AQ50"/>
    <mergeCell ref="D51:G55"/>
    <mergeCell ref="H51:H55"/>
    <mergeCell ref="I51:I55"/>
    <mergeCell ref="J51:J55"/>
    <mergeCell ref="K51:K55"/>
    <mergeCell ref="L51:L55"/>
    <mergeCell ref="M51:M55"/>
    <mergeCell ref="N51:N55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X48:X50"/>
    <mergeCell ref="Y48:Y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hyperlinks>
    <hyperlink ref="AL5" location="詳細設計!A1" display="詳細設計" xr:uid="{6C5669EB-10C6-A041-A398-F5EC23B8D276}"/>
  </hyperlink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5"/>
  <sheetViews>
    <sheetView showGridLines="0" view="pageBreakPreview" topLeftCell="A77" zoomScale="130" zoomScaleNormal="100" zoomScaleSheetLayoutView="130" workbookViewId="0">
      <selection activeCell="A77" sqref="A77:XFD13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448</v>
      </c>
    </row>
    <row r="9" spans="2:43" ht="18" customHeight="1">
      <c r="D9" s="5" t="s">
        <v>24</v>
      </c>
      <c r="E9" s="5" t="s">
        <v>449</v>
      </c>
      <c r="J9" s="5" t="s">
        <v>13</v>
      </c>
      <c r="K9" s="5" t="s">
        <v>423</v>
      </c>
    </row>
    <row r="10" spans="2:43" ht="18" customHeight="1">
      <c r="D10" s="5" t="s">
        <v>24</v>
      </c>
      <c r="E10" s="5" t="s">
        <v>422</v>
      </c>
      <c r="J10" s="5" t="s">
        <v>13</v>
      </c>
      <c r="K10" s="5" t="s">
        <v>424</v>
      </c>
    </row>
    <row r="11" spans="2:43" ht="18" customHeight="1">
      <c r="E11" s="5" t="s">
        <v>311</v>
      </c>
      <c r="F11" s="5" t="s">
        <v>425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525</v>
      </c>
      <c r="J13" s="5" t="s">
        <v>13</v>
      </c>
      <c r="K13" s="5" t="s">
        <v>527</v>
      </c>
    </row>
    <row r="14" spans="2:43" ht="18" customHeight="1">
      <c r="E14" s="5" t="s">
        <v>311</v>
      </c>
      <c r="F14" s="5" t="s">
        <v>425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526</v>
      </c>
      <c r="J16" s="5" t="s">
        <v>13</v>
      </c>
      <c r="K16" s="5" t="s">
        <v>528</v>
      </c>
    </row>
    <row r="17" spans="3:43" ht="18" customHeight="1">
      <c r="E17" s="5" t="s">
        <v>311</v>
      </c>
      <c r="F17" s="5" t="s">
        <v>425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427</v>
      </c>
    </row>
    <row r="22" spans="3:43" ht="18" customHeight="1">
      <c r="D22" s="109" t="s">
        <v>427</v>
      </c>
      <c r="E22" s="110"/>
      <c r="F22" s="110"/>
      <c r="G22" s="111"/>
      <c r="H22" s="128">
        <f>G$22+1</f>
        <v>1</v>
      </c>
      <c r="I22" s="128">
        <f>H$22+1</f>
        <v>2</v>
      </c>
      <c r="J22" s="128">
        <f t="shared" ref="J22:AQ22" si="0">I$22+1</f>
        <v>3</v>
      </c>
      <c r="K22" s="128">
        <f t="shared" si="0"/>
        <v>4</v>
      </c>
      <c r="L22" s="128">
        <f t="shared" si="0"/>
        <v>5</v>
      </c>
      <c r="M22" s="128">
        <f t="shared" si="0"/>
        <v>6</v>
      </c>
      <c r="N22" s="128">
        <f t="shared" si="0"/>
        <v>7</v>
      </c>
      <c r="O22" s="128">
        <f t="shared" si="0"/>
        <v>8</v>
      </c>
      <c r="P22" s="128">
        <f t="shared" si="0"/>
        <v>9</v>
      </c>
      <c r="Q22" s="128">
        <f t="shared" si="0"/>
        <v>10</v>
      </c>
      <c r="R22" s="128">
        <f t="shared" si="0"/>
        <v>11</v>
      </c>
      <c r="S22" s="128">
        <f t="shared" si="0"/>
        <v>12</v>
      </c>
      <c r="T22" s="128">
        <f t="shared" si="0"/>
        <v>13</v>
      </c>
      <c r="U22" s="128">
        <f t="shared" si="0"/>
        <v>14</v>
      </c>
      <c r="V22" s="128">
        <f t="shared" si="0"/>
        <v>15</v>
      </c>
      <c r="W22" s="128">
        <f t="shared" si="0"/>
        <v>16</v>
      </c>
      <c r="X22" s="128">
        <f t="shared" si="0"/>
        <v>17</v>
      </c>
      <c r="Y22" s="128">
        <f t="shared" si="0"/>
        <v>18</v>
      </c>
      <c r="Z22" s="128">
        <f t="shared" si="0"/>
        <v>19</v>
      </c>
      <c r="AA22" s="128">
        <f t="shared" si="0"/>
        <v>20</v>
      </c>
      <c r="AB22" s="128">
        <f t="shared" si="0"/>
        <v>21</v>
      </c>
      <c r="AC22" s="128">
        <f t="shared" si="0"/>
        <v>22</v>
      </c>
      <c r="AD22" s="128">
        <f t="shared" si="0"/>
        <v>23</v>
      </c>
      <c r="AE22" s="128">
        <f t="shared" si="0"/>
        <v>24</v>
      </c>
      <c r="AF22" s="128">
        <f t="shared" si="0"/>
        <v>25</v>
      </c>
      <c r="AG22" s="128">
        <f t="shared" si="0"/>
        <v>26</v>
      </c>
      <c r="AH22" s="128">
        <f t="shared" si="0"/>
        <v>27</v>
      </c>
      <c r="AI22" s="128">
        <f t="shared" si="0"/>
        <v>28</v>
      </c>
      <c r="AJ22" s="128">
        <f t="shared" si="0"/>
        <v>29</v>
      </c>
      <c r="AK22" s="128">
        <f t="shared" si="0"/>
        <v>30</v>
      </c>
      <c r="AL22" s="128">
        <f t="shared" si="0"/>
        <v>31</v>
      </c>
      <c r="AM22" s="128">
        <f t="shared" si="0"/>
        <v>32</v>
      </c>
      <c r="AN22" s="128">
        <f t="shared" si="0"/>
        <v>33</v>
      </c>
      <c r="AO22" s="128">
        <f t="shared" si="0"/>
        <v>34</v>
      </c>
      <c r="AP22" s="128">
        <f t="shared" si="0"/>
        <v>35</v>
      </c>
      <c r="AQ22" s="128">
        <f t="shared" si="0"/>
        <v>36</v>
      </c>
    </row>
    <row r="23" spans="3:43" ht="18" customHeight="1">
      <c r="D23" s="122"/>
      <c r="E23" s="123"/>
      <c r="F23" s="123"/>
      <c r="G23" s="124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</row>
    <row r="24" spans="3:43" ht="18" customHeight="1">
      <c r="D24" s="112"/>
      <c r="E24" s="113"/>
      <c r="F24" s="113"/>
      <c r="G24" s="114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</row>
    <row r="25" spans="3:43" ht="18" customHeight="1">
      <c r="D25" s="37" t="s">
        <v>536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3:43" ht="18" customHeight="1">
      <c r="D26" s="33"/>
      <c r="E26" s="153" t="s">
        <v>384</v>
      </c>
      <c r="F26" s="154"/>
      <c r="G26" s="155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53" t="s">
        <v>386</v>
      </c>
      <c r="F27" s="154"/>
      <c r="G27" s="155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53" t="s">
        <v>387</v>
      </c>
      <c r="F28" s="154"/>
      <c r="G28" s="155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53" t="s">
        <v>516</v>
      </c>
      <c r="F29" s="154"/>
      <c r="G29" s="155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53" t="s">
        <v>517</v>
      </c>
      <c r="F30" s="154"/>
      <c r="G30" s="155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53" t="s">
        <v>518</v>
      </c>
      <c r="F31" s="154"/>
      <c r="G31" s="155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53" t="s">
        <v>519</v>
      </c>
      <c r="F32" s="154"/>
      <c r="G32" s="155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53" t="s">
        <v>520</v>
      </c>
      <c r="F33" s="154"/>
      <c r="G33" s="155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53" t="s">
        <v>521</v>
      </c>
      <c r="F34" s="154"/>
      <c r="G34" s="155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53" t="s">
        <v>522</v>
      </c>
      <c r="F35" s="154"/>
      <c r="G35" s="155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53" t="s">
        <v>377</v>
      </c>
      <c r="F36" s="154"/>
      <c r="G36" s="155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53" t="s">
        <v>376</v>
      </c>
      <c r="F37" s="154"/>
      <c r="G37" s="155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53" t="s">
        <v>347</v>
      </c>
      <c r="F38" s="154"/>
      <c r="G38" s="155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7" t="s">
        <v>537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3"/>
    </row>
    <row r="40" spans="4:43" ht="18" customHeight="1">
      <c r="D40" s="33"/>
      <c r="E40" s="153" t="s">
        <v>538</v>
      </c>
      <c r="F40" s="154"/>
      <c r="G40" s="155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53" t="s">
        <v>50</v>
      </c>
      <c r="F41" s="154"/>
      <c r="G41" s="155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53" t="s">
        <v>523</v>
      </c>
      <c r="F42" s="154"/>
      <c r="G42" s="155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53" t="s">
        <v>114</v>
      </c>
      <c r="F43" s="154"/>
      <c r="G43" s="155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440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9"/>
      <c r="AJ44" s="30"/>
      <c r="AK44" s="30"/>
      <c r="AL44" s="30"/>
      <c r="AM44" s="30"/>
      <c r="AN44" s="30"/>
      <c r="AO44" s="30"/>
      <c r="AP44" s="30"/>
      <c r="AQ44" s="44"/>
    </row>
    <row r="45" spans="4:43" ht="18" customHeight="1">
      <c r="D45" s="137" t="s">
        <v>429</v>
      </c>
      <c r="E45" s="110"/>
      <c r="F45" s="110"/>
      <c r="G45" s="111"/>
      <c r="H45" s="131" t="s">
        <v>433</v>
      </c>
      <c r="I45" s="131" t="s">
        <v>430</v>
      </c>
      <c r="J45" s="131" t="s">
        <v>433</v>
      </c>
      <c r="K45" s="131" t="s">
        <v>433</v>
      </c>
      <c r="L45" s="131" t="s">
        <v>254</v>
      </c>
      <c r="M45" s="131" t="s">
        <v>254</v>
      </c>
      <c r="N45" s="131" t="s">
        <v>254</v>
      </c>
      <c r="O45" s="131" t="s">
        <v>254</v>
      </c>
      <c r="P45" s="131" t="s">
        <v>254</v>
      </c>
      <c r="Q45" s="131" t="s">
        <v>254</v>
      </c>
      <c r="R45" s="131" t="s">
        <v>254</v>
      </c>
      <c r="S45" s="131" t="s">
        <v>254</v>
      </c>
      <c r="T45" s="131" t="s">
        <v>254</v>
      </c>
      <c r="U45" s="131" t="s">
        <v>254</v>
      </c>
      <c r="V45" s="131" t="s">
        <v>254</v>
      </c>
      <c r="W45" s="131" t="s">
        <v>254</v>
      </c>
      <c r="X45" s="131" t="s">
        <v>254</v>
      </c>
      <c r="Y45" s="131" t="s">
        <v>254</v>
      </c>
      <c r="Z45" s="131" t="s">
        <v>254</v>
      </c>
      <c r="AA45" s="131" t="s">
        <v>254</v>
      </c>
      <c r="AB45" s="131" t="s">
        <v>254</v>
      </c>
      <c r="AC45" s="131" t="s">
        <v>254</v>
      </c>
      <c r="AD45" s="131" t="s">
        <v>254</v>
      </c>
      <c r="AE45" s="131" t="s">
        <v>254</v>
      </c>
      <c r="AF45" s="131" t="s">
        <v>254</v>
      </c>
      <c r="AG45" s="131" t="s">
        <v>254</v>
      </c>
      <c r="AH45" s="131" t="s">
        <v>254</v>
      </c>
      <c r="AI45" s="131" t="s">
        <v>254</v>
      </c>
      <c r="AJ45" s="131" t="s">
        <v>254</v>
      </c>
      <c r="AK45" s="131" t="s">
        <v>254</v>
      </c>
      <c r="AL45" s="131" t="s">
        <v>254</v>
      </c>
      <c r="AM45" s="131" t="s">
        <v>254</v>
      </c>
      <c r="AN45" s="131" t="s">
        <v>254</v>
      </c>
      <c r="AO45" s="131" t="s">
        <v>254</v>
      </c>
      <c r="AP45" s="131" t="s">
        <v>254</v>
      </c>
      <c r="AQ45" s="131" t="s">
        <v>254</v>
      </c>
    </row>
    <row r="46" spans="4:43" ht="18" customHeight="1">
      <c r="D46" s="122"/>
      <c r="E46" s="123"/>
      <c r="F46" s="123"/>
      <c r="G46" s="124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</row>
    <row r="47" spans="4:43" ht="18" customHeight="1">
      <c r="D47" s="112"/>
      <c r="E47" s="113"/>
      <c r="F47" s="113"/>
      <c r="G47" s="114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</row>
    <row r="48" spans="4:43" ht="18" customHeight="1">
      <c r="D48" s="109" t="s">
        <v>431</v>
      </c>
      <c r="E48" s="110"/>
      <c r="F48" s="110"/>
      <c r="G48" s="111"/>
      <c r="H48" s="134">
        <v>210101</v>
      </c>
      <c r="I48" s="134">
        <v>210001</v>
      </c>
      <c r="J48" s="134">
        <v>210102</v>
      </c>
      <c r="K48" s="134">
        <v>210103</v>
      </c>
      <c r="L48" s="134" t="s">
        <v>255</v>
      </c>
      <c r="M48" s="134" t="s">
        <v>255</v>
      </c>
      <c r="N48" s="134" t="s">
        <v>255</v>
      </c>
      <c r="O48" s="134" t="s">
        <v>255</v>
      </c>
      <c r="P48" s="134" t="s">
        <v>255</v>
      </c>
      <c r="Q48" s="134" t="s">
        <v>255</v>
      </c>
      <c r="R48" s="134" t="s">
        <v>255</v>
      </c>
      <c r="S48" s="134" t="s">
        <v>255</v>
      </c>
      <c r="T48" s="134" t="s">
        <v>255</v>
      </c>
      <c r="U48" s="134" t="s">
        <v>255</v>
      </c>
      <c r="V48" s="134" t="s">
        <v>255</v>
      </c>
      <c r="W48" s="134" t="s">
        <v>255</v>
      </c>
      <c r="X48" s="134" t="s">
        <v>255</v>
      </c>
      <c r="Y48" s="134" t="s">
        <v>255</v>
      </c>
      <c r="Z48" s="134" t="s">
        <v>255</v>
      </c>
      <c r="AA48" s="134" t="s">
        <v>255</v>
      </c>
      <c r="AB48" s="134" t="s">
        <v>255</v>
      </c>
      <c r="AC48" s="134" t="s">
        <v>255</v>
      </c>
      <c r="AD48" s="134" t="s">
        <v>255</v>
      </c>
      <c r="AE48" s="134" t="s">
        <v>255</v>
      </c>
      <c r="AF48" s="134" t="s">
        <v>255</v>
      </c>
      <c r="AG48" s="134" t="s">
        <v>255</v>
      </c>
      <c r="AH48" s="134" t="s">
        <v>255</v>
      </c>
      <c r="AI48" s="134" t="s">
        <v>255</v>
      </c>
      <c r="AJ48" s="134" t="s">
        <v>255</v>
      </c>
      <c r="AK48" s="134" t="s">
        <v>255</v>
      </c>
      <c r="AL48" s="134" t="s">
        <v>255</v>
      </c>
      <c r="AM48" s="134" t="s">
        <v>255</v>
      </c>
      <c r="AN48" s="134" t="s">
        <v>255</v>
      </c>
      <c r="AO48" s="134" t="s">
        <v>255</v>
      </c>
      <c r="AP48" s="134" t="s">
        <v>255</v>
      </c>
      <c r="AQ48" s="134" t="s">
        <v>255</v>
      </c>
    </row>
    <row r="49" spans="4:43" ht="18" customHeight="1">
      <c r="D49" s="122"/>
      <c r="E49" s="123"/>
      <c r="F49" s="123"/>
      <c r="G49" s="124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</row>
    <row r="50" spans="4:43" ht="18" customHeight="1">
      <c r="D50" s="122"/>
      <c r="E50" s="123"/>
      <c r="F50" s="123"/>
      <c r="G50" s="124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</row>
    <row r="51" spans="4:43" ht="18" customHeight="1">
      <c r="D51" s="122"/>
      <c r="E51" s="123"/>
      <c r="F51" s="123"/>
      <c r="G51" s="124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</row>
    <row r="52" spans="4:43" ht="18" customHeight="1">
      <c r="D52" s="112"/>
      <c r="E52" s="113"/>
      <c r="F52" s="113"/>
      <c r="G52" s="114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</row>
    <row r="53" spans="4:43" ht="18" customHeight="1">
      <c r="D53" s="32" t="s">
        <v>441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9"/>
      <c r="AJ53" s="30"/>
      <c r="AK53" s="30"/>
      <c r="AL53" s="30"/>
      <c r="AM53" s="30"/>
      <c r="AN53" s="30"/>
      <c r="AO53" s="30"/>
      <c r="AP53" s="30"/>
      <c r="AQ53" s="44"/>
    </row>
    <row r="54" spans="4:43" ht="18" customHeight="1">
      <c r="D54" s="137" t="s">
        <v>432</v>
      </c>
      <c r="E54" s="110"/>
      <c r="F54" s="110"/>
      <c r="G54" s="111"/>
      <c r="H54" s="131" t="s">
        <v>433</v>
      </c>
      <c r="I54" s="131" t="s">
        <v>430</v>
      </c>
      <c r="J54" s="131" t="s">
        <v>433</v>
      </c>
      <c r="K54" s="131" t="s">
        <v>433</v>
      </c>
      <c r="L54" s="131" t="s">
        <v>254</v>
      </c>
      <c r="M54" s="131" t="s">
        <v>254</v>
      </c>
      <c r="N54" s="131" t="s">
        <v>254</v>
      </c>
      <c r="O54" s="131" t="s">
        <v>254</v>
      </c>
      <c r="P54" s="131" t="s">
        <v>254</v>
      </c>
      <c r="Q54" s="131" t="s">
        <v>254</v>
      </c>
      <c r="R54" s="131" t="s">
        <v>254</v>
      </c>
      <c r="S54" s="131" t="s">
        <v>254</v>
      </c>
      <c r="T54" s="131" t="s">
        <v>254</v>
      </c>
      <c r="U54" s="131" t="s">
        <v>254</v>
      </c>
      <c r="V54" s="131" t="s">
        <v>254</v>
      </c>
      <c r="W54" s="131" t="s">
        <v>254</v>
      </c>
      <c r="X54" s="131" t="s">
        <v>254</v>
      </c>
      <c r="Y54" s="131" t="s">
        <v>254</v>
      </c>
      <c r="Z54" s="131" t="s">
        <v>254</v>
      </c>
      <c r="AA54" s="131" t="s">
        <v>254</v>
      </c>
      <c r="AB54" s="131" t="s">
        <v>254</v>
      </c>
      <c r="AC54" s="131" t="s">
        <v>254</v>
      </c>
      <c r="AD54" s="131" t="s">
        <v>254</v>
      </c>
      <c r="AE54" s="131" t="s">
        <v>254</v>
      </c>
      <c r="AF54" s="131" t="s">
        <v>254</v>
      </c>
      <c r="AG54" s="131" t="s">
        <v>254</v>
      </c>
      <c r="AH54" s="131" t="s">
        <v>254</v>
      </c>
      <c r="AI54" s="131" t="s">
        <v>254</v>
      </c>
      <c r="AJ54" s="131" t="s">
        <v>254</v>
      </c>
      <c r="AK54" s="131" t="s">
        <v>254</v>
      </c>
      <c r="AL54" s="131" t="s">
        <v>254</v>
      </c>
      <c r="AM54" s="131" t="s">
        <v>254</v>
      </c>
      <c r="AN54" s="131" t="s">
        <v>254</v>
      </c>
      <c r="AO54" s="131" t="s">
        <v>254</v>
      </c>
      <c r="AP54" s="131" t="s">
        <v>254</v>
      </c>
      <c r="AQ54" s="131" t="s">
        <v>254</v>
      </c>
    </row>
    <row r="55" spans="4:43" ht="18" customHeight="1">
      <c r="D55" s="122"/>
      <c r="E55" s="123"/>
      <c r="F55" s="123"/>
      <c r="G55" s="124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</row>
    <row r="56" spans="4:43" ht="18" customHeight="1">
      <c r="D56" s="112"/>
      <c r="E56" s="113"/>
      <c r="F56" s="113"/>
      <c r="G56" s="114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</row>
    <row r="57" spans="4:43" ht="18" customHeight="1">
      <c r="D57" s="137" t="s">
        <v>444</v>
      </c>
      <c r="E57" s="110"/>
      <c r="F57" s="110"/>
      <c r="G57" s="111"/>
      <c r="H57" s="142">
        <v>45740</v>
      </c>
      <c r="I57" s="142">
        <v>45740</v>
      </c>
      <c r="J57" s="142">
        <v>45740</v>
      </c>
      <c r="K57" s="142">
        <v>45740</v>
      </c>
      <c r="L57" s="134" t="s">
        <v>255</v>
      </c>
      <c r="M57" s="134" t="s">
        <v>255</v>
      </c>
      <c r="N57" s="134" t="s">
        <v>255</v>
      </c>
      <c r="O57" s="134" t="s">
        <v>255</v>
      </c>
      <c r="P57" s="134" t="s">
        <v>255</v>
      </c>
      <c r="Q57" s="134" t="s">
        <v>255</v>
      </c>
      <c r="R57" s="134" t="s">
        <v>255</v>
      </c>
      <c r="S57" s="134" t="s">
        <v>255</v>
      </c>
      <c r="T57" s="134" t="s">
        <v>255</v>
      </c>
      <c r="U57" s="134" t="s">
        <v>255</v>
      </c>
      <c r="V57" s="134" t="s">
        <v>255</v>
      </c>
      <c r="W57" s="134" t="s">
        <v>255</v>
      </c>
      <c r="X57" s="134" t="s">
        <v>255</v>
      </c>
      <c r="Y57" s="134" t="s">
        <v>255</v>
      </c>
      <c r="Z57" s="134" t="s">
        <v>255</v>
      </c>
      <c r="AA57" s="134" t="s">
        <v>255</v>
      </c>
      <c r="AB57" s="134" t="s">
        <v>255</v>
      </c>
      <c r="AC57" s="134" t="s">
        <v>255</v>
      </c>
      <c r="AD57" s="134" t="s">
        <v>255</v>
      </c>
      <c r="AE57" s="134" t="s">
        <v>255</v>
      </c>
      <c r="AF57" s="134" t="s">
        <v>255</v>
      </c>
      <c r="AG57" s="134" t="s">
        <v>255</v>
      </c>
      <c r="AH57" s="134" t="s">
        <v>255</v>
      </c>
      <c r="AI57" s="134" t="s">
        <v>255</v>
      </c>
      <c r="AJ57" s="134" t="s">
        <v>255</v>
      </c>
      <c r="AK57" s="134" t="s">
        <v>255</v>
      </c>
      <c r="AL57" s="134" t="s">
        <v>255</v>
      </c>
      <c r="AM57" s="134" t="s">
        <v>255</v>
      </c>
      <c r="AN57" s="134" t="s">
        <v>255</v>
      </c>
      <c r="AO57" s="134" t="s">
        <v>255</v>
      </c>
      <c r="AP57" s="134" t="s">
        <v>255</v>
      </c>
      <c r="AQ57" s="134" t="s">
        <v>255</v>
      </c>
    </row>
    <row r="58" spans="4:43" ht="18" customHeight="1">
      <c r="D58" s="141"/>
      <c r="E58" s="240"/>
      <c r="F58" s="240"/>
      <c r="G58" s="124"/>
      <c r="H58" s="142"/>
      <c r="I58" s="142"/>
      <c r="J58" s="142"/>
      <c r="K58" s="142"/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</row>
    <row r="59" spans="4:43" ht="18" customHeight="1">
      <c r="D59" s="141"/>
      <c r="E59" s="123"/>
      <c r="F59" s="123"/>
      <c r="G59" s="124"/>
      <c r="H59" s="142"/>
      <c r="I59" s="142"/>
      <c r="J59" s="142"/>
      <c r="K59" s="142"/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  <c r="AP59" s="135"/>
      <c r="AQ59" s="135"/>
    </row>
    <row r="60" spans="4:43" ht="18" customHeight="1">
      <c r="D60" s="122"/>
      <c r="E60" s="123"/>
      <c r="F60" s="123"/>
      <c r="G60" s="124"/>
      <c r="H60" s="142"/>
      <c r="I60" s="142"/>
      <c r="J60" s="142"/>
      <c r="K60" s="142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  <c r="AP60" s="135"/>
      <c r="AQ60" s="135"/>
    </row>
    <row r="61" spans="4:43" ht="18" customHeight="1">
      <c r="D61" s="112"/>
      <c r="E61" s="113"/>
      <c r="F61" s="113"/>
      <c r="G61" s="114"/>
      <c r="H61" s="142"/>
      <c r="I61" s="142"/>
      <c r="J61" s="142"/>
      <c r="K61" s="142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136"/>
      <c r="AQ61" s="136"/>
    </row>
    <row r="62" spans="4:43" ht="18" customHeight="1">
      <c r="O62" s="19"/>
      <c r="AJ62" s="36"/>
      <c r="AL62" s="19"/>
    </row>
    <row r="63" spans="4:43" ht="18" customHeight="1">
      <c r="D63" s="5" t="s">
        <v>251</v>
      </c>
      <c r="E63" s="5" t="s">
        <v>429</v>
      </c>
      <c r="I63" s="5" t="s">
        <v>13</v>
      </c>
      <c r="J63" s="5" t="s">
        <v>445</v>
      </c>
      <c r="O63" s="19"/>
      <c r="AJ63" s="36"/>
      <c r="AL63" s="19"/>
    </row>
    <row r="64" spans="4:43" ht="18" customHeight="1">
      <c r="J64" s="5" t="s">
        <v>446</v>
      </c>
      <c r="O64" s="19"/>
      <c r="AJ64" s="36"/>
      <c r="AL64" s="19"/>
    </row>
    <row r="65" spans="3:45" ht="18" customHeight="1">
      <c r="J65" s="5" t="s">
        <v>447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450</v>
      </c>
    </row>
    <row r="69" spans="3:45" ht="18" customHeight="1">
      <c r="D69" s="109" t="s">
        <v>426</v>
      </c>
      <c r="E69" s="110"/>
      <c r="F69" s="110"/>
      <c r="G69" s="111"/>
      <c r="H69" s="115" t="s">
        <v>428</v>
      </c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7"/>
      <c r="AE69" s="121" t="s">
        <v>457</v>
      </c>
      <c r="AF69" s="116"/>
      <c r="AG69" s="117"/>
      <c r="AH69" s="115" t="s">
        <v>434</v>
      </c>
      <c r="AI69" s="116"/>
      <c r="AJ69" s="116"/>
      <c r="AK69" s="116"/>
      <c r="AL69" s="116"/>
      <c r="AM69" s="116"/>
      <c r="AN69" s="116"/>
      <c r="AO69" s="116"/>
      <c r="AP69" s="116"/>
      <c r="AQ69" s="117"/>
      <c r="AS69" s="5" t="s">
        <v>467</v>
      </c>
    </row>
    <row r="70" spans="3:45" ht="18" customHeight="1">
      <c r="D70" s="112"/>
      <c r="E70" s="113"/>
      <c r="F70" s="113"/>
      <c r="G70" s="114"/>
      <c r="H70" s="118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20"/>
      <c r="AE70" s="118"/>
      <c r="AF70" s="119"/>
      <c r="AG70" s="120"/>
      <c r="AH70" s="118"/>
      <c r="AI70" s="119"/>
      <c r="AJ70" s="119"/>
      <c r="AK70" s="119"/>
      <c r="AL70" s="119"/>
      <c r="AM70" s="119"/>
      <c r="AN70" s="119"/>
      <c r="AO70" s="119"/>
      <c r="AP70" s="119"/>
      <c r="AQ70" s="120"/>
      <c r="AS70" s="5" t="s">
        <v>468</v>
      </c>
    </row>
    <row r="71" spans="3:45" ht="18" customHeight="1">
      <c r="D71" s="138">
        <f>$D70+1</f>
        <v>1</v>
      </c>
      <c r="E71" s="139"/>
      <c r="F71" s="139"/>
      <c r="G71" s="140"/>
      <c r="H71" s="45" t="str">
        <f ca="1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6" t="str" cm="1">
        <f t="array" ref="AE71">SUBSTITUTE(INDEX($H$45:$AQ$45, , MATCH($D71, $22:$22, 0)-7),"-","")</f>
        <v>異常</v>
      </c>
      <c r="AF71" s="147"/>
      <c r="AG71" s="148"/>
      <c r="AH71" s="143" t="s">
        <v>539</v>
      </c>
      <c r="AI71" s="144"/>
      <c r="AJ71" s="144"/>
      <c r="AK71" s="144"/>
      <c r="AL71" s="144"/>
      <c r="AM71" s="144"/>
      <c r="AN71" s="144"/>
      <c r="AO71" s="144"/>
      <c r="AP71" s="144"/>
      <c r="AQ71" s="145"/>
      <c r="AS71" s="5" t="str" cm="1">
        <f t="array" ref="AS71">SUBSTITUTE(TEXT(INDEX($H$48:$AQ$48,1,$D71),"000000"),"-","")</f>
        <v>210101</v>
      </c>
    </row>
    <row r="72" spans="3:45" ht="54" customHeight="1">
      <c r="D72" s="138">
        <f>$D71+1</f>
        <v>2</v>
      </c>
      <c r="E72" s="139"/>
      <c r="F72" s="139"/>
      <c r="G72" s="140"/>
      <c r="H72" s="45" t="str">
        <f ca="1">IFERROR("clear; echo "&amp;"テストケース"&amp;TEXT($D72,"000")&amp;";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6" t="str" cm="1">
        <f t="array" ref="AE72">SUBSTITUTE(INDEX($H$45:$AQ$45, , MATCH($D72, $22:$22, 0)-7),"-","")</f>
        <v>正常</v>
      </c>
      <c r="AF72" s="147"/>
      <c r="AG72" s="148"/>
      <c r="AH72" s="143" t="s">
        <v>540</v>
      </c>
      <c r="AI72" s="144"/>
      <c r="AJ72" s="144"/>
      <c r="AK72" s="144"/>
      <c r="AL72" s="144"/>
      <c r="AM72" s="144"/>
      <c r="AN72" s="144"/>
      <c r="AO72" s="144"/>
      <c r="AP72" s="144"/>
      <c r="AQ72" s="145"/>
      <c r="AS72" s="5" t="str" cm="1">
        <f t="array" ref="AS72">SUBSTITUTE(TEXT(INDEX($H$48:$AQ$48,1,$D72),"000000"),"-","")</f>
        <v>210001</v>
      </c>
    </row>
    <row r="73" spans="3:45" ht="54" customHeight="1">
      <c r="D73" s="138">
        <f>$D72+1</f>
        <v>3</v>
      </c>
      <c r="E73" s="139"/>
      <c r="F73" s="139"/>
      <c r="G73" s="140"/>
      <c r="H73" s="45" t="str">
        <f ca="1">IFERROR("clear; echo "&amp;"テストケース"&amp;TEXT($D73,"000")&amp;";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6" t="str" cm="1">
        <f t="array" ref="AE73">SUBSTITUTE(INDEX($H$45:$AQ$45, , MATCH($D73, $22:$22, 0)-7),"-","")</f>
        <v>異常</v>
      </c>
      <c r="AF73" s="147"/>
      <c r="AG73" s="148"/>
      <c r="AH73" s="143" t="s">
        <v>785</v>
      </c>
      <c r="AI73" s="144"/>
      <c r="AJ73" s="144"/>
      <c r="AK73" s="144"/>
      <c r="AL73" s="144"/>
      <c r="AM73" s="144"/>
      <c r="AN73" s="144"/>
      <c r="AO73" s="144"/>
      <c r="AP73" s="144"/>
      <c r="AQ73" s="145"/>
      <c r="AS73" s="5" t="str" cm="1">
        <f t="array" ref="AS73">SUBSTITUTE(TEXT(INDEX($H$48:$AQ$48,1,$D73),"000000"),"-","")</f>
        <v>210102</v>
      </c>
    </row>
    <row r="74" spans="3:45" ht="54" customHeight="1">
      <c r="D74" s="138">
        <f>$D73+1</f>
        <v>4</v>
      </c>
      <c r="E74" s="139"/>
      <c r="F74" s="139"/>
      <c r="G74" s="140"/>
      <c r="H74" s="45" t="str">
        <f ca="1">IFERROR("clear; echo "&amp;"テストケース"&amp;TEXT($D74,"000")&amp;";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146" t="str" cm="1">
        <f t="array" ref="AE74">SUBSTITUTE(INDEX($H$45:$AQ$45, , MATCH($D74, $22:$22, 0)-7),"-","")</f>
        <v>異常</v>
      </c>
      <c r="AF74" s="147"/>
      <c r="AG74" s="148"/>
      <c r="AH74" s="143" t="s">
        <v>541</v>
      </c>
      <c r="AI74" s="144"/>
      <c r="AJ74" s="144"/>
      <c r="AK74" s="144"/>
      <c r="AL74" s="144"/>
      <c r="AM74" s="144"/>
      <c r="AN74" s="144"/>
      <c r="AO74" s="144"/>
      <c r="AP74" s="144"/>
      <c r="AQ74" s="145"/>
      <c r="AS74" s="5" t="str" cm="1">
        <f t="array" ref="AS74">SUBSTITUTE(TEXT(INDEX($H$48:$AQ$48,1,$D74),"000000"),"-","")</f>
        <v>210103</v>
      </c>
    </row>
    <row r="75" spans="3:45" ht="18" customHeight="1">
      <c r="D75" s="138">
        <f>$D74+1</f>
        <v>5</v>
      </c>
      <c r="E75" s="139"/>
      <c r="F75" s="139"/>
      <c r="G75" s="140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146" t="str" cm="1">
        <f t="array" ref="AE75">SUBSTITUTE(INDEX($H$45:$AQ$45, , MATCH($D75, $22:$22, 0)-7),"-","")</f>
        <v/>
      </c>
      <c r="AF75" s="147"/>
      <c r="AG75" s="148"/>
      <c r="AH75" s="143"/>
      <c r="AI75" s="144"/>
      <c r="AJ75" s="144"/>
      <c r="AK75" s="144"/>
      <c r="AL75" s="144"/>
      <c r="AM75" s="144"/>
      <c r="AN75" s="144"/>
      <c r="AO75" s="144"/>
      <c r="AP75" s="144"/>
      <c r="AQ75" s="145"/>
      <c r="AS75" s="5" t="str" cm="1">
        <f t="array" ref="AS75">SUBSTITUTE(TEXT(INDEX($H$48:$AQ$48,1,$D75),"000000"),"-","")</f>
        <v/>
      </c>
    </row>
  </sheetData>
  <mergeCells count="234">
    <mergeCell ref="AQ57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AP57:AP61"/>
    <mergeCell ref="AE57:AE61"/>
    <mergeCell ref="AF57:AF61"/>
    <mergeCell ref="AG57:AG61"/>
    <mergeCell ref="AH57:AH61"/>
    <mergeCell ref="AI57:AI61"/>
    <mergeCell ref="AJ57:AJ61"/>
    <mergeCell ref="AM57:AM61"/>
    <mergeCell ref="AN57:AN61"/>
    <mergeCell ref="AO57:AO61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U57:U61"/>
    <mergeCell ref="V57:V61"/>
    <mergeCell ref="W57:W61"/>
    <mergeCell ref="X57:X61"/>
    <mergeCell ref="AK57:AK61"/>
    <mergeCell ref="AL57:AL61"/>
    <mergeCell ref="M57:M61"/>
    <mergeCell ref="N57:N61"/>
    <mergeCell ref="O57:O61"/>
    <mergeCell ref="P57:P61"/>
    <mergeCell ref="Q57:Q61"/>
    <mergeCell ref="R57:R61"/>
    <mergeCell ref="Y57:Y61"/>
    <mergeCell ref="Z57:Z61"/>
    <mergeCell ref="AA57:AA61"/>
    <mergeCell ref="AB57:AB61"/>
    <mergeCell ref="AC57:AC61"/>
    <mergeCell ref="AD57:AD61"/>
    <mergeCell ref="S57:S61"/>
    <mergeCell ref="T57:T61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AQ54:AQ56"/>
    <mergeCell ref="D57:G61"/>
    <mergeCell ref="H57:H61"/>
    <mergeCell ref="I57:I61"/>
    <mergeCell ref="J57:J61"/>
    <mergeCell ref="K57:K61"/>
    <mergeCell ref="L57:L61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A48:AA52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M45:M47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W45:W47"/>
    <mergeCell ref="X45:X47"/>
    <mergeCell ref="Y45:Y47"/>
    <mergeCell ref="AQ22:AQ24"/>
    <mergeCell ref="E31:G31"/>
    <mergeCell ref="E32:G32"/>
    <mergeCell ref="E33:G33"/>
    <mergeCell ref="E34:G34"/>
    <mergeCell ref="E27:G27"/>
    <mergeCell ref="E28:G28"/>
    <mergeCell ref="E29:G29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E30:G30"/>
    <mergeCell ref="AG22:AG24"/>
    <mergeCell ref="AH22:AH24"/>
    <mergeCell ref="D22:G24"/>
    <mergeCell ref="H22:H24"/>
    <mergeCell ref="I22:I24"/>
    <mergeCell ref="J22:J24"/>
    <mergeCell ref="K22:K24"/>
    <mergeCell ref="D45:G47"/>
    <mergeCell ref="E35:G35"/>
    <mergeCell ref="E36:G36"/>
    <mergeCell ref="E38:G38"/>
    <mergeCell ref="E40:G40"/>
    <mergeCell ref="E42:G42"/>
    <mergeCell ref="N45:N47"/>
    <mergeCell ref="O45:O47"/>
    <mergeCell ref="P45:P47"/>
    <mergeCell ref="Q45:Q47"/>
    <mergeCell ref="R45:R47"/>
    <mergeCell ref="S45:S47"/>
    <mergeCell ref="H45:H47"/>
    <mergeCell ref="I45:I47"/>
    <mergeCell ref="J45:J47"/>
    <mergeCell ref="K45:K47"/>
    <mergeCell ref="L45:L47"/>
    <mergeCell ref="AB22:AB24"/>
    <mergeCell ref="AC22:AC24"/>
    <mergeCell ref="AD22:AD24"/>
    <mergeCell ref="E43:G43"/>
    <mergeCell ref="E26:G26"/>
    <mergeCell ref="X22:X24"/>
    <mergeCell ref="M22:M24"/>
    <mergeCell ref="N22:N24"/>
    <mergeCell ref="O22:O24"/>
    <mergeCell ref="P22:P24"/>
    <mergeCell ref="Q22:Q24"/>
    <mergeCell ref="R22:R24"/>
    <mergeCell ref="E41:G41"/>
    <mergeCell ref="E37:G37"/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  <mergeCell ref="AI22:AI24"/>
    <mergeCell ref="AJ22:AJ24"/>
    <mergeCell ref="Y22:Y24"/>
    <mergeCell ref="Z22:Z24"/>
    <mergeCell ref="AA22:AA24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hyperlinks>
    <hyperlink ref="AL5" location="詳細設計!A1" display="詳細設計" xr:uid="{08CA1720-FBDF-7A4E-ADAE-507BA8D40F17}"/>
  </hyperlink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929-93C7-5F4F-9057-3EFD242308FD}">
  <sheetPr>
    <tabColor theme="5" tint="0.79998168889431442"/>
  </sheetPr>
  <dimension ref="B2:BU208"/>
  <sheetViews>
    <sheetView showGridLines="0" view="pageBreakPreview" zoomScale="130" zoomScaleNormal="100" zoomScaleSheetLayoutView="130" workbookViewId="0">
      <selection activeCell="AL5" sqref="AL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8" width="2.7109375" style="5" customWidth="1"/>
    <col min="49" max="49" width="2.85546875" style="5" customWidth="1"/>
    <col min="50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720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251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251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742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'COLUMN_DATA_LENGTH="3"' &gt;&gt; `pwd`/config/db_data_config.txt</v>
      </c>
      <c r="H11" s="24"/>
      <c r="M11" s="24"/>
      <c r="AC11" s="5" t="s">
        <v>251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'COLUMN_DATA_TRIM="NONE"' &gt;&gt; `pwd`/config/db_data_config.txt</v>
      </c>
      <c r="H12" s="24"/>
      <c r="M12" s="24"/>
      <c r="AC12" s="5" t="s">
        <v>251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847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'COLUMN_DATA_SIGNED="0"' &gt;&gt; `pwd`/config/db_data_config.txt</v>
      </c>
      <c r="H13" s="24"/>
      <c r="M13" s="24"/>
      <c r="AC13" s="5" t="s">
        <v>251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'SIGN_DIGIT="0"' &gt;&gt; `pwd`/config/db_data_config.txt</v>
      </c>
      <c r="H14" s="24"/>
      <c r="M14" s="24"/>
      <c r="AC14" s="5" t="s">
        <v>251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'DATE_SEPARATOR="/"' &gt;&gt; `pwd`/config/db_data_config.txt</v>
      </c>
      <c r="H15" s="24"/>
      <c r="M15" s="24"/>
      <c r="AC15" s="5" t="s">
        <v>251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'TIME_SEPARATOR=":"' &gt;&gt; `pwd`/config/db_data_config.txt</v>
      </c>
      <c r="H16" s="24"/>
      <c r="M16" s="24"/>
      <c r="AC16" s="5" t="s">
        <v>251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256</v>
      </c>
      <c r="AL16" s="56"/>
      <c r="AM16" s="56"/>
      <c r="AN16" s="57"/>
      <c r="AO16" s="146" t="s">
        <v>255</v>
      </c>
      <c r="AP16" s="147"/>
      <c r="AQ16" s="148"/>
    </row>
    <row r="17" spans="3:43" ht="18" customHeight="1">
      <c r="D17" s="5" t="s">
        <v>311</v>
      </c>
      <c r="E17" s="24" t="str">
        <f t="shared" si="0"/>
        <v>echo 'SEPARATOR_DATE_TIME="SPACE"' &gt;&gt; `pwd`/config/db_data_config.txt</v>
      </c>
      <c r="H17" s="24"/>
      <c r="M17" s="24"/>
      <c r="AC17" s="5" t="s">
        <v>251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727</v>
      </c>
      <c r="AL17" s="56"/>
      <c r="AM17" s="56"/>
      <c r="AN17" s="57"/>
      <c r="AO17" s="146" t="s">
        <v>255</v>
      </c>
      <c r="AP17" s="147"/>
      <c r="AQ17" s="148"/>
    </row>
    <row r="18" spans="3:43" ht="18" customHeight="1">
      <c r="D18" s="5" t="s">
        <v>311</v>
      </c>
      <c r="E18" s="24" t="str">
        <f t="shared" si="0"/>
        <v>echo 'REFERENCE_DATE="2024/12/31"' &gt;&gt; `pwd`/config/db_data_config.txt</v>
      </c>
      <c r="H18" s="24"/>
      <c r="M18" s="24"/>
      <c r="AC18" s="5" t="s">
        <v>251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736</v>
      </c>
      <c r="AL18" s="56"/>
      <c r="AM18" s="56"/>
      <c r="AN18" s="57"/>
      <c r="AO18" s="146" t="s">
        <v>255</v>
      </c>
      <c r="AP18" s="147"/>
      <c r="AQ18" s="148"/>
    </row>
    <row r="19" spans="3:43" ht="18" customHeight="1">
      <c r="D19" s="5" t="s">
        <v>311</v>
      </c>
      <c r="E19" s="24" t="str">
        <f t="shared" si="0"/>
        <v>echo 'CASE_MODE="UPPER"' &gt;&gt; `pwd`/config/db_data_config.txt</v>
      </c>
      <c r="H19" s="24"/>
      <c r="M19" s="24"/>
      <c r="AC19" s="5" t="s">
        <v>251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412</v>
      </c>
      <c r="AL19" s="56"/>
      <c r="AM19" s="56"/>
      <c r="AN19" s="57"/>
      <c r="AO19" s="146" t="s">
        <v>255</v>
      </c>
      <c r="AP19" s="147"/>
      <c r="AQ19" s="148"/>
    </row>
    <row r="20" spans="3:43" ht="18" customHeight="1">
      <c r="D20" s="5" t="s">
        <v>311</v>
      </c>
      <c r="E20" s="24" t="str">
        <f t="shared" si="0"/>
        <v>echo 'MULTIBYTE_STRING="あ"' &gt;&gt; `pwd`/config/db_data_config.txt</v>
      </c>
      <c r="H20" s="24"/>
      <c r="M20" s="24"/>
      <c r="AC20" s="5" t="s">
        <v>251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737</v>
      </c>
      <c r="AL20" s="56"/>
      <c r="AM20" s="56"/>
      <c r="AN20" s="57"/>
      <c r="AO20" s="146" t="s">
        <v>255</v>
      </c>
      <c r="AP20" s="147"/>
      <c r="AQ20" s="14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448</v>
      </c>
    </row>
    <row r="24" spans="3:43" ht="18" customHeight="1">
      <c r="D24" s="5" t="s">
        <v>24</v>
      </c>
      <c r="E24" s="5" t="s">
        <v>449</v>
      </c>
      <c r="L24" s="5" t="s">
        <v>13</v>
      </c>
      <c r="M24" s="5" t="s">
        <v>423</v>
      </c>
    </row>
    <row r="25" spans="3:43" ht="18" customHeight="1">
      <c r="D25" s="5" t="s">
        <v>24</v>
      </c>
      <c r="E25" s="5" t="s">
        <v>422</v>
      </c>
      <c r="L25" s="5" t="s">
        <v>13</v>
      </c>
      <c r="M25" s="5" t="s">
        <v>424</v>
      </c>
    </row>
    <row r="26" spans="3:43" ht="18" customHeight="1">
      <c r="E26" s="5" t="s">
        <v>311</v>
      </c>
      <c r="F26" s="5" t="s">
        <v>425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526</v>
      </c>
      <c r="L28" s="5" t="s">
        <v>13</v>
      </c>
      <c r="M28" s="5" t="s">
        <v>528</v>
      </c>
    </row>
    <row r="29" spans="3:43" ht="18" customHeight="1">
      <c r="E29" s="5" t="s">
        <v>311</v>
      </c>
      <c r="F29" s="5" t="s">
        <v>425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542</v>
      </c>
    </row>
    <row r="32" spans="3:43" ht="18" customHeight="1">
      <c r="E32" s="5" t="s">
        <v>311</v>
      </c>
      <c r="F32" s="5" t="s">
        <v>425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544</v>
      </c>
    </row>
    <row r="35" spans="4:13" ht="18" customHeight="1">
      <c r="E35" s="5" t="s">
        <v>311</v>
      </c>
      <c r="F35" s="5" t="s">
        <v>425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545</v>
      </c>
    </row>
    <row r="38" spans="4:13" ht="18" customHeight="1">
      <c r="E38" s="5" t="s">
        <v>311</v>
      </c>
      <c r="F38" s="5" t="s">
        <v>425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744</v>
      </c>
      <c r="L40" s="5" t="s">
        <v>13</v>
      </c>
      <c r="M40" s="5" t="s">
        <v>747</v>
      </c>
    </row>
    <row r="41" spans="4:13" ht="18" customHeight="1">
      <c r="E41" s="5" t="s">
        <v>311</v>
      </c>
      <c r="F41" s="5" t="s">
        <v>425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600</v>
      </c>
      <c r="L43" s="5" t="s">
        <v>13</v>
      </c>
      <c r="M43" s="5" t="s">
        <v>717</v>
      </c>
    </row>
    <row r="44" spans="4:13" ht="18" customHeight="1">
      <c r="E44" s="5" t="s">
        <v>311</v>
      </c>
      <c r="F44" s="5" t="s">
        <v>425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692</v>
      </c>
      <c r="L46" s="5" t="s">
        <v>13</v>
      </c>
      <c r="M46" s="5" t="s">
        <v>718</v>
      </c>
    </row>
    <row r="47" spans="4:13" ht="18" customHeight="1">
      <c r="E47" s="5" t="s">
        <v>311</v>
      </c>
      <c r="F47" s="5" t="s">
        <v>425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546</v>
      </c>
    </row>
    <row r="50" spans="4:13" ht="18" customHeight="1">
      <c r="E50" s="5" t="s">
        <v>311</v>
      </c>
      <c r="F50" s="5" t="s">
        <v>425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547</v>
      </c>
    </row>
    <row r="53" spans="4:13" ht="18" customHeight="1">
      <c r="E53" s="5" t="s">
        <v>311</v>
      </c>
      <c r="F53" s="5" t="s">
        <v>425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543</v>
      </c>
      <c r="L55" s="5" t="s">
        <v>13</v>
      </c>
      <c r="M55" s="5" t="s">
        <v>548</v>
      </c>
    </row>
    <row r="56" spans="4:13" ht="18" customHeight="1">
      <c r="E56" s="5" t="s">
        <v>311</v>
      </c>
      <c r="F56" s="5" t="s">
        <v>425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549</v>
      </c>
    </row>
    <row r="59" spans="4:13" ht="18" customHeight="1">
      <c r="E59" s="5" t="s">
        <v>311</v>
      </c>
      <c r="F59" s="5" t="s">
        <v>425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550</v>
      </c>
    </row>
    <row r="62" spans="4:13" ht="18" customHeight="1">
      <c r="E62" s="5" t="s">
        <v>311</v>
      </c>
      <c r="F62" s="5" t="s">
        <v>425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721</v>
      </c>
      <c r="L64" s="5" t="s">
        <v>13</v>
      </c>
      <c r="M64" s="5" t="s">
        <v>734</v>
      </c>
    </row>
    <row r="65" spans="3:60" ht="18" customHeight="1">
      <c r="E65" s="5" t="s">
        <v>311</v>
      </c>
      <c r="F65" s="5" t="s">
        <v>425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427</v>
      </c>
    </row>
    <row r="70" spans="3:60" ht="18" customHeight="1">
      <c r="D70" s="109" t="s">
        <v>427</v>
      </c>
      <c r="E70" s="110"/>
      <c r="F70" s="110"/>
      <c r="G70" s="111"/>
      <c r="H70" s="128">
        <f>G$70+1</f>
        <v>1</v>
      </c>
      <c r="I70" s="128">
        <f>H$70+1</f>
        <v>2</v>
      </c>
      <c r="J70" s="128">
        <f t="shared" ref="J70:AQ70" si="1">I$70+1</f>
        <v>3</v>
      </c>
      <c r="K70" s="128">
        <f t="shared" si="1"/>
        <v>4</v>
      </c>
      <c r="L70" s="128">
        <f t="shared" si="1"/>
        <v>5</v>
      </c>
      <c r="M70" s="128">
        <f t="shared" si="1"/>
        <v>6</v>
      </c>
      <c r="N70" s="128">
        <f t="shared" si="1"/>
        <v>7</v>
      </c>
      <c r="O70" s="128">
        <f t="shared" si="1"/>
        <v>8</v>
      </c>
      <c r="P70" s="128">
        <f t="shared" si="1"/>
        <v>9</v>
      </c>
      <c r="Q70" s="128">
        <f t="shared" si="1"/>
        <v>10</v>
      </c>
      <c r="R70" s="128">
        <f t="shared" si="1"/>
        <v>11</v>
      </c>
      <c r="S70" s="128">
        <f t="shared" si="1"/>
        <v>12</v>
      </c>
      <c r="T70" s="128">
        <f t="shared" si="1"/>
        <v>13</v>
      </c>
      <c r="U70" s="128">
        <f t="shared" si="1"/>
        <v>14</v>
      </c>
      <c r="V70" s="128">
        <f t="shared" si="1"/>
        <v>15</v>
      </c>
      <c r="W70" s="128">
        <f t="shared" si="1"/>
        <v>16</v>
      </c>
      <c r="X70" s="128">
        <f t="shared" si="1"/>
        <v>17</v>
      </c>
      <c r="Y70" s="128">
        <f t="shared" si="1"/>
        <v>18</v>
      </c>
      <c r="Z70" s="128">
        <f t="shared" si="1"/>
        <v>19</v>
      </c>
      <c r="AA70" s="128">
        <f t="shared" si="1"/>
        <v>20</v>
      </c>
      <c r="AB70" s="128">
        <f t="shared" si="1"/>
        <v>21</v>
      </c>
      <c r="AC70" s="128">
        <f t="shared" si="1"/>
        <v>22</v>
      </c>
      <c r="AD70" s="128">
        <f t="shared" si="1"/>
        <v>23</v>
      </c>
      <c r="AE70" s="128">
        <f t="shared" si="1"/>
        <v>24</v>
      </c>
      <c r="AF70" s="128">
        <f t="shared" si="1"/>
        <v>25</v>
      </c>
      <c r="AG70" s="128">
        <f t="shared" si="1"/>
        <v>26</v>
      </c>
      <c r="AH70" s="128">
        <f t="shared" si="1"/>
        <v>27</v>
      </c>
      <c r="AI70" s="128">
        <f t="shared" si="1"/>
        <v>28</v>
      </c>
      <c r="AJ70" s="128">
        <f t="shared" si="1"/>
        <v>29</v>
      </c>
      <c r="AK70" s="128">
        <f t="shared" si="1"/>
        <v>30</v>
      </c>
      <c r="AL70" s="128">
        <f t="shared" si="1"/>
        <v>31</v>
      </c>
      <c r="AM70" s="128">
        <f t="shared" si="1"/>
        <v>32</v>
      </c>
      <c r="AN70" s="128">
        <f t="shared" si="1"/>
        <v>33</v>
      </c>
      <c r="AO70" s="128">
        <f t="shared" si="1"/>
        <v>34</v>
      </c>
      <c r="AP70" s="128">
        <f t="shared" si="1"/>
        <v>35</v>
      </c>
      <c r="AQ70" s="128">
        <f t="shared" si="1"/>
        <v>36</v>
      </c>
    </row>
    <row r="71" spans="3:60" ht="18" customHeight="1">
      <c r="D71" s="122"/>
      <c r="E71" s="123"/>
      <c r="F71" s="123"/>
      <c r="G71" s="124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</row>
    <row r="72" spans="3:60" ht="18" customHeight="1">
      <c r="D72" s="112"/>
      <c r="E72" s="113"/>
      <c r="F72" s="113"/>
      <c r="G72" s="114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</row>
    <row r="73" spans="3:60" ht="18" customHeight="1">
      <c r="D73" s="37" t="s">
        <v>719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3" t="s">
        <v>70</v>
      </c>
      <c r="F74" s="154"/>
      <c r="G74" s="155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99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1"/>
      <c r="AX75" s="161"/>
      <c r="AY75" s="161"/>
      <c r="AZ75" s="16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3" t="s">
        <v>70</v>
      </c>
      <c r="F76" s="154"/>
      <c r="G76" s="155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3">
        <v>0</v>
      </c>
      <c r="F77" s="154"/>
      <c r="G77" s="155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 t="s">
        <v>24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3">
        <v>1</v>
      </c>
      <c r="F78" s="154"/>
      <c r="G78" s="155"/>
      <c r="H78" s="33"/>
      <c r="I78" s="33"/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/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 t="s">
        <v>24</v>
      </c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53" t="s">
        <v>865</v>
      </c>
      <c r="F79" s="154"/>
      <c r="G79" s="155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7" t="s">
        <v>100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43"/>
    </row>
    <row r="81" spans="4:43" ht="18" customHeight="1">
      <c r="D81" s="33"/>
      <c r="E81" s="153" t="s">
        <v>70</v>
      </c>
      <c r="F81" s="154"/>
      <c r="G81" s="155"/>
      <c r="H81" s="33"/>
      <c r="I81" s="33"/>
      <c r="J81" s="33" t="s">
        <v>24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3" t="s">
        <v>742</v>
      </c>
      <c r="F82" s="154"/>
      <c r="G82" s="155"/>
      <c r="H82" s="33"/>
      <c r="I82" s="33" t="s">
        <v>24</v>
      </c>
      <c r="J82" s="33"/>
      <c r="K82" s="33" t="s">
        <v>24</v>
      </c>
      <c r="L82" s="33" t="s">
        <v>24</v>
      </c>
      <c r="M82" s="33" t="s">
        <v>24</v>
      </c>
      <c r="N82" s="33" t="s">
        <v>24</v>
      </c>
      <c r="O82" s="33" t="s">
        <v>24</v>
      </c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/>
      <c r="W82" s="33" t="s">
        <v>24</v>
      </c>
      <c r="X82" s="33" t="s">
        <v>24</v>
      </c>
      <c r="Y82" s="33" t="s">
        <v>24</v>
      </c>
      <c r="Z82" s="33"/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53" t="s">
        <v>879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 t="s">
        <v>24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3" t="s">
        <v>865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 t="s">
        <v>24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">
        <v>101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53" t="s">
        <v>70</v>
      </c>
      <c r="F86" s="154"/>
      <c r="G86" s="155"/>
      <c r="H86" s="33"/>
      <c r="I86" s="33"/>
      <c r="J86" s="33"/>
      <c r="K86" s="33" t="s">
        <v>24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>
        <v>0</v>
      </c>
      <c r="F87" s="154"/>
      <c r="G87" s="155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/>
      <c r="AM87" s="33"/>
      <c r="AN87" s="33" t="s">
        <v>24</v>
      </c>
      <c r="AO87" s="33"/>
      <c r="AP87" s="33"/>
      <c r="AQ87" s="33"/>
    </row>
    <row r="88" spans="4:43" ht="18" customHeight="1">
      <c r="D88" s="33"/>
      <c r="E88" s="153">
        <v>3</v>
      </c>
      <c r="F88" s="154"/>
      <c r="G88" s="155"/>
      <c r="H88" s="33"/>
      <c r="I88" s="33" t="s">
        <v>24</v>
      </c>
      <c r="J88" s="33" t="s">
        <v>24</v>
      </c>
      <c r="K88" s="33"/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/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/>
      <c r="AO88" s="33" t="s">
        <v>24</v>
      </c>
      <c r="AP88" s="33"/>
      <c r="AQ88" s="33"/>
    </row>
    <row r="89" spans="4:43" ht="18" customHeight="1">
      <c r="D89" s="33"/>
      <c r="E89" s="153">
        <v>38.700000000000003</v>
      </c>
      <c r="F89" s="154"/>
      <c r="G89" s="155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 t="s">
        <v>24</v>
      </c>
      <c r="AQ89" s="33"/>
    </row>
    <row r="90" spans="4:43" ht="18" customHeight="1">
      <c r="D90" s="33"/>
      <c r="E90" s="153" t="s">
        <v>583</v>
      </c>
      <c r="F90" s="154"/>
      <c r="G90" s="155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 t="s">
        <v>24</v>
      </c>
    </row>
    <row r="91" spans="4:43" ht="18" customHeight="1">
      <c r="D91" s="33"/>
      <c r="E91" s="153" t="s">
        <v>880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4"/>
      <c r="Q91" s="34"/>
      <c r="R91" s="33"/>
      <c r="S91" s="33"/>
      <c r="T91" s="33"/>
      <c r="U91" s="33"/>
      <c r="V91" s="33"/>
      <c r="W91" s="33" t="s">
        <v>24</v>
      </c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53" t="s">
        <v>865</v>
      </c>
      <c r="F92" s="154"/>
      <c r="G92" s="155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">
        <v>743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43"/>
    </row>
    <row r="94" spans="4:43" ht="18" customHeight="1">
      <c r="D94" s="33"/>
      <c r="E94" s="153" t="s">
        <v>70</v>
      </c>
      <c r="F94" s="154"/>
      <c r="G94" s="155"/>
      <c r="H94" s="33"/>
      <c r="I94" s="33"/>
      <c r="J94" s="33"/>
      <c r="K94" s="33"/>
      <c r="L94" s="33" t="s">
        <v>24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53" t="s">
        <v>881</v>
      </c>
      <c r="F95" s="154"/>
      <c r="G95" s="155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 t="s">
        <v>24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 t="s">
        <v>882</v>
      </c>
      <c r="F96" s="154"/>
      <c r="G96" s="155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 t="s">
        <v>24</v>
      </c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3" t="s">
        <v>847</v>
      </c>
      <c r="F97" s="154"/>
      <c r="G97" s="155"/>
      <c r="H97" s="33"/>
      <c r="I97" s="33" t="s">
        <v>24</v>
      </c>
      <c r="J97" s="33" t="s">
        <v>24</v>
      </c>
      <c r="K97" s="33" t="s">
        <v>24</v>
      </c>
      <c r="L97" s="33"/>
      <c r="M97" s="33" t="s">
        <v>24</v>
      </c>
      <c r="N97" s="33" t="s">
        <v>24</v>
      </c>
      <c r="O97" s="33" t="s">
        <v>24</v>
      </c>
      <c r="P97" s="33" t="s">
        <v>24</v>
      </c>
      <c r="Q97" s="33" t="s">
        <v>24</v>
      </c>
      <c r="R97" s="33" t="s">
        <v>24</v>
      </c>
      <c r="S97" s="33" t="s">
        <v>24</v>
      </c>
      <c r="T97" s="33" t="s">
        <v>24</v>
      </c>
      <c r="U97" s="33" t="s">
        <v>24</v>
      </c>
      <c r="V97" s="33" t="s">
        <v>24</v>
      </c>
      <c r="W97" s="33" t="s">
        <v>24</v>
      </c>
      <c r="X97" s="33"/>
      <c r="Y97" s="33" t="s">
        <v>24</v>
      </c>
      <c r="Z97" s="33" t="s">
        <v>24</v>
      </c>
      <c r="AA97" s="33"/>
      <c r="AB97" s="33" t="s">
        <v>24</v>
      </c>
      <c r="AC97" s="33" t="s">
        <v>24</v>
      </c>
      <c r="AD97" s="33" t="s">
        <v>24</v>
      </c>
      <c r="AE97" s="33" t="s">
        <v>24</v>
      </c>
      <c r="AF97" s="33" t="s">
        <v>24</v>
      </c>
      <c r="AG97" s="33" t="s">
        <v>24</v>
      </c>
      <c r="AH97" s="33" t="s">
        <v>24</v>
      </c>
      <c r="AI97" s="33" t="s">
        <v>24</v>
      </c>
      <c r="AJ97" s="33" t="s">
        <v>24</v>
      </c>
      <c r="AK97" s="33" t="s">
        <v>24</v>
      </c>
      <c r="AL97" s="33" t="s">
        <v>24</v>
      </c>
      <c r="AM97" s="33" t="s">
        <v>24</v>
      </c>
      <c r="AN97" s="33" t="s">
        <v>24</v>
      </c>
      <c r="AO97" s="33" t="s">
        <v>24</v>
      </c>
      <c r="AP97" s="33" t="s">
        <v>24</v>
      </c>
      <c r="AQ97" s="33" t="s">
        <v>24</v>
      </c>
    </row>
    <row r="98" spans="4:43" ht="18" customHeight="1">
      <c r="D98" s="37" t="s">
        <v>600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43"/>
    </row>
    <row r="99" spans="4:43" ht="18" customHeight="1">
      <c r="D99" s="33"/>
      <c r="E99" s="153" t="s">
        <v>70</v>
      </c>
      <c r="F99" s="154"/>
      <c r="G99" s="155"/>
      <c r="H99" s="33"/>
      <c r="I99" s="33"/>
      <c r="J99" s="33"/>
      <c r="K99" s="33"/>
      <c r="L99" s="33"/>
      <c r="M99" s="33" t="s">
        <v>24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53">
        <v>0</v>
      </c>
      <c r="F100" s="154"/>
      <c r="G100" s="155"/>
      <c r="H100" s="33"/>
      <c r="I100" s="33" t="s">
        <v>24</v>
      </c>
      <c r="J100" s="33" t="s">
        <v>24</v>
      </c>
      <c r="K100" s="33" t="s">
        <v>24</v>
      </c>
      <c r="L100" s="33" t="s">
        <v>24</v>
      </c>
      <c r="M100" s="33"/>
      <c r="N100" s="33" t="s">
        <v>24</v>
      </c>
      <c r="O100" s="33" t="s">
        <v>24</v>
      </c>
      <c r="P100" s="33" t="s">
        <v>24</v>
      </c>
      <c r="Q100" s="33" t="s">
        <v>24</v>
      </c>
      <c r="R100" s="33" t="s">
        <v>24</v>
      </c>
      <c r="S100" s="33" t="s">
        <v>24</v>
      </c>
      <c r="T100" s="33" t="s">
        <v>24</v>
      </c>
      <c r="U100" s="33" t="s">
        <v>24</v>
      </c>
      <c r="V100" s="33" t="s">
        <v>24</v>
      </c>
      <c r="W100" s="33" t="s">
        <v>24</v>
      </c>
      <c r="X100" s="33" t="s">
        <v>24</v>
      </c>
      <c r="Y100" s="33"/>
      <c r="Z100" s="33" t="s">
        <v>24</v>
      </c>
      <c r="AA100" s="33" t="s">
        <v>24</v>
      </c>
      <c r="AB100" s="33"/>
      <c r="AC100" s="33" t="s">
        <v>24</v>
      </c>
      <c r="AD100" s="33" t="s">
        <v>24</v>
      </c>
      <c r="AE100" s="33" t="s">
        <v>24</v>
      </c>
      <c r="AF100" s="33" t="s">
        <v>24</v>
      </c>
      <c r="AG100" s="33" t="s">
        <v>24</v>
      </c>
      <c r="AH100" s="33" t="s">
        <v>24</v>
      </c>
      <c r="AI100" s="33" t="s">
        <v>24</v>
      </c>
      <c r="AJ100" s="33" t="s">
        <v>24</v>
      </c>
      <c r="AK100" s="33" t="s">
        <v>24</v>
      </c>
      <c r="AL100" s="33" t="s">
        <v>24</v>
      </c>
      <c r="AM100" s="33" t="s">
        <v>24</v>
      </c>
      <c r="AN100" s="33" t="s">
        <v>24</v>
      </c>
      <c r="AO100" s="33" t="s">
        <v>24</v>
      </c>
      <c r="AP100" s="33" t="s">
        <v>24</v>
      </c>
      <c r="AQ100" s="33" t="s">
        <v>24</v>
      </c>
    </row>
    <row r="101" spans="4:43" ht="18" customHeight="1">
      <c r="D101" s="33"/>
      <c r="E101" s="153">
        <v>1</v>
      </c>
      <c r="F101" s="154"/>
      <c r="G101" s="155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3">
        <v>2</v>
      </c>
      <c r="F102" s="154"/>
      <c r="G102" s="155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 t="s">
        <v>24</v>
      </c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3" t="s">
        <v>883</v>
      </c>
      <c r="F103" s="154"/>
      <c r="G103" s="155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24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3" t="s">
        <v>865</v>
      </c>
      <c r="F104" s="154"/>
      <c r="G104" s="155"/>
      <c r="H104" s="33"/>
      <c r="I104" s="33"/>
      <c r="J104" s="33"/>
      <c r="K104" s="33"/>
      <c r="L104" s="33"/>
      <c r="M104" s="33"/>
      <c r="N104" s="33"/>
      <c r="O104" s="33"/>
      <c r="P104" s="34"/>
      <c r="Q104" s="34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">
        <v>692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53" t="s">
        <v>70</v>
      </c>
      <c r="F106" s="154"/>
      <c r="G106" s="155"/>
      <c r="H106" s="33"/>
      <c r="I106" s="33"/>
      <c r="J106" s="33"/>
      <c r="K106" s="33"/>
      <c r="L106" s="33"/>
      <c r="M106" s="33"/>
      <c r="N106" s="33" t="s">
        <v>24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3">
        <v>0</v>
      </c>
      <c r="F107" s="154"/>
      <c r="G107" s="155"/>
      <c r="H107" s="33"/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/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53">
        <v>1</v>
      </c>
      <c r="F108" s="154"/>
      <c r="G108" s="155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3">
        <v>2</v>
      </c>
      <c r="F109" s="154"/>
      <c r="G109" s="15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 t="s">
        <v>24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53" t="s">
        <v>865</v>
      </c>
      <c r="F110" s="154"/>
      <c r="G110" s="155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7" t="s">
        <v>102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53" t="s">
        <v>70</v>
      </c>
      <c r="F112" s="154"/>
      <c r="G112" s="155"/>
      <c r="H112" s="33"/>
      <c r="I112" s="33"/>
      <c r="J112" s="33"/>
      <c r="K112" s="33"/>
      <c r="L112" s="33"/>
      <c r="M112" s="33"/>
      <c r="N112" s="33"/>
      <c r="O112" s="33" t="s">
        <v>24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53" t="s">
        <v>253</v>
      </c>
      <c r="F113" s="154"/>
      <c r="G113" s="155"/>
      <c r="H113" s="33"/>
      <c r="I113" s="33" t="s">
        <v>24</v>
      </c>
      <c r="J113" s="33" t="s">
        <v>24</v>
      </c>
      <c r="K113" s="33" t="s">
        <v>24</v>
      </c>
      <c r="L113" s="33" t="s">
        <v>24</v>
      </c>
      <c r="M113" s="33" t="s">
        <v>24</v>
      </c>
      <c r="N113" s="33" t="s">
        <v>24</v>
      </c>
      <c r="O113" s="33"/>
      <c r="P113" s="33" t="s">
        <v>24</v>
      </c>
      <c r="Q113" s="33" t="s">
        <v>24</v>
      </c>
      <c r="R113" s="33" t="s">
        <v>24</v>
      </c>
      <c r="S113" s="33" t="s">
        <v>24</v>
      </c>
      <c r="T113" s="33" t="s">
        <v>24</v>
      </c>
      <c r="U113" s="33" t="s">
        <v>24</v>
      </c>
      <c r="V113" s="33" t="s">
        <v>24</v>
      </c>
      <c r="W113" s="33" t="s">
        <v>24</v>
      </c>
      <c r="X113" s="33" t="s">
        <v>24</v>
      </c>
      <c r="Y113" s="33" t="s">
        <v>24</v>
      </c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 t="s">
        <v>24</v>
      </c>
      <c r="AF113" s="33" t="s">
        <v>24</v>
      </c>
      <c r="AG113" s="33" t="s">
        <v>24</v>
      </c>
      <c r="AH113" s="33" t="s">
        <v>24</v>
      </c>
      <c r="AI113" s="33" t="s">
        <v>24</v>
      </c>
      <c r="AJ113" s="33" t="s">
        <v>24</v>
      </c>
      <c r="AK113" s="33" t="s">
        <v>24</v>
      </c>
      <c r="AL113" s="33" t="s">
        <v>24</v>
      </c>
      <c r="AM113" s="33" t="s">
        <v>24</v>
      </c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53" t="s">
        <v>255</v>
      </c>
      <c r="F114" s="154"/>
      <c r="G114" s="155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53" t="s">
        <v>884</v>
      </c>
      <c r="F115" s="154"/>
      <c r="G115" s="155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 t="s">
        <v>24</v>
      </c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53" t="s">
        <v>865</v>
      </c>
      <c r="F116" s="154"/>
      <c r="G116" s="155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">
        <v>103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53" t="s">
        <v>70</v>
      </c>
      <c r="F118" s="154"/>
      <c r="G118" s="155"/>
      <c r="H118" s="33"/>
      <c r="I118" s="33"/>
      <c r="J118" s="33"/>
      <c r="K118" s="33"/>
      <c r="L118" s="33"/>
      <c r="M118" s="33"/>
      <c r="N118" s="33"/>
      <c r="O118" s="33"/>
      <c r="P118" s="33" t="s">
        <v>24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53" t="s">
        <v>256</v>
      </c>
      <c r="F119" s="154"/>
      <c r="G119" s="155"/>
      <c r="H119" s="33"/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/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/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53" t="s">
        <v>885</v>
      </c>
      <c r="F120" s="154"/>
      <c r="G120" s="155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 t="s">
        <v>24</v>
      </c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3" t="s">
        <v>847</v>
      </c>
      <c r="F121" s="154"/>
      <c r="G121" s="155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7" t="s">
        <v>725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43"/>
    </row>
    <row r="123" spans="4:43" ht="18" customHeight="1">
      <c r="D123" s="33"/>
      <c r="E123" s="153" t="s">
        <v>70</v>
      </c>
      <c r="F123" s="154"/>
      <c r="G123" s="155"/>
      <c r="H123" s="33"/>
      <c r="I123" s="33"/>
      <c r="J123" s="33"/>
      <c r="K123" s="33"/>
      <c r="L123" s="33"/>
      <c r="M123" s="33"/>
      <c r="N123" s="33"/>
      <c r="O123" s="33"/>
      <c r="P123" s="33"/>
      <c r="Q123" s="33" t="s">
        <v>24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53" t="s">
        <v>727</v>
      </c>
      <c r="F124" s="154"/>
      <c r="G124" s="155"/>
      <c r="H124" s="33"/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/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/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3" ht="18" customHeight="1">
      <c r="D125" s="33"/>
      <c r="E125" s="153" t="s">
        <v>255</v>
      </c>
      <c r="F125" s="154"/>
      <c r="G125" s="155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 t="s">
        <v>24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53" t="s">
        <v>865</v>
      </c>
      <c r="F126" s="154"/>
      <c r="G126" s="155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">
        <v>104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53" t="s">
        <v>70</v>
      </c>
      <c r="F128" s="154"/>
      <c r="G128" s="155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24</v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60" t="s">
        <v>736</v>
      </c>
      <c r="F129" s="154"/>
      <c r="G129" s="155"/>
      <c r="H129" s="33"/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/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/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53">
        <v>20241231</v>
      </c>
      <c r="F130" s="154"/>
      <c r="G130" s="155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 t="s">
        <v>24</v>
      </c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53" t="s">
        <v>865</v>
      </c>
      <c r="F131" s="154"/>
      <c r="G131" s="155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">
        <v>105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53" t="s">
        <v>70</v>
      </c>
      <c r="F133" s="154"/>
      <c r="G133" s="155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 t="s">
        <v>24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53" t="s">
        <v>412</v>
      </c>
      <c r="F134" s="154"/>
      <c r="G134" s="155"/>
      <c r="H134" s="33"/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/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/>
      <c r="AI134" s="33" t="s">
        <v>24</v>
      </c>
      <c r="AJ134" s="33" t="s">
        <v>24</v>
      </c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53" t="s">
        <v>413</v>
      </c>
      <c r="F135" s="154"/>
      <c r="G135" s="155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53" t="s">
        <v>886</v>
      </c>
      <c r="F136" s="154"/>
      <c r="G136" s="155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 t="s">
        <v>24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53" t="s">
        <v>865</v>
      </c>
      <c r="F137" s="154"/>
      <c r="G137" s="155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7" t="s">
        <v>721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53" t="s">
        <v>70</v>
      </c>
      <c r="F139" s="154"/>
      <c r="G139" s="155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 t="s">
        <v>24</v>
      </c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53" t="s">
        <v>737</v>
      </c>
      <c r="F140" s="154"/>
      <c r="G140" s="155"/>
      <c r="H140" s="33"/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/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/>
      <c r="AJ140" s="33"/>
      <c r="AK140" s="33"/>
      <c r="AL140" s="33"/>
      <c r="AM140" s="33"/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53" t="s">
        <v>766</v>
      </c>
      <c r="F141" s="154"/>
      <c r="G141" s="155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 t="s">
        <v>24</v>
      </c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59" t="s">
        <v>755</v>
      </c>
      <c r="F142" s="154"/>
      <c r="G142" s="155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 t="s">
        <v>24</v>
      </c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53" t="s">
        <v>24</v>
      </c>
      <c r="F143" s="154"/>
      <c r="G143" s="155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 t="s">
        <v>24</v>
      </c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53" t="s">
        <v>764</v>
      </c>
      <c r="F144" s="154"/>
      <c r="G144" s="155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 t="s">
        <v>24</v>
      </c>
      <c r="AM144" s="33"/>
      <c r="AN144" s="33"/>
      <c r="AO144" s="33"/>
      <c r="AP144" s="33"/>
      <c r="AQ144" s="33"/>
    </row>
    <row r="145" spans="4:57" ht="18" customHeight="1">
      <c r="D145" s="33"/>
      <c r="E145" s="153" t="s">
        <v>765</v>
      </c>
      <c r="F145" s="154"/>
      <c r="G145" s="155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 t="s">
        <v>24</v>
      </c>
      <c r="AN145" s="33"/>
      <c r="AO145" s="33"/>
      <c r="AP145" s="33"/>
      <c r="AQ145" s="33"/>
    </row>
    <row r="146" spans="4:57" ht="18" customHeight="1">
      <c r="D146" s="32" t="s">
        <v>440</v>
      </c>
      <c r="E146" s="29"/>
      <c r="F146" s="29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9"/>
      <c r="AJ146" s="30"/>
      <c r="AK146" s="30"/>
      <c r="AL146" s="30"/>
      <c r="AM146" s="30"/>
      <c r="AN146" s="30"/>
      <c r="AO146" s="30"/>
      <c r="AP146" s="30"/>
      <c r="AQ146" s="44"/>
    </row>
    <row r="147" spans="4:57" ht="18" customHeight="1">
      <c r="D147" s="137" t="s">
        <v>429</v>
      </c>
      <c r="E147" s="110"/>
      <c r="F147" s="110"/>
      <c r="G147" s="111"/>
      <c r="H147" s="131" t="s">
        <v>433</v>
      </c>
      <c r="I147" s="131" t="s">
        <v>433</v>
      </c>
      <c r="J147" s="131" t="s">
        <v>433</v>
      </c>
      <c r="K147" s="131" t="s">
        <v>433</v>
      </c>
      <c r="L147" s="131" t="s">
        <v>433</v>
      </c>
      <c r="M147" s="131" t="s">
        <v>433</v>
      </c>
      <c r="N147" s="131" t="s">
        <v>433</v>
      </c>
      <c r="O147" s="131" t="s">
        <v>433</v>
      </c>
      <c r="P147" s="131" t="s">
        <v>433</v>
      </c>
      <c r="Q147" s="131" t="s">
        <v>433</v>
      </c>
      <c r="R147" s="131" t="s">
        <v>433</v>
      </c>
      <c r="S147" s="131" t="s">
        <v>433</v>
      </c>
      <c r="T147" s="131" t="s">
        <v>433</v>
      </c>
      <c r="U147" s="131" t="s">
        <v>433</v>
      </c>
      <c r="V147" s="131" t="s">
        <v>433</v>
      </c>
      <c r="W147" s="131" t="s">
        <v>433</v>
      </c>
      <c r="X147" s="131" t="s">
        <v>433</v>
      </c>
      <c r="Y147" s="131" t="s">
        <v>433</v>
      </c>
      <c r="Z147" s="131" t="s">
        <v>433</v>
      </c>
      <c r="AA147" s="131" t="s">
        <v>433</v>
      </c>
      <c r="AB147" s="131" t="s">
        <v>433</v>
      </c>
      <c r="AC147" s="131" t="s">
        <v>433</v>
      </c>
      <c r="AD147" s="131" t="s">
        <v>433</v>
      </c>
      <c r="AE147" s="131" t="s">
        <v>433</v>
      </c>
      <c r="AF147" s="131" t="s">
        <v>433</v>
      </c>
      <c r="AG147" s="131" t="s">
        <v>433</v>
      </c>
      <c r="AH147" s="131" t="s">
        <v>433</v>
      </c>
      <c r="AI147" s="131" t="s">
        <v>433</v>
      </c>
      <c r="AJ147" s="131" t="s">
        <v>430</v>
      </c>
      <c r="AK147" s="131" t="s">
        <v>430</v>
      </c>
      <c r="AL147" s="131" t="s">
        <v>433</v>
      </c>
      <c r="AM147" s="131" t="s">
        <v>433</v>
      </c>
      <c r="AN147" s="131" t="s">
        <v>433</v>
      </c>
      <c r="AO147" s="131" t="s">
        <v>430</v>
      </c>
      <c r="AP147" s="131" t="s">
        <v>433</v>
      </c>
      <c r="AQ147" s="131" t="s">
        <v>433</v>
      </c>
    </row>
    <row r="148" spans="4:57" ht="18" customHeight="1">
      <c r="D148" s="122"/>
      <c r="E148" s="123"/>
      <c r="F148" s="123"/>
      <c r="G148" s="124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</row>
    <row r="149" spans="4:57" ht="18" customHeight="1">
      <c r="D149" s="112"/>
      <c r="E149" s="113"/>
      <c r="F149" s="113"/>
      <c r="G149" s="114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133"/>
      <c r="AL149" s="133"/>
      <c r="AM149" s="133"/>
      <c r="AN149" s="133"/>
      <c r="AO149" s="133"/>
      <c r="AP149" s="133"/>
      <c r="AQ149" s="133"/>
    </row>
    <row r="150" spans="4:57" ht="18" customHeight="1">
      <c r="D150" s="109" t="s">
        <v>431</v>
      </c>
      <c r="E150" s="110"/>
      <c r="F150" s="110"/>
      <c r="G150" s="111"/>
      <c r="H150" s="134">
        <v>220101</v>
      </c>
      <c r="I150" s="134">
        <v>220102</v>
      </c>
      <c r="J150" s="134">
        <v>220103</v>
      </c>
      <c r="K150" s="134">
        <v>220104</v>
      </c>
      <c r="L150" s="134">
        <v>220105</v>
      </c>
      <c r="M150" s="134">
        <v>220106</v>
      </c>
      <c r="N150" s="134">
        <v>220107</v>
      </c>
      <c r="O150" s="134">
        <v>220108</v>
      </c>
      <c r="P150" s="134">
        <v>220109</v>
      </c>
      <c r="Q150" s="134">
        <v>220110</v>
      </c>
      <c r="R150" s="134">
        <v>220111</v>
      </c>
      <c r="S150" s="134">
        <v>220112</v>
      </c>
      <c r="T150" s="134">
        <v>220113</v>
      </c>
      <c r="U150" s="134">
        <v>220114</v>
      </c>
      <c r="V150" s="134">
        <v>220115</v>
      </c>
      <c r="W150" s="134">
        <v>220116</v>
      </c>
      <c r="X150" s="134">
        <v>220117</v>
      </c>
      <c r="Y150" s="134">
        <v>220118</v>
      </c>
      <c r="Z150" s="134">
        <v>220119</v>
      </c>
      <c r="AA150" s="134">
        <v>220120</v>
      </c>
      <c r="AB150" s="134">
        <v>220121</v>
      </c>
      <c r="AC150" s="134">
        <v>220122</v>
      </c>
      <c r="AD150" s="134">
        <v>220123</v>
      </c>
      <c r="AE150" s="134">
        <v>220124</v>
      </c>
      <c r="AF150" s="134">
        <v>220125</v>
      </c>
      <c r="AG150" s="134">
        <v>220127</v>
      </c>
      <c r="AH150" s="134">
        <v>220128</v>
      </c>
      <c r="AI150" s="134">
        <v>220129</v>
      </c>
      <c r="AJ150" s="134">
        <v>220001</v>
      </c>
      <c r="AK150" s="134">
        <v>220001</v>
      </c>
      <c r="AL150" s="134">
        <v>220129</v>
      </c>
      <c r="AM150" s="134">
        <v>220129</v>
      </c>
      <c r="AN150" s="134">
        <v>220130</v>
      </c>
      <c r="AO150" s="134">
        <v>220001</v>
      </c>
      <c r="AP150" s="134">
        <v>220130</v>
      </c>
      <c r="AQ150" s="134">
        <v>220130</v>
      </c>
    </row>
    <row r="151" spans="4:57" ht="18" customHeight="1">
      <c r="D151" s="122"/>
      <c r="E151" s="123"/>
      <c r="F151" s="123"/>
      <c r="G151" s="124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W151" s="5" t="s">
        <v>1084</v>
      </c>
    </row>
    <row r="152" spans="4:57" ht="18" customHeight="1">
      <c r="D152" s="122"/>
      <c r="E152" s="123"/>
      <c r="F152" s="123"/>
      <c r="G152" s="124"/>
      <c r="H152" s="135"/>
      <c r="I152" s="135"/>
      <c r="J152" s="135"/>
      <c r="K152" s="135"/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W152" s="5" t="str">
        <f>SUBSTITUTE(IF(VLOOKUP($D$75,$AD$9:$AN$20,8,FALSE)=INDEX($E$76:$G$79,MATCH("●",INDEX($H$76:$AQ$79,,MATCH($D174,$70:$70,0)-7),0),1),"","sed -i "&amp;IF($AK$169="MacOS","'' ","")&amp;"'s#"&amp;$D$75&amp;"="""&amp;VLOOKUP($D$75,$AD$9:$AN$20,8,FALSE)&amp;""""&amp;"#"&amp;$D$75&amp;"="&amp;""""&amp;INDEX($E$76:$G$79,MATCH("●",INDEX($H$76:$AQ$79,,MATCH($D174,$70:$70,0)-7),0),1)&amp;""""&amp;"#g'"&amp;" ${CONFIG_DIR}db_data_config.txt; export "&amp;$D$75&amp;"="&amp;""""&amp;INDEX($E$76:$G$79,MATCH("●",INDEX($H$76:$AQ$79,,MATCH($D174,$70:$70,0)-7),0),1)&amp;""";"),",",""",""")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</row>
    <row r="153" spans="4:57" ht="18" customHeight="1">
      <c r="D153" s="122"/>
      <c r="E153" s="123"/>
      <c r="F153" s="123"/>
      <c r="G153" s="124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W153" s="5" t="s">
        <v>1087</v>
      </c>
      <c r="AY153" s="19" t="s">
        <v>1102</v>
      </c>
    </row>
    <row r="154" spans="4:57" ht="18" customHeight="1">
      <c r="D154" s="112"/>
      <c r="E154" s="113"/>
      <c r="F154" s="113"/>
      <c r="G154" s="114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6"/>
      <c r="AE154" s="136"/>
      <c r="AF154" s="136"/>
      <c r="AG154" s="136"/>
      <c r="AH154" s="136"/>
      <c r="AI154" s="136"/>
      <c r="AJ154" s="136"/>
      <c r="AK154" s="136"/>
      <c r="AL154" s="136"/>
      <c r="AM154" s="136"/>
      <c r="AN154" s="136"/>
      <c r="AO154" s="136"/>
      <c r="AP154" s="136"/>
      <c r="AQ154" s="136"/>
      <c r="AW154" s="5" t="s">
        <v>1089</v>
      </c>
      <c r="AX154" s="5" t="s">
        <v>1087</v>
      </c>
      <c r="AZ154" s="19" t="s">
        <v>1085</v>
      </c>
    </row>
    <row r="155" spans="4:57" ht="18" customHeight="1">
      <c r="D155" s="32" t="s">
        <v>441</v>
      </c>
      <c r="E155" s="29"/>
      <c r="F155" s="29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9"/>
      <c r="AJ155" s="30"/>
      <c r="AK155" s="30"/>
      <c r="AL155" s="30"/>
      <c r="AM155" s="30"/>
      <c r="AN155" s="30"/>
      <c r="AO155" s="30"/>
      <c r="AP155" s="30"/>
      <c r="AQ155" s="44"/>
      <c r="AW155" s="5" t="s">
        <v>251</v>
      </c>
      <c r="AX155" s="5" t="s">
        <v>739</v>
      </c>
      <c r="AY155" s="5" t="s">
        <v>1086</v>
      </c>
      <c r="AZ155" s="5">
        <f>VLOOKUP(AW$171,$AD$9:$AN$20,8,FALSE)</f>
        <v>1</v>
      </c>
      <c r="BB155" s="5" t="s">
        <v>251</v>
      </c>
      <c r="BC155" s="5" t="s">
        <v>1093</v>
      </c>
    </row>
    <row r="156" spans="4:57" ht="18" customHeight="1">
      <c r="D156" s="137" t="s">
        <v>432</v>
      </c>
      <c r="E156" s="110"/>
      <c r="F156" s="110"/>
      <c r="G156" s="111"/>
      <c r="H156" s="131" t="s">
        <v>433</v>
      </c>
      <c r="I156" s="131" t="s">
        <v>433</v>
      </c>
      <c r="J156" s="131" t="s">
        <v>433</v>
      </c>
      <c r="K156" s="131" t="s">
        <v>433</v>
      </c>
      <c r="L156" s="131" t="s">
        <v>433</v>
      </c>
      <c r="M156" s="131" t="s">
        <v>433</v>
      </c>
      <c r="N156" s="131" t="s">
        <v>433</v>
      </c>
      <c r="O156" s="131" t="s">
        <v>433</v>
      </c>
      <c r="P156" s="131" t="s">
        <v>433</v>
      </c>
      <c r="Q156" s="131" t="s">
        <v>433</v>
      </c>
      <c r="R156" s="131" t="s">
        <v>433</v>
      </c>
      <c r="S156" s="131" t="s">
        <v>433</v>
      </c>
      <c r="T156" s="131" t="s">
        <v>433</v>
      </c>
      <c r="U156" s="131" t="s">
        <v>433</v>
      </c>
      <c r="V156" s="131" t="s">
        <v>433</v>
      </c>
      <c r="W156" s="131" t="s">
        <v>433</v>
      </c>
      <c r="X156" s="131" t="s">
        <v>433</v>
      </c>
      <c r="Y156" s="131" t="s">
        <v>433</v>
      </c>
      <c r="Z156" s="131" t="s">
        <v>433</v>
      </c>
      <c r="AA156" s="131" t="s">
        <v>433</v>
      </c>
      <c r="AB156" s="131" t="s">
        <v>433</v>
      </c>
      <c r="AC156" s="131" t="s">
        <v>433</v>
      </c>
      <c r="AD156" s="131" t="s">
        <v>433</v>
      </c>
      <c r="AE156" s="131" t="s">
        <v>433</v>
      </c>
      <c r="AF156" s="131" t="s">
        <v>433</v>
      </c>
      <c r="AG156" s="131" t="s">
        <v>433</v>
      </c>
      <c r="AH156" s="131" t="s">
        <v>433</v>
      </c>
      <c r="AI156" s="131" t="s">
        <v>433</v>
      </c>
      <c r="AJ156" s="131" t="s">
        <v>430</v>
      </c>
      <c r="AK156" s="131" t="s">
        <v>430</v>
      </c>
      <c r="AL156" s="131" t="s">
        <v>433</v>
      </c>
      <c r="AM156" s="131" t="s">
        <v>433</v>
      </c>
      <c r="AN156" s="131" t="s">
        <v>433</v>
      </c>
      <c r="AO156" s="131" t="s">
        <v>430</v>
      </c>
      <c r="AP156" s="131" t="s">
        <v>433</v>
      </c>
      <c r="AQ156" s="131" t="s">
        <v>433</v>
      </c>
      <c r="AW156" s="5" t="s">
        <v>251</v>
      </c>
      <c r="AX156" s="5" t="s">
        <v>1091</v>
      </c>
      <c r="BA156" s="5" t="s">
        <v>1092</v>
      </c>
      <c r="BC156" s="5" t="s">
        <v>1094</v>
      </c>
    </row>
    <row r="157" spans="4:57" ht="18" customHeight="1">
      <c r="D157" s="122"/>
      <c r="E157" s="123"/>
      <c r="F157" s="123"/>
      <c r="G157" s="124"/>
      <c r="H157" s="132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  <c r="AF157" s="132"/>
      <c r="AG157" s="132"/>
      <c r="AH157" s="132"/>
      <c r="AI157" s="132"/>
      <c r="AJ157" s="132"/>
      <c r="AK157" s="132"/>
      <c r="AL157" s="132"/>
      <c r="AM157" s="132"/>
      <c r="AN157" s="132"/>
      <c r="AO157" s="132"/>
      <c r="AP157" s="132"/>
      <c r="AQ157" s="132"/>
      <c r="AW157" s="5" t="s">
        <v>1090</v>
      </c>
      <c r="AX157" s="5" t="s">
        <v>1087</v>
      </c>
      <c r="AZ157" s="19" t="s">
        <v>1088</v>
      </c>
    </row>
    <row r="158" spans="4:57" ht="18" customHeight="1">
      <c r="D158" s="112"/>
      <c r="E158" s="113"/>
      <c r="F158" s="113"/>
      <c r="G158" s="114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/>
      <c r="AF158" s="133"/>
      <c r="AG158" s="133"/>
      <c r="AH158" s="133"/>
      <c r="AI158" s="133"/>
      <c r="AJ158" s="133"/>
      <c r="AK158" s="133"/>
      <c r="AL158" s="133"/>
      <c r="AM158" s="133"/>
      <c r="AN158" s="133"/>
      <c r="AO158" s="133"/>
      <c r="AP158" s="133"/>
      <c r="AQ158" s="133"/>
      <c r="AW158" s="5" t="s">
        <v>251</v>
      </c>
      <c r="AX158" s="5" t="s">
        <v>739</v>
      </c>
      <c r="AY158" s="5" t="s">
        <v>1086</v>
      </c>
      <c r="AZ158" s="5" t="str">
        <f>INDEX($E$76:$G$79,MATCH("●",INDEX($H$76:$AQ$79,,MATCH($D174,$70:$70,0)-7),0),1)</f>
        <v>なし</v>
      </c>
      <c r="BB158" s="5" t="s">
        <v>251</v>
      </c>
      <c r="BC158" s="5" t="s">
        <v>1095</v>
      </c>
    </row>
    <row r="159" spans="4:57" ht="18" customHeight="1">
      <c r="D159" s="137" t="s">
        <v>444</v>
      </c>
      <c r="E159" s="110"/>
      <c r="F159" s="110"/>
      <c r="G159" s="111"/>
      <c r="H159" s="142">
        <v>45741</v>
      </c>
      <c r="I159" s="142">
        <v>45741</v>
      </c>
      <c r="J159" s="142">
        <v>45741</v>
      </c>
      <c r="K159" s="142">
        <v>45741</v>
      </c>
      <c r="L159" s="142">
        <v>45741</v>
      </c>
      <c r="M159" s="142">
        <v>45741</v>
      </c>
      <c r="N159" s="142">
        <v>45741</v>
      </c>
      <c r="O159" s="142">
        <v>45741</v>
      </c>
      <c r="P159" s="142">
        <v>45741</v>
      </c>
      <c r="Q159" s="142">
        <v>45741</v>
      </c>
      <c r="R159" s="142">
        <v>45741</v>
      </c>
      <c r="S159" s="142">
        <v>45741</v>
      </c>
      <c r="T159" s="142">
        <v>45741</v>
      </c>
      <c r="U159" s="142">
        <v>45741</v>
      </c>
      <c r="V159" s="142">
        <v>45741</v>
      </c>
      <c r="W159" s="142">
        <v>45741</v>
      </c>
      <c r="X159" s="142">
        <v>45741</v>
      </c>
      <c r="Y159" s="142">
        <v>45741</v>
      </c>
      <c r="Z159" s="142">
        <v>45741</v>
      </c>
      <c r="AA159" s="142">
        <v>45741</v>
      </c>
      <c r="AB159" s="142">
        <v>45741</v>
      </c>
      <c r="AC159" s="142">
        <v>45741</v>
      </c>
      <c r="AD159" s="142">
        <v>45741</v>
      </c>
      <c r="AE159" s="142">
        <v>45741</v>
      </c>
      <c r="AF159" s="142">
        <v>45741</v>
      </c>
      <c r="AG159" s="142">
        <v>45741</v>
      </c>
      <c r="AH159" s="142">
        <v>45741</v>
      </c>
      <c r="AI159" s="142">
        <v>45741</v>
      </c>
      <c r="AJ159" s="142">
        <v>45741</v>
      </c>
      <c r="AK159" s="142">
        <v>45741</v>
      </c>
      <c r="AL159" s="142">
        <v>45741</v>
      </c>
      <c r="AM159" s="142">
        <v>45741</v>
      </c>
      <c r="AN159" s="142">
        <v>45741</v>
      </c>
      <c r="AO159" s="142">
        <v>45741</v>
      </c>
      <c r="AP159" s="142">
        <v>45741</v>
      </c>
      <c r="AQ159" s="142">
        <v>45741</v>
      </c>
      <c r="AW159" s="5" t="s">
        <v>251</v>
      </c>
      <c r="AX159" s="5" t="s">
        <v>1091</v>
      </c>
      <c r="BA159" s="5" t="s">
        <v>1096</v>
      </c>
      <c r="BE159" s="5" t="s">
        <v>1097</v>
      </c>
    </row>
    <row r="160" spans="4:57" ht="18" customHeight="1">
      <c r="D160" s="141"/>
      <c r="E160" s="123"/>
      <c r="F160" s="123"/>
      <c r="G160" s="124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  <c r="AJ160" s="142"/>
      <c r="AK160" s="142"/>
      <c r="AL160" s="142"/>
      <c r="AM160" s="142"/>
      <c r="AN160" s="142"/>
      <c r="AO160" s="142"/>
      <c r="AP160" s="142"/>
      <c r="AQ160" s="142"/>
      <c r="BA160" s="5" t="s">
        <v>1098</v>
      </c>
      <c r="BE160" s="5" t="s">
        <v>1101</v>
      </c>
    </row>
    <row r="161" spans="3:73" ht="18" customHeight="1">
      <c r="D161" s="122"/>
      <c r="E161" s="123"/>
      <c r="F161" s="123"/>
      <c r="G161" s="124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  <c r="AD161" s="142"/>
      <c r="AE161" s="142"/>
      <c r="AF161" s="142"/>
      <c r="AG161" s="142"/>
      <c r="AH161" s="142"/>
      <c r="AI161" s="142"/>
      <c r="AJ161" s="142"/>
      <c r="AK161" s="142"/>
      <c r="AL161" s="142"/>
      <c r="AM161" s="142"/>
      <c r="AN161" s="142"/>
      <c r="AO161" s="142"/>
      <c r="AP161" s="142"/>
      <c r="AQ161" s="142"/>
      <c r="BA161" s="5" t="s">
        <v>1099</v>
      </c>
      <c r="BE161" s="5" t="s">
        <v>1100</v>
      </c>
    </row>
    <row r="162" spans="3:73" ht="18" customHeight="1">
      <c r="D162" s="122"/>
      <c r="E162" s="123"/>
      <c r="F162" s="123"/>
      <c r="G162" s="124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2"/>
      <c r="AF162" s="142"/>
      <c r="AG162" s="142"/>
      <c r="AH162" s="142"/>
      <c r="AI162" s="142"/>
      <c r="AJ162" s="142"/>
      <c r="AK162" s="142"/>
      <c r="AL162" s="142"/>
      <c r="AM162" s="142"/>
      <c r="AN162" s="142"/>
      <c r="AO162" s="142"/>
      <c r="AP162" s="142"/>
      <c r="AQ162" s="142"/>
    </row>
    <row r="163" spans="3:73" ht="18" customHeight="1">
      <c r="D163" s="112"/>
      <c r="E163" s="113"/>
      <c r="F163" s="113"/>
      <c r="G163" s="114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</row>
    <row r="164" spans="3:73" ht="18" customHeight="1">
      <c r="O164" s="19"/>
      <c r="AJ164" s="36"/>
      <c r="AL164" s="19"/>
    </row>
    <row r="165" spans="3:73" ht="18" customHeight="1">
      <c r="D165" s="5" t="s">
        <v>251</v>
      </c>
      <c r="E165" s="5" t="s">
        <v>429</v>
      </c>
      <c r="I165" s="5" t="s">
        <v>13</v>
      </c>
      <c r="J165" s="5" t="s">
        <v>445</v>
      </c>
      <c r="O165" s="19"/>
      <c r="AJ165" s="36"/>
      <c r="AL165" s="19"/>
    </row>
    <row r="166" spans="3:73" ht="18" customHeight="1">
      <c r="J166" s="5" t="s">
        <v>446</v>
      </c>
      <c r="O166" s="19"/>
      <c r="AJ166" s="36"/>
      <c r="AL166" s="19"/>
    </row>
    <row r="167" spans="3:73" ht="18" customHeight="1">
      <c r="J167" s="5" t="s">
        <v>447</v>
      </c>
      <c r="O167" s="19"/>
      <c r="AJ167" s="36"/>
      <c r="AL167" s="19"/>
    </row>
    <row r="168" spans="3:73" ht="18" customHeight="1">
      <c r="O168" s="19"/>
      <c r="AJ168" s="36"/>
      <c r="AL168" s="19"/>
    </row>
    <row r="169" spans="3:73" ht="18" customHeight="1">
      <c r="C169" s="5" t="s">
        <v>30</v>
      </c>
      <c r="D169" s="5" t="s">
        <v>450</v>
      </c>
      <c r="AE169" s="5" t="s">
        <v>251</v>
      </c>
      <c r="AF169" s="5" t="s">
        <v>740</v>
      </c>
      <c r="AJ169" s="5" t="s">
        <v>328</v>
      </c>
      <c r="AK169" s="123" t="s">
        <v>741</v>
      </c>
      <c r="AL169" s="123"/>
      <c r="AM169" s="123"/>
      <c r="AN169" s="123"/>
    </row>
    <row r="171" spans="3:73" ht="18" customHeight="1">
      <c r="D171" s="109" t="s">
        <v>426</v>
      </c>
      <c r="E171" s="110"/>
      <c r="F171" s="110"/>
      <c r="G171" s="111"/>
      <c r="H171" s="115" t="s">
        <v>756</v>
      </c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  <c r="AA171" s="116"/>
      <c r="AB171" s="116"/>
      <c r="AC171" s="116"/>
      <c r="AD171" s="117"/>
      <c r="AE171" s="121" t="s">
        <v>457</v>
      </c>
      <c r="AF171" s="116"/>
      <c r="AG171" s="117"/>
      <c r="AH171" s="115" t="s">
        <v>434</v>
      </c>
      <c r="AI171" s="116"/>
      <c r="AJ171" s="116"/>
      <c r="AK171" s="116"/>
      <c r="AL171" s="116"/>
      <c r="AM171" s="116"/>
      <c r="AN171" s="116"/>
      <c r="AO171" s="116"/>
      <c r="AP171" s="116"/>
      <c r="AQ171" s="117"/>
      <c r="AS171" s="62" t="s">
        <v>467</v>
      </c>
      <c r="AT171" s="63"/>
      <c r="AU171" s="64"/>
      <c r="AW171" s="234" t="str">
        <f>$D$75</f>
        <v>COLUMN_COUNTS</v>
      </c>
      <c r="AX171" s="234" t="str">
        <f>$D$75</f>
        <v>COLUMN_COUNTS</v>
      </c>
      <c r="AY171" s="73" t="str">
        <f>$D$80</f>
        <v>COLUMN_DATA_TYPE</v>
      </c>
      <c r="AZ171" s="73" t="str">
        <f>$D$80</f>
        <v>COLUMN_DATA_TYPE</v>
      </c>
      <c r="BA171" s="73" t="str">
        <f>$D$85</f>
        <v>COLUMN_DATA_LENGTH</v>
      </c>
      <c r="BB171" s="73" t="str">
        <f>$D$85</f>
        <v>COLUMN_DATA_LENGTH</v>
      </c>
      <c r="BC171" s="73" t="str">
        <f>$D$93</f>
        <v>COLUMN_DATA_TRIM</v>
      </c>
      <c r="BD171" s="73" t="str">
        <f>$D$93</f>
        <v>COLUMN_DATA_TRIM</v>
      </c>
      <c r="BE171" s="73" t="str">
        <f>$D$98</f>
        <v>COLUMN_DATA_SIGNED</v>
      </c>
      <c r="BF171" s="73" t="str">
        <f>$D$98</f>
        <v>COLUMN_DATA_SIGNED</v>
      </c>
      <c r="BG171" s="73" t="str">
        <f>$D$105</f>
        <v>SIGN_DIGIT</v>
      </c>
      <c r="BH171" s="73" t="str">
        <f>$D$105</f>
        <v>SIGN_DIGIT</v>
      </c>
      <c r="BI171" s="73" t="str">
        <f>$D$111</f>
        <v>DATE_SEPARATOR</v>
      </c>
      <c r="BJ171" s="73" t="str">
        <f>$D$111</f>
        <v>DATE_SEPARATOR</v>
      </c>
      <c r="BK171" s="73" t="str">
        <f>$D$117</f>
        <v>TIME_SEPARATOR</v>
      </c>
      <c r="BL171" s="73" t="str">
        <f>$D$117</f>
        <v>TIME_SEPARATOR</v>
      </c>
      <c r="BM171" s="73" t="str">
        <f>$D$122</f>
        <v>SEPARATOR_DATE_TIME</v>
      </c>
      <c r="BN171" s="73" t="str">
        <f>$D$122</f>
        <v>SEPARATOR_DATE_TIME</v>
      </c>
      <c r="BO171" s="73" t="str">
        <f>$D$127</f>
        <v>REFERENCE_DATE</v>
      </c>
      <c r="BP171" s="73" t="str">
        <f>$D$127</f>
        <v>REFERENCE_DATE</v>
      </c>
      <c r="BQ171" s="73" t="str">
        <f>$D$132</f>
        <v>CASE_MODE</v>
      </c>
      <c r="BR171" s="73" t="str">
        <f>$D$132</f>
        <v>CASE_MODE</v>
      </c>
      <c r="BS171" s="73" t="str">
        <f>$D$138</f>
        <v>MULTIBYTE_STRING</v>
      </c>
      <c r="BT171" s="73" t="str">
        <f>$D$138</f>
        <v>MULTIBYTE_STRING</v>
      </c>
      <c r="BU171" s="5" t="s">
        <v>761</v>
      </c>
    </row>
    <row r="172" spans="3:73" ht="18" customHeight="1">
      <c r="D172" s="112"/>
      <c r="E172" s="113"/>
      <c r="F172" s="113"/>
      <c r="G172" s="114"/>
      <c r="H172" s="118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20"/>
      <c r="AE172" s="118"/>
      <c r="AF172" s="119"/>
      <c r="AG172" s="120"/>
      <c r="AH172" s="118"/>
      <c r="AI172" s="119"/>
      <c r="AJ172" s="119"/>
      <c r="AK172" s="119"/>
      <c r="AL172" s="119"/>
      <c r="AM172" s="119"/>
      <c r="AN172" s="119"/>
      <c r="AO172" s="119"/>
      <c r="AP172" s="119"/>
      <c r="AQ172" s="120"/>
      <c r="AS172" s="66" t="s">
        <v>468</v>
      </c>
      <c r="AT172" s="67"/>
      <c r="AU172" s="68"/>
      <c r="AW172" s="73" t="s">
        <v>758</v>
      </c>
      <c r="AX172" s="73" t="s">
        <v>759</v>
      </c>
      <c r="AY172" s="73" t="s">
        <v>758</v>
      </c>
      <c r="AZ172" s="73" t="s">
        <v>759</v>
      </c>
      <c r="BA172" s="73" t="s">
        <v>758</v>
      </c>
      <c r="BB172" s="73" t="s">
        <v>759</v>
      </c>
      <c r="BC172" s="73" t="s">
        <v>758</v>
      </c>
      <c r="BD172" s="73" t="s">
        <v>759</v>
      </c>
      <c r="BE172" s="73" t="s">
        <v>758</v>
      </c>
      <c r="BF172" s="73" t="s">
        <v>759</v>
      </c>
      <c r="BG172" s="73" t="s">
        <v>758</v>
      </c>
      <c r="BH172" s="73" t="s">
        <v>759</v>
      </c>
      <c r="BI172" s="73" t="s">
        <v>758</v>
      </c>
      <c r="BJ172" s="73" t="s">
        <v>759</v>
      </c>
      <c r="BK172" s="73" t="s">
        <v>758</v>
      </c>
      <c r="BL172" s="73" t="s">
        <v>759</v>
      </c>
      <c r="BM172" s="73" t="s">
        <v>758</v>
      </c>
      <c r="BN172" s="73" t="s">
        <v>759</v>
      </c>
      <c r="BO172" s="73" t="s">
        <v>758</v>
      </c>
      <c r="BP172" s="73" t="s">
        <v>759</v>
      </c>
      <c r="BQ172" s="73" t="s">
        <v>758</v>
      </c>
      <c r="BR172" s="73" t="s">
        <v>759</v>
      </c>
      <c r="BS172" s="73" t="s">
        <v>758</v>
      </c>
      <c r="BT172" s="73" t="s">
        <v>759</v>
      </c>
      <c r="BU172" s="5" t="s">
        <v>761</v>
      </c>
    </row>
    <row r="173" spans="3:73" ht="36" customHeight="1">
      <c r="D173" s="138">
        <f>$H$70</f>
        <v>1</v>
      </c>
      <c r="E173" s="139"/>
      <c r="F173" s="139"/>
      <c r="G173" s="140"/>
      <c r="H173" s="45" t="str">
        <f ca="1">"clear; echo "&amp;"テストケース"&amp;TEXT($D173,"000")&amp;"; "&amp;IF(INDEX($E$74,MATCH("●",INDEX($H$74:$AQ$74,,MATCH($D173,$70:$70,0)-7),0),1)="なし","mv ${CONFIG_DIR}db_data_config.txt ${CONFIG_DIR}db_data_config_bk.txt; ")&amp;"sh ./script/"&amp;$B$2&amp;".sh; "&amp;IF(INDEX($E$74,MATCH("●",INDEX($H$74:$AQ$74,,MATCH($D173,$70:$70,0)-7),0),1)="なし","mv ${CONFIG_DIR}db_data_config_bk.txt ${CONFIG_DIR}db_data_config.txt; ")</f>
        <v xml:space="preserve">clear; echo テストケース001; mv ${CONFIG_DIR}db_data_config.txt ${CONFIG_DIR}db_data_config_bk.txt; sh ./script/db_check_data_validate_config.sh; mv ${CONFIG_DIR}db_data_config_bk.txt ${CONFIG_DIR}db_data_config.txt; 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6" t="str" cm="1">
        <f t="array" ref="AE173">SUBSTITUTE(INDEX($H$147:$AQ$147, , MATCH($D173, $70:$70, 0)-7),"-","")</f>
        <v>異常</v>
      </c>
      <c r="AF173" s="147"/>
      <c r="AG173" s="148"/>
      <c r="AH173" s="143" t="s">
        <v>760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9" t="str" cm="1">
        <f t="array" ref="AS173">SUBSTITUTE(TEXT(INDEX($H$150:$AQ$150,1,$D173),"000000"),"-","")</f>
        <v>220101</v>
      </c>
      <c r="AT173" s="70"/>
      <c r="AU173" s="71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  <c r="BJ173" s="73"/>
      <c r="BK173" s="73"/>
      <c r="BL173" s="73"/>
      <c r="BM173" s="73"/>
      <c r="BN173" s="73"/>
      <c r="BO173" s="73"/>
      <c r="BP173" s="73"/>
      <c r="BQ173" s="73"/>
      <c r="BR173" s="73"/>
      <c r="BS173" s="73"/>
      <c r="BT173" s="73"/>
      <c r="BU173" s="5" t="s">
        <v>761</v>
      </c>
    </row>
    <row r="174" spans="3:73" ht="36" customHeight="1">
      <c r="D174" s="138">
        <f>$D173+1</f>
        <v>2</v>
      </c>
      <c r="E174" s="139"/>
      <c r="F174" s="139"/>
      <c r="G174" s="140"/>
      <c r="H174" s="45" t="str">
        <f ca="1">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</f>
        <v>clear; echo テストケース002;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6" t="str" cm="1">
        <f t="array" ref="AE174">SUBSTITUTE(INDEX($H$147:$AQ$147, , MATCH($D174, $70:$70, 0)-7),"-","")</f>
        <v>異常</v>
      </c>
      <c r="AF174" s="147"/>
      <c r="AG174" s="148"/>
      <c r="AH174" s="143" t="s">
        <v>887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9" t="str" cm="1">
        <f t="array" ref="AS174">SUBSTITUTE(TEXT(INDEX($H$150:$AQ$150,1,$D174),"000000"),"-","")</f>
        <v>220102</v>
      </c>
      <c r="AT174" s="70"/>
      <c r="AU174" s="71"/>
      <c r="AW174" s="73" t="str">
        <f>SUBSTITUTE(IF(VLOOKUP(AW$171,$AD$9:$AN$20,8,FALSE)=INDEX($E$76:$G$79,MATCH("●",INDEX($H$76:$AQ$79,,MATCH($D174,$70:$70,0)-7),0),1),"","sed -i "&amp;IF($AK$169="MacOS","'' ","")&amp;"'s#"&amp;AW$171&amp;"="""&amp;VLOOKUP(AW$171,$AD$9:$AN$20,8,FALSE)&amp;""""&amp;"#"&amp;AW$171&amp;"="&amp;""""&amp;INDEX($E$76:$G$79,MATCH("●",INDEX($H$76:$AQ$79,,MATCH($D174,$70:$70,0)-7),0),1)&amp;""""&amp;"#g'"&amp;" ${CONFIG_DIR}db_data_config.txt; export "&amp;AW$171&amp;"="&amp;""""&amp;INDEX($E$76:$G$79,MATCH("●",INDEX($H$76:$AQ$79,,MATCH($D174,$70:$70,0)-7),0),1)&amp;""";"),",",""",""")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  <c r="AX174" s="73" t="str">
        <f>SUBSTITUTE(IF(INDEX($E$76:$G$79,MATCH("●",INDEX($H$76:$AQ$79,,MATCH($D174,$70:$70,0)-7),0),1)=VLOOKUP(AX$171,$AD$9:$AN$20,8,FALSE),"","sed -i "&amp;IF($AK$169="MacOS","'' ","")&amp;"'s#"&amp;AX$171&amp;"="""&amp;INDEX($E$76:$G$79,MATCH("●",INDEX($H$76:$AQ$79,,MATCH($D174,$70:$70,0)-7),0),1)&amp;""""&amp;"#"&amp;AX$171&amp;"="&amp;""""&amp;VLOOKUP(AX$171,$AD$9:$AN$20,8,FALSE)&amp;""""&amp;"#g'"&amp;"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>sed -i '' 's#COLUMN_COUNTS="なし"#COLUMN_COUNTS="1"#g' ${CONFIG_DIR}db_data_config.txt; export COLUMN_COUNTS="1";</v>
      </c>
      <c r="AY174" s="73" t="str">
        <f>SUBSTITUTE(IF(VLOOKUP(AY$171,$AD$9:$AN$20,8,FALSE)=INDEX($E$81:$G$84,MATCH("●",INDEX($H$81:$AQ$84,,MATCH($D174,$70:$70,0)-7),0),1),"","sed -i "&amp;IF($AK$169="MacOS","'' ","")&amp;"'s#"&amp;AY$171&amp;"="""&amp;VLOOKUP(AY$171,$AD$9:$AN$20,8,FALSE)&amp;""""&amp;"#"&amp;AY$171&amp;"="&amp;""""&amp;INDEX($E$81:$G$84,MATCH("●",INDEX($H$81:$AQ$84,,MATCH($D174,$70:$70,0)-7),0),1)&amp;""""&amp;"#g'"&amp;" ${CONFIG_DIR}db_data_config.txt; export "&amp;AY$171&amp;"="&amp;""""&amp;INDEX($E$81:$G$84,MATCH("●",INDEX($H$81:$AQ$84,,MATCH($D174,$70:$70,0)-7),0),1)&amp;""";"),",",""",""")</f>
        <v/>
      </c>
      <c r="AZ174" s="73" t="str">
        <f>SUBSTITUTE(IF(INDEX($E$81:$G$84,MATCH("●",INDEX($H$81:$AQ$84,,MATCH($D174,$70:$70,0)-7),0),1)=VLOOKUP(AZ$171,$AD$9:$AN$20,8,FALSE),"","sed -i "&amp;IF($AK$169="MacOS","'' ","")&amp;"'s#"&amp;AZ$171&amp;"="""&amp;INDEX($E$81:$G$84,MATCH("●",INDEX($H$81:$AQ$84,,MATCH($D174,$70:$70,0)-7),0),1)&amp;""""&amp;"#"&amp;AZ$171&amp;"="&amp;""""&amp;VLOOKUP(AZ$171,$AD$9:$AN$20,8,FALSE)&amp;""""&amp;"#g'"&amp;"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74" s="73" t="str">
        <f>SUBSTITUTE(IF(VLOOKUP(BA$171,$AD$9:$AN$20,8,FALSE)=INDEX($E$86:$G$92,MATCH("●",INDEX($H$86:$AQ$92,,MATCH($D174,$70:$70,0)-7),0),1),"","sed -i "&amp;IF($AK$169="MacOS","'' ","")&amp;"'s#"&amp;BA$171&amp;"="""&amp;VLOOKUP(BA$171,$AD$9:$AN$20,8,FALSE)&amp;""""&amp;"#"&amp;BA$171&amp;"="&amp;""""&amp;INDEX($E$86:$G$92,MATCH("●",INDEX($H$86:$AQ$92,,MATCH($D174,$70:$70,0)-7),0),1)&amp;""""&amp;"#g'"&amp;" ${CONFIG_DIR}db_data_config.txt; export "&amp;BA$171&amp;"="&amp;""""&amp;INDEX($E$86:$G$92,MATCH("●",INDEX($H$86:$AQ$92,,MATCH($D174,$70:$70,0)-7),0),1)&amp;""";"),",",""",""")</f>
        <v/>
      </c>
      <c r="BB174" s="73" t="str">
        <f>SUBSTITUTE(IF(INDEX($E$86:$G$92,MATCH("●",INDEX($H$86:$AQ$92,,MATCH($D174,$70:$70,0)-7),0),1)=VLOOKUP(BB$171,$AD$9:$AN$20,8,FALSE),"","sed -i "&amp;IF($AK$169="MacOS","'' ","")&amp;"'s#"&amp;BB$171&amp;"="""&amp;INDEX($E$86:$G$92,MATCH("●",INDEX($H$86:$AQ$92,,MATCH($D174,$70:$70,0)-7),0),1)&amp;""""&amp;"#"&amp;BB$171&amp;"="&amp;""""&amp;VLOOKUP(BB$171,$AD$9:$AN$20,8,FALSE)&amp;""""&amp;"#g'"&amp;"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74" s="73" t="str">
        <f>SUBSTITUTE(IF(VLOOKUP(BC$171,$AD$9:$AN$20,8,FALSE)=INDEX($E$94:$G$97,MATCH("●",INDEX($H$94:$AQ$97,,MATCH($D174,$70:$70,0)-7),0),1),"","sed -i "&amp;IF($AK$169="MacOS","'' ","")&amp;"'s#"&amp;BC$171&amp;"="""&amp;VLOOKUP(BC$171,$AD$9:$AN$20,8,FALSE)&amp;""""&amp;"#"&amp;BC$171&amp;"="&amp;""""&amp;INDEX($E$94:$G$97,MATCH("●",INDEX($H$94:$AQ$97,,MATCH($D174,$70:$70,0)-7),0),1)&amp;""""&amp;"#g'"&amp;" ${CONFIG_DIR}db_data_config.txt; export "&amp;BC$171&amp;"="&amp;""""&amp;INDEX($E$94:$G$97,MATCH("●",INDEX($H$94:$AQ$97,,MATCH($D174,$70:$70,0)-7),0),1)&amp;""";"),",",""",""")</f>
        <v/>
      </c>
      <c r="BD174" s="73" t="str">
        <f>SUBSTITUTE(IF(INDEX($E$94:$G$97,MATCH("●",INDEX($H$94:$AQ$97,,MATCH($D174,$70:$70,0)-7),0),1)=VLOOKUP(BD$171,$AD$9:$AN$20,8,FALSE),"","sed -i "&amp;IF($AK$169="MacOS","'' ","")&amp;"'s#"&amp;BD$171&amp;"="""&amp;INDEX($E$94:$G$97,MATCH("●",INDEX($H$94:$AQ$97,,MATCH($D174,$70:$70,0)-7),0),1)&amp;""""&amp;"#"&amp;BD$171&amp;"="&amp;""""&amp;VLOOKUP(BD$171,$AD$9:$AN$20,8,FALSE)&amp;""""&amp;"#g'"&amp;"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74" s="73" t="str">
        <f>SUBSTITUTE(IF(VLOOKUP(BE$171,$AD$9:$AN$20,8,FALSE)=INDEX($E$99:$G$104,MATCH("●",INDEX($H$99:$AQ$104,,MATCH($D174,$70:$70,0)-7),0),1),"","sed -i "&amp;IF($AK$169="MacOS","'' ","")&amp;"'s#"&amp;BE$171&amp;"="""&amp;VLOOKUP(BE$171,$AD$9:$AN$20,8,FALSE)&amp;""""&amp;"#"&amp;BE$171&amp;"="&amp;""""&amp;INDEX($E$99:$G$104,MATCH("●",INDEX($H$99:$AQ$104,,MATCH($D174,$70:$70,0)-7),0),1)&amp;""""&amp;"#g'"&amp;" ${CONFIG_DIR}db_data_config.txt; export "&amp;BE$171&amp;"="&amp;""""&amp;INDEX($E$99:$G$104,MATCH("●",INDEX($H$99:$AQ$104,,MATCH($D174,$70:$70,0)-7),0),1)&amp;""";"),",",""",""")</f>
        <v/>
      </c>
      <c r="BF174" s="73" t="str">
        <f>SUBSTITUTE(IF(INDEX($E$99:$G$104,MATCH("●",INDEX($H$99:$AQ$104,,MATCH($D174,$70:$70,0)-7),0),1)=VLOOKUP(BF$171,$AD$9:$AN$20,8,FALSE),"","sed -i "&amp;IF($AK$169="MacOS","'' ","")&amp;"'s#"&amp;BF$171&amp;"="""&amp;INDEX($E$99:$G$104,MATCH("●",INDEX($H$99:$AQ$104,,MATCH($D174,$70:$70,0)-7),0),1)&amp;""""&amp;"#"&amp;BF$171&amp;"="&amp;""""&amp;VLOOKUP(BF$171,$AD$9:$AN$20,8,FALSE)&amp;""""&amp;"#g'"&amp;"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74" s="73" t="str">
        <f>SUBSTITUTE(IF(VLOOKUP(BG$171,$AD$9:$AN$20,8,FALSE)=INDEX($E$106:$G$110,MATCH("●",INDEX($H$106:$AQ$110,,MATCH($D174,$70:$70,0)-7),0),1),"","sed -i "&amp;IF($AK$169="MacOS","'' ","")&amp;"'s#"&amp;BG$171&amp;"="""&amp;VLOOKUP(BG$171,$AD$9:$AN$20,8,FALSE)&amp;""""&amp;"#"&amp;BG$171&amp;"="&amp;""""&amp;INDEX($E$106:$G$110,MATCH("●",INDEX($H$106:$AQ$110,,MATCH($D174,$70:$70,0)-7),0),1)&amp;""""&amp;"#g'"&amp;" ${CONFIG_DIR}db_data_config.txt; export "&amp;BG$171&amp;"="&amp;""""&amp;INDEX($E$106:$G$110,MATCH("●",INDEX($H$106:$AQ$110,,MATCH($D174,$70:$70,0)-7),0),1)&amp;""";"),",",""",""")</f>
        <v/>
      </c>
      <c r="BH174" s="73" t="str">
        <f>SUBSTITUTE(IF(INDEX($E$106:$G$110,MATCH("●",INDEX($H$106:$AQ$110,,MATCH($D174,$70:$70,0)-7),0),1)=VLOOKUP(BH$171,$AD$9:$AN$20,8,FALSE),"","sed -i "&amp;IF($AK$169="MacOS","'' ","")&amp;"'s#"&amp;BH$171&amp;"="""&amp;INDEX($E$106:$G$110,MATCH("●",INDEX($H$106:$AQ$110,,MATCH($D174,$70:$70,0)-7),0),1)&amp;""""&amp;"#"&amp;BH$171&amp;"="&amp;""""&amp;VLOOKUP(BH$171,$AD$9:$AN$20,8,FALSE)&amp;""""&amp;"#g'"&amp;"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74" s="73" t="str">
        <f>SUBSTITUTE(IF(VLOOKUP(BI$171,$AD$9:$AN$20,8,FALSE)=INDEX($E$112:$G$116,MATCH("●",INDEX($H$112:$AQ$116,,MATCH($D174,$70:$70,0)-7),0),1),"","sed -i "&amp;IF($AK$169="MacOS","'' ","")&amp;"'s#"&amp;BI$171&amp;"="""&amp;VLOOKUP(BI$171,$AD$9:$AN$20,8,FALSE)&amp;""""&amp;"#"&amp;BI$171&amp;"="&amp;""""&amp;INDEX($E$112:$G$116,MATCH("●",INDEX($H$112:$AQ$116,,MATCH($D174,$70:$70,0)-7),0),1)&amp;""""&amp;"#g'"&amp;" ${CONFIG_DIR}db_data_config.txt; export "&amp;BI$171&amp;"="&amp;""""&amp;INDEX($E$112:$G$116,MATCH("●",INDEX($H$112:$AQ$116,,MATCH($D174,$70:$70,0)-7),0),1)&amp;""";"),",",""",""")</f>
        <v/>
      </c>
      <c r="BJ174" s="73" t="str">
        <f>SUBSTITUTE(IF(INDEX($E$112:$G$116,MATCH("●",INDEX($H$112:$AQ$116,,MATCH($D174,$70:$70,0)-7),0),1)=VLOOKUP(BJ$171,$AD$9:$AN$20,8,FALSE),"","sed -i "&amp;IF($AK$169="MacOS","'' ","")&amp;"'s#"&amp;BJ$171&amp;"="""&amp;INDEX($E$112:$G$116,MATCH("●",INDEX($H$112:$AQ$116,,MATCH($D174,$70:$70,0)-7),0),1)&amp;""""&amp;"#"&amp;BJ$171&amp;"="&amp;""""&amp;VLOOKUP(BJ$171,$AD$9:$AN$20,8,FALSE)&amp;""""&amp;"#g'"&amp;"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4" s="73" t="str">
        <f>SUBSTITUTE(IF(VLOOKUP(BK$171,$AD$9:$AN$20,8,FALSE)=INDEX($E$118:$G$121,MATCH("●",INDEX($H$118:$AQ$121,,MATCH($D174,$70:$70,0)-7),0),1),"","sed -i "&amp;IF($AK$169="MacOS","'' ","")&amp;"'s#"&amp;BK$171&amp;"="""&amp;VLOOKUP(BK$171,$AD$9:$AN$20,8,FALSE)&amp;""""&amp;"#"&amp;BK$171&amp;"="&amp;""""&amp;INDEX($E$118:$G$121,MATCH("●",INDEX($H$118:$AQ$121,,MATCH($D174,$70:$70,0)-7),0),1)&amp;""""&amp;"#g'"&amp;" ${CONFIG_DIR}db_data_config.txt; export "&amp;BK$171&amp;"="&amp;""""&amp;INDEX($E$118:$G$121,MATCH("●",INDEX($H$118:$AQ$121,,MATCH($D174,$70:$70,0)-7),0),1)&amp;""";"),",",""",""")</f>
        <v/>
      </c>
      <c r="BL174" s="73" t="str">
        <f>SUBSTITUTE(IF(INDEX($E$118:$G$121,MATCH("●",INDEX($H$118:$AQ$121,,MATCH($D174,$70:$70,0)-7),0),1)=VLOOKUP(BL$171,$AD$9:$AN$20,8,FALSE),"","sed -i "&amp;IF($AK$169="MacOS","'' ","")&amp;"'s#"&amp;BL$171&amp;"="""&amp;INDEX($E$118:$G$121,MATCH("●",INDEX($H$118:$AQ$121,,MATCH($D174,$70:$70,0)-7),0),1)&amp;""""&amp;"#"&amp;BL$171&amp;"="&amp;""""&amp;VLOOKUP(BL$171,$AD$9:$AN$20,8,FALSE)&amp;""""&amp;"#g'"&amp;"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4" s="73" t="str">
        <f>SUBSTITUTE(IF(VLOOKUP(BM$171,$AD$9:$AN$20,8,FALSE)=INDEX($E$123:$G$126,MATCH("●",INDEX($H$123:$AQ$126,,MATCH($D174,$70:$70,0)-7),0),1),"","sed -i "&amp;IF($AK$169="MacOS","'' ","")&amp;"'s#"&amp;BM$171&amp;"="""&amp;VLOOKUP(BM$171,$AD$9:$AN$20,8,FALSE)&amp;""""&amp;"#"&amp;BM$171&amp;"="&amp;""""&amp;INDEX($E$123:$G$126,MATCH("●",INDEX($H$123:$AQ$126,,MATCH($D174,$70:$70,0)-7),0),1)&amp;""""&amp;"#g'"&amp;" ${CONFIG_DIR}db_data_config.txt; export "&amp;BM$171&amp;"="&amp;""""&amp;INDEX($E$123:$G$126,MATCH("●",INDEX($H$123:$AQ$126,,MATCH($D174,$70:$70,0)-7),0),1)&amp;""";"),",",""",""")</f>
        <v/>
      </c>
      <c r="BN174" s="73" t="str">
        <f>SUBSTITUTE(IF(INDEX($E$123:$G$126,MATCH("●",INDEX($H$123:$AQ$126,,MATCH($D174,$70:$70,0)-7),0),1)=VLOOKUP(BN$171,$AD$9:$AN$20,8,FALSE),"","sed -i "&amp;IF($AK$169="MacOS","'' ","")&amp;"'s#"&amp;BN$171&amp;"="""&amp;INDEX($E$123:$G$126,MATCH("●",INDEX($H$123:$AQ$126,,MATCH($D174,$70:$70,0)-7),0),1)&amp;""""&amp;"#"&amp;BN$171&amp;"="&amp;""""&amp;VLOOKUP(BN$171,$AD$9:$AN$20,8,FALSE)&amp;""""&amp;"#g'"&amp;"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4" s="73" t="str">
        <f>SUBSTITUTE(IF(VLOOKUP(BO$171,$AD$9:$AN$20,8,FALSE)=INDEX($E$128:$G$131,MATCH("●",INDEX($H$128:$AQ$131,,MATCH($D174,$70:$70,0)-7),0),1),"","sed -i "&amp;IF($AK$169="MacOS","'' ","")&amp;"'s#"&amp;BO$171&amp;"="""&amp;VLOOKUP(BO$171,$AD$9:$AN$20,8,FALSE)&amp;""""&amp;"#"&amp;BO$171&amp;"="&amp;""""&amp;INDEX($E$128:$G$131,MATCH("●",INDEX($H$128:$AQ$131,,MATCH($D174,$70:$70,0)-7),0),1)&amp;""""&amp;"#g'"&amp;" ${CONFIG_DIR}db_data_config.txt; export "&amp;BO$171&amp;"="&amp;""""&amp;INDEX($E$128:$G$131,MATCH("●",INDEX($H$128:$AQ$131,,MATCH($D174,$70:$70,0)-7),0),1)&amp;""";"),",",""",""")</f>
        <v/>
      </c>
      <c r="BP174" s="73" t="str">
        <f>SUBSTITUTE(IF(INDEX($E$128:$G$131,MATCH("●",INDEX($H$128:$AQ$131,,MATCH($D174,$70:$70,0)-7),0),1)=VLOOKUP(BP$171,$AD$9:$AN$20,8,FALSE),"","sed -i "&amp;IF($AK$169="MacOS","'' ","")&amp;"'s#"&amp;BP$171&amp;"="""&amp;INDEX($E$128:$G$131,MATCH("●",INDEX($H$128:$AQ$131,,MATCH($D174,$70:$70,0)-7),0),1)&amp;""""&amp;"#"&amp;BP$171&amp;"="&amp;""""&amp;VLOOKUP(BP$171,$AD$9:$AN$20,8,FALSE)&amp;""""&amp;"#g'"&amp;"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4" s="73" t="str">
        <f>SUBSTITUTE(IF(VLOOKUP(BQ$171,$AD$9:$AN$20,8,FALSE)=INDEX($E$133:$G$137,MATCH("●",INDEX($H$133:$AQ$137,,MATCH($D174,$70:$70,0)-7),0),1),"","sed -i "&amp;IF($AK$169="MacOS","'' ","")&amp;"'s#"&amp;BQ$171&amp;"="""&amp;VLOOKUP(BQ$171,$AD$9:$AN$20,8,FALSE)&amp;""""&amp;"#"&amp;BQ$171&amp;"="&amp;""""&amp;INDEX($E$133:$G$137,MATCH("●",INDEX($H$133:$AQ$137,,MATCH($D174,$70:$70,0)-7),0),1)&amp;""""&amp;"#g'"&amp;" ${CONFIG_DIR}db_data_config.txt; export "&amp;BQ$171&amp;"="&amp;""""&amp;INDEX($E$133:$G$137,MATCH("●",INDEX($H$133:$AQ$137,,MATCH($D174,$70:$70,0)-7),0),1)&amp;""";"),",",""",""")</f>
        <v/>
      </c>
      <c r="BR174" s="73" t="str">
        <f>SUBSTITUTE(IF(INDEX($E$133:$G$137,MATCH("●",INDEX($H$133:$AQ$137,,MATCH($D174,$70:$70,0)-7),0),1)=VLOOKUP(BR$171,$AD$9:$AN$20,8,FALSE),"","sed -i "&amp;IF($AK$169="MacOS","'' ","")&amp;"'s#"&amp;BR$171&amp;"="""&amp;INDEX($E$133:$G$137,MATCH("●",INDEX($H$133:$AQ$137,,MATCH($D174,$70:$70,0)-7),0),1)&amp;""""&amp;"#"&amp;BR$171&amp;"="&amp;""""&amp;VLOOKUP(BR$171,$AD$9:$AN$20,8,FALSE)&amp;""""&amp;"#g'"&amp;"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4" s="73" t="str">
        <f>SUBSTITUTE(IF(VLOOKUP(BS$171,$AD$9:$AN$20,8,FALSE)=INDEX($E$139:$G$145,MATCH("●",INDEX($H$139:$AQ$145,,MATCH($D174,$70:$70,0)-7),0),1),"","sed -i "&amp;IF($AK$169="MacOS","'' ","")&amp;"'s#"&amp;BS$171&amp;"="""&amp;VLOOKUP(BS$171,$AD$9:$AN$20,8,FALSE)&amp;""""&amp;"#"&amp;BS$171&amp;"="&amp;""""&amp;INDEX($E$139:$G$145,MATCH("●",INDEX($H$139:$AQ$145,,MATCH($D174,$70:$70,0)-7),0),1)&amp;""""&amp;"#g'"&amp;" ${CONFIG_DIR}db_data_config.txt; export "&amp;BS$171&amp;"="&amp;""""&amp;INDEX($E$139:$G$145,MATCH("●",INDEX($H$139:$AQ$145,,MATCH($D174,$70:$70,0)-7),0),1)&amp;""";"),",",""",""")</f>
        <v/>
      </c>
      <c r="BT174" s="73" t="str">
        <f>SUBSTITUTE(IF(INDEX($E$139:$G$145,MATCH("●",INDEX($H$139:$AQ$145,,MATCH($D174,$70:$70,0)-7),0),1)=VLOOKUP(BT$171,$AD$9:$AN$20,8,FALSE),"","sed -i "&amp;IF($AK$169="MacOS","'' ","")&amp;"'s#"&amp;BT$171&amp;"="""&amp;INDEX($E$139:$G$145,MATCH("●",INDEX($H$139:$AQ$145,,MATCH($D174,$70:$70,0)-7),0),1)&amp;""""&amp;"#"&amp;BT$171&amp;"="&amp;""""&amp;VLOOKUP(BT$171,$AD$9:$AN$20,8,FALSE)&amp;""""&amp;"#g'"&amp;"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4" s="5" t="s">
        <v>761</v>
      </c>
    </row>
    <row r="175" spans="3:73" ht="36" customHeight="1">
      <c r="D175" s="138">
        <f>$D174+1</f>
        <v>3</v>
      </c>
      <c r="E175" s="139"/>
      <c r="F175" s="139"/>
      <c r="G175" s="140"/>
      <c r="H175" s="45" t="str">
        <f t="shared" ref="H175:H208" ca="1" si="2">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</f>
        <v>clear; echo テストケース003; sed -i '' 's#COLUMN_DATA_TYPE="char"#COLUMN_DATA_TYPE=""#g' ${CONFIG_DIR}db_data_config.txt; export COLUMN_DATA_TYPE="";sh ./script/db_check_data_validate_config.sh; sed -i '' 's#COLUMN_DATA_TYPE=""#COLUMN_DATA_TYPE="char"#g' ${CONFIG_DIR}db_data_config.txt; export COLUMN_DATA_TYPE="char";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6" t="str" cm="1">
        <f t="array" ref="AE175">SUBSTITUTE(INDEX($H$147:$AQ$147, , MATCH($D175, $70:$70, 0)-7),"-","")</f>
        <v>異常</v>
      </c>
      <c r="AF175" s="147"/>
      <c r="AG175" s="148"/>
      <c r="AH175" s="143" t="s">
        <v>888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9" t="str" cm="1">
        <f t="array" ref="AS175">SUBSTITUTE(TEXT(INDEX($H$150:$AQ$150,1,$D175),"000000"),"-","")</f>
        <v>220103</v>
      </c>
      <c r="AT175" s="70"/>
      <c r="AU175" s="71"/>
      <c r="AW175" s="73" t="str">
        <f>SUBSTITUTE(IF(VLOOKUP(AW$171,$AD$9:$AN$20,8,FALSE)=INDEX($E$76:$G$79,MATCH("●",INDEX($H$76:$AQ$79,,MATCH($D175,$70:$70,0)-7),0),1),"","sed -i "&amp;IF($AK$169="MacOS","'' ","")&amp;"'s#"&amp;AW$171&amp;"="""&amp;VLOOKUP(AW$171,$AD$9:$AN$20,8,FALSE)&amp;""""&amp;"#"&amp;AW$171&amp;"="&amp;""""&amp;INDEX($E$76:$G$79,MATCH("●",INDEX($H$76:$AQ$79,,MATCH($D175,$70:$70,0)-7),0),1)&amp;""""&amp;"#g'"&amp;" ${CONFIG_DIR}db_data_config.txt; export "&amp;AW$171&amp;"="&amp;""""&amp;INDEX($E$76:$G$79,MATCH("●",INDEX($H$76:$AQ$79,,MATCH($D175,$70:$70,0)-7),0),1)&amp;""";"),",",""",""")</f>
        <v/>
      </c>
      <c r="AX175" s="73" t="str">
        <f>SUBSTITUTE(IF(INDEX($E$76:$G$79,MATCH("●",INDEX($H$76:$AQ$79,,MATCH($D175,$70:$70,0)-7),0),1)=VLOOKUP(AX$171,$AD$9:$AN$20,8,FALSE),"","sed -i "&amp;IF($AK$169="MacOS","'' ","")&amp;"'s#"&amp;AX$171&amp;"="""&amp;INDEX($E$76:$G$79,MATCH("●",INDEX($H$76:$AQ$79,,MATCH($D175,$70:$70,0)-7),0),1)&amp;""""&amp;"#"&amp;AX$171&amp;"="&amp;""""&amp;VLOOKUP(AX$171,$AD$9:$AN$20,8,FALSE)&amp;""""&amp;"#g'"&amp;"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75" s="73" t="str">
        <f>SUBSTITUTE(IF(VLOOKUP(AY$171,$AD$9:$AN$20,8,FALSE)=INDEX($E$81:$G$84,MATCH("●",INDEX($H$81:$AQ$84,,MATCH($D175,$70:$70,0)-7),0),1),"","sed -i "&amp;IF($AK$169="MacOS","'' ","")&amp;"'s#"&amp;AY$171&amp;"="""&amp;VLOOKUP(AY$171,$AD$9:$AN$20,8,FALSE)&amp;""""&amp;"#"&amp;AY$171&amp;"="&amp;""""&amp;INDEX($E$81:$G$84,MATCH("●",INDEX($H$81:$AQ$84,,MATCH($D175,$70:$70,0)-7),0),1)&amp;""""&amp;"#g'"&amp;" ${CONFIG_DIR}db_data_config.txt; export "&amp;AY$171&amp;"="&amp;""""&amp;INDEX($E$81:$G$84,MATCH("●",INDEX($H$81:$AQ$84,,MATCH($D175,$70:$70,0)-7),0),1)&amp;""";"),",",""",""")</f>
        <v>sed -i '' 's#COLUMN_DATA_TYPE="char"#COLUMN_DATA_TYPE="なし"#g' ${CONFIG_DIR}db_data_config.txt; export COLUMN_DATA_TYPE="なし";</v>
      </c>
      <c r="AZ175" s="73" t="str">
        <f>SUBSTITUTE(IF(INDEX($E$81:$G$84,MATCH("●",INDEX($H$81:$AQ$84,,MATCH($D175,$70:$70,0)-7),0),1)=VLOOKUP(AZ$171,$AD$9:$AN$20,8,FALSE),"","sed -i "&amp;IF($AK$169="MacOS","'' ","")&amp;"'s#"&amp;AZ$171&amp;"="""&amp;INDEX($E$81:$G$84,MATCH("●",INDEX($H$81:$AQ$84,,MATCH($D175,$70:$70,0)-7),0),1)&amp;""""&amp;"#"&amp;AZ$171&amp;"="&amp;""""&amp;VLOOKUP(AZ$171,$AD$9:$AN$20,8,FALSE)&amp;""""&amp;"#g'"&amp;"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>sed -i '' 's#COLUMN_DATA_TYPE="なし"#COLUMN_DATA_TYPE="char"#g' ${CONFIG_DIR}db_data_config.txt; export COLUMN_DATA_TYPE="char";</v>
      </c>
      <c r="BA175" s="73" t="str">
        <f>SUBSTITUTE(IF(VLOOKUP(BA$171,$AD$9:$AN$20,8,FALSE)=INDEX($E$86:$G$92,MATCH("●",INDEX($H$86:$AQ$92,,MATCH($D175,$70:$70,0)-7),0),1),"","sed -i "&amp;IF($AK$169="MacOS","'' ","")&amp;"'s#"&amp;BA$171&amp;"="""&amp;VLOOKUP(BA$171,$AD$9:$AN$20,8,FALSE)&amp;""""&amp;"#"&amp;BA$171&amp;"="&amp;""""&amp;INDEX($E$86:$G$92,MATCH("●",INDEX($H$86:$AQ$92,,MATCH($D175,$70:$70,0)-7),0),1)&amp;""""&amp;"#g'"&amp;" ${CONFIG_DIR}db_data_config.txt; export "&amp;BA$171&amp;"="&amp;""""&amp;INDEX($E$86:$G$92,MATCH("●",INDEX($H$86:$AQ$92,,MATCH($D175,$70:$70,0)-7),0),1)&amp;""";"),",",""",""")</f>
        <v/>
      </c>
      <c r="BB175" s="73" t="str">
        <f>SUBSTITUTE(IF(INDEX($E$86:$G$92,MATCH("●",INDEX($H$86:$AQ$92,,MATCH($D175,$70:$70,0)-7),0),1)=VLOOKUP(BB$171,$AD$9:$AN$20,8,FALSE),"","sed -i "&amp;IF($AK$169="MacOS","'' ","")&amp;"'s#"&amp;BB$171&amp;"="""&amp;INDEX($E$86:$G$92,MATCH("●",INDEX($H$86:$AQ$92,,MATCH($D175,$70:$70,0)-7),0),1)&amp;""""&amp;"#"&amp;BB$171&amp;"="&amp;""""&amp;VLOOKUP(BB$171,$AD$9:$AN$20,8,FALSE)&amp;""""&amp;"#g'"&amp;"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75" s="73" t="str">
        <f>SUBSTITUTE(IF(VLOOKUP(BC$171,$AD$9:$AN$20,8,FALSE)=INDEX($E$94:$G$97,MATCH("●",INDEX($H$94:$AQ$97,,MATCH($D175,$70:$70,0)-7),0),1),"","sed -i "&amp;IF($AK$169="MacOS","'' ","")&amp;"'s#"&amp;BC$171&amp;"="""&amp;VLOOKUP(BC$171,$AD$9:$AN$20,8,FALSE)&amp;""""&amp;"#"&amp;BC$171&amp;"="&amp;""""&amp;INDEX($E$94:$G$97,MATCH("●",INDEX($H$94:$AQ$97,,MATCH($D175,$70:$70,0)-7),0),1)&amp;""""&amp;"#g'"&amp;" ${CONFIG_DIR}db_data_config.txt; export "&amp;BC$171&amp;"="&amp;""""&amp;INDEX($E$94:$G$97,MATCH("●",INDEX($H$94:$AQ$97,,MATCH($D175,$70:$70,0)-7),0),1)&amp;""";"),",",""",""")</f>
        <v/>
      </c>
      <c r="BD175" s="73" t="str">
        <f>SUBSTITUTE(IF(INDEX($E$94:$G$97,MATCH("●",INDEX($H$94:$AQ$97,,MATCH($D175,$70:$70,0)-7),0),1)=VLOOKUP(BD$171,$AD$9:$AN$20,8,FALSE),"","sed -i "&amp;IF($AK$169="MacOS","'' ","")&amp;"'s#"&amp;BD$171&amp;"="""&amp;INDEX($E$94:$G$97,MATCH("●",INDEX($H$94:$AQ$97,,MATCH($D175,$70:$70,0)-7),0),1)&amp;""""&amp;"#"&amp;BD$171&amp;"="&amp;""""&amp;VLOOKUP(BD$171,$AD$9:$AN$20,8,FALSE)&amp;""""&amp;"#g'"&amp;"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75" s="73" t="str">
        <f>SUBSTITUTE(IF(VLOOKUP(BE$171,$AD$9:$AN$20,8,FALSE)=INDEX($E$99:$G$104,MATCH("●",INDEX($H$99:$AQ$104,,MATCH($D175,$70:$70,0)-7),0),1),"","sed -i "&amp;IF($AK$169="MacOS","'' ","")&amp;"'s#"&amp;BE$171&amp;"="""&amp;VLOOKUP(BE$171,$AD$9:$AN$20,8,FALSE)&amp;""""&amp;"#"&amp;BE$171&amp;"="&amp;""""&amp;INDEX($E$99:$G$104,MATCH("●",INDEX($H$99:$AQ$104,,MATCH($D175,$70:$70,0)-7),0),1)&amp;""""&amp;"#g'"&amp;" ${CONFIG_DIR}db_data_config.txt; export "&amp;BE$171&amp;"="&amp;""""&amp;INDEX($E$99:$G$104,MATCH("●",INDEX($H$99:$AQ$104,,MATCH($D175,$70:$70,0)-7),0),1)&amp;""";"),",",""",""")</f>
        <v/>
      </c>
      <c r="BF175" s="73" t="str">
        <f>SUBSTITUTE(IF(INDEX($E$99:$G$104,MATCH("●",INDEX($H$99:$AQ$104,,MATCH($D175,$70:$70,0)-7),0),1)=VLOOKUP(BF$171,$AD$9:$AN$20,8,FALSE),"","sed -i "&amp;IF($AK$169="MacOS","'' ","")&amp;"'s#"&amp;BF$171&amp;"="""&amp;INDEX($E$99:$G$104,MATCH("●",INDEX($H$99:$AQ$104,,MATCH($D175,$70:$70,0)-7),0),1)&amp;""""&amp;"#"&amp;BF$171&amp;"="&amp;""""&amp;VLOOKUP(BF$171,$AD$9:$AN$20,8,FALSE)&amp;""""&amp;"#g'"&amp;"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75" s="73" t="str">
        <f>SUBSTITUTE(IF(VLOOKUP(BG$171,$AD$9:$AN$20,8,FALSE)=INDEX($E$106:$G$110,MATCH("●",INDEX($H$106:$AQ$110,,MATCH($D175,$70:$70,0)-7),0),1),"","sed -i "&amp;IF($AK$169="MacOS","'' ","")&amp;"'s#"&amp;BG$171&amp;"="""&amp;VLOOKUP(BG$171,$AD$9:$AN$20,8,FALSE)&amp;""""&amp;"#"&amp;BG$171&amp;"="&amp;""""&amp;INDEX($E$106:$G$110,MATCH("●",INDEX($H$106:$AQ$110,,MATCH($D175,$70:$70,0)-7),0),1)&amp;""""&amp;"#g'"&amp;" ${CONFIG_DIR}db_data_config.txt; export "&amp;BG$171&amp;"="&amp;""""&amp;INDEX($E$106:$G$110,MATCH("●",INDEX($H$106:$AQ$110,,MATCH($D175,$70:$70,0)-7),0),1)&amp;""";"),",",""",""")</f>
        <v/>
      </c>
      <c r="BH175" s="73" t="str">
        <f>SUBSTITUTE(IF(INDEX($E$106:$G$110,MATCH("●",INDEX($H$106:$AQ$110,,MATCH($D175,$70:$70,0)-7),0),1)=VLOOKUP(BH$171,$AD$9:$AN$20,8,FALSE),"","sed -i "&amp;IF($AK$169="MacOS","'' ","")&amp;"'s#"&amp;BH$171&amp;"="""&amp;INDEX($E$106:$G$110,MATCH("●",INDEX($H$106:$AQ$110,,MATCH($D175,$70:$70,0)-7),0),1)&amp;""""&amp;"#"&amp;BH$171&amp;"="&amp;""""&amp;VLOOKUP(BH$171,$AD$9:$AN$20,8,FALSE)&amp;""""&amp;"#g'"&amp;"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75" s="73" t="str">
        <f>SUBSTITUTE(IF(VLOOKUP(BI$171,$AD$9:$AN$20,8,FALSE)=INDEX($E$112:$G$116,MATCH("●",INDEX($H$112:$AQ$116,,MATCH($D175,$70:$70,0)-7),0),1),"","sed -i "&amp;IF($AK$169="MacOS","'' ","")&amp;"'s#"&amp;BI$171&amp;"="""&amp;VLOOKUP(BI$171,$AD$9:$AN$20,8,FALSE)&amp;""""&amp;"#"&amp;BI$171&amp;"="&amp;""""&amp;INDEX($E$112:$G$116,MATCH("●",INDEX($H$112:$AQ$116,,MATCH($D175,$70:$70,0)-7),0),1)&amp;""""&amp;"#g'"&amp;" ${CONFIG_DIR}db_data_config.txt; export "&amp;BI$171&amp;"="&amp;""""&amp;INDEX($E$112:$G$116,MATCH("●",INDEX($H$112:$AQ$116,,MATCH($D175,$70:$70,0)-7),0),1)&amp;""";"),",",""",""")</f>
        <v/>
      </c>
      <c r="BJ175" s="73" t="str">
        <f>SUBSTITUTE(IF(INDEX($E$112:$G$116,MATCH("●",INDEX($H$112:$AQ$116,,MATCH($D175,$70:$70,0)-7),0),1)=VLOOKUP(BJ$171,$AD$9:$AN$20,8,FALSE),"","sed -i "&amp;IF($AK$169="MacOS","'' ","")&amp;"'s#"&amp;BJ$171&amp;"="""&amp;INDEX($E$112:$G$116,MATCH("●",INDEX($H$112:$AQ$116,,MATCH($D175,$70:$70,0)-7),0),1)&amp;""""&amp;"#"&amp;BJ$171&amp;"="&amp;""""&amp;VLOOKUP(BJ$171,$AD$9:$AN$20,8,FALSE)&amp;""""&amp;"#g'"&amp;"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5" s="73" t="str">
        <f>SUBSTITUTE(IF(VLOOKUP(BK$171,$AD$9:$AN$20,8,FALSE)=INDEX($E$118:$G$121,MATCH("●",INDEX($H$118:$AQ$121,,MATCH($D175,$70:$70,0)-7),0),1),"","sed -i "&amp;IF($AK$169="MacOS","'' ","")&amp;"'s#"&amp;BK$171&amp;"="""&amp;VLOOKUP(BK$171,$AD$9:$AN$20,8,FALSE)&amp;""""&amp;"#"&amp;BK$171&amp;"="&amp;""""&amp;INDEX($E$118:$G$121,MATCH("●",INDEX($H$118:$AQ$121,,MATCH($D175,$70:$70,0)-7),0),1)&amp;""""&amp;"#g'"&amp;" ${CONFIG_DIR}db_data_config.txt; export "&amp;BK$171&amp;"="&amp;""""&amp;INDEX($E$118:$G$121,MATCH("●",INDEX($H$118:$AQ$121,,MATCH($D175,$70:$70,0)-7),0),1)&amp;""";"),",",""",""")</f>
        <v/>
      </c>
      <c r="BL175" s="73" t="str">
        <f>SUBSTITUTE(IF(INDEX($E$118:$G$121,MATCH("●",INDEX($H$118:$AQ$121,,MATCH($D175,$70:$70,0)-7),0),1)=VLOOKUP(BL$171,$AD$9:$AN$20,8,FALSE),"","sed -i "&amp;IF($AK$169="MacOS","'' ","")&amp;"'s#"&amp;BL$171&amp;"="""&amp;INDEX($E$118:$G$121,MATCH("●",INDEX($H$118:$AQ$121,,MATCH($D175,$70:$70,0)-7),0),1)&amp;""""&amp;"#"&amp;BL$171&amp;"="&amp;""""&amp;VLOOKUP(BL$171,$AD$9:$AN$20,8,FALSE)&amp;""""&amp;"#g'"&amp;"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5" s="73" t="str">
        <f>SUBSTITUTE(IF(VLOOKUP(BM$171,$AD$9:$AN$20,8,FALSE)=INDEX($E$123:$G$126,MATCH("●",INDEX($H$123:$AQ$126,,MATCH($D175,$70:$70,0)-7),0),1),"","sed -i "&amp;IF($AK$169="MacOS","'' ","")&amp;"'s#"&amp;BM$171&amp;"="""&amp;VLOOKUP(BM$171,$AD$9:$AN$20,8,FALSE)&amp;""""&amp;"#"&amp;BM$171&amp;"="&amp;""""&amp;INDEX($E$123:$G$126,MATCH("●",INDEX($H$123:$AQ$126,,MATCH($D175,$70:$70,0)-7),0),1)&amp;""""&amp;"#g'"&amp;" ${CONFIG_DIR}db_data_config.txt; export "&amp;BM$171&amp;"="&amp;""""&amp;INDEX($E$123:$G$126,MATCH("●",INDEX($H$123:$AQ$126,,MATCH($D175,$70:$70,0)-7),0),1)&amp;""";"),",",""",""")</f>
        <v/>
      </c>
      <c r="BN175" s="73" t="str">
        <f>SUBSTITUTE(IF(INDEX($E$123:$G$126,MATCH("●",INDEX($H$123:$AQ$126,,MATCH($D175,$70:$70,0)-7),0),1)=VLOOKUP(BN$171,$AD$9:$AN$20,8,FALSE),"","sed -i "&amp;IF($AK$169="MacOS","'' ","")&amp;"'s#"&amp;BN$171&amp;"="""&amp;INDEX($E$123:$G$126,MATCH("●",INDEX($H$123:$AQ$126,,MATCH($D175,$70:$70,0)-7),0),1)&amp;""""&amp;"#"&amp;BN$171&amp;"="&amp;""""&amp;VLOOKUP(BN$171,$AD$9:$AN$20,8,FALSE)&amp;""""&amp;"#g'"&amp;"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5" s="73" t="str">
        <f>SUBSTITUTE(IF(VLOOKUP(BO$171,$AD$9:$AN$20,8,FALSE)=INDEX($E$128:$G$131,MATCH("●",INDEX($H$128:$AQ$131,,MATCH($D175,$70:$70,0)-7),0),1),"","sed -i "&amp;IF($AK$169="MacOS","'' ","")&amp;"'s#"&amp;BO$171&amp;"="""&amp;VLOOKUP(BO$171,$AD$9:$AN$20,8,FALSE)&amp;""""&amp;"#"&amp;BO$171&amp;"="&amp;""""&amp;INDEX($E$128:$G$131,MATCH("●",INDEX($H$128:$AQ$131,,MATCH($D175,$70:$70,0)-7),0),1)&amp;""""&amp;"#g'"&amp;" ${CONFIG_DIR}db_data_config.txt; export "&amp;BO$171&amp;"="&amp;""""&amp;INDEX($E$128:$G$131,MATCH("●",INDEX($H$128:$AQ$131,,MATCH($D175,$70:$70,0)-7),0),1)&amp;""";"),",",""",""")</f>
        <v/>
      </c>
      <c r="BP175" s="73" t="str">
        <f>SUBSTITUTE(IF(INDEX($E$128:$G$131,MATCH("●",INDEX($H$128:$AQ$131,,MATCH($D175,$70:$70,0)-7),0),1)=VLOOKUP(BP$171,$AD$9:$AN$20,8,FALSE),"","sed -i "&amp;IF($AK$169="MacOS","'' ","")&amp;"'s#"&amp;BP$171&amp;"="""&amp;INDEX($E$128:$G$131,MATCH("●",INDEX($H$128:$AQ$131,,MATCH($D175,$70:$70,0)-7),0),1)&amp;""""&amp;"#"&amp;BP$171&amp;"="&amp;""""&amp;VLOOKUP(BP$171,$AD$9:$AN$20,8,FALSE)&amp;""""&amp;"#g'"&amp;"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5" s="73" t="str">
        <f>SUBSTITUTE(IF(VLOOKUP(BQ$171,$AD$9:$AN$20,8,FALSE)=INDEX($E$133:$G$137,MATCH("●",INDEX($H$133:$AQ$137,,MATCH($D175,$70:$70,0)-7),0),1),"","sed -i "&amp;IF($AK$169="MacOS","'' ","")&amp;"'s#"&amp;BQ$171&amp;"="""&amp;VLOOKUP(BQ$171,$AD$9:$AN$20,8,FALSE)&amp;""""&amp;"#"&amp;BQ$171&amp;"="&amp;""""&amp;INDEX($E$133:$G$137,MATCH("●",INDEX($H$133:$AQ$137,,MATCH($D175,$70:$70,0)-7),0),1)&amp;""""&amp;"#g'"&amp;" ${CONFIG_DIR}db_data_config.txt; export "&amp;BQ$171&amp;"="&amp;""""&amp;INDEX($E$133:$G$137,MATCH("●",INDEX($H$133:$AQ$137,,MATCH($D175,$70:$70,0)-7),0),1)&amp;""";"),",",""",""")</f>
        <v/>
      </c>
      <c r="BR175" s="73" t="str">
        <f>SUBSTITUTE(IF(INDEX($E$133:$G$137,MATCH("●",INDEX($H$133:$AQ$137,,MATCH($D175,$70:$70,0)-7),0),1)=VLOOKUP(BR$171,$AD$9:$AN$20,8,FALSE),"","sed -i "&amp;IF($AK$169="MacOS","'' ","")&amp;"'s#"&amp;BR$171&amp;"="""&amp;INDEX($E$133:$G$137,MATCH("●",INDEX($H$133:$AQ$137,,MATCH($D175,$70:$70,0)-7),0),1)&amp;""""&amp;"#"&amp;BR$171&amp;"="&amp;""""&amp;VLOOKUP(BR$171,$AD$9:$AN$20,8,FALSE)&amp;""""&amp;"#g'"&amp;"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5" s="73" t="str">
        <f>SUBSTITUTE(IF(VLOOKUP(BS$171,$AD$9:$AN$20,8,FALSE)=INDEX($E$139:$G$145,MATCH("●",INDEX($H$139:$AQ$145,,MATCH($D175,$70:$70,0)-7),0),1),"","sed -i "&amp;IF($AK$169="MacOS","'' ","")&amp;"'s#"&amp;BS$171&amp;"="""&amp;VLOOKUP(BS$171,$AD$9:$AN$20,8,FALSE)&amp;""""&amp;"#"&amp;BS$171&amp;"="&amp;""""&amp;INDEX($E$139:$G$145,MATCH("●",INDEX($H$139:$AQ$145,,MATCH($D175,$70:$70,0)-7),0),1)&amp;""""&amp;"#g'"&amp;" ${CONFIG_DIR}db_data_config.txt; export "&amp;BS$171&amp;"="&amp;""""&amp;INDEX($E$139:$G$145,MATCH("●",INDEX($H$139:$AQ$145,,MATCH($D175,$70:$70,0)-7),0),1)&amp;""";"),",",""",""")</f>
        <v/>
      </c>
      <c r="BT175" s="73" t="str">
        <f>SUBSTITUTE(IF(INDEX($E$139:$G$145,MATCH("●",INDEX($H$139:$AQ$145,,MATCH($D175,$70:$70,0)-7),0),1)=VLOOKUP(BT$171,$AD$9:$AN$20,8,FALSE),"","sed -i "&amp;IF($AK$169="MacOS","'' ","")&amp;"'s#"&amp;BT$171&amp;"="""&amp;INDEX($E$139:$G$145,MATCH("●",INDEX($H$139:$AQ$145,,MATCH($D175,$70:$70,0)-7),0),1)&amp;""""&amp;"#"&amp;BT$171&amp;"="&amp;""""&amp;VLOOKUP(BT$171,$AD$9:$AN$20,8,FALSE)&amp;""""&amp;"#g'"&amp;"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5" s="5" t="s">
        <v>761</v>
      </c>
    </row>
    <row r="176" spans="3:73" ht="36" customHeight="1">
      <c r="D176" s="138">
        <f t="shared" ref="D176:D208" si="3">$D175+1</f>
        <v>4</v>
      </c>
      <c r="E176" s="139"/>
      <c r="F176" s="139"/>
      <c r="G176" s="140"/>
      <c r="H176" s="45" t="str">
        <f t="shared" ca="1" si="2"/>
        <v>clear; echo テストケース004; sed -i '' 's#COLUMN_DATA_LENGTH="3"#COLUMN_DATA_LENGTH=""#g' ${CONFIG_DIR}db_data_config.txt; export COLUMN_DATA_LENGTH="";sh ./script/db_check_data_validate_config.sh; sed -i '' 's#COLUMN_DATA_LENGTH=""#COLUMN_DATA_LENGTH="3"#g'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6" t="str" cm="1">
        <f t="array" ref="AE176">SUBSTITUTE(INDEX($H$147:$AQ$147, , MATCH($D176, $70:$70, 0)-7),"-","")</f>
        <v>異常</v>
      </c>
      <c r="AF176" s="147"/>
      <c r="AG176" s="148"/>
      <c r="AH176" s="143" t="s">
        <v>889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9" t="str" cm="1">
        <f t="array" ref="AS176">SUBSTITUTE(TEXT(INDEX($H$150:$AQ$150,1,$D176),"000000"),"-","")</f>
        <v>220104</v>
      </c>
      <c r="AT176" s="70"/>
      <c r="AU176" s="71"/>
      <c r="AW176" s="73" t="str">
        <f>SUBSTITUTE(IF(VLOOKUP(AW$171,$AD$9:$AN$20,8,FALSE)=INDEX($E$76:$G$79,MATCH("●",INDEX($H$76:$AQ$79,,MATCH($D176,$70:$70,0)-7),0),1),"","sed -i "&amp;IF($AK$169="MacOS","'' ","")&amp;"'s#"&amp;AW$171&amp;"="""&amp;VLOOKUP(AW$171,$AD$9:$AN$20,8,FALSE)&amp;""""&amp;"#"&amp;AW$171&amp;"="&amp;""""&amp;INDEX($E$76:$G$79,MATCH("●",INDEX($H$76:$AQ$79,,MATCH($D176,$70:$70,0)-7),0),1)&amp;""""&amp;"#g'"&amp;" ${CONFIG_DIR}db_data_config.txt; export "&amp;AW$171&amp;"="&amp;""""&amp;INDEX($E$76:$G$79,MATCH("●",INDEX($H$76:$AQ$79,,MATCH($D176,$70:$70,0)-7),0),1)&amp;""";"),",",""",""")</f>
        <v/>
      </c>
      <c r="AX176" s="73" t="str">
        <f>SUBSTITUTE(IF(INDEX($E$76:$G$79,MATCH("●",INDEX($H$76:$AQ$79,,MATCH($D176,$70:$70,0)-7),0),1)=VLOOKUP(AX$171,$AD$9:$AN$20,8,FALSE),"","sed -i "&amp;IF($AK$169="MacOS","'' ","")&amp;"'s#"&amp;AX$171&amp;"="""&amp;INDEX($E$76:$G$79,MATCH("●",INDEX($H$76:$AQ$79,,MATCH($D176,$70:$70,0)-7),0),1)&amp;""""&amp;"#"&amp;AX$171&amp;"="&amp;""""&amp;VLOOKUP(AX$171,$AD$9:$AN$20,8,FALSE)&amp;""""&amp;"#g'"&amp;"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76" s="73" t="str">
        <f>SUBSTITUTE(IF(VLOOKUP(AY$171,$AD$9:$AN$20,8,FALSE)=INDEX($E$81:$G$84,MATCH("●",INDEX($H$81:$AQ$84,,MATCH($D176,$70:$70,0)-7),0),1),"","sed -i "&amp;IF($AK$169="MacOS","'' ","")&amp;"'s#"&amp;AY$171&amp;"="""&amp;VLOOKUP(AY$171,$AD$9:$AN$20,8,FALSE)&amp;""""&amp;"#"&amp;AY$171&amp;"="&amp;""""&amp;INDEX($E$81:$G$84,MATCH("●",INDEX($H$81:$AQ$84,,MATCH($D176,$70:$70,0)-7),0),1)&amp;""""&amp;"#g'"&amp;" ${CONFIG_DIR}db_data_config.txt; export "&amp;AY$171&amp;"="&amp;""""&amp;INDEX($E$81:$G$84,MATCH("●",INDEX($H$81:$AQ$84,,MATCH($D176,$70:$70,0)-7),0),1)&amp;""";"),",",""",""")</f>
        <v/>
      </c>
      <c r="AZ176" s="73" t="str">
        <f>SUBSTITUTE(IF(INDEX($E$81:$G$84,MATCH("●",INDEX($H$81:$AQ$84,,MATCH($D176,$70:$70,0)-7),0),1)=VLOOKUP(AZ$171,$AD$9:$AN$20,8,FALSE),"","sed -i "&amp;IF($AK$169="MacOS","'' ","")&amp;"'s#"&amp;AZ$171&amp;"="""&amp;INDEX($E$81:$G$84,MATCH("●",INDEX($H$81:$AQ$84,,MATCH($D176,$70:$70,0)-7),0),1)&amp;""""&amp;"#"&amp;AZ$171&amp;"="&amp;""""&amp;VLOOKUP(AZ$171,$AD$9:$AN$20,8,FALSE)&amp;""""&amp;"#g'"&amp;"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76" s="73" t="str">
        <f>SUBSTITUTE(IF(VLOOKUP(BA$171,$AD$9:$AN$20,8,FALSE)=INDEX($E$86:$G$92,MATCH("●",INDEX($H$86:$AQ$92,,MATCH($D176,$70:$70,0)-7),0),1),"","sed -i "&amp;IF($AK$169="MacOS","'' ","")&amp;"'s#"&amp;BA$171&amp;"="""&amp;VLOOKUP(BA$171,$AD$9:$AN$20,8,FALSE)&amp;""""&amp;"#"&amp;BA$171&amp;"="&amp;""""&amp;INDEX($E$86:$G$92,MATCH("●",INDEX($H$86:$AQ$92,,MATCH($D176,$70:$70,0)-7),0),1)&amp;""""&amp;"#g'"&amp;" ${CONFIG_DIR}db_data_config.txt; export "&amp;BA$171&amp;"="&amp;""""&amp;INDEX($E$86:$G$92,MATCH("●",INDEX($H$86:$AQ$92,,MATCH($D176,$70:$70,0)-7),0),1)&amp;""";"),",",""",""")</f>
        <v>sed -i '' 's#COLUMN_DATA_LENGTH="3"#COLUMN_DATA_LENGTH="なし"#g' ${CONFIG_DIR}db_data_config.txt; export COLUMN_DATA_LENGTH="なし";</v>
      </c>
      <c r="BB176" s="73" t="str">
        <f>SUBSTITUTE(IF(INDEX($E$86:$G$92,MATCH("●",INDEX($H$86:$AQ$92,,MATCH($D176,$70:$70,0)-7),0),1)=VLOOKUP(BB$171,$AD$9:$AN$20,8,FALSE),"","sed -i "&amp;IF($AK$169="MacOS","'' ","")&amp;"'s#"&amp;BB$171&amp;"="""&amp;INDEX($E$86:$G$92,MATCH("●",INDEX($H$86:$AQ$92,,MATCH($D176,$70:$70,0)-7),0),1)&amp;""""&amp;"#"&amp;BB$171&amp;"="&amp;""""&amp;VLOOKUP(BB$171,$AD$9:$AN$20,8,FALSE)&amp;""""&amp;"#g'"&amp;"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>sed -i '' 's#COLUMN_DATA_LENGTH="なし"#COLUMN_DATA_LENGTH="3"#g' ${CONFIG_DIR}db_data_config.txt; export COLUMN_DATA_LENGTH="3";</v>
      </c>
      <c r="BC176" s="73" t="str">
        <f>SUBSTITUTE(IF(VLOOKUP(BC$171,$AD$9:$AN$20,8,FALSE)=INDEX($E$94:$G$97,MATCH("●",INDEX($H$94:$AQ$97,,MATCH($D176,$70:$70,0)-7),0),1),"","sed -i "&amp;IF($AK$169="MacOS","'' ","")&amp;"'s#"&amp;BC$171&amp;"="""&amp;VLOOKUP(BC$171,$AD$9:$AN$20,8,FALSE)&amp;""""&amp;"#"&amp;BC$171&amp;"="&amp;""""&amp;INDEX($E$94:$G$97,MATCH("●",INDEX($H$94:$AQ$97,,MATCH($D176,$70:$70,0)-7),0),1)&amp;""""&amp;"#g'"&amp;" ${CONFIG_DIR}db_data_config.txt; export "&amp;BC$171&amp;"="&amp;""""&amp;INDEX($E$94:$G$97,MATCH("●",INDEX($H$94:$AQ$97,,MATCH($D176,$70:$70,0)-7),0),1)&amp;""";"),",",""",""")</f>
        <v/>
      </c>
      <c r="BD176" s="73" t="str">
        <f>SUBSTITUTE(IF(INDEX($E$94:$G$97,MATCH("●",INDEX($H$94:$AQ$97,,MATCH($D176,$70:$70,0)-7),0),1)=VLOOKUP(BD$171,$AD$9:$AN$20,8,FALSE),"","sed -i "&amp;IF($AK$169="MacOS","'' ","")&amp;"'s#"&amp;BD$171&amp;"="""&amp;INDEX($E$94:$G$97,MATCH("●",INDEX($H$94:$AQ$97,,MATCH($D176,$70:$70,0)-7),0),1)&amp;""""&amp;"#"&amp;BD$171&amp;"="&amp;""""&amp;VLOOKUP(BD$171,$AD$9:$AN$20,8,FALSE)&amp;""""&amp;"#g'"&amp;"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76" s="73" t="str">
        <f>SUBSTITUTE(IF(VLOOKUP(BE$171,$AD$9:$AN$20,8,FALSE)=INDEX($E$99:$G$104,MATCH("●",INDEX($H$99:$AQ$104,,MATCH($D176,$70:$70,0)-7),0),1),"","sed -i "&amp;IF($AK$169="MacOS","'' ","")&amp;"'s#"&amp;BE$171&amp;"="""&amp;VLOOKUP(BE$171,$AD$9:$AN$20,8,FALSE)&amp;""""&amp;"#"&amp;BE$171&amp;"="&amp;""""&amp;INDEX($E$99:$G$104,MATCH("●",INDEX($H$99:$AQ$104,,MATCH($D176,$70:$70,0)-7),0),1)&amp;""""&amp;"#g'"&amp;" ${CONFIG_DIR}db_data_config.txt; export "&amp;BE$171&amp;"="&amp;""""&amp;INDEX($E$99:$G$104,MATCH("●",INDEX($H$99:$AQ$104,,MATCH($D176,$70:$70,0)-7),0),1)&amp;""";"),",",""",""")</f>
        <v/>
      </c>
      <c r="BF176" s="73" t="str">
        <f>SUBSTITUTE(IF(INDEX($E$99:$G$104,MATCH("●",INDEX($H$99:$AQ$104,,MATCH($D176,$70:$70,0)-7),0),1)=VLOOKUP(BF$171,$AD$9:$AN$20,8,FALSE),"","sed -i "&amp;IF($AK$169="MacOS","'' ","")&amp;"'s#"&amp;BF$171&amp;"="""&amp;INDEX($E$99:$G$104,MATCH("●",INDEX($H$99:$AQ$104,,MATCH($D176,$70:$70,0)-7),0),1)&amp;""""&amp;"#"&amp;BF$171&amp;"="&amp;""""&amp;VLOOKUP(BF$171,$AD$9:$AN$20,8,FALSE)&amp;""""&amp;"#g'"&amp;"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76" s="73" t="str">
        <f>SUBSTITUTE(IF(VLOOKUP(BG$171,$AD$9:$AN$20,8,FALSE)=INDEX($E$106:$G$110,MATCH("●",INDEX($H$106:$AQ$110,,MATCH($D176,$70:$70,0)-7),0),1),"","sed -i "&amp;IF($AK$169="MacOS","'' ","")&amp;"'s#"&amp;BG$171&amp;"="""&amp;VLOOKUP(BG$171,$AD$9:$AN$20,8,FALSE)&amp;""""&amp;"#"&amp;BG$171&amp;"="&amp;""""&amp;INDEX($E$106:$G$110,MATCH("●",INDEX($H$106:$AQ$110,,MATCH($D176,$70:$70,0)-7),0),1)&amp;""""&amp;"#g'"&amp;" ${CONFIG_DIR}db_data_config.txt; export "&amp;BG$171&amp;"="&amp;""""&amp;INDEX($E$106:$G$110,MATCH("●",INDEX($H$106:$AQ$110,,MATCH($D176,$70:$70,0)-7),0),1)&amp;""";"),",",""",""")</f>
        <v/>
      </c>
      <c r="BH176" s="73" t="str">
        <f>SUBSTITUTE(IF(INDEX($E$106:$G$110,MATCH("●",INDEX($H$106:$AQ$110,,MATCH($D176,$70:$70,0)-7),0),1)=VLOOKUP(BH$171,$AD$9:$AN$20,8,FALSE),"","sed -i "&amp;IF($AK$169="MacOS","'' ","")&amp;"'s#"&amp;BH$171&amp;"="""&amp;INDEX($E$106:$G$110,MATCH("●",INDEX($H$106:$AQ$110,,MATCH($D176,$70:$70,0)-7),0),1)&amp;""""&amp;"#"&amp;BH$171&amp;"="&amp;""""&amp;VLOOKUP(BH$171,$AD$9:$AN$20,8,FALSE)&amp;""""&amp;"#g'"&amp;"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76" s="73" t="str">
        <f>SUBSTITUTE(IF(VLOOKUP(BI$171,$AD$9:$AN$20,8,FALSE)=INDEX($E$112:$G$116,MATCH("●",INDEX($H$112:$AQ$116,,MATCH($D176,$70:$70,0)-7),0),1),"","sed -i "&amp;IF($AK$169="MacOS","'' ","")&amp;"'s#"&amp;BI$171&amp;"="""&amp;VLOOKUP(BI$171,$AD$9:$AN$20,8,FALSE)&amp;""""&amp;"#"&amp;BI$171&amp;"="&amp;""""&amp;INDEX($E$112:$G$116,MATCH("●",INDEX($H$112:$AQ$116,,MATCH($D176,$70:$70,0)-7),0),1)&amp;""""&amp;"#g'"&amp;" ${CONFIG_DIR}db_data_config.txt; export "&amp;BI$171&amp;"="&amp;""""&amp;INDEX($E$112:$G$116,MATCH("●",INDEX($H$112:$AQ$116,,MATCH($D176,$70:$70,0)-7),0),1)&amp;""";"),",",""",""")</f>
        <v/>
      </c>
      <c r="BJ176" s="73" t="str">
        <f>SUBSTITUTE(IF(INDEX($E$112:$G$116,MATCH("●",INDEX($H$112:$AQ$116,,MATCH($D176,$70:$70,0)-7),0),1)=VLOOKUP(BJ$171,$AD$9:$AN$20,8,FALSE),"","sed -i "&amp;IF($AK$169="MacOS","'' ","")&amp;"'s#"&amp;BJ$171&amp;"="""&amp;INDEX($E$112:$G$116,MATCH("●",INDEX($H$112:$AQ$116,,MATCH($D176,$70:$70,0)-7),0),1)&amp;""""&amp;"#"&amp;BJ$171&amp;"="&amp;""""&amp;VLOOKUP(BJ$171,$AD$9:$AN$20,8,FALSE)&amp;""""&amp;"#g'"&amp;"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6" s="73" t="str">
        <f>SUBSTITUTE(IF(VLOOKUP(BK$171,$AD$9:$AN$20,8,FALSE)=INDEX($E$118:$G$121,MATCH("●",INDEX($H$118:$AQ$121,,MATCH($D176,$70:$70,0)-7),0),1),"","sed -i "&amp;IF($AK$169="MacOS","'' ","")&amp;"'s#"&amp;BK$171&amp;"="""&amp;VLOOKUP(BK$171,$AD$9:$AN$20,8,FALSE)&amp;""""&amp;"#"&amp;BK$171&amp;"="&amp;""""&amp;INDEX($E$118:$G$121,MATCH("●",INDEX($H$118:$AQ$121,,MATCH($D176,$70:$70,0)-7),0),1)&amp;""""&amp;"#g'"&amp;" ${CONFIG_DIR}db_data_config.txt; export "&amp;BK$171&amp;"="&amp;""""&amp;INDEX($E$118:$G$121,MATCH("●",INDEX($H$118:$AQ$121,,MATCH($D176,$70:$70,0)-7),0),1)&amp;""";"),",",""",""")</f>
        <v/>
      </c>
      <c r="BL176" s="73" t="str">
        <f>SUBSTITUTE(IF(INDEX($E$118:$G$121,MATCH("●",INDEX($H$118:$AQ$121,,MATCH($D176,$70:$70,0)-7),0),1)=VLOOKUP(BL$171,$AD$9:$AN$20,8,FALSE),"","sed -i "&amp;IF($AK$169="MacOS","'' ","")&amp;"'s#"&amp;BL$171&amp;"="""&amp;INDEX($E$118:$G$121,MATCH("●",INDEX($H$118:$AQ$121,,MATCH($D176,$70:$70,0)-7),0),1)&amp;""""&amp;"#"&amp;BL$171&amp;"="&amp;""""&amp;VLOOKUP(BL$171,$AD$9:$AN$20,8,FALSE)&amp;""""&amp;"#g'"&amp;"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6" s="73" t="str">
        <f>SUBSTITUTE(IF(VLOOKUP(BM$171,$AD$9:$AN$20,8,FALSE)=INDEX($E$123:$G$126,MATCH("●",INDEX($H$123:$AQ$126,,MATCH($D176,$70:$70,0)-7),0),1),"","sed -i "&amp;IF($AK$169="MacOS","'' ","")&amp;"'s#"&amp;BM$171&amp;"="""&amp;VLOOKUP(BM$171,$AD$9:$AN$20,8,FALSE)&amp;""""&amp;"#"&amp;BM$171&amp;"="&amp;""""&amp;INDEX($E$123:$G$126,MATCH("●",INDEX($H$123:$AQ$126,,MATCH($D176,$70:$70,0)-7),0),1)&amp;""""&amp;"#g'"&amp;" ${CONFIG_DIR}db_data_config.txt; export "&amp;BM$171&amp;"="&amp;""""&amp;INDEX($E$123:$G$126,MATCH("●",INDEX($H$123:$AQ$126,,MATCH($D176,$70:$70,0)-7),0),1)&amp;""";"),",",""",""")</f>
        <v/>
      </c>
      <c r="BN176" s="73" t="str">
        <f>SUBSTITUTE(IF(INDEX($E$123:$G$126,MATCH("●",INDEX($H$123:$AQ$126,,MATCH($D176,$70:$70,0)-7),0),1)=VLOOKUP(BN$171,$AD$9:$AN$20,8,FALSE),"","sed -i "&amp;IF($AK$169="MacOS","'' ","")&amp;"'s#"&amp;BN$171&amp;"="""&amp;INDEX($E$123:$G$126,MATCH("●",INDEX($H$123:$AQ$126,,MATCH($D176,$70:$70,0)-7),0),1)&amp;""""&amp;"#"&amp;BN$171&amp;"="&amp;""""&amp;VLOOKUP(BN$171,$AD$9:$AN$20,8,FALSE)&amp;""""&amp;"#g'"&amp;"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6" s="73" t="str">
        <f>SUBSTITUTE(IF(VLOOKUP(BO$171,$AD$9:$AN$20,8,FALSE)=INDEX($E$128:$G$131,MATCH("●",INDEX($H$128:$AQ$131,,MATCH($D176,$70:$70,0)-7),0),1),"","sed -i "&amp;IF($AK$169="MacOS","'' ","")&amp;"'s#"&amp;BO$171&amp;"="""&amp;VLOOKUP(BO$171,$AD$9:$AN$20,8,FALSE)&amp;""""&amp;"#"&amp;BO$171&amp;"="&amp;""""&amp;INDEX($E$128:$G$131,MATCH("●",INDEX($H$128:$AQ$131,,MATCH($D176,$70:$70,0)-7),0),1)&amp;""""&amp;"#g'"&amp;" ${CONFIG_DIR}db_data_config.txt; export "&amp;BO$171&amp;"="&amp;""""&amp;INDEX($E$128:$G$131,MATCH("●",INDEX($H$128:$AQ$131,,MATCH($D176,$70:$70,0)-7),0),1)&amp;""";"),",",""",""")</f>
        <v/>
      </c>
      <c r="BP176" s="73" t="str">
        <f>SUBSTITUTE(IF(INDEX($E$128:$G$131,MATCH("●",INDEX($H$128:$AQ$131,,MATCH($D176,$70:$70,0)-7),0),1)=VLOOKUP(BP$171,$AD$9:$AN$20,8,FALSE),"","sed -i "&amp;IF($AK$169="MacOS","'' ","")&amp;"'s#"&amp;BP$171&amp;"="""&amp;INDEX($E$128:$G$131,MATCH("●",INDEX($H$128:$AQ$131,,MATCH($D176,$70:$70,0)-7),0),1)&amp;""""&amp;"#"&amp;BP$171&amp;"="&amp;""""&amp;VLOOKUP(BP$171,$AD$9:$AN$20,8,FALSE)&amp;""""&amp;"#g'"&amp;"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6" s="73" t="str">
        <f>SUBSTITUTE(IF(VLOOKUP(BQ$171,$AD$9:$AN$20,8,FALSE)=INDEX($E$133:$G$137,MATCH("●",INDEX($H$133:$AQ$137,,MATCH($D176,$70:$70,0)-7),0),1),"","sed -i "&amp;IF($AK$169="MacOS","'' ","")&amp;"'s#"&amp;BQ$171&amp;"="""&amp;VLOOKUP(BQ$171,$AD$9:$AN$20,8,FALSE)&amp;""""&amp;"#"&amp;BQ$171&amp;"="&amp;""""&amp;INDEX($E$133:$G$137,MATCH("●",INDEX($H$133:$AQ$137,,MATCH($D176,$70:$70,0)-7),0),1)&amp;""""&amp;"#g'"&amp;" ${CONFIG_DIR}db_data_config.txt; export "&amp;BQ$171&amp;"="&amp;""""&amp;INDEX($E$133:$G$137,MATCH("●",INDEX($H$133:$AQ$137,,MATCH($D176,$70:$70,0)-7),0),1)&amp;""";"),",",""",""")</f>
        <v/>
      </c>
      <c r="BR176" s="73" t="str">
        <f>SUBSTITUTE(IF(INDEX($E$133:$G$137,MATCH("●",INDEX($H$133:$AQ$137,,MATCH($D176,$70:$70,0)-7),0),1)=VLOOKUP(BR$171,$AD$9:$AN$20,8,FALSE),"","sed -i "&amp;IF($AK$169="MacOS","'' ","")&amp;"'s#"&amp;BR$171&amp;"="""&amp;INDEX($E$133:$G$137,MATCH("●",INDEX($H$133:$AQ$137,,MATCH($D176,$70:$70,0)-7),0),1)&amp;""""&amp;"#"&amp;BR$171&amp;"="&amp;""""&amp;VLOOKUP(BR$171,$AD$9:$AN$20,8,FALSE)&amp;""""&amp;"#g'"&amp;"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6" s="73" t="str">
        <f>SUBSTITUTE(IF(VLOOKUP(BS$171,$AD$9:$AN$20,8,FALSE)=INDEX($E$139:$G$145,MATCH("●",INDEX($H$139:$AQ$145,,MATCH($D176,$70:$70,0)-7),0),1),"","sed -i "&amp;IF($AK$169="MacOS","'' ","")&amp;"'s#"&amp;BS$171&amp;"="""&amp;VLOOKUP(BS$171,$AD$9:$AN$20,8,FALSE)&amp;""""&amp;"#"&amp;BS$171&amp;"="&amp;""""&amp;INDEX($E$139:$G$145,MATCH("●",INDEX($H$139:$AQ$145,,MATCH($D176,$70:$70,0)-7),0),1)&amp;""""&amp;"#g'"&amp;" ${CONFIG_DIR}db_data_config.txt; export "&amp;BS$171&amp;"="&amp;""""&amp;INDEX($E$139:$G$145,MATCH("●",INDEX($H$139:$AQ$145,,MATCH($D176,$70:$70,0)-7),0),1)&amp;""";"),",",""",""")</f>
        <v/>
      </c>
      <c r="BT176" s="73" t="str">
        <f>SUBSTITUTE(IF(INDEX($E$139:$G$145,MATCH("●",INDEX($H$139:$AQ$145,,MATCH($D176,$70:$70,0)-7),0),1)=VLOOKUP(BT$171,$AD$9:$AN$20,8,FALSE),"","sed -i "&amp;IF($AK$169="MacOS","'' ","")&amp;"'s#"&amp;BT$171&amp;"="""&amp;INDEX($E$139:$G$145,MATCH("●",INDEX($H$139:$AQ$145,,MATCH($D176,$70:$70,0)-7),0),1)&amp;""""&amp;"#"&amp;BT$171&amp;"="&amp;""""&amp;VLOOKUP(BT$171,$AD$9:$AN$20,8,FALSE)&amp;""""&amp;"#g'"&amp;"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6" s="5" t="s">
        <v>761</v>
      </c>
    </row>
    <row r="177" spans="4:73" ht="36" customHeight="1">
      <c r="D177" s="138">
        <f t="shared" si="3"/>
        <v>5</v>
      </c>
      <c r="E177" s="139"/>
      <c r="F177" s="139"/>
      <c r="G177" s="140"/>
      <c r="H177" s="45" t="str">
        <f t="shared" ca="1" si="2"/>
        <v>clear; echo テストケース005; sed -i '' 's#COLUMN_DATA_TRIM="NONE"#COLUMN_DATA_TRIM=""#g' ${CONFIG_DIR}db_data_config.txt; export COLUMN_DATA_TRIM="";sh ./script/db_check_data_validate_config.sh; sed -i '' 's#COLUMN_DATA_TRIM=""#COLUMN_DATA_TRIM="NONE"#g' ${CONFIG_DIR}db_data_config.txt; export COLUMN_DATA_TRIM="NONE";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6" t="str" cm="1">
        <f t="array" ref="AE177">SUBSTITUTE(INDEX($H$147:$AQ$147, , MATCH($D177, $70:$70, 0)-7),"-","")</f>
        <v>異常</v>
      </c>
      <c r="AF177" s="147"/>
      <c r="AG177" s="148"/>
      <c r="AH177" s="143" t="s">
        <v>890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9" t="str" cm="1">
        <f t="array" ref="AS177">SUBSTITUTE(TEXT(INDEX($H$150:$AQ$150,1,$D177),"000000"),"-","")</f>
        <v>220105</v>
      </c>
      <c r="AT177" s="70"/>
      <c r="AU177" s="71"/>
      <c r="AW177" s="73" t="str">
        <f>SUBSTITUTE(IF(VLOOKUP(AW$171,$AD$9:$AN$20,8,FALSE)=INDEX($E$76:$G$79,MATCH("●",INDEX($H$76:$AQ$79,,MATCH($D177,$70:$70,0)-7),0),1),"","sed -i "&amp;IF($AK$169="MacOS","'' ","")&amp;"'s#"&amp;AW$171&amp;"="""&amp;VLOOKUP(AW$171,$AD$9:$AN$20,8,FALSE)&amp;""""&amp;"#"&amp;AW$171&amp;"="&amp;""""&amp;INDEX($E$76:$G$79,MATCH("●",INDEX($H$76:$AQ$79,,MATCH($D177,$70:$70,0)-7),0),1)&amp;""""&amp;"#g'"&amp;" ${CONFIG_DIR}db_data_config.txt; export "&amp;AW$171&amp;"="&amp;""""&amp;INDEX($E$76:$G$79,MATCH("●",INDEX($H$76:$AQ$79,,MATCH($D177,$70:$70,0)-7),0),1)&amp;""";"),",",""",""")</f>
        <v/>
      </c>
      <c r="AX177" s="73" t="str">
        <f>SUBSTITUTE(IF(INDEX($E$76:$G$79,MATCH("●",INDEX($H$76:$AQ$79,,MATCH($D177,$70:$70,0)-7),0),1)=VLOOKUP(AX$171,$AD$9:$AN$20,8,FALSE),"","sed -i "&amp;IF($AK$169="MacOS","'' ","")&amp;"'s#"&amp;AX$171&amp;"="""&amp;INDEX($E$76:$G$79,MATCH("●",INDEX($H$76:$AQ$79,,MATCH($D177,$70:$70,0)-7),0),1)&amp;""""&amp;"#"&amp;AX$171&amp;"="&amp;""""&amp;VLOOKUP(AX$171,$AD$9:$AN$20,8,FALSE)&amp;""""&amp;"#g'"&amp;"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77" s="73" t="str">
        <f>SUBSTITUTE(IF(VLOOKUP(AY$171,$AD$9:$AN$20,8,FALSE)=INDEX($E$81:$G$84,MATCH("●",INDEX($H$81:$AQ$84,,MATCH($D177,$70:$70,0)-7),0),1),"","sed -i "&amp;IF($AK$169="MacOS","'' ","")&amp;"'s#"&amp;AY$171&amp;"="""&amp;VLOOKUP(AY$171,$AD$9:$AN$20,8,FALSE)&amp;""""&amp;"#"&amp;AY$171&amp;"="&amp;""""&amp;INDEX($E$81:$G$84,MATCH("●",INDEX($H$81:$AQ$84,,MATCH($D177,$70:$70,0)-7),0),1)&amp;""""&amp;"#g'"&amp;" ${CONFIG_DIR}db_data_config.txt; export "&amp;AY$171&amp;"="&amp;""""&amp;INDEX($E$81:$G$84,MATCH("●",INDEX($H$81:$AQ$84,,MATCH($D177,$70:$70,0)-7),0),1)&amp;""";"),",",""",""")</f>
        <v/>
      </c>
      <c r="AZ177" s="73" t="str">
        <f>SUBSTITUTE(IF(INDEX($E$81:$G$84,MATCH("●",INDEX($H$81:$AQ$84,,MATCH($D177,$70:$70,0)-7),0),1)=VLOOKUP(AZ$171,$AD$9:$AN$20,8,FALSE),"","sed -i "&amp;IF($AK$169="MacOS","'' ","")&amp;"'s#"&amp;AZ$171&amp;"="""&amp;INDEX($E$81:$G$84,MATCH("●",INDEX($H$81:$AQ$84,,MATCH($D177,$70:$70,0)-7),0),1)&amp;""""&amp;"#"&amp;AZ$171&amp;"="&amp;""""&amp;VLOOKUP(AZ$171,$AD$9:$AN$20,8,FALSE)&amp;""""&amp;"#g'"&amp;"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77" s="73" t="str">
        <f>SUBSTITUTE(IF(VLOOKUP(BA$171,$AD$9:$AN$20,8,FALSE)=INDEX($E$86:$G$92,MATCH("●",INDEX($H$86:$AQ$92,,MATCH($D177,$70:$70,0)-7),0),1),"","sed -i "&amp;IF($AK$169="MacOS","'' ","")&amp;"'s#"&amp;BA$171&amp;"="""&amp;VLOOKUP(BA$171,$AD$9:$AN$20,8,FALSE)&amp;""""&amp;"#"&amp;BA$171&amp;"="&amp;""""&amp;INDEX($E$86:$G$92,MATCH("●",INDEX($H$86:$AQ$92,,MATCH($D177,$70:$70,0)-7),0),1)&amp;""""&amp;"#g'"&amp;" ${CONFIG_DIR}db_data_config.txt; export "&amp;BA$171&amp;"="&amp;""""&amp;INDEX($E$86:$G$92,MATCH("●",INDEX($H$86:$AQ$92,,MATCH($D177,$70:$70,0)-7),0),1)&amp;""";"),",",""",""")</f>
        <v/>
      </c>
      <c r="BB177" s="73" t="str">
        <f>SUBSTITUTE(IF(INDEX($E$86:$G$92,MATCH("●",INDEX($H$86:$AQ$92,,MATCH($D177,$70:$70,0)-7),0),1)=VLOOKUP(BB$171,$AD$9:$AN$20,8,FALSE),"","sed -i "&amp;IF($AK$169="MacOS","'' ","")&amp;"'s#"&amp;BB$171&amp;"="""&amp;INDEX($E$86:$G$92,MATCH("●",INDEX($H$86:$AQ$92,,MATCH($D177,$70:$70,0)-7),0),1)&amp;""""&amp;"#"&amp;BB$171&amp;"="&amp;""""&amp;VLOOKUP(BB$171,$AD$9:$AN$20,8,FALSE)&amp;""""&amp;"#g'"&amp;"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77" s="73" t="str">
        <f>SUBSTITUTE(IF(VLOOKUP(BC$171,$AD$9:$AN$20,8,FALSE)=INDEX($E$94:$G$97,MATCH("●",INDEX($H$94:$AQ$97,,MATCH($D177,$70:$70,0)-7),0),1),"","sed -i "&amp;IF($AK$169="MacOS","'' ","")&amp;"'s#"&amp;BC$171&amp;"="""&amp;VLOOKUP(BC$171,$AD$9:$AN$20,8,FALSE)&amp;""""&amp;"#"&amp;BC$171&amp;"="&amp;""""&amp;INDEX($E$94:$G$97,MATCH("●",INDEX($H$94:$AQ$97,,MATCH($D177,$70:$70,0)-7),0),1)&amp;""""&amp;"#g'"&amp;" ${CONFIG_DIR}db_data_config.txt; export "&amp;BC$171&amp;"="&amp;""""&amp;INDEX($E$94:$G$97,MATCH("●",INDEX($H$94:$AQ$97,,MATCH($D177,$70:$70,0)-7),0),1)&amp;""";"),",",""",""")</f>
        <v>sed -i '' 's#COLUMN_DATA_TRIM="NONE"#COLUMN_DATA_TRIM="なし"#g' ${CONFIG_DIR}db_data_config.txt; export COLUMN_DATA_TRIM="なし";</v>
      </c>
      <c r="BD177" s="73" t="str">
        <f>SUBSTITUTE(IF(INDEX($E$94:$G$97,MATCH("●",INDEX($H$94:$AQ$97,,MATCH($D177,$70:$70,0)-7),0),1)=VLOOKUP(BD$171,$AD$9:$AN$20,8,FALSE),"","sed -i "&amp;IF($AK$169="MacOS","'' ","")&amp;"'s#"&amp;BD$171&amp;"="""&amp;INDEX($E$94:$G$97,MATCH("●",INDEX($H$94:$AQ$97,,MATCH($D177,$70:$70,0)-7),0),1)&amp;""""&amp;"#"&amp;BD$171&amp;"="&amp;""""&amp;VLOOKUP(BD$171,$AD$9:$AN$20,8,FALSE)&amp;""""&amp;"#g'"&amp;"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>sed -i '' 's#COLUMN_DATA_TRIM="なし"#COLUMN_DATA_TRIM="NONE"#g' ${CONFIG_DIR}db_data_config.txt; export COLUMN_DATA_TRIM="NONE";</v>
      </c>
      <c r="BE177" s="73" t="str">
        <f>SUBSTITUTE(IF(VLOOKUP(BE$171,$AD$9:$AN$20,8,FALSE)=INDEX($E$99:$G$104,MATCH("●",INDEX($H$99:$AQ$104,,MATCH($D177,$70:$70,0)-7),0),1),"","sed -i "&amp;IF($AK$169="MacOS","'' ","")&amp;"'s#"&amp;BE$171&amp;"="""&amp;VLOOKUP(BE$171,$AD$9:$AN$20,8,FALSE)&amp;""""&amp;"#"&amp;BE$171&amp;"="&amp;""""&amp;INDEX($E$99:$G$104,MATCH("●",INDEX($H$99:$AQ$104,,MATCH($D177,$70:$70,0)-7),0),1)&amp;""""&amp;"#g'"&amp;" ${CONFIG_DIR}db_data_config.txt; export "&amp;BE$171&amp;"="&amp;""""&amp;INDEX($E$99:$G$104,MATCH("●",INDEX($H$99:$AQ$104,,MATCH($D177,$70:$70,0)-7),0),1)&amp;""";"),",",""",""")</f>
        <v/>
      </c>
      <c r="BF177" s="73" t="str">
        <f>SUBSTITUTE(IF(INDEX($E$99:$G$104,MATCH("●",INDEX($H$99:$AQ$104,,MATCH($D177,$70:$70,0)-7),0),1)=VLOOKUP(BF$171,$AD$9:$AN$20,8,FALSE),"","sed -i "&amp;IF($AK$169="MacOS","'' ","")&amp;"'s#"&amp;BF$171&amp;"="""&amp;INDEX($E$99:$G$104,MATCH("●",INDEX($H$99:$AQ$104,,MATCH($D177,$70:$70,0)-7),0),1)&amp;""""&amp;"#"&amp;BF$171&amp;"="&amp;""""&amp;VLOOKUP(BF$171,$AD$9:$AN$20,8,FALSE)&amp;""""&amp;"#g'"&amp;"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77" s="73" t="str">
        <f>SUBSTITUTE(IF(VLOOKUP(BG$171,$AD$9:$AN$20,8,FALSE)=INDEX($E$106:$G$110,MATCH("●",INDEX($H$106:$AQ$110,,MATCH($D177,$70:$70,0)-7),0),1),"","sed -i "&amp;IF($AK$169="MacOS","'' ","")&amp;"'s#"&amp;BG$171&amp;"="""&amp;VLOOKUP(BG$171,$AD$9:$AN$20,8,FALSE)&amp;""""&amp;"#"&amp;BG$171&amp;"="&amp;""""&amp;INDEX($E$106:$G$110,MATCH("●",INDEX($H$106:$AQ$110,,MATCH($D177,$70:$70,0)-7),0),1)&amp;""""&amp;"#g'"&amp;" ${CONFIG_DIR}db_data_config.txt; export "&amp;BG$171&amp;"="&amp;""""&amp;INDEX($E$106:$G$110,MATCH("●",INDEX($H$106:$AQ$110,,MATCH($D177,$70:$70,0)-7),0),1)&amp;""";"),",",""",""")</f>
        <v/>
      </c>
      <c r="BH177" s="73" t="str">
        <f>SUBSTITUTE(IF(INDEX($E$106:$G$110,MATCH("●",INDEX($H$106:$AQ$110,,MATCH($D177,$70:$70,0)-7),0),1)=VLOOKUP(BH$171,$AD$9:$AN$20,8,FALSE),"","sed -i "&amp;IF($AK$169="MacOS","'' ","")&amp;"'s#"&amp;BH$171&amp;"="""&amp;INDEX($E$106:$G$110,MATCH("●",INDEX($H$106:$AQ$110,,MATCH($D177,$70:$70,0)-7),0),1)&amp;""""&amp;"#"&amp;BH$171&amp;"="&amp;""""&amp;VLOOKUP(BH$171,$AD$9:$AN$20,8,FALSE)&amp;""""&amp;"#g'"&amp;"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77" s="73" t="str">
        <f>SUBSTITUTE(IF(VLOOKUP(BI$171,$AD$9:$AN$20,8,FALSE)=INDEX($E$112:$G$116,MATCH("●",INDEX($H$112:$AQ$116,,MATCH($D177,$70:$70,0)-7),0),1),"","sed -i "&amp;IF($AK$169="MacOS","'' ","")&amp;"'s#"&amp;BI$171&amp;"="""&amp;VLOOKUP(BI$171,$AD$9:$AN$20,8,FALSE)&amp;""""&amp;"#"&amp;BI$171&amp;"="&amp;""""&amp;INDEX($E$112:$G$116,MATCH("●",INDEX($H$112:$AQ$116,,MATCH($D177,$70:$70,0)-7),0),1)&amp;""""&amp;"#g'"&amp;" ${CONFIG_DIR}db_data_config.txt; export "&amp;BI$171&amp;"="&amp;""""&amp;INDEX($E$112:$G$116,MATCH("●",INDEX($H$112:$AQ$116,,MATCH($D177,$70:$70,0)-7),0),1)&amp;""";"),",",""",""")</f>
        <v/>
      </c>
      <c r="BJ177" s="73" t="str">
        <f>SUBSTITUTE(IF(INDEX($E$112:$G$116,MATCH("●",INDEX($H$112:$AQ$116,,MATCH($D177,$70:$70,0)-7),0),1)=VLOOKUP(BJ$171,$AD$9:$AN$20,8,FALSE),"","sed -i "&amp;IF($AK$169="MacOS","'' ","")&amp;"'s#"&amp;BJ$171&amp;"="""&amp;INDEX($E$112:$G$116,MATCH("●",INDEX($H$112:$AQ$116,,MATCH($D177,$70:$70,0)-7),0),1)&amp;""""&amp;"#"&amp;BJ$171&amp;"="&amp;""""&amp;VLOOKUP(BJ$171,$AD$9:$AN$20,8,FALSE)&amp;""""&amp;"#g'"&amp;"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7" s="73" t="str">
        <f>SUBSTITUTE(IF(VLOOKUP(BK$171,$AD$9:$AN$20,8,FALSE)=INDEX($E$118:$G$121,MATCH("●",INDEX($H$118:$AQ$121,,MATCH($D177,$70:$70,0)-7),0),1),"","sed -i "&amp;IF($AK$169="MacOS","'' ","")&amp;"'s#"&amp;BK$171&amp;"="""&amp;VLOOKUP(BK$171,$AD$9:$AN$20,8,FALSE)&amp;""""&amp;"#"&amp;BK$171&amp;"="&amp;""""&amp;INDEX($E$118:$G$121,MATCH("●",INDEX($H$118:$AQ$121,,MATCH($D177,$70:$70,0)-7),0),1)&amp;""""&amp;"#g'"&amp;" ${CONFIG_DIR}db_data_config.txt; export "&amp;BK$171&amp;"="&amp;""""&amp;INDEX($E$118:$G$121,MATCH("●",INDEX($H$118:$AQ$121,,MATCH($D177,$70:$70,0)-7),0),1)&amp;""";"),",",""",""")</f>
        <v/>
      </c>
      <c r="BL177" s="73" t="str">
        <f>SUBSTITUTE(IF(INDEX($E$118:$G$121,MATCH("●",INDEX($H$118:$AQ$121,,MATCH($D177,$70:$70,0)-7),0),1)=VLOOKUP(BL$171,$AD$9:$AN$20,8,FALSE),"","sed -i "&amp;IF($AK$169="MacOS","'' ","")&amp;"'s#"&amp;BL$171&amp;"="""&amp;INDEX($E$118:$G$121,MATCH("●",INDEX($H$118:$AQ$121,,MATCH($D177,$70:$70,0)-7),0),1)&amp;""""&amp;"#"&amp;BL$171&amp;"="&amp;""""&amp;VLOOKUP(BL$171,$AD$9:$AN$20,8,FALSE)&amp;""""&amp;"#g'"&amp;"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7" s="73" t="str">
        <f>SUBSTITUTE(IF(VLOOKUP(BM$171,$AD$9:$AN$20,8,FALSE)=INDEX($E$123:$G$126,MATCH("●",INDEX($H$123:$AQ$126,,MATCH($D177,$70:$70,0)-7),0),1),"","sed -i "&amp;IF($AK$169="MacOS","'' ","")&amp;"'s#"&amp;BM$171&amp;"="""&amp;VLOOKUP(BM$171,$AD$9:$AN$20,8,FALSE)&amp;""""&amp;"#"&amp;BM$171&amp;"="&amp;""""&amp;INDEX($E$123:$G$126,MATCH("●",INDEX($H$123:$AQ$126,,MATCH($D177,$70:$70,0)-7),0),1)&amp;""""&amp;"#g'"&amp;" ${CONFIG_DIR}db_data_config.txt; export "&amp;BM$171&amp;"="&amp;""""&amp;INDEX($E$123:$G$126,MATCH("●",INDEX($H$123:$AQ$126,,MATCH($D177,$70:$70,0)-7),0),1)&amp;""";"),",",""",""")</f>
        <v/>
      </c>
      <c r="BN177" s="73" t="str">
        <f>SUBSTITUTE(IF(INDEX($E$123:$G$126,MATCH("●",INDEX($H$123:$AQ$126,,MATCH($D177,$70:$70,0)-7),0),1)=VLOOKUP(BN$171,$AD$9:$AN$20,8,FALSE),"","sed -i "&amp;IF($AK$169="MacOS","'' ","")&amp;"'s#"&amp;BN$171&amp;"="""&amp;INDEX($E$123:$G$126,MATCH("●",INDEX($H$123:$AQ$126,,MATCH($D177,$70:$70,0)-7),0),1)&amp;""""&amp;"#"&amp;BN$171&amp;"="&amp;""""&amp;VLOOKUP(BN$171,$AD$9:$AN$20,8,FALSE)&amp;""""&amp;"#g'"&amp;"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7" s="73" t="str">
        <f>SUBSTITUTE(IF(VLOOKUP(BO$171,$AD$9:$AN$20,8,FALSE)=INDEX($E$128:$G$131,MATCH("●",INDEX($H$128:$AQ$131,,MATCH($D177,$70:$70,0)-7),0),1),"","sed -i "&amp;IF($AK$169="MacOS","'' ","")&amp;"'s#"&amp;BO$171&amp;"="""&amp;VLOOKUP(BO$171,$AD$9:$AN$20,8,FALSE)&amp;""""&amp;"#"&amp;BO$171&amp;"="&amp;""""&amp;INDEX($E$128:$G$131,MATCH("●",INDEX($H$128:$AQ$131,,MATCH($D177,$70:$70,0)-7),0),1)&amp;""""&amp;"#g'"&amp;" ${CONFIG_DIR}db_data_config.txt; export "&amp;BO$171&amp;"="&amp;""""&amp;INDEX($E$128:$G$131,MATCH("●",INDEX($H$128:$AQ$131,,MATCH($D177,$70:$70,0)-7),0),1)&amp;""";"),",",""",""")</f>
        <v/>
      </c>
      <c r="BP177" s="73" t="str">
        <f>SUBSTITUTE(IF(INDEX($E$128:$G$131,MATCH("●",INDEX($H$128:$AQ$131,,MATCH($D177,$70:$70,0)-7),0),1)=VLOOKUP(BP$171,$AD$9:$AN$20,8,FALSE),"","sed -i "&amp;IF($AK$169="MacOS","'' ","")&amp;"'s#"&amp;BP$171&amp;"="""&amp;INDEX($E$128:$G$131,MATCH("●",INDEX($H$128:$AQ$131,,MATCH($D177,$70:$70,0)-7),0),1)&amp;""""&amp;"#"&amp;BP$171&amp;"="&amp;""""&amp;VLOOKUP(BP$171,$AD$9:$AN$20,8,FALSE)&amp;""""&amp;"#g'"&amp;"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7" s="73" t="str">
        <f>SUBSTITUTE(IF(VLOOKUP(BQ$171,$AD$9:$AN$20,8,FALSE)=INDEX($E$133:$G$137,MATCH("●",INDEX($H$133:$AQ$137,,MATCH($D177,$70:$70,0)-7),0),1),"","sed -i "&amp;IF($AK$169="MacOS","'' ","")&amp;"'s#"&amp;BQ$171&amp;"="""&amp;VLOOKUP(BQ$171,$AD$9:$AN$20,8,FALSE)&amp;""""&amp;"#"&amp;BQ$171&amp;"="&amp;""""&amp;INDEX($E$133:$G$137,MATCH("●",INDEX($H$133:$AQ$137,,MATCH($D177,$70:$70,0)-7),0),1)&amp;""""&amp;"#g'"&amp;" ${CONFIG_DIR}db_data_config.txt; export "&amp;BQ$171&amp;"="&amp;""""&amp;INDEX($E$133:$G$137,MATCH("●",INDEX($H$133:$AQ$137,,MATCH($D177,$70:$70,0)-7),0),1)&amp;""";"),",",""",""")</f>
        <v/>
      </c>
      <c r="BR177" s="73" t="str">
        <f>SUBSTITUTE(IF(INDEX($E$133:$G$137,MATCH("●",INDEX($H$133:$AQ$137,,MATCH($D177,$70:$70,0)-7),0),1)=VLOOKUP(BR$171,$AD$9:$AN$20,8,FALSE),"","sed -i "&amp;IF($AK$169="MacOS","'' ","")&amp;"'s#"&amp;BR$171&amp;"="""&amp;INDEX($E$133:$G$137,MATCH("●",INDEX($H$133:$AQ$137,,MATCH($D177,$70:$70,0)-7),0),1)&amp;""""&amp;"#"&amp;BR$171&amp;"="&amp;""""&amp;VLOOKUP(BR$171,$AD$9:$AN$20,8,FALSE)&amp;""""&amp;"#g'"&amp;"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7" s="73" t="str">
        <f>SUBSTITUTE(IF(VLOOKUP(BS$171,$AD$9:$AN$20,8,FALSE)=INDEX($E$139:$G$145,MATCH("●",INDEX($H$139:$AQ$145,,MATCH($D177,$70:$70,0)-7),0),1),"","sed -i "&amp;IF($AK$169="MacOS","'' ","")&amp;"'s#"&amp;BS$171&amp;"="""&amp;VLOOKUP(BS$171,$AD$9:$AN$20,8,FALSE)&amp;""""&amp;"#"&amp;BS$171&amp;"="&amp;""""&amp;INDEX($E$139:$G$145,MATCH("●",INDEX($H$139:$AQ$145,,MATCH($D177,$70:$70,0)-7),0),1)&amp;""""&amp;"#g'"&amp;" ${CONFIG_DIR}db_data_config.txt; export "&amp;BS$171&amp;"="&amp;""""&amp;INDEX($E$139:$G$145,MATCH("●",INDEX($H$139:$AQ$145,,MATCH($D177,$70:$70,0)-7),0),1)&amp;""";"),",",""",""")</f>
        <v/>
      </c>
      <c r="BT177" s="73" t="str">
        <f>SUBSTITUTE(IF(INDEX($E$139:$G$145,MATCH("●",INDEX($H$139:$AQ$145,,MATCH($D177,$70:$70,0)-7),0),1)=VLOOKUP(BT$171,$AD$9:$AN$20,8,FALSE),"","sed -i "&amp;IF($AK$169="MacOS","'' ","")&amp;"'s#"&amp;BT$171&amp;"="""&amp;INDEX($E$139:$G$145,MATCH("●",INDEX($H$139:$AQ$145,,MATCH($D177,$70:$70,0)-7),0),1)&amp;""""&amp;"#"&amp;BT$171&amp;"="&amp;""""&amp;VLOOKUP(BT$171,$AD$9:$AN$20,8,FALSE)&amp;""""&amp;"#g'"&amp;"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7" s="5" t="s">
        <v>761</v>
      </c>
    </row>
    <row r="178" spans="4:73" ht="36" customHeight="1">
      <c r="D178" s="138">
        <f t="shared" si="3"/>
        <v>6</v>
      </c>
      <c r="E178" s="139"/>
      <c r="F178" s="139"/>
      <c r="G178" s="140"/>
      <c r="H178" s="45" t="str">
        <f t="shared" ca="1" si="2"/>
        <v>clear; echo テストケース006; sed -i '' 's#COLUMN_DATA_SIGNED="0"#COLUMN_DATA_SIGNED=""#g' ${CONFIG_DIR}db_data_config.txt; export COLUMN_DATA_SIGNED="";sh ./script/db_check_data_validate_config.sh; sed -i '' 's#COLUMN_DATA_SIGNED=""#COLUMN_DATA_SIGNED="0"#g' ${CONFIG_DIR}db_data_config.txt; export COLUMN_DATA_SIGNED="0";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6" t="str" cm="1">
        <f t="array" ref="AE178">SUBSTITUTE(INDEX($H$147:$AQ$147, , MATCH($D178, $70:$70, 0)-7),"-","")</f>
        <v>異常</v>
      </c>
      <c r="AF178" s="147"/>
      <c r="AG178" s="148"/>
      <c r="AH178" s="143" t="s">
        <v>891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9" t="str" cm="1">
        <f t="array" ref="AS178">SUBSTITUTE(TEXT(INDEX($H$150:$AQ$150,1,$D178),"000000"),"-","")</f>
        <v>220106</v>
      </c>
      <c r="AT178" s="70"/>
      <c r="AU178" s="71"/>
      <c r="AW178" s="73" t="str">
        <f>SUBSTITUTE(IF(VLOOKUP(AW$171,$AD$9:$AN$20,8,FALSE)=INDEX($E$76:$G$79,MATCH("●",INDEX($H$76:$AQ$79,,MATCH($D178,$70:$70,0)-7),0),1),"","sed -i "&amp;IF($AK$169="MacOS","'' ","")&amp;"'s#"&amp;AW$171&amp;"="""&amp;VLOOKUP(AW$171,$AD$9:$AN$20,8,FALSE)&amp;""""&amp;"#"&amp;AW$171&amp;"="&amp;""""&amp;INDEX($E$76:$G$79,MATCH("●",INDEX($H$76:$AQ$79,,MATCH($D178,$70:$70,0)-7),0),1)&amp;""""&amp;"#g'"&amp;" ${CONFIG_DIR}db_data_config.txt; export "&amp;AW$171&amp;"="&amp;""""&amp;INDEX($E$76:$G$79,MATCH("●",INDEX($H$76:$AQ$79,,MATCH($D178,$70:$70,0)-7),0),1)&amp;""";"),",",""",""")</f>
        <v/>
      </c>
      <c r="AX178" s="73" t="str">
        <f>SUBSTITUTE(IF(INDEX($E$76:$G$79,MATCH("●",INDEX($H$76:$AQ$79,,MATCH($D178,$70:$70,0)-7),0),1)=VLOOKUP(AX$171,$AD$9:$AN$20,8,FALSE),"","sed -i "&amp;IF($AK$169="MacOS","'' ","")&amp;"'s#"&amp;AX$171&amp;"="""&amp;INDEX($E$76:$G$79,MATCH("●",INDEX($H$76:$AQ$79,,MATCH($D178,$70:$70,0)-7),0),1)&amp;""""&amp;"#"&amp;AX$171&amp;"="&amp;""""&amp;VLOOKUP(AX$171,$AD$9:$AN$20,8,FALSE)&amp;""""&amp;"#g'"&amp;"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78" s="73" t="str">
        <f>SUBSTITUTE(IF(VLOOKUP(AY$171,$AD$9:$AN$20,8,FALSE)=INDEX($E$81:$G$84,MATCH("●",INDEX($H$81:$AQ$84,,MATCH($D178,$70:$70,0)-7),0),1),"","sed -i "&amp;IF($AK$169="MacOS","'' ","")&amp;"'s#"&amp;AY$171&amp;"="""&amp;VLOOKUP(AY$171,$AD$9:$AN$20,8,FALSE)&amp;""""&amp;"#"&amp;AY$171&amp;"="&amp;""""&amp;INDEX($E$81:$G$84,MATCH("●",INDEX($H$81:$AQ$84,,MATCH($D178,$70:$70,0)-7),0),1)&amp;""""&amp;"#g'"&amp;" ${CONFIG_DIR}db_data_config.txt; export "&amp;AY$171&amp;"="&amp;""""&amp;INDEX($E$81:$G$84,MATCH("●",INDEX($H$81:$AQ$84,,MATCH($D178,$70:$70,0)-7),0),1)&amp;""";"),",",""",""")</f>
        <v/>
      </c>
      <c r="AZ178" s="73" t="str">
        <f>SUBSTITUTE(IF(INDEX($E$81:$G$84,MATCH("●",INDEX($H$81:$AQ$84,,MATCH($D178,$70:$70,0)-7),0),1)=VLOOKUP(AZ$171,$AD$9:$AN$20,8,FALSE),"","sed -i "&amp;IF($AK$169="MacOS","'' ","")&amp;"'s#"&amp;AZ$171&amp;"="""&amp;INDEX($E$81:$G$84,MATCH("●",INDEX($H$81:$AQ$84,,MATCH($D178,$70:$70,0)-7),0),1)&amp;""""&amp;"#"&amp;AZ$171&amp;"="&amp;""""&amp;VLOOKUP(AZ$171,$AD$9:$AN$20,8,FALSE)&amp;""""&amp;"#g'"&amp;"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78" s="73" t="str">
        <f>SUBSTITUTE(IF(VLOOKUP(BA$171,$AD$9:$AN$20,8,FALSE)=INDEX($E$86:$G$92,MATCH("●",INDEX($H$86:$AQ$92,,MATCH($D178,$70:$70,0)-7),0),1),"","sed -i "&amp;IF($AK$169="MacOS","'' ","")&amp;"'s#"&amp;BA$171&amp;"="""&amp;VLOOKUP(BA$171,$AD$9:$AN$20,8,FALSE)&amp;""""&amp;"#"&amp;BA$171&amp;"="&amp;""""&amp;INDEX($E$86:$G$92,MATCH("●",INDEX($H$86:$AQ$92,,MATCH($D178,$70:$70,0)-7),0),1)&amp;""""&amp;"#g'"&amp;" ${CONFIG_DIR}db_data_config.txt; export "&amp;BA$171&amp;"="&amp;""""&amp;INDEX($E$86:$G$92,MATCH("●",INDEX($H$86:$AQ$92,,MATCH($D178,$70:$70,0)-7),0),1)&amp;""";"),",",""",""")</f>
        <v/>
      </c>
      <c r="BB178" s="73" t="str">
        <f>SUBSTITUTE(IF(INDEX($E$86:$G$92,MATCH("●",INDEX($H$86:$AQ$92,,MATCH($D178,$70:$70,0)-7),0),1)=VLOOKUP(BB$171,$AD$9:$AN$20,8,FALSE),"","sed -i "&amp;IF($AK$169="MacOS","'' ","")&amp;"'s#"&amp;BB$171&amp;"="""&amp;INDEX($E$86:$G$92,MATCH("●",INDEX($H$86:$AQ$92,,MATCH($D178,$70:$70,0)-7),0),1)&amp;""""&amp;"#"&amp;BB$171&amp;"="&amp;""""&amp;VLOOKUP(BB$171,$AD$9:$AN$20,8,FALSE)&amp;""""&amp;"#g'"&amp;"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78" s="73" t="str">
        <f>SUBSTITUTE(IF(VLOOKUP(BC$171,$AD$9:$AN$20,8,FALSE)=INDEX($E$94:$G$97,MATCH("●",INDEX($H$94:$AQ$97,,MATCH($D178,$70:$70,0)-7),0),1),"","sed -i "&amp;IF($AK$169="MacOS","'' ","")&amp;"'s#"&amp;BC$171&amp;"="""&amp;VLOOKUP(BC$171,$AD$9:$AN$20,8,FALSE)&amp;""""&amp;"#"&amp;BC$171&amp;"="&amp;""""&amp;INDEX($E$94:$G$97,MATCH("●",INDEX($H$94:$AQ$97,,MATCH($D178,$70:$70,0)-7),0),1)&amp;""""&amp;"#g'"&amp;" ${CONFIG_DIR}db_data_config.txt; export "&amp;BC$171&amp;"="&amp;""""&amp;INDEX($E$94:$G$97,MATCH("●",INDEX($H$94:$AQ$97,,MATCH($D178,$70:$70,0)-7),0),1)&amp;""";"),",",""",""")</f>
        <v/>
      </c>
      <c r="BD178" s="73" t="str">
        <f>SUBSTITUTE(IF(INDEX($E$94:$G$97,MATCH("●",INDEX($H$94:$AQ$97,,MATCH($D178,$70:$70,0)-7),0),1)=VLOOKUP(BD$171,$AD$9:$AN$20,8,FALSE),"","sed -i "&amp;IF($AK$169="MacOS","'' ","")&amp;"'s#"&amp;BD$171&amp;"="""&amp;INDEX($E$94:$G$97,MATCH("●",INDEX($H$94:$AQ$97,,MATCH($D178,$70:$70,0)-7),0),1)&amp;""""&amp;"#"&amp;BD$171&amp;"="&amp;""""&amp;VLOOKUP(BD$171,$AD$9:$AN$20,8,FALSE)&amp;""""&amp;"#g'"&amp;"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78" s="73" t="str">
        <f>SUBSTITUTE(IF(VLOOKUP(BE$171,$AD$9:$AN$20,8,FALSE)=INDEX($E$99:$G$104,MATCH("●",INDEX($H$99:$AQ$104,,MATCH($D178,$70:$70,0)-7),0),1),"","sed -i "&amp;IF($AK$169="MacOS","'' ","")&amp;"'s#"&amp;BE$171&amp;"="""&amp;VLOOKUP(BE$171,$AD$9:$AN$20,8,FALSE)&amp;""""&amp;"#"&amp;BE$171&amp;"="&amp;""""&amp;INDEX($E$99:$G$104,MATCH("●",INDEX($H$99:$AQ$104,,MATCH($D178,$70:$70,0)-7),0),1)&amp;""""&amp;"#g'"&amp;" ${CONFIG_DIR}db_data_config.txt; export "&amp;BE$171&amp;"="&amp;""""&amp;INDEX($E$99:$G$104,MATCH("●",INDEX($H$99:$AQ$104,,MATCH($D178,$70:$70,0)-7),0),1)&amp;""";"),",",""",""")</f>
        <v>sed -i '' 's#COLUMN_DATA_SIGNED="0"#COLUMN_DATA_SIGNED="なし"#g' ${CONFIG_DIR}db_data_config.txt; export COLUMN_DATA_SIGNED="なし";</v>
      </c>
      <c r="BF178" s="73" t="str">
        <f>SUBSTITUTE(IF(INDEX($E$99:$G$104,MATCH("●",INDEX($H$99:$AQ$104,,MATCH($D178,$70:$70,0)-7),0),1)=VLOOKUP(BF$171,$AD$9:$AN$20,8,FALSE),"","sed -i "&amp;IF($AK$169="MacOS","'' ","")&amp;"'s#"&amp;BF$171&amp;"="""&amp;INDEX($E$99:$G$104,MATCH("●",INDEX($H$99:$AQ$104,,MATCH($D178,$70:$70,0)-7),0),1)&amp;""""&amp;"#"&amp;BF$171&amp;"="&amp;""""&amp;VLOOKUP(BF$171,$AD$9:$AN$20,8,FALSE)&amp;""""&amp;"#g'"&amp;"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>sed -i '' 's#COLUMN_DATA_SIGNED="なし"#COLUMN_DATA_SIGNED="0"#g' ${CONFIG_DIR}db_data_config.txt; export COLUMN_DATA_SIGNED="0";</v>
      </c>
      <c r="BG178" s="73" t="str">
        <f>SUBSTITUTE(IF(VLOOKUP(BG$171,$AD$9:$AN$20,8,FALSE)=INDEX($E$106:$G$110,MATCH("●",INDEX($H$106:$AQ$110,,MATCH($D178,$70:$70,0)-7),0),1),"","sed -i "&amp;IF($AK$169="MacOS","'' ","")&amp;"'s#"&amp;BG$171&amp;"="""&amp;VLOOKUP(BG$171,$AD$9:$AN$20,8,FALSE)&amp;""""&amp;"#"&amp;BG$171&amp;"="&amp;""""&amp;INDEX($E$106:$G$110,MATCH("●",INDEX($H$106:$AQ$110,,MATCH($D178,$70:$70,0)-7),0),1)&amp;""""&amp;"#g'"&amp;" ${CONFIG_DIR}db_data_config.txt; export "&amp;BG$171&amp;"="&amp;""""&amp;INDEX($E$106:$G$110,MATCH("●",INDEX($H$106:$AQ$110,,MATCH($D178,$70:$70,0)-7),0),1)&amp;""";"),",",""",""")</f>
        <v/>
      </c>
      <c r="BH178" s="73" t="str">
        <f>SUBSTITUTE(IF(INDEX($E$106:$G$110,MATCH("●",INDEX($H$106:$AQ$110,,MATCH($D178,$70:$70,0)-7),0),1)=VLOOKUP(BH$171,$AD$9:$AN$20,8,FALSE),"","sed -i "&amp;IF($AK$169="MacOS","'' ","")&amp;"'s#"&amp;BH$171&amp;"="""&amp;INDEX($E$106:$G$110,MATCH("●",INDEX($H$106:$AQ$110,,MATCH($D178,$70:$70,0)-7),0),1)&amp;""""&amp;"#"&amp;BH$171&amp;"="&amp;""""&amp;VLOOKUP(BH$171,$AD$9:$AN$20,8,FALSE)&amp;""""&amp;"#g'"&amp;"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78" s="73" t="str">
        <f>SUBSTITUTE(IF(VLOOKUP(BI$171,$AD$9:$AN$20,8,FALSE)=INDEX($E$112:$G$116,MATCH("●",INDEX($H$112:$AQ$116,,MATCH($D178,$70:$70,0)-7),0),1),"","sed -i "&amp;IF($AK$169="MacOS","'' ","")&amp;"'s#"&amp;BI$171&amp;"="""&amp;VLOOKUP(BI$171,$AD$9:$AN$20,8,FALSE)&amp;""""&amp;"#"&amp;BI$171&amp;"="&amp;""""&amp;INDEX($E$112:$G$116,MATCH("●",INDEX($H$112:$AQ$116,,MATCH($D178,$70:$70,0)-7),0),1)&amp;""""&amp;"#g'"&amp;" ${CONFIG_DIR}db_data_config.txt; export "&amp;BI$171&amp;"="&amp;""""&amp;INDEX($E$112:$G$116,MATCH("●",INDEX($H$112:$AQ$116,,MATCH($D178,$70:$70,0)-7),0),1)&amp;""";"),",",""",""")</f>
        <v/>
      </c>
      <c r="BJ178" s="73" t="str">
        <f>SUBSTITUTE(IF(INDEX($E$112:$G$116,MATCH("●",INDEX($H$112:$AQ$116,,MATCH($D178,$70:$70,0)-7),0),1)=VLOOKUP(BJ$171,$AD$9:$AN$20,8,FALSE),"","sed -i "&amp;IF($AK$169="MacOS","'' ","")&amp;"'s#"&amp;BJ$171&amp;"="""&amp;INDEX($E$112:$G$116,MATCH("●",INDEX($H$112:$AQ$116,,MATCH($D178,$70:$70,0)-7),0),1)&amp;""""&amp;"#"&amp;BJ$171&amp;"="&amp;""""&amp;VLOOKUP(BJ$171,$AD$9:$AN$20,8,FALSE)&amp;""""&amp;"#g'"&amp;"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8" s="73" t="str">
        <f>SUBSTITUTE(IF(VLOOKUP(BK$171,$AD$9:$AN$20,8,FALSE)=INDEX($E$118:$G$121,MATCH("●",INDEX($H$118:$AQ$121,,MATCH($D178,$70:$70,0)-7),0),1),"","sed -i "&amp;IF($AK$169="MacOS","'' ","")&amp;"'s#"&amp;BK$171&amp;"="""&amp;VLOOKUP(BK$171,$AD$9:$AN$20,8,FALSE)&amp;""""&amp;"#"&amp;BK$171&amp;"="&amp;""""&amp;INDEX($E$118:$G$121,MATCH("●",INDEX($H$118:$AQ$121,,MATCH($D178,$70:$70,0)-7),0),1)&amp;""""&amp;"#g'"&amp;" ${CONFIG_DIR}db_data_config.txt; export "&amp;BK$171&amp;"="&amp;""""&amp;INDEX($E$118:$G$121,MATCH("●",INDEX($H$118:$AQ$121,,MATCH($D178,$70:$70,0)-7),0),1)&amp;""";"),",",""",""")</f>
        <v/>
      </c>
      <c r="BL178" s="73" t="str">
        <f>SUBSTITUTE(IF(INDEX($E$118:$G$121,MATCH("●",INDEX($H$118:$AQ$121,,MATCH($D178,$70:$70,0)-7),0),1)=VLOOKUP(BL$171,$AD$9:$AN$20,8,FALSE),"","sed -i "&amp;IF($AK$169="MacOS","'' ","")&amp;"'s#"&amp;BL$171&amp;"="""&amp;INDEX($E$118:$G$121,MATCH("●",INDEX($H$118:$AQ$121,,MATCH($D178,$70:$70,0)-7),0),1)&amp;""""&amp;"#"&amp;BL$171&amp;"="&amp;""""&amp;VLOOKUP(BL$171,$AD$9:$AN$20,8,FALSE)&amp;""""&amp;"#g'"&amp;"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8" s="73" t="str">
        <f>SUBSTITUTE(IF(VLOOKUP(BM$171,$AD$9:$AN$20,8,FALSE)=INDEX($E$123:$G$126,MATCH("●",INDEX($H$123:$AQ$126,,MATCH($D178,$70:$70,0)-7),0),1),"","sed -i "&amp;IF($AK$169="MacOS","'' ","")&amp;"'s#"&amp;BM$171&amp;"="""&amp;VLOOKUP(BM$171,$AD$9:$AN$20,8,FALSE)&amp;""""&amp;"#"&amp;BM$171&amp;"="&amp;""""&amp;INDEX($E$123:$G$126,MATCH("●",INDEX($H$123:$AQ$126,,MATCH($D178,$70:$70,0)-7),0),1)&amp;""""&amp;"#g'"&amp;" ${CONFIG_DIR}db_data_config.txt; export "&amp;BM$171&amp;"="&amp;""""&amp;INDEX($E$123:$G$126,MATCH("●",INDEX($H$123:$AQ$126,,MATCH($D178,$70:$70,0)-7),0),1)&amp;""";"),",",""",""")</f>
        <v/>
      </c>
      <c r="BN178" s="73" t="str">
        <f>SUBSTITUTE(IF(INDEX($E$123:$G$126,MATCH("●",INDEX($H$123:$AQ$126,,MATCH($D178,$70:$70,0)-7),0),1)=VLOOKUP(BN$171,$AD$9:$AN$20,8,FALSE),"","sed -i "&amp;IF($AK$169="MacOS","'' ","")&amp;"'s#"&amp;BN$171&amp;"="""&amp;INDEX($E$123:$G$126,MATCH("●",INDEX($H$123:$AQ$126,,MATCH($D178,$70:$70,0)-7),0),1)&amp;""""&amp;"#"&amp;BN$171&amp;"="&amp;""""&amp;VLOOKUP(BN$171,$AD$9:$AN$20,8,FALSE)&amp;""""&amp;"#g'"&amp;"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8" s="73" t="str">
        <f>SUBSTITUTE(IF(VLOOKUP(BO$171,$AD$9:$AN$20,8,FALSE)=INDEX($E$128:$G$131,MATCH("●",INDEX($H$128:$AQ$131,,MATCH($D178,$70:$70,0)-7),0),1),"","sed -i "&amp;IF($AK$169="MacOS","'' ","")&amp;"'s#"&amp;BO$171&amp;"="""&amp;VLOOKUP(BO$171,$AD$9:$AN$20,8,FALSE)&amp;""""&amp;"#"&amp;BO$171&amp;"="&amp;""""&amp;INDEX($E$128:$G$131,MATCH("●",INDEX($H$128:$AQ$131,,MATCH($D178,$70:$70,0)-7),0),1)&amp;""""&amp;"#g'"&amp;" ${CONFIG_DIR}db_data_config.txt; export "&amp;BO$171&amp;"="&amp;""""&amp;INDEX($E$128:$G$131,MATCH("●",INDEX($H$128:$AQ$131,,MATCH($D178,$70:$70,0)-7),0),1)&amp;""";"),",",""",""")</f>
        <v/>
      </c>
      <c r="BP178" s="73" t="str">
        <f>SUBSTITUTE(IF(INDEX($E$128:$G$131,MATCH("●",INDEX($H$128:$AQ$131,,MATCH($D178,$70:$70,0)-7),0),1)=VLOOKUP(BP$171,$AD$9:$AN$20,8,FALSE),"","sed -i "&amp;IF($AK$169="MacOS","'' ","")&amp;"'s#"&amp;BP$171&amp;"="""&amp;INDEX($E$128:$G$131,MATCH("●",INDEX($H$128:$AQ$131,,MATCH($D178,$70:$70,0)-7),0),1)&amp;""""&amp;"#"&amp;BP$171&amp;"="&amp;""""&amp;VLOOKUP(BP$171,$AD$9:$AN$20,8,FALSE)&amp;""""&amp;"#g'"&amp;"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8" s="73" t="str">
        <f>SUBSTITUTE(IF(VLOOKUP(BQ$171,$AD$9:$AN$20,8,FALSE)=INDEX($E$133:$G$137,MATCH("●",INDEX($H$133:$AQ$137,,MATCH($D178,$70:$70,0)-7),0),1),"","sed -i "&amp;IF($AK$169="MacOS","'' ","")&amp;"'s#"&amp;BQ$171&amp;"="""&amp;VLOOKUP(BQ$171,$AD$9:$AN$20,8,FALSE)&amp;""""&amp;"#"&amp;BQ$171&amp;"="&amp;""""&amp;INDEX($E$133:$G$137,MATCH("●",INDEX($H$133:$AQ$137,,MATCH($D178,$70:$70,0)-7),0),1)&amp;""""&amp;"#g'"&amp;" ${CONFIG_DIR}db_data_config.txt; export "&amp;BQ$171&amp;"="&amp;""""&amp;INDEX($E$133:$G$137,MATCH("●",INDEX($H$133:$AQ$137,,MATCH($D178,$70:$70,0)-7),0),1)&amp;""";"),",",""",""")</f>
        <v/>
      </c>
      <c r="BR178" s="73" t="str">
        <f>SUBSTITUTE(IF(INDEX($E$133:$G$137,MATCH("●",INDEX($H$133:$AQ$137,,MATCH($D178,$70:$70,0)-7),0),1)=VLOOKUP(BR$171,$AD$9:$AN$20,8,FALSE),"","sed -i "&amp;IF($AK$169="MacOS","'' ","")&amp;"'s#"&amp;BR$171&amp;"="""&amp;INDEX($E$133:$G$137,MATCH("●",INDEX($H$133:$AQ$137,,MATCH($D178,$70:$70,0)-7),0),1)&amp;""""&amp;"#"&amp;BR$171&amp;"="&amp;""""&amp;VLOOKUP(BR$171,$AD$9:$AN$20,8,FALSE)&amp;""""&amp;"#g'"&amp;"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8" s="73" t="str">
        <f>SUBSTITUTE(IF(VLOOKUP(BS$171,$AD$9:$AN$20,8,FALSE)=INDEX($E$139:$G$145,MATCH("●",INDEX($H$139:$AQ$145,,MATCH($D178,$70:$70,0)-7),0),1),"","sed -i "&amp;IF($AK$169="MacOS","'' ","")&amp;"'s#"&amp;BS$171&amp;"="""&amp;VLOOKUP(BS$171,$AD$9:$AN$20,8,FALSE)&amp;""""&amp;"#"&amp;BS$171&amp;"="&amp;""""&amp;INDEX($E$139:$G$145,MATCH("●",INDEX($H$139:$AQ$145,,MATCH($D178,$70:$70,0)-7),0),1)&amp;""""&amp;"#g'"&amp;" ${CONFIG_DIR}db_data_config.txt; export "&amp;BS$171&amp;"="&amp;""""&amp;INDEX($E$139:$G$145,MATCH("●",INDEX($H$139:$AQ$145,,MATCH($D178,$70:$70,0)-7),0),1)&amp;""";"),",",""",""")</f>
        <v/>
      </c>
      <c r="BT178" s="73" t="str">
        <f>SUBSTITUTE(IF(INDEX($E$139:$G$145,MATCH("●",INDEX($H$139:$AQ$145,,MATCH($D178,$70:$70,0)-7),0),1)=VLOOKUP(BT$171,$AD$9:$AN$20,8,FALSE),"","sed -i "&amp;IF($AK$169="MacOS","'' ","")&amp;"'s#"&amp;BT$171&amp;"="""&amp;INDEX($E$139:$G$145,MATCH("●",INDEX($H$139:$AQ$145,,MATCH($D178,$70:$70,0)-7),0),1)&amp;""""&amp;"#"&amp;BT$171&amp;"="&amp;""""&amp;VLOOKUP(BT$171,$AD$9:$AN$20,8,FALSE)&amp;""""&amp;"#g'"&amp;"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8" s="5" t="s">
        <v>761</v>
      </c>
    </row>
    <row r="179" spans="4:73" ht="36" customHeight="1">
      <c r="D179" s="138">
        <f t="shared" si="3"/>
        <v>7</v>
      </c>
      <c r="E179" s="139"/>
      <c r="F179" s="139"/>
      <c r="G179" s="140"/>
      <c r="H179" s="45" t="str">
        <f t="shared" ca="1" si="2"/>
        <v>clear; echo テストケース007; sed -i '' 's#SIGN_DIGIT="0"#SIGN_DIGIT=""#g' ${CONFIG_DIR}db_data_config.txt; export SIGN_DIGIT="";sh ./script/db_check_data_validate_config.sh; sed -i '' 's#SIGN_DIGIT=""#SIGN_DIGIT="0"#g' ${CONFIG_DIR}db_data_config.txt; export SIGN_DIGIT="0";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6" t="str" cm="1">
        <f t="array" ref="AE179">SUBSTITUTE(INDEX($H$147:$AQ$147, , MATCH($D179, $70:$70, 0)-7),"-","")</f>
        <v>異常</v>
      </c>
      <c r="AF179" s="147"/>
      <c r="AG179" s="148"/>
      <c r="AH179" s="143" t="s">
        <v>892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9" t="str" cm="1">
        <f t="array" ref="AS179">SUBSTITUTE(TEXT(INDEX($H$150:$AQ$150,1,$D179),"000000"),"-","")</f>
        <v>220107</v>
      </c>
      <c r="AT179" s="70"/>
      <c r="AU179" s="71"/>
      <c r="AW179" s="73" t="str">
        <f>SUBSTITUTE(IF(VLOOKUP(AW$171,$AD$9:$AN$20,8,FALSE)=INDEX($E$76:$G$79,MATCH("●",INDEX($H$76:$AQ$79,,MATCH($D179,$70:$70,0)-7),0),1),"","sed -i "&amp;IF($AK$169="MacOS","'' ","")&amp;"'s#"&amp;AW$171&amp;"="""&amp;VLOOKUP(AW$171,$AD$9:$AN$20,8,FALSE)&amp;""""&amp;"#"&amp;AW$171&amp;"="&amp;""""&amp;INDEX($E$76:$G$79,MATCH("●",INDEX($H$76:$AQ$79,,MATCH($D179,$70:$70,0)-7),0),1)&amp;""""&amp;"#g'"&amp;" ${CONFIG_DIR}db_data_config.txt; export "&amp;AW$171&amp;"="&amp;""""&amp;INDEX($E$76:$G$79,MATCH("●",INDEX($H$76:$AQ$79,,MATCH($D179,$70:$70,0)-7),0),1)&amp;""";"),",",""",""")</f>
        <v/>
      </c>
      <c r="AX179" s="73" t="str">
        <f>SUBSTITUTE(IF(INDEX($E$76:$G$79,MATCH("●",INDEX($H$76:$AQ$79,,MATCH($D179,$70:$70,0)-7),0),1)=VLOOKUP(AX$171,$AD$9:$AN$20,8,FALSE),"","sed -i "&amp;IF($AK$169="MacOS","'' ","")&amp;"'s#"&amp;AX$171&amp;"="""&amp;INDEX($E$76:$G$79,MATCH("●",INDEX($H$76:$AQ$79,,MATCH($D179,$70:$70,0)-7),0),1)&amp;""""&amp;"#"&amp;AX$171&amp;"="&amp;""""&amp;VLOOKUP(AX$171,$AD$9:$AN$20,8,FALSE)&amp;""""&amp;"#g'"&amp;"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79" s="73" t="str">
        <f>SUBSTITUTE(IF(VLOOKUP(AY$171,$AD$9:$AN$20,8,FALSE)=INDEX($E$81:$G$84,MATCH("●",INDEX($H$81:$AQ$84,,MATCH($D179,$70:$70,0)-7),0),1),"","sed -i "&amp;IF($AK$169="MacOS","'' ","")&amp;"'s#"&amp;AY$171&amp;"="""&amp;VLOOKUP(AY$171,$AD$9:$AN$20,8,FALSE)&amp;""""&amp;"#"&amp;AY$171&amp;"="&amp;""""&amp;INDEX($E$81:$G$84,MATCH("●",INDEX($H$81:$AQ$84,,MATCH($D179,$70:$70,0)-7),0),1)&amp;""""&amp;"#g'"&amp;" ${CONFIG_DIR}db_data_config.txt; export "&amp;AY$171&amp;"="&amp;""""&amp;INDEX($E$81:$G$84,MATCH("●",INDEX($H$81:$AQ$84,,MATCH($D179,$70:$70,0)-7),0),1)&amp;""";"),",",""",""")</f>
        <v/>
      </c>
      <c r="AZ179" s="73" t="str">
        <f>SUBSTITUTE(IF(INDEX($E$81:$G$84,MATCH("●",INDEX($H$81:$AQ$84,,MATCH($D179,$70:$70,0)-7),0),1)=VLOOKUP(AZ$171,$AD$9:$AN$20,8,FALSE),"","sed -i "&amp;IF($AK$169="MacOS","'' ","")&amp;"'s#"&amp;AZ$171&amp;"="""&amp;INDEX($E$81:$G$84,MATCH("●",INDEX($H$81:$AQ$84,,MATCH($D179,$70:$70,0)-7),0),1)&amp;""""&amp;"#"&amp;AZ$171&amp;"="&amp;""""&amp;VLOOKUP(AZ$171,$AD$9:$AN$20,8,FALSE)&amp;""""&amp;"#g'"&amp;"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79" s="73" t="str">
        <f>SUBSTITUTE(IF(VLOOKUP(BA$171,$AD$9:$AN$20,8,FALSE)=INDEX($E$86:$G$92,MATCH("●",INDEX($H$86:$AQ$92,,MATCH($D179,$70:$70,0)-7),0),1),"","sed -i "&amp;IF($AK$169="MacOS","'' ","")&amp;"'s#"&amp;BA$171&amp;"="""&amp;VLOOKUP(BA$171,$AD$9:$AN$20,8,FALSE)&amp;""""&amp;"#"&amp;BA$171&amp;"="&amp;""""&amp;INDEX($E$86:$G$92,MATCH("●",INDEX($H$86:$AQ$92,,MATCH($D179,$70:$70,0)-7),0),1)&amp;""""&amp;"#g'"&amp;" ${CONFIG_DIR}db_data_config.txt; export "&amp;BA$171&amp;"="&amp;""""&amp;INDEX($E$86:$G$92,MATCH("●",INDEX($H$86:$AQ$92,,MATCH($D179,$70:$70,0)-7),0),1)&amp;""";"),",",""",""")</f>
        <v/>
      </c>
      <c r="BB179" s="73" t="str">
        <f>SUBSTITUTE(IF(INDEX($E$86:$G$92,MATCH("●",INDEX($H$86:$AQ$92,,MATCH($D179,$70:$70,0)-7),0),1)=VLOOKUP(BB$171,$AD$9:$AN$20,8,FALSE),"","sed -i "&amp;IF($AK$169="MacOS","'' ","")&amp;"'s#"&amp;BB$171&amp;"="""&amp;INDEX($E$86:$G$92,MATCH("●",INDEX($H$86:$AQ$92,,MATCH($D179,$70:$70,0)-7),0),1)&amp;""""&amp;"#"&amp;BB$171&amp;"="&amp;""""&amp;VLOOKUP(BB$171,$AD$9:$AN$20,8,FALSE)&amp;""""&amp;"#g'"&amp;"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79" s="73" t="str">
        <f>SUBSTITUTE(IF(VLOOKUP(BC$171,$AD$9:$AN$20,8,FALSE)=INDEX($E$94:$G$97,MATCH("●",INDEX($H$94:$AQ$97,,MATCH($D179,$70:$70,0)-7),0),1),"","sed -i "&amp;IF($AK$169="MacOS","'' ","")&amp;"'s#"&amp;BC$171&amp;"="""&amp;VLOOKUP(BC$171,$AD$9:$AN$20,8,FALSE)&amp;""""&amp;"#"&amp;BC$171&amp;"="&amp;""""&amp;INDEX($E$94:$G$97,MATCH("●",INDEX($H$94:$AQ$97,,MATCH($D179,$70:$70,0)-7),0),1)&amp;""""&amp;"#g'"&amp;" ${CONFIG_DIR}db_data_config.txt; export "&amp;BC$171&amp;"="&amp;""""&amp;INDEX($E$94:$G$97,MATCH("●",INDEX($H$94:$AQ$97,,MATCH($D179,$70:$70,0)-7),0),1)&amp;""";"),",",""",""")</f>
        <v/>
      </c>
      <c r="BD179" s="73" t="str">
        <f>SUBSTITUTE(IF(INDEX($E$94:$G$97,MATCH("●",INDEX($H$94:$AQ$97,,MATCH($D179,$70:$70,0)-7),0),1)=VLOOKUP(BD$171,$AD$9:$AN$20,8,FALSE),"","sed -i "&amp;IF($AK$169="MacOS","'' ","")&amp;"'s#"&amp;BD$171&amp;"="""&amp;INDEX($E$94:$G$97,MATCH("●",INDEX($H$94:$AQ$97,,MATCH($D179,$70:$70,0)-7),0),1)&amp;""""&amp;"#"&amp;BD$171&amp;"="&amp;""""&amp;VLOOKUP(BD$171,$AD$9:$AN$20,8,FALSE)&amp;""""&amp;"#g'"&amp;"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79" s="73" t="str">
        <f>SUBSTITUTE(IF(VLOOKUP(BE$171,$AD$9:$AN$20,8,FALSE)=INDEX($E$99:$G$104,MATCH("●",INDEX($H$99:$AQ$104,,MATCH($D179,$70:$70,0)-7),0),1),"","sed -i "&amp;IF($AK$169="MacOS","'' ","")&amp;"'s#"&amp;BE$171&amp;"="""&amp;VLOOKUP(BE$171,$AD$9:$AN$20,8,FALSE)&amp;""""&amp;"#"&amp;BE$171&amp;"="&amp;""""&amp;INDEX($E$99:$G$104,MATCH("●",INDEX($H$99:$AQ$104,,MATCH($D179,$70:$70,0)-7),0),1)&amp;""""&amp;"#g'"&amp;" ${CONFIG_DIR}db_data_config.txt; export "&amp;BE$171&amp;"="&amp;""""&amp;INDEX($E$99:$G$104,MATCH("●",INDEX($H$99:$AQ$104,,MATCH($D179,$70:$70,0)-7),0),1)&amp;""";"),",",""",""")</f>
        <v/>
      </c>
      <c r="BF179" s="73" t="str">
        <f>SUBSTITUTE(IF(INDEX($E$99:$G$104,MATCH("●",INDEX($H$99:$AQ$104,,MATCH($D179,$70:$70,0)-7),0),1)=VLOOKUP(BF$171,$AD$9:$AN$20,8,FALSE),"","sed -i "&amp;IF($AK$169="MacOS","'' ","")&amp;"'s#"&amp;BF$171&amp;"="""&amp;INDEX($E$99:$G$104,MATCH("●",INDEX($H$99:$AQ$104,,MATCH($D179,$70:$70,0)-7),0),1)&amp;""""&amp;"#"&amp;BF$171&amp;"="&amp;""""&amp;VLOOKUP(BF$171,$AD$9:$AN$20,8,FALSE)&amp;""""&amp;"#g'"&amp;"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79" s="73" t="str">
        <f>SUBSTITUTE(IF(VLOOKUP(BG$171,$AD$9:$AN$20,8,FALSE)=INDEX($E$106:$G$110,MATCH("●",INDEX($H$106:$AQ$110,,MATCH($D179,$70:$70,0)-7),0),1),"","sed -i "&amp;IF($AK$169="MacOS","'' ","")&amp;"'s#"&amp;BG$171&amp;"="""&amp;VLOOKUP(BG$171,$AD$9:$AN$20,8,FALSE)&amp;""""&amp;"#"&amp;BG$171&amp;"="&amp;""""&amp;INDEX($E$106:$G$110,MATCH("●",INDEX($H$106:$AQ$110,,MATCH($D179,$70:$70,0)-7),0),1)&amp;""""&amp;"#g'"&amp;" ${CONFIG_DIR}db_data_config.txt; export "&amp;BG$171&amp;"="&amp;""""&amp;INDEX($E$106:$G$110,MATCH("●",INDEX($H$106:$AQ$110,,MATCH($D179,$70:$70,0)-7),0),1)&amp;""";"),",",""",""")</f>
        <v>sed -i '' 's#SIGN_DIGIT="0"#SIGN_DIGIT="なし"#g' ${CONFIG_DIR}db_data_config.txt; export SIGN_DIGIT="なし";</v>
      </c>
      <c r="BH179" s="73" t="str">
        <f>SUBSTITUTE(IF(INDEX($E$106:$G$110,MATCH("●",INDEX($H$106:$AQ$110,,MATCH($D179,$70:$70,0)-7),0),1)=VLOOKUP(BH$171,$AD$9:$AN$20,8,FALSE),"","sed -i "&amp;IF($AK$169="MacOS","'' ","")&amp;"'s#"&amp;BH$171&amp;"="""&amp;INDEX($E$106:$G$110,MATCH("●",INDEX($H$106:$AQ$110,,MATCH($D179,$70:$70,0)-7),0),1)&amp;""""&amp;"#"&amp;BH$171&amp;"="&amp;""""&amp;VLOOKUP(BH$171,$AD$9:$AN$20,8,FALSE)&amp;""""&amp;"#g'"&amp;"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>sed -i '' 's#SIGN_DIGIT="なし"#SIGN_DIGIT="0"#g' ${CONFIG_DIR}db_data_config.txt; export SIGN_DIGIT="0";</v>
      </c>
      <c r="BI179" s="73" t="str">
        <f>SUBSTITUTE(IF(VLOOKUP(BI$171,$AD$9:$AN$20,8,FALSE)=INDEX($E$112:$G$116,MATCH("●",INDEX($H$112:$AQ$116,,MATCH($D179,$70:$70,0)-7),0),1),"","sed -i "&amp;IF($AK$169="MacOS","'' ","")&amp;"'s#"&amp;BI$171&amp;"="""&amp;VLOOKUP(BI$171,$AD$9:$AN$20,8,FALSE)&amp;""""&amp;"#"&amp;BI$171&amp;"="&amp;""""&amp;INDEX($E$112:$G$116,MATCH("●",INDEX($H$112:$AQ$116,,MATCH($D179,$70:$70,0)-7),0),1)&amp;""""&amp;"#g'"&amp;" ${CONFIG_DIR}db_data_config.txt; export "&amp;BI$171&amp;"="&amp;""""&amp;INDEX($E$112:$G$116,MATCH("●",INDEX($H$112:$AQ$116,,MATCH($D179,$70:$70,0)-7),0),1)&amp;""";"),",",""",""")</f>
        <v/>
      </c>
      <c r="BJ179" s="73" t="str">
        <f>SUBSTITUTE(IF(INDEX($E$112:$G$116,MATCH("●",INDEX($H$112:$AQ$116,,MATCH($D179,$70:$70,0)-7),0),1)=VLOOKUP(BJ$171,$AD$9:$AN$20,8,FALSE),"","sed -i "&amp;IF($AK$169="MacOS","'' ","")&amp;"'s#"&amp;BJ$171&amp;"="""&amp;INDEX($E$112:$G$116,MATCH("●",INDEX($H$112:$AQ$116,,MATCH($D179,$70:$70,0)-7),0),1)&amp;""""&amp;"#"&amp;BJ$171&amp;"="&amp;""""&amp;VLOOKUP(BJ$171,$AD$9:$AN$20,8,FALSE)&amp;""""&amp;"#g'"&amp;"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9" s="73" t="str">
        <f>SUBSTITUTE(IF(VLOOKUP(BK$171,$AD$9:$AN$20,8,FALSE)=INDEX($E$118:$G$121,MATCH("●",INDEX($H$118:$AQ$121,,MATCH($D179,$70:$70,0)-7),0),1),"","sed -i "&amp;IF($AK$169="MacOS","'' ","")&amp;"'s#"&amp;BK$171&amp;"="""&amp;VLOOKUP(BK$171,$AD$9:$AN$20,8,FALSE)&amp;""""&amp;"#"&amp;BK$171&amp;"="&amp;""""&amp;INDEX($E$118:$G$121,MATCH("●",INDEX($H$118:$AQ$121,,MATCH($D179,$70:$70,0)-7),0),1)&amp;""""&amp;"#g'"&amp;" ${CONFIG_DIR}db_data_config.txt; export "&amp;BK$171&amp;"="&amp;""""&amp;INDEX($E$118:$G$121,MATCH("●",INDEX($H$118:$AQ$121,,MATCH($D179,$70:$70,0)-7),0),1)&amp;""";"),",",""",""")</f>
        <v/>
      </c>
      <c r="BL179" s="73" t="str">
        <f>SUBSTITUTE(IF(INDEX($E$118:$G$121,MATCH("●",INDEX($H$118:$AQ$121,,MATCH($D179,$70:$70,0)-7),0),1)=VLOOKUP(BL$171,$AD$9:$AN$20,8,FALSE),"","sed -i "&amp;IF($AK$169="MacOS","'' ","")&amp;"'s#"&amp;BL$171&amp;"="""&amp;INDEX($E$118:$G$121,MATCH("●",INDEX($H$118:$AQ$121,,MATCH($D179,$70:$70,0)-7),0),1)&amp;""""&amp;"#"&amp;BL$171&amp;"="&amp;""""&amp;VLOOKUP(BL$171,$AD$9:$AN$20,8,FALSE)&amp;""""&amp;"#g'"&amp;"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9" s="73" t="str">
        <f>SUBSTITUTE(IF(VLOOKUP(BM$171,$AD$9:$AN$20,8,FALSE)=INDEX($E$123:$G$126,MATCH("●",INDEX($H$123:$AQ$126,,MATCH($D179,$70:$70,0)-7),0),1),"","sed -i "&amp;IF($AK$169="MacOS","'' ","")&amp;"'s#"&amp;BM$171&amp;"="""&amp;VLOOKUP(BM$171,$AD$9:$AN$20,8,FALSE)&amp;""""&amp;"#"&amp;BM$171&amp;"="&amp;""""&amp;INDEX($E$123:$G$126,MATCH("●",INDEX($H$123:$AQ$126,,MATCH($D179,$70:$70,0)-7),0),1)&amp;""""&amp;"#g'"&amp;" ${CONFIG_DIR}db_data_config.txt; export "&amp;BM$171&amp;"="&amp;""""&amp;INDEX($E$123:$G$126,MATCH("●",INDEX($H$123:$AQ$126,,MATCH($D179,$70:$70,0)-7),0),1)&amp;""";"),",",""",""")</f>
        <v/>
      </c>
      <c r="BN179" s="73" t="str">
        <f>SUBSTITUTE(IF(INDEX($E$123:$G$126,MATCH("●",INDEX($H$123:$AQ$126,,MATCH($D179,$70:$70,0)-7),0),1)=VLOOKUP(BN$171,$AD$9:$AN$20,8,FALSE),"","sed -i "&amp;IF($AK$169="MacOS","'' ","")&amp;"'s#"&amp;BN$171&amp;"="""&amp;INDEX($E$123:$G$126,MATCH("●",INDEX($H$123:$AQ$126,,MATCH($D179,$70:$70,0)-7),0),1)&amp;""""&amp;"#"&amp;BN$171&amp;"="&amp;""""&amp;VLOOKUP(BN$171,$AD$9:$AN$20,8,FALSE)&amp;""""&amp;"#g'"&amp;"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9" s="73" t="str">
        <f>SUBSTITUTE(IF(VLOOKUP(BO$171,$AD$9:$AN$20,8,FALSE)=INDEX($E$128:$G$131,MATCH("●",INDEX($H$128:$AQ$131,,MATCH($D179,$70:$70,0)-7),0),1),"","sed -i "&amp;IF($AK$169="MacOS","'' ","")&amp;"'s#"&amp;BO$171&amp;"="""&amp;VLOOKUP(BO$171,$AD$9:$AN$20,8,FALSE)&amp;""""&amp;"#"&amp;BO$171&amp;"="&amp;""""&amp;INDEX($E$128:$G$131,MATCH("●",INDEX($H$128:$AQ$131,,MATCH($D179,$70:$70,0)-7),0),1)&amp;""""&amp;"#g'"&amp;" ${CONFIG_DIR}db_data_config.txt; export "&amp;BO$171&amp;"="&amp;""""&amp;INDEX($E$128:$G$131,MATCH("●",INDEX($H$128:$AQ$131,,MATCH($D179,$70:$70,0)-7),0),1)&amp;""";"),",",""",""")</f>
        <v/>
      </c>
      <c r="BP179" s="73" t="str">
        <f>SUBSTITUTE(IF(INDEX($E$128:$G$131,MATCH("●",INDEX($H$128:$AQ$131,,MATCH($D179,$70:$70,0)-7),0),1)=VLOOKUP(BP$171,$AD$9:$AN$20,8,FALSE),"","sed -i "&amp;IF($AK$169="MacOS","'' ","")&amp;"'s#"&amp;BP$171&amp;"="""&amp;INDEX($E$128:$G$131,MATCH("●",INDEX($H$128:$AQ$131,,MATCH($D179,$70:$70,0)-7),0),1)&amp;""""&amp;"#"&amp;BP$171&amp;"="&amp;""""&amp;VLOOKUP(BP$171,$AD$9:$AN$20,8,FALSE)&amp;""""&amp;"#g'"&amp;"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9" s="73" t="str">
        <f>SUBSTITUTE(IF(VLOOKUP(BQ$171,$AD$9:$AN$20,8,FALSE)=INDEX($E$133:$G$137,MATCH("●",INDEX($H$133:$AQ$137,,MATCH($D179,$70:$70,0)-7),0),1),"","sed -i "&amp;IF($AK$169="MacOS","'' ","")&amp;"'s#"&amp;BQ$171&amp;"="""&amp;VLOOKUP(BQ$171,$AD$9:$AN$20,8,FALSE)&amp;""""&amp;"#"&amp;BQ$171&amp;"="&amp;""""&amp;INDEX($E$133:$G$137,MATCH("●",INDEX($H$133:$AQ$137,,MATCH($D179,$70:$70,0)-7),0),1)&amp;""""&amp;"#g'"&amp;" ${CONFIG_DIR}db_data_config.txt; export "&amp;BQ$171&amp;"="&amp;""""&amp;INDEX($E$133:$G$137,MATCH("●",INDEX($H$133:$AQ$137,,MATCH($D179,$70:$70,0)-7),0),1)&amp;""";"),",",""",""")</f>
        <v/>
      </c>
      <c r="BR179" s="73" t="str">
        <f>SUBSTITUTE(IF(INDEX($E$133:$G$137,MATCH("●",INDEX($H$133:$AQ$137,,MATCH($D179,$70:$70,0)-7),0),1)=VLOOKUP(BR$171,$AD$9:$AN$20,8,FALSE),"","sed -i "&amp;IF($AK$169="MacOS","'' ","")&amp;"'s#"&amp;BR$171&amp;"="""&amp;INDEX($E$133:$G$137,MATCH("●",INDEX($H$133:$AQ$137,,MATCH($D179,$70:$70,0)-7),0),1)&amp;""""&amp;"#"&amp;BR$171&amp;"="&amp;""""&amp;VLOOKUP(BR$171,$AD$9:$AN$20,8,FALSE)&amp;""""&amp;"#g'"&amp;"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9" s="73" t="str">
        <f>SUBSTITUTE(IF(VLOOKUP(BS$171,$AD$9:$AN$20,8,FALSE)=INDEX($E$139:$G$145,MATCH("●",INDEX($H$139:$AQ$145,,MATCH($D179,$70:$70,0)-7),0),1),"","sed -i "&amp;IF($AK$169="MacOS","'' ","")&amp;"'s#"&amp;BS$171&amp;"="""&amp;VLOOKUP(BS$171,$AD$9:$AN$20,8,FALSE)&amp;""""&amp;"#"&amp;BS$171&amp;"="&amp;""""&amp;INDEX($E$139:$G$145,MATCH("●",INDEX($H$139:$AQ$145,,MATCH($D179,$70:$70,0)-7),0),1)&amp;""""&amp;"#g'"&amp;" ${CONFIG_DIR}db_data_config.txt; export "&amp;BS$171&amp;"="&amp;""""&amp;INDEX($E$139:$G$145,MATCH("●",INDEX($H$139:$AQ$145,,MATCH($D179,$70:$70,0)-7),0),1)&amp;""";"),",",""",""")</f>
        <v/>
      </c>
      <c r="BT179" s="73" t="str">
        <f>SUBSTITUTE(IF(INDEX($E$139:$G$145,MATCH("●",INDEX($H$139:$AQ$145,,MATCH($D179,$70:$70,0)-7),0),1)=VLOOKUP(BT$171,$AD$9:$AN$20,8,FALSE),"","sed -i "&amp;IF($AK$169="MacOS","'' ","")&amp;"'s#"&amp;BT$171&amp;"="""&amp;INDEX($E$139:$G$145,MATCH("●",INDEX($H$139:$AQ$145,,MATCH($D179,$70:$70,0)-7),0),1)&amp;""""&amp;"#"&amp;BT$171&amp;"="&amp;""""&amp;VLOOKUP(BT$171,$AD$9:$AN$20,8,FALSE)&amp;""""&amp;"#g'"&amp;"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9" s="5" t="s">
        <v>761</v>
      </c>
    </row>
    <row r="180" spans="4:73" ht="36" customHeight="1">
      <c r="D180" s="138">
        <f t="shared" si="3"/>
        <v>8</v>
      </c>
      <c r="E180" s="139"/>
      <c r="F180" s="139"/>
      <c r="G180" s="140"/>
      <c r="H180" s="45" t="str">
        <f t="shared" ca="1" si="2"/>
        <v>clear; echo テストケース008; sed -i '' 's#DATE_SEPARATOR="/"#DATE_SEPARATOR=""#g' ${CONFIG_DIR}db_data_config.txt; export DATE_SEPARATOR="";sh ./script/db_check_data_validate_config.sh; sed -i '' 's#DATE_SEPARATOR=""#DATE_SEPARATOR="/"#g' ${CONFIG_DIR}db_data_config.txt; export DATE_SEPARATOR="/";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6" t="str" cm="1">
        <f t="array" ref="AE180">SUBSTITUTE(INDEX($H$147:$AQ$147, , MATCH($D180, $70:$70, 0)-7),"-","")</f>
        <v>異常</v>
      </c>
      <c r="AF180" s="147"/>
      <c r="AG180" s="148"/>
      <c r="AH180" s="143" t="s">
        <v>893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9" t="str" cm="1">
        <f t="array" ref="AS180">SUBSTITUTE(TEXT(INDEX($H$150:$AQ$150,1,$D180),"000000"),"-","")</f>
        <v>220108</v>
      </c>
      <c r="AT180" s="70"/>
      <c r="AU180" s="71"/>
      <c r="AW180" s="73" t="str">
        <f>SUBSTITUTE(IF(VLOOKUP(AW$171,$AD$9:$AN$20,8,FALSE)=INDEX($E$76:$G$79,MATCH("●",INDEX($H$76:$AQ$79,,MATCH($D180,$70:$70,0)-7),0),1),"","sed -i "&amp;IF($AK$169="MacOS","'' ","")&amp;"'s#"&amp;AW$171&amp;"="""&amp;VLOOKUP(AW$171,$AD$9:$AN$20,8,FALSE)&amp;""""&amp;"#"&amp;AW$171&amp;"="&amp;""""&amp;INDEX($E$76:$G$79,MATCH("●",INDEX($H$76:$AQ$79,,MATCH($D180,$70:$70,0)-7),0),1)&amp;""""&amp;"#g'"&amp;" ${CONFIG_DIR}db_data_config.txt; export "&amp;AW$171&amp;"="&amp;""""&amp;INDEX($E$76:$G$79,MATCH("●",INDEX($H$76:$AQ$79,,MATCH($D180,$70:$70,0)-7),0),1)&amp;""";"),",",""",""")</f>
        <v/>
      </c>
      <c r="AX180" s="73" t="str">
        <f>SUBSTITUTE(IF(INDEX($E$76:$G$79,MATCH("●",INDEX($H$76:$AQ$79,,MATCH($D180,$70:$70,0)-7),0),1)=VLOOKUP(AX$171,$AD$9:$AN$20,8,FALSE),"","sed -i "&amp;IF($AK$169="MacOS","'' ","")&amp;"'s#"&amp;AX$171&amp;"="""&amp;INDEX($E$76:$G$79,MATCH("●",INDEX($H$76:$AQ$79,,MATCH($D180,$70:$70,0)-7),0),1)&amp;""""&amp;"#"&amp;AX$171&amp;"="&amp;""""&amp;VLOOKUP(AX$171,$AD$9:$AN$20,8,FALSE)&amp;""""&amp;"#g'"&amp;"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0" s="73" t="str">
        <f>SUBSTITUTE(IF(VLOOKUP(AY$171,$AD$9:$AN$20,8,FALSE)=INDEX($E$81:$G$84,MATCH("●",INDEX($H$81:$AQ$84,,MATCH($D180,$70:$70,0)-7),0),1),"","sed -i "&amp;IF($AK$169="MacOS","'' ","")&amp;"'s#"&amp;AY$171&amp;"="""&amp;VLOOKUP(AY$171,$AD$9:$AN$20,8,FALSE)&amp;""""&amp;"#"&amp;AY$171&amp;"="&amp;""""&amp;INDEX($E$81:$G$84,MATCH("●",INDEX($H$81:$AQ$84,,MATCH($D180,$70:$70,0)-7),0),1)&amp;""""&amp;"#g'"&amp;" ${CONFIG_DIR}db_data_config.txt; export "&amp;AY$171&amp;"="&amp;""""&amp;INDEX($E$81:$G$84,MATCH("●",INDEX($H$81:$AQ$84,,MATCH($D180,$70:$70,0)-7),0),1)&amp;""";"),",",""",""")</f>
        <v/>
      </c>
      <c r="AZ180" s="73" t="str">
        <f>SUBSTITUTE(IF(INDEX($E$81:$G$84,MATCH("●",INDEX($H$81:$AQ$84,,MATCH($D180,$70:$70,0)-7),0),1)=VLOOKUP(AZ$171,$AD$9:$AN$20,8,FALSE),"","sed -i "&amp;IF($AK$169="MacOS","'' ","")&amp;"'s#"&amp;AZ$171&amp;"="""&amp;INDEX($E$81:$G$84,MATCH("●",INDEX($H$81:$AQ$84,,MATCH($D180,$70:$70,0)-7),0),1)&amp;""""&amp;"#"&amp;AZ$171&amp;"="&amp;""""&amp;VLOOKUP(AZ$171,$AD$9:$AN$20,8,FALSE)&amp;""""&amp;"#g'"&amp;"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0" s="73" t="str">
        <f>SUBSTITUTE(IF(VLOOKUP(BA$171,$AD$9:$AN$20,8,FALSE)=INDEX($E$86:$G$92,MATCH("●",INDEX($H$86:$AQ$92,,MATCH($D180,$70:$70,0)-7),0),1),"","sed -i "&amp;IF($AK$169="MacOS","'' ","")&amp;"'s#"&amp;BA$171&amp;"="""&amp;VLOOKUP(BA$171,$AD$9:$AN$20,8,FALSE)&amp;""""&amp;"#"&amp;BA$171&amp;"="&amp;""""&amp;INDEX($E$86:$G$92,MATCH("●",INDEX($H$86:$AQ$92,,MATCH($D180,$70:$70,0)-7),0),1)&amp;""""&amp;"#g'"&amp;" ${CONFIG_DIR}db_data_config.txt; export "&amp;BA$171&amp;"="&amp;""""&amp;INDEX($E$86:$G$92,MATCH("●",INDEX($H$86:$AQ$92,,MATCH($D180,$70:$70,0)-7),0),1)&amp;""";"),",",""",""")</f>
        <v/>
      </c>
      <c r="BB180" s="73" t="str">
        <f>SUBSTITUTE(IF(INDEX($E$86:$G$92,MATCH("●",INDEX($H$86:$AQ$92,,MATCH($D180,$70:$70,0)-7),0),1)=VLOOKUP(BB$171,$AD$9:$AN$20,8,FALSE),"","sed -i "&amp;IF($AK$169="MacOS","'' ","")&amp;"'s#"&amp;BB$171&amp;"="""&amp;INDEX($E$86:$G$92,MATCH("●",INDEX($H$86:$AQ$92,,MATCH($D180,$70:$70,0)-7),0),1)&amp;""""&amp;"#"&amp;BB$171&amp;"="&amp;""""&amp;VLOOKUP(BB$171,$AD$9:$AN$20,8,FALSE)&amp;""""&amp;"#g'"&amp;"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0" s="73" t="str">
        <f>SUBSTITUTE(IF(VLOOKUP(BC$171,$AD$9:$AN$20,8,FALSE)=INDEX($E$94:$G$97,MATCH("●",INDEX($H$94:$AQ$97,,MATCH($D180,$70:$70,0)-7),0),1),"","sed -i "&amp;IF($AK$169="MacOS","'' ","")&amp;"'s#"&amp;BC$171&amp;"="""&amp;VLOOKUP(BC$171,$AD$9:$AN$20,8,FALSE)&amp;""""&amp;"#"&amp;BC$171&amp;"="&amp;""""&amp;INDEX($E$94:$G$97,MATCH("●",INDEX($H$94:$AQ$97,,MATCH($D180,$70:$70,0)-7),0),1)&amp;""""&amp;"#g'"&amp;" ${CONFIG_DIR}db_data_config.txt; export "&amp;BC$171&amp;"="&amp;""""&amp;INDEX($E$94:$G$97,MATCH("●",INDEX($H$94:$AQ$97,,MATCH($D180,$70:$70,0)-7),0),1)&amp;""";"),",",""",""")</f>
        <v/>
      </c>
      <c r="BD180" s="73" t="str">
        <f>SUBSTITUTE(IF(INDEX($E$94:$G$97,MATCH("●",INDEX($H$94:$AQ$97,,MATCH($D180,$70:$70,0)-7),0),1)=VLOOKUP(BD$171,$AD$9:$AN$20,8,FALSE),"","sed -i "&amp;IF($AK$169="MacOS","'' ","")&amp;"'s#"&amp;BD$171&amp;"="""&amp;INDEX($E$94:$G$97,MATCH("●",INDEX($H$94:$AQ$97,,MATCH($D180,$70:$70,0)-7),0),1)&amp;""""&amp;"#"&amp;BD$171&amp;"="&amp;""""&amp;VLOOKUP(BD$171,$AD$9:$AN$20,8,FALSE)&amp;""""&amp;"#g'"&amp;"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0" s="73" t="str">
        <f>SUBSTITUTE(IF(VLOOKUP(BE$171,$AD$9:$AN$20,8,FALSE)=INDEX($E$99:$G$104,MATCH("●",INDEX($H$99:$AQ$104,,MATCH($D180,$70:$70,0)-7),0),1),"","sed -i "&amp;IF($AK$169="MacOS","'' ","")&amp;"'s#"&amp;BE$171&amp;"="""&amp;VLOOKUP(BE$171,$AD$9:$AN$20,8,FALSE)&amp;""""&amp;"#"&amp;BE$171&amp;"="&amp;""""&amp;INDEX($E$99:$G$104,MATCH("●",INDEX($H$99:$AQ$104,,MATCH($D180,$70:$70,0)-7),0),1)&amp;""""&amp;"#g'"&amp;" ${CONFIG_DIR}db_data_config.txt; export "&amp;BE$171&amp;"="&amp;""""&amp;INDEX($E$99:$G$104,MATCH("●",INDEX($H$99:$AQ$104,,MATCH($D180,$70:$70,0)-7),0),1)&amp;""";"),",",""",""")</f>
        <v/>
      </c>
      <c r="BF180" s="73" t="str">
        <f>SUBSTITUTE(IF(INDEX($E$99:$G$104,MATCH("●",INDEX($H$99:$AQ$104,,MATCH($D180,$70:$70,0)-7),0),1)=VLOOKUP(BF$171,$AD$9:$AN$20,8,FALSE),"","sed -i "&amp;IF($AK$169="MacOS","'' ","")&amp;"'s#"&amp;BF$171&amp;"="""&amp;INDEX($E$99:$G$104,MATCH("●",INDEX($H$99:$AQ$104,,MATCH($D180,$70:$70,0)-7),0),1)&amp;""""&amp;"#"&amp;BF$171&amp;"="&amp;""""&amp;VLOOKUP(BF$171,$AD$9:$AN$20,8,FALSE)&amp;""""&amp;"#g'"&amp;"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0" s="73" t="str">
        <f>SUBSTITUTE(IF(VLOOKUP(BG$171,$AD$9:$AN$20,8,FALSE)=INDEX($E$106:$G$110,MATCH("●",INDEX($H$106:$AQ$110,,MATCH($D180,$70:$70,0)-7),0),1),"","sed -i "&amp;IF($AK$169="MacOS","'' ","")&amp;"'s#"&amp;BG$171&amp;"="""&amp;VLOOKUP(BG$171,$AD$9:$AN$20,8,FALSE)&amp;""""&amp;"#"&amp;BG$171&amp;"="&amp;""""&amp;INDEX($E$106:$G$110,MATCH("●",INDEX($H$106:$AQ$110,,MATCH($D180,$70:$70,0)-7),0),1)&amp;""""&amp;"#g'"&amp;" ${CONFIG_DIR}db_data_config.txt; export "&amp;BG$171&amp;"="&amp;""""&amp;INDEX($E$106:$G$110,MATCH("●",INDEX($H$106:$AQ$110,,MATCH($D180,$70:$70,0)-7),0),1)&amp;""";"),",",""",""")</f>
        <v/>
      </c>
      <c r="BH180" s="73" t="str">
        <f>SUBSTITUTE(IF(INDEX($E$106:$G$110,MATCH("●",INDEX($H$106:$AQ$110,,MATCH($D180,$70:$70,0)-7),0),1)=VLOOKUP(BH$171,$AD$9:$AN$20,8,FALSE),"","sed -i "&amp;IF($AK$169="MacOS","'' ","")&amp;"'s#"&amp;BH$171&amp;"="""&amp;INDEX($E$106:$G$110,MATCH("●",INDEX($H$106:$AQ$110,,MATCH($D180,$70:$70,0)-7),0),1)&amp;""""&amp;"#"&amp;BH$171&amp;"="&amp;""""&amp;VLOOKUP(BH$171,$AD$9:$AN$20,8,FALSE)&amp;""""&amp;"#g'"&amp;"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0" s="73" t="str">
        <f>SUBSTITUTE(IF(VLOOKUP(BI$171,$AD$9:$AN$20,8,FALSE)=INDEX($E$112:$G$116,MATCH("●",INDEX($H$112:$AQ$116,,MATCH($D180,$70:$70,0)-7),0),1),"","sed -i "&amp;IF($AK$169="MacOS","'' ","")&amp;"'s#"&amp;BI$171&amp;"="""&amp;VLOOKUP(BI$171,$AD$9:$AN$20,8,FALSE)&amp;""""&amp;"#"&amp;BI$171&amp;"="&amp;""""&amp;INDEX($E$112:$G$116,MATCH("●",INDEX($H$112:$AQ$116,,MATCH($D180,$70:$70,0)-7),0),1)&amp;""""&amp;"#g'"&amp;" ${CONFIG_DIR}db_data_config.txt; export "&amp;BI$171&amp;"="&amp;""""&amp;INDEX($E$112:$G$116,MATCH("●",INDEX($H$112:$AQ$116,,MATCH($D180,$70:$70,0)-7),0),1)&amp;""";"),",",""",""")</f>
        <v>sed -i '' 's#DATE_SEPARATOR="/"#DATE_SEPARATOR="なし"#g' ${CONFIG_DIR}db_data_config.txt; export DATE_SEPARATOR="なし";</v>
      </c>
      <c r="BJ180" s="73" t="str">
        <f>SUBSTITUTE(IF(INDEX($E$112:$G$116,MATCH("●",INDEX($H$112:$AQ$116,,MATCH($D180,$70:$70,0)-7),0),1)=VLOOKUP(BJ$171,$AD$9:$AN$20,8,FALSE),"","sed -i "&amp;IF($AK$169="MacOS","'' ","")&amp;"'s#"&amp;BJ$171&amp;"="""&amp;INDEX($E$112:$G$116,MATCH("●",INDEX($H$112:$AQ$116,,MATCH($D180,$70:$70,0)-7),0),1)&amp;""""&amp;"#"&amp;BJ$171&amp;"="&amp;""""&amp;VLOOKUP(BJ$171,$AD$9:$AN$20,8,FALSE)&amp;""""&amp;"#g'"&amp;"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>sed -i '' 's#DATE_SEPARATOR="なし"#DATE_SEPARATOR="/"#g' ${CONFIG_DIR}db_data_config.txt; export DATE_SEPARATOR="/";</v>
      </c>
      <c r="BK180" s="73" t="str">
        <f>SUBSTITUTE(IF(VLOOKUP(BK$171,$AD$9:$AN$20,8,FALSE)=INDEX($E$118:$G$121,MATCH("●",INDEX($H$118:$AQ$121,,MATCH($D180,$70:$70,0)-7),0),1),"","sed -i "&amp;IF($AK$169="MacOS","'' ","")&amp;"'s#"&amp;BK$171&amp;"="""&amp;VLOOKUP(BK$171,$AD$9:$AN$20,8,FALSE)&amp;""""&amp;"#"&amp;BK$171&amp;"="&amp;""""&amp;INDEX($E$118:$G$121,MATCH("●",INDEX($H$118:$AQ$121,,MATCH($D180,$70:$70,0)-7),0),1)&amp;""""&amp;"#g'"&amp;" ${CONFIG_DIR}db_data_config.txt; export "&amp;BK$171&amp;"="&amp;""""&amp;INDEX($E$118:$G$121,MATCH("●",INDEX($H$118:$AQ$121,,MATCH($D180,$70:$70,0)-7),0),1)&amp;""";"),",",""",""")</f>
        <v/>
      </c>
      <c r="BL180" s="73" t="str">
        <f>SUBSTITUTE(IF(INDEX($E$118:$G$121,MATCH("●",INDEX($H$118:$AQ$121,,MATCH($D180,$70:$70,0)-7),0),1)=VLOOKUP(BL$171,$AD$9:$AN$20,8,FALSE),"","sed -i "&amp;IF($AK$169="MacOS","'' ","")&amp;"'s#"&amp;BL$171&amp;"="""&amp;INDEX($E$118:$G$121,MATCH("●",INDEX($H$118:$AQ$121,,MATCH($D180,$70:$70,0)-7),0),1)&amp;""""&amp;"#"&amp;BL$171&amp;"="&amp;""""&amp;VLOOKUP(BL$171,$AD$9:$AN$20,8,FALSE)&amp;""""&amp;"#g'"&amp;"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0" s="73" t="str">
        <f>SUBSTITUTE(IF(VLOOKUP(BM$171,$AD$9:$AN$20,8,FALSE)=INDEX($E$123:$G$126,MATCH("●",INDEX($H$123:$AQ$126,,MATCH($D180,$70:$70,0)-7),0),1),"","sed -i "&amp;IF($AK$169="MacOS","'' ","")&amp;"'s#"&amp;BM$171&amp;"="""&amp;VLOOKUP(BM$171,$AD$9:$AN$20,8,FALSE)&amp;""""&amp;"#"&amp;BM$171&amp;"="&amp;""""&amp;INDEX($E$123:$G$126,MATCH("●",INDEX($H$123:$AQ$126,,MATCH($D180,$70:$70,0)-7),0),1)&amp;""""&amp;"#g'"&amp;" ${CONFIG_DIR}db_data_config.txt; export "&amp;BM$171&amp;"="&amp;""""&amp;INDEX($E$123:$G$126,MATCH("●",INDEX($H$123:$AQ$126,,MATCH($D180,$70:$70,0)-7),0),1)&amp;""";"),",",""",""")</f>
        <v/>
      </c>
      <c r="BN180" s="73" t="str">
        <f>SUBSTITUTE(IF(INDEX($E$123:$G$126,MATCH("●",INDEX($H$123:$AQ$126,,MATCH($D180,$70:$70,0)-7),0),1)=VLOOKUP(BN$171,$AD$9:$AN$20,8,FALSE),"","sed -i "&amp;IF($AK$169="MacOS","'' ","")&amp;"'s#"&amp;BN$171&amp;"="""&amp;INDEX($E$123:$G$126,MATCH("●",INDEX($H$123:$AQ$126,,MATCH($D180,$70:$70,0)-7),0),1)&amp;""""&amp;"#"&amp;BN$171&amp;"="&amp;""""&amp;VLOOKUP(BN$171,$AD$9:$AN$20,8,FALSE)&amp;""""&amp;"#g'"&amp;"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0" s="73" t="str">
        <f>SUBSTITUTE(IF(VLOOKUP(BO$171,$AD$9:$AN$20,8,FALSE)=INDEX($E$128:$G$131,MATCH("●",INDEX($H$128:$AQ$131,,MATCH($D180,$70:$70,0)-7),0),1),"","sed -i "&amp;IF($AK$169="MacOS","'' ","")&amp;"'s#"&amp;BO$171&amp;"="""&amp;VLOOKUP(BO$171,$AD$9:$AN$20,8,FALSE)&amp;""""&amp;"#"&amp;BO$171&amp;"="&amp;""""&amp;INDEX($E$128:$G$131,MATCH("●",INDEX($H$128:$AQ$131,,MATCH($D180,$70:$70,0)-7),0),1)&amp;""""&amp;"#g'"&amp;" ${CONFIG_DIR}db_data_config.txt; export "&amp;BO$171&amp;"="&amp;""""&amp;INDEX($E$128:$G$131,MATCH("●",INDEX($H$128:$AQ$131,,MATCH($D180,$70:$70,0)-7),0),1)&amp;""";"),",",""",""")</f>
        <v/>
      </c>
      <c r="BP180" s="73" t="str">
        <f>SUBSTITUTE(IF(INDEX($E$128:$G$131,MATCH("●",INDEX($H$128:$AQ$131,,MATCH($D180,$70:$70,0)-7),0),1)=VLOOKUP(BP$171,$AD$9:$AN$20,8,FALSE),"","sed -i "&amp;IF($AK$169="MacOS","'' ","")&amp;"'s#"&amp;BP$171&amp;"="""&amp;INDEX($E$128:$G$131,MATCH("●",INDEX($H$128:$AQ$131,,MATCH($D180,$70:$70,0)-7),0),1)&amp;""""&amp;"#"&amp;BP$171&amp;"="&amp;""""&amp;VLOOKUP(BP$171,$AD$9:$AN$20,8,FALSE)&amp;""""&amp;"#g'"&amp;"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0" s="73" t="str">
        <f>SUBSTITUTE(IF(VLOOKUP(BQ$171,$AD$9:$AN$20,8,FALSE)=INDEX($E$133:$G$137,MATCH("●",INDEX($H$133:$AQ$137,,MATCH($D180,$70:$70,0)-7),0),1),"","sed -i "&amp;IF($AK$169="MacOS","'' ","")&amp;"'s#"&amp;BQ$171&amp;"="""&amp;VLOOKUP(BQ$171,$AD$9:$AN$20,8,FALSE)&amp;""""&amp;"#"&amp;BQ$171&amp;"="&amp;""""&amp;INDEX($E$133:$G$137,MATCH("●",INDEX($H$133:$AQ$137,,MATCH($D180,$70:$70,0)-7),0),1)&amp;""""&amp;"#g'"&amp;" ${CONFIG_DIR}db_data_config.txt; export "&amp;BQ$171&amp;"="&amp;""""&amp;INDEX($E$133:$G$137,MATCH("●",INDEX($H$133:$AQ$137,,MATCH($D180,$70:$70,0)-7),0),1)&amp;""";"),",",""",""")</f>
        <v/>
      </c>
      <c r="BR180" s="73" t="str">
        <f>SUBSTITUTE(IF(INDEX($E$133:$G$137,MATCH("●",INDEX($H$133:$AQ$137,,MATCH($D180,$70:$70,0)-7),0),1)=VLOOKUP(BR$171,$AD$9:$AN$20,8,FALSE),"","sed -i "&amp;IF($AK$169="MacOS","'' ","")&amp;"'s#"&amp;BR$171&amp;"="""&amp;INDEX($E$133:$G$137,MATCH("●",INDEX($H$133:$AQ$137,,MATCH($D180,$70:$70,0)-7),0),1)&amp;""""&amp;"#"&amp;BR$171&amp;"="&amp;""""&amp;VLOOKUP(BR$171,$AD$9:$AN$20,8,FALSE)&amp;""""&amp;"#g'"&amp;"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0" s="73" t="str">
        <f>SUBSTITUTE(IF(VLOOKUP(BS$171,$AD$9:$AN$20,8,FALSE)=INDEX($E$139:$G$145,MATCH("●",INDEX($H$139:$AQ$145,,MATCH($D180,$70:$70,0)-7),0),1),"","sed -i "&amp;IF($AK$169="MacOS","'' ","")&amp;"'s#"&amp;BS$171&amp;"="""&amp;VLOOKUP(BS$171,$AD$9:$AN$20,8,FALSE)&amp;""""&amp;"#"&amp;BS$171&amp;"="&amp;""""&amp;INDEX($E$139:$G$145,MATCH("●",INDEX($H$139:$AQ$145,,MATCH($D180,$70:$70,0)-7),0),1)&amp;""""&amp;"#g'"&amp;" ${CONFIG_DIR}db_data_config.txt; export "&amp;BS$171&amp;"="&amp;""""&amp;INDEX($E$139:$G$145,MATCH("●",INDEX($H$139:$AQ$145,,MATCH($D180,$70:$70,0)-7),0),1)&amp;""";"),",",""",""")</f>
        <v/>
      </c>
      <c r="BT180" s="73" t="str">
        <f>SUBSTITUTE(IF(INDEX($E$139:$G$145,MATCH("●",INDEX($H$139:$AQ$145,,MATCH($D180,$70:$70,0)-7),0),1)=VLOOKUP(BT$171,$AD$9:$AN$20,8,FALSE),"","sed -i "&amp;IF($AK$169="MacOS","'' ","")&amp;"'s#"&amp;BT$171&amp;"="""&amp;INDEX($E$139:$G$145,MATCH("●",INDEX($H$139:$AQ$145,,MATCH($D180,$70:$70,0)-7),0),1)&amp;""""&amp;"#"&amp;BT$171&amp;"="&amp;""""&amp;VLOOKUP(BT$171,$AD$9:$AN$20,8,FALSE)&amp;""""&amp;"#g'"&amp;"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0" s="5" t="s">
        <v>761</v>
      </c>
    </row>
    <row r="181" spans="4:73" ht="36" customHeight="1">
      <c r="D181" s="138">
        <f t="shared" si="3"/>
        <v>9</v>
      </c>
      <c r="E181" s="139"/>
      <c r="F181" s="139"/>
      <c r="G181" s="140"/>
      <c r="H181" s="45" t="str">
        <f t="shared" ca="1" si="2"/>
        <v>clear; echo テストケース009; sed -i '' 's#TIME_SEPARATOR=":"#TIME_SEPARATOR=""#g' ${CONFIG_DIR}db_data_config.txt; export TIME_SEPARATOR="";sh ./script/db_check_data_validate_config.sh; sed -i '' 's#TIME_SEPARATOR=""#TIME_SEPARATOR=":"#g' ${CONFIG_DIR}db_data_config.txt; export TIME_SEPARATOR=":";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6" t="str" cm="1">
        <f t="array" ref="AE181">SUBSTITUTE(INDEX($H$147:$AQ$147, , MATCH($D181, $70:$70, 0)-7),"-","")</f>
        <v>異常</v>
      </c>
      <c r="AF181" s="147"/>
      <c r="AG181" s="148"/>
      <c r="AH181" s="143" t="s">
        <v>894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9" t="str" cm="1">
        <f t="array" ref="AS181">SUBSTITUTE(TEXT(INDEX($H$150:$AQ$150,1,$D181),"000000"),"-","")</f>
        <v>220109</v>
      </c>
      <c r="AT181" s="70"/>
      <c r="AU181" s="71"/>
      <c r="AW181" s="73" t="str">
        <f>SUBSTITUTE(IF(VLOOKUP(AW$171,$AD$9:$AN$20,8,FALSE)=INDEX($E$76:$G$79,MATCH("●",INDEX($H$76:$AQ$79,,MATCH($D181,$70:$70,0)-7),0),1),"","sed -i "&amp;IF($AK$169="MacOS","'' ","")&amp;"'s#"&amp;AW$171&amp;"="""&amp;VLOOKUP(AW$171,$AD$9:$AN$20,8,FALSE)&amp;""""&amp;"#"&amp;AW$171&amp;"="&amp;""""&amp;INDEX($E$76:$G$79,MATCH("●",INDEX($H$76:$AQ$79,,MATCH($D181,$70:$70,0)-7),0),1)&amp;""""&amp;"#g'"&amp;" ${CONFIG_DIR}db_data_config.txt; export "&amp;AW$171&amp;"="&amp;""""&amp;INDEX($E$76:$G$79,MATCH("●",INDEX($H$76:$AQ$79,,MATCH($D181,$70:$70,0)-7),0),1)&amp;""";"),",",""",""")</f>
        <v/>
      </c>
      <c r="AX181" s="73" t="str">
        <f>SUBSTITUTE(IF(INDEX($E$76:$G$79,MATCH("●",INDEX($H$76:$AQ$79,,MATCH($D181,$70:$70,0)-7),0),1)=VLOOKUP(AX$171,$AD$9:$AN$20,8,FALSE),"","sed -i "&amp;IF($AK$169="MacOS","'' ","")&amp;"'s#"&amp;AX$171&amp;"="""&amp;INDEX($E$76:$G$79,MATCH("●",INDEX($H$76:$AQ$79,,MATCH($D181,$70:$70,0)-7),0),1)&amp;""""&amp;"#"&amp;AX$171&amp;"="&amp;""""&amp;VLOOKUP(AX$171,$AD$9:$AN$20,8,FALSE)&amp;""""&amp;"#g'"&amp;"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1" s="73" t="str">
        <f>SUBSTITUTE(IF(VLOOKUP(AY$171,$AD$9:$AN$20,8,FALSE)=INDEX($E$81:$G$84,MATCH("●",INDEX($H$81:$AQ$84,,MATCH($D181,$70:$70,0)-7),0),1),"","sed -i "&amp;IF($AK$169="MacOS","'' ","")&amp;"'s#"&amp;AY$171&amp;"="""&amp;VLOOKUP(AY$171,$AD$9:$AN$20,8,FALSE)&amp;""""&amp;"#"&amp;AY$171&amp;"="&amp;""""&amp;INDEX($E$81:$G$84,MATCH("●",INDEX($H$81:$AQ$84,,MATCH($D181,$70:$70,0)-7),0),1)&amp;""""&amp;"#g'"&amp;" ${CONFIG_DIR}db_data_config.txt; export "&amp;AY$171&amp;"="&amp;""""&amp;INDEX($E$81:$G$84,MATCH("●",INDEX($H$81:$AQ$84,,MATCH($D181,$70:$70,0)-7),0),1)&amp;""";"),",",""",""")</f>
        <v/>
      </c>
      <c r="AZ181" s="73" t="str">
        <f>SUBSTITUTE(IF(INDEX($E$81:$G$84,MATCH("●",INDEX($H$81:$AQ$84,,MATCH($D181,$70:$70,0)-7),0),1)=VLOOKUP(AZ$171,$AD$9:$AN$20,8,FALSE),"","sed -i "&amp;IF($AK$169="MacOS","'' ","")&amp;"'s#"&amp;AZ$171&amp;"="""&amp;INDEX($E$81:$G$84,MATCH("●",INDEX($H$81:$AQ$84,,MATCH($D181,$70:$70,0)-7),0),1)&amp;""""&amp;"#"&amp;AZ$171&amp;"="&amp;""""&amp;VLOOKUP(AZ$171,$AD$9:$AN$20,8,FALSE)&amp;""""&amp;"#g'"&amp;"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1" s="73" t="str">
        <f>SUBSTITUTE(IF(VLOOKUP(BA$171,$AD$9:$AN$20,8,FALSE)=INDEX($E$86:$G$92,MATCH("●",INDEX($H$86:$AQ$92,,MATCH($D181,$70:$70,0)-7),0),1),"","sed -i "&amp;IF($AK$169="MacOS","'' ","")&amp;"'s#"&amp;BA$171&amp;"="""&amp;VLOOKUP(BA$171,$AD$9:$AN$20,8,FALSE)&amp;""""&amp;"#"&amp;BA$171&amp;"="&amp;""""&amp;INDEX($E$86:$G$92,MATCH("●",INDEX($H$86:$AQ$92,,MATCH($D181,$70:$70,0)-7),0),1)&amp;""""&amp;"#g'"&amp;" ${CONFIG_DIR}db_data_config.txt; export "&amp;BA$171&amp;"="&amp;""""&amp;INDEX($E$86:$G$92,MATCH("●",INDEX($H$86:$AQ$92,,MATCH($D181,$70:$70,0)-7),0),1)&amp;""";"),",",""",""")</f>
        <v/>
      </c>
      <c r="BB181" s="73" t="str">
        <f>SUBSTITUTE(IF(INDEX($E$86:$G$92,MATCH("●",INDEX($H$86:$AQ$92,,MATCH($D181,$70:$70,0)-7),0),1)=VLOOKUP(BB$171,$AD$9:$AN$20,8,FALSE),"","sed -i "&amp;IF($AK$169="MacOS","'' ","")&amp;"'s#"&amp;BB$171&amp;"="""&amp;INDEX($E$86:$G$92,MATCH("●",INDEX($H$86:$AQ$92,,MATCH($D181,$70:$70,0)-7),0),1)&amp;""""&amp;"#"&amp;BB$171&amp;"="&amp;""""&amp;VLOOKUP(BB$171,$AD$9:$AN$20,8,FALSE)&amp;""""&amp;"#g'"&amp;"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1" s="73" t="str">
        <f>SUBSTITUTE(IF(VLOOKUP(BC$171,$AD$9:$AN$20,8,FALSE)=INDEX($E$94:$G$97,MATCH("●",INDEX($H$94:$AQ$97,,MATCH($D181,$70:$70,0)-7),0),1),"","sed -i "&amp;IF($AK$169="MacOS","'' ","")&amp;"'s#"&amp;BC$171&amp;"="""&amp;VLOOKUP(BC$171,$AD$9:$AN$20,8,FALSE)&amp;""""&amp;"#"&amp;BC$171&amp;"="&amp;""""&amp;INDEX($E$94:$G$97,MATCH("●",INDEX($H$94:$AQ$97,,MATCH($D181,$70:$70,0)-7),0),1)&amp;""""&amp;"#g'"&amp;" ${CONFIG_DIR}db_data_config.txt; export "&amp;BC$171&amp;"="&amp;""""&amp;INDEX($E$94:$G$97,MATCH("●",INDEX($H$94:$AQ$97,,MATCH($D181,$70:$70,0)-7),0),1)&amp;""";"),",",""",""")</f>
        <v/>
      </c>
      <c r="BD181" s="73" t="str">
        <f>SUBSTITUTE(IF(INDEX($E$94:$G$97,MATCH("●",INDEX($H$94:$AQ$97,,MATCH($D181,$70:$70,0)-7),0),1)=VLOOKUP(BD$171,$AD$9:$AN$20,8,FALSE),"","sed -i "&amp;IF($AK$169="MacOS","'' ","")&amp;"'s#"&amp;BD$171&amp;"="""&amp;INDEX($E$94:$G$97,MATCH("●",INDEX($H$94:$AQ$97,,MATCH($D181,$70:$70,0)-7),0),1)&amp;""""&amp;"#"&amp;BD$171&amp;"="&amp;""""&amp;VLOOKUP(BD$171,$AD$9:$AN$20,8,FALSE)&amp;""""&amp;"#g'"&amp;"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1" s="73" t="str">
        <f>SUBSTITUTE(IF(VLOOKUP(BE$171,$AD$9:$AN$20,8,FALSE)=INDEX($E$99:$G$104,MATCH("●",INDEX($H$99:$AQ$104,,MATCH($D181,$70:$70,0)-7),0),1),"","sed -i "&amp;IF($AK$169="MacOS","'' ","")&amp;"'s#"&amp;BE$171&amp;"="""&amp;VLOOKUP(BE$171,$AD$9:$AN$20,8,FALSE)&amp;""""&amp;"#"&amp;BE$171&amp;"="&amp;""""&amp;INDEX($E$99:$G$104,MATCH("●",INDEX($H$99:$AQ$104,,MATCH($D181,$70:$70,0)-7),0),1)&amp;""""&amp;"#g'"&amp;" ${CONFIG_DIR}db_data_config.txt; export "&amp;BE$171&amp;"="&amp;""""&amp;INDEX($E$99:$G$104,MATCH("●",INDEX($H$99:$AQ$104,,MATCH($D181,$70:$70,0)-7),0),1)&amp;""";"),",",""",""")</f>
        <v/>
      </c>
      <c r="BF181" s="73" t="str">
        <f>SUBSTITUTE(IF(INDEX($E$99:$G$104,MATCH("●",INDEX($H$99:$AQ$104,,MATCH($D181,$70:$70,0)-7),0),1)=VLOOKUP(BF$171,$AD$9:$AN$20,8,FALSE),"","sed -i "&amp;IF($AK$169="MacOS","'' ","")&amp;"'s#"&amp;BF$171&amp;"="""&amp;INDEX($E$99:$G$104,MATCH("●",INDEX($H$99:$AQ$104,,MATCH($D181,$70:$70,0)-7),0),1)&amp;""""&amp;"#"&amp;BF$171&amp;"="&amp;""""&amp;VLOOKUP(BF$171,$AD$9:$AN$20,8,FALSE)&amp;""""&amp;"#g'"&amp;"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1" s="73" t="str">
        <f>SUBSTITUTE(IF(VLOOKUP(BG$171,$AD$9:$AN$20,8,FALSE)=INDEX($E$106:$G$110,MATCH("●",INDEX($H$106:$AQ$110,,MATCH($D181,$70:$70,0)-7),0),1),"","sed -i "&amp;IF($AK$169="MacOS","'' ","")&amp;"'s#"&amp;BG$171&amp;"="""&amp;VLOOKUP(BG$171,$AD$9:$AN$20,8,FALSE)&amp;""""&amp;"#"&amp;BG$171&amp;"="&amp;""""&amp;INDEX($E$106:$G$110,MATCH("●",INDEX($H$106:$AQ$110,,MATCH($D181,$70:$70,0)-7),0),1)&amp;""""&amp;"#g'"&amp;" ${CONFIG_DIR}db_data_config.txt; export "&amp;BG$171&amp;"="&amp;""""&amp;INDEX($E$106:$G$110,MATCH("●",INDEX($H$106:$AQ$110,,MATCH($D181,$70:$70,0)-7),0),1)&amp;""";"),",",""",""")</f>
        <v/>
      </c>
      <c r="BH181" s="73" t="str">
        <f>SUBSTITUTE(IF(INDEX($E$106:$G$110,MATCH("●",INDEX($H$106:$AQ$110,,MATCH($D181,$70:$70,0)-7),0),1)=VLOOKUP(BH$171,$AD$9:$AN$20,8,FALSE),"","sed -i "&amp;IF($AK$169="MacOS","'' ","")&amp;"'s#"&amp;BH$171&amp;"="""&amp;INDEX($E$106:$G$110,MATCH("●",INDEX($H$106:$AQ$110,,MATCH($D181,$70:$70,0)-7),0),1)&amp;""""&amp;"#"&amp;BH$171&amp;"="&amp;""""&amp;VLOOKUP(BH$171,$AD$9:$AN$20,8,FALSE)&amp;""""&amp;"#g'"&amp;"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1" s="73" t="str">
        <f>SUBSTITUTE(IF(VLOOKUP(BI$171,$AD$9:$AN$20,8,FALSE)=INDEX($E$112:$G$116,MATCH("●",INDEX($H$112:$AQ$116,,MATCH($D181,$70:$70,0)-7),0),1),"","sed -i "&amp;IF($AK$169="MacOS","'' ","")&amp;"'s#"&amp;BI$171&amp;"="""&amp;VLOOKUP(BI$171,$AD$9:$AN$20,8,FALSE)&amp;""""&amp;"#"&amp;BI$171&amp;"="&amp;""""&amp;INDEX($E$112:$G$116,MATCH("●",INDEX($H$112:$AQ$116,,MATCH($D181,$70:$70,0)-7),0),1)&amp;""""&amp;"#g'"&amp;" ${CONFIG_DIR}db_data_config.txt; export "&amp;BI$171&amp;"="&amp;""""&amp;INDEX($E$112:$G$116,MATCH("●",INDEX($H$112:$AQ$116,,MATCH($D181,$70:$70,0)-7),0),1)&amp;""";"),",",""",""")</f>
        <v/>
      </c>
      <c r="BJ181" s="73" t="str">
        <f>SUBSTITUTE(IF(INDEX($E$112:$G$116,MATCH("●",INDEX($H$112:$AQ$116,,MATCH($D181,$70:$70,0)-7),0),1)=VLOOKUP(BJ$171,$AD$9:$AN$20,8,FALSE),"","sed -i "&amp;IF($AK$169="MacOS","'' ","")&amp;"'s#"&amp;BJ$171&amp;"="""&amp;INDEX($E$112:$G$116,MATCH("●",INDEX($H$112:$AQ$116,,MATCH($D181,$70:$70,0)-7),0),1)&amp;""""&amp;"#"&amp;BJ$171&amp;"="&amp;""""&amp;VLOOKUP(BJ$171,$AD$9:$AN$20,8,FALSE)&amp;""""&amp;"#g'"&amp;"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1" s="73" t="str">
        <f>SUBSTITUTE(IF(VLOOKUP(BK$171,$AD$9:$AN$20,8,FALSE)=INDEX($E$118:$G$121,MATCH("●",INDEX($H$118:$AQ$121,,MATCH($D181,$70:$70,0)-7),0),1),"","sed -i "&amp;IF($AK$169="MacOS","'' ","")&amp;"'s#"&amp;BK$171&amp;"="""&amp;VLOOKUP(BK$171,$AD$9:$AN$20,8,FALSE)&amp;""""&amp;"#"&amp;BK$171&amp;"="&amp;""""&amp;INDEX($E$118:$G$121,MATCH("●",INDEX($H$118:$AQ$121,,MATCH($D181,$70:$70,0)-7),0),1)&amp;""""&amp;"#g'"&amp;" ${CONFIG_DIR}db_data_config.txt; export "&amp;BK$171&amp;"="&amp;""""&amp;INDEX($E$118:$G$121,MATCH("●",INDEX($H$118:$AQ$121,,MATCH($D181,$70:$70,0)-7),0),1)&amp;""";"),",",""",""")</f>
        <v>sed -i '' 's#TIME_SEPARATOR=":"#TIME_SEPARATOR="なし"#g' ${CONFIG_DIR}db_data_config.txt; export TIME_SEPARATOR="なし";</v>
      </c>
      <c r="BL181" s="73" t="str">
        <f>SUBSTITUTE(IF(INDEX($E$118:$G$121,MATCH("●",INDEX($H$118:$AQ$121,,MATCH($D181,$70:$70,0)-7),0),1)=VLOOKUP(BL$171,$AD$9:$AN$20,8,FALSE),"","sed -i "&amp;IF($AK$169="MacOS","'' ","")&amp;"'s#"&amp;BL$171&amp;"="""&amp;INDEX($E$118:$G$121,MATCH("●",INDEX($H$118:$AQ$121,,MATCH($D181,$70:$70,0)-7),0),1)&amp;""""&amp;"#"&amp;BL$171&amp;"="&amp;""""&amp;VLOOKUP(BL$171,$AD$9:$AN$20,8,FALSE)&amp;""""&amp;"#g'"&amp;"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>sed -i '' 's#TIME_SEPARATOR="なし"#TIME_SEPARATOR=":"#g' ${CONFIG_DIR}db_data_config.txt; export TIME_SEPARATOR=":";</v>
      </c>
      <c r="BM181" s="73" t="str">
        <f>SUBSTITUTE(IF(VLOOKUP(BM$171,$AD$9:$AN$20,8,FALSE)=INDEX($E$123:$G$126,MATCH("●",INDEX($H$123:$AQ$126,,MATCH($D181,$70:$70,0)-7),0),1),"","sed -i "&amp;IF($AK$169="MacOS","'' ","")&amp;"'s#"&amp;BM$171&amp;"="""&amp;VLOOKUP(BM$171,$AD$9:$AN$20,8,FALSE)&amp;""""&amp;"#"&amp;BM$171&amp;"="&amp;""""&amp;INDEX($E$123:$G$126,MATCH("●",INDEX($H$123:$AQ$126,,MATCH($D181,$70:$70,0)-7),0),1)&amp;""""&amp;"#g'"&amp;" ${CONFIG_DIR}db_data_config.txt; export "&amp;BM$171&amp;"="&amp;""""&amp;INDEX($E$123:$G$126,MATCH("●",INDEX($H$123:$AQ$126,,MATCH($D181,$70:$70,0)-7),0),1)&amp;""";"),",",""",""")</f>
        <v/>
      </c>
      <c r="BN181" s="73" t="str">
        <f>SUBSTITUTE(IF(INDEX($E$123:$G$126,MATCH("●",INDEX($H$123:$AQ$126,,MATCH($D181,$70:$70,0)-7),0),1)=VLOOKUP(BN$171,$AD$9:$AN$20,8,FALSE),"","sed -i "&amp;IF($AK$169="MacOS","'' ","")&amp;"'s#"&amp;BN$171&amp;"="""&amp;INDEX($E$123:$G$126,MATCH("●",INDEX($H$123:$AQ$126,,MATCH($D181,$70:$70,0)-7),0),1)&amp;""""&amp;"#"&amp;BN$171&amp;"="&amp;""""&amp;VLOOKUP(BN$171,$AD$9:$AN$20,8,FALSE)&amp;""""&amp;"#g'"&amp;"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1" s="73" t="str">
        <f>SUBSTITUTE(IF(VLOOKUP(BO$171,$AD$9:$AN$20,8,FALSE)=INDEX($E$128:$G$131,MATCH("●",INDEX($H$128:$AQ$131,,MATCH($D181,$70:$70,0)-7),0),1),"","sed -i "&amp;IF($AK$169="MacOS","'' ","")&amp;"'s#"&amp;BO$171&amp;"="""&amp;VLOOKUP(BO$171,$AD$9:$AN$20,8,FALSE)&amp;""""&amp;"#"&amp;BO$171&amp;"="&amp;""""&amp;INDEX($E$128:$G$131,MATCH("●",INDEX($H$128:$AQ$131,,MATCH($D181,$70:$70,0)-7),0),1)&amp;""""&amp;"#g'"&amp;" ${CONFIG_DIR}db_data_config.txt; export "&amp;BO$171&amp;"="&amp;""""&amp;INDEX($E$128:$G$131,MATCH("●",INDEX($H$128:$AQ$131,,MATCH($D181,$70:$70,0)-7),0),1)&amp;""";"),",",""",""")</f>
        <v/>
      </c>
      <c r="BP181" s="73" t="str">
        <f>SUBSTITUTE(IF(INDEX($E$128:$G$131,MATCH("●",INDEX($H$128:$AQ$131,,MATCH($D181,$70:$70,0)-7),0),1)=VLOOKUP(BP$171,$AD$9:$AN$20,8,FALSE),"","sed -i "&amp;IF($AK$169="MacOS","'' ","")&amp;"'s#"&amp;BP$171&amp;"="""&amp;INDEX($E$128:$G$131,MATCH("●",INDEX($H$128:$AQ$131,,MATCH($D181,$70:$70,0)-7),0),1)&amp;""""&amp;"#"&amp;BP$171&amp;"="&amp;""""&amp;VLOOKUP(BP$171,$AD$9:$AN$20,8,FALSE)&amp;""""&amp;"#g'"&amp;"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1" s="73" t="str">
        <f>SUBSTITUTE(IF(VLOOKUP(BQ$171,$AD$9:$AN$20,8,FALSE)=INDEX($E$133:$G$137,MATCH("●",INDEX($H$133:$AQ$137,,MATCH($D181,$70:$70,0)-7),0),1),"","sed -i "&amp;IF($AK$169="MacOS","'' ","")&amp;"'s#"&amp;BQ$171&amp;"="""&amp;VLOOKUP(BQ$171,$AD$9:$AN$20,8,FALSE)&amp;""""&amp;"#"&amp;BQ$171&amp;"="&amp;""""&amp;INDEX($E$133:$G$137,MATCH("●",INDEX($H$133:$AQ$137,,MATCH($D181,$70:$70,0)-7),0),1)&amp;""""&amp;"#g'"&amp;" ${CONFIG_DIR}db_data_config.txt; export "&amp;BQ$171&amp;"="&amp;""""&amp;INDEX($E$133:$G$137,MATCH("●",INDEX($H$133:$AQ$137,,MATCH($D181,$70:$70,0)-7),0),1)&amp;""";"),",",""",""")</f>
        <v/>
      </c>
      <c r="BR181" s="73" t="str">
        <f>SUBSTITUTE(IF(INDEX($E$133:$G$137,MATCH("●",INDEX($H$133:$AQ$137,,MATCH($D181,$70:$70,0)-7),0),1)=VLOOKUP(BR$171,$AD$9:$AN$20,8,FALSE),"","sed -i "&amp;IF($AK$169="MacOS","'' ","")&amp;"'s#"&amp;BR$171&amp;"="""&amp;INDEX($E$133:$G$137,MATCH("●",INDEX($H$133:$AQ$137,,MATCH($D181,$70:$70,0)-7),0),1)&amp;""""&amp;"#"&amp;BR$171&amp;"="&amp;""""&amp;VLOOKUP(BR$171,$AD$9:$AN$20,8,FALSE)&amp;""""&amp;"#g'"&amp;"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1" s="73" t="str">
        <f>SUBSTITUTE(IF(VLOOKUP(BS$171,$AD$9:$AN$20,8,FALSE)=INDEX($E$139:$G$145,MATCH("●",INDEX($H$139:$AQ$145,,MATCH($D181,$70:$70,0)-7),0),1),"","sed -i "&amp;IF($AK$169="MacOS","'' ","")&amp;"'s#"&amp;BS$171&amp;"="""&amp;VLOOKUP(BS$171,$AD$9:$AN$20,8,FALSE)&amp;""""&amp;"#"&amp;BS$171&amp;"="&amp;""""&amp;INDEX($E$139:$G$145,MATCH("●",INDEX($H$139:$AQ$145,,MATCH($D181,$70:$70,0)-7),0),1)&amp;""""&amp;"#g'"&amp;" ${CONFIG_DIR}db_data_config.txt; export "&amp;BS$171&amp;"="&amp;""""&amp;INDEX($E$139:$G$145,MATCH("●",INDEX($H$139:$AQ$145,,MATCH($D181,$70:$70,0)-7),0),1)&amp;""";"),",",""",""")</f>
        <v/>
      </c>
      <c r="BT181" s="73" t="str">
        <f>SUBSTITUTE(IF(INDEX($E$139:$G$145,MATCH("●",INDEX($H$139:$AQ$145,,MATCH($D181,$70:$70,0)-7),0),1)=VLOOKUP(BT$171,$AD$9:$AN$20,8,FALSE),"","sed -i "&amp;IF($AK$169="MacOS","'' ","")&amp;"'s#"&amp;BT$171&amp;"="""&amp;INDEX($E$139:$G$145,MATCH("●",INDEX($H$139:$AQ$145,,MATCH($D181,$70:$70,0)-7),0),1)&amp;""""&amp;"#"&amp;BT$171&amp;"="&amp;""""&amp;VLOOKUP(BT$171,$AD$9:$AN$20,8,FALSE)&amp;""""&amp;"#g'"&amp;"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1" s="5" t="s">
        <v>761</v>
      </c>
    </row>
    <row r="182" spans="4:73" ht="36" customHeight="1">
      <c r="D182" s="138">
        <f t="shared" si="3"/>
        <v>10</v>
      </c>
      <c r="E182" s="139"/>
      <c r="F182" s="139"/>
      <c r="G182" s="140"/>
      <c r="H182" s="45" t="str">
        <f t="shared" ca="1" si="2"/>
        <v>clear; echo テストケース010; sed -i '' 's#SEPARATOR_DATE_TIME="SPACE"#SEPARATOR_DATE_TIME=""#g' ${CONFIG_DIR}db_data_config.txt; export SEPARATOR_DATE_TIME="";sh ./script/db_check_data_validate_config.sh; sed -i '' 's#SEPARATOR_DATE_TIME=""#SEPARATOR_DATE_TIME="SPACE"#g' ${CONFIG_DIR}db_data_config.txt; export SEPARATOR_DATE_TIME="SPACE";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6" t="str" cm="1">
        <f t="array" ref="AE182">SUBSTITUTE(INDEX($H$147:$AQ$147, , MATCH($D182, $70:$70, 0)-7),"-","")</f>
        <v>異常</v>
      </c>
      <c r="AF182" s="147"/>
      <c r="AG182" s="148"/>
      <c r="AH182" s="143" t="s">
        <v>895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9" t="str" cm="1">
        <f t="array" ref="AS182">SUBSTITUTE(TEXT(INDEX($H$150:$AQ$150,1,$D182),"000000"),"-","")</f>
        <v>220110</v>
      </c>
      <c r="AT182" s="70"/>
      <c r="AU182" s="71"/>
      <c r="AW182" s="73" t="str">
        <f>SUBSTITUTE(IF(VLOOKUP(AW$171,$AD$9:$AN$20,8,FALSE)=INDEX($E$76:$G$79,MATCH("●",INDEX($H$76:$AQ$79,,MATCH($D182,$70:$70,0)-7),0),1),"","sed -i "&amp;IF($AK$169="MacOS","'' ","")&amp;"'s#"&amp;AW$171&amp;"="""&amp;VLOOKUP(AW$171,$AD$9:$AN$20,8,FALSE)&amp;""""&amp;"#"&amp;AW$171&amp;"="&amp;""""&amp;INDEX($E$76:$G$79,MATCH("●",INDEX($H$76:$AQ$79,,MATCH($D182,$70:$70,0)-7),0),1)&amp;""""&amp;"#g'"&amp;" ${CONFIG_DIR}db_data_config.txt; export "&amp;AW$171&amp;"="&amp;""""&amp;INDEX($E$76:$G$79,MATCH("●",INDEX($H$76:$AQ$79,,MATCH($D182,$70:$70,0)-7),0),1)&amp;""";"),",",""",""")</f>
        <v/>
      </c>
      <c r="AX182" s="73" t="str">
        <f>SUBSTITUTE(IF(INDEX($E$76:$G$79,MATCH("●",INDEX($H$76:$AQ$79,,MATCH($D182,$70:$70,0)-7),0),1)=VLOOKUP(AX$171,$AD$9:$AN$20,8,FALSE),"","sed -i "&amp;IF($AK$169="MacOS","'' ","")&amp;"'s#"&amp;AX$171&amp;"="""&amp;INDEX($E$76:$G$79,MATCH("●",INDEX($H$76:$AQ$79,,MATCH($D182,$70:$70,0)-7),0),1)&amp;""""&amp;"#"&amp;AX$171&amp;"="&amp;""""&amp;VLOOKUP(AX$171,$AD$9:$AN$20,8,FALSE)&amp;""""&amp;"#g'"&amp;"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2" s="73" t="str">
        <f>SUBSTITUTE(IF(VLOOKUP(AY$171,$AD$9:$AN$20,8,FALSE)=INDEX($E$81:$G$84,MATCH("●",INDEX($H$81:$AQ$84,,MATCH($D182,$70:$70,0)-7),0),1),"","sed -i "&amp;IF($AK$169="MacOS","'' ","")&amp;"'s#"&amp;AY$171&amp;"="""&amp;VLOOKUP(AY$171,$AD$9:$AN$20,8,FALSE)&amp;""""&amp;"#"&amp;AY$171&amp;"="&amp;""""&amp;INDEX($E$81:$G$84,MATCH("●",INDEX($H$81:$AQ$84,,MATCH($D182,$70:$70,0)-7),0),1)&amp;""""&amp;"#g'"&amp;" ${CONFIG_DIR}db_data_config.txt; export "&amp;AY$171&amp;"="&amp;""""&amp;INDEX($E$81:$G$84,MATCH("●",INDEX($H$81:$AQ$84,,MATCH($D182,$70:$70,0)-7),0),1)&amp;""";"),",",""",""")</f>
        <v/>
      </c>
      <c r="AZ182" s="73" t="str">
        <f>SUBSTITUTE(IF(INDEX($E$81:$G$84,MATCH("●",INDEX($H$81:$AQ$84,,MATCH($D182,$70:$70,0)-7),0),1)=VLOOKUP(AZ$171,$AD$9:$AN$20,8,FALSE),"","sed -i "&amp;IF($AK$169="MacOS","'' ","")&amp;"'s#"&amp;AZ$171&amp;"="""&amp;INDEX($E$81:$G$84,MATCH("●",INDEX($H$81:$AQ$84,,MATCH($D182,$70:$70,0)-7),0),1)&amp;""""&amp;"#"&amp;AZ$171&amp;"="&amp;""""&amp;VLOOKUP(AZ$171,$AD$9:$AN$20,8,FALSE)&amp;""""&amp;"#g'"&amp;"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2" s="73" t="str">
        <f>SUBSTITUTE(IF(VLOOKUP(BA$171,$AD$9:$AN$20,8,FALSE)=INDEX($E$86:$G$92,MATCH("●",INDEX($H$86:$AQ$92,,MATCH($D182,$70:$70,0)-7),0),1),"","sed -i "&amp;IF($AK$169="MacOS","'' ","")&amp;"'s#"&amp;BA$171&amp;"="""&amp;VLOOKUP(BA$171,$AD$9:$AN$20,8,FALSE)&amp;""""&amp;"#"&amp;BA$171&amp;"="&amp;""""&amp;INDEX($E$86:$G$92,MATCH("●",INDEX($H$86:$AQ$92,,MATCH($D182,$70:$70,0)-7),0),1)&amp;""""&amp;"#g'"&amp;" ${CONFIG_DIR}db_data_config.txt; export "&amp;BA$171&amp;"="&amp;""""&amp;INDEX($E$86:$G$92,MATCH("●",INDEX($H$86:$AQ$92,,MATCH($D182,$70:$70,0)-7),0),1)&amp;""";"),",",""",""")</f>
        <v/>
      </c>
      <c r="BB182" s="73" t="str">
        <f>SUBSTITUTE(IF(INDEX($E$86:$G$92,MATCH("●",INDEX($H$86:$AQ$92,,MATCH($D182,$70:$70,0)-7),0),1)=VLOOKUP(BB$171,$AD$9:$AN$20,8,FALSE),"","sed -i "&amp;IF($AK$169="MacOS","'' ","")&amp;"'s#"&amp;BB$171&amp;"="""&amp;INDEX($E$86:$G$92,MATCH("●",INDEX($H$86:$AQ$92,,MATCH($D182,$70:$70,0)-7),0),1)&amp;""""&amp;"#"&amp;BB$171&amp;"="&amp;""""&amp;VLOOKUP(BB$171,$AD$9:$AN$20,8,FALSE)&amp;""""&amp;"#g'"&amp;"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2" s="73" t="str">
        <f>SUBSTITUTE(IF(VLOOKUP(BC$171,$AD$9:$AN$20,8,FALSE)=INDEX($E$94:$G$97,MATCH("●",INDEX($H$94:$AQ$97,,MATCH($D182,$70:$70,0)-7),0),1),"","sed -i "&amp;IF($AK$169="MacOS","'' ","")&amp;"'s#"&amp;BC$171&amp;"="""&amp;VLOOKUP(BC$171,$AD$9:$AN$20,8,FALSE)&amp;""""&amp;"#"&amp;BC$171&amp;"="&amp;""""&amp;INDEX($E$94:$G$97,MATCH("●",INDEX($H$94:$AQ$97,,MATCH($D182,$70:$70,0)-7),0),1)&amp;""""&amp;"#g'"&amp;" ${CONFIG_DIR}db_data_config.txt; export "&amp;BC$171&amp;"="&amp;""""&amp;INDEX($E$94:$G$97,MATCH("●",INDEX($H$94:$AQ$97,,MATCH($D182,$70:$70,0)-7),0),1)&amp;""";"),",",""",""")</f>
        <v/>
      </c>
      <c r="BD182" s="73" t="str">
        <f>SUBSTITUTE(IF(INDEX($E$94:$G$97,MATCH("●",INDEX($H$94:$AQ$97,,MATCH($D182,$70:$70,0)-7),0),1)=VLOOKUP(BD$171,$AD$9:$AN$20,8,FALSE),"","sed -i "&amp;IF($AK$169="MacOS","'' ","")&amp;"'s#"&amp;BD$171&amp;"="""&amp;INDEX($E$94:$G$97,MATCH("●",INDEX($H$94:$AQ$97,,MATCH($D182,$70:$70,0)-7),0),1)&amp;""""&amp;"#"&amp;BD$171&amp;"="&amp;""""&amp;VLOOKUP(BD$171,$AD$9:$AN$20,8,FALSE)&amp;""""&amp;"#g'"&amp;"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2" s="73" t="str">
        <f>SUBSTITUTE(IF(VLOOKUP(BE$171,$AD$9:$AN$20,8,FALSE)=INDEX($E$99:$G$104,MATCH("●",INDEX($H$99:$AQ$104,,MATCH($D182,$70:$70,0)-7),0),1),"","sed -i "&amp;IF($AK$169="MacOS","'' ","")&amp;"'s#"&amp;BE$171&amp;"="""&amp;VLOOKUP(BE$171,$AD$9:$AN$20,8,FALSE)&amp;""""&amp;"#"&amp;BE$171&amp;"="&amp;""""&amp;INDEX($E$99:$G$104,MATCH("●",INDEX($H$99:$AQ$104,,MATCH($D182,$70:$70,0)-7),0),1)&amp;""""&amp;"#g'"&amp;" ${CONFIG_DIR}db_data_config.txt; export "&amp;BE$171&amp;"="&amp;""""&amp;INDEX($E$99:$G$104,MATCH("●",INDEX($H$99:$AQ$104,,MATCH($D182,$70:$70,0)-7),0),1)&amp;""";"),",",""",""")</f>
        <v/>
      </c>
      <c r="BF182" s="73" t="str">
        <f>SUBSTITUTE(IF(INDEX($E$99:$G$104,MATCH("●",INDEX($H$99:$AQ$104,,MATCH($D182,$70:$70,0)-7),0),1)=VLOOKUP(BF$171,$AD$9:$AN$20,8,FALSE),"","sed -i "&amp;IF($AK$169="MacOS","'' ","")&amp;"'s#"&amp;BF$171&amp;"="""&amp;INDEX($E$99:$G$104,MATCH("●",INDEX($H$99:$AQ$104,,MATCH($D182,$70:$70,0)-7),0),1)&amp;""""&amp;"#"&amp;BF$171&amp;"="&amp;""""&amp;VLOOKUP(BF$171,$AD$9:$AN$20,8,FALSE)&amp;""""&amp;"#g'"&amp;"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2" s="73" t="str">
        <f>SUBSTITUTE(IF(VLOOKUP(BG$171,$AD$9:$AN$20,8,FALSE)=INDEX($E$106:$G$110,MATCH("●",INDEX($H$106:$AQ$110,,MATCH($D182,$70:$70,0)-7),0),1),"","sed -i "&amp;IF($AK$169="MacOS","'' ","")&amp;"'s#"&amp;BG$171&amp;"="""&amp;VLOOKUP(BG$171,$AD$9:$AN$20,8,FALSE)&amp;""""&amp;"#"&amp;BG$171&amp;"="&amp;""""&amp;INDEX($E$106:$G$110,MATCH("●",INDEX($H$106:$AQ$110,,MATCH($D182,$70:$70,0)-7),0),1)&amp;""""&amp;"#g'"&amp;" ${CONFIG_DIR}db_data_config.txt; export "&amp;BG$171&amp;"="&amp;""""&amp;INDEX($E$106:$G$110,MATCH("●",INDEX($H$106:$AQ$110,,MATCH($D182,$70:$70,0)-7),0),1)&amp;""";"),",",""",""")</f>
        <v/>
      </c>
      <c r="BH182" s="73" t="str">
        <f>SUBSTITUTE(IF(INDEX($E$106:$G$110,MATCH("●",INDEX($H$106:$AQ$110,,MATCH($D182,$70:$70,0)-7),0),1)=VLOOKUP(BH$171,$AD$9:$AN$20,8,FALSE),"","sed -i "&amp;IF($AK$169="MacOS","'' ","")&amp;"'s#"&amp;BH$171&amp;"="""&amp;INDEX($E$106:$G$110,MATCH("●",INDEX($H$106:$AQ$110,,MATCH($D182,$70:$70,0)-7),0),1)&amp;""""&amp;"#"&amp;BH$171&amp;"="&amp;""""&amp;VLOOKUP(BH$171,$AD$9:$AN$20,8,FALSE)&amp;""""&amp;"#g'"&amp;"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2" s="73" t="str">
        <f>SUBSTITUTE(IF(VLOOKUP(BI$171,$AD$9:$AN$20,8,FALSE)=INDEX($E$112:$G$116,MATCH("●",INDEX($H$112:$AQ$116,,MATCH($D182,$70:$70,0)-7),0),1),"","sed -i "&amp;IF($AK$169="MacOS","'' ","")&amp;"'s#"&amp;BI$171&amp;"="""&amp;VLOOKUP(BI$171,$AD$9:$AN$20,8,FALSE)&amp;""""&amp;"#"&amp;BI$171&amp;"="&amp;""""&amp;INDEX($E$112:$G$116,MATCH("●",INDEX($H$112:$AQ$116,,MATCH($D182,$70:$70,0)-7),0),1)&amp;""""&amp;"#g'"&amp;" ${CONFIG_DIR}db_data_config.txt; export "&amp;BI$171&amp;"="&amp;""""&amp;INDEX($E$112:$G$116,MATCH("●",INDEX($H$112:$AQ$116,,MATCH($D182,$70:$70,0)-7),0),1)&amp;""";"),",",""",""")</f>
        <v/>
      </c>
      <c r="BJ182" s="73" t="str">
        <f>SUBSTITUTE(IF(INDEX($E$112:$G$116,MATCH("●",INDEX($H$112:$AQ$116,,MATCH($D182,$70:$70,0)-7),0),1)=VLOOKUP(BJ$171,$AD$9:$AN$20,8,FALSE),"","sed -i "&amp;IF($AK$169="MacOS","'' ","")&amp;"'s#"&amp;BJ$171&amp;"="""&amp;INDEX($E$112:$G$116,MATCH("●",INDEX($H$112:$AQ$116,,MATCH($D182,$70:$70,0)-7),0),1)&amp;""""&amp;"#"&amp;BJ$171&amp;"="&amp;""""&amp;VLOOKUP(BJ$171,$AD$9:$AN$20,8,FALSE)&amp;""""&amp;"#g'"&amp;"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2" s="73" t="str">
        <f>SUBSTITUTE(IF(VLOOKUP(BK$171,$AD$9:$AN$20,8,FALSE)=INDEX($E$118:$G$121,MATCH("●",INDEX($H$118:$AQ$121,,MATCH($D182,$70:$70,0)-7),0),1),"","sed -i "&amp;IF($AK$169="MacOS","'' ","")&amp;"'s#"&amp;BK$171&amp;"="""&amp;VLOOKUP(BK$171,$AD$9:$AN$20,8,FALSE)&amp;""""&amp;"#"&amp;BK$171&amp;"="&amp;""""&amp;INDEX($E$118:$G$121,MATCH("●",INDEX($H$118:$AQ$121,,MATCH($D182,$70:$70,0)-7),0),1)&amp;""""&amp;"#g'"&amp;" ${CONFIG_DIR}db_data_config.txt; export "&amp;BK$171&amp;"="&amp;""""&amp;INDEX($E$118:$G$121,MATCH("●",INDEX($H$118:$AQ$121,,MATCH($D182,$70:$70,0)-7),0),1)&amp;""";"),",",""",""")</f>
        <v/>
      </c>
      <c r="BL182" s="73" t="str">
        <f>SUBSTITUTE(IF(INDEX($E$118:$G$121,MATCH("●",INDEX($H$118:$AQ$121,,MATCH($D182,$70:$70,0)-7),0),1)=VLOOKUP(BL$171,$AD$9:$AN$20,8,FALSE),"","sed -i "&amp;IF($AK$169="MacOS","'' ","")&amp;"'s#"&amp;BL$171&amp;"="""&amp;INDEX($E$118:$G$121,MATCH("●",INDEX($H$118:$AQ$121,,MATCH($D182,$70:$70,0)-7),0),1)&amp;""""&amp;"#"&amp;BL$171&amp;"="&amp;""""&amp;VLOOKUP(BL$171,$AD$9:$AN$20,8,FALSE)&amp;""""&amp;"#g'"&amp;"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2" s="73" t="str">
        <f>SUBSTITUTE(IF(VLOOKUP(BM$171,$AD$9:$AN$20,8,FALSE)=INDEX($E$123:$G$126,MATCH("●",INDEX($H$123:$AQ$126,,MATCH($D182,$70:$70,0)-7),0),1),"","sed -i "&amp;IF($AK$169="MacOS","'' ","")&amp;"'s#"&amp;BM$171&amp;"="""&amp;VLOOKUP(BM$171,$AD$9:$AN$20,8,FALSE)&amp;""""&amp;"#"&amp;BM$171&amp;"="&amp;""""&amp;INDEX($E$123:$G$126,MATCH("●",INDEX($H$123:$AQ$126,,MATCH($D182,$70:$70,0)-7),0),1)&amp;""""&amp;"#g'"&amp;" ${CONFIG_DIR}db_data_config.txt; export "&amp;BM$171&amp;"="&amp;""""&amp;INDEX($E$123:$G$126,MATCH("●",INDEX($H$123:$AQ$126,,MATCH($D182,$70:$70,0)-7),0),1)&amp;""";"),",",""",""")</f>
        <v>sed -i '' 's#SEPARATOR_DATE_TIME="SPACE"#SEPARATOR_DATE_TIME="なし"#g' ${CONFIG_DIR}db_data_config.txt; export SEPARATOR_DATE_TIME="なし";</v>
      </c>
      <c r="BN182" s="73" t="str">
        <f>SUBSTITUTE(IF(INDEX($E$123:$G$126,MATCH("●",INDEX($H$123:$AQ$126,,MATCH($D182,$70:$70,0)-7),0),1)=VLOOKUP(BN$171,$AD$9:$AN$20,8,FALSE),"","sed -i "&amp;IF($AK$169="MacOS","'' ","")&amp;"'s#"&amp;BN$171&amp;"="""&amp;INDEX($E$123:$G$126,MATCH("●",INDEX($H$123:$AQ$126,,MATCH($D182,$70:$70,0)-7),0),1)&amp;""""&amp;"#"&amp;BN$171&amp;"="&amp;""""&amp;VLOOKUP(BN$171,$AD$9:$AN$20,8,FALSE)&amp;""""&amp;"#g'"&amp;"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>sed -i '' 's#SEPARATOR_DATE_TIME="なし"#SEPARATOR_DATE_TIME="SPACE"#g' ${CONFIG_DIR}db_data_config.txt; export SEPARATOR_DATE_TIME="SPACE";</v>
      </c>
      <c r="BO182" s="73" t="str">
        <f>SUBSTITUTE(IF(VLOOKUP(BO$171,$AD$9:$AN$20,8,FALSE)=INDEX($E$128:$G$131,MATCH("●",INDEX($H$128:$AQ$131,,MATCH($D182,$70:$70,0)-7),0),1),"","sed -i "&amp;IF($AK$169="MacOS","'' ","")&amp;"'s#"&amp;BO$171&amp;"="""&amp;VLOOKUP(BO$171,$AD$9:$AN$20,8,FALSE)&amp;""""&amp;"#"&amp;BO$171&amp;"="&amp;""""&amp;INDEX($E$128:$G$131,MATCH("●",INDEX($H$128:$AQ$131,,MATCH($D182,$70:$70,0)-7),0),1)&amp;""""&amp;"#g'"&amp;" ${CONFIG_DIR}db_data_config.txt; export "&amp;BO$171&amp;"="&amp;""""&amp;INDEX($E$128:$G$131,MATCH("●",INDEX($H$128:$AQ$131,,MATCH($D182,$70:$70,0)-7),0),1)&amp;""";"),",",""",""")</f>
        <v/>
      </c>
      <c r="BP182" s="73" t="str">
        <f>SUBSTITUTE(IF(INDEX($E$128:$G$131,MATCH("●",INDEX($H$128:$AQ$131,,MATCH($D182,$70:$70,0)-7),0),1)=VLOOKUP(BP$171,$AD$9:$AN$20,8,FALSE),"","sed -i "&amp;IF($AK$169="MacOS","'' ","")&amp;"'s#"&amp;BP$171&amp;"="""&amp;INDEX($E$128:$G$131,MATCH("●",INDEX($H$128:$AQ$131,,MATCH($D182,$70:$70,0)-7),0),1)&amp;""""&amp;"#"&amp;BP$171&amp;"="&amp;""""&amp;VLOOKUP(BP$171,$AD$9:$AN$20,8,FALSE)&amp;""""&amp;"#g'"&amp;"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2" s="73" t="str">
        <f>SUBSTITUTE(IF(VLOOKUP(BQ$171,$AD$9:$AN$20,8,FALSE)=INDEX($E$133:$G$137,MATCH("●",INDEX($H$133:$AQ$137,,MATCH($D182,$70:$70,0)-7),0),1),"","sed -i "&amp;IF($AK$169="MacOS","'' ","")&amp;"'s#"&amp;BQ$171&amp;"="""&amp;VLOOKUP(BQ$171,$AD$9:$AN$20,8,FALSE)&amp;""""&amp;"#"&amp;BQ$171&amp;"="&amp;""""&amp;INDEX($E$133:$G$137,MATCH("●",INDEX($H$133:$AQ$137,,MATCH($D182,$70:$70,0)-7),0),1)&amp;""""&amp;"#g'"&amp;" ${CONFIG_DIR}db_data_config.txt; export "&amp;BQ$171&amp;"="&amp;""""&amp;INDEX($E$133:$G$137,MATCH("●",INDEX($H$133:$AQ$137,,MATCH($D182,$70:$70,0)-7),0),1)&amp;""";"),",",""",""")</f>
        <v/>
      </c>
      <c r="BR182" s="73" t="str">
        <f>SUBSTITUTE(IF(INDEX($E$133:$G$137,MATCH("●",INDEX($H$133:$AQ$137,,MATCH($D182,$70:$70,0)-7),0),1)=VLOOKUP(BR$171,$AD$9:$AN$20,8,FALSE),"","sed -i "&amp;IF($AK$169="MacOS","'' ","")&amp;"'s#"&amp;BR$171&amp;"="""&amp;INDEX($E$133:$G$137,MATCH("●",INDEX($H$133:$AQ$137,,MATCH($D182,$70:$70,0)-7),0),1)&amp;""""&amp;"#"&amp;BR$171&amp;"="&amp;""""&amp;VLOOKUP(BR$171,$AD$9:$AN$20,8,FALSE)&amp;""""&amp;"#g'"&amp;"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2" s="73" t="str">
        <f>SUBSTITUTE(IF(VLOOKUP(BS$171,$AD$9:$AN$20,8,FALSE)=INDEX($E$139:$G$145,MATCH("●",INDEX($H$139:$AQ$145,,MATCH($D182,$70:$70,0)-7),0),1),"","sed -i "&amp;IF($AK$169="MacOS","'' ","")&amp;"'s#"&amp;BS$171&amp;"="""&amp;VLOOKUP(BS$171,$AD$9:$AN$20,8,FALSE)&amp;""""&amp;"#"&amp;BS$171&amp;"="&amp;""""&amp;INDEX($E$139:$G$145,MATCH("●",INDEX($H$139:$AQ$145,,MATCH($D182,$70:$70,0)-7),0),1)&amp;""""&amp;"#g'"&amp;" ${CONFIG_DIR}db_data_config.txt; export "&amp;BS$171&amp;"="&amp;""""&amp;INDEX($E$139:$G$145,MATCH("●",INDEX($H$139:$AQ$145,,MATCH($D182,$70:$70,0)-7),0),1)&amp;""";"),",",""",""")</f>
        <v/>
      </c>
      <c r="BT182" s="73" t="str">
        <f>SUBSTITUTE(IF(INDEX($E$139:$G$145,MATCH("●",INDEX($H$139:$AQ$145,,MATCH($D182,$70:$70,0)-7),0),1)=VLOOKUP(BT$171,$AD$9:$AN$20,8,FALSE),"","sed -i "&amp;IF($AK$169="MacOS","'' ","")&amp;"'s#"&amp;BT$171&amp;"="""&amp;INDEX($E$139:$G$145,MATCH("●",INDEX($H$139:$AQ$145,,MATCH($D182,$70:$70,0)-7),0),1)&amp;""""&amp;"#"&amp;BT$171&amp;"="&amp;""""&amp;VLOOKUP(BT$171,$AD$9:$AN$20,8,FALSE)&amp;""""&amp;"#g'"&amp;"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2" s="5" t="s">
        <v>761</v>
      </c>
    </row>
    <row r="183" spans="4:73" ht="36" customHeight="1">
      <c r="D183" s="138">
        <f t="shared" si="3"/>
        <v>11</v>
      </c>
      <c r="E183" s="139"/>
      <c r="F183" s="139"/>
      <c r="G183" s="140"/>
      <c r="H183" s="45" t="str">
        <f t="shared" ca="1" si="2"/>
        <v>clear; echo テストケース011; sed -i '' 's#REFERENCE_DATE="2024/12/31"#REFERENCE_DATE=""#g' ${CONFIG_DIR}db_data_config.txt; export REFERENCE_DATE="";sh ./script/db_check_data_validate_config.sh; sed -i '' 's#REFERENCE_DATE=""#REFERENCE_DATE="2024/12/31"#g' ${CONFIG_DIR}db_data_config.txt; export REFERENCE_DATE="2024/12/31";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6" t="str" cm="1">
        <f t="array" ref="AE183">SUBSTITUTE(INDEX($H$147:$AQ$147, , MATCH($D183, $70:$70, 0)-7),"-","")</f>
        <v>異常</v>
      </c>
      <c r="AF183" s="147"/>
      <c r="AG183" s="148"/>
      <c r="AH183" s="143" t="s">
        <v>896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9" t="str" cm="1">
        <f t="array" ref="AS183">SUBSTITUTE(TEXT(INDEX($H$150:$AQ$150,1,$D183),"000000"),"-","")</f>
        <v>220111</v>
      </c>
      <c r="AT183" s="70"/>
      <c r="AU183" s="71"/>
      <c r="AW183" s="73" t="str">
        <f>SUBSTITUTE(IF(VLOOKUP(AW$171,$AD$9:$AN$20,8,FALSE)=INDEX($E$76:$G$79,MATCH("●",INDEX($H$76:$AQ$79,,MATCH($D183,$70:$70,0)-7),0),1),"","sed -i "&amp;IF($AK$169="MacOS","'' ","")&amp;"'s#"&amp;AW$171&amp;"="""&amp;VLOOKUP(AW$171,$AD$9:$AN$20,8,FALSE)&amp;""""&amp;"#"&amp;AW$171&amp;"="&amp;""""&amp;INDEX($E$76:$G$79,MATCH("●",INDEX($H$76:$AQ$79,,MATCH($D183,$70:$70,0)-7),0),1)&amp;""""&amp;"#g'"&amp;" ${CONFIG_DIR}db_data_config.txt; export "&amp;AW$171&amp;"="&amp;""""&amp;INDEX($E$76:$G$79,MATCH("●",INDEX($H$76:$AQ$79,,MATCH($D183,$70:$70,0)-7),0),1)&amp;""";"),",",""",""")</f>
        <v/>
      </c>
      <c r="AX183" s="73" t="str">
        <f>SUBSTITUTE(IF(INDEX($E$76:$G$79,MATCH("●",INDEX($H$76:$AQ$79,,MATCH($D183,$70:$70,0)-7),0),1)=VLOOKUP(AX$171,$AD$9:$AN$20,8,FALSE),"","sed -i "&amp;IF($AK$169="MacOS","'' ","")&amp;"'s#"&amp;AX$171&amp;"="""&amp;INDEX($E$76:$G$79,MATCH("●",INDEX($H$76:$AQ$79,,MATCH($D183,$70:$70,0)-7),0),1)&amp;""""&amp;"#"&amp;AX$171&amp;"="&amp;""""&amp;VLOOKUP(AX$171,$AD$9:$AN$20,8,FALSE)&amp;""""&amp;"#g'"&amp;"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3" s="73" t="str">
        <f>SUBSTITUTE(IF(VLOOKUP(AY$171,$AD$9:$AN$20,8,FALSE)=INDEX($E$81:$G$84,MATCH("●",INDEX($H$81:$AQ$84,,MATCH($D183,$70:$70,0)-7),0),1),"","sed -i "&amp;IF($AK$169="MacOS","'' ","")&amp;"'s#"&amp;AY$171&amp;"="""&amp;VLOOKUP(AY$171,$AD$9:$AN$20,8,FALSE)&amp;""""&amp;"#"&amp;AY$171&amp;"="&amp;""""&amp;INDEX($E$81:$G$84,MATCH("●",INDEX($H$81:$AQ$84,,MATCH($D183,$70:$70,0)-7),0),1)&amp;""""&amp;"#g'"&amp;" ${CONFIG_DIR}db_data_config.txt; export "&amp;AY$171&amp;"="&amp;""""&amp;INDEX($E$81:$G$84,MATCH("●",INDEX($H$81:$AQ$84,,MATCH($D183,$70:$70,0)-7),0),1)&amp;""";"),",",""",""")</f>
        <v/>
      </c>
      <c r="AZ183" s="73" t="str">
        <f>SUBSTITUTE(IF(INDEX($E$81:$G$84,MATCH("●",INDEX($H$81:$AQ$84,,MATCH($D183,$70:$70,0)-7),0),1)=VLOOKUP(AZ$171,$AD$9:$AN$20,8,FALSE),"","sed -i "&amp;IF($AK$169="MacOS","'' ","")&amp;"'s#"&amp;AZ$171&amp;"="""&amp;INDEX($E$81:$G$84,MATCH("●",INDEX($H$81:$AQ$84,,MATCH($D183,$70:$70,0)-7),0),1)&amp;""""&amp;"#"&amp;AZ$171&amp;"="&amp;""""&amp;VLOOKUP(AZ$171,$AD$9:$AN$20,8,FALSE)&amp;""""&amp;"#g'"&amp;"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3" s="73" t="str">
        <f>SUBSTITUTE(IF(VLOOKUP(BA$171,$AD$9:$AN$20,8,FALSE)=INDEX($E$86:$G$92,MATCH("●",INDEX($H$86:$AQ$92,,MATCH($D183,$70:$70,0)-7),0),1),"","sed -i "&amp;IF($AK$169="MacOS","'' ","")&amp;"'s#"&amp;BA$171&amp;"="""&amp;VLOOKUP(BA$171,$AD$9:$AN$20,8,FALSE)&amp;""""&amp;"#"&amp;BA$171&amp;"="&amp;""""&amp;INDEX($E$86:$G$92,MATCH("●",INDEX($H$86:$AQ$92,,MATCH($D183,$70:$70,0)-7),0),1)&amp;""""&amp;"#g'"&amp;" ${CONFIG_DIR}db_data_config.txt; export "&amp;BA$171&amp;"="&amp;""""&amp;INDEX($E$86:$G$92,MATCH("●",INDEX($H$86:$AQ$92,,MATCH($D183,$70:$70,0)-7),0),1)&amp;""";"),",",""",""")</f>
        <v/>
      </c>
      <c r="BB183" s="73" t="str">
        <f>SUBSTITUTE(IF(INDEX($E$86:$G$92,MATCH("●",INDEX($H$86:$AQ$92,,MATCH($D183,$70:$70,0)-7),0),1)=VLOOKUP(BB$171,$AD$9:$AN$20,8,FALSE),"","sed -i "&amp;IF($AK$169="MacOS","'' ","")&amp;"'s#"&amp;BB$171&amp;"="""&amp;INDEX($E$86:$G$92,MATCH("●",INDEX($H$86:$AQ$92,,MATCH($D183,$70:$70,0)-7),0),1)&amp;""""&amp;"#"&amp;BB$171&amp;"="&amp;""""&amp;VLOOKUP(BB$171,$AD$9:$AN$20,8,FALSE)&amp;""""&amp;"#g'"&amp;"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3" s="73" t="str">
        <f>SUBSTITUTE(IF(VLOOKUP(BC$171,$AD$9:$AN$20,8,FALSE)=INDEX($E$94:$G$97,MATCH("●",INDEX($H$94:$AQ$97,,MATCH($D183,$70:$70,0)-7),0),1),"","sed -i "&amp;IF($AK$169="MacOS","'' ","")&amp;"'s#"&amp;BC$171&amp;"="""&amp;VLOOKUP(BC$171,$AD$9:$AN$20,8,FALSE)&amp;""""&amp;"#"&amp;BC$171&amp;"="&amp;""""&amp;INDEX($E$94:$G$97,MATCH("●",INDEX($H$94:$AQ$97,,MATCH($D183,$70:$70,0)-7),0),1)&amp;""""&amp;"#g'"&amp;" ${CONFIG_DIR}db_data_config.txt; export "&amp;BC$171&amp;"="&amp;""""&amp;INDEX($E$94:$G$97,MATCH("●",INDEX($H$94:$AQ$97,,MATCH($D183,$70:$70,0)-7),0),1)&amp;""";"),",",""",""")</f>
        <v/>
      </c>
      <c r="BD183" s="73" t="str">
        <f>SUBSTITUTE(IF(INDEX($E$94:$G$97,MATCH("●",INDEX($H$94:$AQ$97,,MATCH($D183,$70:$70,0)-7),0),1)=VLOOKUP(BD$171,$AD$9:$AN$20,8,FALSE),"","sed -i "&amp;IF($AK$169="MacOS","'' ","")&amp;"'s#"&amp;BD$171&amp;"="""&amp;INDEX($E$94:$G$97,MATCH("●",INDEX($H$94:$AQ$97,,MATCH($D183,$70:$70,0)-7),0),1)&amp;""""&amp;"#"&amp;BD$171&amp;"="&amp;""""&amp;VLOOKUP(BD$171,$AD$9:$AN$20,8,FALSE)&amp;""""&amp;"#g'"&amp;"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3" s="73" t="str">
        <f>SUBSTITUTE(IF(VLOOKUP(BE$171,$AD$9:$AN$20,8,FALSE)=INDEX($E$99:$G$104,MATCH("●",INDEX($H$99:$AQ$104,,MATCH($D183,$70:$70,0)-7),0),1),"","sed -i "&amp;IF($AK$169="MacOS","'' ","")&amp;"'s#"&amp;BE$171&amp;"="""&amp;VLOOKUP(BE$171,$AD$9:$AN$20,8,FALSE)&amp;""""&amp;"#"&amp;BE$171&amp;"="&amp;""""&amp;INDEX($E$99:$G$104,MATCH("●",INDEX($H$99:$AQ$104,,MATCH($D183,$70:$70,0)-7),0),1)&amp;""""&amp;"#g'"&amp;" ${CONFIG_DIR}db_data_config.txt; export "&amp;BE$171&amp;"="&amp;""""&amp;INDEX($E$99:$G$104,MATCH("●",INDEX($H$99:$AQ$104,,MATCH($D183,$70:$70,0)-7),0),1)&amp;""";"),",",""",""")</f>
        <v/>
      </c>
      <c r="BF183" s="73" t="str">
        <f>SUBSTITUTE(IF(INDEX($E$99:$G$104,MATCH("●",INDEX($H$99:$AQ$104,,MATCH($D183,$70:$70,0)-7),0),1)=VLOOKUP(BF$171,$AD$9:$AN$20,8,FALSE),"","sed -i "&amp;IF($AK$169="MacOS","'' ","")&amp;"'s#"&amp;BF$171&amp;"="""&amp;INDEX($E$99:$G$104,MATCH("●",INDEX($H$99:$AQ$104,,MATCH($D183,$70:$70,0)-7),0),1)&amp;""""&amp;"#"&amp;BF$171&amp;"="&amp;""""&amp;VLOOKUP(BF$171,$AD$9:$AN$20,8,FALSE)&amp;""""&amp;"#g'"&amp;"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3" s="73" t="str">
        <f>SUBSTITUTE(IF(VLOOKUP(BG$171,$AD$9:$AN$20,8,FALSE)=INDEX($E$106:$G$110,MATCH("●",INDEX($H$106:$AQ$110,,MATCH($D183,$70:$70,0)-7),0),1),"","sed -i "&amp;IF($AK$169="MacOS","'' ","")&amp;"'s#"&amp;BG$171&amp;"="""&amp;VLOOKUP(BG$171,$AD$9:$AN$20,8,FALSE)&amp;""""&amp;"#"&amp;BG$171&amp;"="&amp;""""&amp;INDEX($E$106:$G$110,MATCH("●",INDEX($H$106:$AQ$110,,MATCH($D183,$70:$70,0)-7),0),1)&amp;""""&amp;"#g'"&amp;" ${CONFIG_DIR}db_data_config.txt; export "&amp;BG$171&amp;"="&amp;""""&amp;INDEX($E$106:$G$110,MATCH("●",INDEX($H$106:$AQ$110,,MATCH($D183,$70:$70,0)-7),0),1)&amp;""";"),",",""",""")</f>
        <v/>
      </c>
      <c r="BH183" s="73" t="str">
        <f>SUBSTITUTE(IF(INDEX($E$106:$G$110,MATCH("●",INDEX($H$106:$AQ$110,,MATCH($D183,$70:$70,0)-7),0),1)=VLOOKUP(BH$171,$AD$9:$AN$20,8,FALSE),"","sed -i "&amp;IF($AK$169="MacOS","'' ","")&amp;"'s#"&amp;BH$171&amp;"="""&amp;INDEX($E$106:$G$110,MATCH("●",INDEX($H$106:$AQ$110,,MATCH($D183,$70:$70,0)-7),0),1)&amp;""""&amp;"#"&amp;BH$171&amp;"="&amp;""""&amp;VLOOKUP(BH$171,$AD$9:$AN$20,8,FALSE)&amp;""""&amp;"#g'"&amp;"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3" s="73" t="str">
        <f>SUBSTITUTE(IF(VLOOKUP(BI$171,$AD$9:$AN$20,8,FALSE)=INDEX($E$112:$G$116,MATCH("●",INDEX($H$112:$AQ$116,,MATCH($D183,$70:$70,0)-7),0),1),"","sed -i "&amp;IF($AK$169="MacOS","'' ","")&amp;"'s#"&amp;BI$171&amp;"="""&amp;VLOOKUP(BI$171,$AD$9:$AN$20,8,FALSE)&amp;""""&amp;"#"&amp;BI$171&amp;"="&amp;""""&amp;INDEX($E$112:$G$116,MATCH("●",INDEX($H$112:$AQ$116,,MATCH($D183,$70:$70,0)-7),0),1)&amp;""""&amp;"#g'"&amp;" ${CONFIG_DIR}db_data_config.txt; export "&amp;BI$171&amp;"="&amp;""""&amp;INDEX($E$112:$G$116,MATCH("●",INDEX($H$112:$AQ$116,,MATCH($D183,$70:$70,0)-7),0),1)&amp;""";"),",",""",""")</f>
        <v/>
      </c>
      <c r="BJ183" s="73" t="str">
        <f>SUBSTITUTE(IF(INDEX($E$112:$G$116,MATCH("●",INDEX($H$112:$AQ$116,,MATCH($D183,$70:$70,0)-7),0),1)=VLOOKUP(BJ$171,$AD$9:$AN$20,8,FALSE),"","sed -i "&amp;IF($AK$169="MacOS","'' ","")&amp;"'s#"&amp;BJ$171&amp;"="""&amp;INDEX($E$112:$G$116,MATCH("●",INDEX($H$112:$AQ$116,,MATCH($D183,$70:$70,0)-7),0),1)&amp;""""&amp;"#"&amp;BJ$171&amp;"="&amp;""""&amp;VLOOKUP(BJ$171,$AD$9:$AN$20,8,FALSE)&amp;""""&amp;"#g'"&amp;"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3" s="73" t="str">
        <f>SUBSTITUTE(IF(VLOOKUP(BK$171,$AD$9:$AN$20,8,FALSE)=INDEX($E$118:$G$121,MATCH("●",INDEX($H$118:$AQ$121,,MATCH($D183,$70:$70,0)-7),0),1),"","sed -i "&amp;IF($AK$169="MacOS","'' ","")&amp;"'s#"&amp;BK$171&amp;"="""&amp;VLOOKUP(BK$171,$AD$9:$AN$20,8,FALSE)&amp;""""&amp;"#"&amp;BK$171&amp;"="&amp;""""&amp;INDEX($E$118:$G$121,MATCH("●",INDEX($H$118:$AQ$121,,MATCH($D183,$70:$70,0)-7),0),1)&amp;""""&amp;"#g'"&amp;" ${CONFIG_DIR}db_data_config.txt; export "&amp;BK$171&amp;"="&amp;""""&amp;INDEX($E$118:$G$121,MATCH("●",INDEX($H$118:$AQ$121,,MATCH($D183,$70:$70,0)-7),0),1)&amp;""";"),",",""",""")</f>
        <v/>
      </c>
      <c r="BL183" s="73" t="str">
        <f>SUBSTITUTE(IF(INDEX($E$118:$G$121,MATCH("●",INDEX($H$118:$AQ$121,,MATCH($D183,$70:$70,0)-7),0),1)=VLOOKUP(BL$171,$AD$9:$AN$20,8,FALSE),"","sed -i "&amp;IF($AK$169="MacOS","'' ","")&amp;"'s#"&amp;BL$171&amp;"="""&amp;INDEX($E$118:$G$121,MATCH("●",INDEX($H$118:$AQ$121,,MATCH($D183,$70:$70,0)-7),0),1)&amp;""""&amp;"#"&amp;BL$171&amp;"="&amp;""""&amp;VLOOKUP(BL$171,$AD$9:$AN$20,8,FALSE)&amp;""""&amp;"#g'"&amp;"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3" s="73" t="str">
        <f>SUBSTITUTE(IF(VLOOKUP(BM$171,$AD$9:$AN$20,8,FALSE)=INDEX($E$123:$G$126,MATCH("●",INDEX($H$123:$AQ$126,,MATCH($D183,$70:$70,0)-7),0),1),"","sed -i "&amp;IF($AK$169="MacOS","'' ","")&amp;"'s#"&amp;BM$171&amp;"="""&amp;VLOOKUP(BM$171,$AD$9:$AN$20,8,FALSE)&amp;""""&amp;"#"&amp;BM$171&amp;"="&amp;""""&amp;INDEX($E$123:$G$126,MATCH("●",INDEX($H$123:$AQ$126,,MATCH($D183,$70:$70,0)-7),0),1)&amp;""""&amp;"#g'"&amp;" ${CONFIG_DIR}db_data_config.txt; export "&amp;BM$171&amp;"="&amp;""""&amp;INDEX($E$123:$G$126,MATCH("●",INDEX($H$123:$AQ$126,,MATCH($D183,$70:$70,0)-7),0),1)&amp;""";"),",",""",""")</f>
        <v/>
      </c>
      <c r="BN183" s="73" t="str">
        <f>SUBSTITUTE(IF(INDEX($E$123:$G$126,MATCH("●",INDEX($H$123:$AQ$126,,MATCH($D183,$70:$70,0)-7),0),1)=VLOOKUP(BN$171,$AD$9:$AN$20,8,FALSE),"","sed -i "&amp;IF($AK$169="MacOS","'' ","")&amp;"'s#"&amp;BN$171&amp;"="""&amp;INDEX($E$123:$G$126,MATCH("●",INDEX($H$123:$AQ$126,,MATCH($D183,$70:$70,0)-7),0),1)&amp;""""&amp;"#"&amp;BN$171&amp;"="&amp;""""&amp;VLOOKUP(BN$171,$AD$9:$AN$20,8,FALSE)&amp;""""&amp;"#g'"&amp;"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3" s="73" t="str">
        <f>SUBSTITUTE(IF(VLOOKUP(BO$171,$AD$9:$AN$20,8,FALSE)=INDEX($E$128:$G$131,MATCH("●",INDEX($H$128:$AQ$131,,MATCH($D183,$70:$70,0)-7),0),1),"","sed -i "&amp;IF($AK$169="MacOS","'' ","")&amp;"'s#"&amp;BO$171&amp;"="""&amp;VLOOKUP(BO$171,$AD$9:$AN$20,8,FALSE)&amp;""""&amp;"#"&amp;BO$171&amp;"="&amp;""""&amp;INDEX($E$128:$G$131,MATCH("●",INDEX($H$128:$AQ$131,,MATCH($D183,$70:$70,0)-7),0),1)&amp;""""&amp;"#g'"&amp;" ${CONFIG_DIR}db_data_config.txt; export "&amp;BO$171&amp;"="&amp;""""&amp;INDEX($E$128:$G$131,MATCH("●",INDEX($H$128:$AQ$131,,MATCH($D183,$70:$70,0)-7),0),1)&amp;""";"),",",""",""")</f>
        <v>sed -i '' 's#REFERENCE_DATE="2024/12/31"#REFERENCE_DATE="なし"#g' ${CONFIG_DIR}db_data_config.txt; export REFERENCE_DATE="なし";</v>
      </c>
      <c r="BP183" s="73" t="str">
        <f>SUBSTITUTE(IF(INDEX($E$128:$G$131,MATCH("●",INDEX($H$128:$AQ$131,,MATCH($D183,$70:$70,0)-7),0),1)=VLOOKUP(BP$171,$AD$9:$AN$20,8,FALSE),"","sed -i "&amp;IF($AK$169="MacOS","'' ","")&amp;"'s#"&amp;BP$171&amp;"="""&amp;INDEX($E$128:$G$131,MATCH("●",INDEX($H$128:$AQ$131,,MATCH($D183,$70:$70,0)-7),0),1)&amp;""""&amp;"#"&amp;BP$171&amp;"="&amp;""""&amp;VLOOKUP(BP$171,$AD$9:$AN$20,8,FALSE)&amp;""""&amp;"#g'"&amp;"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>sed -i '' 's#REFERENCE_DATE="なし"#REFERENCE_DATE="2024/12/31"#g' ${CONFIG_DIR}db_data_config.txt; export REFERENCE_DATE="2024/12/31";</v>
      </c>
      <c r="BQ183" s="73" t="str">
        <f>SUBSTITUTE(IF(VLOOKUP(BQ$171,$AD$9:$AN$20,8,FALSE)=INDEX($E$133:$G$137,MATCH("●",INDEX($H$133:$AQ$137,,MATCH($D183,$70:$70,0)-7),0),1),"","sed -i "&amp;IF($AK$169="MacOS","'' ","")&amp;"'s#"&amp;BQ$171&amp;"="""&amp;VLOOKUP(BQ$171,$AD$9:$AN$20,8,FALSE)&amp;""""&amp;"#"&amp;BQ$171&amp;"="&amp;""""&amp;INDEX($E$133:$G$137,MATCH("●",INDEX($H$133:$AQ$137,,MATCH($D183,$70:$70,0)-7),0),1)&amp;""""&amp;"#g'"&amp;" ${CONFIG_DIR}db_data_config.txt; export "&amp;BQ$171&amp;"="&amp;""""&amp;INDEX($E$133:$G$137,MATCH("●",INDEX($H$133:$AQ$137,,MATCH($D183,$70:$70,0)-7),0),1)&amp;""";"),",",""",""")</f>
        <v/>
      </c>
      <c r="BR183" s="73" t="str">
        <f>SUBSTITUTE(IF(INDEX($E$133:$G$137,MATCH("●",INDEX($H$133:$AQ$137,,MATCH($D183,$70:$70,0)-7),0),1)=VLOOKUP(BR$171,$AD$9:$AN$20,8,FALSE),"","sed -i "&amp;IF($AK$169="MacOS","'' ","")&amp;"'s#"&amp;BR$171&amp;"="""&amp;INDEX($E$133:$G$137,MATCH("●",INDEX($H$133:$AQ$137,,MATCH($D183,$70:$70,0)-7),0),1)&amp;""""&amp;"#"&amp;BR$171&amp;"="&amp;""""&amp;VLOOKUP(BR$171,$AD$9:$AN$20,8,FALSE)&amp;""""&amp;"#g'"&amp;"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3" s="73" t="str">
        <f>SUBSTITUTE(IF(VLOOKUP(BS$171,$AD$9:$AN$20,8,FALSE)=INDEX($E$139:$G$145,MATCH("●",INDEX($H$139:$AQ$145,,MATCH($D183,$70:$70,0)-7),0),1),"","sed -i "&amp;IF($AK$169="MacOS","'' ","")&amp;"'s#"&amp;BS$171&amp;"="""&amp;VLOOKUP(BS$171,$AD$9:$AN$20,8,FALSE)&amp;""""&amp;"#"&amp;BS$171&amp;"="&amp;""""&amp;INDEX($E$139:$G$145,MATCH("●",INDEX($H$139:$AQ$145,,MATCH($D183,$70:$70,0)-7),0),1)&amp;""""&amp;"#g'"&amp;" ${CONFIG_DIR}db_data_config.txt; export "&amp;BS$171&amp;"="&amp;""""&amp;INDEX($E$139:$G$145,MATCH("●",INDEX($H$139:$AQ$145,,MATCH($D183,$70:$70,0)-7),0),1)&amp;""";"),",",""",""")</f>
        <v/>
      </c>
      <c r="BT183" s="73" t="str">
        <f>SUBSTITUTE(IF(INDEX($E$139:$G$145,MATCH("●",INDEX($H$139:$AQ$145,,MATCH($D183,$70:$70,0)-7),0),1)=VLOOKUP(BT$171,$AD$9:$AN$20,8,FALSE),"","sed -i "&amp;IF($AK$169="MacOS","'' ","")&amp;"'s#"&amp;BT$171&amp;"="""&amp;INDEX($E$139:$G$145,MATCH("●",INDEX($H$139:$AQ$145,,MATCH($D183,$70:$70,0)-7),0),1)&amp;""""&amp;"#"&amp;BT$171&amp;"="&amp;""""&amp;VLOOKUP(BT$171,$AD$9:$AN$20,8,FALSE)&amp;""""&amp;"#g'"&amp;"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3" s="5" t="s">
        <v>761</v>
      </c>
    </row>
    <row r="184" spans="4:73" ht="36" customHeight="1">
      <c r="D184" s="138">
        <f t="shared" si="3"/>
        <v>12</v>
      </c>
      <c r="E184" s="139"/>
      <c r="F184" s="139"/>
      <c r="G184" s="140"/>
      <c r="H184" s="45" t="str">
        <f t="shared" ca="1" si="2"/>
        <v>clear; echo テストケース012;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6" t="str" cm="1">
        <f t="array" ref="AE184">SUBSTITUTE(INDEX($H$147:$AQ$147, , MATCH($D184, $70:$70, 0)-7),"-","")</f>
        <v>異常</v>
      </c>
      <c r="AF184" s="147"/>
      <c r="AG184" s="148"/>
      <c r="AH184" s="143" t="s">
        <v>897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9" t="str" cm="1">
        <f t="array" ref="AS184">SUBSTITUTE(TEXT(INDEX($H$150:$AQ$150,1,$D184),"000000"),"-","")</f>
        <v>220112</v>
      </c>
      <c r="AT184" s="70"/>
      <c r="AU184" s="71"/>
      <c r="AW184" s="73" t="str">
        <f>SUBSTITUTE(IF(VLOOKUP(AW$171,$AD$9:$AN$20,8,FALSE)=INDEX($E$76:$G$79,MATCH("●",INDEX($H$76:$AQ$79,,MATCH($D184,$70:$70,0)-7),0),1),"","sed -i "&amp;IF($AK$169="MacOS","'' ","")&amp;"'s#"&amp;AW$171&amp;"="""&amp;VLOOKUP(AW$171,$AD$9:$AN$20,8,FALSE)&amp;""""&amp;"#"&amp;AW$171&amp;"="&amp;""""&amp;INDEX($E$76:$G$79,MATCH("●",INDEX($H$76:$AQ$79,,MATCH($D184,$70:$70,0)-7),0),1)&amp;""""&amp;"#g'"&amp;" ${CONFIG_DIR}db_data_config.txt; export "&amp;AW$171&amp;"="&amp;""""&amp;INDEX($E$76:$G$79,MATCH("●",INDEX($H$76:$AQ$79,,MATCH($D184,$70:$70,0)-7),0),1)&amp;""";"),",",""",""")</f>
        <v/>
      </c>
      <c r="AX184" s="73" t="str">
        <f>SUBSTITUTE(IF(INDEX($E$76:$G$79,MATCH("●",INDEX($H$76:$AQ$79,,MATCH($D184,$70:$70,0)-7),0),1)=VLOOKUP(AX$171,$AD$9:$AN$20,8,FALSE),"","sed -i "&amp;IF($AK$169="MacOS","'' ","")&amp;"'s#"&amp;AX$171&amp;"="""&amp;INDEX($E$76:$G$79,MATCH("●",INDEX($H$76:$AQ$79,,MATCH($D184,$70:$70,0)-7),0),1)&amp;""""&amp;"#"&amp;AX$171&amp;"="&amp;""""&amp;VLOOKUP(AX$171,$AD$9:$AN$20,8,FALSE)&amp;""""&amp;"#g'"&amp;"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4" s="73" t="str">
        <f>SUBSTITUTE(IF(VLOOKUP(AY$171,$AD$9:$AN$20,8,FALSE)=INDEX($E$81:$G$84,MATCH("●",INDEX($H$81:$AQ$84,,MATCH($D184,$70:$70,0)-7),0),1),"","sed -i "&amp;IF($AK$169="MacOS","'' ","")&amp;"'s#"&amp;AY$171&amp;"="""&amp;VLOOKUP(AY$171,$AD$9:$AN$20,8,FALSE)&amp;""""&amp;"#"&amp;AY$171&amp;"="&amp;""""&amp;INDEX($E$81:$G$84,MATCH("●",INDEX($H$81:$AQ$84,,MATCH($D184,$70:$70,0)-7),0),1)&amp;""""&amp;"#g'"&amp;" ${CONFIG_DIR}db_data_config.txt; export "&amp;AY$171&amp;"="&amp;""""&amp;INDEX($E$81:$G$84,MATCH("●",INDEX($H$81:$AQ$84,,MATCH($D184,$70:$70,0)-7),0),1)&amp;""";"),",",""",""")</f>
        <v/>
      </c>
      <c r="AZ184" s="73" t="str">
        <f>SUBSTITUTE(IF(INDEX($E$81:$G$84,MATCH("●",INDEX($H$81:$AQ$84,,MATCH($D184,$70:$70,0)-7),0),1)=VLOOKUP(AZ$171,$AD$9:$AN$20,8,FALSE),"","sed -i "&amp;IF($AK$169="MacOS","'' ","")&amp;"'s#"&amp;AZ$171&amp;"="""&amp;INDEX($E$81:$G$84,MATCH("●",INDEX($H$81:$AQ$84,,MATCH($D184,$70:$70,0)-7),0),1)&amp;""""&amp;"#"&amp;AZ$171&amp;"="&amp;""""&amp;VLOOKUP(AZ$171,$AD$9:$AN$20,8,FALSE)&amp;""""&amp;"#g'"&amp;"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4" s="73" t="str">
        <f>SUBSTITUTE(IF(VLOOKUP(BA$171,$AD$9:$AN$20,8,FALSE)=INDEX($E$86:$G$92,MATCH("●",INDEX($H$86:$AQ$92,,MATCH($D184,$70:$70,0)-7),0),1),"","sed -i "&amp;IF($AK$169="MacOS","'' ","")&amp;"'s#"&amp;BA$171&amp;"="""&amp;VLOOKUP(BA$171,$AD$9:$AN$20,8,FALSE)&amp;""""&amp;"#"&amp;BA$171&amp;"="&amp;""""&amp;INDEX($E$86:$G$92,MATCH("●",INDEX($H$86:$AQ$92,,MATCH($D184,$70:$70,0)-7),0),1)&amp;""""&amp;"#g'"&amp;" ${CONFIG_DIR}db_data_config.txt; export "&amp;BA$171&amp;"="&amp;""""&amp;INDEX($E$86:$G$92,MATCH("●",INDEX($H$86:$AQ$92,,MATCH($D184,$70:$70,0)-7),0),1)&amp;""";"),",",""",""")</f>
        <v/>
      </c>
      <c r="BB184" s="73" t="str">
        <f>SUBSTITUTE(IF(INDEX($E$86:$G$92,MATCH("●",INDEX($H$86:$AQ$92,,MATCH($D184,$70:$70,0)-7),0),1)=VLOOKUP(BB$171,$AD$9:$AN$20,8,FALSE),"","sed -i "&amp;IF($AK$169="MacOS","'' ","")&amp;"'s#"&amp;BB$171&amp;"="""&amp;INDEX($E$86:$G$92,MATCH("●",INDEX($H$86:$AQ$92,,MATCH($D184,$70:$70,0)-7),0),1)&amp;""""&amp;"#"&amp;BB$171&amp;"="&amp;""""&amp;VLOOKUP(BB$171,$AD$9:$AN$20,8,FALSE)&amp;""""&amp;"#g'"&amp;"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4" s="73" t="str">
        <f>SUBSTITUTE(IF(VLOOKUP(BC$171,$AD$9:$AN$20,8,FALSE)=INDEX($E$94:$G$97,MATCH("●",INDEX($H$94:$AQ$97,,MATCH($D184,$70:$70,0)-7),0),1),"","sed -i "&amp;IF($AK$169="MacOS","'' ","")&amp;"'s#"&amp;BC$171&amp;"="""&amp;VLOOKUP(BC$171,$AD$9:$AN$20,8,FALSE)&amp;""""&amp;"#"&amp;BC$171&amp;"="&amp;""""&amp;INDEX($E$94:$G$97,MATCH("●",INDEX($H$94:$AQ$97,,MATCH($D184,$70:$70,0)-7),0),1)&amp;""""&amp;"#g'"&amp;" ${CONFIG_DIR}db_data_config.txt; export "&amp;BC$171&amp;"="&amp;""""&amp;INDEX($E$94:$G$97,MATCH("●",INDEX($H$94:$AQ$97,,MATCH($D184,$70:$70,0)-7),0),1)&amp;""";"),",",""",""")</f>
        <v/>
      </c>
      <c r="BD184" s="73" t="str">
        <f>SUBSTITUTE(IF(INDEX($E$94:$G$97,MATCH("●",INDEX($H$94:$AQ$97,,MATCH($D184,$70:$70,0)-7),0),1)=VLOOKUP(BD$171,$AD$9:$AN$20,8,FALSE),"","sed -i "&amp;IF($AK$169="MacOS","'' ","")&amp;"'s#"&amp;BD$171&amp;"="""&amp;INDEX($E$94:$G$97,MATCH("●",INDEX($H$94:$AQ$97,,MATCH($D184,$70:$70,0)-7),0),1)&amp;""""&amp;"#"&amp;BD$171&amp;"="&amp;""""&amp;VLOOKUP(BD$171,$AD$9:$AN$20,8,FALSE)&amp;""""&amp;"#g'"&amp;"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4" s="73" t="str">
        <f>SUBSTITUTE(IF(VLOOKUP(BE$171,$AD$9:$AN$20,8,FALSE)=INDEX($E$99:$G$104,MATCH("●",INDEX($H$99:$AQ$104,,MATCH($D184,$70:$70,0)-7),0),1),"","sed -i "&amp;IF($AK$169="MacOS","'' ","")&amp;"'s#"&amp;BE$171&amp;"="""&amp;VLOOKUP(BE$171,$AD$9:$AN$20,8,FALSE)&amp;""""&amp;"#"&amp;BE$171&amp;"="&amp;""""&amp;INDEX($E$99:$G$104,MATCH("●",INDEX($H$99:$AQ$104,,MATCH($D184,$70:$70,0)-7),0),1)&amp;""""&amp;"#g'"&amp;" ${CONFIG_DIR}db_data_config.txt; export "&amp;BE$171&amp;"="&amp;""""&amp;INDEX($E$99:$G$104,MATCH("●",INDEX($H$99:$AQ$104,,MATCH($D184,$70:$70,0)-7),0),1)&amp;""";"),",",""",""")</f>
        <v/>
      </c>
      <c r="BF184" s="73" t="str">
        <f>SUBSTITUTE(IF(INDEX($E$99:$G$104,MATCH("●",INDEX($H$99:$AQ$104,,MATCH($D184,$70:$70,0)-7),0),1)=VLOOKUP(BF$171,$AD$9:$AN$20,8,FALSE),"","sed -i "&amp;IF($AK$169="MacOS","'' ","")&amp;"'s#"&amp;BF$171&amp;"="""&amp;INDEX($E$99:$G$104,MATCH("●",INDEX($H$99:$AQ$104,,MATCH($D184,$70:$70,0)-7),0),1)&amp;""""&amp;"#"&amp;BF$171&amp;"="&amp;""""&amp;VLOOKUP(BF$171,$AD$9:$AN$20,8,FALSE)&amp;""""&amp;"#g'"&amp;"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4" s="73" t="str">
        <f>SUBSTITUTE(IF(VLOOKUP(BG$171,$AD$9:$AN$20,8,FALSE)=INDEX($E$106:$G$110,MATCH("●",INDEX($H$106:$AQ$110,,MATCH($D184,$70:$70,0)-7),0),1),"","sed -i "&amp;IF($AK$169="MacOS","'' ","")&amp;"'s#"&amp;BG$171&amp;"="""&amp;VLOOKUP(BG$171,$AD$9:$AN$20,8,FALSE)&amp;""""&amp;"#"&amp;BG$171&amp;"="&amp;""""&amp;INDEX($E$106:$G$110,MATCH("●",INDEX($H$106:$AQ$110,,MATCH($D184,$70:$70,0)-7),0),1)&amp;""""&amp;"#g'"&amp;" ${CONFIG_DIR}db_data_config.txt; export "&amp;BG$171&amp;"="&amp;""""&amp;INDEX($E$106:$G$110,MATCH("●",INDEX($H$106:$AQ$110,,MATCH($D184,$70:$70,0)-7),0),1)&amp;""";"),",",""",""")</f>
        <v/>
      </c>
      <c r="BH184" s="73" t="str">
        <f>SUBSTITUTE(IF(INDEX($E$106:$G$110,MATCH("●",INDEX($H$106:$AQ$110,,MATCH($D184,$70:$70,0)-7),0),1)=VLOOKUP(BH$171,$AD$9:$AN$20,8,FALSE),"","sed -i "&amp;IF($AK$169="MacOS","'' ","")&amp;"'s#"&amp;BH$171&amp;"="""&amp;INDEX($E$106:$G$110,MATCH("●",INDEX($H$106:$AQ$110,,MATCH($D184,$70:$70,0)-7),0),1)&amp;""""&amp;"#"&amp;BH$171&amp;"="&amp;""""&amp;VLOOKUP(BH$171,$AD$9:$AN$20,8,FALSE)&amp;""""&amp;"#g'"&amp;"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4" s="73" t="str">
        <f>SUBSTITUTE(IF(VLOOKUP(BI$171,$AD$9:$AN$20,8,FALSE)=INDEX($E$112:$G$116,MATCH("●",INDEX($H$112:$AQ$116,,MATCH($D184,$70:$70,0)-7),0),1),"","sed -i "&amp;IF($AK$169="MacOS","'' ","")&amp;"'s#"&amp;BI$171&amp;"="""&amp;VLOOKUP(BI$171,$AD$9:$AN$20,8,FALSE)&amp;""""&amp;"#"&amp;BI$171&amp;"="&amp;""""&amp;INDEX($E$112:$G$116,MATCH("●",INDEX($H$112:$AQ$116,,MATCH($D184,$70:$70,0)-7),0),1)&amp;""""&amp;"#g'"&amp;" ${CONFIG_DIR}db_data_config.txt; export "&amp;BI$171&amp;"="&amp;""""&amp;INDEX($E$112:$G$116,MATCH("●",INDEX($H$112:$AQ$116,,MATCH($D184,$70:$70,0)-7),0),1)&amp;""";"),",",""",""")</f>
        <v/>
      </c>
      <c r="BJ184" s="73" t="str">
        <f>SUBSTITUTE(IF(INDEX($E$112:$G$116,MATCH("●",INDEX($H$112:$AQ$116,,MATCH($D184,$70:$70,0)-7),0),1)=VLOOKUP(BJ$171,$AD$9:$AN$20,8,FALSE),"","sed -i "&amp;IF($AK$169="MacOS","'' ","")&amp;"'s#"&amp;BJ$171&amp;"="""&amp;INDEX($E$112:$G$116,MATCH("●",INDEX($H$112:$AQ$116,,MATCH($D184,$70:$70,0)-7),0),1)&amp;""""&amp;"#"&amp;BJ$171&amp;"="&amp;""""&amp;VLOOKUP(BJ$171,$AD$9:$AN$20,8,FALSE)&amp;""""&amp;"#g'"&amp;"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4" s="73" t="str">
        <f>SUBSTITUTE(IF(VLOOKUP(BK$171,$AD$9:$AN$20,8,FALSE)=INDEX($E$118:$G$121,MATCH("●",INDEX($H$118:$AQ$121,,MATCH($D184,$70:$70,0)-7),0),1),"","sed -i "&amp;IF($AK$169="MacOS","'' ","")&amp;"'s#"&amp;BK$171&amp;"="""&amp;VLOOKUP(BK$171,$AD$9:$AN$20,8,FALSE)&amp;""""&amp;"#"&amp;BK$171&amp;"="&amp;""""&amp;INDEX($E$118:$G$121,MATCH("●",INDEX($H$118:$AQ$121,,MATCH($D184,$70:$70,0)-7),0),1)&amp;""""&amp;"#g'"&amp;" ${CONFIG_DIR}db_data_config.txt; export "&amp;BK$171&amp;"="&amp;""""&amp;INDEX($E$118:$G$121,MATCH("●",INDEX($H$118:$AQ$121,,MATCH($D184,$70:$70,0)-7),0),1)&amp;""";"),",",""",""")</f>
        <v/>
      </c>
      <c r="BL184" s="73" t="str">
        <f>SUBSTITUTE(IF(INDEX($E$118:$G$121,MATCH("●",INDEX($H$118:$AQ$121,,MATCH($D184,$70:$70,0)-7),0),1)=VLOOKUP(BL$171,$AD$9:$AN$20,8,FALSE),"","sed -i "&amp;IF($AK$169="MacOS","'' ","")&amp;"'s#"&amp;BL$171&amp;"="""&amp;INDEX($E$118:$G$121,MATCH("●",INDEX($H$118:$AQ$121,,MATCH($D184,$70:$70,0)-7),0),1)&amp;""""&amp;"#"&amp;BL$171&amp;"="&amp;""""&amp;VLOOKUP(BL$171,$AD$9:$AN$20,8,FALSE)&amp;""""&amp;"#g'"&amp;"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4" s="73" t="str">
        <f>SUBSTITUTE(IF(VLOOKUP(BM$171,$AD$9:$AN$20,8,FALSE)=INDEX($E$123:$G$126,MATCH("●",INDEX($H$123:$AQ$126,,MATCH($D184,$70:$70,0)-7),0),1),"","sed -i "&amp;IF($AK$169="MacOS","'' ","")&amp;"'s#"&amp;BM$171&amp;"="""&amp;VLOOKUP(BM$171,$AD$9:$AN$20,8,FALSE)&amp;""""&amp;"#"&amp;BM$171&amp;"="&amp;""""&amp;INDEX($E$123:$G$126,MATCH("●",INDEX($H$123:$AQ$126,,MATCH($D184,$70:$70,0)-7),0),1)&amp;""""&amp;"#g'"&amp;" ${CONFIG_DIR}db_data_config.txt; export "&amp;BM$171&amp;"="&amp;""""&amp;INDEX($E$123:$G$126,MATCH("●",INDEX($H$123:$AQ$126,,MATCH($D184,$70:$70,0)-7),0),1)&amp;""";"),",",""",""")</f>
        <v/>
      </c>
      <c r="BN184" s="73" t="str">
        <f>SUBSTITUTE(IF(INDEX($E$123:$G$126,MATCH("●",INDEX($H$123:$AQ$126,,MATCH($D184,$70:$70,0)-7),0),1)=VLOOKUP(BN$171,$AD$9:$AN$20,8,FALSE),"","sed -i "&amp;IF($AK$169="MacOS","'' ","")&amp;"'s#"&amp;BN$171&amp;"="""&amp;INDEX($E$123:$G$126,MATCH("●",INDEX($H$123:$AQ$126,,MATCH($D184,$70:$70,0)-7),0),1)&amp;""""&amp;"#"&amp;BN$171&amp;"="&amp;""""&amp;VLOOKUP(BN$171,$AD$9:$AN$20,8,FALSE)&amp;""""&amp;"#g'"&amp;"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4" s="73" t="str">
        <f>SUBSTITUTE(IF(VLOOKUP(BO$171,$AD$9:$AN$20,8,FALSE)=INDEX($E$128:$G$131,MATCH("●",INDEX($H$128:$AQ$131,,MATCH($D184,$70:$70,0)-7),0),1),"","sed -i "&amp;IF($AK$169="MacOS","'' ","")&amp;"'s#"&amp;BO$171&amp;"="""&amp;VLOOKUP(BO$171,$AD$9:$AN$20,8,FALSE)&amp;""""&amp;"#"&amp;BO$171&amp;"="&amp;""""&amp;INDEX($E$128:$G$131,MATCH("●",INDEX($H$128:$AQ$131,,MATCH($D184,$70:$70,0)-7),0),1)&amp;""""&amp;"#g'"&amp;" ${CONFIG_DIR}db_data_config.txt; export "&amp;BO$171&amp;"="&amp;""""&amp;INDEX($E$128:$G$131,MATCH("●",INDEX($H$128:$AQ$131,,MATCH($D184,$70:$70,0)-7),0),1)&amp;""";"),",",""",""")</f>
        <v/>
      </c>
      <c r="BP184" s="73" t="str">
        <f>SUBSTITUTE(IF(INDEX($E$128:$G$131,MATCH("●",INDEX($H$128:$AQ$131,,MATCH($D184,$70:$70,0)-7),0),1)=VLOOKUP(BP$171,$AD$9:$AN$20,8,FALSE),"","sed -i "&amp;IF($AK$169="MacOS","'' ","")&amp;"'s#"&amp;BP$171&amp;"="""&amp;INDEX($E$128:$G$131,MATCH("●",INDEX($H$128:$AQ$131,,MATCH($D184,$70:$70,0)-7),0),1)&amp;""""&amp;"#"&amp;BP$171&amp;"="&amp;""""&amp;VLOOKUP(BP$171,$AD$9:$AN$20,8,FALSE)&amp;""""&amp;"#g'"&amp;"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4" s="73" t="str">
        <f>SUBSTITUTE(IF(VLOOKUP(BQ$171,$AD$9:$AN$20,8,FALSE)=INDEX($E$133:$G$137,MATCH("●",INDEX($H$133:$AQ$137,,MATCH($D184,$70:$70,0)-7),0),1),"","sed -i "&amp;IF($AK$169="MacOS","'' ","")&amp;"'s#"&amp;BQ$171&amp;"="""&amp;VLOOKUP(BQ$171,$AD$9:$AN$20,8,FALSE)&amp;""""&amp;"#"&amp;BQ$171&amp;"="&amp;""""&amp;INDEX($E$133:$G$137,MATCH("●",INDEX($H$133:$AQ$137,,MATCH($D184,$70:$70,0)-7),0),1)&amp;""""&amp;"#g'"&amp;" ${CONFIG_DIR}db_data_config.txt; export "&amp;BQ$171&amp;"="&amp;""""&amp;INDEX($E$133:$G$137,MATCH("●",INDEX($H$133:$AQ$137,,MATCH($D184,$70:$70,0)-7),0),1)&amp;""";"),",",""",""")</f>
        <v>sed -i '' 's#CASE_MODE="UPPER"#CASE_MODE="なし"#g' ${CONFIG_DIR}db_data_config.txt; export CASE_MODE="なし";</v>
      </c>
      <c r="BR184" s="73" t="str">
        <f>SUBSTITUTE(IF(INDEX($E$133:$G$137,MATCH("●",INDEX($H$133:$AQ$137,,MATCH($D184,$70:$70,0)-7),0),1)=VLOOKUP(BR$171,$AD$9:$AN$20,8,FALSE),"","sed -i "&amp;IF($AK$169="MacOS","'' ","")&amp;"'s#"&amp;BR$171&amp;"="""&amp;INDEX($E$133:$G$137,MATCH("●",INDEX($H$133:$AQ$137,,MATCH($D184,$70:$70,0)-7),0),1)&amp;""""&amp;"#"&amp;BR$171&amp;"="&amp;""""&amp;VLOOKUP(BR$171,$AD$9:$AN$20,8,FALSE)&amp;""""&amp;"#g'"&amp;"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>sed -i '' 's#CASE_MODE="なし"#CASE_MODE="UPPER"#g' ${CONFIG_DIR}db_data_config.txt; export CASE_MODE="UPPER";</v>
      </c>
      <c r="BS184" s="73" t="str">
        <f>SUBSTITUTE(IF(VLOOKUP(BS$171,$AD$9:$AN$20,8,FALSE)=INDEX($E$139:$G$145,MATCH("●",INDEX($H$139:$AQ$145,,MATCH($D184,$70:$70,0)-7),0),1),"","sed -i "&amp;IF($AK$169="MacOS","'' ","")&amp;"'s#"&amp;BS$171&amp;"="""&amp;VLOOKUP(BS$171,$AD$9:$AN$20,8,FALSE)&amp;""""&amp;"#"&amp;BS$171&amp;"="&amp;""""&amp;INDEX($E$139:$G$145,MATCH("●",INDEX($H$139:$AQ$145,,MATCH($D184,$70:$70,0)-7),0),1)&amp;""""&amp;"#g'"&amp;" ${CONFIG_DIR}db_data_config.txt; export "&amp;BS$171&amp;"="&amp;""""&amp;INDEX($E$139:$G$145,MATCH("●",INDEX($H$139:$AQ$145,,MATCH($D184,$70:$70,0)-7),0),1)&amp;""";"),",",""",""")</f>
        <v/>
      </c>
      <c r="BT184" s="73" t="str">
        <f>SUBSTITUTE(IF(INDEX($E$139:$G$145,MATCH("●",INDEX($H$139:$AQ$145,,MATCH($D184,$70:$70,0)-7),0),1)=VLOOKUP(BT$171,$AD$9:$AN$20,8,FALSE),"","sed -i "&amp;IF($AK$169="MacOS","'' ","")&amp;"'s#"&amp;BT$171&amp;"="""&amp;INDEX($E$139:$G$145,MATCH("●",INDEX($H$139:$AQ$145,,MATCH($D184,$70:$70,0)-7),0),1)&amp;""""&amp;"#"&amp;BT$171&amp;"="&amp;""""&amp;VLOOKUP(BT$171,$AD$9:$AN$20,8,FALSE)&amp;""""&amp;"#g'"&amp;"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4" s="5" t="s">
        <v>761</v>
      </c>
    </row>
    <row r="185" spans="4:73" ht="36" customHeight="1">
      <c r="D185" s="138">
        <f t="shared" si="3"/>
        <v>13</v>
      </c>
      <c r="E185" s="139"/>
      <c r="F185" s="139"/>
      <c r="G185" s="140"/>
      <c r="H185" s="45" t="str">
        <f t="shared" ca="1" si="2"/>
        <v>clear; echo テストケース013;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6" t="str" cm="1">
        <f t="array" ref="AE185">SUBSTITUTE(INDEX($H$147:$AQ$147, , MATCH($D185, $70:$70, 0)-7),"-","")</f>
        <v>異常</v>
      </c>
      <c r="AF185" s="147"/>
      <c r="AG185" s="148"/>
      <c r="AH185" s="143" t="s">
        <v>898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9" t="str" cm="1">
        <f t="array" ref="AS185">SUBSTITUTE(TEXT(INDEX($H$150:$AQ$150,1,$D185),"000000"),"-","")</f>
        <v>220113</v>
      </c>
      <c r="AT185" s="70"/>
      <c r="AU185" s="71"/>
      <c r="AW185" s="73" t="str">
        <f>SUBSTITUTE(IF(VLOOKUP(AW$171,$AD$9:$AN$20,8,FALSE)=INDEX($E$76:$G$79,MATCH("●",INDEX($H$76:$AQ$79,,MATCH($D185,$70:$70,0)-7),0),1),"","sed -i "&amp;IF($AK$169="MacOS","'' ","")&amp;"'s#"&amp;AW$171&amp;"="""&amp;VLOOKUP(AW$171,$AD$9:$AN$20,8,FALSE)&amp;""""&amp;"#"&amp;AW$171&amp;"="&amp;""""&amp;INDEX($E$76:$G$79,MATCH("●",INDEX($H$76:$AQ$79,,MATCH($D185,$70:$70,0)-7),0),1)&amp;""""&amp;"#g'"&amp;" ${CONFIG_DIR}db_data_config.txt; export "&amp;AW$171&amp;"="&amp;""""&amp;INDEX($E$76:$G$79,MATCH("●",INDEX($H$76:$AQ$79,,MATCH($D185,$70:$70,0)-7),0),1)&amp;""";"),",",""",""")</f>
        <v/>
      </c>
      <c r="AX185" s="73" t="str">
        <f>SUBSTITUTE(IF(INDEX($E$76:$G$79,MATCH("●",INDEX($H$76:$AQ$79,,MATCH($D185,$70:$70,0)-7),0),1)=VLOOKUP(AX$171,$AD$9:$AN$20,8,FALSE),"","sed -i "&amp;IF($AK$169="MacOS","'' ","")&amp;"'s#"&amp;AX$171&amp;"="""&amp;INDEX($E$76:$G$79,MATCH("●",INDEX($H$76:$AQ$79,,MATCH($D185,$70:$70,0)-7),0),1)&amp;""""&amp;"#"&amp;AX$171&amp;"="&amp;""""&amp;VLOOKUP(AX$171,$AD$9:$AN$20,8,FALSE)&amp;""""&amp;"#g'"&amp;"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5" s="73" t="str">
        <f>SUBSTITUTE(IF(VLOOKUP(AY$171,$AD$9:$AN$20,8,FALSE)=INDEX($E$81:$G$84,MATCH("●",INDEX($H$81:$AQ$84,,MATCH($D185,$70:$70,0)-7),0),1),"","sed -i "&amp;IF($AK$169="MacOS","'' ","")&amp;"'s#"&amp;AY$171&amp;"="""&amp;VLOOKUP(AY$171,$AD$9:$AN$20,8,FALSE)&amp;""""&amp;"#"&amp;AY$171&amp;"="&amp;""""&amp;INDEX($E$81:$G$84,MATCH("●",INDEX($H$81:$AQ$84,,MATCH($D185,$70:$70,0)-7),0),1)&amp;""""&amp;"#g'"&amp;" ${CONFIG_DIR}db_data_config.txt; export "&amp;AY$171&amp;"="&amp;""""&amp;INDEX($E$81:$G$84,MATCH("●",INDEX($H$81:$AQ$84,,MATCH($D185,$70:$70,0)-7),0),1)&amp;""";"),",",""",""")</f>
        <v/>
      </c>
      <c r="AZ185" s="73" t="str">
        <f>SUBSTITUTE(IF(INDEX($E$81:$G$84,MATCH("●",INDEX($H$81:$AQ$84,,MATCH($D185,$70:$70,0)-7),0),1)=VLOOKUP(AZ$171,$AD$9:$AN$20,8,FALSE),"","sed -i "&amp;IF($AK$169="MacOS","'' ","")&amp;"'s#"&amp;AZ$171&amp;"="""&amp;INDEX($E$81:$G$84,MATCH("●",INDEX($H$81:$AQ$84,,MATCH($D185,$70:$70,0)-7),0),1)&amp;""""&amp;"#"&amp;AZ$171&amp;"="&amp;""""&amp;VLOOKUP(AZ$171,$AD$9:$AN$20,8,FALSE)&amp;""""&amp;"#g'"&amp;"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5" s="73" t="str">
        <f>SUBSTITUTE(IF(VLOOKUP(BA$171,$AD$9:$AN$20,8,FALSE)=INDEX($E$86:$G$92,MATCH("●",INDEX($H$86:$AQ$92,,MATCH($D185,$70:$70,0)-7),0),1),"","sed -i "&amp;IF($AK$169="MacOS","'' ","")&amp;"'s#"&amp;BA$171&amp;"="""&amp;VLOOKUP(BA$171,$AD$9:$AN$20,8,FALSE)&amp;""""&amp;"#"&amp;BA$171&amp;"="&amp;""""&amp;INDEX($E$86:$G$92,MATCH("●",INDEX($H$86:$AQ$92,,MATCH($D185,$70:$70,0)-7),0),1)&amp;""""&amp;"#g'"&amp;" ${CONFIG_DIR}db_data_config.txt; export "&amp;BA$171&amp;"="&amp;""""&amp;INDEX($E$86:$G$92,MATCH("●",INDEX($H$86:$AQ$92,,MATCH($D185,$70:$70,0)-7),0),1)&amp;""";"),",",""",""")</f>
        <v/>
      </c>
      <c r="BB185" s="73" t="str">
        <f>SUBSTITUTE(IF(INDEX($E$86:$G$92,MATCH("●",INDEX($H$86:$AQ$92,,MATCH($D185,$70:$70,0)-7),0),1)=VLOOKUP(BB$171,$AD$9:$AN$20,8,FALSE),"","sed -i "&amp;IF($AK$169="MacOS","'' ","")&amp;"'s#"&amp;BB$171&amp;"="""&amp;INDEX($E$86:$G$92,MATCH("●",INDEX($H$86:$AQ$92,,MATCH($D185,$70:$70,0)-7),0),1)&amp;""""&amp;"#"&amp;BB$171&amp;"="&amp;""""&amp;VLOOKUP(BB$171,$AD$9:$AN$20,8,FALSE)&amp;""""&amp;"#g'"&amp;"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5" s="73" t="str">
        <f>SUBSTITUTE(IF(VLOOKUP(BC$171,$AD$9:$AN$20,8,FALSE)=INDEX($E$94:$G$97,MATCH("●",INDEX($H$94:$AQ$97,,MATCH($D185,$70:$70,0)-7),0),1),"","sed -i "&amp;IF($AK$169="MacOS","'' ","")&amp;"'s#"&amp;BC$171&amp;"="""&amp;VLOOKUP(BC$171,$AD$9:$AN$20,8,FALSE)&amp;""""&amp;"#"&amp;BC$171&amp;"="&amp;""""&amp;INDEX($E$94:$G$97,MATCH("●",INDEX($H$94:$AQ$97,,MATCH($D185,$70:$70,0)-7),0),1)&amp;""""&amp;"#g'"&amp;" ${CONFIG_DIR}db_data_config.txt; export "&amp;BC$171&amp;"="&amp;""""&amp;INDEX($E$94:$G$97,MATCH("●",INDEX($H$94:$AQ$97,,MATCH($D185,$70:$70,0)-7),0),1)&amp;""";"),",",""",""")</f>
        <v/>
      </c>
      <c r="BD185" s="73" t="str">
        <f>SUBSTITUTE(IF(INDEX($E$94:$G$97,MATCH("●",INDEX($H$94:$AQ$97,,MATCH($D185,$70:$70,0)-7),0),1)=VLOOKUP(BD$171,$AD$9:$AN$20,8,FALSE),"","sed -i "&amp;IF($AK$169="MacOS","'' ","")&amp;"'s#"&amp;BD$171&amp;"="""&amp;INDEX($E$94:$G$97,MATCH("●",INDEX($H$94:$AQ$97,,MATCH($D185,$70:$70,0)-7),0),1)&amp;""""&amp;"#"&amp;BD$171&amp;"="&amp;""""&amp;VLOOKUP(BD$171,$AD$9:$AN$20,8,FALSE)&amp;""""&amp;"#g'"&amp;"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5" s="73" t="str">
        <f>SUBSTITUTE(IF(VLOOKUP(BE$171,$AD$9:$AN$20,8,FALSE)=INDEX($E$99:$G$104,MATCH("●",INDEX($H$99:$AQ$104,,MATCH($D185,$70:$70,0)-7),0),1),"","sed -i "&amp;IF($AK$169="MacOS","'' ","")&amp;"'s#"&amp;BE$171&amp;"="""&amp;VLOOKUP(BE$171,$AD$9:$AN$20,8,FALSE)&amp;""""&amp;"#"&amp;BE$171&amp;"="&amp;""""&amp;INDEX($E$99:$G$104,MATCH("●",INDEX($H$99:$AQ$104,,MATCH($D185,$70:$70,0)-7),0),1)&amp;""""&amp;"#g'"&amp;" ${CONFIG_DIR}db_data_config.txt; export "&amp;BE$171&amp;"="&amp;""""&amp;INDEX($E$99:$G$104,MATCH("●",INDEX($H$99:$AQ$104,,MATCH($D185,$70:$70,0)-7),0),1)&amp;""";"),",",""",""")</f>
        <v/>
      </c>
      <c r="BF185" s="73" t="str">
        <f>SUBSTITUTE(IF(INDEX($E$99:$G$104,MATCH("●",INDEX($H$99:$AQ$104,,MATCH($D185,$70:$70,0)-7),0),1)=VLOOKUP(BF$171,$AD$9:$AN$20,8,FALSE),"","sed -i "&amp;IF($AK$169="MacOS","'' ","")&amp;"'s#"&amp;BF$171&amp;"="""&amp;INDEX($E$99:$G$104,MATCH("●",INDEX($H$99:$AQ$104,,MATCH($D185,$70:$70,0)-7),0),1)&amp;""""&amp;"#"&amp;BF$171&amp;"="&amp;""""&amp;VLOOKUP(BF$171,$AD$9:$AN$20,8,FALSE)&amp;""""&amp;"#g'"&amp;"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5" s="73" t="str">
        <f>SUBSTITUTE(IF(VLOOKUP(BG$171,$AD$9:$AN$20,8,FALSE)=INDEX($E$106:$G$110,MATCH("●",INDEX($H$106:$AQ$110,,MATCH($D185,$70:$70,0)-7),0),1),"","sed -i "&amp;IF($AK$169="MacOS","'' ","")&amp;"'s#"&amp;BG$171&amp;"="""&amp;VLOOKUP(BG$171,$AD$9:$AN$20,8,FALSE)&amp;""""&amp;"#"&amp;BG$171&amp;"="&amp;""""&amp;INDEX($E$106:$G$110,MATCH("●",INDEX($H$106:$AQ$110,,MATCH($D185,$70:$70,0)-7),0),1)&amp;""""&amp;"#g'"&amp;" ${CONFIG_DIR}db_data_config.txt; export "&amp;BG$171&amp;"="&amp;""""&amp;INDEX($E$106:$G$110,MATCH("●",INDEX($H$106:$AQ$110,,MATCH($D185,$70:$70,0)-7),0),1)&amp;""";"),",",""",""")</f>
        <v/>
      </c>
      <c r="BH185" s="73" t="str">
        <f>SUBSTITUTE(IF(INDEX($E$106:$G$110,MATCH("●",INDEX($H$106:$AQ$110,,MATCH($D185,$70:$70,0)-7),0),1)=VLOOKUP(BH$171,$AD$9:$AN$20,8,FALSE),"","sed -i "&amp;IF($AK$169="MacOS","'' ","")&amp;"'s#"&amp;BH$171&amp;"="""&amp;INDEX($E$106:$G$110,MATCH("●",INDEX($H$106:$AQ$110,,MATCH($D185,$70:$70,0)-7),0),1)&amp;""""&amp;"#"&amp;BH$171&amp;"="&amp;""""&amp;VLOOKUP(BH$171,$AD$9:$AN$20,8,FALSE)&amp;""""&amp;"#g'"&amp;"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5" s="73" t="str">
        <f>SUBSTITUTE(IF(VLOOKUP(BI$171,$AD$9:$AN$20,8,FALSE)=INDEX($E$112:$G$116,MATCH("●",INDEX($H$112:$AQ$116,,MATCH($D185,$70:$70,0)-7),0),1),"","sed -i "&amp;IF($AK$169="MacOS","'' ","")&amp;"'s#"&amp;BI$171&amp;"="""&amp;VLOOKUP(BI$171,$AD$9:$AN$20,8,FALSE)&amp;""""&amp;"#"&amp;BI$171&amp;"="&amp;""""&amp;INDEX($E$112:$G$116,MATCH("●",INDEX($H$112:$AQ$116,,MATCH($D185,$70:$70,0)-7),0),1)&amp;""""&amp;"#g'"&amp;" ${CONFIG_DIR}db_data_config.txt; export "&amp;BI$171&amp;"="&amp;""""&amp;INDEX($E$112:$G$116,MATCH("●",INDEX($H$112:$AQ$116,,MATCH($D185,$70:$70,0)-7),0),1)&amp;""";"),",",""",""")</f>
        <v/>
      </c>
      <c r="BJ185" s="73" t="str">
        <f>SUBSTITUTE(IF(INDEX($E$112:$G$116,MATCH("●",INDEX($H$112:$AQ$116,,MATCH($D185,$70:$70,0)-7),0),1)=VLOOKUP(BJ$171,$AD$9:$AN$20,8,FALSE),"","sed -i "&amp;IF($AK$169="MacOS","'' ","")&amp;"'s#"&amp;BJ$171&amp;"="""&amp;INDEX($E$112:$G$116,MATCH("●",INDEX($H$112:$AQ$116,,MATCH($D185,$70:$70,0)-7),0),1)&amp;""""&amp;"#"&amp;BJ$171&amp;"="&amp;""""&amp;VLOOKUP(BJ$171,$AD$9:$AN$20,8,FALSE)&amp;""""&amp;"#g'"&amp;"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5" s="73" t="str">
        <f>SUBSTITUTE(IF(VLOOKUP(BK$171,$AD$9:$AN$20,8,FALSE)=INDEX($E$118:$G$121,MATCH("●",INDEX($H$118:$AQ$121,,MATCH($D185,$70:$70,0)-7),0),1),"","sed -i "&amp;IF($AK$169="MacOS","'' ","")&amp;"'s#"&amp;BK$171&amp;"="""&amp;VLOOKUP(BK$171,$AD$9:$AN$20,8,FALSE)&amp;""""&amp;"#"&amp;BK$171&amp;"="&amp;""""&amp;INDEX($E$118:$G$121,MATCH("●",INDEX($H$118:$AQ$121,,MATCH($D185,$70:$70,0)-7),0),1)&amp;""""&amp;"#g'"&amp;" ${CONFIG_DIR}db_data_config.txt; export "&amp;BK$171&amp;"="&amp;""""&amp;INDEX($E$118:$G$121,MATCH("●",INDEX($H$118:$AQ$121,,MATCH($D185,$70:$70,0)-7),0),1)&amp;""";"),",",""",""")</f>
        <v/>
      </c>
      <c r="BL185" s="73" t="str">
        <f>SUBSTITUTE(IF(INDEX($E$118:$G$121,MATCH("●",INDEX($H$118:$AQ$121,,MATCH($D185,$70:$70,0)-7),0),1)=VLOOKUP(BL$171,$AD$9:$AN$20,8,FALSE),"","sed -i "&amp;IF($AK$169="MacOS","'' ","")&amp;"'s#"&amp;BL$171&amp;"="""&amp;INDEX($E$118:$G$121,MATCH("●",INDEX($H$118:$AQ$121,,MATCH($D185,$70:$70,0)-7),0),1)&amp;""""&amp;"#"&amp;BL$171&amp;"="&amp;""""&amp;VLOOKUP(BL$171,$AD$9:$AN$20,8,FALSE)&amp;""""&amp;"#g'"&amp;"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5" s="73" t="str">
        <f>SUBSTITUTE(IF(VLOOKUP(BM$171,$AD$9:$AN$20,8,FALSE)=INDEX($E$123:$G$126,MATCH("●",INDEX($H$123:$AQ$126,,MATCH($D185,$70:$70,0)-7),0),1),"","sed -i "&amp;IF($AK$169="MacOS","'' ","")&amp;"'s#"&amp;BM$171&amp;"="""&amp;VLOOKUP(BM$171,$AD$9:$AN$20,8,FALSE)&amp;""""&amp;"#"&amp;BM$171&amp;"="&amp;""""&amp;INDEX($E$123:$G$126,MATCH("●",INDEX($H$123:$AQ$126,,MATCH($D185,$70:$70,0)-7),0),1)&amp;""""&amp;"#g'"&amp;" ${CONFIG_DIR}db_data_config.txt; export "&amp;BM$171&amp;"="&amp;""""&amp;INDEX($E$123:$G$126,MATCH("●",INDEX($H$123:$AQ$126,,MATCH($D185,$70:$70,0)-7),0),1)&amp;""";"),",",""",""")</f>
        <v/>
      </c>
      <c r="BN185" s="73" t="str">
        <f>SUBSTITUTE(IF(INDEX($E$123:$G$126,MATCH("●",INDEX($H$123:$AQ$126,,MATCH($D185,$70:$70,0)-7),0),1)=VLOOKUP(BN$171,$AD$9:$AN$20,8,FALSE),"","sed -i "&amp;IF($AK$169="MacOS","'' ","")&amp;"'s#"&amp;BN$171&amp;"="""&amp;INDEX($E$123:$G$126,MATCH("●",INDEX($H$123:$AQ$126,,MATCH($D185,$70:$70,0)-7),0),1)&amp;""""&amp;"#"&amp;BN$171&amp;"="&amp;""""&amp;VLOOKUP(BN$171,$AD$9:$AN$20,8,FALSE)&amp;""""&amp;"#g'"&amp;"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5" s="73" t="str">
        <f>SUBSTITUTE(IF(VLOOKUP(BO$171,$AD$9:$AN$20,8,FALSE)=INDEX($E$128:$G$131,MATCH("●",INDEX($H$128:$AQ$131,,MATCH($D185,$70:$70,0)-7),0),1),"","sed -i "&amp;IF($AK$169="MacOS","'' ","")&amp;"'s#"&amp;BO$171&amp;"="""&amp;VLOOKUP(BO$171,$AD$9:$AN$20,8,FALSE)&amp;""""&amp;"#"&amp;BO$171&amp;"="&amp;""""&amp;INDEX($E$128:$G$131,MATCH("●",INDEX($H$128:$AQ$131,,MATCH($D185,$70:$70,0)-7),0),1)&amp;""""&amp;"#g'"&amp;" ${CONFIG_DIR}db_data_config.txt; export "&amp;BO$171&amp;"="&amp;""""&amp;INDEX($E$128:$G$131,MATCH("●",INDEX($H$128:$AQ$131,,MATCH($D185,$70:$70,0)-7),0),1)&amp;""";"),",",""",""")</f>
        <v/>
      </c>
      <c r="BP185" s="73" t="str">
        <f>SUBSTITUTE(IF(INDEX($E$128:$G$131,MATCH("●",INDEX($H$128:$AQ$131,,MATCH($D185,$70:$70,0)-7),0),1)=VLOOKUP(BP$171,$AD$9:$AN$20,8,FALSE),"","sed -i "&amp;IF($AK$169="MacOS","'' ","")&amp;"'s#"&amp;BP$171&amp;"="""&amp;INDEX($E$128:$G$131,MATCH("●",INDEX($H$128:$AQ$131,,MATCH($D185,$70:$70,0)-7),0),1)&amp;""""&amp;"#"&amp;BP$171&amp;"="&amp;""""&amp;VLOOKUP(BP$171,$AD$9:$AN$20,8,FALSE)&amp;""""&amp;"#g'"&amp;"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5" s="73" t="str">
        <f>SUBSTITUTE(IF(VLOOKUP(BQ$171,$AD$9:$AN$20,8,FALSE)=INDEX($E$133:$G$137,MATCH("●",INDEX($H$133:$AQ$137,,MATCH($D185,$70:$70,0)-7),0),1),"","sed -i "&amp;IF($AK$169="MacOS","'' ","")&amp;"'s#"&amp;BQ$171&amp;"="""&amp;VLOOKUP(BQ$171,$AD$9:$AN$20,8,FALSE)&amp;""""&amp;"#"&amp;BQ$171&amp;"="&amp;""""&amp;INDEX($E$133:$G$137,MATCH("●",INDEX($H$133:$AQ$137,,MATCH($D185,$70:$70,0)-7),0),1)&amp;""""&amp;"#g'"&amp;" ${CONFIG_DIR}db_data_config.txt; export "&amp;BQ$171&amp;"="&amp;""""&amp;INDEX($E$133:$G$137,MATCH("●",INDEX($H$133:$AQ$137,,MATCH($D185,$70:$70,0)-7),0),1)&amp;""";"),",",""",""")</f>
        <v/>
      </c>
      <c r="BR185" s="73" t="str">
        <f>SUBSTITUTE(IF(INDEX($E$133:$G$137,MATCH("●",INDEX($H$133:$AQ$137,,MATCH($D185,$70:$70,0)-7),0),1)=VLOOKUP(BR$171,$AD$9:$AN$20,8,FALSE),"","sed -i "&amp;IF($AK$169="MacOS","'' ","")&amp;"'s#"&amp;BR$171&amp;"="""&amp;INDEX($E$133:$G$137,MATCH("●",INDEX($H$133:$AQ$137,,MATCH($D185,$70:$70,0)-7),0),1)&amp;""""&amp;"#"&amp;BR$171&amp;"="&amp;""""&amp;VLOOKUP(BR$171,$AD$9:$AN$20,8,FALSE)&amp;""""&amp;"#g'"&amp;"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5" s="73" t="str">
        <f>SUBSTITUTE(IF(VLOOKUP(BS$171,$AD$9:$AN$20,8,FALSE)=INDEX($E$139:$G$145,MATCH("●",INDEX($H$139:$AQ$145,,MATCH($D185,$70:$70,0)-7),0),1),"","sed -i "&amp;IF($AK$169="MacOS","'' ","")&amp;"'s#"&amp;BS$171&amp;"="""&amp;VLOOKUP(BS$171,$AD$9:$AN$20,8,FALSE)&amp;""""&amp;"#"&amp;BS$171&amp;"="&amp;""""&amp;INDEX($E$139:$G$145,MATCH("●",INDEX($H$139:$AQ$145,,MATCH($D185,$70:$70,0)-7),0),1)&amp;""""&amp;"#g'"&amp;" ${CONFIG_DIR}db_data_config.txt; export "&amp;BS$171&amp;"="&amp;""""&amp;INDEX($E$139:$G$145,MATCH("●",INDEX($H$139:$AQ$145,,MATCH($D185,$70:$70,0)-7),0),1)&amp;""";"),",",""",""")</f>
        <v>sed -i '' 's#MULTIBYTE_STRING="あ"#MULTIBYTE_STRING="なし"#g' ${CONFIG_DIR}db_data_config.txt; export MULTIBYTE_STRING="なし";</v>
      </c>
      <c r="BT185" s="73" t="str">
        <f>SUBSTITUTE(IF(INDEX($E$139:$G$145,MATCH("●",INDEX($H$139:$AQ$145,,MATCH($D185,$70:$70,0)-7),0),1)=VLOOKUP(BT$171,$AD$9:$AN$20,8,FALSE),"","sed -i "&amp;IF($AK$169="MacOS","'' ","")&amp;"'s#"&amp;BT$171&amp;"="""&amp;INDEX($E$139:$G$145,MATCH("●",INDEX($H$139:$AQ$145,,MATCH($D185,$70:$70,0)-7),0),1)&amp;""""&amp;"#"&amp;BT$171&amp;"="&amp;""""&amp;VLOOKUP(BT$171,$AD$9:$AN$20,8,FALSE)&amp;""""&amp;"#g'"&amp;"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>sed -i '' 's#MULTIBYTE_STRING="なし"#MULTIBYTE_STRING="あ"#g' ${CONFIG_DIR}db_data_config.txt; export MULTIBYTE_STRING="あ";</v>
      </c>
      <c r="BU185" s="5" t="s">
        <v>761</v>
      </c>
    </row>
    <row r="186" spans="4:73" ht="36" customHeight="1">
      <c r="D186" s="138">
        <f t="shared" si="3"/>
        <v>14</v>
      </c>
      <c r="E186" s="139"/>
      <c r="F186" s="139"/>
      <c r="G186" s="140"/>
      <c r="H186" s="45" t="str">
        <f t="shared" ca="1" si="2"/>
        <v>clear; echo テストケース014;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6" t="str" cm="1">
        <f t="array" ref="AE186">SUBSTITUTE(INDEX($H$147:$AQ$147, , MATCH($D186, $70:$70, 0)-7),"-","")</f>
        <v>異常</v>
      </c>
      <c r="AF186" s="147"/>
      <c r="AG186" s="148"/>
      <c r="AH186" s="143" t="s">
        <v>762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9" t="str" cm="1">
        <f t="array" ref="AS186">SUBSTITUTE(TEXT(INDEX($H$150:$AQ$150,1,$D186),"000000"),"-","")</f>
        <v>220114</v>
      </c>
      <c r="AT186" s="70"/>
      <c r="AU186" s="71"/>
      <c r="AW186" s="73" t="str">
        <f>SUBSTITUTE(IF(VLOOKUP(AW$171,$AD$9:$AN$20,8,FALSE)=INDEX($E$76:$G$79,MATCH("●",INDEX($H$76:$AQ$79,,MATCH($D186,$70:$70,0)-7),0),1),"","sed -i "&amp;IF($AK$169="MacOS","'' ","")&amp;"'s#"&amp;AW$171&amp;"="""&amp;VLOOKUP(AW$171,$AD$9:$AN$20,8,FALSE)&amp;""""&amp;"#"&amp;AW$171&amp;"="&amp;""""&amp;INDEX($E$76:$G$79,MATCH("●",INDEX($H$76:$AQ$79,,MATCH($D186,$70:$70,0)-7),0),1)&amp;""""&amp;"#g'"&amp;" ${CONFIG_DIR}db_data_config.txt; export "&amp;AW$171&amp;"="&amp;""""&amp;INDEX($E$76:$G$79,MATCH("●",INDEX($H$76:$AQ$79,,MATCH($D186,$70:$70,0)-7),0),1)&amp;""";"),",",""",""")</f>
        <v>sed -i '' 's#COLUMN_COUNTS="1"#COLUMN_COUNTS="0"#g' ${CONFIG_DIR}db_data_config.txt; export COLUMN_COUNTS="0";</v>
      </c>
      <c r="AX186" s="73" t="str">
        <f>SUBSTITUTE(IF(INDEX($E$76:$G$79,MATCH("●",INDEX($H$76:$AQ$79,,MATCH($D186,$70:$70,0)-7),0),1)=VLOOKUP(AX$171,$AD$9:$AN$20,8,FALSE),"","sed -i "&amp;IF($AK$169="MacOS","'' ","")&amp;"'s#"&amp;AX$171&amp;"="""&amp;INDEX($E$76:$G$79,MATCH("●",INDEX($H$76:$AQ$79,,MATCH($D186,$70:$70,0)-7),0),1)&amp;""""&amp;"#"&amp;AX$171&amp;"="&amp;""""&amp;VLOOKUP(AX$171,$AD$9:$AN$20,8,FALSE)&amp;""""&amp;"#g'"&amp;"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>sed -i '' 's#COLUMN_COUNTS="0"#COLUMN_COUNTS="1"#g' ${CONFIG_DIR}db_data_config.txt; export COLUMN_COUNTS="1";</v>
      </c>
      <c r="AY186" s="73" t="str">
        <f>SUBSTITUTE(IF(VLOOKUP(AY$171,$AD$9:$AN$20,8,FALSE)=INDEX($E$81:$G$84,MATCH("●",INDEX($H$81:$AQ$84,,MATCH($D186,$70:$70,0)-7),0),1),"","sed -i "&amp;IF($AK$169="MacOS","'' ","")&amp;"'s#"&amp;AY$171&amp;"="""&amp;VLOOKUP(AY$171,$AD$9:$AN$20,8,FALSE)&amp;""""&amp;"#"&amp;AY$171&amp;"="&amp;""""&amp;INDEX($E$81:$G$84,MATCH("●",INDEX($H$81:$AQ$84,,MATCH($D186,$70:$70,0)-7),0),1)&amp;""""&amp;"#g'"&amp;" ${CONFIG_DIR}db_data_config.txt; export "&amp;AY$171&amp;"="&amp;""""&amp;INDEX($E$81:$G$84,MATCH("●",INDEX($H$81:$AQ$84,,MATCH($D186,$70:$70,0)-7),0),1)&amp;""";"),",",""",""")</f>
        <v/>
      </c>
      <c r="AZ186" s="73" t="str">
        <f>SUBSTITUTE(IF(INDEX($E$81:$G$84,MATCH("●",INDEX($H$81:$AQ$84,,MATCH($D186,$70:$70,0)-7),0),1)=VLOOKUP(AZ$171,$AD$9:$AN$20,8,FALSE),"","sed -i "&amp;IF($AK$169="MacOS","'' ","")&amp;"'s#"&amp;AZ$171&amp;"="""&amp;INDEX($E$81:$G$84,MATCH("●",INDEX($H$81:$AQ$84,,MATCH($D186,$70:$70,0)-7),0),1)&amp;""""&amp;"#"&amp;AZ$171&amp;"="&amp;""""&amp;VLOOKUP(AZ$171,$AD$9:$AN$20,8,FALSE)&amp;""""&amp;"#g'"&amp;"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6" s="73" t="str">
        <f>SUBSTITUTE(IF(VLOOKUP(BA$171,$AD$9:$AN$20,8,FALSE)=INDEX($E$86:$G$92,MATCH("●",INDEX($H$86:$AQ$92,,MATCH($D186,$70:$70,0)-7),0),1),"","sed -i "&amp;IF($AK$169="MacOS","'' ","")&amp;"'s#"&amp;BA$171&amp;"="""&amp;VLOOKUP(BA$171,$AD$9:$AN$20,8,FALSE)&amp;""""&amp;"#"&amp;BA$171&amp;"="&amp;""""&amp;INDEX($E$86:$G$92,MATCH("●",INDEX($H$86:$AQ$92,,MATCH($D186,$70:$70,0)-7),0),1)&amp;""""&amp;"#g'"&amp;" ${CONFIG_DIR}db_data_config.txt; export "&amp;BA$171&amp;"="&amp;""""&amp;INDEX($E$86:$G$92,MATCH("●",INDEX($H$86:$AQ$92,,MATCH($D186,$70:$70,0)-7),0),1)&amp;""";"),",",""",""")</f>
        <v/>
      </c>
      <c r="BB186" s="73" t="str">
        <f>SUBSTITUTE(IF(INDEX($E$86:$G$92,MATCH("●",INDEX($H$86:$AQ$92,,MATCH($D186,$70:$70,0)-7),0),1)=VLOOKUP(BB$171,$AD$9:$AN$20,8,FALSE),"","sed -i "&amp;IF($AK$169="MacOS","'' ","")&amp;"'s#"&amp;BB$171&amp;"="""&amp;INDEX($E$86:$G$92,MATCH("●",INDEX($H$86:$AQ$92,,MATCH($D186,$70:$70,0)-7),0),1)&amp;""""&amp;"#"&amp;BB$171&amp;"="&amp;""""&amp;VLOOKUP(BB$171,$AD$9:$AN$20,8,FALSE)&amp;""""&amp;"#g'"&amp;"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6" s="73" t="str">
        <f>SUBSTITUTE(IF(VLOOKUP(BC$171,$AD$9:$AN$20,8,FALSE)=INDEX($E$94:$G$97,MATCH("●",INDEX($H$94:$AQ$97,,MATCH($D186,$70:$70,0)-7),0),1),"","sed -i "&amp;IF($AK$169="MacOS","'' ","")&amp;"'s#"&amp;BC$171&amp;"="""&amp;VLOOKUP(BC$171,$AD$9:$AN$20,8,FALSE)&amp;""""&amp;"#"&amp;BC$171&amp;"="&amp;""""&amp;INDEX($E$94:$G$97,MATCH("●",INDEX($H$94:$AQ$97,,MATCH($D186,$70:$70,0)-7),0),1)&amp;""""&amp;"#g'"&amp;" ${CONFIG_DIR}db_data_config.txt; export "&amp;BC$171&amp;"="&amp;""""&amp;INDEX($E$94:$G$97,MATCH("●",INDEX($H$94:$AQ$97,,MATCH($D186,$70:$70,0)-7),0),1)&amp;""";"),",",""",""")</f>
        <v/>
      </c>
      <c r="BD186" s="73" t="str">
        <f>SUBSTITUTE(IF(INDEX($E$94:$G$97,MATCH("●",INDEX($H$94:$AQ$97,,MATCH($D186,$70:$70,0)-7),0),1)=VLOOKUP(BD$171,$AD$9:$AN$20,8,FALSE),"","sed -i "&amp;IF($AK$169="MacOS","'' ","")&amp;"'s#"&amp;BD$171&amp;"="""&amp;INDEX($E$94:$G$97,MATCH("●",INDEX($H$94:$AQ$97,,MATCH($D186,$70:$70,0)-7),0),1)&amp;""""&amp;"#"&amp;BD$171&amp;"="&amp;""""&amp;VLOOKUP(BD$171,$AD$9:$AN$20,8,FALSE)&amp;""""&amp;"#g'"&amp;"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6" s="73" t="str">
        <f>SUBSTITUTE(IF(VLOOKUP(BE$171,$AD$9:$AN$20,8,FALSE)=INDEX($E$99:$G$104,MATCH("●",INDEX($H$99:$AQ$104,,MATCH($D186,$70:$70,0)-7),0),1),"","sed -i "&amp;IF($AK$169="MacOS","'' ","")&amp;"'s#"&amp;BE$171&amp;"="""&amp;VLOOKUP(BE$171,$AD$9:$AN$20,8,FALSE)&amp;""""&amp;"#"&amp;BE$171&amp;"="&amp;""""&amp;INDEX($E$99:$G$104,MATCH("●",INDEX($H$99:$AQ$104,,MATCH($D186,$70:$70,0)-7),0),1)&amp;""""&amp;"#g'"&amp;" ${CONFIG_DIR}db_data_config.txt; export "&amp;BE$171&amp;"="&amp;""""&amp;INDEX($E$99:$G$104,MATCH("●",INDEX($H$99:$AQ$104,,MATCH($D186,$70:$70,0)-7),0),1)&amp;""";"),",",""",""")</f>
        <v/>
      </c>
      <c r="BF186" s="73" t="str">
        <f>SUBSTITUTE(IF(INDEX($E$99:$G$104,MATCH("●",INDEX($H$99:$AQ$104,,MATCH($D186,$70:$70,0)-7),0),1)=VLOOKUP(BF$171,$AD$9:$AN$20,8,FALSE),"","sed -i "&amp;IF($AK$169="MacOS","'' ","")&amp;"'s#"&amp;BF$171&amp;"="""&amp;INDEX($E$99:$G$104,MATCH("●",INDEX($H$99:$AQ$104,,MATCH($D186,$70:$70,0)-7),0),1)&amp;""""&amp;"#"&amp;BF$171&amp;"="&amp;""""&amp;VLOOKUP(BF$171,$AD$9:$AN$20,8,FALSE)&amp;""""&amp;"#g'"&amp;"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6" s="73" t="str">
        <f>SUBSTITUTE(IF(VLOOKUP(BG$171,$AD$9:$AN$20,8,FALSE)=INDEX($E$106:$G$110,MATCH("●",INDEX($H$106:$AQ$110,,MATCH($D186,$70:$70,0)-7),0),1),"","sed -i "&amp;IF($AK$169="MacOS","'' ","")&amp;"'s#"&amp;BG$171&amp;"="""&amp;VLOOKUP(BG$171,$AD$9:$AN$20,8,FALSE)&amp;""""&amp;"#"&amp;BG$171&amp;"="&amp;""""&amp;INDEX($E$106:$G$110,MATCH("●",INDEX($H$106:$AQ$110,,MATCH($D186,$70:$70,0)-7),0),1)&amp;""""&amp;"#g'"&amp;" ${CONFIG_DIR}db_data_config.txt; export "&amp;BG$171&amp;"="&amp;""""&amp;INDEX($E$106:$G$110,MATCH("●",INDEX($H$106:$AQ$110,,MATCH($D186,$70:$70,0)-7),0),1)&amp;""";"),",",""",""")</f>
        <v/>
      </c>
      <c r="BH186" s="73" t="str">
        <f>SUBSTITUTE(IF(INDEX($E$106:$G$110,MATCH("●",INDEX($H$106:$AQ$110,,MATCH($D186,$70:$70,0)-7),0),1)=VLOOKUP(BH$171,$AD$9:$AN$20,8,FALSE),"","sed -i "&amp;IF($AK$169="MacOS","'' ","")&amp;"'s#"&amp;BH$171&amp;"="""&amp;INDEX($E$106:$G$110,MATCH("●",INDEX($H$106:$AQ$110,,MATCH($D186,$70:$70,0)-7),0),1)&amp;""""&amp;"#"&amp;BH$171&amp;"="&amp;""""&amp;VLOOKUP(BH$171,$AD$9:$AN$20,8,FALSE)&amp;""""&amp;"#g'"&amp;"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6" s="73" t="str">
        <f>SUBSTITUTE(IF(VLOOKUP(BI$171,$AD$9:$AN$20,8,FALSE)=INDEX($E$112:$G$116,MATCH("●",INDEX($H$112:$AQ$116,,MATCH($D186,$70:$70,0)-7),0),1),"","sed -i "&amp;IF($AK$169="MacOS","'' ","")&amp;"'s#"&amp;BI$171&amp;"="""&amp;VLOOKUP(BI$171,$AD$9:$AN$20,8,FALSE)&amp;""""&amp;"#"&amp;BI$171&amp;"="&amp;""""&amp;INDEX($E$112:$G$116,MATCH("●",INDEX($H$112:$AQ$116,,MATCH($D186,$70:$70,0)-7),0),1)&amp;""""&amp;"#g'"&amp;" ${CONFIG_DIR}db_data_config.txt; export "&amp;BI$171&amp;"="&amp;""""&amp;INDEX($E$112:$G$116,MATCH("●",INDEX($H$112:$AQ$116,,MATCH($D186,$70:$70,0)-7),0),1)&amp;""";"),",",""",""")</f>
        <v/>
      </c>
      <c r="BJ186" s="73" t="str">
        <f>SUBSTITUTE(IF(INDEX($E$112:$G$116,MATCH("●",INDEX($H$112:$AQ$116,,MATCH($D186,$70:$70,0)-7),0),1)=VLOOKUP(BJ$171,$AD$9:$AN$20,8,FALSE),"","sed -i "&amp;IF($AK$169="MacOS","'' ","")&amp;"'s#"&amp;BJ$171&amp;"="""&amp;INDEX($E$112:$G$116,MATCH("●",INDEX($H$112:$AQ$116,,MATCH($D186,$70:$70,0)-7),0),1)&amp;""""&amp;"#"&amp;BJ$171&amp;"="&amp;""""&amp;VLOOKUP(BJ$171,$AD$9:$AN$20,8,FALSE)&amp;""""&amp;"#g'"&amp;"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6" s="73" t="str">
        <f>SUBSTITUTE(IF(VLOOKUP(BK$171,$AD$9:$AN$20,8,FALSE)=INDEX($E$118:$G$121,MATCH("●",INDEX($H$118:$AQ$121,,MATCH($D186,$70:$70,0)-7),0),1),"","sed -i "&amp;IF($AK$169="MacOS","'' ","")&amp;"'s#"&amp;BK$171&amp;"="""&amp;VLOOKUP(BK$171,$AD$9:$AN$20,8,FALSE)&amp;""""&amp;"#"&amp;BK$171&amp;"="&amp;""""&amp;INDEX($E$118:$G$121,MATCH("●",INDEX($H$118:$AQ$121,,MATCH($D186,$70:$70,0)-7),0),1)&amp;""""&amp;"#g'"&amp;" ${CONFIG_DIR}db_data_config.txt; export "&amp;BK$171&amp;"="&amp;""""&amp;INDEX($E$118:$G$121,MATCH("●",INDEX($H$118:$AQ$121,,MATCH($D186,$70:$70,0)-7),0),1)&amp;""";"),",",""",""")</f>
        <v/>
      </c>
      <c r="BL186" s="73" t="str">
        <f>SUBSTITUTE(IF(INDEX($E$118:$G$121,MATCH("●",INDEX($H$118:$AQ$121,,MATCH($D186,$70:$70,0)-7),0),1)=VLOOKUP(BL$171,$AD$9:$AN$20,8,FALSE),"","sed -i "&amp;IF($AK$169="MacOS","'' ","")&amp;"'s#"&amp;BL$171&amp;"="""&amp;INDEX($E$118:$G$121,MATCH("●",INDEX($H$118:$AQ$121,,MATCH($D186,$70:$70,0)-7),0),1)&amp;""""&amp;"#"&amp;BL$171&amp;"="&amp;""""&amp;VLOOKUP(BL$171,$AD$9:$AN$20,8,FALSE)&amp;""""&amp;"#g'"&amp;"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6" s="73" t="str">
        <f>SUBSTITUTE(IF(VLOOKUP(BM$171,$AD$9:$AN$20,8,FALSE)=INDEX($E$123:$G$126,MATCH("●",INDEX($H$123:$AQ$126,,MATCH($D186,$70:$70,0)-7),0),1),"","sed -i "&amp;IF($AK$169="MacOS","'' ","")&amp;"'s#"&amp;BM$171&amp;"="""&amp;VLOOKUP(BM$171,$AD$9:$AN$20,8,FALSE)&amp;""""&amp;"#"&amp;BM$171&amp;"="&amp;""""&amp;INDEX($E$123:$G$126,MATCH("●",INDEX($H$123:$AQ$126,,MATCH($D186,$70:$70,0)-7),0),1)&amp;""""&amp;"#g'"&amp;" ${CONFIG_DIR}db_data_config.txt; export "&amp;BM$171&amp;"="&amp;""""&amp;INDEX($E$123:$G$126,MATCH("●",INDEX($H$123:$AQ$126,,MATCH($D186,$70:$70,0)-7),0),1)&amp;""";"),",",""",""")</f>
        <v/>
      </c>
      <c r="BN186" s="73" t="str">
        <f>SUBSTITUTE(IF(INDEX($E$123:$G$126,MATCH("●",INDEX($H$123:$AQ$126,,MATCH($D186,$70:$70,0)-7),0),1)=VLOOKUP(BN$171,$AD$9:$AN$20,8,FALSE),"","sed -i "&amp;IF($AK$169="MacOS","'' ","")&amp;"'s#"&amp;BN$171&amp;"="""&amp;INDEX($E$123:$G$126,MATCH("●",INDEX($H$123:$AQ$126,,MATCH($D186,$70:$70,0)-7),0),1)&amp;""""&amp;"#"&amp;BN$171&amp;"="&amp;""""&amp;VLOOKUP(BN$171,$AD$9:$AN$20,8,FALSE)&amp;""""&amp;"#g'"&amp;"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6" s="73" t="str">
        <f>SUBSTITUTE(IF(VLOOKUP(BO$171,$AD$9:$AN$20,8,FALSE)=INDEX($E$128:$G$131,MATCH("●",INDEX($H$128:$AQ$131,,MATCH($D186,$70:$70,0)-7),0),1),"","sed -i "&amp;IF($AK$169="MacOS","'' ","")&amp;"'s#"&amp;BO$171&amp;"="""&amp;VLOOKUP(BO$171,$AD$9:$AN$20,8,FALSE)&amp;""""&amp;"#"&amp;BO$171&amp;"="&amp;""""&amp;INDEX($E$128:$G$131,MATCH("●",INDEX($H$128:$AQ$131,,MATCH($D186,$70:$70,0)-7),0),1)&amp;""""&amp;"#g'"&amp;" ${CONFIG_DIR}db_data_config.txt; export "&amp;BO$171&amp;"="&amp;""""&amp;INDEX($E$128:$G$131,MATCH("●",INDEX($H$128:$AQ$131,,MATCH($D186,$70:$70,0)-7),0),1)&amp;""";"),",",""",""")</f>
        <v/>
      </c>
      <c r="BP186" s="73" t="str">
        <f>SUBSTITUTE(IF(INDEX($E$128:$G$131,MATCH("●",INDEX($H$128:$AQ$131,,MATCH($D186,$70:$70,0)-7),0),1)=VLOOKUP(BP$171,$AD$9:$AN$20,8,FALSE),"","sed -i "&amp;IF($AK$169="MacOS","'' ","")&amp;"'s#"&amp;BP$171&amp;"="""&amp;INDEX($E$128:$G$131,MATCH("●",INDEX($H$128:$AQ$131,,MATCH($D186,$70:$70,0)-7),0),1)&amp;""""&amp;"#"&amp;BP$171&amp;"="&amp;""""&amp;VLOOKUP(BP$171,$AD$9:$AN$20,8,FALSE)&amp;""""&amp;"#g'"&amp;"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6" s="73" t="str">
        <f>SUBSTITUTE(IF(VLOOKUP(BQ$171,$AD$9:$AN$20,8,FALSE)=INDEX($E$133:$G$137,MATCH("●",INDEX($H$133:$AQ$137,,MATCH($D186,$70:$70,0)-7),0),1),"","sed -i "&amp;IF($AK$169="MacOS","'' ","")&amp;"'s#"&amp;BQ$171&amp;"="""&amp;VLOOKUP(BQ$171,$AD$9:$AN$20,8,FALSE)&amp;""""&amp;"#"&amp;BQ$171&amp;"="&amp;""""&amp;INDEX($E$133:$G$137,MATCH("●",INDEX($H$133:$AQ$137,,MATCH($D186,$70:$70,0)-7),0),1)&amp;""""&amp;"#g'"&amp;" ${CONFIG_DIR}db_data_config.txt; export "&amp;BQ$171&amp;"="&amp;""""&amp;INDEX($E$133:$G$137,MATCH("●",INDEX($H$133:$AQ$137,,MATCH($D186,$70:$70,0)-7),0),1)&amp;""";"),",",""",""")</f>
        <v/>
      </c>
      <c r="BR186" s="73" t="str">
        <f>SUBSTITUTE(IF(INDEX($E$133:$G$137,MATCH("●",INDEX($H$133:$AQ$137,,MATCH($D186,$70:$70,0)-7),0),1)=VLOOKUP(BR$171,$AD$9:$AN$20,8,FALSE),"","sed -i "&amp;IF($AK$169="MacOS","'' ","")&amp;"'s#"&amp;BR$171&amp;"="""&amp;INDEX($E$133:$G$137,MATCH("●",INDEX($H$133:$AQ$137,,MATCH($D186,$70:$70,0)-7),0),1)&amp;""""&amp;"#"&amp;BR$171&amp;"="&amp;""""&amp;VLOOKUP(BR$171,$AD$9:$AN$20,8,FALSE)&amp;""""&amp;"#g'"&amp;"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6" s="73" t="str">
        <f>SUBSTITUTE(IF(VLOOKUP(BS$171,$AD$9:$AN$20,8,FALSE)=INDEX($E$139:$G$145,MATCH("●",INDEX($H$139:$AQ$145,,MATCH($D186,$70:$70,0)-7),0),1),"","sed -i "&amp;IF($AK$169="MacOS","'' ","")&amp;"'s#"&amp;BS$171&amp;"="""&amp;VLOOKUP(BS$171,$AD$9:$AN$20,8,FALSE)&amp;""""&amp;"#"&amp;BS$171&amp;"="&amp;""""&amp;INDEX($E$139:$G$145,MATCH("●",INDEX($H$139:$AQ$145,,MATCH($D186,$70:$70,0)-7),0),1)&amp;""""&amp;"#g'"&amp;" ${CONFIG_DIR}db_data_config.txt; export "&amp;BS$171&amp;"="&amp;""""&amp;INDEX($E$139:$G$145,MATCH("●",INDEX($H$139:$AQ$145,,MATCH($D186,$70:$70,0)-7),0),1)&amp;""";"),",",""",""")</f>
        <v/>
      </c>
      <c r="BT186" s="73" t="str">
        <f>SUBSTITUTE(IF(INDEX($E$139:$G$145,MATCH("●",INDEX($H$139:$AQ$145,,MATCH($D186,$70:$70,0)-7),0),1)=VLOOKUP(BT$171,$AD$9:$AN$20,8,FALSE),"","sed -i "&amp;IF($AK$169="MacOS","'' ","")&amp;"'s#"&amp;BT$171&amp;"="""&amp;INDEX($E$139:$G$145,MATCH("●",INDEX($H$139:$AQ$145,,MATCH($D186,$70:$70,0)-7),0),1)&amp;""""&amp;"#"&amp;BT$171&amp;"="&amp;""""&amp;VLOOKUP(BT$171,$AD$9:$AN$20,8,FALSE)&amp;""""&amp;"#g'"&amp;"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6" s="5" t="s">
        <v>761</v>
      </c>
    </row>
    <row r="187" spans="4:73" ht="36" customHeight="1">
      <c r="D187" s="138">
        <f t="shared" si="3"/>
        <v>15</v>
      </c>
      <c r="E187" s="139"/>
      <c r="F187" s="139"/>
      <c r="G187" s="140"/>
      <c r="H187" s="45" t="str">
        <f t="shared" ca="1" si="2"/>
        <v>clear; echo テストケース015; sed -i '' 's#COLUMN_DATA_TYPE="char"#COLUMN_DATA_TYPE="string","string"#g' ${CONFIG_DIR}db_data_config.txt; export COLUMN_DATA_TYPE="string","string";sh ./script/db_check_data_validate_config.sh; sed -i '' 's#COLUMN_DATA_TYPE="string","string"#COLUMN_DATA_TYPE="char"#g' ${CONFIG_DIR}db_data_config.txt; export COLUMN_DATA_TYPE="char";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6" t="str" cm="1">
        <f t="array" ref="AE187">SUBSTITUTE(INDEX($H$147:$AQ$147, , MATCH($D187, $70:$70, 0)-7),"-","")</f>
        <v>異常</v>
      </c>
      <c r="AF187" s="147"/>
      <c r="AG187" s="148"/>
      <c r="AH187" s="143" t="s">
        <v>899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9" t="str" cm="1">
        <f t="array" ref="AS187">SUBSTITUTE(TEXT(INDEX($H$150:$AQ$150,1,$D187),"000000"),"-","")</f>
        <v>220115</v>
      </c>
      <c r="AT187" s="70"/>
      <c r="AU187" s="71"/>
      <c r="AW187" s="73" t="str">
        <f>SUBSTITUTE(IF(VLOOKUP(AW$171,$AD$9:$AN$20,8,FALSE)=INDEX($E$76:$G$79,MATCH("●",INDEX($H$76:$AQ$79,,MATCH($D187,$70:$70,0)-7),0),1),"","sed -i "&amp;IF($AK$169="MacOS","'' ","")&amp;"'s#"&amp;AW$171&amp;"="""&amp;VLOOKUP(AW$171,$AD$9:$AN$20,8,FALSE)&amp;""""&amp;"#"&amp;AW$171&amp;"="&amp;""""&amp;INDEX($E$76:$G$79,MATCH("●",INDEX($H$76:$AQ$79,,MATCH($D187,$70:$70,0)-7),0),1)&amp;""""&amp;"#g'"&amp;" ${CONFIG_DIR}db_data_config.txt; export "&amp;AW$171&amp;"="&amp;""""&amp;INDEX($E$76:$G$79,MATCH("●",INDEX($H$76:$AQ$79,,MATCH($D187,$70:$70,0)-7),0),1)&amp;""";"),",",""",""")</f>
        <v/>
      </c>
      <c r="AX187" s="73" t="str">
        <f>SUBSTITUTE(IF(INDEX($E$76:$G$79,MATCH("●",INDEX($H$76:$AQ$79,,MATCH($D187,$70:$70,0)-7),0),1)=VLOOKUP(AX$171,$AD$9:$AN$20,8,FALSE),"","sed -i "&amp;IF($AK$169="MacOS","'' ","")&amp;"'s#"&amp;AX$171&amp;"="""&amp;INDEX($E$76:$G$79,MATCH("●",INDEX($H$76:$AQ$79,,MATCH($D187,$70:$70,0)-7),0),1)&amp;""""&amp;"#"&amp;AX$171&amp;"="&amp;""""&amp;VLOOKUP(AX$171,$AD$9:$AN$20,8,FALSE)&amp;""""&amp;"#g'"&amp;"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7" s="73" t="str">
        <f>SUBSTITUTE(IF(VLOOKUP(AY$171,$AD$9:$AN$20,8,FALSE)=INDEX($E$81:$G$84,MATCH("●",INDEX($H$81:$AQ$84,,MATCH($D187,$70:$70,0)-7),0),1),"","sed -i "&amp;IF($AK$169="MacOS","'' ","")&amp;"'s#"&amp;AY$171&amp;"="""&amp;VLOOKUP(AY$171,$AD$9:$AN$20,8,FALSE)&amp;""""&amp;"#"&amp;AY$171&amp;"="&amp;""""&amp;INDEX($E$81:$G$84,MATCH("●",INDEX($H$81:$AQ$84,,MATCH($D187,$70:$70,0)-7),0),1)&amp;""""&amp;"#g'"&amp;" ${CONFIG_DIR}db_data_config.txt; export "&amp;AY$171&amp;"="&amp;""""&amp;INDEX($E$81:$G$84,MATCH("●",INDEX($H$81:$AQ$84,,MATCH($D187,$70:$70,0)-7),0),1)&amp;""";"),",",""",""")</f>
        <v>sed -i '' 's#COLUMN_DATA_TYPE="char"#COLUMN_DATA_TYPE="string","string"#g' ${CONFIG_DIR}db_data_config.txt; export COLUMN_DATA_TYPE="string","string";</v>
      </c>
      <c r="AZ187" s="73" t="str">
        <f>SUBSTITUTE(IF(INDEX($E$81:$G$84,MATCH("●",INDEX($H$81:$AQ$84,,MATCH($D187,$70:$70,0)-7),0),1)=VLOOKUP(AZ$171,$AD$9:$AN$20,8,FALSE),"","sed -i "&amp;IF($AK$169="MacOS","'' ","")&amp;"'s#"&amp;AZ$171&amp;"="""&amp;INDEX($E$81:$G$84,MATCH("●",INDEX($H$81:$AQ$84,,MATCH($D187,$70:$70,0)-7),0),1)&amp;""""&amp;"#"&amp;AZ$171&amp;"="&amp;""""&amp;VLOOKUP(AZ$171,$AD$9:$AN$20,8,FALSE)&amp;""""&amp;"#g'"&amp;"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>sed -i '' 's#COLUMN_DATA_TYPE="string","string"#COLUMN_DATA_TYPE="char"#g' ${CONFIG_DIR}db_data_config.txt; export COLUMN_DATA_TYPE="char";</v>
      </c>
      <c r="BA187" s="73" t="str">
        <f>SUBSTITUTE(IF(VLOOKUP(BA$171,$AD$9:$AN$20,8,FALSE)=INDEX($E$86:$G$92,MATCH("●",INDEX($H$86:$AQ$92,,MATCH($D187,$70:$70,0)-7),0),1),"","sed -i "&amp;IF($AK$169="MacOS","'' ","")&amp;"'s#"&amp;BA$171&amp;"="""&amp;VLOOKUP(BA$171,$AD$9:$AN$20,8,FALSE)&amp;""""&amp;"#"&amp;BA$171&amp;"="&amp;""""&amp;INDEX($E$86:$G$92,MATCH("●",INDEX($H$86:$AQ$92,,MATCH($D187,$70:$70,0)-7),0),1)&amp;""""&amp;"#g'"&amp;" ${CONFIG_DIR}db_data_config.txt; export "&amp;BA$171&amp;"="&amp;""""&amp;INDEX($E$86:$G$92,MATCH("●",INDEX($H$86:$AQ$92,,MATCH($D187,$70:$70,0)-7),0),1)&amp;""";"),",",""",""")</f>
        <v/>
      </c>
      <c r="BB187" s="73" t="str">
        <f>SUBSTITUTE(IF(INDEX($E$86:$G$92,MATCH("●",INDEX($H$86:$AQ$92,,MATCH($D187,$70:$70,0)-7),0),1)=VLOOKUP(BB$171,$AD$9:$AN$20,8,FALSE),"","sed -i "&amp;IF($AK$169="MacOS","'' ","")&amp;"'s#"&amp;BB$171&amp;"="""&amp;INDEX($E$86:$G$92,MATCH("●",INDEX($H$86:$AQ$92,,MATCH($D187,$70:$70,0)-7),0),1)&amp;""""&amp;"#"&amp;BB$171&amp;"="&amp;""""&amp;VLOOKUP(BB$171,$AD$9:$AN$20,8,FALSE)&amp;""""&amp;"#g'"&amp;"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7" s="73" t="str">
        <f>SUBSTITUTE(IF(VLOOKUP(BC$171,$AD$9:$AN$20,8,FALSE)=INDEX($E$94:$G$97,MATCH("●",INDEX($H$94:$AQ$97,,MATCH($D187,$70:$70,0)-7),0),1),"","sed -i "&amp;IF($AK$169="MacOS","'' ","")&amp;"'s#"&amp;BC$171&amp;"="""&amp;VLOOKUP(BC$171,$AD$9:$AN$20,8,FALSE)&amp;""""&amp;"#"&amp;BC$171&amp;"="&amp;""""&amp;INDEX($E$94:$G$97,MATCH("●",INDEX($H$94:$AQ$97,,MATCH($D187,$70:$70,0)-7),0),1)&amp;""""&amp;"#g'"&amp;" ${CONFIG_DIR}db_data_config.txt; export "&amp;BC$171&amp;"="&amp;""""&amp;INDEX($E$94:$G$97,MATCH("●",INDEX($H$94:$AQ$97,,MATCH($D187,$70:$70,0)-7),0),1)&amp;""";"),",",""",""")</f>
        <v/>
      </c>
      <c r="BD187" s="73" t="str">
        <f>SUBSTITUTE(IF(INDEX($E$94:$G$97,MATCH("●",INDEX($H$94:$AQ$97,,MATCH($D187,$70:$70,0)-7),0),1)=VLOOKUP(BD$171,$AD$9:$AN$20,8,FALSE),"","sed -i "&amp;IF($AK$169="MacOS","'' ","")&amp;"'s#"&amp;BD$171&amp;"="""&amp;INDEX($E$94:$G$97,MATCH("●",INDEX($H$94:$AQ$97,,MATCH($D187,$70:$70,0)-7),0),1)&amp;""""&amp;"#"&amp;BD$171&amp;"="&amp;""""&amp;VLOOKUP(BD$171,$AD$9:$AN$20,8,FALSE)&amp;""""&amp;"#g'"&amp;"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7" s="73" t="str">
        <f>SUBSTITUTE(IF(VLOOKUP(BE$171,$AD$9:$AN$20,8,FALSE)=INDEX($E$99:$G$104,MATCH("●",INDEX($H$99:$AQ$104,,MATCH($D187,$70:$70,0)-7),0),1),"","sed -i "&amp;IF($AK$169="MacOS","'' ","")&amp;"'s#"&amp;BE$171&amp;"="""&amp;VLOOKUP(BE$171,$AD$9:$AN$20,8,FALSE)&amp;""""&amp;"#"&amp;BE$171&amp;"="&amp;""""&amp;INDEX($E$99:$G$104,MATCH("●",INDEX($H$99:$AQ$104,,MATCH($D187,$70:$70,0)-7),0),1)&amp;""""&amp;"#g'"&amp;" ${CONFIG_DIR}db_data_config.txt; export "&amp;BE$171&amp;"="&amp;""""&amp;INDEX($E$99:$G$104,MATCH("●",INDEX($H$99:$AQ$104,,MATCH($D187,$70:$70,0)-7),0),1)&amp;""";"),",",""",""")</f>
        <v/>
      </c>
      <c r="BF187" s="73" t="str">
        <f>SUBSTITUTE(IF(INDEX($E$99:$G$104,MATCH("●",INDEX($H$99:$AQ$104,,MATCH($D187,$70:$70,0)-7),0),1)=VLOOKUP(BF$171,$AD$9:$AN$20,8,FALSE),"","sed -i "&amp;IF($AK$169="MacOS","'' ","")&amp;"'s#"&amp;BF$171&amp;"="""&amp;INDEX($E$99:$G$104,MATCH("●",INDEX($H$99:$AQ$104,,MATCH($D187,$70:$70,0)-7),0),1)&amp;""""&amp;"#"&amp;BF$171&amp;"="&amp;""""&amp;VLOOKUP(BF$171,$AD$9:$AN$20,8,FALSE)&amp;""""&amp;"#g'"&amp;"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7" s="73" t="str">
        <f>SUBSTITUTE(IF(VLOOKUP(BG$171,$AD$9:$AN$20,8,FALSE)=INDEX($E$106:$G$110,MATCH("●",INDEX($H$106:$AQ$110,,MATCH($D187,$70:$70,0)-7),0),1),"","sed -i "&amp;IF($AK$169="MacOS","'' ","")&amp;"'s#"&amp;BG$171&amp;"="""&amp;VLOOKUP(BG$171,$AD$9:$AN$20,8,FALSE)&amp;""""&amp;"#"&amp;BG$171&amp;"="&amp;""""&amp;INDEX($E$106:$G$110,MATCH("●",INDEX($H$106:$AQ$110,,MATCH($D187,$70:$70,0)-7),0),1)&amp;""""&amp;"#g'"&amp;" ${CONFIG_DIR}db_data_config.txt; export "&amp;BG$171&amp;"="&amp;""""&amp;INDEX($E$106:$G$110,MATCH("●",INDEX($H$106:$AQ$110,,MATCH($D187,$70:$70,0)-7),0),1)&amp;""";"),",",""",""")</f>
        <v/>
      </c>
      <c r="BH187" s="73" t="str">
        <f>SUBSTITUTE(IF(INDEX($E$106:$G$110,MATCH("●",INDEX($H$106:$AQ$110,,MATCH($D187,$70:$70,0)-7),0),1)=VLOOKUP(BH$171,$AD$9:$AN$20,8,FALSE),"","sed -i "&amp;IF($AK$169="MacOS","'' ","")&amp;"'s#"&amp;BH$171&amp;"="""&amp;INDEX($E$106:$G$110,MATCH("●",INDEX($H$106:$AQ$110,,MATCH($D187,$70:$70,0)-7),0),1)&amp;""""&amp;"#"&amp;BH$171&amp;"="&amp;""""&amp;VLOOKUP(BH$171,$AD$9:$AN$20,8,FALSE)&amp;""""&amp;"#g'"&amp;"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7" s="73" t="str">
        <f>SUBSTITUTE(IF(VLOOKUP(BI$171,$AD$9:$AN$20,8,FALSE)=INDEX($E$112:$G$116,MATCH("●",INDEX($H$112:$AQ$116,,MATCH($D187,$70:$70,0)-7),0),1),"","sed -i "&amp;IF($AK$169="MacOS","'' ","")&amp;"'s#"&amp;BI$171&amp;"="""&amp;VLOOKUP(BI$171,$AD$9:$AN$20,8,FALSE)&amp;""""&amp;"#"&amp;BI$171&amp;"="&amp;""""&amp;INDEX($E$112:$G$116,MATCH("●",INDEX($H$112:$AQ$116,,MATCH($D187,$70:$70,0)-7),0),1)&amp;""""&amp;"#g'"&amp;" ${CONFIG_DIR}db_data_config.txt; export "&amp;BI$171&amp;"="&amp;""""&amp;INDEX($E$112:$G$116,MATCH("●",INDEX($H$112:$AQ$116,,MATCH($D187,$70:$70,0)-7),0),1)&amp;""";"),",",""",""")</f>
        <v/>
      </c>
      <c r="BJ187" s="73" t="str">
        <f>SUBSTITUTE(IF(INDEX($E$112:$G$116,MATCH("●",INDEX($H$112:$AQ$116,,MATCH($D187,$70:$70,0)-7),0),1)=VLOOKUP(BJ$171,$AD$9:$AN$20,8,FALSE),"","sed -i "&amp;IF($AK$169="MacOS","'' ","")&amp;"'s#"&amp;BJ$171&amp;"="""&amp;INDEX($E$112:$G$116,MATCH("●",INDEX($H$112:$AQ$116,,MATCH($D187,$70:$70,0)-7),0),1)&amp;""""&amp;"#"&amp;BJ$171&amp;"="&amp;""""&amp;VLOOKUP(BJ$171,$AD$9:$AN$20,8,FALSE)&amp;""""&amp;"#g'"&amp;"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7" s="73" t="str">
        <f>SUBSTITUTE(IF(VLOOKUP(BK$171,$AD$9:$AN$20,8,FALSE)=INDEX($E$118:$G$121,MATCH("●",INDEX($H$118:$AQ$121,,MATCH($D187,$70:$70,0)-7),0),1),"","sed -i "&amp;IF($AK$169="MacOS","'' ","")&amp;"'s#"&amp;BK$171&amp;"="""&amp;VLOOKUP(BK$171,$AD$9:$AN$20,8,FALSE)&amp;""""&amp;"#"&amp;BK$171&amp;"="&amp;""""&amp;INDEX($E$118:$G$121,MATCH("●",INDEX($H$118:$AQ$121,,MATCH($D187,$70:$70,0)-7),0),1)&amp;""""&amp;"#g'"&amp;" ${CONFIG_DIR}db_data_config.txt; export "&amp;BK$171&amp;"="&amp;""""&amp;INDEX($E$118:$G$121,MATCH("●",INDEX($H$118:$AQ$121,,MATCH($D187,$70:$70,0)-7),0),1)&amp;""";"),",",""",""")</f>
        <v/>
      </c>
      <c r="BL187" s="73" t="str">
        <f>SUBSTITUTE(IF(INDEX($E$118:$G$121,MATCH("●",INDEX($H$118:$AQ$121,,MATCH($D187,$70:$70,0)-7),0),1)=VLOOKUP(BL$171,$AD$9:$AN$20,8,FALSE),"","sed -i "&amp;IF($AK$169="MacOS","'' ","")&amp;"'s#"&amp;BL$171&amp;"="""&amp;INDEX($E$118:$G$121,MATCH("●",INDEX($H$118:$AQ$121,,MATCH($D187,$70:$70,0)-7),0),1)&amp;""""&amp;"#"&amp;BL$171&amp;"="&amp;""""&amp;VLOOKUP(BL$171,$AD$9:$AN$20,8,FALSE)&amp;""""&amp;"#g'"&amp;"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7" s="73" t="str">
        <f>SUBSTITUTE(IF(VLOOKUP(BM$171,$AD$9:$AN$20,8,FALSE)=INDEX($E$123:$G$126,MATCH("●",INDEX($H$123:$AQ$126,,MATCH($D187,$70:$70,0)-7),0),1),"","sed -i "&amp;IF($AK$169="MacOS","'' ","")&amp;"'s#"&amp;BM$171&amp;"="""&amp;VLOOKUP(BM$171,$AD$9:$AN$20,8,FALSE)&amp;""""&amp;"#"&amp;BM$171&amp;"="&amp;""""&amp;INDEX($E$123:$G$126,MATCH("●",INDEX($H$123:$AQ$126,,MATCH($D187,$70:$70,0)-7),0),1)&amp;""""&amp;"#g'"&amp;" ${CONFIG_DIR}db_data_config.txt; export "&amp;BM$171&amp;"="&amp;""""&amp;INDEX($E$123:$G$126,MATCH("●",INDEX($H$123:$AQ$126,,MATCH($D187,$70:$70,0)-7),0),1)&amp;""";"),",",""",""")</f>
        <v/>
      </c>
      <c r="BN187" s="73" t="str">
        <f>SUBSTITUTE(IF(INDEX($E$123:$G$126,MATCH("●",INDEX($H$123:$AQ$126,,MATCH($D187,$70:$70,0)-7),0),1)=VLOOKUP(BN$171,$AD$9:$AN$20,8,FALSE),"","sed -i "&amp;IF($AK$169="MacOS","'' ","")&amp;"'s#"&amp;BN$171&amp;"="""&amp;INDEX($E$123:$G$126,MATCH("●",INDEX($H$123:$AQ$126,,MATCH($D187,$70:$70,0)-7),0),1)&amp;""""&amp;"#"&amp;BN$171&amp;"="&amp;""""&amp;VLOOKUP(BN$171,$AD$9:$AN$20,8,FALSE)&amp;""""&amp;"#g'"&amp;"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7" s="73" t="str">
        <f>SUBSTITUTE(IF(VLOOKUP(BO$171,$AD$9:$AN$20,8,FALSE)=INDEX($E$128:$G$131,MATCH("●",INDEX($H$128:$AQ$131,,MATCH($D187,$70:$70,0)-7),0),1),"","sed -i "&amp;IF($AK$169="MacOS","'' ","")&amp;"'s#"&amp;BO$171&amp;"="""&amp;VLOOKUP(BO$171,$AD$9:$AN$20,8,FALSE)&amp;""""&amp;"#"&amp;BO$171&amp;"="&amp;""""&amp;INDEX($E$128:$G$131,MATCH("●",INDEX($H$128:$AQ$131,,MATCH($D187,$70:$70,0)-7),0),1)&amp;""""&amp;"#g'"&amp;" ${CONFIG_DIR}db_data_config.txt; export "&amp;BO$171&amp;"="&amp;""""&amp;INDEX($E$128:$G$131,MATCH("●",INDEX($H$128:$AQ$131,,MATCH($D187,$70:$70,0)-7),0),1)&amp;""";"),",",""",""")</f>
        <v/>
      </c>
      <c r="BP187" s="73" t="str">
        <f>SUBSTITUTE(IF(INDEX($E$128:$G$131,MATCH("●",INDEX($H$128:$AQ$131,,MATCH($D187,$70:$70,0)-7),0),1)=VLOOKUP(BP$171,$AD$9:$AN$20,8,FALSE),"","sed -i "&amp;IF($AK$169="MacOS","'' ","")&amp;"'s#"&amp;BP$171&amp;"="""&amp;INDEX($E$128:$G$131,MATCH("●",INDEX($H$128:$AQ$131,,MATCH($D187,$70:$70,0)-7),0),1)&amp;""""&amp;"#"&amp;BP$171&amp;"="&amp;""""&amp;VLOOKUP(BP$171,$AD$9:$AN$20,8,FALSE)&amp;""""&amp;"#g'"&amp;"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7" s="73" t="str">
        <f>SUBSTITUTE(IF(VLOOKUP(BQ$171,$AD$9:$AN$20,8,FALSE)=INDEX($E$133:$G$137,MATCH("●",INDEX($H$133:$AQ$137,,MATCH($D187,$70:$70,0)-7),0),1),"","sed -i "&amp;IF($AK$169="MacOS","'' ","")&amp;"'s#"&amp;BQ$171&amp;"="""&amp;VLOOKUP(BQ$171,$AD$9:$AN$20,8,FALSE)&amp;""""&amp;"#"&amp;BQ$171&amp;"="&amp;""""&amp;INDEX($E$133:$G$137,MATCH("●",INDEX($H$133:$AQ$137,,MATCH($D187,$70:$70,0)-7),0),1)&amp;""""&amp;"#g'"&amp;" ${CONFIG_DIR}db_data_config.txt; export "&amp;BQ$171&amp;"="&amp;""""&amp;INDEX($E$133:$G$137,MATCH("●",INDEX($H$133:$AQ$137,,MATCH($D187,$70:$70,0)-7),0),1)&amp;""";"),",",""",""")</f>
        <v/>
      </c>
      <c r="BR187" s="73" t="str">
        <f>SUBSTITUTE(IF(INDEX($E$133:$G$137,MATCH("●",INDEX($H$133:$AQ$137,,MATCH($D187,$70:$70,0)-7),0),1)=VLOOKUP(BR$171,$AD$9:$AN$20,8,FALSE),"","sed -i "&amp;IF($AK$169="MacOS","'' ","")&amp;"'s#"&amp;BR$171&amp;"="""&amp;INDEX($E$133:$G$137,MATCH("●",INDEX($H$133:$AQ$137,,MATCH($D187,$70:$70,0)-7),0),1)&amp;""""&amp;"#"&amp;BR$171&amp;"="&amp;""""&amp;VLOOKUP(BR$171,$AD$9:$AN$20,8,FALSE)&amp;""""&amp;"#g'"&amp;"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7" s="73" t="str">
        <f>SUBSTITUTE(IF(VLOOKUP(BS$171,$AD$9:$AN$20,8,FALSE)=INDEX($E$139:$G$145,MATCH("●",INDEX($H$139:$AQ$145,,MATCH($D187,$70:$70,0)-7),0),1),"","sed -i "&amp;IF($AK$169="MacOS","'' ","")&amp;"'s#"&amp;BS$171&amp;"="""&amp;VLOOKUP(BS$171,$AD$9:$AN$20,8,FALSE)&amp;""""&amp;"#"&amp;BS$171&amp;"="&amp;""""&amp;INDEX($E$139:$G$145,MATCH("●",INDEX($H$139:$AQ$145,,MATCH($D187,$70:$70,0)-7),0),1)&amp;""""&amp;"#g'"&amp;" ${CONFIG_DIR}db_data_config.txt; export "&amp;BS$171&amp;"="&amp;""""&amp;INDEX($E$139:$G$145,MATCH("●",INDEX($H$139:$AQ$145,,MATCH($D187,$70:$70,0)-7),0),1)&amp;""";"),",",""",""")</f>
        <v/>
      </c>
      <c r="BT187" s="73" t="str">
        <f>SUBSTITUTE(IF(INDEX($E$139:$G$145,MATCH("●",INDEX($H$139:$AQ$145,,MATCH($D187,$70:$70,0)-7),0),1)=VLOOKUP(BT$171,$AD$9:$AN$20,8,FALSE),"","sed -i "&amp;IF($AK$169="MacOS","'' ","")&amp;"'s#"&amp;BT$171&amp;"="""&amp;INDEX($E$139:$G$145,MATCH("●",INDEX($H$139:$AQ$145,,MATCH($D187,$70:$70,0)-7),0),1)&amp;""""&amp;"#"&amp;BT$171&amp;"="&amp;""""&amp;VLOOKUP(BT$171,$AD$9:$AN$20,8,FALSE)&amp;""""&amp;"#g'"&amp;"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7" s="5" t="s">
        <v>761</v>
      </c>
    </row>
    <row r="188" spans="4:73" ht="36" customHeight="1">
      <c r="D188" s="138">
        <f t="shared" si="3"/>
        <v>16</v>
      </c>
      <c r="E188" s="139"/>
      <c r="F188" s="139"/>
      <c r="G188" s="140"/>
      <c r="H188" s="45" t="str">
        <f t="shared" ca="1" si="2"/>
        <v>clear; echo テストケース016; sed -i '' 's#COLUMN_DATA_LENGTH="3"#COLUMN_DATA_LENGTH="3","4"#g' ${CONFIG_DIR}db_data_config.txt; export COLUMN_DATA_LENGTH="3","4";sh ./script/db_check_data_validate_config.sh; sed -i '' 's#COLUMN_DATA_LENGTH="3","4"#COLUMN_DATA_LENGTH="3"#g'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6" t="str" cm="1">
        <f t="array" ref="AE188">SUBSTITUTE(INDEX($H$147:$AQ$147, , MATCH($D188, $70:$70, 0)-7),"-","")</f>
        <v>異常</v>
      </c>
      <c r="AF188" s="147"/>
      <c r="AG188" s="148"/>
      <c r="AH188" s="143" t="s">
        <v>900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9" t="str" cm="1">
        <f t="array" ref="AS188">SUBSTITUTE(TEXT(INDEX($H$150:$AQ$150,1,$D188),"000000"),"-","")</f>
        <v>220116</v>
      </c>
      <c r="AT188" s="70"/>
      <c r="AU188" s="71"/>
      <c r="AW188" s="73" t="str">
        <f>SUBSTITUTE(IF(VLOOKUP(AW$171,$AD$9:$AN$20,8,FALSE)=INDEX($E$76:$G$79,MATCH("●",INDEX($H$76:$AQ$79,,MATCH($D188,$70:$70,0)-7),0),1),"","sed -i "&amp;IF($AK$169="MacOS","'' ","")&amp;"'s#"&amp;AW$171&amp;"="""&amp;VLOOKUP(AW$171,$AD$9:$AN$20,8,FALSE)&amp;""""&amp;"#"&amp;AW$171&amp;"="&amp;""""&amp;INDEX($E$76:$G$79,MATCH("●",INDEX($H$76:$AQ$79,,MATCH($D188,$70:$70,0)-7),0),1)&amp;""""&amp;"#g'"&amp;" ${CONFIG_DIR}db_data_config.txt; export "&amp;AW$171&amp;"="&amp;""""&amp;INDEX($E$76:$G$79,MATCH("●",INDEX($H$76:$AQ$79,,MATCH($D188,$70:$70,0)-7),0),1)&amp;""";"),",",""",""")</f>
        <v/>
      </c>
      <c r="AX188" s="73" t="str">
        <f>SUBSTITUTE(IF(INDEX($E$76:$G$79,MATCH("●",INDEX($H$76:$AQ$79,,MATCH($D188,$70:$70,0)-7),0),1)=VLOOKUP(AX$171,$AD$9:$AN$20,8,FALSE),"","sed -i "&amp;IF($AK$169="MacOS","'' ","")&amp;"'s#"&amp;AX$171&amp;"="""&amp;INDEX($E$76:$G$79,MATCH("●",INDEX($H$76:$AQ$79,,MATCH($D188,$70:$70,0)-7),0),1)&amp;""""&amp;"#"&amp;AX$171&amp;"="&amp;""""&amp;VLOOKUP(AX$171,$AD$9:$AN$20,8,FALSE)&amp;""""&amp;"#g'"&amp;"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8" s="73" t="str">
        <f>SUBSTITUTE(IF(VLOOKUP(AY$171,$AD$9:$AN$20,8,FALSE)=INDEX($E$81:$G$84,MATCH("●",INDEX($H$81:$AQ$84,,MATCH($D188,$70:$70,0)-7),0),1),"","sed -i "&amp;IF($AK$169="MacOS","'' ","")&amp;"'s#"&amp;AY$171&amp;"="""&amp;VLOOKUP(AY$171,$AD$9:$AN$20,8,FALSE)&amp;""""&amp;"#"&amp;AY$171&amp;"="&amp;""""&amp;INDEX($E$81:$G$84,MATCH("●",INDEX($H$81:$AQ$84,,MATCH($D188,$70:$70,0)-7),0),1)&amp;""""&amp;"#g'"&amp;" ${CONFIG_DIR}db_data_config.txt; export "&amp;AY$171&amp;"="&amp;""""&amp;INDEX($E$81:$G$84,MATCH("●",INDEX($H$81:$AQ$84,,MATCH($D188,$70:$70,0)-7),0),1)&amp;""";"),",",""",""")</f>
        <v/>
      </c>
      <c r="AZ188" s="73" t="str">
        <f>SUBSTITUTE(IF(INDEX($E$81:$G$84,MATCH("●",INDEX($H$81:$AQ$84,,MATCH($D188,$70:$70,0)-7),0),1)=VLOOKUP(AZ$171,$AD$9:$AN$20,8,FALSE),"","sed -i "&amp;IF($AK$169="MacOS","'' ","")&amp;"'s#"&amp;AZ$171&amp;"="""&amp;INDEX($E$81:$G$84,MATCH("●",INDEX($H$81:$AQ$84,,MATCH($D188,$70:$70,0)-7),0),1)&amp;""""&amp;"#"&amp;AZ$171&amp;"="&amp;""""&amp;VLOOKUP(AZ$171,$AD$9:$AN$20,8,FALSE)&amp;""""&amp;"#g'"&amp;"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8" s="73" t="str">
        <f>SUBSTITUTE(IF(VLOOKUP(BA$171,$AD$9:$AN$20,8,FALSE)=INDEX($E$86:$G$92,MATCH("●",INDEX($H$86:$AQ$92,,MATCH($D188,$70:$70,0)-7),0),1),"","sed -i "&amp;IF($AK$169="MacOS","'' ","")&amp;"'s#"&amp;BA$171&amp;"="""&amp;VLOOKUP(BA$171,$AD$9:$AN$20,8,FALSE)&amp;""""&amp;"#"&amp;BA$171&amp;"="&amp;""""&amp;INDEX($E$86:$G$92,MATCH("●",INDEX($H$86:$AQ$92,,MATCH($D188,$70:$70,0)-7),0),1)&amp;""""&amp;"#g'"&amp;" ${CONFIG_DIR}db_data_config.txt; export "&amp;BA$171&amp;"="&amp;""""&amp;INDEX($E$86:$G$92,MATCH("●",INDEX($H$86:$AQ$92,,MATCH($D188,$70:$70,0)-7),0),1)&amp;""";"),",",""",""")</f>
        <v>sed -i '' 's#COLUMN_DATA_LENGTH="3"#COLUMN_DATA_LENGTH="3","4"#g' ${CONFIG_DIR}db_data_config.txt; export COLUMN_DATA_LENGTH="3","4";</v>
      </c>
      <c r="BB188" s="73" t="str">
        <f>SUBSTITUTE(IF(INDEX($E$86:$G$92,MATCH("●",INDEX($H$86:$AQ$92,,MATCH($D188,$70:$70,0)-7),0),1)=VLOOKUP(BB$171,$AD$9:$AN$20,8,FALSE),"","sed -i "&amp;IF($AK$169="MacOS","'' ","")&amp;"'s#"&amp;BB$171&amp;"="""&amp;INDEX($E$86:$G$92,MATCH("●",INDEX($H$86:$AQ$92,,MATCH($D188,$70:$70,0)-7),0),1)&amp;""""&amp;"#"&amp;BB$171&amp;"="&amp;""""&amp;VLOOKUP(BB$171,$AD$9:$AN$20,8,FALSE)&amp;""""&amp;"#g'"&amp;"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>sed -i '' 's#COLUMN_DATA_LENGTH="3","4"#COLUMN_DATA_LENGTH="3"#g' ${CONFIG_DIR}db_data_config.txt; export COLUMN_DATA_LENGTH="3";</v>
      </c>
      <c r="BC188" s="73" t="str">
        <f>SUBSTITUTE(IF(VLOOKUP(BC$171,$AD$9:$AN$20,8,FALSE)=INDEX($E$94:$G$97,MATCH("●",INDEX($H$94:$AQ$97,,MATCH($D188,$70:$70,0)-7),0),1),"","sed -i "&amp;IF($AK$169="MacOS","'' ","")&amp;"'s#"&amp;BC$171&amp;"="""&amp;VLOOKUP(BC$171,$AD$9:$AN$20,8,FALSE)&amp;""""&amp;"#"&amp;BC$171&amp;"="&amp;""""&amp;INDEX($E$94:$G$97,MATCH("●",INDEX($H$94:$AQ$97,,MATCH($D188,$70:$70,0)-7),0),1)&amp;""""&amp;"#g'"&amp;" ${CONFIG_DIR}db_data_config.txt; export "&amp;BC$171&amp;"="&amp;""""&amp;INDEX($E$94:$G$97,MATCH("●",INDEX($H$94:$AQ$97,,MATCH($D188,$70:$70,0)-7),0),1)&amp;""";"),",",""",""")</f>
        <v/>
      </c>
      <c r="BD188" s="73" t="str">
        <f>SUBSTITUTE(IF(INDEX($E$94:$G$97,MATCH("●",INDEX($H$94:$AQ$97,,MATCH($D188,$70:$70,0)-7),0),1)=VLOOKUP(BD$171,$AD$9:$AN$20,8,FALSE),"","sed -i "&amp;IF($AK$169="MacOS","'' ","")&amp;"'s#"&amp;BD$171&amp;"="""&amp;INDEX($E$94:$G$97,MATCH("●",INDEX($H$94:$AQ$97,,MATCH($D188,$70:$70,0)-7),0),1)&amp;""""&amp;"#"&amp;BD$171&amp;"="&amp;""""&amp;VLOOKUP(BD$171,$AD$9:$AN$20,8,FALSE)&amp;""""&amp;"#g'"&amp;"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88" s="73" t="str">
        <f>SUBSTITUTE(IF(VLOOKUP(BE$171,$AD$9:$AN$20,8,FALSE)=INDEX($E$99:$G$104,MATCH("●",INDEX($H$99:$AQ$104,,MATCH($D188,$70:$70,0)-7),0),1),"","sed -i "&amp;IF($AK$169="MacOS","'' ","")&amp;"'s#"&amp;BE$171&amp;"="""&amp;VLOOKUP(BE$171,$AD$9:$AN$20,8,FALSE)&amp;""""&amp;"#"&amp;BE$171&amp;"="&amp;""""&amp;INDEX($E$99:$G$104,MATCH("●",INDEX($H$99:$AQ$104,,MATCH($D188,$70:$70,0)-7),0),1)&amp;""""&amp;"#g'"&amp;" ${CONFIG_DIR}db_data_config.txt; export "&amp;BE$171&amp;"="&amp;""""&amp;INDEX($E$99:$G$104,MATCH("●",INDEX($H$99:$AQ$104,,MATCH($D188,$70:$70,0)-7),0),1)&amp;""";"),",",""",""")</f>
        <v/>
      </c>
      <c r="BF188" s="73" t="str">
        <f>SUBSTITUTE(IF(INDEX($E$99:$G$104,MATCH("●",INDEX($H$99:$AQ$104,,MATCH($D188,$70:$70,0)-7),0),1)=VLOOKUP(BF$171,$AD$9:$AN$20,8,FALSE),"","sed -i "&amp;IF($AK$169="MacOS","'' ","")&amp;"'s#"&amp;BF$171&amp;"="""&amp;INDEX($E$99:$G$104,MATCH("●",INDEX($H$99:$AQ$104,,MATCH($D188,$70:$70,0)-7),0),1)&amp;""""&amp;"#"&amp;BF$171&amp;"="&amp;""""&amp;VLOOKUP(BF$171,$AD$9:$AN$20,8,FALSE)&amp;""""&amp;"#g'"&amp;"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8" s="73" t="str">
        <f>SUBSTITUTE(IF(VLOOKUP(BG$171,$AD$9:$AN$20,8,FALSE)=INDEX($E$106:$G$110,MATCH("●",INDEX($H$106:$AQ$110,,MATCH($D188,$70:$70,0)-7),0),1),"","sed -i "&amp;IF($AK$169="MacOS","'' ","")&amp;"'s#"&amp;BG$171&amp;"="""&amp;VLOOKUP(BG$171,$AD$9:$AN$20,8,FALSE)&amp;""""&amp;"#"&amp;BG$171&amp;"="&amp;""""&amp;INDEX($E$106:$G$110,MATCH("●",INDEX($H$106:$AQ$110,,MATCH($D188,$70:$70,0)-7),0),1)&amp;""""&amp;"#g'"&amp;" ${CONFIG_DIR}db_data_config.txt; export "&amp;BG$171&amp;"="&amp;""""&amp;INDEX($E$106:$G$110,MATCH("●",INDEX($H$106:$AQ$110,,MATCH($D188,$70:$70,0)-7),0),1)&amp;""";"),",",""",""")</f>
        <v/>
      </c>
      <c r="BH188" s="73" t="str">
        <f>SUBSTITUTE(IF(INDEX($E$106:$G$110,MATCH("●",INDEX($H$106:$AQ$110,,MATCH($D188,$70:$70,0)-7),0),1)=VLOOKUP(BH$171,$AD$9:$AN$20,8,FALSE),"","sed -i "&amp;IF($AK$169="MacOS","'' ","")&amp;"'s#"&amp;BH$171&amp;"="""&amp;INDEX($E$106:$G$110,MATCH("●",INDEX($H$106:$AQ$110,,MATCH($D188,$70:$70,0)-7),0),1)&amp;""""&amp;"#"&amp;BH$171&amp;"="&amp;""""&amp;VLOOKUP(BH$171,$AD$9:$AN$20,8,FALSE)&amp;""""&amp;"#g'"&amp;"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8" s="73" t="str">
        <f>SUBSTITUTE(IF(VLOOKUP(BI$171,$AD$9:$AN$20,8,FALSE)=INDEX($E$112:$G$116,MATCH("●",INDEX($H$112:$AQ$116,,MATCH($D188,$70:$70,0)-7),0),1),"","sed -i "&amp;IF($AK$169="MacOS","'' ","")&amp;"'s#"&amp;BI$171&amp;"="""&amp;VLOOKUP(BI$171,$AD$9:$AN$20,8,FALSE)&amp;""""&amp;"#"&amp;BI$171&amp;"="&amp;""""&amp;INDEX($E$112:$G$116,MATCH("●",INDEX($H$112:$AQ$116,,MATCH($D188,$70:$70,0)-7),0),1)&amp;""""&amp;"#g'"&amp;" ${CONFIG_DIR}db_data_config.txt; export "&amp;BI$171&amp;"="&amp;""""&amp;INDEX($E$112:$G$116,MATCH("●",INDEX($H$112:$AQ$116,,MATCH($D188,$70:$70,0)-7),0),1)&amp;""";"),",",""",""")</f>
        <v/>
      </c>
      <c r="BJ188" s="73" t="str">
        <f>SUBSTITUTE(IF(INDEX($E$112:$G$116,MATCH("●",INDEX($H$112:$AQ$116,,MATCH($D188,$70:$70,0)-7),0),1)=VLOOKUP(BJ$171,$AD$9:$AN$20,8,FALSE),"","sed -i "&amp;IF($AK$169="MacOS","'' ","")&amp;"'s#"&amp;BJ$171&amp;"="""&amp;INDEX($E$112:$G$116,MATCH("●",INDEX($H$112:$AQ$116,,MATCH($D188,$70:$70,0)-7),0),1)&amp;""""&amp;"#"&amp;BJ$171&amp;"="&amp;""""&amp;VLOOKUP(BJ$171,$AD$9:$AN$20,8,FALSE)&amp;""""&amp;"#g'"&amp;"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8" s="73" t="str">
        <f>SUBSTITUTE(IF(VLOOKUP(BK$171,$AD$9:$AN$20,8,FALSE)=INDEX($E$118:$G$121,MATCH("●",INDEX($H$118:$AQ$121,,MATCH($D188,$70:$70,0)-7),0),1),"","sed -i "&amp;IF($AK$169="MacOS","'' ","")&amp;"'s#"&amp;BK$171&amp;"="""&amp;VLOOKUP(BK$171,$AD$9:$AN$20,8,FALSE)&amp;""""&amp;"#"&amp;BK$171&amp;"="&amp;""""&amp;INDEX($E$118:$G$121,MATCH("●",INDEX($H$118:$AQ$121,,MATCH($D188,$70:$70,0)-7),0),1)&amp;""""&amp;"#g'"&amp;" ${CONFIG_DIR}db_data_config.txt; export "&amp;BK$171&amp;"="&amp;""""&amp;INDEX($E$118:$G$121,MATCH("●",INDEX($H$118:$AQ$121,,MATCH($D188,$70:$70,0)-7),0),1)&amp;""";"),",",""",""")</f>
        <v/>
      </c>
      <c r="BL188" s="73" t="str">
        <f>SUBSTITUTE(IF(INDEX($E$118:$G$121,MATCH("●",INDEX($H$118:$AQ$121,,MATCH($D188,$70:$70,0)-7),0),1)=VLOOKUP(BL$171,$AD$9:$AN$20,8,FALSE),"","sed -i "&amp;IF($AK$169="MacOS","'' ","")&amp;"'s#"&amp;BL$171&amp;"="""&amp;INDEX($E$118:$G$121,MATCH("●",INDEX($H$118:$AQ$121,,MATCH($D188,$70:$70,0)-7),0),1)&amp;""""&amp;"#"&amp;BL$171&amp;"="&amp;""""&amp;VLOOKUP(BL$171,$AD$9:$AN$20,8,FALSE)&amp;""""&amp;"#g'"&amp;"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8" s="73" t="str">
        <f>SUBSTITUTE(IF(VLOOKUP(BM$171,$AD$9:$AN$20,8,FALSE)=INDEX($E$123:$G$126,MATCH("●",INDEX($H$123:$AQ$126,,MATCH($D188,$70:$70,0)-7),0),1),"","sed -i "&amp;IF($AK$169="MacOS","'' ","")&amp;"'s#"&amp;BM$171&amp;"="""&amp;VLOOKUP(BM$171,$AD$9:$AN$20,8,FALSE)&amp;""""&amp;"#"&amp;BM$171&amp;"="&amp;""""&amp;INDEX($E$123:$G$126,MATCH("●",INDEX($H$123:$AQ$126,,MATCH($D188,$70:$70,0)-7),0),1)&amp;""""&amp;"#g'"&amp;" ${CONFIG_DIR}db_data_config.txt; export "&amp;BM$171&amp;"="&amp;""""&amp;INDEX($E$123:$G$126,MATCH("●",INDEX($H$123:$AQ$126,,MATCH($D188,$70:$70,0)-7),0),1)&amp;""";"),",",""",""")</f>
        <v/>
      </c>
      <c r="BN188" s="73" t="str">
        <f>SUBSTITUTE(IF(INDEX($E$123:$G$126,MATCH("●",INDEX($H$123:$AQ$126,,MATCH($D188,$70:$70,0)-7),0),1)=VLOOKUP(BN$171,$AD$9:$AN$20,8,FALSE),"","sed -i "&amp;IF($AK$169="MacOS","'' ","")&amp;"'s#"&amp;BN$171&amp;"="""&amp;INDEX($E$123:$G$126,MATCH("●",INDEX($H$123:$AQ$126,,MATCH($D188,$70:$70,0)-7),0),1)&amp;""""&amp;"#"&amp;BN$171&amp;"="&amp;""""&amp;VLOOKUP(BN$171,$AD$9:$AN$20,8,FALSE)&amp;""""&amp;"#g'"&amp;"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8" s="73" t="str">
        <f>SUBSTITUTE(IF(VLOOKUP(BO$171,$AD$9:$AN$20,8,FALSE)=INDEX($E$128:$G$131,MATCH("●",INDEX($H$128:$AQ$131,,MATCH($D188,$70:$70,0)-7),0),1),"","sed -i "&amp;IF($AK$169="MacOS","'' ","")&amp;"'s#"&amp;BO$171&amp;"="""&amp;VLOOKUP(BO$171,$AD$9:$AN$20,8,FALSE)&amp;""""&amp;"#"&amp;BO$171&amp;"="&amp;""""&amp;INDEX($E$128:$G$131,MATCH("●",INDEX($H$128:$AQ$131,,MATCH($D188,$70:$70,0)-7),0),1)&amp;""""&amp;"#g'"&amp;" ${CONFIG_DIR}db_data_config.txt; export "&amp;BO$171&amp;"="&amp;""""&amp;INDEX($E$128:$G$131,MATCH("●",INDEX($H$128:$AQ$131,,MATCH($D188,$70:$70,0)-7),0),1)&amp;""";"),",",""",""")</f>
        <v/>
      </c>
      <c r="BP188" s="73" t="str">
        <f>SUBSTITUTE(IF(INDEX($E$128:$G$131,MATCH("●",INDEX($H$128:$AQ$131,,MATCH($D188,$70:$70,0)-7),0),1)=VLOOKUP(BP$171,$AD$9:$AN$20,8,FALSE),"","sed -i "&amp;IF($AK$169="MacOS","'' ","")&amp;"'s#"&amp;BP$171&amp;"="""&amp;INDEX($E$128:$G$131,MATCH("●",INDEX($H$128:$AQ$131,,MATCH($D188,$70:$70,0)-7),0),1)&amp;""""&amp;"#"&amp;BP$171&amp;"="&amp;""""&amp;VLOOKUP(BP$171,$AD$9:$AN$20,8,FALSE)&amp;""""&amp;"#g'"&amp;"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8" s="73" t="str">
        <f>SUBSTITUTE(IF(VLOOKUP(BQ$171,$AD$9:$AN$20,8,FALSE)=INDEX($E$133:$G$137,MATCH("●",INDEX($H$133:$AQ$137,,MATCH($D188,$70:$70,0)-7),0),1),"","sed -i "&amp;IF($AK$169="MacOS","'' ","")&amp;"'s#"&amp;BQ$171&amp;"="""&amp;VLOOKUP(BQ$171,$AD$9:$AN$20,8,FALSE)&amp;""""&amp;"#"&amp;BQ$171&amp;"="&amp;""""&amp;INDEX($E$133:$G$137,MATCH("●",INDEX($H$133:$AQ$137,,MATCH($D188,$70:$70,0)-7),0),1)&amp;""""&amp;"#g'"&amp;" ${CONFIG_DIR}db_data_config.txt; export "&amp;BQ$171&amp;"="&amp;""""&amp;INDEX($E$133:$G$137,MATCH("●",INDEX($H$133:$AQ$137,,MATCH($D188,$70:$70,0)-7),0),1)&amp;""";"),",",""",""")</f>
        <v/>
      </c>
      <c r="BR188" s="73" t="str">
        <f>SUBSTITUTE(IF(INDEX($E$133:$G$137,MATCH("●",INDEX($H$133:$AQ$137,,MATCH($D188,$70:$70,0)-7),0),1)=VLOOKUP(BR$171,$AD$9:$AN$20,8,FALSE),"","sed -i "&amp;IF($AK$169="MacOS","'' ","")&amp;"'s#"&amp;BR$171&amp;"="""&amp;INDEX($E$133:$G$137,MATCH("●",INDEX($H$133:$AQ$137,,MATCH($D188,$70:$70,0)-7),0),1)&amp;""""&amp;"#"&amp;BR$171&amp;"="&amp;""""&amp;VLOOKUP(BR$171,$AD$9:$AN$20,8,FALSE)&amp;""""&amp;"#g'"&amp;"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8" s="73" t="str">
        <f>SUBSTITUTE(IF(VLOOKUP(BS$171,$AD$9:$AN$20,8,FALSE)=INDEX($E$139:$G$145,MATCH("●",INDEX($H$139:$AQ$145,,MATCH($D188,$70:$70,0)-7),0),1),"","sed -i "&amp;IF($AK$169="MacOS","'' ","")&amp;"'s#"&amp;BS$171&amp;"="""&amp;VLOOKUP(BS$171,$AD$9:$AN$20,8,FALSE)&amp;""""&amp;"#"&amp;BS$171&amp;"="&amp;""""&amp;INDEX($E$139:$G$145,MATCH("●",INDEX($H$139:$AQ$145,,MATCH($D188,$70:$70,0)-7),0),1)&amp;""""&amp;"#g'"&amp;" ${CONFIG_DIR}db_data_config.txt; export "&amp;BS$171&amp;"="&amp;""""&amp;INDEX($E$139:$G$145,MATCH("●",INDEX($H$139:$AQ$145,,MATCH($D188,$70:$70,0)-7),0),1)&amp;""";"),",",""",""")</f>
        <v/>
      </c>
      <c r="BT188" s="73" t="str">
        <f>SUBSTITUTE(IF(INDEX($E$139:$G$145,MATCH("●",INDEX($H$139:$AQ$145,,MATCH($D188,$70:$70,0)-7),0),1)=VLOOKUP(BT$171,$AD$9:$AN$20,8,FALSE),"","sed -i "&amp;IF($AK$169="MacOS","'' ","")&amp;"'s#"&amp;BT$171&amp;"="""&amp;INDEX($E$139:$G$145,MATCH("●",INDEX($H$139:$AQ$145,,MATCH($D188,$70:$70,0)-7),0),1)&amp;""""&amp;"#"&amp;BT$171&amp;"="&amp;""""&amp;VLOOKUP(BT$171,$AD$9:$AN$20,8,FALSE)&amp;""""&amp;"#g'"&amp;"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8" s="5" t="s">
        <v>761</v>
      </c>
    </row>
    <row r="189" spans="4:73" ht="36" customHeight="1">
      <c r="D189" s="138">
        <f t="shared" si="3"/>
        <v>17</v>
      </c>
      <c r="E189" s="139"/>
      <c r="F189" s="139"/>
      <c r="G189" s="140"/>
      <c r="H189" s="45" t="str">
        <f t="shared" ca="1" si="2"/>
        <v>clear; echo テストケース017; sed -i '' 's#COLUMN_DATA_TRIM="NONE"#COLUMN_DATA_TRIM="NONE","NONE"#g' ${CONFIG_DIR}db_data_config.txt; export COLUMN_DATA_TRIM="NONE","NONE";sh ./script/db_check_data_validate_config.sh; sed -i '' 's#COLUMN_DATA_TRIM="NONE","NONE"#COLUMN_DATA_TRIM="NONE"#g'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6" t="str" cm="1">
        <f t="array" ref="AE189">SUBSTITUTE(INDEX($H$147:$AQ$147, , MATCH($D189, $70:$70, 0)-7),"-","")</f>
        <v>異常</v>
      </c>
      <c r="AF189" s="147"/>
      <c r="AG189" s="148"/>
      <c r="AH189" s="143" t="s">
        <v>901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9" t="str" cm="1">
        <f t="array" ref="AS189">SUBSTITUTE(TEXT(INDEX($H$150:$AQ$150,1,$D189),"000000"),"-","")</f>
        <v>220117</v>
      </c>
      <c r="AT189" s="70"/>
      <c r="AU189" s="71"/>
      <c r="AW189" s="73" t="str">
        <f>SUBSTITUTE(IF(VLOOKUP(AW$171,$AD$9:$AN$20,8,FALSE)=INDEX($E$76:$G$79,MATCH("●",INDEX($H$76:$AQ$79,,MATCH($D189,$70:$70,0)-7),0),1),"","sed -i "&amp;IF($AK$169="MacOS","'' ","")&amp;"'s#"&amp;AW$171&amp;"="""&amp;VLOOKUP(AW$171,$AD$9:$AN$20,8,FALSE)&amp;""""&amp;"#"&amp;AW$171&amp;"="&amp;""""&amp;INDEX($E$76:$G$79,MATCH("●",INDEX($H$76:$AQ$79,,MATCH($D189,$70:$70,0)-7),0),1)&amp;""""&amp;"#g'"&amp;" ${CONFIG_DIR}db_data_config.txt; export "&amp;AW$171&amp;"="&amp;""""&amp;INDEX($E$76:$G$79,MATCH("●",INDEX($H$76:$AQ$79,,MATCH($D189,$70:$70,0)-7),0),1)&amp;""";"),",",""",""")</f>
        <v/>
      </c>
      <c r="AX189" s="73" t="str">
        <f>SUBSTITUTE(IF(INDEX($E$76:$G$79,MATCH("●",INDEX($H$76:$AQ$79,,MATCH($D189,$70:$70,0)-7),0),1)=VLOOKUP(AX$171,$AD$9:$AN$20,8,FALSE),"","sed -i "&amp;IF($AK$169="MacOS","'' ","")&amp;"'s#"&amp;AX$171&amp;"="""&amp;INDEX($E$76:$G$79,MATCH("●",INDEX($H$76:$AQ$79,,MATCH($D189,$70:$70,0)-7),0),1)&amp;""""&amp;"#"&amp;AX$171&amp;"="&amp;""""&amp;VLOOKUP(AX$171,$AD$9:$AN$20,8,FALSE)&amp;""""&amp;"#g'"&amp;"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89" s="73" t="str">
        <f>SUBSTITUTE(IF(VLOOKUP(AY$171,$AD$9:$AN$20,8,FALSE)=INDEX($E$81:$G$84,MATCH("●",INDEX($H$81:$AQ$84,,MATCH($D189,$70:$70,0)-7),0),1),"","sed -i "&amp;IF($AK$169="MacOS","'' ","")&amp;"'s#"&amp;AY$171&amp;"="""&amp;VLOOKUP(AY$171,$AD$9:$AN$20,8,FALSE)&amp;""""&amp;"#"&amp;AY$171&amp;"="&amp;""""&amp;INDEX($E$81:$G$84,MATCH("●",INDEX($H$81:$AQ$84,,MATCH($D189,$70:$70,0)-7),0),1)&amp;""""&amp;"#g'"&amp;" ${CONFIG_DIR}db_data_config.txt; export "&amp;AY$171&amp;"="&amp;""""&amp;INDEX($E$81:$G$84,MATCH("●",INDEX($H$81:$AQ$84,,MATCH($D189,$70:$70,0)-7),0),1)&amp;""";"),",",""",""")</f>
        <v/>
      </c>
      <c r="AZ189" s="73" t="str">
        <f>SUBSTITUTE(IF(INDEX($E$81:$G$84,MATCH("●",INDEX($H$81:$AQ$84,,MATCH($D189,$70:$70,0)-7),0),1)=VLOOKUP(AZ$171,$AD$9:$AN$20,8,FALSE),"","sed -i "&amp;IF($AK$169="MacOS","'' ","")&amp;"'s#"&amp;AZ$171&amp;"="""&amp;INDEX($E$81:$G$84,MATCH("●",INDEX($H$81:$AQ$84,,MATCH($D189,$70:$70,0)-7),0),1)&amp;""""&amp;"#"&amp;AZ$171&amp;"="&amp;""""&amp;VLOOKUP(AZ$171,$AD$9:$AN$20,8,FALSE)&amp;""""&amp;"#g'"&amp;"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89" s="73" t="str">
        <f>SUBSTITUTE(IF(VLOOKUP(BA$171,$AD$9:$AN$20,8,FALSE)=INDEX($E$86:$G$92,MATCH("●",INDEX($H$86:$AQ$92,,MATCH($D189,$70:$70,0)-7),0),1),"","sed -i "&amp;IF($AK$169="MacOS","'' ","")&amp;"'s#"&amp;BA$171&amp;"="""&amp;VLOOKUP(BA$171,$AD$9:$AN$20,8,FALSE)&amp;""""&amp;"#"&amp;BA$171&amp;"="&amp;""""&amp;INDEX($E$86:$G$92,MATCH("●",INDEX($H$86:$AQ$92,,MATCH($D189,$70:$70,0)-7),0),1)&amp;""""&amp;"#g'"&amp;" ${CONFIG_DIR}db_data_config.txt; export "&amp;BA$171&amp;"="&amp;""""&amp;INDEX($E$86:$G$92,MATCH("●",INDEX($H$86:$AQ$92,,MATCH($D189,$70:$70,0)-7),0),1)&amp;""";"),",",""",""")</f>
        <v/>
      </c>
      <c r="BB189" s="73" t="str">
        <f>SUBSTITUTE(IF(INDEX($E$86:$G$92,MATCH("●",INDEX($H$86:$AQ$92,,MATCH($D189,$70:$70,0)-7),0),1)=VLOOKUP(BB$171,$AD$9:$AN$20,8,FALSE),"","sed -i "&amp;IF($AK$169="MacOS","'' ","")&amp;"'s#"&amp;BB$171&amp;"="""&amp;INDEX($E$86:$G$92,MATCH("●",INDEX($H$86:$AQ$92,,MATCH($D189,$70:$70,0)-7),0),1)&amp;""""&amp;"#"&amp;BB$171&amp;"="&amp;""""&amp;VLOOKUP(BB$171,$AD$9:$AN$20,8,FALSE)&amp;""""&amp;"#g'"&amp;"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89" s="73" t="str">
        <f>SUBSTITUTE(IF(VLOOKUP(BC$171,$AD$9:$AN$20,8,FALSE)=INDEX($E$94:$G$97,MATCH("●",INDEX($H$94:$AQ$97,,MATCH($D189,$70:$70,0)-7),0),1),"","sed -i "&amp;IF($AK$169="MacOS","'' ","")&amp;"'s#"&amp;BC$171&amp;"="""&amp;VLOOKUP(BC$171,$AD$9:$AN$20,8,FALSE)&amp;""""&amp;"#"&amp;BC$171&amp;"="&amp;""""&amp;INDEX($E$94:$G$97,MATCH("●",INDEX($H$94:$AQ$97,,MATCH($D189,$70:$70,0)-7),0),1)&amp;""""&amp;"#g'"&amp;" ${CONFIG_DIR}db_data_config.txt; export "&amp;BC$171&amp;"="&amp;""""&amp;INDEX($E$94:$G$97,MATCH("●",INDEX($H$94:$AQ$97,,MATCH($D189,$70:$70,0)-7),0),1)&amp;""";"),",",""",""")</f>
        <v>sed -i '' 's#COLUMN_DATA_TRIM="NONE"#COLUMN_DATA_TRIM="NONE","NONE"#g' ${CONFIG_DIR}db_data_config.txt; export COLUMN_DATA_TRIM="NONE","NONE";</v>
      </c>
      <c r="BD189" s="73" t="str">
        <f>SUBSTITUTE(IF(INDEX($E$94:$G$97,MATCH("●",INDEX($H$94:$AQ$97,,MATCH($D189,$70:$70,0)-7),0),1)=VLOOKUP(BD$171,$AD$9:$AN$20,8,FALSE),"","sed -i "&amp;IF($AK$169="MacOS","'' ","")&amp;"'s#"&amp;BD$171&amp;"="""&amp;INDEX($E$94:$G$97,MATCH("●",INDEX($H$94:$AQ$97,,MATCH($D189,$70:$70,0)-7),0),1)&amp;""""&amp;"#"&amp;BD$171&amp;"="&amp;""""&amp;VLOOKUP(BD$171,$AD$9:$AN$20,8,FALSE)&amp;""""&amp;"#g'"&amp;"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>sed -i '' 's#COLUMN_DATA_TRIM="NONE","NONE"#COLUMN_DATA_TRIM="NONE"#g' ${CONFIG_DIR}db_data_config.txt; export COLUMN_DATA_TRIM="NONE";</v>
      </c>
      <c r="BE189" s="73" t="str">
        <f>SUBSTITUTE(IF(VLOOKUP(BE$171,$AD$9:$AN$20,8,FALSE)=INDEX($E$99:$G$104,MATCH("●",INDEX($H$99:$AQ$104,,MATCH($D189,$70:$70,0)-7),0),1),"","sed -i "&amp;IF($AK$169="MacOS","'' ","")&amp;"'s#"&amp;BE$171&amp;"="""&amp;VLOOKUP(BE$171,$AD$9:$AN$20,8,FALSE)&amp;""""&amp;"#"&amp;BE$171&amp;"="&amp;""""&amp;INDEX($E$99:$G$104,MATCH("●",INDEX($H$99:$AQ$104,,MATCH($D189,$70:$70,0)-7),0),1)&amp;""""&amp;"#g'"&amp;" ${CONFIG_DIR}db_data_config.txt; export "&amp;BE$171&amp;"="&amp;""""&amp;INDEX($E$99:$G$104,MATCH("●",INDEX($H$99:$AQ$104,,MATCH($D189,$70:$70,0)-7),0),1)&amp;""";"),",",""",""")</f>
        <v/>
      </c>
      <c r="BF189" s="73" t="str">
        <f>SUBSTITUTE(IF(INDEX($E$99:$G$104,MATCH("●",INDEX($H$99:$AQ$104,,MATCH($D189,$70:$70,0)-7),0),1)=VLOOKUP(BF$171,$AD$9:$AN$20,8,FALSE),"","sed -i "&amp;IF($AK$169="MacOS","'' ","")&amp;"'s#"&amp;BF$171&amp;"="""&amp;INDEX($E$99:$G$104,MATCH("●",INDEX($H$99:$AQ$104,,MATCH($D189,$70:$70,0)-7),0),1)&amp;""""&amp;"#"&amp;BF$171&amp;"="&amp;""""&amp;VLOOKUP(BF$171,$AD$9:$AN$20,8,FALSE)&amp;""""&amp;"#g'"&amp;"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89" s="73" t="str">
        <f>SUBSTITUTE(IF(VLOOKUP(BG$171,$AD$9:$AN$20,8,FALSE)=INDEX($E$106:$G$110,MATCH("●",INDEX($H$106:$AQ$110,,MATCH($D189,$70:$70,0)-7),0),1),"","sed -i "&amp;IF($AK$169="MacOS","'' ","")&amp;"'s#"&amp;BG$171&amp;"="""&amp;VLOOKUP(BG$171,$AD$9:$AN$20,8,FALSE)&amp;""""&amp;"#"&amp;BG$171&amp;"="&amp;""""&amp;INDEX($E$106:$G$110,MATCH("●",INDEX($H$106:$AQ$110,,MATCH($D189,$70:$70,0)-7),0),1)&amp;""""&amp;"#g'"&amp;" ${CONFIG_DIR}db_data_config.txt; export "&amp;BG$171&amp;"="&amp;""""&amp;INDEX($E$106:$G$110,MATCH("●",INDEX($H$106:$AQ$110,,MATCH($D189,$70:$70,0)-7),0),1)&amp;""";"),",",""",""")</f>
        <v/>
      </c>
      <c r="BH189" s="73" t="str">
        <f>SUBSTITUTE(IF(INDEX($E$106:$G$110,MATCH("●",INDEX($H$106:$AQ$110,,MATCH($D189,$70:$70,0)-7),0),1)=VLOOKUP(BH$171,$AD$9:$AN$20,8,FALSE),"","sed -i "&amp;IF($AK$169="MacOS","'' ","")&amp;"'s#"&amp;BH$171&amp;"="""&amp;INDEX($E$106:$G$110,MATCH("●",INDEX($H$106:$AQ$110,,MATCH($D189,$70:$70,0)-7),0),1)&amp;""""&amp;"#"&amp;BH$171&amp;"="&amp;""""&amp;VLOOKUP(BH$171,$AD$9:$AN$20,8,FALSE)&amp;""""&amp;"#g'"&amp;"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89" s="73" t="str">
        <f>SUBSTITUTE(IF(VLOOKUP(BI$171,$AD$9:$AN$20,8,FALSE)=INDEX($E$112:$G$116,MATCH("●",INDEX($H$112:$AQ$116,,MATCH($D189,$70:$70,0)-7),0),1),"","sed -i "&amp;IF($AK$169="MacOS","'' ","")&amp;"'s#"&amp;BI$171&amp;"="""&amp;VLOOKUP(BI$171,$AD$9:$AN$20,8,FALSE)&amp;""""&amp;"#"&amp;BI$171&amp;"="&amp;""""&amp;INDEX($E$112:$G$116,MATCH("●",INDEX($H$112:$AQ$116,,MATCH($D189,$70:$70,0)-7),0),1)&amp;""""&amp;"#g'"&amp;" ${CONFIG_DIR}db_data_config.txt; export "&amp;BI$171&amp;"="&amp;""""&amp;INDEX($E$112:$G$116,MATCH("●",INDEX($H$112:$AQ$116,,MATCH($D189,$70:$70,0)-7),0),1)&amp;""";"),",",""",""")</f>
        <v/>
      </c>
      <c r="BJ189" s="73" t="str">
        <f>SUBSTITUTE(IF(INDEX($E$112:$G$116,MATCH("●",INDEX($H$112:$AQ$116,,MATCH($D189,$70:$70,0)-7),0),1)=VLOOKUP(BJ$171,$AD$9:$AN$20,8,FALSE),"","sed -i "&amp;IF($AK$169="MacOS","'' ","")&amp;"'s#"&amp;BJ$171&amp;"="""&amp;INDEX($E$112:$G$116,MATCH("●",INDEX($H$112:$AQ$116,,MATCH($D189,$70:$70,0)-7),0),1)&amp;""""&amp;"#"&amp;BJ$171&amp;"="&amp;""""&amp;VLOOKUP(BJ$171,$AD$9:$AN$20,8,FALSE)&amp;""""&amp;"#g'"&amp;"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89" s="73" t="str">
        <f>SUBSTITUTE(IF(VLOOKUP(BK$171,$AD$9:$AN$20,8,FALSE)=INDEX($E$118:$G$121,MATCH("●",INDEX($H$118:$AQ$121,,MATCH($D189,$70:$70,0)-7),0),1),"","sed -i "&amp;IF($AK$169="MacOS","'' ","")&amp;"'s#"&amp;BK$171&amp;"="""&amp;VLOOKUP(BK$171,$AD$9:$AN$20,8,FALSE)&amp;""""&amp;"#"&amp;BK$171&amp;"="&amp;""""&amp;INDEX($E$118:$G$121,MATCH("●",INDEX($H$118:$AQ$121,,MATCH($D189,$70:$70,0)-7),0),1)&amp;""""&amp;"#g'"&amp;" ${CONFIG_DIR}db_data_config.txt; export "&amp;BK$171&amp;"="&amp;""""&amp;INDEX($E$118:$G$121,MATCH("●",INDEX($H$118:$AQ$121,,MATCH($D189,$70:$70,0)-7),0),1)&amp;""";"),",",""",""")</f>
        <v/>
      </c>
      <c r="BL189" s="73" t="str">
        <f>SUBSTITUTE(IF(INDEX($E$118:$G$121,MATCH("●",INDEX($H$118:$AQ$121,,MATCH($D189,$70:$70,0)-7),0),1)=VLOOKUP(BL$171,$AD$9:$AN$20,8,FALSE),"","sed -i "&amp;IF($AK$169="MacOS","'' ","")&amp;"'s#"&amp;BL$171&amp;"="""&amp;INDEX($E$118:$G$121,MATCH("●",INDEX($H$118:$AQ$121,,MATCH($D189,$70:$70,0)-7),0),1)&amp;""""&amp;"#"&amp;BL$171&amp;"="&amp;""""&amp;VLOOKUP(BL$171,$AD$9:$AN$20,8,FALSE)&amp;""""&amp;"#g'"&amp;"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89" s="73" t="str">
        <f>SUBSTITUTE(IF(VLOOKUP(BM$171,$AD$9:$AN$20,8,FALSE)=INDEX($E$123:$G$126,MATCH("●",INDEX($H$123:$AQ$126,,MATCH($D189,$70:$70,0)-7),0),1),"","sed -i "&amp;IF($AK$169="MacOS","'' ","")&amp;"'s#"&amp;BM$171&amp;"="""&amp;VLOOKUP(BM$171,$AD$9:$AN$20,8,FALSE)&amp;""""&amp;"#"&amp;BM$171&amp;"="&amp;""""&amp;INDEX($E$123:$G$126,MATCH("●",INDEX($H$123:$AQ$126,,MATCH($D189,$70:$70,0)-7),0),1)&amp;""""&amp;"#g'"&amp;" ${CONFIG_DIR}db_data_config.txt; export "&amp;BM$171&amp;"="&amp;""""&amp;INDEX($E$123:$G$126,MATCH("●",INDEX($H$123:$AQ$126,,MATCH($D189,$70:$70,0)-7),0),1)&amp;""";"),",",""",""")</f>
        <v/>
      </c>
      <c r="BN189" s="73" t="str">
        <f>SUBSTITUTE(IF(INDEX($E$123:$G$126,MATCH("●",INDEX($H$123:$AQ$126,,MATCH($D189,$70:$70,0)-7),0),1)=VLOOKUP(BN$171,$AD$9:$AN$20,8,FALSE),"","sed -i "&amp;IF($AK$169="MacOS","'' ","")&amp;"'s#"&amp;BN$171&amp;"="""&amp;INDEX($E$123:$G$126,MATCH("●",INDEX($H$123:$AQ$126,,MATCH($D189,$70:$70,0)-7),0),1)&amp;""""&amp;"#"&amp;BN$171&amp;"="&amp;""""&amp;VLOOKUP(BN$171,$AD$9:$AN$20,8,FALSE)&amp;""""&amp;"#g'"&amp;"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89" s="73" t="str">
        <f>SUBSTITUTE(IF(VLOOKUP(BO$171,$AD$9:$AN$20,8,FALSE)=INDEX($E$128:$G$131,MATCH("●",INDEX($H$128:$AQ$131,,MATCH($D189,$70:$70,0)-7),0),1),"","sed -i "&amp;IF($AK$169="MacOS","'' ","")&amp;"'s#"&amp;BO$171&amp;"="""&amp;VLOOKUP(BO$171,$AD$9:$AN$20,8,FALSE)&amp;""""&amp;"#"&amp;BO$171&amp;"="&amp;""""&amp;INDEX($E$128:$G$131,MATCH("●",INDEX($H$128:$AQ$131,,MATCH($D189,$70:$70,0)-7),0),1)&amp;""""&amp;"#g'"&amp;" ${CONFIG_DIR}db_data_config.txt; export "&amp;BO$171&amp;"="&amp;""""&amp;INDEX($E$128:$G$131,MATCH("●",INDEX($H$128:$AQ$131,,MATCH($D189,$70:$70,0)-7),0),1)&amp;""";"),",",""",""")</f>
        <v/>
      </c>
      <c r="BP189" s="73" t="str">
        <f>SUBSTITUTE(IF(INDEX($E$128:$G$131,MATCH("●",INDEX($H$128:$AQ$131,,MATCH($D189,$70:$70,0)-7),0),1)=VLOOKUP(BP$171,$AD$9:$AN$20,8,FALSE),"","sed -i "&amp;IF($AK$169="MacOS","'' ","")&amp;"'s#"&amp;BP$171&amp;"="""&amp;INDEX($E$128:$G$131,MATCH("●",INDEX($H$128:$AQ$131,,MATCH($D189,$70:$70,0)-7),0),1)&amp;""""&amp;"#"&amp;BP$171&amp;"="&amp;""""&amp;VLOOKUP(BP$171,$AD$9:$AN$20,8,FALSE)&amp;""""&amp;"#g'"&amp;"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89" s="73" t="str">
        <f>SUBSTITUTE(IF(VLOOKUP(BQ$171,$AD$9:$AN$20,8,FALSE)=INDEX($E$133:$G$137,MATCH("●",INDEX($H$133:$AQ$137,,MATCH($D189,$70:$70,0)-7),0),1),"","sed -i "&amp;IF($AK$169="MacOS","'' ","")&amp;"'s#"&amp;BQ$171&amp;"="""&amp;VLOOKUP(BQ$171,$AD$9:$AN$20,8,FALSE)&amp;""""&amp;"#"&amp;BQ$171&amp;"="&amp;""""&amp;INDEX($E$133:$G$137,MATCH("●",INDEX($H$133:$AQ$137,,MATCH($D189,$70:$70,0)-7),0),1)&amp;""""&amp;"#g'"&amp;" ${CONFIG_DIR}db_data_config.txt; export "&amp;BQ$171&amp;"="&amp;""""&amp;INDEX($E$133:$G$137,MATCH("●",INDEX($H$133:$AQ$137,,MATCH($D189,$70:$70,0)-7),0),1)&amp;""";"),",",""",""")</f>
        <v/>
      </c>
      <c r="BR189" s="73" t="str">
        <f>SUBSTITUTE(IF(INDEX($E$133:$G$137,MATCH("●",INDEX($H$133:$AQ$137,,MATCH($D189,$70:$70,0)-7),0),1)=VLOOKUP(BR$171,$AD$9:$AN$20,8,FALSE),"","sed -i "&amp;IF($AK$169="MacOS","'' ","")&amp;"'s#"&amp;BR$171&amp;"="""&amp;INDEX($E$133:$G$137,MATCH("●",INDEX($H$133:$AQ$137,,MATCH($D189,$70:$70,0)-7),0),1)&amp;""""&amp;"#"&amp;BR$171&amp;"="&amp;""""&amp;VLOOKUP(BR$171,$AD$9:$AN$20,8,FALSE)&amp;""""&amp;"#g'"&amp;"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89" s="73" t="str">
        <f>SUBSTITUTE(IF(VLOOKUP(BS$171,$AD$9:$AN$20,8,FALSE)=INDEX($E$139:$G$145,MATCH("●",INDEX($H$139:$AQ$145,,MATCH($D189,$70:$70,0)-7),0),1),"","sed -i "&amp;IF($AK$169="MacOS","'' ","")&amp;"'s#"&amp;BS$171&amp;"="""&amp;VLOOKUP(BS$171,$AD$9:$AN$20,8,FALSE)&amp;""""&amp;"#"&amp;BS$171&amp;"="&amp;""""&amp;INDEX($E$139:$G$145,MATCH("●",INDEX($H$139:$AQ$145,,MATCH($D189,$70:$70,0)-7),0),1)&amp;""""&amp;"#g'"&amp;" ${CONFIG_DIR}db_data_config.txt; export "&amp;BS$171&amp;"="&amp;""""&amp;INDEX($E$139:$G$145,MATCH("●",INDEX($H$139:$AQ$145,,MATCH($D189,$70:$70,0)-7),0),1)&amp;""";"),",",""",""")</f>
        <v/>
      </c>
      <c r="BT189" s="73" t="str">
        <f>SUBSTITUTE(IF(INDEX($E$139:$G$145,MATCH("●",INDEX($H$139:$AQ$145,,MATCH($D189,$70:$70,0)-7),0),1)=VLOOKUP(BT$171,$AD$9:$AN$20,8,FALSE),"","sed -i "&amp;IF($AK$169="MacOS","'' ","")&amp;"'s#"&amp;BT$171&amp;"="""&amp;INDEX($E$139:$G$145,MATCH("●",INDEX($H$139:$AQ$145,,MATCH($D189,$70:$70,0)-7),0),1)&amp;""""&amp;"#"&amp;BT$171&amp;"="&amp;""""&amp;VLOOKUP(BT$171,$AD$9:$AN$20,8,FALSE)&amp;""""&amp;"#g'"&amp;"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89" s="5" t="s">
        <v>761</v>
      </c>
    </row>
    <row r="190" spans="4:73" ht="36" customHeight="1">
      <c r="D190" s="138">
        <f t="shared" si="3"/>
        <v>18</v>
      </c>
      <c r="E190" s="139"/>
      <c r="F190" s="139"/>
      <c r="G190" s="140"/>
      <c r="H190" s="45" t="str">
        <f t="shared" ca="1" si="2"/>
        <v>clear; echo テストケース018; sed -i '' 's#COLUMN_DATA_SIGNED="0"#COLUMN_DATA_SIGNED="0","0"#g' ${CONFIG_DIR}db_data_config.txt; export COLUMN_DATA_SIGNED="0","0";sh ./script/db_check_data_validate_config.sh; sed -i '' 's#COLUMN_DATA_SIGNED="0","0"#COLUMN_DATA_SIGNED="0"#g' ${CONFIG_DIR}db_data_config.txt; export COLUMN_DATA_SIGNED="0";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6" t="str" cm="1">
        <f t="array" ref="AE190">SUBSTITUTE(INDEX($H$147:$AQ$147, , MATCH($D190, $70:$70, 0)-7),"-","")</f>
        <v>異常</v>
      </c>
      <c r="AF190" s="147"/>
      <c r="AG190" s="148"/>
      <c r="AH190" s="143" t="s">
        <v>902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9" t="str" cm="1">
        <f t="array" ref="AS190">SUBSTITUTE(TEXT(INDEX($H$150:$AQ$150,1,$D190),"000000"),"-","")</f>
        <v>220118</v>
      </c>
      <c r="AT190" s="70"/>
      <c r="AU190" s="71"/>
      <c r="AW190" s="73" t="str">
        <f>SUBSTITUTE(IF(VLOOKUP(AW$171,$AD$9:$AN$20,8,FALSE)=INDEX($E$76:$G$79,MATCH("●",INDEX($H$76:$AQ$79,,MATCH($D190,$70:$70,0)-7),0),1),"","sed -i "&amp;IF($AK$169="MacOS","'' ","")&amp;"'s#"&amp;AW$171&amp;"="""&amp;VLOOKUP(AW$171,$AD$9:$AN$20,8,FALSE)&amp;""""&amp;"#"&amp;AW$171&amp;"="&amp;""""&amp;INDEX($E$76:$G$79,MATCH("●",INDEX($H$76:$AQ$79,,MATCH($D190,$70:$70,0)-7),0),1)&amp;""""&amp;"#g'"&amp;" ${CONFIG_DIR}db_data_config.txt; export "&amp;AW$171&amp;"="&amp;""""&amp;INDEX($E$76:$G$79,MATCH("●",INDEX($H$76:$AQ$79,,MATCH($D190,$70:$70,0)-7),0),1)&amp;""";"),",",""",""")</f>
        <v/>
      </c>
      <c r="AX190" s="73" t="str">
        <f>SUBSTITUTE(IF(INDEX($E$76:$G$79,MATCH("●",INDEX($H$76:$AQ$79,,MATCH($D190,$70:$70,0)-7),0),1)=VLOOKUP(AX$171,$AD$9:$AN$20,8,FALSE),"","sed -i "&amp;IF($AK$169="MacOS","'' ","")&amp;"'s#"&amp;AX$171&amp;"="""&amp;INDEX($E$76:$G$79,MATCH("●",INDEX($H$76:$AQ$79,,MATCH($D190,$70:$70,0)-7),0),1)&amp;""""&amp;"#"&amp;AX$171&amp;"="&amp;""""&amp;VLOOKUP(AX$171,$AD$9:$AN$20,8,FALSE)&amp;""""&amp;"#g'"&amp;"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0" s="73" t="str">
        <f>SUBSTITUTE(IF(VLOOKUP(AY$171,$AD$9:$AN$20,8,FALSE)=INDEX($E$81:$G$84,MATCH("●",INDEX($H$81:$AQ$84,,MATCH($D190,$70:$70,0)-7),0),1),"","sed -i "&amp;IF($AK$169="MacOS","'' ","")&amp;"'s#"&amp;AY$171&amp;"="""&amp;VLOOKUP(AY$171,$AD$9:$AN$20,8,FALSE)&amp;""""&amp;"#"&amp;AY$171&amp;"="&amp;""""&amp;INDEX($E$81:$G$84,MATCH("●",INDEX($H$81:$AQ$84,,MATCH($D190,$70:$70,0)-7),0),1)&amp;""""&amp;"#g'"&amp;" ${CONFIG_DIR}db_data_config.txt; export "&amp;AY$171&amp;"="&amp;""""&amp;INDEX($E$81:$G$84,MATCH("●",INDEX($H$81:$AQ$84,,MATCH($D190,$70:$70,0)-7),0),1)&amp;""";"),",",""",""")</f>
        <v/>
      </c>
      <c r="AZ190" s="73" t="str">
        <f>SUBSTITUTE(IF(INDEX($E$81:$G$84,MATCH("●",INDEX($H$81:$AQ$84,,MATCH($D190,$70:$70,0)-7),0),1)=VLOOKUP(AZ$171,$AD$9:$AN$20,8,FALSE),"","sed -i "&amp;IF($AK$169="MacOS","'' ","")&amp;"'s#"&amp;AZ$171&amp;"="""&amp;INDEX($E$81:$G$84,MATCH("●",INDEX($H$81:$AQ$84,,MATCH($D190,$70:$70,0)-7),0),1)&amp;""""&amp;"#"&amp;AZ$171&amp;"="&amp;""""&amp;VLOOKUP(AZ$171,$AD$9:$AN$20,8,FALSE)&amp;""""&amp;"#g'"&amp;"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0" s="73" t="str">
        <f>SUBSTITUTE(IF(VLOOKUP(BA$171,$AD$9:$AN$20,8,FALSE)=INDEX($E$86:$G$92,MATCH("●",INDEX($H$86:$AQ$92,,MATCH($D190,$70:$70,0)-7),0),1),"","sed -i "&amp;IF($AK$169="MacOS","'' ","")&amp;"'s#"&amp;BA$171&amp;"="""&amp;VLOOKUP(BA$171,$AD$9:$AN$20,8,FALSE)&amp;""""&amp;"#"&amp;BA$171&amp;"="&amp;""""&amp;INDEX($E$86:$G$92,MATCH("●",INDEX($H$86:$AQ$92,,MATCH($D190,$70:$70,0)-7),0),1)&amp;""""&amp;"#g'"&amp;" ${CONFIG_DIR}db_data_config.txt; export "&amp;BA$171&amp;"="&amp;""""&amp;INDEX($E$86:$G$92,MATCH("●",INDEX($H$86:$AQ$92,,MATCH($D190,$70:$70,0)-7),0),1)&amp;""";"),",",""",""")</f>
        <v/>
      </c>
      <c r="BB190" s="73" t="str">
        <f>SUBSTITUTE(IF(INDEX($E$86:$G$92,MATCH("●",INDEX($H$86:$AQ$92,,MATCH($D190,$70:$70,0)-7),0),1)=VLOOKUP(BB$171,$AD$9:$AN$20,8,FALSE),"","sed -i "&amp;IF($AK$169="MacOS","'' ","")&amp;"'s#"&amp;BB$171&amp;"="""&amp;INDEX($E$86:$G$92,MATCH("●",INDEX($H$86:$AQ$92,,MATCH($D190,$70:$70,0)-7),0),1)&amp;""""&amp;"#"&amp;BB$171&amp;"="&amp;""""&amp;VLOOKUP(BB$171,$AD$9:$AN$20,8,FALSE)&amp;""""&amp;"#g'"&amp;"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0" s="73" t="str">
        <f>SUBSTITUTE(IF(VLOOKUP(BC$171,$AD$9:$AN$20,8,FALSE)=INDEX($E$94:$G$97,MATCH("●",INDEX($H$94:$AQ$97,,MATCH($D190,$70:$70,0)-7),0),1),"","sed -i "&amp;IF($AK$169="MacOS","'' ","")&amp;"'s#"&amp;BC$171&amp;"="""&amp;VLOOKUP(BC$171,$AD$9:$AN$20,8,FALSE)&amp;""""&amp;"#"&amp;BC$171&amp;"="&amp;""""&amp;INDEX($E$94:$G$97,MATCH("●",INDEX($H$94:$AQ$97,,MATCH($D190,$70:$70,0)-7),0),1)&amp;""""&amp;"#g'"&amp;" ${CONFIG_DIR}db_data_config.txt; export "&amp;BC$171&amp;"="&amp;""""&amp;INDEX($E$94:$G$97,MATCH("●",INDEX($H$94:$AQ$97,,MATCH($D190,$70:$70,0)-7),0),1)&amp;""";"),",",""",""")</f>
        <v/>
      </c>
      <c r="BD190" s="73" t="str">
        <f>SUBSTITUTE(IF(INDEX($E$94:$G$97,MATCH("●",INDEX($H$94:$AQ$97,,MATCH($D190,$70:$70,0)-7),0),1)=VLOOKUP(BD$171,$AD$9:$AN$20,8,FALSE),"","sed -i "&amp;IF($AK$169="MacOS","'' ","")&amp;"'s#"&amp;BD$171&amp;"="""&amp;INDEX($E$94:$G$97,MATCH("●",INDEX($H$94:$AQ$97,,MATCH($D190,$70:$70,0)-7),0),1)&amp;""""&amp;"#"&amp;BD$171&amp;"="&amp;""""&amp;VLOOKUP(BD$171,$AD$9:$AN$20,8,FALSE)&amp;""""&amp;"#g'"&amp;"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0" s="73" t="str">
        <f>SUBSTITUTE(IF(VLOOKUP(BE$171,$AD$9:$AN$20,8,FALSE)=INDEX($E$99:$G$104,MATCH("●",INDEX($H$99:$AQ$104,,MATCH($D190,$70:$70,0)-7),0),1),"","sed -i "&amp;IF($AK$169="MacOS","'' ","")&amp;"'s#"&amp;BE$171&amp;"="""&amp;VLOOKUP(BE$171,$AD$9:$AN$20,8,FALSE)&amp;""""&amp;"#"&amp;BE$171&amp;"="&amp;""""&amp;INDEX($E$99:$G$104,MATCH("●",INDEX($H$99:$AQ$104,,MATCH($D190,$70:$70,0)-7),0),1)&amp;""""&amp;"#g'"&amp;" ${CONFIG_DIR}db_data_config.txt; export "&amp;BE$171&amp;"="&amp;""""&amp;INDEX($E$99:$G$104,MATCH("●",INDEX($H$99:$AQ$104,,MATCH($D190,$70:$70,0)-7),0),1)&amp;""";"),",",""",""")</f>
        <v>sed -i '' 's#COLUMN_DATA_SIGNED="0"#COLUMN_DATA_SIGNED="0","0"#g' ${CONFIG_DIR}db_data_config.txt; export COLUMN_DATA_SIGNED="0","0";</v>
      </c>
      <c r="BF190" s="73" t="str">
        <f>SUBSTITUTE(IF(INDEX($E$99:$G$104,MATCH("●",INDEX($H$99:$AQ$104,,MATCH($D190,$70:$70,0)-7),0),1)=VLOOKUP(BF$171,$AD$9:$AN$20,8,FALSE),"","sed -i "&amp;IF($AK$169="MacOS","'' ","")&amp;"'s#"&amp;BF$171&amp;"="""&amp;INDEX($E$99:$G$104,MATCH("●",INDEX($H$99:$AQ$104,,MATCH($D190,$70:$70,0)-7),0),1)&amp;""""&amp;"#"&amp;BF$171&amp;"="&amp;""""&amp;VLOOKUP(BF$171,$AD$9:$AN$20,8,FALSE)&amp;""""&amp;"#g'"&amp;"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>sed -i '' 's#COLUMN_DATA_SIGNED="0","0"#COLUMN_DATA_SIGNED="0"#g' ${CONFIG_DIR}db_data_config.txt; export COLUMN_DATA_SIGNED="0";</v>
      </c>
      <c r="BG190" s="73" t="str">
        <f>SUBSTITUTE(IF(VLOOKUP(BG$171,$AD$9:$AN$20,8,FALSE)=INDEX($E$106:$G$110,MATCH("●",INDEX($H$106:$AQ$110,,MATCH($D190,$70:$70,0)-7),0),1),"","sed -i "&amp;IF($AK$169="MacOS","'' ","")&amp;"'s#"&amp;BG$171&amp;"="""&amp;VLOOKUP(BG$171,$AD$9:$AN$20,8,FALSE)&amp;""""&amp;"#"&amp;BG$171&amp;"="&amp;""""&amp;INDEX($E$106:$G$110,MATCH("●",INDEX($H$106:$AQ$110,,MATCH($D190,$70:$70,0)-7),0),1)&amp;""""&amp;"#g'"&amp;" ${CONFIG_DIR}db_data_config.txt; export "&amp;BG$171&amp;"="&amp;""""&amp;INDEX($E$106:$G$110,MATCH("●",INDEX($H$106:$AQ$110,,MATCH($D190,$70:$70,0)-7),0),1)&amp;""";"),",",""",""")</f>
        <v/>
      </c>
      <c r="BH190" s="73" t="str">
        <f>SUBSTITUTE(IF(INDEX($E$106:$G$110,MATCH("●",INDEX($H$106:$AQ$110,,MATCH($D190,$70:$70,0)-7),0),1)=VLOOKUP(BH$171,$AD$9:$AN$20,8,FALSE),"","sed -i "&amp;IF($AK$169="MacOS","'' ","")&amp;"'s#"&amp;BH$171&amp;"="""&amp;INDEX($E$106:$G$110,MATCH("●",INDEX($H$106:$AQ$110,,MATCH($D190,$70:$70,0)-7),0),1)&amp;""""&amp;"#"&amp;BH$171&amp;"="&amp;""""&amp;VLOOKUP(BH$171,$AD$9:$AN$20,8,FALSE)&amp;""""&amp;"#g'"&amp;"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0" s="73" t="str">
        <f>SUBSTITUTE(IF(VLOOKUP(BI$171,$AD$9:$AN$20,8,FALSE)=INDEX($E$112:$G$116,MATCH("●",INDEX($H$112:$AQ$116,,MATCH($D190,$70:$70,0)-7),0),1),"","sed -i "&amp;IF($AK$169="MacOS","'' ","")&amp;"'s#"&amp;BI$171&amp;"="""&amp;VLOOKUP(BI$171,$AD$9:$AN$20,8,FALSE)&amp;""""&amp;"#"&amp;BI$171&amp;"="&amp;""""&amp;INDEX($E$112:$G$116,MATCH("●",INDEX($H$112:$AQ$116,,MATCH($D190,$70:$70,0)-7),0),1)&amp;""""&amp;"#g'"&amp;" ${CONFIG_DIR}db_data_config.txt; export "&amp;BI$171&amp;"="&amp;""""&amp;INDEX($E$112:$G$116,MATCH("●",INDEX($H$112:$AQ$116,,MATCH($D190,$70:$70,0)-7),0),1)&amp;""";"),",",""",""")</f>
        <v/>
      </c>
      <c r="BJ190" s="73" t="str">
        <f>SUBSTITUTE(IF(INDEX($E$112:$G$116,MATCH("●",INDEX($H$112:$AQ$116,,MATCH($D190,$70:$70,0)-7),0),1)=VLOOKUP(BJ$171,$AD$9:$AN$20,8,FALSE),"","sed -i "&amp;IF($AK$169="MacOS","'' ","")&amp;"'s#"&amp;BJ$171&amp;"="""&amp;INDEX($E$112:$G$116,MATCH("●",INDEX($H$112:$AQ$116,,MATCH($D190,$70:$70,0)-7),0),1)&amp;""""&amp;"#"&amp;BJ$171&amp;"="&amp;""""&amp;VLOOKUP(BJ$171,$AD$9:$AN$20,8,FALSE)&amp;""""&amp;"#g'"&amp;"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0" s="73" t="str">
        <f>SUBSTITUTE(IF(VLOOKUP(BK$171,$AD$9:$AN$20,8,FALSE)=INDEX($E$118:$G$121,MATCH("●",INDEX($H$118:$AQ$121,,MATCH($D190,$70:$70,0)-7),0),1),"","sed -i "&amp;IF($AK$169="MacOS","'' ","")&amp;"'s#"&amp;BK$171&amp;"="""&amp;VLOOKUP(BK$171,$AD$9:$AN$20,8,FALSE)&amp;""""&amp;"#"&amp;BK$171&amp;"="&amp;""""&amp;INDEX($E$118:$G$121,MATCH("●",INDEX($H$118:$AQ$121,,MATCH($D190,$70:$70,0)-7),0),1)&amp;""""&amp;"#g'"&amp;" ${CONFIG_DIR}db_data_config.txt; export "&amp;BK$171&amp;"="&amp;""""&amp;INDEX($E$118:$G$121,MATCH("●",INDEX($H$118:$AQ$121,,MATCH($D190,$70:$70,0)-7),0),1)&amp;""";"),",",""",""")</f>
        <v/>
      </c>
      <c r="BL190" s="73" t="str">
        <f>SUBSTITUTE(IF(INDEX($E$118:$G$121,MATCH("●",INDEX($H$118:$AQ$121,,MATCH($D190,$70:$70,0)-7),0),1)=VLOOKUP(BL$171,$AD$9:$AN$20,8,FALSE),"","sed -i "&amp;IF($AK$169="MacOS","'' ","")&amp;"'s#"&amp;BL$171&amp;"="""&amp;INDEX($E$118:$G$121,MATCH("●",INDEX($H$118:$AQ$121,,MATCH($D190,$70:$70,0)-7),0),1)&amp;""""&amp;"#"&amp;BL$171&amp;"="&amp;""""&amp;VLOOKUP(BL$171,$AD$9:$AN$20,8,FALSE)&amp;""""&amp;"#g'"&amp;"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0" s="73" t="str">
        <f>SUBSTITUTE(IF(VLOOKUP(BM$171,$AD$9:$AN$20,8,FALSE)=INDEX($E$123:$G$126,MATCH("●",INDEX($H$123:$AQ$126,,MATCH($D190,$70:$70,0)-7),0),1),"","sed -i "&amp;IF($AK$169="MacOS","'' ","")&amp;"'s#"&amp;BM$171&amp;"="""&amp;VLOOKUP(BM$171,$AD$9:$AN$20,8,FALSE)&amp;""""&amp;"#"&amp;BM$171&amp;"="&amp;""""&amp;INDEX($E$123:$G$126,MATCH("●",INDEX($H$123:$AQ$126,,MATCH($D190,$70:$70,0)-7),0),1)&amp;""""&amp;"#g'"&amp;" ${CONFIG_DIR}db_data_config.txt; export "&amp;BM$171&amp;"="&amp;""""&amp;INDEX($E$123:$G$126,MATCH("●",INDEX($H$123:$AQ$126,,MATCH($D190,$70:$70,0)-7),0),1)&amp;""";"),",",""",""")</f>
        <v/>
      </c>
      <c r="BN190" s="73" t="str">
        <f>SUBSTITUTE(IF(INDEX($E$123:$G$126,MATCH("●",INDEX($H$123:$AQ$126,,MATCH($D190,$70:$70,0)-7),0),1)=VLOOKUP(BN$171,$AD$9:$AN$20,8,FALSE),"","sed -i "&amp;IF($AK$169="MacOS","'' ","")&amp;"'s#"&amp;BN$171&amp;"="""&amp;INDEX($E$123:$G$126,MATCH("●",INDEX($H$123:$AQ$126,,MATCH($D190,$70:$70,0)-7),0),1)&amp;""""&amp;"#"&amp;BN$171&amp;"="&amp;""""&amp;VLOOKUP(BN$171,$AD$9:$AN$20,8,FALSE)&amp;""""&amp;"#g'"&amp;"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0" s="73" t="str">
        <f>SUBSTITUTE(IF(VLOOKUP(BO$171,$AD$9:$AN$20,8,FALSE)=INDEX($E$128:$G$131,MATCH("●",INDEX($H$128:$AQ$131,,MATCH($D190,$70:$70,0)-7),0),1),"","sed -i "&amp;IF($AK$169="MacOS","'' ","")&amp;"'s#"&amp;BO$171&amp;"="""&amp;VLOOKUP(BO$171,$AD$9:$AN$20,8,FALSE)&amp;""""&amp;"#"&amp;BO$171&amp;"="&amp;""""&amp;INDEX($E$128:$G$131,MATCH("●",INDEX($H$128:$AQ$131,,MATCH($D190,$70:$70,0)-7),0),1)&amp;""""&amp;"#g'"&amp;" ${CONFIG_DIR}db_data_config.txt; export "&amp;BO$171&amp;"="&amp;""""&amp;INDEX($E$128:$G$131,MATCH("●",INDEX($H$128:$AQ$131,,MATCH($D190,$70:$70,0)-7),0),1)&amp;""";"),",",""",""")</f>
        <v/>
      </c>
      <c r="BP190" s="73" t="str">
        <f>SUBSTITUTE(IF(INDEX($E$128:$G$131,MATCH("●",INDEX($H$128:$AQ$131,,MATCH($D190,$70:$70,0)-7),0),1)=VLOOKUP(BP$171,$AD$9:$AN$20,8,FALSE),"","sed -i "&amp;IF($AK$169="MacOS","'' ","")&amp;"'s#"&amp;BP$171&amp;"="""&amp;INDEX($E$128:$G$131,MATCH("●",INDEX($H$128:$AQ$131,,MATCH($D190,$70:$70,0)-7),0),1)&amp;""""&amp;"#"&amp;BP$171&amp;"="&amp;""""&amp;VLOOKUP(BP$171,$AD$9:$AN$20,8,FALSE)&amp;""""&amp;"#g'"&amp;"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0" s="73" t="str">
        <f>SUBSTITUTE(IF(VLOOKUP(BQ$171,$AD$9:$AN$20,8,FALSE)=INDEX($E$133:$G$137,MATCH("●",INDEX($H$133:$AQ$137,,MATCH($D190,$70:$70,0)-7),0),1),"","sed -i "&amp;IF($AK$169="MacOS","'' ","")&amp;"'s#"&amp;BQ$171&amp;"="""&amp;VLOOKUP(BQ$171,$AD$9:$AN$20,8,FALSE)&amp;""""&amp;"#"&amp;BQ$171&amp;"="&amp;""""&amp;INDEX($E$133:$G$137,MATCH("●",INDEX($H$133:$AQ$137,,MATCH($D190,$70:$70,0)-7),0),1)&amp;""""&amp;"#g'"&amp;" ${CONFIG_DIR}db_data_config.txt; export "&amp;BQ$171&amp;"="&amp;""""&amp;INDEX($E$133:$G$137,MATCH("●",INDEX($H$133:$AQ$137,,MATCH($D190,$70:$70,0)-7),0),1)&amp;""";"),",",""",""")</f>
        <v/>
      </c>
      <c r="BR190" s="73" t="str">
        <f>SUBSTITUTE(IF(INDEX($E$133:$G$137,MATCH("●",INDEX($H$133:$AQ$137,,MATCH($D190,$70:$70,0)-7),0),1)=VLOOKUP(BR$171,$AD$9:$AN$20,8,FALSE),"","sed -i "&amp;IF($AK$169="MacOS","'' ","")&amp;"'s#"&amp;BR$171&amp;"="""&amp;INDEX($E$133:$G$137,MATCH("●",INDEX($H$133:$AQ$137,,MATCH($D190,$70:$70,0)-7),0),1)&amp;""""&amp;"#"&amp;BR$171&amp;"="&amp;""""&amp;VLOOKUP(BR$171,$AD$9:$AN$20,8,FALSE)&amp;""""&amp;"#g'"&amp;"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0" s="73" t="str">
        <f>SUBSTITUTE(IF(VLOOKUP(BS$171,$AD$9:$AN$20,8,FALSE)=INDEX($E$139:$G$145,MATCH("●",INDEX($H$139:$AQ$145,,MATCH($D190,$70:$70,0)-7),0),1),"","sed -i "&amp;IF($AK$169="MacOS","'' ","")&amp;"'s#"&amp;BS$171&amp;"="""&amp;VLOOKUP(BS$171,$AD$9:$AN$20,8,FALSE)&amp;""""&amp;"#"&amp;BS$171&amp;"="&amp;""""&amp;INDEX($E$139:$G$145,MATCH("●",INDEX($H$139:$AQ$145,,MATCH($D190,$70:$70,0)-7),0),1)&amp;""""&amp;"#g'"&amp;" ${CONFIG_DIR}db_data_config.txt; export "&amp;BS$171&amp;"="&amp;""""&amp;INDEX($E$139:$G$145,MATCH("●",INDEX($H$139:$AQ$145,,MATCH($D190,$70:$70,0)-7),0),1)&amp;""";"),",",""",""")</f>
        <v/>
      </c>
      <c r="BT190" s="73" t="str">
        <f>SUBSTITUTE(IF(INDEX($E$139:$G$145,MATCH("●",INDEX($H$139:$AQ$145,,MATCH($D190,$70:$70,0)-7),0),1)=VLOOKUP(BT$171,$AD$9:$AN$20,8,FALSE),"","sed -i "&amp;IF($AK$169="MacOS","'' ","")&amp;"'s#"&amp;BT$171&amp;"="""&amp;INDEX($E$139:$G$145,MATCH("●",INDEX($H$139:$AQ$145,,MATCH($D190,$70:$70,0)-7),0),1)&amp;""""&amp;"#"&amp;BT$171&amp;"="&amp;""""&amp;VLOOKUP(BT$171,$AD$9:$AN$20,8,FALSE)&amp;""""&amp;"#g'"&amp;"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0" s="5" t="s">
        <v>761</v>
      </c>
    </row>
    <row r="191" spans="4:73" ht="36" customHeight="1">
      <c r="D191" s="138">
        <f t="shared" si="3"/>
        <v>19</v>
      </c>
      <c r="E191" s="139"/>
      <c r="F191" s="139"/>
      <c r="G191" s="140"/>
      <c r="H191" s="45" t="str">
        <f t="shared" ca="1" si="2"/>
        <v>clear; echo テストケース019; sed -i '' 's#COLUMN_DATA_TYPE="char"#COLUMN_DATA_TYPE="NONE"#g' ${CONFIG_DIR}db_data_config.txt; export COLUMN_DATA_TYPE="NONE";sh ./script/db_check_data_validate_config.sh; sed -i '' 's#COLUMN_DATA_TYPE="NONE"#COLUMN_DATA_TYPE="char"#g' ${CONFIG_DIR}db_data_config.txt; export COLUMN_DATA_TYPE="char";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6" t="str" cm="1">
        <f t="array" ref="AE191">SUBSTITUTE(INDEX($H$147:$AQ$147, , MATCH($D191, $70:$70, 0)-7),"-","")</f>
        <v>異常</v>
      </c>
      <c r="AF191" s="147"/>
      <c r="AG191" s="148"/>
      <c r="AH191" s="143" t="s">
        <v>903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9" t="str" cm="1">
        <f t="array" ref="AS191">SUBSTITUTE(TEXT(INDEX($H$150:$AQ$150,1,$D191),"000000"),"-","")</f>
        <v>220119</v>
      </c>
      <c r="AT191" s="70"/>
      <c r="AU191" s="71"/>
      <c r="AW191" s="73" t="str">
        <f>SUBSTITUTE(IF(VLOOKUP(AW$171,$AD$9:$AN$20,8,FALSE)=INDEX($E$76:$G$79,MATCH("●",INDEX($H$76:$AQ$79,,MATCH($D191,$70:$70,0)-7),0),1),"","sed -i "&amp;IF($AK$169="MacOS","'' ","")&amp;"'s#"&amp;AW$171&amp;"="""&amp;VLOOKUP(AW$171,$AD$9:$AN$20,8,FALSE)&amp;""""&amp;"#"&amp;AW$171&amp;"="&amp;""""&amp;INDEX($E$76:$G$79,MATCH("●",INDEX($H$76:$AQ$79,,MATCH($D191,$70:$70,0)-7),0),1)&amp;""""&amp;"#g'"&amp;" ${CONFIG_DIR}db_data_config.txt; export "&amp;AW$171&amp;"="&amp;""""&amp;INDEX($E$76:$G$79,MATCH("●",INDEX($H$76:$AQ$79,,MATCH($D191,$70:$70,0)-7),0),1)&amp;""";"),",",""",""")</f>
        <v/>
      </c>
      <c r="AX191" s="73" t="str">
        <f>SUBSTITUTE(IF(INDEX($E$76:$G$79,MATCH("●",INDEX($H$76:$AQ$79,,MATCH($D191,$70:$70,0)-7),0),1)=VLOOKUP(AX$171,$AD$9:$AN$20,8,FALSE),"","sed -i "&amp;IF($AK$169="MacOS","'' ","")&amp;"'s#"&amp;AX$171&amp;"="""&amp;INDEX($E$76:$G$79,MATCH("●",INDEX($H$76:$AQ$79,,MATCH($D191,$70:$70,0)-7),0),1)&amp;""""&amp;"#"&amp;AX$171&amp;"="&amp;""""&amp;VLOOKUP(AX$171,$AD$9:$AN$20,8,FALSE)&amp;""""&amp;"#g'"&amp;"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1" s="73" t="str">
        <f>SUBSTITUTE(IF(VLOOKUP(AY$171,$AD$9:$AN$20,8,FALSE)=INDEX($E$81:$G$84,MATCH("●",INDEX($H$81:$AQ$84,,MATCH($D191,$70:$70,0)-7),0),1),"","sed -i "&amp;IF($AK$169="MacOS","'' ","")&amp;"'s#"&amp;AY$171&amp;"="""&amp;VLOOKUP(AY$171,$AD$9:$AN$20,8,FALSE)&amp;""""&amp;"#"&amp;AY$171&amp;"="&amp;""""&amp;INDEX($E$81:$G$84,MATCH("●",INDEX($H$81:$AQ$84,,MATCH($D191,$70:$70,0)-7),0),1)&amp;""""&amp;"#g'"&amp;" ${CONFIG_DIR}db_data_config.txt; export "&amp;AY$171&amp;"="&amp;""""&amp;INDEX($E$81:$G$84,MATCH("●",INDEX($H$81:$AQ$84,,MATCH($D191,$70:$70,0)-7),0),1)&amp;""";"),",",""",""")</f>
        <v>sed -i '' 's#COLUMN_DATA_TYPE="char"#COLUMN_DATA_TYPE="NONE"#g' ${CONFIG_DIR}db_data_config.txt; export COLUMN_DATA_TYPE="NONE";</v>
      </c>
      <c r="AZ191" s="73" t="str">
        <f>SUBSTITUTE(IF(INDEX($E$81:$G$84,MATCH("●",INDEX($H$81:$AQ$84,,MATCH($D191,$70:$70,0)-7),0),1)=VLOOKUP(AZ$171,$AD$9:$AN$20,8,FALSE),"","sed -i "&amp;IF($AK$169="MacOS","'' ","")&amp;"'s#"&amp;AZ$171&amp;"="""&amp;INDEX($E$81:$G$84,MATCH("●",INDEX($H$81:$AQ$84,,MATCH($D191,$70:$70,0)-7),0),1)&amp;""""&amp;"#"&amp;AZ$171&amp;"="&amp;""""&amp;VLOOKUP(AZ$171,$AD$9:$AN$20,8,FALSE)&amp;""""&amp;"#g'"&amp;"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>sed -i '' 's#COLUMN_DATA_TYPE="NONE"#COLUMN_DATA_TYPE="char"#g' ${CONFIG_DIR}db_data_config.txt; export COLUMN_DATA_TYPE="char";</v>
      </c>
      <c r="BA191" s="73" t="str">
        <f>SUBSTITUTE(IF(VLOOKUP(BA$171,$AD$9:$AN$20,8,FALSE)=INDEX($E$86:$G$92,MATCH("●",INDEX($H$86:$AQ$92,,MATCH($D191,$70:$70,0)-7),0),1),"","sed -i "&amp;IF($AK$169="MacOS","'' ","")&amp;"'s#"&amp;BA$171&amp;"="""&amp;VLOOKUP(BA$171,$AD$9:$AN$20,8,FALSE)&amp;""""&amp;"#"&amp;BA$171&amp;"="&amp;""""&amp;INDEX($E$86:$G$92,MATCH("●",INDEX($H$86:$AQ$92,,MATCH($D191,$70:$70,0)-7),0),1)&amp;""""&amp;"#g'"&amp;" ${CONFIG_DIR}db_data_config.txt; export "&amp;BA$171&amp;"="&amp;""""&amp;INDEX($E$86:$G$92,MATCH("●",INDEX($H$86:$AQ$92,,MATCH($D191,$70:$70,0)-7),0),1)&amp;""";"),",",""",""")</f>
        <v/>
      </c>
      <c r="BB191" s="73" t="str">
        <f>SUBSTITUTE(IF(INDEX($E$86:$G$92,MATCH("●",INDEX($H$86:$AQ$92,,MATCH($D191,$70:$70,0)-7),0),1)=VLOOKUP(BB$171,$AD$9:$AN$20,8,FALSE),"","sed -i "&amp;IF($AK$169="MacOS","'' ","")&amp;"'s#"&amp;BB$171&amp;"="""&amp;INDEX($E$86:$G$92,MATCH("●",INDEX($H$86:$AQ$92,,MATCH($D191,$70:$70,0)-7),0),1)&amp;""""&amp;"#"&amp;BB$171&amp;"="&amp;""""&amp;VLOOKUP(BB$171,$AD$9:$AN$20,8,FALSE)&amp;""""&amp;"#g'"&amp;"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1" s="73" t="str">
        <f>SUBSTITUTE(IF(VLOOKUP(BC$171,$AD$9:$AN$20,8,FALSE)=INDEX($E$94:$G$97,MATCH("●",INDEX($H$94:$AQ$97,,MATCH($D191,$70:$70,0)-7),0),1),"","sed -i "&amp;IF($AK$169="MacOS","'' ","")&amp;"'s#"&amp;BC$171&amp;"="""&amp;VLOOKUP(BC$171,$AD$9:$AN$20,8,FALSE)&amp;""""&amp;"#"&amp;BC$171&amp;"="&amp;""""&amp;INDEX($E$94:$G$97,MATCH("●",INDEX($H$94:$AQ$97,,MATCH($D191,$70:$70,0)-7),0),1)&amp;""""&amp;"#g'"&amp;" ${CONFIG_DIR}db_data_config.txt; export "&amp;BC$171&amp;"="&amp;""""&amp;INDEX($E$94:$G$97,MATCH("●",INDEX($H$94:$AQ$97,,MATCH($D191,$70:$70,0)-7),0),1)&amp;""";"),",",""",""")</f>
        <v/>
      </c>
      <c r="BD191" s="73" t="str">
        <f>SUBSTITUTE(IF(INDEX($E$94:$G$97,MATCH("●",INDEX($H$94:$AQ$97,,MATCH($D191,$70:$70,0)-7),0),1)=VLOOKUP(BD$171,$AD$9:$AN$20,8,FALSE),"","sed -i "&amp;IF($AK$169="MacOS","'' ","")&amp;"'s#"&amp;BD$171&amp;"="""&amp;INDEX($E$94:$G$97,MATCH("●",INDEX($H$94:$AQ$97,,MATCH($D191,$70:$70,0)-7),0),1)&amp;""""&amp;"#"&amp;BD$171&amp;"="&amp;""""&amp;VLOOKUP(BD$171,$AD$9:$AN$20,8,FALSE)&amp;""""&amp;"#g'"&amp;"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1" s="73" t="str">
        <f>SUBSTITUTE(IF(VLOOKUP(BE$171,$AD$9:$AN$20,8,FALSE)=INDEX($E$99:$G$104,MATCH("●",INDEX($H$99:$AQ$104,,MATCH($D191,$70:$70,0)-7),0),1),"","sed -i "&amp;IF($AK$169="MacOS","'' ","")&amp;"'s#"&amp;BE$171&amp;"="""&amp;VLOOKUP(BE$171,$AD$9:$AN$20,8,FALSE)&amp;""""&amp;"#"&amp;BE$171&amp;"="&amp;""""&amp;INDEX($E$99:$G$104,MATCH("●",INDEX($H$99:$AQ$104,,MATCH($D191,$70:$70,0)-7),0),1)&amp;""""&amp;"#g'"&amp;" ${CONFIG_DIR}db_data_config.txt; export "&amp;BE$171&amp;"="&amp;""""&amp;INDEX($E$99:$G$104,MATCH("●",INDEX($H$99:$AQ$104,,MATCH($D191,$70:$70,0)-7),0),1)&amp;""";"),",",""",""")</f>
        <v/>
      </c>
      <c r="BF191" s="73" t="str">
        <f>SUBSTITUTE(IF(INDEX($E$99:$G$104,MATCH("●",INDEX($H$99:$AQ$104,,MATCH($D191,$70:$70,0)-7),0),1)=VLOOKUP(BF$171,$AD$9:$AN$20,8,FALSE),"","sed -i "&amp;IF($AK$169="MacOS","'' ","")&amp;"'s#"&amp;BF$171&amp;"="""&amp;INDEX($E$99:$G$104,MATCH("●",INDEX($H$99:$AQ$104,,MATCH($D191,$70:$70,0)-7),0),1)&amp;""""&amp;"#"&amp;BF$171&amp;"="&amp;""""&amp;VLOOKUP(BF$171,$AD$9:$AN$20,8,FALSE)&amp;""""&amp;"#g'"&amp;"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1" s="73" t="str">
        <f>SUBSTITUTE(IF(VLOOKUP(BG$171,$AD$9:$AN$20,8,FALSE)=INDEX($E$106:$G$110,MATCH("●",INDEX($H$106:$AQ$110,,MATCH($D191,$70:$70,0)-7),0),1),"","sed -i "&amp;IF($AK$169="MacOS","'' ","")&amp;"'s#"&amp;BG$171&amp;"="""&amp;VLOOKUP(BG$171,$AD$9:$AN$20,8,FALSE)&amp;""""&amp;"#"&amp;BG$171&amp;"="&amp;""""&amp;INDEX($E$106:$G$110,MATCH("●",INDEX($H$106:$AQ$110,,MATCH($D191,$70:$70,0)-7),0),1)&amp;""""&amp;"#g'"&amp;" ${CONFIG_DIR}db_data_config.txt; export "&amp;BG$171&amp;"="&amp;""""&amp;INDEX($E$106:$G$110,MATCH("●",INDEX($H$106:$AQ$110,,MATCH($D191,$70:$70,0)-7),0),1)&amp;""";"),",",""",""")</f>
        <v/>
      </c>
      <c r="BH191" s="73" t="str">
        <f>SUBSTITUTE(IF(INDEX($E$106:$G$110,MATCH("●",INDEX($H$106:$AQ$110,,MATCH($D191,$70:$70,0)-7),0),1)=VLOOKUP(BH$171,$AD$9:$AN$20,8,FALSE),"","sed -i "&amp;IF($AK$169="MacOS","'' ","")&amp;"'s#"&amp;BH$171&amp;"="""&amp;INDEX($E$106:$G$110,MATCH("●",INDEX($H$106:$AQ$110,,MATCH($D191,$70:$70,0)-7),0),1)&amp;""""&amp;"#"&amp;BH$171&amp;"="&amp;""""&amp;VLOOKUP(BH$171,$AD$9:$AN$20,8,FALSE)&amp;""""&amp;"#g'"&amp;"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1" s="73" t="str">
        <f>SUBSTITUTE(IF(VLOOKUP(BI$171,$AD$9:$AN$20,8,FALSE)=INDEX($E$112:$G$116,MATCH("●",INDEX($H$112:$AQ$116,,MATCH($D191,$70:$70,0)-7),0),1),"","sed -i "&amp;IF($AK$169="MacOS","'' ","")&amp;"'s#"&amp;BI$171&amp;"="""&amp;VLOOKUP(BI$171,$AD$9:$AN$20,8,FALSE)&amp;""""&amp;"#"&amp;BI$171&amp;"="&amp;""""&amp;INDEX($E$112:$G$116,MATCH("●",INDEX($H$112:$AQ$116,,MATCH($D191,$70:$70,0)-7),0),1)&amp;""""&amp;"#g'"&amp;" ${CONFIG_DIR}db_data_config.txt; export "&amp;BI$171&amp;"="&amp;""""&amp;INDEX($E$112:$G$116,MATCH("●",INDEX($H$112:$AQ$116,,MATCH($D191,$70:$70,0)-7),0),1)&amp;""";"),",",""",""")</f>
        <v/>
      </c>
      <c r="BJ191" s="73" t="str">
        <f>SUBSTITUTE(IF(INDEX($E$112:$G$116,MATCH("●",INDEX($H$112:$AQ$116,,MATCH($D191,$70:$70,0)-7),0),1)=VLOOKUP(BJ$171,$AD$9:$AN$20,8,FALSE),"","sed -i "&amp;IF($AK$169="MacOS","'' ","")&amp;"'s#"&amp;BJ$171&amp;"="""&amp;INDEX($E$112:$G$116,MATCH("●",INDEX($H$112:$AQ$116,,MATCH($D191,$70:$70,0)-7),0),1)&amp;""""&amp;"#"&amp;BJ$171&amp;"="&amp;""""&amp;VLOOKUP(BJ$171,$AD$9:$AN$20,8,FALSE)&amp;""""&amp;"#g'"&amp;"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1" s="73" t="str">
        <f>SUBSTITUTE(IF(VLOOKUP(BK$171,$AD$9:$AN$20,8,FALSE)=INDEX($E$118:$G$121,MATCH("●",INDEX($H$118:$AQ$121,,MATCH($D191,$70:$70,0)-7),0),1),"","sed -i "&amp;IF($AK$169="MacOS","'' ","")&amp;"'s#"&amp;BK$171&amp;"="""&amp;VLOOKUP(BK$171,$AD$9:$AN$20,8,FALSE)&amp;""""&amp;"#"&amp;BK$171&amp;"="&amp;""""&amp;INDEX($E$118:$G$121,MATCH("●",INDEX($H$118:$AQ$121,,MATCH($D191,$70:$70,0)-7),0),1)&amp;""""&amp;"#g'"&amp;" ${CONFIG_DIR}db_data_config.txt; export "&amp;BK$171&amp;"="&amp;""""&amp;INDEX($E$118:$G$121,MATCH("●",INDEX($H$118:$AQ$121,,MATCH($D191,$70:$70,0)-7),0),1)&amp;""";"),",",""",""")</f>
        <v/>
      </c>
      <c r="BL191" s="73" t="str">
        <f>SUBSTITUTE(IF(INDEX($E$118:$G$121,MATCH("●",INDEX($H$118:$AQ$121,,MATCH($D191,$70:$70,0)-7),0),1)=VLOOKUP(BL$171,$AD$9:$AN$20,8,FALSE),"","sed -i "&amp;IF($AK$169="MacOS","'' ","")&amp;"'s#"&amp;BL$171&amp;"="""&amp;INDEX($E$118:$G$121,MATCH("●",INDEX($H$118:$AQ$121,,MATCH($D191,$70:$70,0)-7),0),1)&amp;""""&amp;"#"&amp;BL$171&amp;"="&amp;""""&amp;VLOOKUP(BL$171,$AD$9:$AN$20,8,FALSE)&amp;""""&amp;"#g'"&amp;"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1" s="73" t="str">
        <f>SUBSTITUTE(IF(VLOOKUP(BM$171,$AD$9:$AN$20,8,FALSE)=INDEX($E$123:$G$126,MATCH("●",INDEX($H$123:$AQ$126,,MATCH($D191,$70:$70,0)-7),0),1),"","sed -i "&amp;IF($AK$169="MacOS","'' ","")&amp;"'s#"&amp;BM$171&amp;"="""&amp;VLOOKUP(BM$171,$AD$9:$AN$20,8,FALSE)&amp;""""&amp;"#"&amp;BM$171&amp;"="&amp;""""&amp;INDEX($E$123:$G$126,MATCH("●",INDEX($H$123:$AQ$126,,MATCH($D191,$70:$70,0)-7),0),1)&amp;""""&amp;"#g'"&amp;" ${CONFIG_DIR}db_data_config.txt; export "&amp;BM$171&amp;"="&amp;""""&amp;INDEX($E$123:$G$126,MATCH("●",INDEX($H$123:$AQ$126,,MATCH($D191,$70:$70,0)-7),0),1)&amp;""";"),",",""",""")</f>
        <v/>
      </c>
      <c r="BN191" s="73" t="str">
        <f>SUBSTITUTE(IF(INDEX($E$123:$G$126,MATCH("●",INDEX($H$123:$AQ$126,,MATCH($D191,$70:$70,0)-7),0),1)=VLOOKUP(BN$171,$AD$9:$AN$20,8,FALSE),"","sed -i "&amp;IF($AK$169="MacOS","'' ","")&amp;"'s#"&amp;BN$171&amp;"="""&amp;INDEX($E$123:$G$126,MATCH("●",INDEX($H$123:$AQ$126,,MATCH($D191,$70:$70,0)-7),0),1)&amp;""""&amp;"#"&amp;BN$171&amp;"="&amp;""""&amp;VLOOKUP(BN$171,$AD$9:$AN$20,8,FALSE)&amp;""""&amp;"#g'"&amp;"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1" s="73" t="str">
        <f>SUBSTITUTE(IF(VLOOKUP(BO$171,$AD$9:$AN$20,8,FALSE)=INDEX($E$128:$G$131,MATCH("●",INDEX($H$128:$AQ$131,,MATCH($D191,$70:$70,0)-7),0),1),"","sed -i "&amp;IF($AK$169="MacOS","'' ","")&amp;"'s#"&amp;BO$171&amp;"="""&amp;VLOOKUP(BO$171,$AD$9:$AN$20,8,FALSE)&amp;""""&amp;"#"&amp;BO$171&amp;"="&amp;""""&amp;INDEX($E$128:$G$131,MATCH("●",INDEX($H$128:$AQ$131,,MATCH($D191,$70:$70,0)-7),0),1)&amp;""""&amp;"#g'"&amp;" ${CONFIG_DIR}db_data_config.txt; export "&amp;BO$171&amp;"="&amp;""""&amp;INDEX($E$128:$G$131,MATCH("●",INDEX($H$128:$AQ$131,,MATCH($D191,$70:$70,0)-7),0),1)&amp;""";"),",",""",""")</f>
        <v/>
      </c>
      <c r="BP191" s="73" t="str">
        <f>SUBSTITUTE(IF(INDEX($E$128:$G$131,MATCH("●",INDEX($H$128:$AQ$131,,MATCH($D191,$70:$70,0)-7),0),1)=VLOOKUP(BP$171,$AD$9:$AN$20,8,FALSE),"","sed -i "&amp;IF($AK$169="MacOS","'' ","")&amp;"'s#"&amp;BP$171&amp;"="""&amp;INDEX($E$128:$G$131,MATCH("●",INDEX($H$128:$AQ$131,,MATCH($D191,$70:$70,0)-7),0),1)&amp;""""&amp;"#"&amp;BP$171&amp;"="&amp;""""&amp;VLOOKUP(BP$171,$AD$9:$AN$20,8,FALSE)&amp;""""&amp;"#g'"&amp;"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1" s="73" t="str">
        <f>SUBSTITUTE(IF(VLOOKUP(BQ$171,$AD$9:$AN$20,8,FALSE)=INDEX($E$133:$G$137,MATCH("●",INDEX($H$133:$AQ$137,,MATCH($D191,$70:$70,0)-7),0),1),"","sed -i "&amp;IF($AK$169="MacOS","'' ","")&amp;"'s#"&amp;BQ$171&amp;"="""&amp;VLOOKUP(BQ$171,$AD$9:$AN$20,8,FALSE)&amp;""""&amp;"#"&amp;BQ$171&amp;"="&amp;""""&amp;INDEX($E$133:$G$137,MATCH("●",INDEX($H$133:$AQ$137,,MATCH($D191,$70:$70,0)-7),0),1)&amp;""""&amp;"#g'"&amp;" ${CONFIG_DIR}db_data_config.txt; export "&amp;BQ$171&amp;"="&amp;""""&amp;INDEX($E$133:$G$137,MATCH("●",INDEX($H$133:$AQ$137,,MATCH($D191,$70:$70,0)-7),0),1)&amp;""";"),",",""",""")</f>
        <v/>
      </c>
      <c r="BR191" s="73" t="str">
        <f>SUBSTITUTE(IF(INDEX($E$133:$G$137,MATCH("●",INDEX($H$133:$AQ$137,,MATCH($D191,$70:$70,0)-7),0),1)=VLOOKUP(BR$171,$AD$9:$AN$20,8,FALSE),"","sed -i "&amp;IF($AK$169="MacOS","'' ","")&amp;"'s#"&amp;BR$171&amp;"="""&amp;INDEX($E$133:$G$137,MATCH("●",INDEX($H$133:$AQ$137,,MATCH($D191,$70:$70,0)-7),0),1)&amp;""""&amp;"#"&amp;BR$171&amp;"="&amp;""""&amp;VLOOKUP(BR$171,$AD$9:$AN$20,8,FALSE)&amp;""""&amp;"#g'"&amp;"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1" s="73" t="str">
        <f>SUBSTITUTE(IF(VLOOKUP(BS$171,$AD$9:$AN$20,8,FALSE)=INDEX($E$139:$G$145,MATCH("●",INDEX($H$139:$AQ$145,,MATCH($D191,$70:$70,0)-7),0),1),"","sed -i "&amp;IF($AK$169="MacOS","'' ","")&amp;"'s#"&amp;BS$171&amp;"="""&amp;VLOOKUP(BS$171,$AD$9:$AN$20,8,FALSE)&amp;""""&amp;"#"&amp;BS$171&amp;"="&amp;""""&amp;INDEX($E$139:$G$145,MATCH("●",INDEX($H$139:$AQ$145,,MATCH($D191,$70:$70,0)-7),0),1)&amp;""""&amp;"#g'"&amp;" ${CONFIG_DIR}db_data_config.txt; export "&amp;BS$171&amp;"="&amp;""""&amp;INDEX($E$139:$G$145,MATCH("●",INDEX($H$139:$AQ$145,,MATCH($D191,$70:$70,0)-7),0),1)&amp;""";"),",",""",""")</f>
        <v/>
      </c>
      <c r="BT191" s="73" t="str">
        <f>SUBSTITUTE(IF(INDEX($E$139:$G$145,MATCH("●",INDEX($H$139:$AQ$145,,MATCH($D191,$70:$70,0)-7),0),1)=VLOOKUP(BT$171,$AD$9:$AN$20,8,FALSE),"","sed -i "&amp;IF($AK$169="MacOS","'' ","")&amp;"'s#"&amp;BT$171&amp;"="""&amp;INDEX($E$139:$G$145,MATCH("●",INDEX($H$139:$AQ$145,,MATCH($D191,$70:$70,0)-7),0),1)&amp;""""&amp;"#"&amp;BT$171&amp;"="&amp;""""&amp;VLOOKUP(BT$171,$AD$9:$AN$20,8,FALSE)&amp;""""&amp;"#g'"&amp;"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1" s="5" t="s">
        <v>761</v>
      </c>
    </row>
    <row r="192" spans="4:73" ht="36" customHeight="1">
      <c r="D192" s="138">
        <f t="shared" si="3"/>
        <v>20</v>
      </c>
      <c r="E192" s="139"/>
      <c r="F192" s="139"/>
      <c r="G192" s="140"/>
      <c r="H192" s="45" t="str">
        <f t="shared" ca="1" si="2"/>
        <v>clear; echo テストケース020;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6" t="str" cm="1">
        <f t="array" ref="AE192">SUBSTITUTE(INDEX($H$147:$AQ$147, , MATCH($D192, $70:$70, 0)-7),"-","")</f>
        <v>異常</v>
      </c>
      <c r="AF192" s="147"/>
      <c r="AG192" s="148"/>
      <c r="AH192" s="143" t="s">
        <v>904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9" t="str" cm="1">
        <f t="array" ref="AS192">SUBSTITUTE(TEXT(INDEX($H$150:$AQ$150,1,$D192),"000000"),"-","")</f>
        <v>220120</v>
      </c>
      <c r="AT192" s="70"/>
      <c r="AU192" s="71"/>
      <c r="AW192" s="73" t="str">
        <f>SUBSTITUTE(IF(VLOOKUP(AW$171,$AD$9:$AN$20,8,FALSE)=INDEX($E$76:$G$79,MATCH("●",INDEX($H$76:$AQ$79,,MATCH($D192,$70:$70,0)-7),0),1),"","sed -i "&amp;IF($AK$169="MacOS","'' ","")&amp;"'s#"&amp;AW$171&amp;"="""&amp;VLOOKUP(AW$171,$AD$9:$AN$20,8,FALSE)&amp;""""&amp;"#"&amp;AW$171&amp;"="&amp;""""&amp;INDEX($E$76:$G$79,MATCH("●",INDEX($H$76:$AQ$79,,MATCH($D192,$70:$70,0)-7),0),1)&amp;""""&amp;"#g'"&amp;" ${CONFIG_DIR}db_data_config.txt; export "&amp;AW$171&amp;"="&amp;""""&amp;INDEX($E$76:$G$79,MATCH("●",INDEX($H$76:$AQ$79,,MATCH($D192,$70:$70,0)-7),0),1)&amp;""";"),",",""",""")</f>
        <v/>
      </c>
      <c r="AX192" s="73" t="str">
        <f>SUBSTITUTE(IF(INDEX($E$76:$G$79,MATCH("●",INDEX($H$76:$AQ$79,,MATCH($D192,$70:$70,0)-7),0),1)=VLOOKUP(AX$171,$AD$9:$AN$20,8,FALSE),"","sed -i "&amp;IF($AK$169="MacOS","'' ","")&amp;"'s#"&amp;AX$171&amp;"="""&amp;INDEX($E$76:$G$79,MATCH("●",INDEX($H$76:$AQ$79,,MATCH($D192,$70:$70,0)-7),0),1)&amp;""""&amp;"#"&amp;AX$171&amp;"="&amp;""""&amp;VLOOKUP(AX$171,$AD$9:$AN$20,8,FALSE)&amp;""""&amp;"#g'"&amp;"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2" s="73" t="str">
        <f>SUBSTITUTE(IF(VLOOKUP(AY$171,$AD$9:$AN$20,8,FALSE)=INDEX($E$81:$G$84,MATCH("●",INDEX($H$81:$AQ$84,,MATCH($D192,$70:$70,0)-7),0),1),"","sed -i "&amp;IF($AK$169="MacOS","'' ","")&amp;"'s#"&amp;AY$171&amp;"="""&amp;VLOOKUP(AY$171,$AD$9:$AN$20,8,FALSE)&amp;""""&amp;"#"&amp;AY$171&amp;"="&amp;""""&amp;INDEX($E$81:$G$84,MATCH("●",INDEX($H$81:$AQ$84,,MATCH($D192,$70:$70,0)-7),0),1)&amp;""""&amp;"#g'"&amp;" ${CONFIG_DIR}db_data_config.txt; export "&amp;AY$171&amp;"="&amp;""""&amp;INDEX($E$81:$G$84,MATCH("●",INDEX($H$81:$AQ$84,,MATCH($D192,$70:$70,0)-7),0),1)&amp;""";"),",",""",""")</f>
        <v/>
      </c>
      <c r="AZ192" s="73" t="str">
        <f>SUBSTITUTE(IF(INDEX($E$81:$G$84,MATCH("●",INDEX($H$81:$AQ$84,,MATCH($D192,$70:$70,0)-7),0),1)=VLOOKUP(AZ$171,$AD$9:$AN$20,8,FALSE),"","sed -i "&amp;IF($AK$169="MacOS","'' ","")&amp;"'s#"&amp;AZ$171&amp;"="""&amp;INDEX($E$81:$G$84,MATCH("●",INDEX($H$81:$AQ$84,,MATCH($D192,$70:$70,0)-7),0),1)&amp;""""&amp;"#"&amp;AZ$171&amp;"="&amp;""""&amp;VLOOKUP(AZ$171,$AD$9:$AN$20,8,FALSE)&amp;""""&amp;"#g'"&amp;"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2" s="73" t="str">
        <f>SUBSTITUTE(IF(VLOOKUP(BA$171,$AD$9:$AN$20,8,FALSE)=INDEX($E$86:$G$92,MATCH("●",INDEX($H$86:$AQ$92,,MATCH($D192,$70:$70,0)-7),0),1),"","sed -i "&amp;IF($AK$169="MacOS","'' ","")&amp;"'s#"&amp;BA$171&amp;"="""&amp;VLOOKUP(BA$171,$AD$9:$AN$20,8,FALSE)&amp;""""&amp;"#"&amp;BA$171&amp;"="&amp;""""&amp;INDEX($E$86:$G$92,MATCH("●",INDEX($H$86:$AQ$92,,MATCH($D192,$70:$70,0)-7),0),1)&amp;""""&amp;"#g'"&amp;" ${CONFIG_DIR}db_data_config.txt; export "&amp;BA$171&amp;"="&amp;""""&amp;INDEX($E$86:$G$92,MATCH("●",INDEX($H$86:$AQ$92,,MATCH($D192,$70:$70,0)-7),0),1)&amp;""";"),",",""",""")</f>
        <v/>
      </c>
      <c r="BB192" s="73" t="str">
        <f>SUBSTITUTE(IF(INDEX($E$86:$G$92,MATCH("●",INDEX($H$86:$AQ$92,,MATCH($D192,$70:$70,0)-7),0),1)=VLOOKUP(BB$171,$AD$9:$AN$20,8,FALSE),"","sed -i "&amp;IF($AK$169="MacOS","'' ","")&amp;"'s#"&amp;BB$171&amp;"="""&amp;INDEX($E$86:$G$92,MATCH("●",INDEX($H$86:$AQ$92,,MATCH($D192,$70:$70,0)-7),0),1)&amp;""""&amp;"#"&amp;BB$171&amp;"="&amp;""""&amp;VLOOKUP(BB$171,$AD$9:$AN$20,8,FALSE)&amp;""""&amp;"#g'"&amp;"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2" s="73" t="str">
        <f>SUBSTITUTE(IF(VLOOKUP(BC$171,$AD$9:$AN$20,8,FALSE)=INDEX($E$94:$G$97,MATCH("●",INDEX($H$94:$AQ$97,,MATCH($D192,$70:$70,0)-7),0),1),"","sed -i "&amp;IF($AK$169="MacOS","'' ","")&amp;"'s#"&amp;BC$171&amp;"="""&amp;VLOOKUP(BC$171,$AD$9:$AN$20,8,FALSE)&amp;""""&amp;"#"&amp;BC$171&amp;"="&amp;""""&amp;INDEX($E$94:$G$97,MATCH("●",INDEX($H$94:$AQ$97,,MATCH($D192,$70:$70,0)-7),0),1)&amp;""""&amp;"#g'"&amp;" ${CONFIG_DIR}db_data_config.txt; export "&amp;BC$171&amp;"="&amp;""""&amp;INDEX($E$94:$G$97,MATCH("●",INDEX($H$94:$AQ$97,,MATCH($D192,$70:$70,0)-7),0),1)&amp;""";"),",",""",""")</f>
        <v>sed -i '' 's#COLUMN_DATA_TRIM="NONE"#COLUMN_DATA_TRIM="Ft"#g' ${CONFIG_DIR}db_data_config.txt; export COLUMN_DATA_TRIM="Ft";</v>
      </c>
      <c r="BD192" s="73" t="str">
        <f>SUBSTITUTE(IF(INDEX($E$94:$G$97,MATCH("●",INDEX($H$94:$AQ$97,,MATCH($D192,$70:$70,0)-7),0),1)=VLOOKUP(BD$171,$AD$9:$AN$20,8,FALSE),"","sed -i "&amp;IF($AK$169="MacOS","'' ","")&amp;"'s#"&amp;BD$171&amp;"="""&amp;INDEX($E$94:$G$97,MATCH("●",INDEX($H$94:$AQ$97,,MATCH($D192,$70:$70,0)-7),0),1)&amp;""""&amp;"#"&amp;BD$171&amp;"="&amp;""""&amp;VLOOKUP(BD$171,$AD$9:$AN$20,8,FALSE)&amp;""""&amp;"#g'"&amp;"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>sed -i '' 's#COLUMN_DATA_TRIM="Ft"#COLUMN_DATA_TRIM="NONE"#g' ${CONFIG_DIR}db_data_config.txt; export COLUMN_DATA_TRIM="NONE";</v>
      </c>
      <c r="BE192" s="73" t="str">
        <f>SUBSTITUTE(IF(VLOOKUP(BE$171,$AD$9:$AN$20,8,FALSE)=INDEX($E$99:$G$104,MATCH("●",INDEX($H$99:$AQ$104,,MATCH($D192,$70:$70,0)-7),0),1),"","sed -i "&amp;IF($AK$169="MacOS","'' ","")&amp;"'s#"&amp;BE$171&amp;"="""&amp;VLOOKUP(BE$171,$AD$9:$AN$20,8,FALSE)&amp;""""&amp;"#"&amp;BE$171&amp;"="&amp;""""&amp;INDEX($E$99:$G$104,MATCH("●",INDEX($H$99:$AQ$104,,MATCH($D192,$70:$70,0)-7),0),1)&amp;""""&amp;"#g'"&amp;" ${CONFIG_DIR}db_data_config.txt; export "&amp;BE$171&amp;"="&amp;""""&amp;INDEX($E$99:$G$104,MATCH("●",INDEX($H$99:$AQ$104,,MATCH($D192,$70:$70,0)-7),0),1)&amp;""";"),",",""",""")</f>
        <v/>
      </c>
      <c r="BF192" s="73" t="str">
        <f>SUBSTITUTE(IF(INDEX($E$99:$G$104,MATCH("●",INDEX($H$99:$AQ$104,,MATCH($D192,$70:$70,0)-7),0),1)=VLOOKUP(BF$171,$AD$9:$AN$20,8,FALSE),"","sed -i "&amp;IF($AK$169="MacOS","'' ","")&amp;"'s#"&amp;BF$171&amp;"="""&amp;INDEX($E$99:$G$104,MATCH("●",INDEX($H$99:$AQ$104,,MATCH($D192,$70:$70,0)-7),0),1)&amp;""""&amp;"#"&amp;BF$171&amp;"="&amp;""""&amp;VLOOKUP(BF$171,$AD$9:$AN$20,8,FALSE)&amp;""""&amp;"#g'"&amp;"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2" s="73" t="str">
        <f>SUBSTITUTE(IF(VLOOKUP(BG$171,$AD$9:$AN$20,8,FALSE)=INDEX($E$106:$G$110,MATCH("●",INDEX($H$106:$AQ$110,,MATCH($D192,$70:$70,0)-7),0),1),"","sed -i "&amp;IF($AK$169="MacOS","'' ","")&amp;"'s#"&amp;BG$171&amp;"="""&amp;VLOOKUP(BG$171,$AD$9:$AN$20,8,FALSE)&amp;""""&amp;"#"&amp;BG$171&amp;"="&amp;""""&amp;INDEX($E$106:$G$110,MATCH("●",INDEX($H$106:$AQ$110,,MATCH($D192,$70:$70,0)-7),0),1)&amp;""""&amp;"#g'"&amp;" ${CONFIG_DIR}db_data_config.txt; export "&amp;BG$171&amp;"="&amp;""""&amp;INDEX($E$106:$G$110,MATCH("●",INDEX($H$106:$AQ$110,,MATCH($D192,$70:$70,0)-7),0),1)&amp;""";"),",",""",""")</f>
        <v/>
      </c>
      <c r="BH192" s="73" t="str">
        <f>SUBSTITUTE(IF(INDEX($E$106:$G$110,MATCH("●",INDEX($H$106:$AQ$110,,MATCH($D192,$70:$70,0)-7),0),1)=VLOOKUP(BH$171,$AD$9:$AN$20,8,FALSE),"","sed -i "&amp;IF($AK$169="MacOS","'' ","")&amp;"'s#"&amp;BH$171&amp;"="""&amp;INDEX($E$106:$G$110,MATCH("●",INDEX($H$106:$AQ$110,,MATCH($D192,$70:$70,0)-7),0),1)&amp;""""&amp;"#"&amp;BH$171&amp;"="&amp;""""&amp;VLOOKUP(BH$171,$AD$9:$AN$20,8,FALSE)&amp;""""&amp;"#g'"&amp;"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2" s="73" t="str">
        <f>SUBSTITUTE(IF(VLOOKUP(BI$171,$AD$9:$AN$20,8,FALSE)=INDEX($E$112:$G$116,MATCH("●",INDEX($H$112:$AQ$116,,MATCH($D192,$70:$70,0)-7),0),1),"","sed -i "&amp;IF($AK$169="MacOS","'' ","")&amp;"'s#"&amp;BI$171&amp;"="""&amp;VLOOKUP(BI$171,$AD$9:$AN$20,8,FALSE)&amp;""""&amp;"#"&amp;BI$171&amp;"="&amp;""""&amp;INDEX($E$112:$G$116,MATCH("●",INDEX($H$112:$AQ$116,,MATCH($D192,$70:$70,0)-7),0),1)&amp;""""&amp;"#g'"&amp;" ${CONFIG_DIR}db_data_config.txt; export "&amp;BI$171&amp;"="&amp;""""&amp;INDEX($E$112:$G$116,MATCH("●",INDEX($H$112:$AQ$116,,MATCH($D192,$70:$70,0)-7),0),1)&amp;""";"),",",""",""")</f>
        <v/>
      </c>
      <c r="BJ192" s="73" t="str">
        <f>SUBSTITUTE(IF(INDEX($E$112:$G$116,MATCH("●",INDEX($H$112:$AQ$116,,MATCH($D192,$70:$70,0)-7),0),1)=VLOOKUP(BJ$171,$AD$9:$AN$20,8,FALSE),"","sed -i "&amp;IF($AK$169="MacOS","'' ","")&amp;"'s#"&amp;BJ$171&amp;"="""&amp;INDEX($E$112:$G$116,MATCH("●",INDEX($H$112:$AQ$116,,MATCH($D192,$70:$70,0)-7),0),1)&amp;""""&amp;"#"&amp;BJ$171&amp;"="&amp;""""&amp;VLOOKUP(BJ$171,$AD$9:$AN$20,8,FALSE)&amp;""""&amp;"#g'"&amp;"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2" s="73" t="str">
        <f>SUBSTITUTE(IF(VLOOKUP(BK$171,$AD$9:$AN$20,8,FALSE)=INDEX($E$118:$G$121,MATCH("●",INDEX($H$118:$AQ$121,,MATCH($D192,$70:$70,0)-7),0),1),"","sed -i "&amp;IF($AK$169="MacOS","'' ","")&amp;"'s#"&amp;BK$171&amp;"="""&amp;VLOOKUP(BK$171,$AD$9:$AN$20,8,FALSE)&amp;""""&amp;"#"&amp;BK$171&amp;"="&amp;""""&amp;INDEX($E$118:$G$121,MATCH("●",INDEX($H$118:$AQ$121,,MATCH($D192,$70:$70,0)-7),0),1)&amp;""""&amp;"#g'"&amp;" ${CONFIG_DIR}db_data_config.txt; export "&amp;BK$171&amp;"="&amp;""""&amp;INDEX($E$118:$G$121,MATCH("●",INDEX($H$118:$AQ$121,,MATCH($D192,$70:$70,0)-7),0),1)&amp;""";"),",",""",""")</f>
        <v/>
      </c>
      <c r="BL192" s="73" t="str">
        <f>SUBSTITUTE(IF(INDEX($E$118:$G$121,MATCH("●",INDEX($H$118:$AQ$121,,MATCH($D192,$70:$70,0)-7),0),1)=VLOOKUP(BL$171,$AD$9:$AN$20,8,FALSE),"","sed -i "&amp;IF($AK$169="MacOS","'' ","")&amp;"'s#"&amp;BL$171&amp;"="""&amp;INDEX($E$118:$G$121,MATCH("●",INDEX($H$118:$AQ$121,,MATCH($D192,$70:$70,0)-7),0),1)&amp;""""&amp;"#"&amp;BL$171&amp;"="&amp;""""&amp;VLOOKUP(BL$171,$AD$9:$AN$20,8,FALSE)&amp;""""&amp;"#g'"&amp;"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2" s="73" t="str">
        <f>SUBSTITUTE(IF(VLOOKUP(BM$171,$AD$9:$AN$20,8,FALSE)=INDEX($E$123:$G$126,MATCH("●",INDEX($H$123:$AQ$126,,MATCH($D192,$70:$70,0)-7),0),1),"","sed -i "&amp;IF($AK$169="MacOS","'' ","")&amp;"'s#"&amp;BM$171&amp;"="""&amp;VLOOKUP(BM$171,$AD$9:$AN$20,8,FALSE)&amp;""""&amp;"#"&amp;BM$171&amp;"="&amp;""""&amp;INDEX($E$123:$G$126,MATCH("●",INDEX($H$123:$AQ$126,,MATCH($D192,$70:$70,0)-7),0),1)&amp;""""&amp;"#g'"&amp;" ${CONFIG_DIR}db_data_config.txt; export "&amp;BM$171&amp;"="&amp;""""&amp;INDEX($E$123:$G$126,MATCH("●",INDEX($H$123:$AQ$126,,MATCH($D192,$70:$70,0)-7),0),1)&amp;""";"),",",""",""")</f>
        <v/>
      </c>
      <c r="BN192" s="73" t="str">
        <f>SUBSTITUTE(IF(INDEX($E$123:$G$126,MATCH("●",INDEX($H$123:$AQ$126,,MATCH($D192,$70:$70,0)-7),0),1)=VLOOKUP(BN$171,$AD$9:$AN$20,8,FALSE),"","sed -i "&amp;IF($AK$169="MacOS","'' ","")&amp;"'s#"&amp;BN$171&amp;"="""&amp;INDEX($E$123:$G$126,MATCH("●",INDEX($H$123:$AQ$126,,MATCH($D192,$70:$70,0)-7),0),1)&amp;""""&amp;"#"&amp;BN$171&amp;"="&amp;""""&amp;VLOOKUP(BN$171,$AD$9:$AN$20,8,FALSE)&amp;""""&amp;"#g'"&amp;"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2" s="73" t="str">
        <f>SUBSTITUTE(IF(VLOOKUP(BO$171,$AD$9:$AN$20,8,FALSE)=INDEX($E$128:$G$131,MATCH("●",INDEX($H$128:$AQ$131,,MATCH($D192,$70:$70,0)-7),0),1),"","sed -i "&amp;IF($AK$169="MacOS","'' ","")&amp;"'s#"&amp;BO$171&amp;"="""&amp;VLOOKUP(BO$171,$AD$9:$AN$20,8,FALSE)&amp;""""&amp;"#"&amp;BO$171&amp;"="&amp;""""&amp;INDEX($E$128:$G$131,MATCH("●",INDEX($H$128:$AQ$131,,MATCH($D192,$70:$70,0)-7),0),1)&amp;""""&amp;"#g'"&amp;" ${CONFIG_DIR}db_data_config.txt; export "&amp;BO$171&amp;"="&amp;""""&amp;INDEX($E$128:$G$131,MATCH("●",INDEX($H$128:$AQ$131,,MATCH($D192,$70:$70,0)-7),0),1)&amp;""";"),",",""",""")</f>
        <v/>
      </c>
      <c r="BP192" s="73" t="str">
        <f>SUBSTITUTE(IF(INDEX($E$128:$G$131,MATCH("●",INDEX($H$128:$AQ$131,,MATCH($D192,$70:$70,0)-7),0),1)=VLOOKUP(BP$171,$AD$9:$AN$20,8,FALSE),"","sed -i "&amp;IF($AK$169="MacOS","'' ","")&amp;"'s#"&amp;BP$171&amp;"="""&amp;INDEX($E$128:$G$131,MATCH("●",INDEX($H$128:$AQ$131,,MATCH($D192,$70:$70,0)-7),0),1)&amp;""""&amp;"#"&amp;BP$171&amp;"="&amp;""""&amp;VLOOKUP(BP$171,$AD$9:$AN$20,8,FALSE)&amp;""""&amp;"#g'"&amp;"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2" s="73" t="str">
        <f>SUBSTITUTE(IF(VLOOKUP(BQ$171,$AD$9:$AN$20,8,FALSE)=INDEX($E$133:$G$137,MATCH("●",INDEX($H$133:$AQ$137,,MATCH($D192,$70:$70,0)-7),0),1),"","sed -i "&amp;IF($AK$169="MacOS","'' ","")&amp;"'s#"&amp;BQ$171&amp;"="""&amp;VLOOKUP(BQ$171,$AD$9:$AN$20,8,FALSE)&amp;""""&amp;"#"&amp;BQ$171&amp;"="&amp;""""&amp;INDEX($E$133:$G$137,MATCH("●",INDEX($H$133:$AQ$137,,MATCH($D192,$70:$70,0)-7),0),1)&amp;""""&amp;"#g'"&amp;" ${CONFIG_DIR}db_data_config.txt; export "&amp;BQ$171&amp;"="&amp;""""&amp;INDEX($E$133:$G$137,MATCH("●",INDEX($H$133:$AQ$137,,MATCH($D192,$70:$70,0)-7),0),1)&amp;""";"),",",""",""")</f>
        <v/>
      </c>
      <c r="BR192" s="73" t="str">
        <f>SUBSTITUTE(IF(INDEX($E$133:$G$137,MATCH("●",INDEX($H$133:$AQ$137,,MATCH($D192,$70:$70,0)-7),0),1)=VLOOKUP(BR$171,$AD$9:$AN$20,8,FALSE),"","sed -i "&amp;IF($AK$169="MacOS","'' ","")&amp;"'s#"&amp;BR$171&amp;"="""&amp;INDEX($E$133:$G$137,MATCH("●",INDEX($H$133:$AQ$137,,MATCH($D192,$70:$70,0)-7),0),1)&amp;""""&amp;"#"&amp;BR$171&amp;"="&amp;""""&amp;VLOOKUP(BR$171,$AD$9:$AN$20,8,FALSE)&amp;""""&amp;"#g'"&amp;"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2" s="73" t="str">
        <f>SUBSTITUTE(IF(VLOOKUP(BS$171,$AD$9:$AN$20,8,FALSE)=INDEX($E$139:$G$145,MATCH("●",INDEX($H$139:$AQ$145,,MATCH($D192,$70:$70,0)-7),0),1),"","sed -i "&amp;IF($AK$169="MacOS","'' ","")&amp;"'s#"&amp;BS$171&amp;"="""&amp;VLOOKUP(BS$171,$AD$9:$AN$20,8,FALSE)&amp;""""&amp;"#"&amp;BS$171&amp;"="&amp;""""&amp;INDEX($E$139:$G$145,MATCH("●",INDEX($H$139:$AQ$145,,MATCH($D192,$70:$70,0)-7),0),1)&amp;""""&amp;"#g'"&amp;" ${CONFIG_DIR}db_data_config.txt; export "&amp;BS$171&amp;"="&amp;""""&amp;INDEX($E$139:$G$145,MATCH("●",INDEX($H$139:$AQ$145,,MATCH($D192,$70:$70,0)-7),0),1)&amp;""";"),",",""",""")</f>
        <v/>
      </c>
      <c r="BT192" s="73" t="str">
        <f>SUBSTITUTE(IF(INDEX($E$139:$G$145,MATCH("●",INDEX($H$139:$AQ$145,,MATCH($D192,$70:$70,0)-7),0),1)=VLOOKUP(BT$171,$AD$9:$AN$20,8,FALSE),"","sed -i "&amp;IF($AK$169="MacOS","'' ","")&amp;"'s#"&amp;BT$171&amp;"="""&amp;INDEX($E$139:$G$145,MATCH("●",INDEX($H$139:$AQ$145,,MATCH($D192,$70:$70,0)-7),0),1)&amp;""""&amp;"#"&amp;BT$171&amp;"="&amp;""""&amp;VLOOKUP(BT$171,$AD$9:$AN$20,8,FALSE)&amp;""""&amp;"#g'"&amp;"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2" s="5" t="s">
        <v>761</v>
      </c>
    </row>
    <row r="193" spans="4:73" ht="36" customHeight="1">
      <c r="D193" s="138">
        <f t="shared" si="3"/>
        <v>21</v>
      </c>
      <c r="E193" s="139"/>
      <c r="F193" s="139"/>
      <c r="G193" s="140"/>
      <c r="H193" s="45" t="str">
        <f t="shared" ca="1" si="2"/>
        <v>clear; echo テストケース021; sed -i '' 's#COLUMN_DATA_SIGNED="0"#COLUMN_DATA_SIGNED="2"#g' ${CONFIG_DIR}db_data_config.txt; export COLUMN_DATA_SIGNED="2";sh ./script/db_check_data_validate_config.sh; sed -i '' 's#COLUMN_DATA_SIGNED="2"#COLUMN_DATA_SIGNED="0"#g' ${CONFIG_DIR}db_data_config.txt; export COLUMN_DATA_SIGNED="0";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6" t="str" cm="1">
        <f t="array" ref="AE193">SUBSTITUTE(INDEX($H$147:$AQ$147, , MATCH($D193, $70:$70, 0)-7),"-","")</f>
        <v>異常</v>
      </c>
      <c r="AF193" s="147"/>
      <c r="AG193" s="148"/>
      <c r="AH193" s="143" t="s">
        <v>905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9" t="str" cm="1">
        <f t="array" ref="AS193">SUBSTITUTE(TEXT(INDEX($H$150:$AQ$150,1,$D193),"000000"),"-","")</f>
        <v>220121</v>
      </c>
      <c r="AT193" s="70"/>
      <c r="AU193" s="71"/>
      <c r="AW193" s="73" t="str">
        <f>SUBSTITUTE(IF(VLOOKUP(AW$171,$AD$9:$AN$20,8,FALSE)=INDEX($E$76:$G$79,MATCH("●",INDEX($H$76:$AQ$79,,MATCH($D193,$70:$70,0)-7),0),1),"","sed -i "&amp;IF($AK$169="MacOS","'' ","")&amp;"'s#"&amp;AW$171&amp;"="""&amp;VLOOKUP(AW$171,$AD$9:$AN$20,8,FALSE)&amp;""""&amp;"#"&amp;AW$171&amp;"="&amp;""""&amp;INDEX($E$76:$G$79,MATCH("●",INDEX($H$76:$AQ$79,,MATCH($D193,$70:$70,0)-7),0),1)&amp;""""&amp;"#g'"&amp;" ${CONFIG_DIR}db_data_config.txt; export "&amp;AW$171&amp;"="&amp;""""&amp;INDEX($E$76:$G$79,MATCH("●",INDEX($H$76:$AQ$79,,MATCH($D193,$70:$70,0)-7),0),1)&amp;""";"),",",""",""")</f>
        <v/>
      </c>
      <c r="AX193" s="73" t="str">
        <f>SUBSTITUTE(IF(INDEX($E$76:$G$79,MATCH("●",INDEX($H$76:$AQ$79,,MATCH($D193,$70:$70,0)-7),0),1)=VLOOKUP(AX$171,$AD$9:$AN$20,8,FALSE),"","sed -i "&amp;IF($AK$169="MacOS","'' ","")&amp;"'s#"&amp;AX$171&amp;"="""&amp;INDEX($E$76:$G$79,MATCH("●",INDEX($H$76:$AQ$79,,MATCH($D193,$70:$70,0)-7),0),1)&amp;""""&amp;"#"&amp;AX$171&amp;"="&amp;""""&amp;VLOOKUP(AX$171,$AD$9:$AN$20,8,FALSE)&amp;""""&amp;"#g'"&amp;"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3" s="73" t="str">
        <f>SUBSTITUTE(IF(VLOOKUP(AY$171,$AD$9:$AN$20,8,FALSE)=INDEX($E$81:$G$84,MATCH("●",INDEX($H$81:$AQ$84,,MATCH($D193,$70:$70,0)-7),0),1),"","sed -i "&amp;IF($AK$169="MacOS","'' ","")&amp;"'s#"&amp;AY$171&amp;"="""&amp;VLOOKUP(AY$171,$AD$9:$AN$20,8,FALSE)&amp;""""&amp;"#"&amp;AY$171&amp;"="&amp;""""&amp;INDEX($E$81:$G$84,MATCH("●",INDEX($H$81:$AQ$84,,MATCH($D193,$70:$70,0)-7),0),1)&amp;""""&amp;"#g'"&amp;" ${CONFIG_DIR}db_data_config.txt; export "&amp;AY$171&amp;"="&amp;""""&amp;INDEX($E$81:$G$84,MATCH("●",INDEX($H$81:$AQ$84,,MATCH($D193,$70:$70,0)-7),0),1)&amp;""";"),",",""",""")</f>
        <v/>
      </c>
      <c r="AZ193" s="73" t="str">
        <f>SUBSTITUTE(IF(INDEX($E$81:$G$84,MATCH("●",INDEX($H$81:$AQ$84,,MATCH($D193,$70:$70,0)-7),0),1)=VLOOKUP(AZ$171,$AD$9:$AN$20,8,FALSE),"","sed -i "&amp;IF($AK$169="MacOS","'' ","")&amp;"'s#"&amp;AZ$171&amp;"="""&amp;INDEX($E$81:$G$84,MATCH("●",INDEX($H$81:$AQ$84,,MATCH($D193,$70:$70,0)-7),0),1)&amp;""""&amp;"#"&amp;AZ$171&amp;"="&amp;""""&amp;VLOOKUP(AZ$171,$AD$9:$AN$20,8,FALSE)&amp;""""&amp;"#g'"&amp;"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3" s="73" t="str">
        <f>SUBSTITUTE(IF(VLOOKUP(BA$171,$AD$9:$AN$20,8,FALSE)=INDEX($E$86:$G$92,MATCH("●",INDEX($H$86:$AQ$92,,MATCH($D193,$70:$70,0)-7),0),1),"","sed -i "&amp;IF($AK$169="MacOS","'' ","")&amp;"'s#"&amp;BA$171&amp;"="""&amp;VLOOKUP(BA$171,$AD$9:$AN$20,8,FALSE)&amp;""""&amp;"#"&amp;BA$171&amp;"="&amp;""""&amp;INDEX($E$86:$G$92,MATCH("●",INDEX($H$86:$AQ$92,,MATCH($D193,$70:$70,0)-7),0),1)&amp;""""&amp;"#g'"&amp;" ${CONFIG_DIR}db_data_config.txt; export "&amp;BA$171&amp;"="&amp;""""&amp;INDEX($E$86:$G$92,MATCH("●",INDEX($H$86:$AQ$92,,MATCH($D193,$70:$70,0)-7),0),1)&amp;""";"),",",""",""")</f>
        <v/>
      </c>
      <c r="BB193" s="73" t="str">
        <f>SUBSTITUTE(IF(INDEX($E$86:$G$92,MATCH("●",INDEX($H$86:$AQ$92,,MATCH($D193,$70:$70,0)-7),0),1)=VLOOKUP(BB$171,$AD$9:$AN$20,8,FALSE),"","sed -i "&amp;IF($AK$169="MacOS","'' ","")&amp;"'s#"&amp;BB$171&amp;"="""&amp;INDEX($E$86:$G$92,MATCH("●",INDEX($H$86:$AQ$92,,MATCH($D193,$70:$70,0)-7),0),1)&amp;""""&amp;"#"&amp;BB$171&amp;"="&amp;""""&amp;VLOOKUP(BB$171,$AD$9:$AN$20,8,FALSE)&amp;""""&amp;"#g'"&amp;"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3" s="73" t="str">
        <f>SUBSTITUTE(IF(VLOOKUP(BC$171,$AD$9:$AN$20,8,FALSE)=INDEX($E$94:$G$97,MATCH("●",INDEX($H$94:$AQ$97,,MATCH($D193,$70:$70,0)-7),0),1),"","sed -i "&amp;IF($AK$169="MacOS","'' ","")&amp;"'s#"&amp;BC$171&amp;"="""&amp;VLOOKUP(BC$171,$AD$9:$AN$20,8,FALSE)&amp;""""&amp;"#"&amp;BC$171&amp;"="&amp;""""&amp;INDEX($E$94:$G$97,MATCH("●",INDEX($H$94:$AQ$97,,MATCH($D193,$70:$70,0)-7),0),1)&amp;""""&amp;"#g'"&amp;" ${CONFIG_DIR}db_data_config.txt; export "&amp;BC$171&amp;"="&amp;""""&amp;INDEX($E$94:$G$97,MATCH("●",INDEX($H$94:$AQ$97,,MATCH($D193,$70:$70,0)-7),0),1)&amp;""";"),",",""",""")</f>
        <v/>
      </c>
      <c r="BD193" s="73" t="str">
        <f>SUBSTITUTE(IF(INDEX($E$94:$G$97,MATCH("●",INDEX($H$94:$AQ$97,,MATCH($D193,$70:$70,0)-7),0),1)=VLOOKUP(BD$171,$AD$9:$AN$20,8,FALSE),"","sed -i "&amp;IF($AK$169="MacOS","'' ","")&amp;"'s#"&amp;BD$171&amp;"="""&amp;INDEX($E$94:$G$97,MATCH("●",INDEX($H$94:$AQ$97,,MATCH($D193,$70:$70,0)-7),0),1)&amp;""""&amp;"#"&amp;BD$171&amp;"="&amp;""""&amp;VLOOKUP(BD$171,$AD$9:$AN$20,8,FALSE)&amp;""""&amp;"#g'"&amp;"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3" s="73" t="str">
        <f>SUBSTITUTE(IF(VLOOKUP(BE$171,$AD$9:$AN$20,8,FALSE)=INDEX($E$99:$G$104,MATCH("●",INDEX($H$99:$AQ$104,,MATCH($D193,$70:$70,0)-7),0),1),"","sed -i "&amp;IF($AK$169="MacOS","'' ","")&amp;"'s#"&amp;BE$171&amp;"="""&amp;VLOOKUP(BE$171,$AD$9:$AN$20,8,FALSE)&amp;""""&amp;"#"&amp;BE$171&amp;"="&amp;""""&amp;INDEX($E$99:$G$104,MATCH("●",INDEX($H$99:$AQ$104,,MATCH($D193,$70:$70,0)-7),0),1)&amp;""""&amp;"#g'"&amp;" ${CONFIG_DIR}db_data_config.txt; export "&amp;BE$171&amp;"="&amp;""""&amp;INDEX($E$99:$G$104,MATCH("●",INDEX($H$99:$AQ$104,,MATCH($D193,$70:$70,0)-7),0),1)&amp;""";"),",",""",""")</f>
        <v>sed -i '' 's#COLUMN_DATA_SIGNED="0"#COLUMN_DATA_SIGNED="2"#g' ${CONFIG_DIR}db_data_config.txt; export COLUMN_DATA_SIGNED="2";</v>
      </c>
      <c r="BF193" s="73" t="str">
        <f>SUBSTITUTE(IF(INDEX($E$99:$G$104,MATCH("●",INDEX($H$99:$AQ$104,,MATCH($D193,$70:$70,0)-7),0),1)=VLOOKUP(BF$171,$AD$9:$AN$20,8,FALSE),"","sed -i "&amp;IF($AK$169="MacOS","'' ","")&amp;"'s#"&amp;BF$171&amp;"="""&amp;INDEX($E$99:$G$104,MATCH("●",INDEX($H$99:$AQ$104,,MATCH($D193,$70:$70,0)-7),0),1)&amp;""""&amp;"#"&amp;BF$171&amp;"="&amp;""""&amp;VLOOKUP(BF$171,$AD$9:$AN$20,8,FALSE)&amp;""""&amp;"#g'"&amp;"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>sed -i '' 's#COLUMN_DATA_SIGNED="2"#COLUMN_DATA_SIGNED="0"#g' ${CONFIG_DIR}db_data_config.txt; export COLUMN_DATA_SIGNED="0";</v>
      </c>
      <c r="BG193" s="73" t="str">
        <f>SUBSTITUTE(IF(VLOOKUP(BG$171,$AD$9:$AN$20,8,FALSE)=INDEX($E$106:$G$110,MATCH("●",INDEX($H$106:$AQ$110,,MATCH($D193,$70:$70,0)-7),0),1),"","sed -i "&amp;IF($AK$169="MacOS","'' ","")&amp;"'s#"&amp;BG$171&amp;"="""&amp;VLOOKUP(BG$171,$AD$9:$AN$20,8,FALSE)&amp;""""&amp;"#"&amp;BG$171&amp;"="&amp;""""&amp;INDEX($E$106:$G$110,MATCH("●",INDEX($H$106:$AQ$110,,MATCH($D193,$70:$70,0)-7),0),1)&amp;""""&amp;"#g'"&amp;" ${CONFIG_DIR}db_data_config.txt; export "&amp;BG$171&amp;"="&amp;""""&amp;INDEX($E$106:$G$110,MATCH("●",INDEX($H$106:$AQ$110,,MATCH($D193,$70:$70,0)-7),0),1)&amp;""";"),",",""",""")</f>
        <v/>
      </c>
      <c r="BH193" s="73" t="str">
        <f>SUBSTITUTE(IF(INDEX($E$106:$G$110,MATCH("●",INDEX($H$106:$AQ$110,,MATCH($D193,$70:$70,0)-7),0),1)=VLOOKUP(BH$171,$AD$9:$AN$20,8,FALSE),"","sed -i "&amp;IF($AK$169="MacOS","'' ","")&amp;"'s#"&amp;BH$171&amp;"="""&amp;INDEX($E$106:$G$110,MATCH("●",INDEX($H$106:$AQ$110,,MATCH($D193,$70:$70,0)-7),0),1)&amp;""""&amp;"#"&amp;BH$171&amp;"="&amp;""""&amp;VLOOKUP(BH$171,$AD$9:$AN$20,8,FALSE)&amp;""""&amp;"#g'"&amp;"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3" s="73" t="str">
        <f>SUBSTITUTE(IF(VLOOKUP(BI$171,$AD$9:$AN$20,8,FALSE)=INDEX($E$112:$G$116,MATCH("●",INDEX($H$112:$AQ$116,,MATCH($D193,$70:$70,0)-7),0),1),"","sed -i "&amp;IF($AK$169="MacOS","'' ","")&amp;"'s#"&amp;BI$171&amp;"="""&amp;VLOOKUP(BI$171,$AD$9:$AN$20,8,FALSE)&amp;""""&amp;"#"&amp;BI$171&amp;"="&amp;""""&amp;INDEX($E$112:$G$116,MATCH("●",INDEX($H$112:$AQ$116,,MATCH($D193,$70:$70,0)-7),0),1)&amp;""""&amp;"#g'"&amp;" ${CONFIG_DIR}db_data_config.txt; export "&amp;BI$171&amp;"="&amp;""""&amp;INDEX($E$112:$G$116,MATCH("●",INDEX($H$112:$AQ$116,,MATCH($D193,$70:$70,0)-7),0),1)&amp;""";"),",",""",""")</f>
        <v/>
      </c>
      <c r="BJ193" s="73" t="str">
        <f>SUBSTITUTE(IF(INDEX($E$112:$G$116,MATCH("●",INDEX($H$112:$AQ$116,,MATCH($D193,$70:$70,0)-7),0),1)=VLOOKUP(BJ$171,$AD$9:$AN$20,8,FALSE),"","sed -i "&amp;IF($AK$169="MacOS","'' ","")&amp;"'s#"&amp;BJ$171&amp;"="""&amp;INDEX($E$112:$G$116,MATCH("●",INDEX($H$112:$AQ$116,,MATCH($D193,$70:$70,0)-7),0),1)&amp;""""&amp;"#"&amp;BJ$171&amp;"="&amp;""""&amp;VLOOKUP(BJ$171,$AD$9:$AN$20,8,FALSE)&amp;""""&amp;"#g'"&amp;"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3" s="73" t="str">
        <f>SUBSTITUTE(IF(VLOOKUP(BK$171,$AD$9:$AN$20,8,FALSE)=INDEX($E$118:$G$121,MATCH("●",INDEX($H$118:$AQ$121,,MATCH($D193,$70:$70,0)-7),0),1),"","sed -i "&amp;IF($AK$169="MacOS","'' ","")&amp;"'s#"&amp;BK$171&amp;"="""&amp;VLOOKUP(BK$171,$AD$9:$AN$20,8,FALSE)&amp;""""&amp;"#"&amp;BK$171&amp;"="&amp;""""&amp;INDEX($E$118:$G$121,MATCH("●",INDEX($H$118:$AQ$121,,MATCH($D193,$70:$70,0)-7),0),1)&amp;""""&amp;"#g'"&amp;" ${CONFIG_DIR}db_data_config.txt; export "&amp;BK$171&amp;"="&amp;""""&amp;INDEX($E$118:$G$121,MATCH("●",INDEX($H$118:$AQ$121,,MATCH($D193,$70:$70,0)-7),0),1)&amp;""";"),",",""",""")</f>
        <v/>
      </c>
      <c r="BL193" s="73" t="str">
        <f>SUBSTITUTE(IF(INDEX($E$118:$G$121,MATCH("●",INDEX($H$118:$AQ$121,,MATCH($D193,$70:$70,0)-7),0),1)=VLOOKUP(BL$171,$AD$9:$AN$20,8,FALSE),"","sed -i "&amp;IF($AK$169="MacOS","'' ","")&amp;"'s#"&amp;BL$171&amp;"="""&amp;INDEX($E$118:$G$121,MATCH("●",INDEX($H$118:$AQ$121,,MATCH($D193,$70:$70,0)-7),0),1)&amp;""""&amp;"#"&amp;BL$171&amp;"="&amp;""""&amp;VLOOKUP(BL$171,$AD$9:$AN$20,8,FALSE)&amp;""""&amp;"#g'"&amp;"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3" s="73" t="str">
        <f>SUBSTITUTE(IF(VLOOKUP(BM$171,$AD$9:$AN$20,8,FALSE)=INDEX($E$123:$G$126,MATCH("●",INDEX($H$123:$AQ$126,,MATCH($D193,$70:$70,0)-7),0),1),"","sed -i "&amp;IF($AK$169="MacOS","'' ","")&amp;"'s#"&amp;BM$171&amp;"="""&amp;VLOOKUP(BM$171,$AD$9:$AN$20,8,FALSE)&amp;""""&amp;"#"&amp;BM$171&amp;"="&amp;""""&amp;INDEX($E$123:$G$126,MATCH("●",INDEX($H$123:$AQ$126,,MATCH($D193,$70:$70,0)-7),0),1)&amp;""""&amp;"#g'"&amp;" ${CONFIG_DIR}db_data_config.txt; export "&amp;BM$171&amp;"="&amp;""""&amp;INDEX($E$123:$G$126,MATCH("●",INDEX($H$123:$AQ$126,,MATCH($D193,$70:$70,0)-7),0),1)&amp;""";"),",",""",""")</f>
        <v/>
      </c>
      <c r="BN193" s="73" t="str">
        <f>SUBSTITUTE(IF(INDEX($E$123:$G$126,MATCH("●",INDEX($H$123:$AQ$126,,MATCH($D193,$70:$70,0)-7),0),1)=VLOOKUP(BN$171,$AD$9:$AN$20,8,FALSE),"","sed -i "&amp;IF($AK$169="MacOS","'' ","")&amp;"'s#"&amp;BN$171&amp;"="""&amp;INDEX($E$123:$G$126,MATCH("●",INDEX($H$123:$AQ$126,,MATCH($D193,$70:$70,0)-7),0),1)&amp;""""&amp;"#"&amp;BN$171&amp;"="&amp;""""&amp;VLOOKUP(BN$171,$AD$9:$AN$20,8,FALSE)&amp;""""&amp;"#g'"&amp;"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3" s="73" t="str">
        <f>SUBSTITUTE(IF(VLOOKUP(BO$171,$AD$9:$AN$20,8,FALSE)=INDEX($E$128:$G$131,MATCH("●",INDEX($H$128:$AQ$131,,MATCH($D193,$70:$70,0)-7),0),1),"","sed -i "&amp;IF($AK$169="MacOS","'' ","")&amp;"'s#"&amp;BO$171&amp;"="""&amp;VLOOKUP(BO$171,$AD$9:$AN$20,8,FALSE)&amp;""""&amp;"#"&amp;BO$171&amp;"="&amp;""""&amp;INDEX($E$128:$G$131,MATCH("●",INDEX($H$128:$AQ$131,,MATCH($D193,$70:$70,0)-7),0),1)&amp;""""&amp;"#g'"&amp;" ${CONFIG_DIR}db_data_config.txt; export "&amp;BO$171&amp;"="&amp;""""&amp;INDEX($E$128:$G$131,MATCH("●",INDEX($H$128:$AQ$131,,MATCH($D193,$70:$70,0)-7),0),1)&amp;""";"),",",""",""")</f>
        <v/>
      </c>
      <c r="BP193" s="73" t="str">
        <f>SUBSTITUTE(IF(INDEX($E$128:$G$131,MATCH("●",INDEX($H$128:$AQ$131,,MATCH($D193,$70:$70,0)-7),0),1)=VLOOKUP(BP$171,$AD$9:$AN$20,8,FALSE),"","sed -i "&amp;IF($AK$169="MacOS","'' ","")&amp;"'s#"&amp;BP$171&amp;"="""&amp;INDEX($E$128:$G$131,MATCH("●",INDEX($H$128:$AQ$131,,MATCH($D193,$70:$70,0)-7),0),1)&amp;""""&amp;"#"&amp;BP$171&amp;"="&amp;""""&amp;VLOOKUP(BP$171,$AD$9:$AN$20,8,FALSE)&amp;""""&amp;"#g'"&amp;"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3" s="73" t="str">
        <f>SUBSTITUTE(IF(VLOOKUP(BQ$171,$AD$9:$AN$20,8,FALSE)=INDEX($E$133:$G$137,MATCH("●",INDEX($H$133:$AQ$137,,MATCH($D193,$70:$70,0)-7),0),1),"","sed -i "&amp;IF($AK$169="MacOS","'' ","")&amp;"'s#"&amp;BQ$171&amp;"="""&amp;VLOOKUP(BQ$171,$AD$9:$AN$20,8,FALSE)&amp;""""&amp;"#"&amp;BQ$171&amp;"="&amp;""""&amp;INDEX($E$133:$G$137,MATCH("●",INDEX($H$133:$AQ$137,,MATCH($D193,$70:$70,0)-7),0),1)&amp;""""&amp;"#g'"&amp;" ${CONFIG_DIR}db_data_config.txt; export "&amp;BQ$171&amp;"="&amp;""""&amp;INDEX($E$133:$G$137,MATCH("●",INDEX($H$133:$AQ$137,,MATCH($D193,$70:$70,0)-7),0),1)&amp;""";"),",",""",""")</f>
        <v/>
      </c>
      <c r="BR193" s="73" t="str">
        <f>SUBSTITUTE(IF(INDEX($E$133:$G$137,MATCH("●",INDEX($H$133:$AQ$137,,MATCH($D193,$70:$70,0)-7),0),1)=VLOOKUP(BR$171,$AD$9:$AN$20,8,FALSE),"","sed -i "&amp;IF($AK$169="MacOS","'' ","")&amp;"'s#"&amp;BR$171&amp;"="""&amp;INDEX($E$133:$G$137,MATCH("●",INDEX($H$133:$AQ$137,,MATCH($D193,$70:$70,0)-7),0),1)&amp;""""&amp;"#"&amp;BR$171&amp;"="&amp;""""&amp;VLOOKUP(BR$171,$AD$9:$AN$20,8,FALSE)&amp;""""&amp;"#g'"&amp;"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3" s="73" t="str">
        <f>SUBSTITUTE(IF(VLOOKUP(BS$171,$AD$9:$AN$20,8,FALSE)=INDEX($E$139:$G$145,MATCH("●",INDEX($H$139:$AQ$145,,MATCH($D193,$70:$70,0)-7),0),1),"","sed -i "&amp;IF($AK$169="MacOS","'' ","")&amp;"'s#"&amp;BS$171&amp;"="""&amp;VLOOKUP(BS$171,$AD$9:$AN$20,8,FALSE)&amp;""""&amp;"#"&amp;BS$171&amp;"="&amp;""""&amp;INDEX($E$139:$G$145,MATCH("●",INDEX($H$139:$AQ$145,,MATCH($D193,$70:$70,0)-7),0),1)&amp;""""&amp;"#g'"&amp;" ${CONFIG_DIR}db_data_config.txt; export "&amp;BS$171&amp;"="&amp;""""&amp;INDEX($E$139:$G$145,MATCH("●",INDEX($H$139:$AQ$145,,MATCH($D193,$70:$70,0)-7),0),1)&amp;""";"),",",""",""")</f>
        <v/>
      </c>
      <c r="BT193" s="73" t="str">
        <f>SUBSTITUTE(IF(INDEX($E$139:$G$145,MATCH("●",INDEX($H$139:$AQ$145,,MATCH($D193,$70:$70,0)-7),0),1)=VLOOKUP(BT$171,$AD$9:$AN$20,8,FALSE),"","sed -i "&amp;IF($AK$169="MacOS","'' ","")&amp;"'s#"&amp;BT$171&amp;"="""&amp;INDEX($E$139:$G$145,MATCH("●",INDEX($H$139:$AQ$145,,MATCH($D193,$70:$70,0)-7),0),1)&amp;""""&amp;"#"&amp;BT$171&amp;"="&amp;""""&amp;VLOOKUP(BT$171,$AD$9:$AN$20,8,FALSE)&amp;""""&amp;"#g'"&amp;"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3" s="5" t="s">
        <v>761</v>
      </c>
    </row>
    <row r="194" spans="4:73" ht="36" customHeight="1">
      <c r="D194" s="138">
        <f t="shared" si="3"/>
        <v>22</v>
      </c>
      <c r="E194" s="139"/>
      <c r="F194" s="139"/>
      <c r="G194" s="140"/>
      <c r="H194" s="45" t="str">
        <f t="shared" ca="1" si="2"/>
        <v>clear; echo テストケース022; sed -i '' 's#SIGN_DIGIT="0"#SIGN_DIGIT="2"#g' ${CONFIG_DIR}db_data_config.txt; export SIGN_DIGIT="2";sh ./script/db_check_data_validate_config.sh; sed -i '' 's#SIGN_DIGIT="2"#SIGN_DIGIT="0"#g' ${CONFIG_DIR}db_data_config.txt; export SIGN_DIGIT="0";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6" t="str" cm="1">
        <f t="array" ref="AE194">SUBSTITUTE(INDEX($H$147:$AQ$147, , MATCH($D194, $70:$70, 0)-7),"-","")</f>
        <v>異常</v>
      </c>
      <c r="AF194" s="147"/>
      <c r="AG194" s="148"/>
      <c r="AH194" s="143" t="s">
        <v>906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9" t="str" cm="1">
        <f t="array" ref="AS194">SUBSTITUTE(TEXT(INDEX($H$150:$AQ$150,1,$D194),"000000"),"-","")</f>
        <v>220122</v>
      </c>
      <c r="AT194" s="70"/>
      <c r="AU194" s="71"/>
      <c r="AW194" s="73" t="str">
        <f>SUBSTITUTE(IF(VLOOKUP(AW$171,$AD$9:$AN$20,8,FALSE)=INDEX($E$76:$G$79,MATCH("●",INDEX($H$76:$AQ$79,,MATCH($D194,$70:$70,0)-7),0),1),"","sed -i "&amp;IF($AK$169="MacOS","'' ","")&amp;"'s#"&amp;AW$171&amp;"="""&amp;VLOOKUP(AW$171,$AD$9:$AN$20,8,FALSE)&amp;""""&amp;"#"&amp;AW$171&amp;"="&amp;""""&amp;INDEX($E$76:$G$79,MATCH("●",INDEX($H$76:$AQ$79,,MATCH($D194,$70:$70,0)-7),0),1)&amp;""""&amp;"#g'"&amp;" ${CONFIG_DIR}db_data_config.txt; export "&amp;AW$171&amp;"="&amp;""""&amp;INDEX($E$76:$G$79,MATCH("●",INDEX($H$76:$AQ$79,,MATCH($D194,$70:$70,0)-7),0),1)&amp;""";"),",",""",""")</f>
        <v/>
      </c>
      <c r="AX194" s="73" t="str">
        <f>SUBSTITUTE(IF(INDEX($E$76:$G$79,MATCH("●",INDEX($H$76:$AQ$79,,MATCH($D194,$70:$70,0)-7),0),1)=VLOOKUP(AX$171,$AD$9:$AN$20,8,FALSE),"","sed -i "&amp;IF($AK$169="MacOS","'' ","")&amp;"'s#"&amp;AX$171&amp;"="""&amp;INDEX($E$76:$G$79,MATCH("●",INDEX($H$76:$AQ$79,,MATCH($D194,$70:$70,0)-7),0),1)&amp;""""&amp;"#"&amp;AX$171&amp;"="&amp;""""&amp;VLOOKUP(AX$171,$AD$9:$AN$20,8,FALSE)&amp;""""&amp;"#g'"&amp;"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4" s="73" t="str">
        <f>SUBSTITUTE(IF(VLOOKUP(AY$171,$AD$9:$AN$20,8,FALSE)=INDEX($E$81:$G$84,MATCH("●",INDEX($H$81:$AQ$84,,MATCH($D194,$70:$70,0)-7),0),1),"","sed -i "&amp;IF($AK$169="MacOS","'' ","")&amp;"'s#"&amp;AY$171&amp;"="""&amp;VLOOKUP(AY$171,$AD$9:$AN$20,8,FALSE)&amp;""""&amp;"#"&amp;AY$171&amp;"="&amp;""""&amp;INDEX($E$81:$G$84,MATCH("●",INDEX($H$81:$AQ$84,,MATCH($D194,$70:$70,0)-7),0),1)&amp;""""&amp;"#g'"&amp;" ${CONFIG_DIR}db_data_config.txt; export "&amp;AY$171&amp;"="&amp;""""&amp;INDEX($E$81:$G$84,MATCH("●",INDEX($H$81:$AQ$84,,MATCH($D194,$70:$70,0)-7),0),1)&amp;""";"),",",""",""")</f>
        <v/>
      </c>
      <c r="AZ194" s="73" t="str">
        <f>SUBSTITUTE(IF(INDEX($E$81:$G$84,MATCH("●",INDEX($H$81:$AQ$84,,MATCH($D194,$70:$70,0)-7),0),1)=VLOOKUP(AZ$171,$AD$9:$AN$20,8,FALSE),"","sed -i "&amp;IF($AK$169="MacOS","'' ","")&amp;"'s#"&amp;AZ$171&amp;"="""&amp;INDEX($E$81:$G$84,MATCH("●",INDEX($H$81:$AQ$84,,MATCH($D194,$70:$70,0)-7),0),1)&amp;""""&amp;"#"&amp;AZ$171&amp;"="&amp;""""&amp;VLOOKUP(AZ$171,$AD$9:$AN$20,8,FALSE)&amp;""""&amp;"#g'"&amp;"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4" s="73" t="str">
        <f>SUBSTITUTE(IF(VLOOKUP(BA$171,$AD$9:$AN$20,8,FALSE)=INDEX($E$86:$G$92,MATCH("●",INDEX($H$86:$AQ$92,,MATCH($D194,$70:$70,0)-7),0),1),"","sed -i "&amp;IF($AK$169="MacOS","'' ","")&amp;"'s#"&amp;BA$171&amp;"="""&amp;VLOOKUP(BA$171,$AD$9:$AN$20,8,FALSE)&amp;""""&amp;"#"&amp;BA$171&amp;"="&amp;""""&amp;INDEX($E$86:$G$92,MATCH("●",INDEX($H$86:$AQ$92,,MATCH($D194,$70:$70,0)-7),0),1)&amp;""""&amp;"#g'"&amp;" ${CONFIG_DIR}db_data_config.txt; export "&amp;BA$171&amp;"="&amp;""""&amp;INDEX($E$86:$G$92,MATCH("●",INDEX($H$86:$AQ$92,,MATCH($D194,$70:$70,0)-7),0),1)&amp;""";"),",",""",""")</f>
        <v/>
      </c>
      <c r="BB194" s="73" t="str">
        <f>SUBSTITUTE(IF(INDEX($E$86:$G$92,MATCH("●",INDEX($H$86:$AQ$92,,MATCH($D194,$70:$70,0)-7),0),1)=VLOOKUP(BB$171,$AD$9:$AN$20,8,FALSE),"","sed -i "&amp;IF($AK$169="MacOS","'' ","")&amp;"'s#"&amp;BB$171&amp;"="""&amp;INDEX($E$86:$G$92,MATCH("●",INDEX($H$86:$AQ$92,,MATCH($D194,$70:$70,0)-7),0),1)&amp;""""&amp;"#"&amp;BB$171&amp;"="&amp;""""&amp;VLOOKUP(BB$171,$AD$9:$AN$20,8,FALSE)&amp;""""&amp;"#g'"&amp;"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4" s="73" t="str">
        <f>SUBSTITUTE(IF(VLOOKUP(BC$171,$AD$9:$AN$20,8,FALSE)=INDEX($E$94:$G$97,MATCH("●",INDEX($H$94:$AQ$97,,MATCH($D194,$70:$70,0)-7),0),1),"","sed -i "&amp;IF($AK$169="MacOS","'' ","")&amp;"'s#"&amp;BC$171&amp;"="""&amp;VLOOKUP(BC$171,$AD$9:$AN$20,8,FALSE)&amp;""""&amp;"#"&amp;BC$171&amp;"="&amp;""""&amp;INDEX($E$94:$G$97,MATCH("●",INDEX($H$94:$AQ$97,,MATCH($D194,$70:$70,0)-7),0),1)&amp;""""&amp;"#g'"&amp;" ${CONFIG_DIR}db_data_config.txt; export "&amp;BC$171&amp;"="&amp;""""&amp;INDEX($E$94:$G$97,MATCH("●",INDEX($H$94:$AQ$97,,MATCH($D194,$70:$70,0)-7),0),1)&amp;""";"),",",""",""")</f>
        <v/>
      </c>
      <c r="BD194" s="73" t="str">
        <f>SUBSTITUTE(IF(INDEX($E$94:$G$97,MATCH("●",INDEX($H$94:$AQ$97,,MATCH($D194,$70:$70,0)-7),0),1)=VLOOKUP(BD$171,$AD$9:$AN$20,8,FALSE),"","sed -i "&amp;IF($AK$169="MacOS","'' ","")&amp;"'s#"&amp;BD$171&amp;"="""&amp;INDEX($E$94:$G$97,MATCH("●",INDEX($H$94:$AQ$97,,MATCH($D194,$70:$70,0)-7),0),1)&amp;""""&amp;"#"&amp;BD$171&amp;"="&amp;""""&amp;VLOOKUP(BD$171,$AD$9:$AN$20,8,FALSE)&amp;""""&amp;"#g'"&amp;"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4" s="73" t="str">
        <f>SUBSTITUTE(IF(VLOOKUP(BE$171,$AD$9:$AN$20,8,FALSE)=INDEX($E$99:$G$104,MATCH("●",INDEX($H$99:$AQ$104,,MATCH($D194,$70:$70,0)-7),0),1),"","sed -i "&amp;IF($AK$169="MacOS","'' ","")&amp;"'s#"&amp;BE$171&amp;"="""&amp;VLOOKUP(BE$171,$AD$9:$AN$20,8,FALSE)&amp;""""&amp;"#"&amp;BE$171&amp;"="&amp;""""&amp;INDEX($E$99:$G$104,MATCH("●",INDEX($H$99:$AQ$104,,MATCH($D194,$70:$70,0)-7),0),1)&amp;""""&amp;"#g'"&amp;" ${CONFIG_DIR}db_data_config.txt; export "&amp;BE$171&amp;"="&amp;""""&amp;INDEX($E$99:$G$104,MATCH("●",INDEX($H$99:$AQ$104,,MATCH($D194,$70:$70,0)-7),0),1)&amp;""";"),",",""",""")</f>
        <v/>
      </c>
      <c r="BF194" s="73" t="str">
        <f>SUBSTITUTE(IF(INDEX($E$99:$G$104,MATCH("●",INDEX($H$99:$AQ$104,,MATCH($D194,$70:$70,0)-7),0),1)=VLOOKUP(BF$171,$AD$9:$AN$20,8,FALSE),"","sed -i "&amp;IF($AK$169="MacOS","'' ","")&amp;"'s#"&amp;BF$171&amp;"="""&amp;INDEX($E$99:$G$104,MATCH("●",INDEX($H$99:$AQ$104,,MATCH($D194,$70:$70,0)-7),0),1)&amp;""""&amp;"#"&amp;BF$171&amp;"="&amp;""""&amp;VLOOKUP(BF$171,$AD$9:$AN$20,8,FALSE)&amp;""""&amp;"#g'"&amp;"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4" s="73" t="str">
        <f>SUBSTITUTE(IF(VLOOKUP(BG$171,$AD$9:$AN$20,8,FALSE)=INDEX($E$106:$G$110,MATCH("●",INDEX($H$106:$AQ$110,,MATCH($D194,$70:$70,0)-7),0),1),"","sed -i "&amp;IF($AK$169="MacOS","'' ","")&amp;"'s#"&amp;BG$171&amp;"="""&amp;VLOOKUP(BG$171,$AD$9:$AN$20,8,FALSE)&amp;""""&amp;"#"&amp;BG$171&amp;"="&amp;""""&amp;INDEX($E$106:$G$110,MATCH("●",INDEX($H$106:$AQ$110,,MATCH($D194,$70:$70,0)-7),0),1)&amp;""""&amp;"#g'"&amp;" ${CONFIG_DIR}db_data_config.txt; export "&amp;BG$171&amp;"="&amp;""""&amp;INDEX($E$106:$G$110,MATCH("●",INDEX($H$106:$AQ$110,,MATCH($D194,$70:$70,0)-7),0),1)&amp;""";"),",",""",""")</f>
        <v>sed -i '' 's#SIGN_DIGIT="0"#SIGN_DIGIT="2"#g' ${CONFIG_DIR}db_data_config.txt; export SIGN_DIGIT="2";</v>
      </c>
      <c r="BH194" s="73" t="str">
        <f>SUBSTITUTE(IF(INDEX($E$106:$G$110,MATCH("●",INDEX($H$106:$AQ$110,,MATCH($D194,$70:$70,0)-7),0),1)=VLOOKUP(BH$171,$AD$9:$AN$20,8,FALSE),"","sed -i "&amp;IF($AK$169="MacOS","'' ","")&amp;"'s#"&amp;BH$171&amp;"="""&amp;INDEX($E$106:$G$110,MATCH("●",INDEX($H$106:$AQ$110,,MATCH($D194,$70:$70,0)-7),0),1)&amp;""""&amp;"#"&amp;BH$171&amp;"="&amp;""""&amp;VLOOKUP(BH$171,$AD$9:$AN$20,8,FALSE)&amp;""""&amp;"#g'"&amp;"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>sed -i '' 's#SIGN_DIGIT="2"#SIGN_DIGIT="0"#g' ${CONFIG_DIR}db_data_config.txt; export SIGN_DIGIT="0";</v>
      </c>
      <c r="BI194" s="73" t="str">
        <f>SUBSTITUTE(IF(VLOOKUP(BI$171,$AD$9:$AN$20,8,FALSE)=INDEX($E$112:$G$116,MATCH("●",INDEX($H$112:$AQ$116,,MATCH($D194,$70:$70,0)-7),0),1),"","sed -i "&amp;IF($AK$169="MacOS","'' ","")&amp;"'s#"&amp;BI$171&amp;"="""&amp;VLOOKUP(BI$171,$AD$9:$AN$20,8,FALSE)&amp;""""&amp;"#"&amp;BI$171&amp;"="&amp;""""&amp;INDEX($E$112:$G$116,MATCH("●",INDEX($H$112:$AQ$116,,MATCH($D194,$70:$70,0)-7),0),1)&amp;""""&amp;"#g'"&amp;" ${CONFIG_DIR}db_data_config.txt; export "&amp;BI$171&amp;"="&amp;""""&amp;INDEX($E$112:$G$116,MATCH("●",INDEX($H$112:$AQ$116,,MATCH($D194,$70:$70,0)-7),0),1)&amp;""";"),",",""",""")</f>
        <v/>
      </c>
      <c r="BJ194" s="73" t="str">
        <f>SUBSTITUTE(IF(INDEX($E$112:$G$116,MATCH("●",INDEX($H$112:$AQ$116,,MATCH($D194,$70:$70,0)-7),0),1)=VLOOKUP(BJ$171,$AD$9:$AN$20,8,FALSE),"","sed -i "&amp;IF($AK$169="MacOS","'' ","")&amp;"'s#"&amp;BJ$171&amp;"="""&amp;INDEX($E$112:$G$116,MATCH("●",INDEX($H$112:$AQ$116,,MATCH($D194,$70:$70,0)-7),0),1)&amp;""""&amp;"#"&amp;BJ$171&amp;"="&amp;""""&amp;VLOOKUP(BJ$171,$AD$9:$AN$20,8,FALSE)&amp;""""&amp;"#g'"&amp;"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4" s="73" t="str">
        <f>SUBSTITUTE(IF(VLOOKUP(BK$171,$AD$9:$AN$20,8,FALSE)=INDEX($E$118:$G$121,MATCH("●",INDEX($H$118:$AQ$121,,MATCH($D194,$70:$70,0)-7),0),1),"","sed -i "&amp;IF($AK$169="MacOS","'' ","")&amp;"'s#"&amp;BK$171&amp;"="""&amp;VLOOKUP(BK$171,$AD$9:$AN$20,8,FALSE)&amp;""""&amp;"#"&amp;BK$171&amp;"="&amp;""""&amp;INDEX($E$118:$G$121,MATCH("●",INDEX($H$118:$AQ$121,,MATCH($D194,$70:$70,0)-7),0),1)&amp;""""&amp;"#g'"&amp;" ${CONFIG_DIR}db_data_config.txt; export "&amp;BK$171&amp;"="&amp;""""&amp;INDEX($E$118:$G$121,MATCH("●",INDEX($H$118:$AQ$121,,MATCH($D194,$70:$70,0)-7),0),1)&amp;""";"),",",""",""")</f>
        <v/>
      </c>
      <c r="BL194" s="73" t="str">
        <f>SUBSTITUTE(IF(INDEX($E$118:$G$121,MATCH("●",INDEX($H$118:$AQ$121,,MATCH($D194,$70:$70,0)-7),0),1)=VLOOKUP(BL$171,$AD$9:$AN$20,8,FALSE),"","sed -i "&amp;IF($AK$169="MacOS","'' ","")&amp;"'s#"&amp;BL$171&amp;"="""&amp;INDEX($E$118:$G$121,MATCH("●",INDEX($H$118:$AQ$121,,MATCH($D194,$70:$70,0)-7),0),1)&amp;""""&amp;"#"&amp;BL$171&amp;"="&amp;""""&amp;VLOOKUP(BL$171,$AD$9:$AN$20,8,FALSE)&amp;""""&amp;"#g'"&amp;"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4" s="73" t="str">
        <f>SUBSTITUTE(IF(VLOOKUP(BM$171,$AD$9:$AN$20,8,FALSE)=INDEX($E$123:$G$126,MATCH("●",INDEX($H$123:$AQ$126,,MATCH($D194,$70:$70,0)-7),0),1),"","sed -i "&amp;IF($AK$169="MacOS","'' ","")&amp;"'s#"&amp;BM$171&amp;"="""&amp;VLOOKUP(BM$171,$AD$9:$AN$20,8,FALSE)&amp;""""&amp;"#"&amp;BM$171&amp;"="&amp;""""&amp;INDEX($E$123:$G$126,MATCH("●",INDEX($H$123:$AQ$126,,MATCH($D194,$70:$70,0)-7),0),1)&amp;""""&amp;"#g'"&amp;" ${CONFIG_DIR}db_data_config.txt; export "&amp;BM$171&amp;"="&amp;""""&amp;INDEX($E$123:$G$126,MATCH("●",INDEX($H$123:$AQ$126,,MATCH($D194,$70:$70,0)-7),0),1)&amp;""";"),",",""",""")</f>
        <v/>
      </c>
      <c r="BN194" s="73" t="str">
        <f>SUBSTITUTE(IF(INDEX($E$123:$G$126,MATCH("●",INDEX($H$123:$AQ$126,,MATCH($D194,$70:$70,0)-7),0),1)=VLOOKUP(BN$171,$AD$9:$AN$20,8,FALSE),"","sed -i "&amp;IF($AK$169="MacOS","'' ","")&amp;"'s#"&amp;BN$171&amp;"="""&amp;INDEX($E$123:$G$126,MATCH("●",INDEX($H$123:$AQ$126,,MATCH($D194,$70:$70,0)-7),0),1)&amp;""""&amp;"#"&amp;BN$171&amp;"="&amp;""""&amp;VLOOKUP(BN$171,$AD$9:$AN$20,8,FALSE)&amp;""""&amp;"#g'"&amp;"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4" s="73" t="str">
        <f>SUBSTITUTE(IF(VLOOKUP(BO$171,$AD$9:$AN$20,8,FALSE)=INDEX($E$128:$G$131,MATCH("●",INDEX($H$128:$AQ$131,,MATCH($D194,$70:$70,0)-7),0),1),"","sed -i "&amp;IF($AK$169="MacOS","'' ","")&amp;"'s#"&amp;BO$171&amp;"="""&amp;VLOOKUP(BO$171,$AD$9:$AN$20,8,FALSE)&amp;""""&amp;"#"&amp;BO$171&amp;"="&amp;""""&amp;INDEX($E$128:$G$131,MATCH("●",INDEX($H$128:$AQ$131,,MATCH($D194,$70:$70,0)-7),0),1)&amp;""""&amp;"#g'"&amp;" ${CONFIG_DIR}db_data_config.txt; export "&amp;BO$171&amp;"="&amp;""""&amp;INDEX($E$128:$G$131,MATCH("●",INDEX($H$128:$AQ$131,,MATCH($D194,$70:$70,0)-7),0),1)&amp;""";"),",",""",""")</f>
        <v/>
      </c>
      <c r="BP194" s="73" t="str">
        <f>SUBSTITUTE(IF(INDEX($E$128:$G$131,MATCH("●",INDEX($H$128:$AQ$131,,MATCH($D194,$70:$70,0)-7),0),1)=VLOOKUP(BP$171,$AD$9:$AN$20,8,FALSE),"","sed -i "&amp;IF($AK$169="MacOS","'' ","")&amp;"'s#"&amp;BP$171&amp;"="""&amp;INDEX($E$128:$G$131,MATCH("●",INDEX($H$128:$AQ$131,,MATCH($D194,$70:$70,0)-7),0),1)&amp;""""&amp;"#"&amp;BP$171&amp;"="&amp;""""&amp;VLOOKUP(BP$171,$AD$9:$AN$20,8,FALSE)&amp;""""&amp;"#g'"&amp;"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4" s="73" t="str">
        <f>SUBSTITUTE(IF(VLOOKUP(BQ$171,$AD$9:$AN$20,8,FALSE)=INDEX($E$133:$G$137,MATCH("●",INDEX($H$133:$AQ$137,,MATCH($D194,$70:$70,0)-7),0),1),"","sed -i "&amp;IF($AK$169="MacOS","'' ","")&amp;"'s#"&amp;BQ$171&amp;"="""&amp;VLOOKUP(BQ$171,$AD$9:$AN$20,8,FALSE)&amp;""""&amp;"#"&amp;BQ$171&amp;"="&amp;""""&amp;INDEX($E$133:$G$137,MATCH("●",INDEX($H$133:$AQ$137,,MATCH($D194,$70:$70,0)-7),0),1)&amp;""""&amp;"#g'"&amp;" ${CONFIG_DIR}db_data_config.txt; export "&amp;BQ$171&amp;"="&amp;""""&amp;INDEX($E$133:$G$137,MATCH("●",INDEX($H$133:$AQ$137,,MATCH($D194,$70:$70,0)-7),0),1)&amp;""";"),",",""",""")</f>
        <v/>
      </c>
      <c r="BR194" s="73" t="str">
        <f>SUBSTITUTE(IF(INDEX($E$133:$G$137,MATCH("●",INDEX($H$133:$AQ$137,,MATCH($D194,$70:$70,0)-7),0),1)=VLOOKUP(BR$171,$AD$9:$AN$20,8,FALSE),"","sed -i "&amp;IF($AK$169="MacOS","'' ","")&amp;"'s#"&amp;BR$171&amp;"="""&amp;INDEX($E$133:$G$137,MATCH("●",INDEX($H$133:$AQ$137,,MATCH($D194,$70:$70,0)-7),0),1)&amp;""""&amp;"#"&amp;BR$171&amp;"="&amp;""""&amp;VLOOKUP(BR$171,$AD$9:$AN$20,8,FALSE)&amp;""""&amp;"#g'"&amp;"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4" s="73" t="str">
        <f>SUBSTITUTE(IF(VLOOKUP(BS$171,$AD$9:$AN$20,8,FALSE)=INDEX($E$139:$G$145,MATCH("●",INDEX($H$139:$AQ$145,,MATCH($D194,$70:$70,0)-7),0),1),"","sed -i "&amp;IF($AK$169="MacOS","'' ","")&amp;"'s#"&amp;BS$171&amp;"="""&amp;VLOOKUP(BS$171,$AD$9:$AN$20,8,FALSE)&amp;""""&amp;"#"&amp;BS$171&amp;"="&amp;""""&amp;INDEX($E$139:$G$145,MATCH("●",INDEX($H$139:$AQ$145,,MATCH($D194,$70:$70,0)-7),0),1)&amp;""""&amp;"#g'"&amp;" ${CONFIG_DIR}db_data_config.txt; export "&amp;BS$171&amp;"="&amp;""""&amp;INDEX($E$139:$G$145,MATCH("●",INDEX($H$139:$AQ$145,,MATCH($D194,$70:$70,0)-7),0),1)&amp;""";"),",",""",""")</f>
        <v/>
      </c>
      <c r="BT194" s="73" t="str">
        <f>SUBSTITUTE(IF(INDEX($E$139:$G$145,MATCH("●",INDEX($H$139:$AQ$145,,MATCH($D194,$70:$70,0)-7),0),1)=VLOOKUP(BT$171,$AD$9:$AN$20,8,FALSE),"","sed -i "&amp;IF($AK$169="MacOS","'' ","")&amp;"'s#"&amp;BT$171&amp;"="""&amp;INDEX($E$139:$G$145,MATCH("●",INDEX($H$139:$AQ$145,,MATCH($D194,$70:$70,0)-7),0),1)&amp;""""&amp;"#"&amp;BT$171&amp;"="&amp;""""&amp;VLOOKUP(BT$171,$AD$9:$AN$20,8,FALSE)&amp;""""&amp;"#g'"&amp;"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4" s="5" t="s">
        <v>761</v>
      </c>
    </row>
    <row r="195" spans="4:73" ht="36" customHeight="1">
      <c r="D195" s="138">
        <f t="shared" si="3"/>
        <v>23</v>
      </c>
      <c r="E195" s="139"/>
      <c r="F195" s="139"/>
      <c r="G195" s="140"/>
      <c r="H195" s="45" t="str">
        <f t="shared" ca="1" si="2"/>
        <v>clear; echo テストケース023; sed -i '' 's#DATE_SEPARATOR="/"#DATE_SEPARATOR="|"#g' ${CONFIG_DIR}db_data_config.txt; export DATE_SEPARATOR="|";sh ./script/db_check_data_validate_config.sh; sed -i '' 's#DATE_SEPARATOR="|"#DATE_SEPARATOR="/"#g' ${CONFIG_DIR}db_data_config.txt; export DATE_SEPARATOR="/";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6" t="str" cm="1">
        <f t="array" ref="AE195">SUBSTITUTE(INDEX($H$147:$AQ$147, , MATCH($D195, $70:$70, 0)-7),"-","")</f>
        <v>異常</v>
      </c>
      <c r="AF195" s="147"/>
      <c r="AG195" s="148"/>
      <c r="AH195" s="143" t="s">
        <v>907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9" t="str" cm="1">
        <f t="array" ref="AS195">SUBSTITUTE(TEXT(INDEX($H$150:$AQ$150,1,$D195),"000000"),"-","")</f>
        <v>220123</v>
      </c>
      <c r="AT195" s="70"/>
      <c r="AU195" s="71"/>
      <c r="AW195" s="73" t="str">
        <f>SUBSTITUTE(IF(VLOOKUP(AW$171,$AD$9:$AN$20,8,FALSE)=INDEX($E$76:$G$79,MATCH("●",INDEX($H$76:$AQ$79,,MATCH($D195,$70:$70,0)-7),0),1),"","sed -i "&amp;IF($AK$169="MacOS","'' ","")&amp;"'s#"&amp;AW$171&amp;"="""&amp;VLOOKUP(AW$171,$AD$9:$AN$20,8,FALSE)&amp;""""&amp;"#"&amp;AW$171&amp;"="&amp;""""&amp;INDEX($E$76:$G$79,MATCH("●",INDEX($H$76:$AQ$79,,MATCH($D195,$70:$70,0)-7),0),1)&amp;""""&amp;"#g'"&amp;" ${CONFIG_DIR}db_data_config.txt; export "&amp;AW$171&amp;"="&amp;""""&amp;INDEX($E$76:$G$79,MATCH("●",INDEX($H$76:$AQ$79,,MATCH($D195,$70:$70,0)-7),0),1)&amp;""";"),",",""",""")</f>
        <v/>
      </c>
      <c r="AX195" s="73" t="str">
        <f>SUBSTITUTE(IF(INDEX($E$76:$G$79,MATCH("●",INDEX($H$76:$AQ$79,,MATCH($D195,$70:$70,0)-7),0),1)=VLOOKUP(AX$171,$AD$9:$AN$20,8,FALSE),"","sed -i "&amp;IF($AK$169="MacOS","'' ","")&amp;"'s#"&amp;AX$171&amp;"="""&amp;INDEX($E$76:$G$79,MATCH("●",INDEX($H$76:$AQ$79,,MATCH($D195,$70:$70,0)-7),0),1)&amp;""""&amp;"#"&amp;AX$171&amp;"="&amp;""""&amp;VLOOKUP(AX$171,$AD$9:$AN$20,8,FALSE)&amp;""""&amp;"#g'"&amp;"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5" s="73" t="str">
        <f>SUBSTITUTE(IF(VLOOKUP(AY$171,$AD$9:$AN$20,8,FALSE)=INDEX($E$81:$G$84,MATCH("●",INDEX($H$81:$AQ$84,,MATCH($D195,$70:$70,0)-7),0),1),"","sed -i "&amp;IF($AK$169="MacOS","'' ","")&amp;"'s#"&amp;AY$171&amp;"="""&amp;VLOOKUP(AY$171,$AD$9:$AN$20,8,FALSE)&amp;""""&amp;"#"&amp;AY$171&amp;"="&amp;""""&amp;INDEX($E$81:$G$84,MATCH("●",INDEX($H$81:$AQ$84,,MATCH($D195,$70:$70,0)-7),0),1)&amp;""""&amp;"#g'"&amp;" ${CONFIG_DIR}db_data_config.txt; export "&amp;AY$171&amp;"="&amp;""""&amp;INDEX($E$81:$G$84,MATCH("●",INDEX($H$81:$AQ$84,,MATCH($D195,$70:$70,0)-7),0),1)&amp;""";"),",",""",""")</f>
        <v/>
      </c>
      <c r="AZ195" s="73" t="str">
        <f>SUBSTITUTE(IF(INDEX($E$81:$G$84,MATCH("●",INDEX($H$81:$AQ$84,,MATCH($D195,$70:$70,0)-7),0),1)=VLOOKUP(AZ$171,$AD$9:$AN$20,8,FALSE),"","sed -i "&amp;IF($AK$169="MacOS","'' ","")&amp;"'s#"&amp;AZ$171&amp;"="""&amp;INDEX($E$81:$G$84,MATCH("●",INDEX($H$81:$AQ$84,,MATCH($D195,$70:$70,0)-7),0),1)&amp;""""&amp;"#"&amp;AZ$171&amp;"="&amp;""""&amp;VLOOKUP(AZ$171,$AD$9:$AN$20,8,FALSE)&amp;""""&amp;"#g'"&amp;"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5" s="73" t="str">
        <f>SUBSTITUTE(IF(VLOOKUP(BA$171,$AD$9:$AN$20,8,FALSE)=INDEX($E$86:$G$92,MATCH("●",INDEX($H$86:$AQ$92,,MATCH($D195,$70:$70,0)-7),0),1),"","sed -i "&amp;IF($AK$169="MacOS","'' ","")&amp;"'s#"&amp;BA$171&amp;"="""&amp;VLOOKUP(BA$171,$AD$9:$AN$20,8,FALSE)&amp;""""&amp;"#"&amp;BA$171&amp;"="&amp;""""&amp;INDEX($E$86:$G$92,MATCH("●",INDEX($H$86:$AQ$92,,MATCH($D195,$70:$70,0)-7),0),1)&amp;""""&amp;"#g'"&amp;" ${CONFIG_DIR}db_data_config.txt; export "&amp;BA$171&amp;"="&amp;""""&amp;INDEX($E$86:$G$92,MATCH("●",INDEX($H$86:$AQ$92,,MATCH($D195,$70:$70,0)-7),0),1)&amp;""";"),",",""",""")</f>
        <v/>
      </c>
      <c r="BB195" s="73" t="str">
        <f>SUBSTITUTE(IF(INDEX($E$86:$G$92,MATCH("●",INDEX($H$86:$AQ$92,,MATCH($D195,$70:$70,0)-7),0),1)=VLOOKUP(BB$171,$AD$9:$AN$20,8,FALSE),"","sed -i "&amp;IF($AK$169="MacOS","'' ","")&amp;"'s#"&amp;BB$171&amp;"="""&amp;INDEX($E$86:$G$92,MATCH("●",INDEX($H$86:$AQ$92,,MATCH($D195,$70:$70,0)-7),0),1)&amp;""""&amp;"#"&amp;BB$171&amp;"="&amp;""""&amp;VLOOKUP(BB$171,$AD$9:$AN$20,8,FALSE)&amp;""""&amp;"#g'"&amp;"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5" s="73" t="str">
        <f>SUBSTITUTE(IF(VLOOKUP(BC$171,$AD$9:$AN$20,8,FALSE)=INDEX($E$94:$G$97,MATCH("●",INDEX($H$94:$AQ$97,,MATCH($D195,$70:$70,0)-7),0),1),"","sed -i "&amp;IF($AK$169="MacOS","'' ","")&amp;"'s#"&amp;BC$171&amp;"="""&amp;VLOOKUP(BC$171,$AD$9:$AN$20,8,FALSE)&amp;""""&amp;"#"&amp;BC$171&amp;"="&amp;""""&amp;INDEX($E$94:$G$97,MATCH("●",INDEX($H$94:$AQ$97,,MATCH($D195,$70:$70,0)-7),0),1)&amp;""""&amp;"#g'"&amp;" ${CONFIG_DIR}db_data_config.txt; export "&amp;BC$171&amp;"="&amp;""""&amp;INDEX($E$94:$G$97,MATCH("●",INDEX($H$94:$AQ$97,,MATCH($D195,$70:$70,0)-7),0),1)&amp;""";"),",",""",""")</f>
        <v/>
      </c>
      <c r="BD195" s="73" t="str">
        <f>SUBSTITUTE(IF(INDEX($E$94:$G$97,MATCH("●",INDEX($H$94:$AQ$97,,MATCH($D195,$70:$70,0)-7),0),1)=VLOOKUP(BD$171,$AD$9:$AN$20,8,FALSE),"","sed -i "&amp;IF($AK$169="MacOS","'' ","")&amp;"'s#"&amp;BD$171&amp;"="""&amp;INDEX($E$94:$G$97,MATCH("●",INDEX($H$94:$AQ$97,,MATCH($D195,$70:$70,0)-7),0),1)&amp;""""&amp;"#"&amp;BD$171&amp;"="&amp;""""&amp;VLOOKUP(BD$171,$AD$9:$AN$20,8,FALSE)&amp;""""&amp;"#g'"&amp;"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5" s="73" t="str">
        <f>SUBSTITUTE(IF(VLOOKUP(BE$171,$AD$9:$AN$20,8,FALSE)=INDEX($E$99:$G$104,MATCH("●",INDEX($H$99:$AQ$104,,MATCH($D195,$70:$70,0)-7),0),1),"","sed -i "&amp;IF($AK$169="MacOS","'' ","")&amp;"'s#"&amp;BE$171&amp;"="""&amp;VLOOKUP(BE$171,$AD$9:$AN$20,8,FALSE)&amp;""""&amp;"#"&amp;BE$171&amp;"="&amp;""""&amp;INDEX($E$99:$G$104,MATCH("●",INDEX($H$99:$AQ$104,,MATCH($D195,$70:$70,0)-7),0),1)&amp;""""&amp;"#g'"&amp;" ${CONFIG_DIR}db_data_config.txt; export "&amp;BE$171&amp;"="&amp;""""&amp;INDEX($E$99:$G$104,MATCH("●",INDEX($H$99:$AQ$104,,MATCH($D195,$70:$70,0)-7),0),1)&amp;""";"),",",""",""")</f>
        <v/>
      </c>
      <c r="BF195" s="73" t="str">
        <f>SUBSTITUTE(IF(INDEX($E$99:$G$104,MATCH("●",INDEX($H$99:$AQ$104,,MATCH($D195,$70:$70,0)-7),0),1)=VLOOKUP(BF$171,$AD$9:$AN$20,8,FALSE),"","sed -i "&amp;IF($AK$169="MacOS","'' ","")&amp;"'s#"&amp;BF$171&amp;"="""&amp;INDEX($E$99:$G$104,MATCH("●",INDEX($H$99:$AQ$104,,MATCH($D195,$70:$70,0)-7),0),1)&amp;""""&amp;"#"&amp;BF$171&amp;"="&amp;""""&amp;VLOOKUP(BF$171,$AD$9:$AN$20,8,FALSE)&amp;""""&amp;"#g'"&amp;"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5" s="73" t="str">
        <f>SUBSTITUTE(IF(VLOOKUP(BG$171,$AD$9:$AN$20,8,FALSE)=INDEX($E$106:$G$110,MATCH("●",INDEX($H$106:$AQ$110,,MATCH($D195,$70:$70,0)-7),0),1),"","sed -i "&amp;IF($AK$169="MacOS","'' ","")&amp;"'s#"&amp;BG$171&amp;"="""&amp;VLOOKUP(BG$171,$AD$9:$AN$20,8,FALSE)&amp;""""&amp;"#"&amp;BG$171&amp;"="&amp;""""&amp;INDEX($E$106:$G$110,MATCH("●",INDEX($H$106:$AQ$110,,MATCH($D195,$70:$70,0)-7),0),1)&amp;""""&amp;"#g'"&amp;" ${CONFIG_DIR}db_data_config.txt; export "&amp;BG$171&amp;"="&amp;""""&amp;INDEX($E$106:$G$110,MATCH("●",INDEX($H$106:$AQ$110,,MATCH($D195,$70:$70,0)-7),0),1)&amp;""";"),",",""",""")</f>
        <v/>
      </c>
      <c r="BH195" s="73" t="str">
        <f>SUBSTITUTE(IF(INDEX($E$106:$G$110,MATCH("●",INDEX($H$106:$AQ$110,,MATCH($D195,$70:$70,0)-7),0),1)=VLOOKUP(BH$171,$AD$9:$AN$20,8,FALSE),"","sed -i "&amp;IF($AK$169="MacOS","'' ","")&amp;"'s#"&amp;BH$171&amp;"="""&amp;INDEX($E$106:$G$110,MATCH("●",INDEX($H$106:$AQ$110,,MATCH($D195,$70:$70,0)-7),0),1)&amp;""""&amp;"#"&amp;BH$171&amp;"="&amp;""""&amp;VLOOKUP(BH$171,$AD$9:$AN$20,8,FALSE)&amp;""""&amp;"#g'"&amp;"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5" s="73" t="str">
        <f>SUBSTITUTE(IF(VLOOKUP(BI$171,$AD$9:$AN$20,8,FALSE)=INDEX($E$112:$G$116,MATCH("●",INDEX($H$112:$AQ$116,,MATCH($D195,$70:$70,0)-7),0),1),"","sed -i "&amp;IF($AK$169="MacOS","'' ","")&amp;"'s#"&amp;BI$171&amp;"="""&amp;VLOOKUP(BI$171,$AD$9:$AN$20,8,FALSE)&amp;""""&amp;"#"&amp;BI$171&amp;"="&amp;""""&amp;INDEX($E$112:$G$116,MATCH("●",INDEX($H$112:$AQ$116,,MATCH($D195,$70:$70,0)-7),0),1)&amp;""""&amp;"#g'"&amp;" ${CONFIG_DIR}db_data_config.txt; export "&amp;BI$171&amp;"="&amp;""""&amp;INDEX($E$112:$G$116,MATCH("●",INDEX($H$112:$AQ$116,,MATCH($D195,$70:$70,0)-7),0),1)&amp;""";"),",",""",""")</f>
        <v>sed -i '' 's#DATE_SEPARATOR="/"#DATE_SEPARATOR="|"#g' ${CONFIG_DIR}db_data_config.txt; export DATE_SEPARATOR="|";</v>
      </c>
      <c r="BJ195" s="73" t="str">
        <f>SUBSTITUTE(IF(INDEX($E$112:$G$116,MATCH("●",INDEX($H$112:$AQ$116,,MATCH($D195,$70:$70,0)-7),0),1)=VLOOKUP(BJ$171,$AD$9:$AN$20,8,FALSE),"","sed -i "&amp;IF($AK$169="MacOS","'' ","")&amp;"'s#"&amp;BJ$171&amp;"="""&amp;INDEX($E$112:$G$116,MATCH("●",INDEX($H$112:$AQ$116,,MATCH($D195,$70:$70,0)-7),0),1)&amp;""""&amp;"#"&amp;BJ$171&amp;"="&amp;""""&amp;VLOOKUP(BJ$171,$AD$9:$AN$20,8,FALSE)&amp;""""&amp;"#g'"&amp;"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>sed -i '' 's#DATE_SEPARATOR="|"#DATE_SEPARATOR="/"#g' ${CONFIG_DIR}db_data_config.txt; export DATE_SEPARATOR="/";</v>
      </c>
      <c r="BK195" s="73" t="str">
        <f>SUBSTITUTE(IF(VLOOKUP(BK$171,$AD$9:$AN$20,8,FALSE)=INDEX($E$118:$G$121,MATCH("●",INDEX($H$118:$AQ$121,,MATCH($D195,$70:$70,0)-7),0),1),"","sed -i "&amp;IF($AK$169="MacOS","'' ","")&amp;"'s#"&amp;BK$171&amp;"="""&amp;VLOOKUP(BK$171,$AD$9:$AN$20,8,FALSE)&amp;""""&amp;"#"&amp;BK$171&amp;"="&amp;""""&amp;INDEX($E$118:$G$121,MATCH("●",INDEX($H$118:$AQ$121,,MATCH($D195,$70:$70,0)-7),0),1)&amp;""""&amp;"#g'"&amp;" ${CONFIG_DIR}db_data_config.txt; export "&amp;BK$171&amp;"="&amp;""""&amp;INDEX($E$118:$G$121,MATCH("●",INDEX($H$118:$AQ$121,,MATCH($D195,$70:$70,0)-7),0),1)&amp;""";"),",",""",""")</f>
        <v/>
      </c>
      <c r="BL195" s="73" t="str">
        <f>SUBSTITUTE(IF(INDEX($E$118:$G$121,MATCH("●",INDEX($H$118:$AQ$121,,MATCH($D195,$70:$70,0)-7),0),1)=VLOOKUP(BL$171,$AD$9:$AN$20,8,FALSE),"","sed -i "&amp;IF($AK$169="MacOS","'' ","")&amp;"'s#"&amp;BL$171&amp;"="""&amp;INDEX($E$118:$G$121,MATCH("●",INDEX($H$118:$AQ$121,,MATCH($D195,$70:$70,0)-7),0),1)&amp;""""&amp;"#"&amp;BL$171&amp;"="&amp;""""&amp;VLOOKUP(BL$171,$AD$9:$AN$20,8,FALSE)&amp;""""&amp;"#g'"&amp;"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5" s="73" t="str">
        <f>SUBSTITUTE(IF(VLOOKUP(BM$171,$AD$9:$AN$20,8,FALSE)=INDEX($E$123:$G$126,MATCH("●",INDEX($H$123:$AQ$126,,MATCH($D195,$70:$70,0)-7),0),1),"","sed -i "&amp;IF($AK$169="MacOS","'' ","")&amp;"'s#"&amp;BM$171&amp;"="""&amp;VLOOKUP(BM$171,$AD$9:$AN$20,8,FALSE)&amp;""""&amp;"#"&amp;BM$171&amp;"="&amp;""""&amp;INDEX($E$123:$G$126,MATCH("●",INDEX($H$123:$AQ$126,,MATCH($D195,$70:$70,0)-7),0),1)&amp;""""&amp;"#g'"&amp;" ${CONFIG_DIR}db_data_config.txt; export "&amp;BM$171&amp;"="&amp;""""&amp;INDEX($E$123:$G$126,MATCH("●",INDEX($H$123:$AQ$126,,MATCH($D195,$70:$70,0)-7),0),1)&amp;""";"),",",""",""")</f>
        <v/>
      </c>
      <c r="BN195" s="73" t="str">
        <f>SUBSTITUTE(IF(INDEX($E$123:$G$126,MATCH("●",INDEX($H$123:$AQ$126,,MATCH($D195,$70:$70,0)-7),0),1)=VLOOKUP(BN$171,$AD$9:$AN$20,8,FALSE),"","sed -i "&amp;IF($AK$169="MacOS","'' ","")&amp;"'s#"&amp;BN$171&amp;"="""&amp;INDEX($E$123:$G$126,MATCH("●",INDEX($H$123:$AQ$126,,MATCH($D195,$70:$70,0)-7),0),1)&amp;""""&amp;"#"&amp;BN$171&amp;"="&amp;""""&amp;VLOOKUP(BN$171,$AD$9:$AN$20,8,FALSE)&amp;""""&amp;"#g'"&amp;"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5" s="73" t="str">
        <f>SUBSTITUTE(IF(VLOOKUP(BO$171,$AD$9:$AN$20,8,FALSE)=INDEX($E$128:$G$131,MATCH("●",INDEX($H$128:$AQ$131,,MATCH($D195,$70:$70,0)-7),0),1),"","sed -i "&amp;IF($AK$169="MacOS","'' ","")&amp;"'s#"&amp;BO$171&amp;"="""&amp;VLOOKUP(BO$171,$AD$9:$AN$20,8,FALSE)&amp;""""&amp;"#"&amp;BO$171&amp;"="&amp;""""&amp;INDEX($E$128:$G$131,MATCH("●",INDEX($H$128:$AQ$131,,MATCH($D195,$70:$70,0)-7),0),1)&amp;""""&amp;"#g'"&amp;" ${CONFIG_DIR}db_data_config.txt; export "&amp;BO$171&amp;"="&amp;""""&amp;INDEX($E$128:$G$131,MATCH("●",INDEX($H$128:$AQ$131,,MATCH($D195,$70:$70,0)-7),0),1)&amp;""";"),",",""",""")</f>
        <v/>
      </c>
      <c r="BP195" s="73" t="str">
        <f>SUBSTITUTE(IF(INDEX($E$128:$G$131,MATCH("●",INDEX($H$128:$AQ$131,,MATCH($D195,$70:$70,0)-7),0),1)=VLOOKUP(BP$171,$AD$9:$AN$20,8,FALSE),"","sed -i "&amp;IF($AK$169="MacOS","'' ","")&amp;"'s#"&amp;BP$171&amp;"="""&amp;INDEX($E$128:$G$131,MATCH("●",INDEX($H$128:$AQ$131,,MATCH($D195,$70:$70,0)-7),0),1)&amp;""""&amp;"#"&amp;BP$171&amp;"="&amp;""""&amp;VLOOKUP(BP$171,$AD$9:$AN$20,8,FALSE)&amp;""""&amp;"#g'"&amp;"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5" s="73" t="str">
        <f>SUBSTITUTE(IF(VLOOKUP(BQ$171,$AD$9:$AN$20,8,FALSE)=INDEX($E$133:$G$137,MATCH("●",INDEX($H$133:$AQ$137,,MATCH($D195,$70:$70,0)-7),0),1),"","sed -i "&amp;IF($AK$169="MacOS","'' ","")&amp;"'s#"&amp;BQ$171&amp;"="""&amp;VLOOKUP(BQ$171,$AD$9:$AN$20,8,FALSE)&amp;""""&amp;"#"&amp;BQ$171&amp;"="&amp;""""&amp;INDEX($E$133:$G$137,MATCH("●",INDEX($H$133:$AQ$137,,MATCH($D195,$70:$70,0)-7),0),1)&amp;""""&amp;"#g'"&amp;" ${CONFIG_DIR}db_data_config.txt; export "&amp;BQ$171&amp;"="&amp;""""&amp;INDEX($E$133:$G$137,MATCH("●",INDEX($H$133:$AQ$137,,MATCH($D195,$70:$70,0)-7),0),1)&amp;""";"),",",""",""")</f>
        <v/>
      </c>
      <c r="BR195" s="73" t="str">
        <f>SUBSTITUTE(IF(INDEX($E$133:$G$137,MATCH("●",INDEX($H$133:$AQ$137,,MATCH($D195,$70:$70,0)-7),0),1)=VLOOKUP(BR$171,$AD$9:$AN$20,8,FALSE),"","sed -i "&amp;IF($AK$169="MacOS","'' ","")&amp;"'s#"&amp;BR$171&amp;"="""&amp;INDEX($E$133:$G$137,MATCH("●",INDEX($H$133:$AQ$137,,MATCH($D195,$70:$70,0)-7),0),1)&amp;""""&amp;"#"&amp;BR$171&amp;"="&amp;""""&amp;VLOOKUP(BR$171,$AD$9:$AN$20,8,FALSE)&amp;""""&amp;"#g'"&amp;"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5" s="73" t="str">
        <f>SUBSTITUTE(IF(VLOOKUP(BS$171,$AD$9:$AN$20,8,FALSE)=INDEX($E$139:$G$145,MATCH("●",INDEX($H$139:$AQ$145,,MATCH($D195,$70:$70,0)-7),0),1),"","sed -i "&amp;IF($AK$169="MacOS","'' ","")&amp;"'s#"&amp;BS$171&amp;"="""&amp;VLOOKUP(BS$171,$AD$9:$AN$20,8,FALSE)&amp;""""&amp;"#"&amp;BS$171&amp;"="&amp;""""&amp;INDEX($E$139:$G$145,MATCH("●",INDEX($H$139:$AQ$145,,MATCH($D195,$70:$70,0)-7),0),1)&amp;""""&amp;"#g'"&amp;" ${CONFIG_DIR}db_data_config.txt; export "&amp;BS$171&amp;"="&amp;""""&amp;INDEX($E$139:$G$145,MATCH("●",INDEX($H$139:$AQ$145,,MATCH($D195,$70:$70,0)-7),0),1)&amp;""";"),",",""",""")</f>
        <v/>
      </c>
      <c r="BT195" s="73" t="str">
        <f>SUBSTITUTE(IF(INDEX($E$139:$G$145,MATCH("●",INDEX($H$139:$AQ$145,,MATCH($D195,$70:$70,0)-7),0),1)=VLOOKUP(BT$171,$AD$9:$AN$20,8,FALSE),"","sed -i "&amp;IF($AK$169="MacOS","'' ","")&amp;"'s#"&amp;BT$171&amp;"="""&amp;INDEX($E$139:$G$145,MATCH("●",INDEX($H$139:$AQ$145,,MATCH($D195,$70:$70,0)-7),0),1)&amp;""""&amp;"#"&amp;BT$171&amp;"="&amp;""""&amp;VLOOKUP(BT$171,$AD$9:$AN$20,8,FALSE)&amp;""""&amp;"#g'"&amp;"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5" s="5" t="s">
        <v>761</v>
      </c>
    </row>
    <row r="196" spans="4:73" ht="36" customHeight="1">
      <c r="D196" s="138">
        <f t="shared" si="3"/>
        <v>24</v>
      </c>
      <c r="E196" s="139"/>
      <c r="F196" s="139"/>
      <c r="G196" s="140"/>
      <c r="H196" s="45" t="str">
        <f t="shared" ca="1" si="2"/>
        <v>clear; echo テストケース024; sed -i '' 's#TIME_SEPARATOR=":"#TIME_SEPARATOR="~"#g' ${CONFIG_DIR}db_data_config.txt; export TIME_SEPARATOR="~";sh ./script/db_check_data_validate_config.sh; sed -i '' 's#TIME_SEPARATOR="~"#TIME_SEPARATOR=":"#g' ${CONFIG_DIR}db_data_config.txt; export TIME_SEPARATOR=":";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6" t="str" cm="1">
        <f t="array" ref="AE196">SUBSTITUTE(INDEX($H$147:$AQ$147, , MATCH($D196, $70:$70, 0)-7),"-","")</f>
        <v>異常</v>
      </c>
      <c r="AF196" s="147"/>
      <c r="AG196" s="148"/>
      <c r="AH196" s="143" t="s">
        <v>908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9" t="str" cm="1">
        <f t="array" ref="AS196">SUBSTITUTE(TEXT(INDEX($H$150:$AQ$150,1,$D196),"000000"),"-","")</f>
        <v>220124</v>
      </c>
      <c r="AT196" s="70"/>
      <c r="AU196" s="71"/>
      <c r="AW196" s="73" t="str">
        <f>SUBSTITUTE(IF(VLOOKUP(AW$171,$AD$9:$AN$20,8,FALSE)=INDEX($E$76:$G$79,MATCH("●",INDEX($H$76:$AQ$79,,MATCH($D196,$70:$70,0)-7),0),1),"","sed -i "&amp;IF($AK$169="MacOS","'' ","")&amp;"'s#"&amp;AW$171&amp;"="""&amp;VLOOKUP(AW$171,$AD$9:$AN$20,8,FALSE)&amp;""""&amp;"#"&amp;AW$171&amp;"="&amp;""""&amp;INDEX($E$76:$G$79,MATCH("●",INDEX($H$76:$AQ$79,,MATCH($D196,$70:$70,0)-7),0),1)&amp;""""&amp;"#g'"&amp;" ${CONFIG_DIR}db_data_config.txt; export "&amp;AW$171&amp;"="&amp;""""&amp;INDEX($E$76:$G$79,MATCH("●",INDEX($H$76:$AQ$79,,MATCH($D196,$70:$70,0)-7),0),1)&amp;""";"),",",""",""")</f>
        <v/>
      </c>
      <c r="AX196" s="73" t="str">
        <f>SUBSTITUTE(IF(INDEX($E$76:$G$79,MATCH("●",INDEX($H$76:$AQ$79,,MATCH($D196,$70:$70,0)-7),0),1)=VLOOKUP(AX$171,$AD$9:$AN$20,8,FALSE),"","sed -i "&amp;IF($AK$169="MacOS","'' ","")&amp;"'s#"&amp;AX$171&amp;"="""&amp;INDEX($E$76:$G$79,MATCH("●",INDEX($H$76:$AQ$79,,MATCH($D196,$70:$70,0)-7),0),1)&amp;""""&amp;"#"&amp;AX$171&amp;"="&amp;""""&amp;VLOOKUP(AX$171,$AD$9:$AN$20,8,FALSE)&amp;""""&amp;"#g'"&amp;"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6" s="73" t="str">
        <f>SUBSTITUTE(IF(VLOOKUP(AY$171,$AD$9:$AN$20,8,FALSE)=INDEX($E$81:$G$84,MATCH("●",INDEX($H$81:$AQ$84,,MATCH($D196,$70:$70,0)-7),0),1),"","sed -i "&amp;IF($AK$169="MacOS","'' ","")&amp;"'s#"&amp;AY$171&amp;"="""&amp;VLOOKUP(AY$171,$AD$9:$AN$20,8,FALSE)&amp;""""&amp;"#"&amp;AY$171&amp;"="&amp;""""&amp;INDEX($E$81:$G$84,MATCH("●",INDEX($H$81:$AQ$84,,MATCH($D196,$70:$70,0)-7),0),1)&amp;""""&amp;"#g'"&amp;" ${CONFIG_DIR}db_data_config.txt; export "&amp;AY$171&amp;"="&amp;""""&amp;INDEX($E$81:$G$84,MATCH("●",INDEX($H$81:$AQ$84,,MATCH($D196,$70:$70,0)-7),0),1)&amp;""";"),",",""",""")</f>
        <v/>
      </c>
      <c r="AZ196" s="73" t="str">
        <f>SUBSTITUTE(IF(INDEX($E$81:$G$84,MATCH("●",INDEX($H$81:$AQ$84,,MATCH($D196,$70:$70,0)-7),0),1)=VLOOKUP(AZ$171,$AD$9:$AN$20,8,FALSE),"","sed -i "&amp;IF($AK$169="MacOS","'' ","")&amp;"'s#"&amp;AZ$171&amp;"="""&amp;INDEX($E$81:$G$84,MATCH("●",INDEX($H$81:$AQ$84,,MATCH($D196,$70:$70,0)-7),0),1)&amp;""""&amp;"#"&amp;AZ$171&amp;"="&amp;""""&amp;VLOOKUP(AZ$171,$AD$9:$AN$20,8,FALSE)&amp;""""&amp;"#g'"&amp;"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6" s="73" t="str">
        <f>SUBSTITUTE(IF(VLOOKUP(BA$171,$AD$9:$AN$20,8,FALSE)=INDEX($E$86:$G$92,MATCH("●",INDEX($H$86:$AQ$92,,MATCH($D196,$70:$70,0)-7),0),1),"","sed -i "&amp;IF($AK$169="MacOS","'' ","")&amp;"'s#"&amp;BA$171&amp;"="""&amp;VLOOKUP(BA$171,$AD$9:$AN$20,8,FALSE)&amp;""""&amp;"#"&amp;BA$171&amp;"="&amp;""""&amp;INDEX($E$86:$G$92,MATCH("●",INDEX($H$86:$AQ$92,,MATCH($D196,$70:$70,0)-7),0),1)&amp;""""&amp;"#g'"&amp;" ${CONFIG_DIR}db_data_config.txt; export "&amp;BA$171&amp;"="&amp;""""&amp;INDEX($E$86:$G$92,MATCH("●",INDEX($H$86:$AQ$92,,MATCH($D196,$70:$70,0)-7),0),1)&amp;""";"),",",""",""")</f>
        <v/>
      </c>
      <c r="BB196" s="73" t="str">
        <f>SUBSTITUTE(IF(INDEX($E$86:$G$92,MATCH("●",INDEX($H$86:$AQ$92,,MATCH($D196,$70:$70,0)-7),0),1)=VLOOKUP(BB$171,$AD$9:$AN$20,8,FALSE),"","sed -i "&amp;IF($AK$169="MacOS","'' ","")&amp;"'s#"&amp;BB$171&amp;"="""&amp;INDEX($E$86:$G$92,MATCH("●",INDEX($H$86:$AQ$92,,MATCH($D196,$70:$70,0)-7),0),1)&amp;""""&amp;"#"&amp;BB$171&amp;"="&amp;""""&amp;VLOOKUP(BB$171,$AD$9:$AN$20,8,FALSE)&amp;""""&amp;"#g'"&amp;"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6" s="73" t="str">
        <f>SUBSTITUTE(IF(VLOOKUP(BC$171,$AD$9:$AN$20,8,FALSE)=INDEX($E$94:$G$97,MATCH("●",INDEX($H$94:$AQ$97,,MATCH($D196,$70:$70,0)-7),0),1),"","sed -i "&amp;IF($AK$169="MacOS","'' ","")&amp;"'s#"&amp;BC$171&amp;"="""&amp;VLOOKUP(BC$171,$AD$9:$AN$20,8,FALSE)&amp;""""&amp;"#"&amp;BC$171&amp;"="&amp;""""&amp;INDEX($E$94:$G$97,MATCH("●",INDEX($H$94:$AQ$97,,MATCH($D196,$70:$70,0)-7),0),1)&amp;""""&amp;"#g'"&amp;" ${CONFIG_DIR}db_data_config.txt; export "&amp;BC$171&amp;"="&amp;""""&amp;INDEX($E$94:$G$97,MATCH("●",INDEX($H$94:$AQ$97,,MATCH($D196,$70:$70,0)-7),0),1)&amp;""";"),",",""",""")</f>
        <v/>
      </c>
      <c r="BD196" s="73" t="str">
        <f>SUBSTITUTE(IF(INDEX($E$94:$G$97,MATCH("●",INDEX($H$94:$AQ$97,,MATCH($D196,$70:$70,0)-7),0),1)=VLOOKUP(BD$171,$AD$9:$AN$20,8,FALSE),"","sed -i "&amp;IF($AK$169="MacOS","'' ","")&amp;"'s#"&amp;BD$171&amp;"="""&amp;INDEX($E$94:$G$97,MATCH("●",INDEX($H$94:$AQ$97,,MATCH($D196,$70:$70,0)-7),0),1)&amp;""""&amp;"#"&amp;BD$171&amp;"="&amp;""""&amp;VLOOKUP(BD$171,$AD$9:$AN$20,8,FALSE)&amp;""""&amp;"#g'"&amp;"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6" s="73" t="str">
        <f>SUBSTITUTE(IF(VLOOKUP(BE$171,$AD$9:$AN$20,8,FALSE)=INDEX($E$99:$G$104,MATCH("●",INDEX($H$99:$AQ$104,,MATCH($D196,$70:$70,0)-7),0),1),"","sed -i "&amp;IF($AK$169="MacOS","'' ","")&amp;"'s#"&amp;BE$171&amp;"="""&amp;VLOOKUP(BE$171,$AD$9:$AN$20,8,FALSE)&amp;""""&amp;"#"&amp;BE$171&amp;"="&amp;""""&amp;INDEX($E$99:$G$104,MATCH("●",INDEX($H$99:$AQ$104,,MATCH($D196,$70:$70,0)-7),0),1)&amp;""""&amp;"#g'"&amp;" ${CONFIG_DIR}db_data_config.txt; export "&amp;BE$171&amp;"="&amp;""""&amp;INDEX($E$99:$G$104,MATCH("●",INDEX($H$99:$AQ$104,,MATCH($D196,$70:$70,0)-7),0),1)&amp;""";"),",",""",""")</f>
        <v/>
      </c>
      <c r="BF196" s="73" t="str">
        <f>SUBSTITUTE(IF(INDEX($E$99:$G$104,MATCH("●",INDEX($H$99:$AQ$104,,MATCH($D196,$70:$70,0)-7),0),1)=VLOOKUP(BF$171,$AD$9:$AN$20,8,FALSE),"","sed -i "&amp;IF($AK$169="MacOS","'' ","")&amp;"'s#"&amp;BF$171&amp;"="""&amp;INDEX($E$99:$G$104,MATCH("●",INDEX($H$99:$AQ$104,,MATCH($D196,$70:$70,0)-7),0),1)&amp;""""&amp;"#"&amp;BF$171&amp;"="&amp;""""&amp;VLOOKUP(BF$171,$AD$9:$AN$20,8,FALSE)&amp;""""&amp;"#g'"&amp;"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6" s="73" t="str">
        <f>SUBSTITUTE(IF(VLOOKUP(BG$171,$AD$9:$AN$20,8,FALSE)=INDEX($E$106:$G$110,MATCH("●",INDEX($H$106:$AQ$110,,MATCH($D196,$70:$70,0)-7),0),1),"","sed -i "&amp;IF($AK$169="MacOS","'' ","")&amp;"'s#"&amp;BG$171&amp;"="""&amp;VLOOKUP(BG$171,$AD$9:$AN$20,8,FALSE)&amp;""""&amp;"#"&amp;BG$171&amp;"="&amp;""""&amp;INDEX($E$106:$G$110,MATCH("●",INDEX($H$106:$AQ$110,,MATCH($D196,$70:$70,0)-7),0),1)&amp;""""&amp;"#g'"&amp;" ${CONFIG_DIR}db_data_config.txt; export "&amp;BG$171&amp;"="&amp;""""&amp;INDEX($E$106:$G$110,MATCH("●",INDEX($H$106:$AQ$110,,MATCH($D196,$70:$70,0)-7),0),1)&amp;""";"),",",""",""")</f>
        <v/>
      </c>
      <c r="BH196" s="73" t="str">
        <f>SUBSTITUTE(IF(INDEX($E$106:$G$110,MATCH("●",INDEX($H$106:$AQ$110,,MATCH($D196,$70:$70,0)-7),0),1)=VLOOKUP(BH$171,$AD$9:$AN$20,8,FALSE),"","sed -i "&amp;IF($AK$169="MacOS","'' ","")&amp;"'s#"&amp;BH$171&amp;"="""&amp;INDEX($E$106:$G$110,MATCH("●",INDEX($H$106:$AQ$110,,MATCH($D196,$70:$70,0)-7),0),1)&amp;""""&amp;"#"&amp;BH$171&amp;"="&amp;""""&amp;VLOOKUP(BH$171,$AD$9:$AN$20,8,FALSE)&amp;""""&amp;"#g'"&amp;"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6" s="73" t="str">
        <f>SUBSTITUTE(IF(VLOOKUP(BI$171,$AD$9:$AN$20,8,FALSE)=INDEX($E$112:$G$116,MATCH("●",INDEX($H$112:$AQ$116,,MATCH($D196,$70:$70,0)-7),0),1),"","sed -i "&amp;IF($AK$169="MacOS","'' ","")&amp;"'s#"&amp;BI$171&amp;"="""&amp;VLOOKUP(BI$171,$AD$9:$AN$20,8,FALSE)&amp;""""&amp;"#"&amp;BI$171&amp;"="&amp;""""&amp;INDEX($E$112:$G$116,MATCH("●",INDEX($H$112:$AQ$116,,MATCH($D196,$70:$70,0)-7),0),1)&amp;""""&amp;"#g'"&amp;" ${CONFIG_DIR}db_data_config.txt; export "&amp;BI$171&amp;"="&amp;""""&amp;INDEX($E$112:$G$116,MATCH("●",INDEX($H$112:$AQ$116,,MATCH($D196,$70:$70,0)-7),0),1)&amp;""";"),",",""",""")</f>
        <v/>
      </c>
      <c r="BJ196" s="73" t="str">
        <f>SUBSTITUTE(IF(INDEX($E$112:$G$116,MATCH("●",INDEX($H$112:$AQ$116,,MATCH($D196,$70:$70,0)-7),0),1)=VLOOKUP(BJ$171,$AD$9:$AN$20,8,FALSE),"","sed -i "&amp;IF($AK$169="MacOS","'' ","")&amp;"'s#"&amp;BJ$171&amp;"="""&amp;INDEX($E$112:$G$116,MATCH("●",INDEX($H$112:$AQ$116,,MATCH($D196,$70:$70,0)-7),0),1)&amp;""""&amp;"#"&amp;BJ$171&amp;"="&amp;""""&amp;VLOOKUP(BJ$171,$AD$9:$AN$20,8,FALSE)&amp;""""&amp;"#g'"&amp;"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6" s="73" t="str">
        <f>SUBSTITUTE(IF(VLOOKUP(BK$171,$AD$9:$AN$20,8,FALSE)=INDEX($E$118:$G$121,MATCH("●",INDEX($H$118:$AQ$121,,MATCH($D196,$70:$70,0)-7),0),1),"","sed -i "&amp;IF($AK$169="MacOS","'' ","")&amp;"'s#"&amp;BK$171&amp;"="""&amp;VLOOKUP(BK$171,$AD$9:$AN$20,8,FALSE)&amp;""""&amp;"#"&amp;BK$171&amp;"="&amp;""""&amp;INDEX($E$118:$G$121,MATCH("●",INDEX($H$118:$AQ$121,,MATCH($D196,$70:$70,0)-7),0),1)&amp;""""&amp;"#g'"&amp;" ${CONFIG_DIR}db_data_config.txt; export "&amp;BK$171&amp;"="&amp;""""&amp;INDEX($E$118:$G$121,MATCH("●",INDEX($H$118:$AQ$121,,MATCH($D196,$70:$70,0)-7),0),1)&amp;""";"),",",""",""")</f>
        <v>sed -i '' 's#TIME_SEPARATOR=":"#TIME_SEPARATOR="~"#g' ${CONFIG_DIR}db_data_config.txt; export TIME_SEPARATOR="~";</v>
      </c>
      <c r="BL196" s="73" t="str">
        <f>SUBSTITUTE(IF(INDEX($E$118:$G$121,MATCH("●",INDEX($H$118:$AQ$121,,MATCH($D196,$70:$70,0)-7),0),1)=VLOOKUP(BL$171,$AD$9:$AN$20,8,FALSE),"","sed -i "&amp;IF($AK$169="MacOS","'' ","")&amp;"'s#"&amp;BL$171&amp;"="""&amp;INDEX($E$118:$G$121,MATCH("●",INDEX($H$118:$AQ$121,,MATCH($D196,$70:$70,0)-7),0),1)&amp;""""&amp;"#"&amp;BL$171&amp;"="&amp;""""&amp;VLOOKUP(BL$171,$AD$9:$AN$20,8,FALSE)&amp;""""&amp;"#g'"&amp;"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>sed -i '' 's#TIME_SEPARATOR="~"#TIME_SEPARATOR=":"#g' ${CONFIG_DIR}db_data_config.txt; export TIME_SEPARATOR=":";</v>
      </c>
      <c r="BM196" s="73" t="str">
        <f>SUBSTITUTE(IF(VLOOKUP(BM$171,$AD$9:$AN$20,8,FALSE)=INDEX($E$123:$G$126,MATCH("●",INDEX($H$123:$AQ$126,,MATCH($D196,$70:$70,0)-7),0),1),"","sed -i "&amp;IF($AK$169="MacOS","'' ","")&amp;"'s#"&amp;BM$171&amp;"="""&amp;VLOOKUP(BM$171,$AD$9:$AN$20,8,FALSE)&amp;""""&amp;"#"&amp;BM$171&amp;"="&amp;""""&amp;INDEX($E$123:$G$126,MATCH("●",INDEX($H$123:$AQ$126,,MATCH($D196,$70:$70,0)-7),0),1)&amp;""""&amp;"#g'"&amp;" ${CONFIG_DIR}db_data_config.txt; export "&amp;BM$171&amp;"="&amp;""""&amp;INDEX($E$123:$G$126,MATCH("●",INDEX($H$123:$AQ$126,,MATCH($D196,$70:$70,0)-7),0),1)&amp;""";"),",",""",""")</f>
        <v/>
      </c>
      <c r="BN196" s="73" t="str">
        <f>SUBSTITUTE(IF(INDEX($E$123:$G$126,MATCH("●",INDEX($H$123:$AQ$126,,MATCH($D196,$70:$70,0)-7),0),1)=VLOOKUP(BN$171,$AD$9:$AN$20,8,FALSE),"","sed -i "&amp;IF($AK$169="MacOS","'' ","")&amp;"'s#"&amp;BN$171&amp;"="""&amp;INDEX($E$123:$G$126,MATCH("●",INDEX($H$123:$AQ$126,,MATCH($D196,$70:$70,0)-7),0),1)&amp;""""&amp;"#"&amp;BN$171&amp;"="&amp;""""&amp;VLOOKUP(BN$171,$AD$9:$AN$20,8,FALSE)&amp;""""&amp;"#g'"&amp;"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6" s="73" t="str">
        <f>SUBSTITUTE(IF(VLOOKUP(BO$171,$AD$9:$AN$20,8,FALSE)=INDEX($E$128:$G$131,MATCH("●",INDEX($H$128:$AQ$131,,MATCH($D196,$70:$70,0)-7),0),1),"","sed -i "&amp;IF($AK$169="MacOS","'' ","")&amp;"'s#"&amp;BO$171&amp;"="""&amp;VLOOKUP(BO$171,$AD$9:$AN$20,8,FALSE)&amp;""""&amp;"#"&amp;BO$171&amp;"="&amp;""""&amp;INDEX($E$128:$G$131,MATCH("●",INDEX($H$128:$AQ$131,,MATCH($D196,$70:$70,0)-7),0),1)&amp;""""&amp;"#g'"&amp;" ${CONFIG_DIR}db_data_config.txt; export "&amp;BO$171&amp;"="&amp;""""&amp;INDEX($E$128:$G$131,MATCH("●",INDEX($H$128:$AQ$131,,MATCH($D196,$70:$70,0)-7),0),1)&amp;""";"),",",""",""")</f>
        <v/>
      </c>
      <c r="BP196" s="73" t="str">
        <f>SUBSTITUTE(IF(INDEX($E$128:$G$131,MATCH("●",INDEX($H$128:$AQ$131,,MATCH($D196,$70:$70,0)-7),0),1)=VLOOKUP(BP$171,$AD$9:$AN$20,8,FALSE),"","sed -i "&amp;IF($AK$169="MacOS","'' ","")&amp;"'s#"&amp;BP$171&amp;"="""&amp;INDEX($E$128:$G$131,MATCH("●",INDEX($H$128:$AQ$131,,MATCH($D196,$70:$70,0)-7),0),1)&amp;""""&amp;"#"&amp;BP$171&amp;"="&amp;""""&amp;VLOOKUP(BP$171,$AD$9:$AN$20,8,FALSE)&amp;""""&amp;"#g'"&amp;"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6" s="73" t="str">
        <f>SUBSTITUTE(IF(VLOOKUP(BQ$171,$AD$9:$AN$20,8,FALSE)=INDEX($E$133:$G$137,MATCH("●",INDEX($H$133:$AQ$137,,MATCH($D196,$70:$70,0)-7),0),1),"","sed -i "&amp;IF($AK$169="MacOS","'' ","")&amp;"'s#"&amp;BQ$171&amp;"="""&amp;VLOOKUP(BQ$171,$AD$9:$AN$20,8,FALSE)&amp;""""&amp;"#"&amp;BQ$171&amp;"="&amp;""""&amp;INDEX($E$133:$G$137,MATCH("●",INDEX($H$133:$AQ$137,,MATCH($D196,$70:$70,0)-7),0),1)&amp;""""&amp;"#g'"&amp;" ${CONFIG_DIR}db_data_config.txt; export "&amp;BQ$171&amp;"="&amp;""""&amp;INDEX($E$133:$G$137,MATCH("●",INDEX($H$133:$AQ$137,,MATCH($D196,$70:$70,0)-7),0),1)&amp;""";"),",",""",""")</f>
        <v/>
      </c>
      <c r="BR196" s="73" t="str">
        <f>SUBSTITUTE(IF(INDEX($E$133:$G$137,MATCH("●",INDEX($H$133:$AQ$137,,MATCH($D196,$70:$70,0)-7),0),1)=VLOOKUP(BR$171,$AD$9:$AN$20,8,FALSE),"","sed -i "&amp;IF($AK$169="MacOS","'' ","")&amp;"'s#"&amp;BR$171&amp;"="""&amp;INDEX($E$133:$G$137,MATCH("●",INDEX($H$133:$AQ$137,,MATCH($D196,$70:$70,0)-7),0),1)&amp;""""&amp;"#"&amp;BR$171&amp;"="&amp;""""&amp;VLOOKUP(BR$171,$AD$9:$AN$20,8,FALSE)&amp;""""&amp;"#g'"&amp;"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6" s="73" t="str">
        <f>SUBSTITUTE(IF(VLOOKUP(BS$171,$AD$9:$AN$20,8,FALSE)=INDEX($E$139:$G$145,MATCH("●",INDEX($H$139:$AQ$145,,MATCH($D196,$70:$70,0)-7),0),1),"","sed -i "&amp;IF($AK$169="MacOS","'' ","")&amp;"'s#"&amp;BS$171&amp;"="""&amp;VLOOKUP(BS$171,$AD$9:$AN$20,8,FALSE)&amp;""""&amp;"#"&amp;BS$171&amp;"="&amp;""""&amp;INDEX($E$139:$G$145,MATCH("●",INDEX($H$139:$AQ$145,,MATCH($D196,$70:$70,0)-7),0),1)&amp;""""&amp;"#g'"&amp;" ${CONFIG_DIR}db_data_config.txt; export "&amp;BS$171&amp;"="&amp;""""&amp;INDEX($E$139:$G$145,MATCH("●",INDEX($H$139:$AQ$145,,MATCH($D196,$70:$70,0)-7),0),1)&amp;""";"),",",""",""")</f>
        <v/>
      </c>
      <c r="BT196" s="73" t="str">
        <f>SUBSTITUTE(IF(INDEX($E$139:$G$145,MATCH("●",INDEX($H$139:$AQ$145,,MATCH($D196,$70:$70,0)-7),0),1)=VLOOKUP(BT$171,$AD$9:$AN$20,8,FALSE),"","sed -i "&amp;IF($AK$169="MacOS","'' ","")&amp;"'s#"&amp;BT$171&amp;"="""&amp;INDEX($E$139:$G$145,MATCH("●",INDEX($H$139:$AQ$145,,MATCH($D196,$70:$70,0)-7),0),1)&amp;""""&amp;"#"&amp;BT$171&amp;"="&amp;""""&amp;VLOOKUP(BT$171,$AD$9:$AN$20,8,FALSE)&amp;""""&amp;"#g'"&amp;"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6" s="5" t="s">
        <v>761</v>
      </c>
    </row>
    <row r="197" spans="4:73" ht="36" customHeight="1">
      <c r="D197" s="138">
        <f t="shared" si="3"/>
        <v>25</v>
      </c>
      <c r="E197" s="139"/>
      <c r="F197" s="139"/>
      <c r="G197" s="140"/>
      <c r="H197" s="45" t="str">
        <f t="shared" ca="1" si="2"/>
        <v>clear; echo テストケース025; sed -i '' 's#SEPARATOR_DATE_TIME="SPACE"#SEPARATOR_DATE_TIME="-"#g' ${CONFIG_DIR}db_data_config.txt; export SEPARATOR_DATE_TIME="-";sh ./script/db_check_data_validate_config.sh; sed -i '' 's#SEPARATOR_DATE_TIME="-"#SEPARATOR_DATE_TIME="SPACE"#g' ${CONFIG_DIR}db_data_config.txt; export SEPARATOR_DATE_TIME="SPACE";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6" t="str" cm="1">
        <f t="array" ref="AE197">SUBSTITUTE(INDEX($H$147:$AQ$147, , MATCH($D197, $70:$70, 0)-7),"-","")</f>
        <v>異常</v>
      </c>
      <c r="AF197" s="147"/>
      <c r="AG197" s="148"/>
      <c r="AH197" s="143" t="s">
        <v>909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9" t="str" cm="1">
        <f t="array" ref="AS197">SUBSTITUTE(TEXT(INDEX($H$150:$AQ$150,1,$D197),"000000"),"-","")</f>
        <v>220125</v>
      </c>
      <c r="AT197" s="70"/>
      <c r="AU197" s="71"/>
      <c r="AW197" s="73" t="str">
        <f>SUBSTITUTE(IF(VLOOKUP(AW$171,$AD$9:$AN$20,8,FALSE)=INDEX($E$76:$G$79,MATCH("●",INDEX($H$76:$AQ$79,,MATCH($D197,$70:$70,0)-7),0),1),"","sed -i "&amp;IF($AK$169="MacOS","'' ","")&amp;"'s#"&amp;AW$171&amp;"="""&amp;VLOOKUP(AW$171,$AD$9:$AN$20,8,FALSE)&amp;""""&amp;"#"&amp;AW$171&amp;"="&amp;""""&amp;INDEX($E$76:$G$79,MATCH("●",INDEX($H$76:$AQ$79,,MATCH($D197,$70:$70,0)-7),0),1)&amp;""""&amp;"#g'"&amp;" ${CONFIG_DIR}db_data_config.txt; export "&amp;AW$171&amp;"="&amp;""""&amp;INDEX($E$76:$G$79,MATCH("●",INDEX($H$76:$AQ$79,,MATCH($D197,$70:$70,0)-7),0),1)&amp;""";"),",",""",""")</f>
        <v/>
      </c>
      <c r="AX197" s="73" t="str">
        <f>SUBSTITUTE(IF(INDEX($E$76:$G$79,MATCH("●",INDEX($H$76:$AQ$79,,MATCH($D197,$70:$70,0)-7),0),1)=VLOOKUP(AX$171,$AD$9:$AN$20,8,FALSE),"","sed -i "&amp;IF($AK$169="MacOS","'' ","")&amp;"'s#"&amp;AX$171&amp;"="""&amp;INDEX($E$76:$G$79,MATCH("●",INDEX($H$76:$AQ$79,,MATCH($D197,$70:$70,0)-7),0),1)&amp;""""&amp;"#"&amp;AX$171&amp;"="&amp;""""&amp;VLOOKUP(AX$171,$AD$9:$AN$20,8,FALSE)&amp;""""&amp;"#g'"&amp;"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7" s="73" t="str">
        <f>SUBSTITUTE(IF(VLOOKUP(AY$171,$AD$9:$AN$20,8,FALSE)=INDEX($E$81:$G$84,MATCH("●",INDEX($H$81:$AQ$84,,MATCH($D197,$70:$70,0)-7),0),1),"","sed -i "&amp;IF($AK$169="MacOS","'' ","")&amp;"'s#"&amp;AY$171&amp;"="""&amp;VLOOKUP(AY$171,$AD$9:$AN$20,8,FALSE)&amp;""""&amp;"#"&amp;AY$171&amp;"="&amp;""""&amp;INDEX($E$81:$G$84,MATCH("●",INDEX($H$81:$AQ$84,,MATCH($D197,$70:$70,0)-7),0),1)&amp;""""&amp;"#g'"&amp;" ${CONFIG_DIR}db_data_config.txt; export "&amp;AY$171&amp;"="&amp;""""&amp;INDEX($E$81:$G$84,MATCH("●",INDEX($H$81:$AQ$84,,MATCH($D197,$70:$70,0)-7),0),1)&amp;""";"),",",""",""")</f>
        <v/>
      </c>
      <c r="AZ197" s="73" t="str">
        <f>SUBSTITUTE(IF(INDEX($E$81:$G$84,MATCH("●",INDEX($H$81:$AQ$84,,MATCH($D197,$70:$70,0)-7),0),1)=VLOOKUP(AZ$171,$AD$9:$AN$20,8,FALSE),"","sed -i "&amp;IF($AK$169="MacOS","'' ","")&amp;"'s#"&amp;AZ$171&amp;"="""&amp;INDEX($E$81:$G$84,MATCH("●",INDEX($H$81:$AQ$84,,MATCH($D197,$70:$70,0)-7),0),1)&amp;""""&amp;"#"&amp;AZ$171&amp;"="&amp;""""&amp;VLOOKUP(AZ$171,$AD$9:$AN$20,8,FALSE)&amp;""""&amp;"#g'"&amp;"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7" s="73" t="str">
        <f>SUBSTITUTE(IF(VLOOKUP(BA$171,$AD$9:$AN$20,8,FALSE)=INDEX($E$86:$G$92,MATCH("●",INDEX($H$86:$AQ$92,,MATCH($D197,$70:$70,0)-7),0),1),"","sed -i "&amp;IF($AK$169="MacOS","'' ","")&amp;"'s#"&amp;BA$171&amp;"="""&amp;VLOOKUP(BA$171,$AD$9:$AN$20,8,FALSE)&amp;""""&amp;"#"&amp;BA$171&amp;"="&amp;""""&amp;INDEX($E$86:$G$92,MATCH("●",INDEX($H$86:$AQ$92,,MATCH($D197,$70:$70,0)-7),0),1)&amp;""""&amp;"#g'"&amp;" ${CONFIG_DIR}db_data_config.txt; export "&amp;BA$171&amp;"="&amp;""""&amp;INDEX($E$86:$G$92,MATCH("●",INDEX($H$86:$AQ$92,,MATCH($D197,$70:$70,0)-7),0),1)&amp;""";"),",",""",""")</f>
        <v/>
      </c>
      <c r="BB197" s="73" t="str">
        <f>SUBSTITUTE(IF(INDEX($E$86:$G$92,MATCH("●",INDEX($H$86:$AQ$92,,MATCH($D197,$70:$70,0)-7),0),1)=VLOOKUP(BB$171,$AD$9:$AN$20,8,FALSE),"","sed -i "&amp;IF($AK$169="MacOS","'' ","")&amp;"'s#"&amp;BB$171&amp;"="""&amp;INDEX($E$86:$G$92,MATCH("●",INDEX($H$86:$AQ$92,,MATCH($D197,$70:$70,0)-7),0),1)&amp;""""&amp;"#"&amp;BB$171&amp;"="&amp;""""&amp;VLOOKUP(BB$171,$AD$9:$AN$20,8,FALSE)&amp;""""&amp;"#g'"&amp;"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7" s="73" t="str">
        <f>SUBSTITUTE(IF(VLOOKUP(BC$171,$AD$9:$AN$20,8,FALSE)=INDEX($E$94:$G$97,MATCH("●",INDEX($H$94:$AQ$97,,MATCH($D197,$70:$70,0)-7),0),1),"","sed -i "&amp;IF($AK$169="MacOS","'' ","")&amp;"'s#"&amp;BC$171&amp;"="""&amp;VLOOKUP(BC$171,$AD$9:$AN$20,8,FALSE)&amp;""""&amp;"#"&amp;BC$171&amp;"="&amp;""""&amp;INDEX($E$94:$G$97,MATCH("●",INDEX($H$94:$AQ$97,,MATCH($D197,$70:$70,0)-7),0),1)&amp;""""&amp;"#g'"&amp;" ${CONFIG_DIR}db_data_config.txt; export "&amp;BC$171&amp;"="&amp;""""&amp;INDEX($E$94:$G$97,MATCH("●",INDEX($H$94:$AQ$97,,MATCH($D197,$70:$70,0)-7),0),1)&amp;""";"),",",""",""")</f>
        <v/>
      </c>
      <c r="BD197" s="73" t="str">
        <f>SUBSTITUTE(IF(INDEX($E$94:$G$97,MATCH("●",INDEX($H$94:$AQ$97,,MATCH($D197,$70:$70,0)-7),0),1)=VLOOKUP(BD$171,$AD$9:$AN$20,8,FALSE),"","sed -i "&amp;IF($AK$169="MacOS","'' ","")&amp;"'s#"&amp;BD$171&amp;"="""&amp;INDEX($E$94:$G$97,MATCH("●",INDEX($H$94:$AQ$97,,MATCH($D197,$70:$70,0)-7),0),1)&amp;""""&amp;"#"&amp;BD$171&amp;"="&amp;""""&amp;VLOOKUP(BD$171,$AD$9:$AN$20,8,FALSE)&amp;""""&amp;"#g'"&amp;"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7" s="73" t="str">
        <f>SUBSTITUTE(IF(VLOOKUP(BE$171,$AD$9:$AN$20,8,FALSE)=INDEX($E$99:$G$104,MATCH("●",INDEX($H$99:$AQ$104,,MATCH($D197,$70:$70,0)-7),0),1),"","sed -i "&amp;IF($AK$169="MacOS","'' ","")&amp;"'s#"&amp;BE$171&amp;"="""&amp;VLOOKUP(BE$171,$AD$9:$AN$20,8,FALSE)&amp;""""&amp;"#"&amp;BE$171&amp;"="&amp;""""&amp;INDEX($E$99:$G$104,MATCH("●",INDEX($H$99:$AQ$104,,MATCH($D197,$70:$70,0)-7),0),1)&amp;""""&amp;"#g'"&amp;" ${CONFIG_DIR}db_data_config.txt; export "&amp;BE$171&amp;"="&amp;""""&amp;INDEX($E$99:$G$104,MATCH("●",INDEX($H$99:$AQ$104,,MATCH($D197,$70:$70,0)-7),0),1)&amp;""";"),",",""",""")</f>
        <v/>
      </c>
      <c r="BF197" s="73" t="str">
        <f>SUBSTITUTE(IF(INDEX($E$99:$G$104,MATCH("●",INDEX($H$99:$AQ$104,,MATCH($D197,$70:$70,0)-7),0),1)=VLOOKUP(BF$171,$AD$9:$AN$20,8,FALSE),"","sed -i "&amp;IF($AK$169="MacOS","'' ","")&amp;"'s#"&amp;BF$171&amp;"="""&amp;INDEX($E$99:$G$104,MATCH("●",INDEX($H$99:$AQ$104,,MATCH($D197,$70:$70,0)-7),0),1)&amp;""""&amp;"#"&amp;BF$171&amp;"="&amp;""""&amp;VLOOKUP(BF$171,$AD$9:$AN$20,8,FALSE)&amp;""""&amp;"#g'"&amp;"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7" s="73" t="str">
        <f>SUBSTITUTE(IF(VLOOKUP(BG$171,$AD$9:$AN$20,8,FALSE)=INDEX($E$106:$G$110,MATCH("●",INDEX($H$106:$AQ$110,,MATCH($D197,$70:$70,0)-7),0),1),"","sed -i "&amp;IF($AK$169="MacOS","'' ","")&amp;"'s#"&amp;BG$171&amp;"="""&amp;VLOOKUP(BG$171,$AD$9:$AN$20,8,FALSE)&amp;""""&amp;"#"&amp;BG$171&amp;"="&amp;""""&amp;INDEX($E$106:$G$110,MATCH("●",INDEX($H$106:$AQ$110,,MATCH($D197,$70:$70,0)-7),0),1)&amp;""""&amp;"#g'"&amp;" ${CONFIG_DIR}db_data_config.txt; export "&amp;BG$171&amp;"="&amp;""""&amp;INDEX($E$106:$G$110,MATCH("●",INDEX($H$106:$AQ$110,,MATCH($D197,$70:$70,0)-7),0),1)&amp;""";"),",",""",""")</f>
        <v/>
      </c>
      <c r="BH197" s="73" t="str">
        <f>SUBSTITUTE(IF(INDEX($E$106:$G$110,MATCH("●",INDEX($H$106:$AQ$110,,MATCH($D197,$70:$70,0)-7),0),1)=VLOOKUP(BH$171,$AD$9:$AN$20,8,FALSE),"","sed -i "&amp;IF($AK$169="MacOS","'' ","")&amp;"'s#"&amp;BH$171&amp;"="""&amp;INDEX($E$106:$G$110,MATCH("●",INDEX($H$106:$AQ$110,,MATCH($D197,$70:$70,0)-7),0),1)&amp;""""&amp;"#"&amp;BH$171&amp;"="&amp;""""&amp;VLOOKUP(BH$171,$AD$9:$AN$20,8,FALSE)&amp;""""&amp;"#g'"&amp;"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7" s="73" t="str">
        <f>SUBSTITUTE(IF(VLOOKUP(BI$171,$AD$9:$AN$20,8,FALSE)=INDEX($E$112:$G$116,MATCH("●",INDEX($H$112:$AQ$116,,MATCH($D197,$70:$70,0)-7),0),1),"","sed -i "&amp;IF($AK$169="MacOS","'' ","")&amp;"'s#"&amp;BI$171&amp;"="""&amp;VLOOKUP(BI$171,$AD$9:$AN$20,8,FALSE)&amp;""""&amp;"#"&amp;BI$171&amp;"="&amp;""""&amp;INDEX($E$112:$G$116,MATCH("●",INDEX($H$112:$AQ$116,,MATCH($D197,$70:$70,0)-7),0),1)&amp;""""&amp;"#g'"&amp;" ${CONFIG_DIR}db_data_config.txt; export "&amp;BI$171&amp;"="&amp;""""&amp;INDEX($E$112:$G$116,MATCH("●",INDEX($H$112:$AQ$116,,MATCH($D197,$70:$70,0)-7),0),1)&amp;""";"),",",""",""")</f>
        <v/>
      </c>
      <c r="BJ197" s="73" t="str">
        <f>SUBSTITUTE(IF(INDEX($E$112:$G$116,MATCH("●",INDEX($H$112:$AQ$116,,MATCH($D197,$70:$70,0)-7),0),1)=VLOOKUP(BJ$171,$AD$9:$AN$20,8,FALSE),"","sed -i "&amp;IF($AK$169="MacOS","'' ","")&amp;"'s#"&amp;BJ$171&amp;"="""&amp;INDEX($E$112:$G$116,MATCH("●",INDEX($H$112:$AQ$116,,MATCH($D197,$70:$70,0)-7),0),1)&amp;""""&amp;"#"&amp;BJ$171&amp;"="&amp;""""&amp;VLOOKUP(BJ$171,$AD$9:$AN$20,8,FALSE)&amp;""""&amp;"#g'"&amp;"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7" s="73" t="str">
        <f>SUBSTITUTE(IF(VLOOKUP(BK$171,$AD$9:$AN$20,8,FALSE)=INDEX($E$118:$G$121,MATCH("●",INDEX($H$118:$AQ$121,,MATCH($D197,$70:$70,0)-7),0),1),"","sed -i "&amp;IF($AK$169="MacOS","'' ","")&amp;"'s#"&amp;BK$171&amp;"="""&amp;VLOOKUP(BK$171,$AD$9:$AN$20,8,FALSE)&amp;""""&amp;"#"&amp;BK$171&amp;"="&amp;""""&amp;INDEX($E$118:$G$121,MATCH("●",INDEX($H$118:$AQ$121,,MATCH($D197,$70:$70,0)-7),0),1)&amp;""""&amp;"#g'"&amp;" ${CONFIG_DIR}db_data_config.txt; export "&amp;BK$171&amp;"="&amp;""""&amp;INDEX($E$118:$G$121,MATCH("●",INDEX($H$118:$AQ$121,,MATCH($D197,$70:$70,0)-7),0),1)&amp;""";"),",",""",""")</f>
        <v/>
      </c>
      <c r="BL197" s="73" t="str">
        <f>SUBSTITUTE(IF(INDEX($E$118:$G$121,MATCH("●",INDEX($H$118:$AQ$121,,MATCH($D197,$70:$70,0)-7),0),1)=VLOOKUP(BL$171,$AD$9:$AN$20,8,FALSE),"","sed -i "&amp;IF($AK$169="MacOS","'' ","")&amp;"'s#"&amp;BL$171&amp;"="""&amp;INDEX($E$118:$G$121,MATCH("●",INDEX($H$118:$AQ$121,,MATCH($D197,$70:$70,0)-7),0),1)&amp;""""&amp;"#"&amp;BL$171&amp;"="&amp;""""&amp;VLOOKUP(BL$171,$AD$9:$AN$20,8,FALSE)&amp;""""&amp;"#g'"&amp;"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7" s="73" t="str">
        <f>SUBSTITUTE(IF(VLOOKUP(BM$171,$AD$9:$AN$20,8,FALSE)=INDEX($E$123:$G$126,MATCH("●",INDEX($H$123:$AQ$126,,MATCH($D197,$70:$70,0)-7),0),1),"","sed -i "&amp;IF($AK$169="MacOS","'' ","")&amp;"'s#"&amp;BM$171&amp;"="""&amp;VLOOKUP(BM$171,$AD$9:$AN$20,8,FALSE)&amp;""""&amp;"#"&amp;BM$171&amp;"="&amp;""""&amp;INDEX($E$123:$G$126,MATCH("●",INDEX($H$123:$AQ$126,,MATCH($D197,$70:$70,0)-7),0),1)&amp;""""&amp;"#g'"&amp;" ${CONFIG_DIR}db_data_config.txt; export "&amp;BM$171&amp;"="&amp;""""&amp;INDEX($E$123:$G$126,MATCH("●",INDEX($H$123:$AQ$126,,MATCH($D197,$70:$70,0)-7),0),1)&amp;""";"),",",""",""")</f>
        <v>sed -i '' 's#SEPARATOR_DATE_TIME="SPACE"#SEPARATOR_DATE_TIME="-"#g' ${CONFIG_DIR}db_data_config.txt; export SEPARATOR_DATE_TIME="-";</v>
      </c>
      <c r="BN197" s="73" t="str">
        <f>SUBSTITUTE(IF(INDEX($E$123:$G$126,MATCH("●",INDEX($H$123:$AQ$126,,MATCH($D197,$70:$70,0)-7),0),1)=VLOOKUP(BN$171,$AD$9:$AN$20,8,FALSE),"","sed -i "&amp;IF($AK$169="MacOS","'' ","")&amp;"'s#"&amp;BN$171&amp;"="""&amp;INDEX($E$123:$G$126,MATCH("●",INDEX($H$123:$AQ$126,,MATCH($D197,$70:$70,0)-7),0),1)&amp;""""&amp;"#"&amp;BN$171&amp;"="&amp;""""&amp;VLOOKUP(BN$171,$AD$9:$AN$20,8,FALSE)&amp;""""&amp;"#g'"&amp;"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>sed -i '' 's#SEPARATOR_DATE_TIME="-"#SEPARATOR_DATE_TIME="SPACE"#g' ${CONFIG_DIR}db_data_config.txt; export SEPARATOR_DATE_TIME="SPACE";</v>
      </c>
      <c r="BO197" s="73" t="str">
        <f>SUBSTITUTE(IF(VLOOKUP(BO$171,$AD$9:$AN$20,8,FALSE)=INDEX($E$128:$G$131,MATCH("●",INDEX($H$128:$AQ$131,,MATCH($D197,$70:$70,0)-7),0),1),"","sed -i "&amp;IF($AK$169="MacOS","'' ","")&amp;"'s#"&amp;BO$171&amp;"="""&amp;VLOOKUP(BO$171,$AD$9:$AN$20,8,FALSE)&amp;""""&amp;"#"&amp;BO$171&amp;"="&amp;""""&amp;INDEX($E$128:$G$131,MATCH("●",INDEX($H$128:$AQ$131,,MATCH($D197,$70:$70,0)-7),0),1)&amp;""""&amp;"#g'"&amp;" ${CONFIG_DIR}db_data_config.txt; export "&amp;BO$171&amp;"="&amp;""""&amp;INDEX($E$128:$G$131,MATCH("●",INDEX($H$128:$AQ$131,,MATCH($D197,$70:$70,0)-7),0),1)&amp;""";"),",",""",""")</f>
        <v/>
      </c>
      <c r="BP197" s="73" t="str">
        <f>SUBSTITUTE(IF(INDEX($E$128:$G$131,MATCH("●",INDEX($H$128:$AQ$131,,MATCH($D197,$70:$70,0)-7),0),1)=VLOOKUP(BP$171,$AD$9:$AN$20,8,FALSE),"","sed -i "&amp;IF($AK$169="MacOS","'' ","")&amp;"'s#"&amp;BP$171&amp;"="""&amp;INDEX($E$128:$G$131,MATCH("●",INDEX($H$128:$AQ$131,,MATCH($D197,$70:$70,0)-7),0),1)&amp;""""&amp;"#"&amp;BP$171&amp;"="&amp;""""&amp;VLOOKUP(BP$171,$AD$9:$AN$20,8,FALSE)&amp;""""&amp;"#g'"&amp;"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7" s="73" t="str">
        <f>SUBSTITUTE(IF(VLOOKUP(BQ$171,$AD$9:$AN$20,8,FALSE)=INDEX($E$133:$G$137,MATCH("●",INDEX($H$133:$AQ$137,,MATCH($D197,$70:$70,0)-7),0),1),"","sed -i "&amp;IF($AK$169="MacOS","'' ","")&amp;"'s#"&amp;BQ$171&amp;"="""&amp;VLOOKUP(BQ$171,$AD$9:$AN$20,8,FALSE)&amp;""""&amp;"#"&amp;BQ$171&amp;"="&amp;""""&amp;INDEX($E$133:$G$137,MATCH("●",INDEX($H$133:$AQ$137,,MATCH($D197,$70:$70,0)-7),0),1)&amp;""""&amp;"#g'"&amp;" ${CONFIG_DIR}db_data_config.txt; export "&amp;BQ$171&amp;"="&amp;""""&amp;INDEX($E$133:$G$137,MATCH("●",INDEX($H$133:$AQ$137,,MATCH($D197,$70:$70,0)-7),0),1)&amp;""";"),",",""",""")</f>
        <v/>
      </c>
      <c r="BR197" s="73" t="str">
        <f>SUBSTITUTE(IF(INDEX($E$133:$G$137,MATCH("●",INDEX($H$133:$AQ$137,,MATCH($D197,$70:$70,0)-7),0),1)=VLOOKUP(BR$171,$AD$9:$AN$20,8,FALSE),"","sed -i "&amp;IF($AK$169="MacOS","'' ","")&amp;"'s#"&amp;BR$171&amp;"="""&amp;INDEX($E$133:$G$137,MATCH("●",INDEX($H$133:$AQ$137,,MATCH($D197,$70:$70,0)-7),0),1)&amp;""""&amp;"#"&amp;BR$171&amp;"="&amp;""""&amp;VLOOKUP(BR$171,$AD$9:$AN$20,8,FALSE)&amp;""""&amp;"#g'"&amp;"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7" s="73" t="str">
        <f>SUBSTITUTE(IF(VLOOKUP(BS$171,$AD$9:$AN$20,8,FALSE)=INDEX($E$139:$G$145,MATCH("●",INDEX($H$139:$AQ$145,,MATCH($D197,$70:$70,0)-7),0),1),"","sed -i "&amp;IF($AK$169="MacOS","'' ","")&amp;"'s#"&amp;BS$171&amp;"="""&amp;VLOOKUP(BS$171,$AD$9:$AN$20,8,FALSE)&amp;""""&amp;"#"&amp;BS$171&amp;"="&amp;""""&amp;INDEX($E$139:$G$145,MATCH("●",INDEX($H$139:$AQ$145,,MATCH($D197,$70:$70,0)-7),0),1)&amp;""""&amp;"#g'"&amp;" ${CONFIG_DIR}db_data_config.txt; export "&amp;BS$171&amp;"="&amp;""""&amp;INDEX($E$139:$G$145,MATCH("●",INDEX($H$139:$AQ$145,,MATCH($D197,$70:$70,0)-7),0),1)&amp;""";"),",",""",""")</f>
        <v/>
      </c>
      <c r="BT197" s="73" t="str">
        <f>SUBSTITUTE(IF(INDEX($E$139:$G$145,MATCH("●",INDEX($H$139:$AQ$145,,MATCH($D197,$70:$70,0)-7),0),1)=VLOOKUP(BT$171,$AD$9:$AN$20,8,FALSE),"","sed -i "&amp;IF($AK$169="MacOS","'' ","")&amp;"'s#"&amp;BT$171&amp;"="""&amp;INDEX($E$139:$G$145,MATCH("●",INDEX($H$139:$AQ$145,,MATCH($D197,$70:$70,0)-7),0),1)&amp;""""&amp;"#"&amp;BT$171&amp;"="&amp;""""&amp;VLOOKUP(BT$171,$AD$9:$AN$20,8,FALSE)&amp;""""&amp;"#g'"&amp;"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7" s="5" t="s">
        <v>761</v>
      </c>
    </row>
    <row r="198" spans="4:73" ht="36" customHeight="1">
      <c r="D198" s="138">
        <f t="shared" si="3"/>
        <v>26</v>
      </c>
      <c r="E198" s="139"/>
      <c r="F198" s="139"/>
      <c r="G198" s="140"/>
      <c r="H198" s="45" t="str">
        <f t="shared" ca="1" si="2"/>
        <v>clear; echo テストケース026; sed -i '' 's#REFERENCE_DATE="2024/12/31"#REFERENCE_DATE="20241231"#g' ${CONFIG_DIR}db_data_config.txt; export REFERENCE_DATE="20241231";sh ./script/db_check_data_validate_config.sh; sed -i '' 's#REFERENCE_DATE="20241231"#REFERENCE_DATE="2024/12/31"#g' ${CONFIG_DIR}db_data_config.txt; export REFERENCE_DATE="2024/12/31";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6" t="str" cm="1">
        <f t="array" ref="AE198">SUBSTITUTE(INDEX($H$147:$AQ$147, , MATCH($D198, $70:$70, 0)-7),"-","")</f>
        <v>異常</v>
      </c>
      <c r="AF198" s="147"/>
      <c r="AG198" s="148"/>
      <c r="AH198" s="143" t="s">
        <v>910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9" t="str" cm="1">
        <f t="array" ref="AS198">SUBSTITUTE(TEXT(INDEX($H$150:$AQ$150,1,$D198),"000000"),"-","")</f>
        <v>220127</v>
      </c>
      <c r="AT198" s="70"/>
      <c r="AU198" s="71"/>
      <c r="AW198" s="73" t="str">
        <f>SUBSTITUTE(IF(VLOOKUP(AW$171,$AD$9:$AN$20,8,FALSE)=INDEX($E$76:$G$79,MATCH("●",INDEX($H$76:$AQ$79,,MATCH($D198,$70:$70,0)-7),0),1),"","sed -i "&amp;IF($AK$169="MacOS","'' ","")&amp;"'s#"&amp;AW$171&amp;"="""&amp;VLOOKUP(AW$171,$AD$9:$AN$20,8,FALSE)&amp;""""&amp;"#"&amp;AW$171&amp;"="&amp;""""&amp;INDEX($E$76:$G$79,MATCH("●",INDEX($H$76:$AQ$79,,MATCH($D198,$70:$70,0)-7),0),1)&amp;""""&amp;"#g'"&amp;" ${CONFIG_DIR}db_data_config.txt; export "&amp;AW$171&amp;"="&amp;""""&amp;INDEX($E$76:$G$79,MATCH("●",INDEX($H$76:$AQ$79,,MATCH($D198,$70:$70,0)-7),0),1)&amp;""";"),",",""",""")</f>
        <v/>
      </c>
      <c r="AX198" s="73" t="str">
        <f>SUBSTITUTE(IF(INDEX($E$76:$G$79,MATCH("●",INDEX($H$76:$AQ$79,,MATCH($D198,$70:$70,0)-7),0),1)=VLOOKUP(AX$171,$AD$9:$AN$20,8,FALSE),"","sed -i "&amp;IF($AK$169="MacOS","'' ","")&amp;"'s#"&amp;AX$171&amp;"="""&amp;INDEX($E$76:$G$79,MATCH("●",INDEX($H$76:$AQ$79,,MATCH($D198,$70:$70,0)-7),0),1)&amp;""""&amp;"#"&amp;AX$171&amp;"="&amp;""""&amp;VLOOKUP(AX$171,$AD$9:$AN$20,8,FALSE)&amp;""""&amp;"#g'"&amp;"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8" s="73" t="str">
        <f>SUBSTITUTE(IF(VLOOKUP(AY$171,$AD$9:$AN$20,8,FALSE)=INDEX($E$81:$G$84,MATCH("●",INDEX($H$81:$AQ$84,,MATCH($D198,$70:$70,0)-7),0),1),"","sed -i "&amp;IF($AK$169="MacOS","'' ","")&amp;"'s#"&amp;AY$171&amp;"="""&amp;VLOOKUP(AY$171,$AD$9:$AN$20,8,FALSE)&amp;""""&amp;"#"&amp;AY$171&amp;"="&amp;""""&amp;INDEX($E$81:$G$84,MATCH("●",INDEX($H$81:$AQ$84,,MATCH($D198,$70:$70,0)-7),0),1)&amp;""""&amp;"#g'"&amp;" ${CONFIG_DIR}db_data_config.txt; export "&amp;AY$171&amp;"="&amp;""""&amp;INDEX($E$81:$G$84,MATCH("●",INDEX($H$81:$AQ$84,,MATCH($D198,$70:$70,0)-7),0),1)&amp;""";"),",",""",""")</f>
        <v/>
      </c>
      <c r="AZ198" s="73" t="str">
        <f>SUBSTITUTE(IF(INDEX($E$81:$G$84,MATCH("●",INDEX($H$81:$AQ$84,,MATCH($D198,$70:$70,0)-7),0),1)=VLOOKUP(AZ$171,$AD$9:$AN$20,8,FALSE),"","sed -i "&amp;IF($AK$169="MacOS","'' ","")&amp;"'s#"&amp;AZ$171&amp;"="""&amp;INDEX($E$81:$G$84,MATCH("●",INDEX($H$81:$AQ$84,,MATCH($D198,$70:$70,0)-7),0),1)&amp;""""&amp;"#"&amp;AZ$171&amp;"="&amp;""""&amp;VLOOKUP(AZ$171,$AD$9:$AN$20,8,FALSE)&amp;""""&amp;"#g'"&amp;"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8" s="73" t="str">
        <f>SUBSTITUTE(IF(VLOOKUP(BA$171,$AD$9:$AN$20,8,FALSE)=INDEX($E$86:$G$92,MATCH("●",INDEX($H$86:$AQ$92,,MATCH($D198,$70:$70,0)-7),0),1),"","sed -i "&amp;IF($AK$169="MacOS","'' ","")&amp;"'s#"&amp;BA$171&amp;"="""&amp;VLOOKUP(BA$171,$AD$9:$AN$20,8,FALSE)&amp;""""&amp;"#"&amp;BA$171&amp;"="&amp;""""&amp;INDEX($E$86:$G$92,MATCH("●",INDEX($H$86:$AQ$92,,MATCH($D198,$70:$70,0)-7),0),1)&amp;""""&amp;"#g'"&amp;" ${CONFIG_DIR}db_data_config.txt; export "&amp;BA$171&amp;"="&amp;""""&amp;INDEX($E$86:$G$92,MATCH("●",INDEX($H$86:$AQ$92,,MATCH($D198,$70:$70,0)-7),0),1)&amp;""";"),",",""",""")</f>
        <v/>
      </c>
      <c r="BB198" s="73" t="str">
        <f>SUBSTITUTE(IF(INDEX($E$86:$G$92,MATCH("●",INDEX($H$86:$AQ$92,,MATCH($D198,$70:$70,0)-7),0),1)=VLOOKUP(BB$171,$AD$9:$AN$20,8,FALSE),"","sed -i "&amp;IF($AK$169="MacOS","'' ","")&amp;"'s#"&amp;BB$171&amp;"="""&amp;INDEX($E$86:$G$92,MATCH("●",INDEX($H$86:$AQ$92,,MATCH($D198,$70:$70,0)-7),0),1)&amp;""""&amp;"#"&amp;BB$171&amp;"="&amp;""""&amp;VLOOKUP(BB$171,$AD$9:$AN$20,8,FALSE)&amp;""""&amp;"#g'"&amp;"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8" s="73" t="str">
        <f>SUBSTITUTE(IF(VLOOKUP(BC$171,$AD$9:$AN$20,8,FALSE)=INDEX($E$94:$G$97,MATCH("●",INDEX($H$94:$AQ$97,,MATCH($D198,$70:$70,0)-7),0),1),"","sed -i "&amp;IF($AK$169="MacOS","'' ","")&amp;"'s#"&amp;BC$171&amp;"="""&amp;VLOOKUP(BC$171,$AD$9:$AN$20,8,FALSE)&amp;""""&amp;"#"&amp;BC$171&amp;"="&amp;""""&amp;INDEX($E$94:$G$97,MATCH("●",INDEX($H$94:$AQ$97,,MATCH($D198,$70:$70,0)-7),0),1)&amp;""""&amp;"#g'"&amp;" ${CONFIG_DIR}db_data_config.txt; export "&amp;BC$171&amp;"="&amp;""""&amp;INDEX($E$94:$G$97,MATCH("●",INDEX($H$94:$AQ$97,,MATCH($D198,$70:$70,0)-7),0),1)&amp;""";"),",",""",""")</f>
        <v/>
      </c>
      <c r="BD198" s="73" t="str">
        <f>SUBSTITUTE(IF(INDEX($E$94:$G$97,MATCH("●",INDEX($H$94:$AQ$97,,MATCH($D198,$70:$70,0)-7),0),1)=VLOOKUP(BD$171,$AD$9:$AN$20,8,FALSE),"","sed -i "&amp;IF($AK$169="MacOS","'' ","")&amp;"'s#"&amp;BD$171&amp;"="""&amp;INDEX($E$94:$G$97,MATCH("●",INDEX($H$94:$AQ$97,,MATCH($D198,$70:$70,0)-7),0),1)&amp;""""&amp;"#"&amp;BD$171&amp;"="&amp;""""&amp;VLOOKUP(BD$171,$AD$9:$AN$20,8,FALSE)&amp;""""&amp;"#g'"&amp;"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8" s="73" t="str">
        <f>SUBSTITUTE(IF(VLOOKUP(BE$171,$AD$9:$AN$20,8,FALSE)=INDEX($E$99:$G$104,MATCH("●",INDEX($H$99:$AQ$104,,MATCH($D198,$70:$70,0)-7),0),1),"","sed -i "&amp;IF($AK$169="MacOS","'' ","")&amp;"'s#"&amp;BE$171&amp;"="""&amp;VLOOKUP(BE$171,$AD$9:$AN$20,8,FALSE)&amp;""""&amp;"#"&amp;BE$171&amp;"="&amp;""""&amp;INDEX($E$99:$G$104,MATCH("●",INDEX($H$99:$AQ$104,,MATCH($D198,$70:$70,0)-7),0),1)&amp;""""&amp;"#g'"&amp;" ${CONFIG_DIR}db_data_config.txt; export "&amp;BE$171&amp;"="&amp;""""&amp;INDEX($E$99:$G$104,MATCH("●",INDEX($H$99:$AQ$104,,MATCH($D198,$70:$70,0)-7),0),1)&amp;""";"),",",""",""")</f>
        <v/>
      </c>
      <c r="BF198" s="73" t="str">
        <f>SUBSTITUTE(IF(INDEX($E$99:$G$104,MATCH("●",INDEX($H$99:$AQ$104,,MATCH($D198,$70:$70,0)-7),0),1)=VLOOKUP(BF$171,$AD$9:$AN$20,8,FALSE),"","sed -i "&amp;IF($AK$169="MacOS","'' ","")&amp;"'s#"&amp;BF$171&amp;"="""&amp;INDEX($E$99:$G$104,MATCH("●",INDEX($H$99:$AQ$104,,MATCH($D198,$70:$70,0)-7),0),1)&amp;""""&amp;"#"&amp;BF$171&amp;"="&amp;""""&amp;VLOOKUP(BF$171,$AD$9:$AN$20,8,FALSE)&amp;""""&amp;"#g'"&amp;"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8" s="73" t="str">
        <f>SUBSTITUTE(IF(VLOOKUP(BG$171,$AD$9:$AN$20,8,FALSE)=INDEX($E$106:$G$110,MATCH("●",INDEX($H$106:$AQ$110,,MATCH($D198,$70:$70,0)-7),0),1),"","sed -i "&amp;IF($AK$169="MacOS","'' ","")&amp;"'s#"&amp;BG$171&amp;"="""&amp;VLOOKUP(BG$171,$AD$9:$AN$20,8,FALSE)&amp;""""&amp;"#"&amp;BG$171&amp;"="&amp;""""&amp;INDEX($E$106:$G$110,MATCH("●",INDEX($H$106:$AQ$110,,MATCH($D198,$70:$70,0)-7),0),1)&amp;""""&amp;"#g'"&amp;" ${CONFIG_DIR}db_data_config.txt; export "&amp;BG$171&amp;"="&amp;""""&amp;INDEX($E$106:$G$110,MATCH("●",INDEX($H$106:$AQ$110,,MATCH($D198,$70:$70,0)-7),0),1)&amp;""";"),",",""",""")</f>
        <v/>
      </c>
      <c r="BH198" s="73" t="str">
        <f>SUBSTITUTE(IF(INDEX($E$106:$G$110,MATCH("●",INDEX($H$106:$AQ$110,,MATCH($D198,$70:$70,0)-7),0),1)=VLOOKUP(BH$171,$AD$9:$AN$20,8,FALSE),"","sed -i "&amp;IF($AK$169="MacOS","'' ","")&amp;"'s#"&amp;BH$171&amp;"="""&amp;INDEX($E$106:$G$110,MATCH("●",INDEX($H$106:$AQ$110,,MATCH($D198,$70:$70,0)-7),0),1)&amp;""""&amp;"#"&amp;BH$171&amp;"="&amp;""""&amp;VLOOKUP(BH$171,$AD$9:$AN$20,8,FALSE)&amp;""""&amp;"#g'"&amp;"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8" s="73" t="str">
        <f>SUBSTITUTE(IF(VLOOKUP(BI$171,$AD$9:$AN$20,8,FALSE)=INDEX($E$112:$G$116,MATCH("●",INDEX($H$112:$AQ$116,,MATCH($D198,$70:$70,0)-7),0),1),"","sed -i "&amp;IF($AK$169="MacOS","'' ","")&amp;"'s#"&amp;BI$171&amp;"="""&amp;VLOOKUP(BI$171,$AD$9:$AN$20,8,FALSE)&amp;""""&amp;"#"&amp;BI$171&amp;"="&amp;""""&amp;INDEX($E$112:$G$116,MATCH("●",INDEX($H$112:$AQ$116,,MATCH($D198,$70:$70,0)-7),0),1)&amp;""""&amp;"#g'"&amp;" ${CONFIG_DIR}db_data_config.txt; export "&amp;BI$171&amp;"="&amp;""""&amp;INDEX($E$112:$G$116,MATCH("●",INDEX($H$112:$AQ$116,,MATCH($D198,$70:$70,0)-7),0),1)&amp;""";"),",",""",""")</f>
        <v/>
      </c>
      <c r="BJ198" s="73" t="str">
        <f>SUBSTITUTE(IF(INDEX($E$112:$G$116,MATCH("●",INDEX($H$112:$AQ$116,,MATCH($D198,$70:$70,0)-7),0),1)=VLOOKUP(BJ$171,$AD$9:$AN$20,8,FALSE),"","sed -i "&amp;IF($AK$169="MacOS","'' ","")&amp;"'s#"&amp;BJ$171&amp;"="""&amp;INDEX($E$112:$G$116,MATCH("●",INDEX($H$112:$AQ$116,,MATCH($D198,$70:$70,0)-7),0),1)&amp;""""&amp;"#"&amp;BJ$171&amp;"="&amp;""""&amp;VLOOKUP(BJ$171,$AD$9:$AN$20,8,FALSE)&amp;""""&amp;"#g'"&amp;"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8" s="73" t="str">
        <f>SUBSTITUTE(IF(VLOOKUP(BK$171,$AD$9:$AN$20,8,FALSE)=INDEX($E$118:$G$121,MATCH("●",INDEX($H$118:$AQ$121,,MATCH($D198,$70:$70,0)-7),0),1),"","sed -i "&amp;IF($AK$169="MacOS","'' ","")&amp;"'s#"&amp;BK$171&amp;"="""&amp;VLOOKUP(BK$171,$AD$9:$AN$20,8,FALSE)&amp;""""&amp;"#"&amp;BK$171&amp;"="&amp;""""&amp;INDEX($E$118:$G$121,MATCH("●",INDEX($H$118:$AQ$121,,MATCH($D198,$70:$70,0)-7),0),1)&amp;""""&amp;"#g'"&amp;" ${CONFIG_DIR}db_data_config.txt; export "&amp;BK$171&amp;"="&amp;""""&amp;INDEX($E$118:$G$121,MATCH("●",INDEX($H$118:$AQ$121,,MATCH($D198,$70:$70,0)-7),0),1)&amp;""";"),",",""",""")</f>
        <v/>
      </c>
      <c r="BL198" s="73" t="str">
        <f>SUBSTITUTE(IF(INDEX($E$118:$G$121,MATCH("●",INDEX($H$118:$AQ$121,,MATCH($D198,$70:$70,0)-7),0),1)=VLOOKUP(BL$171,$AD$9:$AN$20,8,FALSE),"","sed -i "&amp;IF($AK$169="MacOS","'' ","")&amp;"'s#"&amp;BL$171&amp;"="""&amp;INDEX($E$118:$G$121,MATCH("●",INDEX($H$118:$AQ$121,,MATCH($D198,$70:$70,0)-7),0),1)&amp;""""&amp;"#"&amp;BL$171&amp;"="&amp;""""&amp;VLOOKUP(BL$171,$AD$9:$AN$20,8,FALSE)&amp;""""&amp;"#g'"&amp;"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8" s="73" t="str">
        <f>SUBSTITUTE(IF(VLOOKUP(BM$171,$AD$9:$AN$20,8,FALSE)=INDEX($E$123:$G$126,MATCH("●",INDEX($H$123:$AQ$126,,MATCH($D198,$70:$70,0)-7),0),1),"","sed -i "&amp;IF($AK$169="MacOS","'' ","")&amp;"'s#"&amp;BM$171&amp;"="""&amp;VLOOKUP(BM$171,$AD$9:$AN$20,8,FALSE)&amp;""""&amp;"#"&amp;BM$171&amp;"="&amp;""""&amp;INDEX($E$123:$G$126,MATCH("●",INDEX($H$123:$AQ$126,,MATCH($D198,$70:$70,0)-7),0),1)&amp;""""&amp;"#g'"&amp;" ${CONFIG_DIR}db_data_config.txt; export "&amp;BM$171&amp;"="&amp;""""&amp;INDEX($E$123:$G$126,MATCH("●",INDEX($H$123:$AQ$126,,MATCH($D198,$70:$70,0)-7),0),1)&amp;""";"),",",""",""")</f>
        <v/>
      </c>
      <c r="BN198" s="73" t="str">
        <f>SUBSTITUTE(IF(INDEX($E$123:$G$126,MATCH("●",INDEX($H$123:$AQ$126,,MATCH($D198,$70:$70,0)-7),0),1)=VLOOKUP(BN$171,$AD$9:$AN$20,8,FALSE),"","sed -i "&amp;IF($AK$169="MacOS","'' ","")&amp;"'s#"&amp;BN$171&amp;"="""&amp;INDEX($E$123:$G$126,MATCH("●",INDEX($H$123:$AQ$126,,MATCH($D198,$70:$70,0)-7),0),1)&amp;""""&amp;"#"&amp;BN$171&amp;"="&amp;""""&amp;VLOOKUP(BN$171,$AD$9:$AN$20,8,FALSE)&amp;""""&amp;"#g'"&amp;"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8" s="73" t="str">
        <f>SUBSTITUTE(IF(VLOOKUP(BO$171,$AD$9:$AN$20,8,FALSE)=INDEX($E$128:$G$131,MATCH("●",INDEX($H$128:$AQ$131,,MATCH($D198,$70:$70,0)-7),0),1),"","sed -i "&amp;IF($AK$169="MacOS","'' ","")&amp;"'s#"&amp;BO$171&amp;"="""&amp;VLOOKUP(BO$171,$AD$9:$AN$20,8,FALSE)&amp;""""&amp;"#"&amp;BO$171&amp;"="&amp;""""&amp;INDEX($E$128:$G$131,MATCH("●",INDEX($H$128:$AQ$131,,MATCH($D198,$70:$70,0)-7),0),1)&amp;""""&amp;"#g'"&amp;" ${CONFIG_DIR}db_data_config.txt; export "&amp;BO$171&amp;"="&amp;""""&amp;INDEX($E$128:$G$131,MATCH("●",INDEX($H$128:$AQ$131,,MATCH($D198,$70:$70,0)-7),0),1)&amp;""";"),",",""",""")</f>
        <v>sed -i '' 's#REFERENCE_DATE="2024/12/31"#REFERENCE_DATE="20241231"#g' ${CONFIG_DIR}db_data_config.txt; export REFERENCE_DATE="20241231";</v>
      </c>
      <c r="BP198" s="73" t="str">
        <f>SUBSTITUTE(IF(INDEX($E$128:$G$131,MATCH("●",INDEX($H$128:$AQ$131,,MATCH($D198,$70:$70,0)-7),0),1)=VLOOKUP(BP$171,$AD$9:$AN$20,8,FALSE),"","sed -i "&amp;IF($AK$169="MacOS","'' ","")&amp;"'s#"&amp;BP$171&amp;"="""&amp;INDEX($E$128:$G$131,MATCH("●",INDEX($H$128:$AQ$131,,MATCH($D198,$70:$70,0)-7),0),1)&amp;""""&amp;"#"&amp;BP$171&amp;"="&amp;""""&amp;VLOOKUP(BP$171,$AD$9:$AN$20,8,FALSE)&amp;""""&amp;"#g'"&amp;"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>sed -i '' 's#REFERENCE_DATE="20241231"#REFERENCE_DATE="2024/12/31"#g' ${CONFIG_DIR}db_data_config.txt; export REFERENCE_DATE="2024/12/31";</v>
      </c>
      <c r="BQ198" s="73" t="str">
        <f>SUBSTITUTE(IF(VLOOKUP(BQ$171,$AD$9:$AN$20,8,FALSE)=INDEX($E$133:$G$137,MATCH("●",INDEX($H$133:$AQ$137,,MATCH($D198,$70:$70,0)-7),0),1),"","sed -i "&amp;IF($AK$169="MacOS","'' ","")&amp;"'s#"&amp;BQ$171&amp;"="""&amp;VLOOKUP(BQ$171,$AD$9:$AN$20,8,FALSE)&amp;""""&amp;"#"&amp;BQ$171&amp;"="&amp;""""&amp;INDEX($E$133:$G$137,MATCH("●",INDEX($H$133:$AQ$137,,MATCH($D198,$70:$70,0)-7),0),1)&amp;""""&amp;"#g'"&amp;" ${CONFIG_DIR}db_data_config.txt; export "&amp;BQ$171&amp;"="&amp;""""&amp;INDEX($E$133:$G$137,MATCH("●",INDEX($H$133:$AQ$137,,MATCH($D198,$70:$70,0)-7),0),1)&amp;""";"),",",""",""")</f>
        <v/>
      </c>
      <c r="BR198" s="73" t="str">
        <f>SUBSTITUTE(IF(INDEX($E$133:$G$137,MATCH("●",INDEX($H$133:$AQ$137,,MATCH($D198,$70:$70,0)-7),0),1)=VLOOKUP(BR$171,$AD$9:$AN$20,8,FALSE),"","sed -i "&amp;IF($AK$169="MacOS","'' ","")&amp;"'s#"&amp;BR$171&amp;"="""&amp;INDEX($E$133:$G$137,MATCH("●",INDEX($H$133:$AQ$137,,MATCH($D198,$70:$70,0)-7),0),1)&amp;""""&amp;"#"&amp;BR$171&amp;"="&amp;""""&amp;VLOOKUP(BR$171,$AD$9:$AN$20,8,FALSE)&amp;""""&amp;"#g'"&amp;"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98" s="73" t="str">
        <f>SUBSTITUTE(IF(VLOOKUP(BS$171,$AD$9:$AN$20,8,FALSE)=INDEX($E$139:$G$145,MATCH("●",INDEX($H$139:$AQ$145,,MATCH($D198,$70:$70,0)-7),0),1),"","sed -i "&amp;IF($AK$169="MacOS","'' ","")&amp;"'s#"&amp;BS$171&amp;"="""&amp;VLOOKUP(BS$171,$AD$9:$AN$20,8,FALSE)&amp;""""&amp;"#"&amp;BS$171&amp;"="&amp;""""&amp;INDEX($E$139:$G$145,MATCH("●",INDEX($H$139:$AQ$145,,MATCH($D198,$70:$70,0)-7),0),1)&amp;""""&amp;"#g'"&amp;" ${CONFIG_DIR}db_data_config.txt; export "&amp;BS$171&amp;"="&amp;""""&amp;INDEX($E$139:$G$145,MATCH("●",INDEX($H$139:$AQ$145,,MATCH($D198,$70:$70,0)-7),0),1)&amp;""";"),",",""",""")</f>
        <v/>
      </c>
      <c r="BT198" s="73" t="str">
        <f>SUBSTITUTE(IF(INDEX($E$139:$G$145,MATCH("●",INDEX($H$139:$AQ$145,,MATCH($D198,$70:$70,0)-7),0),1)=VLOOKUP(BT$171,$AD$9:$AN$20,8,FALSE),"","sed -i "&amp;IF($AK$169="MacOS","'' ","")&amp;"'s#"&amp;BT$171&amp;"="""&amp;INDEX($E$139:$G$145,MATCH("●",INDEX($H$139:$AQ$145,,MATCH($D198,$70:$70,0)-7),0),1)&amp;""""&amp;"#"&amp;BT$171&amp;"="&amp;""""&amp;VLOOKUP(BT$171,$AD$9:$AN$20,8,FALSE)&amp;""""&amp;"#g'"&amp;"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8" s="5" t="s">
        <v>761</v>
      </c>
    </row>
    <row r="199" spans="4:73" ht="36" customHeight="1">
      <c r="D199" s="138">
        <f t="shared" si="3"/>
        <v>27</v>
      </c>
      <c r="E199" s="139"/>
      <c r="F199" s="139"/>
      <c r="G199" s="140"/>
      <c r="H199" s="45" t="str">
        <f t="shared" ca="1" si="2"/>
        <v>clear; echo テストケース027; sed -i '' 's#CASE_MODE="UPPER"#CASE_MODE="RAN"#g' ${CONFIG_DIR}db_data_config.txt; export CASE_MODE="RAN";sh ./script/db_check_data_validate_config.sh; sed -i '' 's#CASE_MODE="RAN"#CASE_MODE="UPPER"#g' ${CONFIG_DIR}db_data_config.txt; export CASE_MODE="UPPER";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6" t="str" cm="1">
        <f t="array" ref="AE199">SUBSTITUTE(INDEX($H$147:$AQ$147, , MATCH($D199, $70:$70, 0)-7),"-","")</f>
        <v>異常</v>
      </c>
      <c r="AF199" s="147"/>
      <c r="AG199" s="148"/>
      <c r="AH199" s="143" t="s">
        <v>911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9" t="str" cm="1">
        <f t="array" ref="AS199">SUBSTITUTE(TEXT(INDEX($H$150:$AQ$150,1,$D199),"000000"),"-","")</f>
        <v>220128</v>
      </c>
      <c r="AT199" s="70"/>
      <c r="AU199" s="71"/>
      <c r="AW199" s="73" t="str">
        <f>SUBSTITUTE(IF(VLOOKUP(AW$171,$AD$9:$AN$20,8,FALSE)=INDEX($E$76:$G$79,MATCH("●",INDEX($H$76:$AQ$79,,MATCH($D199,$70:$70,0)-7),0),1),"","sed -i "&amp;IF($AK$169="MacOS","'' ","")&amp;"'s#"&amp;AW$171&amp;"="""&amp;VLOOKUP(AW$171,$AD$9:$AN$20,8,FALSE)&amp;""""&amp;"#"&amp;AW$171&amp;"="&amp;""""&amp;INDEX($E$76:$G$79,MATCH("●",INDEX($H$76:$AQ$79,,MATCH($D199,$70:$70,0)-7),0),1)&amp;""""&amp;"#g'"&amp;" ${CONFIG_DIR}db_data_config.txt; export "&amp;AW$171&amp;"="&amp;""""&amp;INDEX($E$76:$G$79,MATCH("●",INDEX($H$76:$AQ$79,,MATCH($D199,$70:$70,0)-7),0),1)&amp;""";"),",",""",""")</f>
        <v/>
      </c>
      <c r="AX199" s="73" t="str">
        <f>SUBSTITUTE(IF(INDEX($E$76:$G$79,MATCH("●",INDEX($H$76:$AQ$79,,MATCH($D199,$70:$70,0)-7),0),1)=VLOOKUP(AX$171,$AD$9:$AN$20,8,FALSE),"","sed -i "&amp;IF($AK$169="MacOS","'' ","")&amp;"'s#"&amp;AX$171&amp;"="""&amp;INDEX($E$76:$G$79,MATCH("●",INDEX($H$76:$AQ$79,,MATCH($D199,$70:$70,0)-7),0),1)&amp;""""&amp;"#"&amp;AX$171&amp;"="&amp;""""&amp;VLOOKUP(AX$171,$AD$9:$AN$20,8,FALSE)&amp;""""&amp;"#g'"&amp;"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199" s="73" t="str">
        <f>SUBSTITUTE(IF(VLOOKUP(AY$171,$AD$9:$AN$20,8,FALSE)=INDEX($E$81:$G$84,MATCH("●",INDEX($H$81:$AQ$84,,MATCH($D199,$70:$70,0)-7),0),1),"","sed -i "&amp;IF($AK$169="MacOS","'' ","")&amp;"'s#"&amp;AY$171&amp;"="""&amp;VLOOKUP(AY$171,$AD$9:$AN$20,8,FALSE)&amp;""""&amp;"#"&amp;AY$171&amp;"="&amp;""""&amp;INDEX($E$81:$G$84,MATCH("●",INDEX($H$81:$AQ$84,,MATCH($D199,$70:$70,0)-7),0),1)&amp;""""&amp;"#g'"&amp;" ${CONFIG_DIR}db_data_config.txt; export "&amp;AY$171&amp;"="&amp;""""&amp;INDEX($E$81:$G$84,MATCH("●",INDEX($H$81:$AQ$84,,MATCH($D199,$70:$70,0)-7),0),1)&amp;""";"),",",""",""")</f>
        <v/>
      </c>
      <c r="AZ199" s="73" t="str">
        <f>SUBSTITUTE(IF(INDEX($E$81:$G$84,MATCH("●",INDEX($H$81:$AQ$84,,MATCH($D199,$70:$70,0)-7),0),1)=VLOOKUP(AZ$171,$AD$9:$AN$20,8,FALSE),"","sed -i "&amp;IF($AK$169="MacOS","'' ","")&amp;"'s#"&amp;AZ$171&amp;"="""&amp;INDEX($E$81:$G$84,MATCH("●",INDEX($H$81:$AQ$84,,MATCH($D199,$70:$70,0)-7),0),1)&amp;""""&amp;"#"&amp;AZ$171&amp;"="&amp;""""&amp;VLOOKUP(AZ$171,$AD$9:$AN$20,8,FALSE)&amp;""""&amp;"#g'"&amp;"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99" s="73" t="str">
        <f>SUBSTITUTE(IF(VLOOKUP(BA$171,$AD$9:$AN$20,8,FALSE)=INDEX($E$86:$G$92,MATCH("●",INDEX($H$86:$AQ$92,,MATCH($D199,$70:$70,0)-7),0),1),"","sed -i "&amp;IF($AK$169="MacOS","'' ","")&amp;"'s#"&amp;BA$171&amp;"="""&amp;VLOOKUP(BA$171,$AD$9:$AN$20,8,FALSE)&amp;""""&amp;"#"&amp;BA$171&amp;"="&amp;""""&amp;INDEX($E$86:$G$92,MATCH("●",INDEX($H$86:$AQ$92,,MATCH($D199,$70:$70,0)-7),0),1)&amp;""""&amp;"#g'"&amp;" ${CONFIG_DIR}db_data_config.txt; export "&amp;BA$171&amp;"="&amp;""""&amp;INDEX($E$86:$G$92,MATCH("●",INDEX($H$86:$AQ$92,,MATCH($D199,$70:$70,0)-7),0),1)&amp;""";"),",",""",""")</f>
        <v/>
      </c>
      <c r="BB199" s="73" t="str">
        <f>SUBSTITUTE(IF(INDEX($E$86:$G$92,MATCH("●",INDEX($H$86:$AQ$92,,MATCH($D199,$70:$70,0)-7),0),1)=VLOOKUP(BB$171,$AD$9:$AN$20,8,FALSE),"","sed -i "&amp;IF($AK$169="MacOS","'' ","")&amp;"'s#"&amp;BB$171&amp;"="""&amp;INDEX($E$86:$G$92,MATCH("●",INDEX($H$86:$AQ$92,,MATCH($D199,$70:$70,0)-7),0),1)&amp;""""&amp;"#"&amp;BB$171&amp;"="&amp;""""&amp;VLOOKUP(BB$171,$AD$9:$AN$20,8,FALSE)&amp;""""&amp;"#g'"&amp;"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99" s="73" t="str">
        <f>SUBSTITUTE(IF(VLOOKUP(BC$171,$AD$9:$AN$20,8,FALSE)=INDEX($E$94:$G$97,MATCH("●",INDEX($H$94:$AQ$97,,MATCH($D199,$70:$70,0)-7),0),1),"","sed -i "&amp;IF($AK$169="MacOS","'' ","")&amp;"'s#"&amp;BC$171&amp;"="""&amp;VLOOKUP(BC$171,$AD$9:$AN$20,8,FALSE)&amp;""""&amp;"#"&amp;BC$171&amp;"="&amp;""""&amp;INDEX($E$94:$G$97,MATCH("●",INDEX($H$94:$AQ$97,,MATCH($D199,$70:$70,0)-7),0),1)&amp;""""&amp;"#g'"&amp;" ${CONFIG_DIR}db_data_config.txt; export "&amp;BC$171&amp;"="&amp;""""&amp;INDEX($E$94:$G$97,MATCH("●",INDEX($H$94:$AQ$97,,MATCH($D199,$70:$70,0)-7),0),1)&amp;""";"),",",""",""")</f>
        <v/>
      </c>
      <c r="BD199" s="73" t="str">
        <f>SUBSTITUTE(IF(INDEX($E$94:$G$97,MATCH("●",INDEX($H$94:$AQ$97,,MATCH($D199,$70:$70,0)-7),0),1)=VLOOKUP(BD$171,$AD$9:$AN$20,8,FALSE),"","sed -i "&amp;IF($AK$169="MacOS","'' ","")&amp;"'s#"&amp;BD$171&amp;"="""&amp;INDEX($E$94:$G$97,MATCH("●",INDEX($H$94:$AQ$97,,MATCH($D199,$70:$70,0)-7),0),1)&amp;""""&amp;"#"&amp;BD$171&amp;"="&amp;""""&amp;VLOOKUP(BD$171,$AD$9:$AN$20,8,FALSE)&amp;""""&amp;"#g'"&amp;"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99" s="73" t="str">
        <f>SUBSTITUTE(IF(VLOOKUP(BE$171,$AD$9:$AN$20,8,FALSE)=INDEX($E$99:$G$104,MATCH("●",INDEX($H$99:$AQ$104,,MATCH($D199,$70:$70,0)-7),0),1),"","sed -i "&amp;IF($AK$169="MacOS","'' ","")&amp;"'s#"&amp;BE$171&amp;"="""&amp;VLOOKUP(BE$171,$AD$9:$AN$20,8,FALSE)&amp;""""&amp;"#"&amp;BE$171&amp;"="&amp;""""&amp;INDEX($E$99:$G$104,MATCH("●",INDEX($H$99:$AQ$104,,MATCH($D199,$70:$70,0)-7),0),1)&amp;""""&amp;"#g'"&amp;" ${CONFIG_DIR}db_data_config.txt; export "&amp;BE$171&amp;"="&amp;""""&amp;INDEX($E$99:$G$104,MATCH("●",INDEX($H$99:$AQ$104,,MATCH($D199,$70:$70,0)-7),0),1)&amp;""";"),",",""",""")</f>
        <v/>
      </c>
      <c r="BF199" s="73" t="str">
        <f>SUBSTITUTE(IF(INDEX($E$99:$G$104,MATCH("●",INDEX($H$99:$AQ$104,,MATCH($D199,$70:$70,0)-7),0),1)=VLOOKUP(BF$171,$AD$9:$AN$20,8,FALSE),"","sed -i "&amp;IF($AK$169="MacOS","'' ","")&amp;"'s#"&amp;BF$171&amp;"="""&amp;INDEX($E$99:$G$104,MATCH("●",INDEX($H$99:$AQ$104,,MATCH($D199,$70:$70,0)-7),0),1)&amp;""""&amp;"#"&amp;BF$171&amp;"="&amp;""""&amp;VLOOKUP(BF$171,$AD$9:$AN$20,8,FALSE)&amp;""""&amp;"#g'"&amp;"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99" s="73" t="str">
        <f>SUBSTITUTE(IF(VLOOKUP(BG$171,$AD$9:$AN$20,8,FALSE)=INDEX($E$106:$G$110,MATCH("●",INDEX($H$106:$AQ$110,,MATCH($D199,$70:$70,0)-7),0),1),"","sed -i "&amp;IF($AK$169="MacOS","'' ","")&amp;"'s#"&amp;BG$171&amp;"="""&amp;VLOOKUP(BG$171,$AD$9:$AN$20,8,FALSE)&amp;""""&amp;"#"&amp;BG$171&amp;"="&amp;""""&amp;INDEX($E$106:$G$110,MATCH("●",INDEX($H$106:$AQ$110,,MATCH($D199,$70:$70,0)-7),0),1)&amp;""""&amp;"#g'"&amp;" ${CONFIG_DIR}db_data_config.txt; export "&amp;BG$171&amp;"="&amp;""""&amp;INDEX($E$106:$G$110,MATCH("●",INDEX($H$106:$AQ$110,,MATCH($D199,$70:$70,0)-7),0),1)&amp;""";"),",",""",""")</f>
        <v/>
      </c>
      <c r="BH199" s="73" t="str">
        <f>SUBSTITUTE(IF(INDEX($E$106:$G$110,MATCH("●",INDEX($H$106:$AQ$110,,MATCH($D199,$70:$70,0)-7),0),1)=VLOOKUP(BH$171,$AD$9:$AN$20,8,FALSE),"","sed -i "&amp;IF($AK$169="MacOS","'' ","")&amp;"'s#"&amp;BH$171&amp;"="""&amp;INDEX($E$106:$G$110,MATCH("●",INDEX($H$106:$AQ$110,,MATCH($D199,$70:$70,0)-7),0),1)&amp;""""&amp;"#"&amp;BH$171&amp;"="&amp;""""&amp;VLOOKUP(BH$171,$AD$9:$AN$20,8,FALSE)&amp;""""&amp;"#g'"&amp;"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99" s="73" t="str">
        <f>SUBSTITUTE(IF(VLOOKUP(BI$171,$AD$9:$AN$20,8,FALSE)=INDEX($E$112:$G$116,MATCH("●",INDEX($H$112:$AQ$116,,MATCH($D199,$70:$70,0)-7),0),1),"","sed -i "&amp;IF($AK$169="MacOS","'' ","")&amp;"'s#"&amp;BI$171&amp;"="""&amp;VLOOKUP(BI$171,$AD$9:$AN$20,8,FALSE)&amp;""""&amp;"#"&amp;BI$171&amp;"="&amp;""""&amp;INDEX($E$112:$G$116,MATCH("●",INDEX($H$112:$AQ$116,,MATCH($D199,$70:$70,0)-7),0),1)&amp;""""&amp;"#g'"&amp;" ${CONFIG_DIR}db_data_config.txt; export "&amp;BI$171&amp;"="&amp;""""&amp;INDEX($E$112:$G$116,MATCH("●",INDEX($H$112:$AQ$116,,MATCH($D199,$70:$70,0)-7),0),1)&amp;""";"),",",""",""")</f>
        <v/>
      </c>
      <c r="BJ199" s="73" t="str">
        <f>SUBSTITUTE(IF(INDEX($E$112:$G$116,MATCH("●",INDEX($H$112:$AQ$116,,MATCH($D199,$70:$70,0)-7),0),1)=VLOOKUP(BJ$171,$AD$9:$AN$20,8,FALSE),"","sed -i "&amp;IF($AK$169="MacOS","'' ","")&amp;"'s#"&amp;BJ$171&amp;"="""&amp;INDEX($E$112:$G$116,MATCH("●",INDEX($H$112:$AQ$116,,MATCH($D199,$70:$70,0)-7),0),1)&amp;""""&amp;"#"&amp;BJ$171&amp;"="&amp;""""&amp;VLOOKUP(BJ$171,$AD$9:$AN$20,8,FALSE)&amp;""""&amp;"#g'"&amp;"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99" s="73" t="str">
        <f>SUBSTITUTE(IF(VLOOKUP(BK$171,$AD$9:$AN$20,8,FALSE)=INDEX($E$118:$G$121,MATCH("●",INDEX($H$118:$AQ$121,,MATCH($D199,$70:$70,0)-7),0),1),"","sed -i "&amp;IF($AK$169="MacOS","'' ","")&amp;"'s#"&amp;BK$171&amp;"="""&amp;VLOOKUP(BK$171,$AD$9:$AN$20,8,FALSE)&amp;""""&amp;"#"&amp;BK$171&amp;"="&amp;""""&amp;INDEX($E$118:$G$121,MATCH("●",INDEX($H$118:$AQ$121,,MATCH($D199,$70:$70,0)-7),0),1)&amp;""""&amp;"#g'"&amp;" ${CONFIG_DIR}db_data_config.txt; export "&amp;BK$171&amp;"="&amp;""""&amp;INDEX($E$118:$G$121,MATCH("●",INDEX($H$118:$AQ$121,,MATCH($D199,$70:$70,0)-7),0),1)&amp;""";"),",",""",""")</f>
        <v/>
      </c>
      <c r="BL199" s="73" t="str">
        <f>SUBSTITUTE(IF(INDEX($E$118:$G$121,MATCH("●",INDEX($H$118:$AQ$121,,MATCH($D199,$70:$70,0)-7),0),1)=VLOOKUP(BL$171,$AD$9:$AN$20,8,FALSE),"","sed -i "&amp;IF($AK$169="MacOS","'' ","")&amp;"'s#"&amp;BL$171&amp;"="""&amp;INDEX($E$118:$G$121,MATCH("●",INDEX($H$118:$AQ$121,,MATCH($D199,$70:$70,0)-7),0),1)&amp;""""&amp;"#"&amp;BL$171&amp;"="&amp;""""&amp;VLOOKUP(BL$171,$AD$9:$AN$20,8,FALSE)&amp;""""&amp;"#g'"&amp;"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99" s="73" t="str">
        <f>SUBSTITUTE(IF(VLOOKUP(BM$171,$AD$9:$AN$20,8,FALSE)=INDEX($E$123:$G$126,MATCH("●",INDEX($H$123:$AQ$126,,MATCH($D199,$70:$70,0)-7),0),1),"","sed -i "&amp;IF($AK$169="MacOS","'' ","")&amp;"'s#"&amp;BM$171&amp;"="""&amp;VLOOKUP(BM$171,$AD$9:$AN$20,8,FALSE)&amp;""""&amp;"#"&amp;BM$171&amp;"="&amp;""""&amp;INDEX($E$123:$G$126,MATCH("●",INDEX($H$123:$AQ$126,,MATCH($D199,$70:$70,0)-7),0),1)&amp;""""&amp;"#g'"&amp;" ${CONFIG_DIR}db_data_config.txt; export "&amp;BM$171&amp;"="&amp;""""&amp;INDEX($E$123:$G$126,MATCH("●",INDEX($H$123:$AQ$126,,MATCH($D199,$70:$70,0)-7),0),1)&amp;""";"),",",""",""")</f>
        <v/>
      </c>
      <c r="BN199" s="73" t="str">
        <f>SUBSTITUTE(IF(INDEX($E$123:$G$126,MATCH("●",INDEX($H$123:$AQ$126,,MATCH($D199,$70:$70,0)-7),0),1)=VLOOKUP(BN$171,$AD$9:$AN$20,8,FALSE),"","sed -i "&amp;IF($AK$169="MacOS","'' ","")&amp;"'s#"&amp;BN$171&amp;"="""&amp;INDEX($E$123:$G$126,MATCH("●",INDEX($H$123:$AQ$126,,MATCH($D199,$70:$70,0)-7),0),1)&amp;""""&amp;"#"&amp;BN$171&amp;"="&amp;""""&amp;VLOOKUP(BN$171,$AD$9:$AN$20,8,FALSE)&amp;""""&amp;"#g'"&amp;"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99" s="73" t="str">
        <f>SUBSTITUTE(IF(VLOOKUP(BO$171,$AD$9:$AN$20,8,FALSE)=INDEX($E$128:$G$131,MATCH("●",INDEX($H$128:$AQ$131,,MATCH($D199,$70:$70,0)-7),0),1),"","sed -i "&amp;IF($AK$169="MacOS","'' ","")&amp;"'s#"&amp;BO$171&amp;"="""&amp;VLOOKUP(BO$171,$AD$9:$AN$20,8,FALSE)&amp;""""&amp;"#"&amp;BO$171&amp;"="&amp;""""&amp;INDEX($E$128:$G$131,MATCH("●",INDEX($H$128:$AQ$131,,MATCH($D199,$70:$70,0)-7),0),1)&amp;""""&amp;"#g'"&amp;" ${CONFIG_DIR}db_data_config.txt; export "&amp;BO$171&amp;"="&amp;""""&amp;INDEX($E$128:$G$131,MATCH("●",INDEX($H$128:$AQ$131,,MATCH($D199,$70:$70,0)-7),0),1)&amp;""";"),",",""",""")</f>
        <v/>
      </c>
      <c r="BP199" s="73" t="str">
        <f>SUBSTITUTE(IF(INDEX($E$128:$G$131,MATCH("●",INDEX($H$128:$AQ$131,,MATCH($D199,$70:$70,0)-7),0),1)=VLOOKUP(BP$171,$AD$9:$AN$20,8,FALSE),"","sed -i "&amp;IF($AK$169="MacOS","'' ","")&amp;"'s#"&amp;BP$171&amp;"="""&amp;INDEX($E$128:$G$131,MATCH("●",INDEX($H$128:$AQ$131,,MATCH($D199,$70:$70,0)-7),0),1)&amp;""""&amp;"#"&amp;BP$171&amp;"="&amp;""""&amp;VLOOKUP(BP$171,$AD$9:$AN$20,8,FALSE)&amp;""""&amp;"#g'"&amp;"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99" s="73" t="str">
        <f>SUBSTITUTE(IF(VLOOKUP(BQ$171,$AD$9:$AN$20,8,FALSE)=INDEX($E$133:$G$137,MATCH("●",INDEX($H$133:$AQ$137,,MATCH($D199,$70:$70,0)-7),0),1),"","sed -i "&amp;IF($AK$169="MacOS","'' ","")&amp;"'s#"&amp;BQ$171&amp;"="""&amp;VLOOKUP(BQ$171,$AD$9:$AN$20,8,FALSE)&amp;""""&amp;"#"&amp;BQ$171&amp;"="&amp;""""&amp;INDEX($E$133:$G$137,MATCH("●",INDEX($H$133:$AQ$137,,MATCH($D199,$70:$70,0)-7),0),1)&amp;""""&amp;"#g'"&amp;" ${CONFIG_DIR}db_data_config.txt; export "&amp;BQ$171&amp;"="&amp;""""&amp;INDEX($E$133:$G$137,MATCH("●",INDEX($H$133:$AQ$137,,MATCH($D199,$70:$70,0)-7),0),1)&amp;""";"),",",""",""")</f>
        <v>sed -i '' 's#CASE_MODE="UPPER"#CASE_MODE="RAN"#g' ${CONFIG_DIR}db_data_config.txt; export CASE_MODE="RAN";</v>
      </c>
      <c r="BR199" s="73" t="str">
        <f>SUBSTITUTE(IF(INDEX($E$133:$G$137,MATCH("●",INDEX($H$133:$AQ$137,,MATCH($D199,$70:$70,0)-7),0),1)=VLOOKUP(BR$171,$AD$9:$AN$20,8,FALSE),"","sed -i "&amp;IF($AK$169="MacOS","'' ","")&amp;"'s#"&amp;BR$171&amp;"="""&amp;INDEX($E$133:$G$137,MATCH("●",INDEX($H$133:$AQ$137,,MATCH($D199,$70:$70,0)-7),0),1)&amp;""""&amp;"#"&amp;BR$171&amp;"="&amp;""""&amp;VLOOKUP(BR$171,$AD$9:$AN$20,8,FALSE)&amp;""""&amp;"#g'"&amp;"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>sed -i '' 's#CASE_MODE="RAN"#CASE_MODE="UPPER"#g' ${CONFIG_DIR}db_data_config.txt; export CASE_MODE="UPPER";</v>
      </c>
      <c r="BS199" s="73" t="str">
        <f>SUBSTITUTE(IF(VLOOKUP(BS$171,$AD$9:$AN$20,8,FALSE)=INDEX($E$139:$G$145,MATCH("●",INDEX($H$139:$AQ$145,,MATCH($D199,$70:$70,0)-7),0),1),"","sed -i "&amp;IF($AK$169="MacOS","'' ","")&amp;"'s#"&amp;BS$171&amp;"="""&amp;VLOOKUP(BS$171,$AD$9:$AN$20,8,FALSE)&amp;""""&amp;"#"&amp;BS$171&amp;"="&amp;""""&amp;INDEX($E$139:$G$145,MATCH("●",INDEX($H$139:$AQ$145,,MATCH($D199,$70:$70,0)-7),0),1)&amp;""""&amp;"#g'"&amp;" ${CONFIG_DIR}db_data_config.txt; export "&amp;BS$171&amp;"="&amp;""""&amp;INDEX($E$139:$G$145,MATCH("●",INDEX($H$139:$AQ$145,,MATCH($D199,$70:$70,0)-7),0),1)&amp;""";"),",",""",""")</f>
        <v/>
      </c>
      <c r="BT199" s="73" t="str">
        <f>SUBSTITUTE(IF(INDEX($E$139:$G$145,MATCH("●",INDEX($H$139:$AQ$145,,MATCH($D199,$70:$70,0)-7),0),1)=VLOOKUP(BT$171,$AD$9:$AN$20,8,FALSE),"","sed -i "&amp;IF($AK$169="MacOS","'' ","")&amp;"'s#"&amp;BT$171&amp;"="""&amp;INDEX($E$139:$G$145,MATCH("●",INDEX($H$139:$AQ$145,,MATCH($D199,$70:$70,0)-7),0),1)&amp;""""&amp;"#"&amp;BT$171&amp;"="&amp;""""&amp;VLOOKUP(BT$171,$AD$9:$AN$20,8,FALSE)&amp;""""&amp;"#g'"&amp;"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99" s="5" t="s">
        <v>761</v>
      </c>
    </row>
    <row r="200" spans="4:73" ht="36" customHeight="1">
      <c r="D200" s="138">
        <f t="shared" si="3"/>
        <v>28</v>
      </c>
      <c r="E200" s="139"/>
      <c r="F200" s="139"/>
      <c r="G200" s="140"/>
      <c r="H200" s="45" t="str">
        <f t="shared" ca="1" si="2"/>
        <v>clear; echo テストケース028;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6" t="str" cm="1">
        <f t="array" ref="AE200">SUBSTITUTE(INDEX($H$147:$AQ$147, , MATCH($D200, $70:$70, 0)-7),"-","")</f>
        <v>異常</v>
      </c>
      <c r="AF200" s="147"/>
      <c r="AG200" s="148"/>
      <c r="AH200" s="143" t="s">
        <v>912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9" t="str" cm="1">
        <f t="array" ref="AS200">SUBSTITUTE(TEXT(INDEX($H$150:$AQ$150,1,$D200),"000000"),"-","")</f>
        <v>220129</v>
      </c>
      <c r="AT200" s="70"/>
      <c r="AU200" s="71"/>
      <c r="AW200" s="73" t="str">
        <f>SUBSTITUTE(IF(VLOOKUP(AW$171,$AD$9:$AN$20,8,FALSE)=INDEX($E$76:$G$79,MATCH("●",INDEX($H$76:$AQ$79,,MATCH($D200,$70:$70,0)-7),0),1),"","sed -i "&amp;IF($AK$169="MacOS","'' ","")&amp;"'s#"&amp;AW$171&amp;"="""&amp;VLOOKUP(AW$171,$AD$9:$AN$20,8,FALSE)&amp;""""&amp;"#"&amp;AW$171&amp;"="&amp;""""&amp;INDEX($E$76:$G$79,MATCH("●",INDEX($H$76:$AQ$79,,MATCH($D200,$70:$70,0)-7),0),1)&amp;""""&amp;"#g'"&amp;" ${CONFIG_DIR}db_data_config.txt; export "&amp;AW$171&amp;"="&amp;""""&amp;INDEX($E$76:$G$79,MATCH("●",INDEX($H$76:$AQ$79,,MATCH($D200,$70:$70,0)-7),0),1)&amp;""";"),",",""",""")</f>
        <v/>
      </c>
      <c r="AX200" s="73" t="str">
        <f>SUBSTITUTE(IF(INDEX($E$76:$G$79,MATCH("●",INDEX($H$76:$AQ$79,,MATCH($D200,$70:$70,0)-7),0),1)=VLOOKUP(AX$171,$AD$9:$AN$20,8,FALSE),"","sed -i "&amp;IF($AK$169="MacOS","'' ","")&amp;"'s#"&amp;AX$171&amp;"="""&amp;INDEX($E$76:$G$79,MATCH("●",INDEX($H$76:$AQ$79,,MATCH($D200,$70:$70,0)-7),0),1)&amp;""""&amp;"#"&amp;AX$171&amp;"="&amp;""""&amp;VLOOKUP(AX$171,$AD$9:$AN$20,8,FALSE)&amp;""""&amp;"#g'"&amp;"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0" s="73" t="str">
        <f>SUBSTITUTE(IF(VLOOKUP(AY$171,$AD$9:$AN$20,8,FALSE)=INDEX($E$81:$G$84,MATCH("●",INDEX($H$81:$AQ$84,,MATCH($D200,$70:$70,0)-7),0),1),"","sed -i "&amp;IF($AK$169="MacOS","'' ","")&amp;"'s#"&amp;AY$171&amp;"="""&amp;VLOOKUP(AY$171,$AD$9:$AN$20,8,FALSE)&amp;""""&amp;"#"&amp;AY$171&amp;"="&amp;""""&amp;INDEX($E$81:$G$84,MATCH("●",INDEX($H$81:$AQ$84,,MATCH($D200,$70:$70,0)-7),0),1)&amp;""""&amp;"#g'"&amp;" ${CONFIG_DIR}db_data_config.txt; export "&amp;AY$171&amp;"="&amp;""""&amp;INDEX($E$81:$G$84,MATCH("●",INDEX($H$81:$AQ$84,,MATCH($D200,$70:$70,0)-7),0),1)&amp;""";"),",",""",""")</f>
        <v/>
      </c>
      <c r="AZ200" s="73" t="str">
        <f>SUBSTITUTE(IF(INDEX($E$81:$G$84,MATCH("●",INDEX($H$81:$AQ$84,,MATCH($D200,$70:$70,0)-7),0),1)=VLOOKUP(AZ$171,$AD$9:$AN$20,8,FALSE),"","sed -i "&amp;IF($AK$169="MacOS","'' ","")&amp;"'s#"&amp;AZ$171&amp;"="""&amp;INDEX($E$81:$G$84,MATCH("●",INDEX($H$81:$AQ$84,,MATCH($D200,$70:$70,0)-7),0),1)&amp;""""&amp;"#"&amp;AZ$171&amp;"="&amp;""""&amp;VLOOKUP(AZ$171,$AD$9:$AN$20,8,FALSE)&amp;""""&amp;"#g'"&amp;"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0" s="73" t="str">
        <f>SUBSTITUTE(IF(VLOOKUP(BA$171,$AD$9:$AN$20,8,FALSE)=INDEX($E$86:$G$92,MATCH("●",INDEX($H$86:$AQ$92,,MATCH($D200,$70:$70,0)-7),0),1),"","sed -i "&amp;IF($AK$169="MacOS","'' ","")&amp;"'s#"&amp;BA$171&amp;"="""&amp;VLOOKUP(BA$171,$AD$9:$AN$20,8,FALSE)&amp;""""&amp;"#"&amp;BA$171&amp;"="&amp;""""&amp;INDEX($E$86:$G$92,MATCH("●",INDEX($H$86:$AQ$92,,MATCH($D200,$70:$70,0)-7),0),1)&amp;""""&amp;"#g'"&amp;" ${CONFIG_DIR}db_data_config.txt; export "&amp;BA$171&amp;"="&amp;""""&amp;INDEX($E$86:$G$92,MATCH("●",INDEX($H$86:$AQ$92,,MATCH($D200,$70:$70,0)-7),0),1)&amp;""";"),",",""",""")</f>
        <v/>
      </c>
      <c r="BB200" s="73" t="str">
        <f>SUBSTITUTE(IF(INDEX($E$86:$G$92,MATCH("●",INDEX($H$86:$AQ$92,,MATCH($D200,$70:$70,0)-7),0),1)=VLOOKUP(BB$171,$AD$9:$AN$20,8,FALSE),"","sed -i "&amp;IF($AK$169="MacOS","'' ","")&amp;"'s#"&amp;BB$171&amp;"="""&amp;INDEX($E$86:$G$92,MATCH("●",INDEX($H$86:$AQ$92,,MATCH($D200,$70:$70,0)-7),0),1)&amp;""""&amp;"#"&amp;BB$171&amp;"="&amp;""""&amp;VLOOKUP(BB$171,$AD$9:$AN$20,8,FALSE)&amp;""""&amp;"#g'"&amp;"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200" s="73" t="str">
        <f>SUBSTITUTE(IF(VLOOKUP(BC$171,$AD$9:$AN$20,8,FALSE)=INDEX($E$94:$G$97,MATCH("●",INDEX($H$94:$AQ$97,,MATCH($D200,$70:$70,0)-7),0),1),"","sed -i "&amp;IF($AK$169="MacOS","'' ","")&amp;"'s#"&amp;BC$171&amp;"="""&amp;VLOOKUP(BC$171,$AD$9:$AN$20,8,FALSE)&amp;""""&amp;"#"&amp;BC$171&amp;"="&amp;""""&amp;INDEX($E$94:$G$97,MATCH("●",INDEX($H$94:$AQ$97,,MATCH($D200,$70:$70,0)-7),0),1)&amp;""""&amp;"#g'"&amp;" ${CONFIG_DIR}db_data_config.txt; export "&amp;BC$171&amp;"="&amp;""""&amp;INDEX($E$94:$G$97,MATCH("●",INDEX($H$94:$AQ$97,,MATCH($D200,$70:$70,0)-7),0),1)&amp;""";"),",",""",""")</f>
        <v/>
      </c>
      <c r="BD200" s="73" t="str">
        <f>SUBSTITUTE(IF(INDEX($E$94:$G$97,MATCH("●",INDEX($H$94:$AQ$97,,MATCH($D200,$70:$70,0)-7),0),1)=VLOOKUP(BD$171,$AD$9:$AN$20,8,FALSE),"","sed -i "&amp;IF($AK$169="MacOS","'' ","")&amp;"'s#"&amp;BD$171&amp;"="""&amp;INDEX($E$94:$G$97,MATCH("●",INDEX($H$94:$AQ$97,,MATCH($D200,$70:$70,0)-7),0),1)&amp;""""&amp;"#"&amp;BD$171&amp;"="&amp;""""&amp;VLOOKUP(BD$171,$AD$9:$AN$20,8,FALSE)&amp;""""&amp;"#g'"&amp;"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0" s="73" t="str">
        <f>SUBSTITUTE(IF(VLOOKUP(BE$171,$AD$9:$AN$20,8,FALSE)=INDEX($E$99:$G$104,MATCH("●",INDEX($H$99:$AQ$104,,MATCH($D200,$70:$70,0)-7),0),1),"","sed -i "&amp;IF($AK$169="MacOS","'' ","")&amp;"'s#"&amp;BE$171&amp;"="""&amp;VLOOKUP(BE$171,$AD$9:$AN$20,8,FALSE)&amp;""""&amp;"#"&amp;BE$171&amp;"="&amp;""""&amp;INDEX($E$99:$G$104,MATCH("●",INDEX($H$99:$AQ$104,,MATCH($D200,$70:$70,0)-7),0),1)&amp;""""&amp;"#g'"&amp;" ${CONFIG_DIR}db_data_config.txt; export "&amp;BE$171&amp;"="&amp;""""&amp;INDEX($E$99:$G$104,MATCH("●",INDEX($H$99:$AQ$104,,MATCH($D200,$70:$70,0)-7),0),1)&amp;""";"),",",""",""")</f>
        <v/>
      </c>
      <c r="BF200" s="73" t="str">
        <f>SUBSTITUTE(IF(INDEX($E$99:$G$104,MATCH("●",INDEX($H$99:$AQ$104,,MATCH($D200,$70:$70,0)-7),0),1)=VLOOKUP(BF$171,$AD$9:$AN$20,8,FALSE),"","sed -i "&amp;IF($AK$169="MacOS","'' ","")&amp;"'s#"&amp;BF$171&amp;"="""&amp;INDEX($E$99:$G$104,MATCH("●",INDEX($H$99:$AQ$104,,MATCH($D200,$70:$70,0)-7),0),1)&amp;""""&amp;"#"&amp;BF$171&amp;"="&amp;""""&amp;VLOOKUP(BF$171,$AD$9:$AN$20,8,FALSE)&amp;""""&amp;"#g'"&amp;"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0" s="73" t="str">
        <f>SUBSTITUTE(IF(VLOOKUP(BG$171,$AD$9:$AN$20,8,FALSE)=INDEX($E$106:$G$110,MATCH("●",INDEX($H$106:$AQ$110,,MATCH($D200,$70:$70,0)-7),0),1),"","sed -i "&amp;IF($AK$169="MacOS","'' ","")&amp;"'s#"&amp;BG$171&amp;"="""&amp;VLOOKUP(BG$171,$AD$9:$AN$20,8,FALSE)&amp;""""&amp;"#"&amp;BG$171&amp;"="&amp;""""&amp;INDEX($E$106:$G$110,MATCH("●",INDEX($H$106:$AQ$110,,MATCH($D200,$70:$70,0)-7),0),1)&amp;""""&amp;"#g'"&amp;" ${CONFIG_DIR}db_data_config.txt; export "&amp;BG$171&amp;"="&amp;""""&amp;INDEX($E$106:$G$110,MATCH("●",INDEX($H$106:$AQ$110,,MATCH($D200,$70:$70,0)-7),0),1)&amp;""";"),",",""",""")</f>
        <v/>
      </c>
      <c r="BH200" s="73" t="str">
        <f>SUBSTITUTE(IF(INDEX($E$106:$G$110,MATCH("●",INDEX($H$106:$AQ$110,,MATCH($D200,$70:$70,0)-7),0),1)=VLOOKUP(BH$171,$AD$9:$AN$20,8,FALSE),"","sed -i "&amp;IF($AK$169="MacOS","'' ","")&amp;"'s#"&amp;BH$171&amp;"="""&amp;INDEX($E$106:$G$110,MATCH("●",INDEX($H$106:$AQ$110,,MATCH($D200,$70:$70,0)-7),0),1)&amp;""""&amp;"#"&amp;BH$171&amp;"="&amp;""""&amp;VLOOKUP(BH$171,$AD$9:$AN$20,8,FALSE)&amp;""""&amp;"#g'"&amp;"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0" s="73" t="str">
        <f>SUBSTITUTE(IF(VLOOKUP(BI$171,$AD$9:$AN$20,8,FALSE)=INDEX($E$112:$G$116,MATCH("●",INDEX($H$112:$AQ$116,,MATCH($D200,$70:$70,0)-7),0),1),"","sed -i "&amp;IF($AK$169="MacOS","'' ","")&amp;"'s#"&amp;BI$171&amp;"="""&amp;VLOOKUP(BI$171,$AD$9:$AN$20,8,FALSE)&amp;""""&amp;"#"&amp;BI$171&amp;"="&amp;""""&amp;INDEX($E$112:$G$116,MATCH("●",INDEX($H$112:$AQ$116,,MATCH($D200,$70:$70,0)-7),0),1)&amp;""""&amp;"#g'"&amp;" ${CONFIG_DIR}db_data_config.txt; export "&amp;BI$171&amp;"="&amp;""""&amp;INDEX($E$112:$G$116,MATCH("●",INDEX($H$112:$AQ$116,,MATCH($D200,$70:$70,0)-7),0),1)&amp;""";"),",",""",""")</f>
        <v/>
      </c>
      <c r="BJ200" s="73" t="str">
        <f>SUBSTITUTE(IF(INDEX($E$112:$G$116,MATCH("●",INDEX($H$112:$AQ$116,,MATCH($D200,$70:$70,0)-7),0),1)=VLOOKUP(BJ$171,$AD$9:$AN$20,8,FALSE),"","sed -i "&amp;IF($AK$169="MacOS","'' ","")&amp;"'s#"&amp;BJ$171&amp;"="""&amp;INDEX($E$112:$G$116,MATCH("●",INDEX($H$112:$AQ$116,,MATCH($D200,$70:$70,0)-7),0),1)&amp;""""&amp;"#"&amp;BJ$171&amp;"="&amp;""""&amp;VLOOKUP(BJ$171,$AD$9:$AN$20,8,FALSE)&amp;""""&amp;"#g'"&amp;"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0" s="73" t="str">
        <f>SUBSTITUTE(IF(VLOOKUP(BK$171,$AD$9:$AN$20,8,FALSE)=INDEX($E$118:$G$121,MATCH("●",INDEX($H$118:$AQ$121,,MATCH($D200,$70:$70,0)-7),0),1),"","sed -i "&amp;IF($AK$169="MacOS","'' ","")&amp;"'s#"&amp;BK$171&amp;"="""&amp;VLOOKUP(BK$171,$AD$9:$AN$20,8,FALSE)&amp;""""&amp;"#"&amp;BK$171&amp;"="&amp;""""&amp;INDEX($E$118:$G$121,MATCH("●",INDEX($H$118:$AQ$121,,MATCH($D200,$70:$70,0)-7),0),1)&amp;""""&amp;"#g'"&amp;" ${CONFIG_DIR}db_data_config.txt; export "&amp;BK$171&amp;"="&amp;""""&amp;INDEX($E$118:$G$121,MATCH("●",INDEX($H$118:$AQ$121,,MATCH($D200,$70:$70,0)-7),0),1)&amp;""";"),",",""",""")</f>
        <v/>
      </c>
      <c r="BL200" s="73" t="str">
        <f>SUBSTITUTE(IF(INDEX($E$118:$G$121,MATCH("●",INDEX($H$118:$AQ$121,,MATCH($D200,$70:$70,0)-7),0),1)=VLOOKUP(BL$171,$AD$9:$AN$20,8,FALSE),"","sed -i "&amp;IF($AK$169="MacOS","'' ","")&amp;"'s#"&amp;BL$171&amp;"="""&amp;INDEX($E$118:$G$121,MATCH("●",INDEX($H$118:$AQ$121,,MATCH($D200,$70:$70,0)-7),0),1)&amp;""""&amp;"#"&amp;BL$171&amp;"="&amp;""""&amp;VLOOKUP(BL$171,$AD$9:$AN$20,8,FALSE)&amp;""""&amp;"#g'"&amp;"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0" s="73" t="str">
        <f>SUBSTITUTE(IF(VLOOKUP(BM$171,$AD$9:$AN$20,8,FALSE)=INDEX($E$123:$G$126,MATCH("●",INDEX($H$123:$AQ$126,,MATCH($D200,$70:$70,0)-7),0),1),"","sed -i "&amp;IF($AK$169="MacOS","'' ","")&amp;"'s#"&amp;BM$171&amp;"="""&amp;VLOOKUP(BM$171,$AD$9:$AN$20,8,FALSE)&amp;""""&amp;"#"&amp;BM$171&amp;"="&amp;""""&amp;INDEX($E$123:$G$126,MATCH("●",INDEX($H$123:$AQ$126,,MATCH($D200,$70:$70,0)-7),0),1)&amp;""""&amp;"#g'"&amp;" ${CONFIG_DIR}db_data_config.txt; export "&amp;BM$171&amp;"="&amp;""""&amp;INDEX($E$123:$G$126,MATCH("●",INDEX($H$123:$AQ$126,,MATCH($D200,$70:$70,0)-7),0),1)&amp;""";"),",",""",""")</f>
        <v/>
      </c>
      <c r="BN200" s="73" t="str">
        <f>SUBSTITUTE(IF(INDEX($E$123:$G$126,MATCH("●",INDEX($H$123:$AQ$126,,MATCH($D200,$70:$70,0)-7),0),1)=VLOOKUP(BN$171,$AD$9:$AN$20,8,FALSE),"","sed -i "&amp;IF($AK$169="MacOS","'' ","")&amp;"'s#"&amp;BN$171&amp;"="""&amp;INDEX($E$123:$G$126,MATCH("●",INDEX($H$123:$AQ$126,,MATCH($D200,$70:$70,0)-7),0),1)&amp;""""&amp;"#"&amp;BN$171&amp;"="&amp;""""&amp;VLOOKUP(BN$171,$AD$9:$AN$20,8,FALSE)&amp;""""&amp;"#g'"&amp;"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0" s="73" t="str">
        <f>SUBSTITUTE(IF(VLOOKUP(BO$171,$AD$9:$AN$20,8,FALSE)=INDEX($E$128:$G$131,MATCH("●",INDEX($H$128:$AQ$131,,MATCH($D200,$70:$70,0)-7),0),1),"","sed -i "&amp;IF($AK$169="MacOS","'' ","")&amp;"'s#"&amp;BO$171&amp;"="""&amp;VLOOKUP(BO$171,$AD$9:$AN$20,8,FALSE)&amp;""""&amp;"#"&amp;BO$171&amp;"="&amp;""""&amp;INDEX($E$128:$G$131,MATCH("●",INDEX($H$128:$AQ$131,,MATCH($D200,$70:$70,0)-7),0),1)&amp;""""&amp;"#g'"&amp;" ${CONFIG_DIR}db_data_config.txt; export "&amp;BO$171&amp;"="&amp;""""&amp;INDEX($E$128:$G$131,MATCH("●",INDEX($H$128:$AQ$131,,MATCH($D200,$70:$70,0)-7),0),1)&amp;""";"),",",""",""")</f>
        <v/>
      </c>
      <c r="BP200" s="73" t="str">
        <f>SUBSTITUTE(IF(INDEX($E$128:$G$131,MATCH("●",INDEX($H$128:$AQ$131,,MATCH($D200,$70:$70,0)-7),0),1)=VLOOKUP(BP$171,$AD$9:$AN$20,8,FALSE),"","sed -i "&amp;IF($AK$169="MacOS","'' ","")&amp;"'s#"&amp;BP$171&amp;"="""&amp;INDEX($E$128:$G$131,MATCH("●",INDEX($H$128:$AQ$131,,MATCH($D200,$70:$70,0)-7),0),1)&amp;""""&amp;"#"&amp;BP$171&amp;"="&amp;""""&amp;VLOOKUP(BP$171,$AD$9:$AN$20,8,FALSE)&amp;""""&amp;"#g'"&amp;"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0" s="73" t="str">
        <f>SUBSTITUTE(IF(VLOOKUP(BQ$171,$AD$9:$AN$20,8,FALSE)=INDEX($E$133:$G$137,MATCH("●",INDEX($H$133:$AQ$137,,MATCH($D200,$70:$70,0)-7),0),1),"","sed -i "&amp;IF($AK$169="MacOS","'' ","")&amp;"'s#"&amp;BQ$171&amp;"="""&amp;VLOOKUP(BQ$171,$AD$9:$AN$20,8,FALSE)&amp;""""&amp;"#"&amp;BQ$171&amp;"="&amp;""""&amp;INDEX($E$133:$G$137,MATCH("●",INDEX($H$133:$AQ$137,,MATCH($D200,$70:$70,0)-7),0),1)&amp;""""&amp;"#g'"&amp;" ${CONFIG_DIR}db_data_config.txt; export "&amp;BQ$171&amp;"="&amp;""""&amp;INDEX($E$133:$G$137,MATCH("●",INDEX($H$133:$AQ$137,,MATCH($D200,$70:$70,0)-7),0),1)&amp;""";"),",",""",""")</f>
        <v/>
      </c>
      <c r="BR200" s="73" t="str">
        <f>SUBSTITUTE(IF(INDEX($E$133:$G$137,MATCH("●",INDEX($H$133:$AQ$137,,MATCH($D200,$70:$70,0)-7),0),1)=VLOOKUP(BR$171,$AD$9:$AN$20,8,FALSE),"","sed -i "&amp;IF($AK$169="MacOS","'' ","")&amp;"'s#"&amp;BR$171&amp;"="""&amp;INDEX($E$133:$G$137,MATCH("●",INDEX($H$133:$AQ$137,,MATCH($D200,$70:$70,0)-7),0),1)&amp;""""&amp;"#"&amp;BR$171&amp;"="&amp;""""&amp;VLOOKUP(BR$171,$AD$9:$AN$20,8,FALSE)&amp;""""&amp;"#g'"&amp;"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0" s="73" t="str">
        <f>SUBSTITUTE(IF(VLOOKUP(BS$171,$AD$9:$AN$20,8,FALSE)=INDEX($E$139:$G$145,MATCH("●",INDEX($H$139:$AQ$145,,MATCH($D200,$70:$70,0)-7),0),1),"","sed -i "&amp;IF($AK$169="MacOS","'' ","")&amp;"'s#"&amp;BS$171&amp;"="""&amp;VLOOKUP(BS$171,$AD$9:$AN$20,8,FALSE)&amp;""""&amp;"#"&amp;BS$171&amp;"="&amp;""""&amp;INDEX($E$139:$G$145,MATCH("●",INDEX($H$139:$AQ$145,,MATCH($D200,$70:$70,0)-7),0),1)&amp;""""&amp;"#g'"&amp;" ${CONFIG_DIR}db_data_config.txt; export "&amp;BS$171&amp;"="&amp;""""&amp;INDEX($E$139:$G$145,MATCH("●",INDEX($H$139:$AQ$145,,MATCH($D200,$70:$70,0)-7),0),1)&amp;""";"),",",""",""")</f>
        <v>sed -i '' 's#MULTIBYTE_STRING="あ"#MULTIBYTE_STRING="あA"#g' ${CONFIG_DIR}db_data_config.txt; export MULTIBYTE_STRING="あA";</v>
      </c>
      <c r="BT200" s="73" t="str">
        <f>SUBSTITUTE(IF(INDEX($E$139:$G$145,MATCH("●",INDEX($H$139:$AQ$145,,MATCH($D200,$70:$70,0)-7),0),1)=VLOOKUP(BT$171,$AD$9:$AN$20,8,FALSE),"","sed -i "&amp;IF($AK$169="MacOS","'' ","")&amp;"'s#"&amp;BT$171&amp;"="""&amp;INDEX($E$139:$G$145,MATCH("●",INDEX($H$139:$AQ$145,,MATCH($D200,$70:$70,0)-7),0),1)&amp;""""&amp;"#"&amp;BT$171&amp;"="&amp;""""&amp;VLOOKUP(BT$171,$AD$9:$AN$20,8,FALSE)&amp;""""&amp;"#g'"&amp;"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>sed -i '' 's#MULTIBYTE_STRING="あA"#MULTIBYTE_STRING="あ"#g' ${CONFIG_DIR}db_data_config.txt; export MULTIBYTE_STRING="あ";</v>
      </c>
      <c r="BU200" s="5" t="s">
        <v>761</v>
      </c>
    </row>
    <row r="201" spans="4:73" ht="36" customHeight="1">
      <c r="D201" s="138">
        <f t="shared" si="3"/>
        <v>29</v>
      </c>
      <c r="E201" s="139"/>
      <c r="F201" s="139"/>
      <c r="G201" s="140"/>
      <c r="H201" s="45" t="str">
        <f t="shared" ca="1" si="2"/>
        <v>clear; echo テストケース029;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6" t="str" cm="1">
        <f t="array" ref="AE201">SUBSTITUTE(INDEX($H$147:$AQ$147, , MATCH($D201, $70:$70, 0)-7),"-","")</f>
        <v>正常</v>
      </c>
      <c r="AF201" s="147"/>
      <c r="AG201" s="148"/>
      <c r="AH201" s="143" t="s">
        <v>913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9" t="str" cm="1">
        <f t="array" ref="AS201">SUBSTITUTE(TEXT(INDEX($H$150:$AQ$150,1,$D201),"000000"),"-","")</f>
        <v>220001</v>
      </c>
      <c r="AT201" s="70"/>
      <c r="AU201" s="71"/>
      <c r="AW201" s="73" t="str">
        <f>SUBSTITUTE(IF(VLOOKUP(AW$171,$AD$9:$AN$20,8,FALSE)=INDEX($E$76:$G$79,MATCH("●",INDEX($H$76:$AQ$79,,MATCH($D201,$70:$70,0)-7),0),1),"","sed -i "&amp;IF($AK$169="MacOS","'' ","")&amp;"'s#"&amp;AW$171&amp;"="""&amp;VLOOKUP(AW$171,$AD$9:$AN$20,8,FALSE)&amp;""""&amp;"#"&amp;AW$171&amp;"="&amp;""""&amp;INDEX($E$76:$G$79,MATCH("●",INDEX($H$76:$AQ$79,,MATCH($D201,$70:$70,0)-7),0),1)&amp;""""&amp;"#g'"&amp;" ${CONFIG_DIR}db_data_config.txt; export "&amp;AW$171&amp;"="&amp;""""&amp;INDEX($E$76:$G$79,MATCH("●",INDEX($H$76:$AQ$79,,MATCH($D201,$70:$70,0)-7),0),1)&amp;""";"),",",""",""")</f>
        <v/>
      </c>
      <c r="AX201" s="73" t="str">
        <f>SUBSTITUTE(IF(INDEX($E$76:$G$79,MATCH("●",INDEX($H$76:$AQ$79,,MATCH($D201,$70:$70,0)-7),0),1)=VLOOKUP(AX$171,$AD$9:$AN$20,8,FALSE),"","sed -i "&amp;IF($AK$169="MacOS","'' ","")&amp;"'s#"&amp;AX$171&amp;"="""&amp;INDEX($E$76:$G$79,MATCH("●",INDEX($H$76:$AQ$79,,MATCH($D201,$70:$70,0)-7),0),1)&amp;""""&amp;"#"&amp;AX$171&amp;"="&amp;""""&amp;VLOOKUP(AX$171,$AD$9:$AN$20,8,FALSE)&amp;""""&amp;"#g'"&amp;"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1" s="73" t="str">
        <f>SUBSTITUTE(IF(VLOOKUP(AY$171,$AD$9:$AN$20,8,FALSE)=INDEX($E$81:$G$84,MATCH("●",INDEX($H$81:$AQ$84,,MATCH($D201,$70:$70,0)-7),0),1),"","sed -i "&amp;IF($AK$169="MacOS","'' ","")&amp;"'s#"&amp;AY$171&amp;"="""&amp;VLOOKUP(AY$171,$AD$9:$AN$20,8,FALSE)&amp;""""&amp;"#"&amp;AY$171&amp;"="&amp;""""&amp;INDEX($E$81:$G$84,MATCH("●",INDEX($H$81:$AQ$84,,MATCH($D201,$70:$70,0)-7),0),1)&amp;""""&amp;"#g'"&amp;" ${CONFIG_DIR}db_data_config.txt; export "&amp;AY$171&amp;"="&amp;""""&amp;INDEX($E$81:$G$84,MATCH("●",INDEX($H$81:$AQ$84,,MATCH($D201,$70:$70,0)-7),0),1)&amp;""";"),",",""",""")</f>
        <v/>
      </c>
      <c r="AZ201" s="73" t="str">
        <f>SUBSTITUTE(IF(INDEX($E$81:$G$84,MATCH("●",INDEX($H$81:$AQ$84,,MATCH($D201,$70:$70,0)-7),0),1)=VLOOKUP(AZ$171,$AD$9:$AN$20,8,FALSE),"","sed -i "&amp;IF($AK$169="MacOS","'' ","")&amp;"'s#"&amp;AZ$171&amp;"="""&amp;INDEX($E$81:$G$84,MATCH("●",INDEX($H$81:$AQ$84,,MATCH($D201,$70:$70,0)-7),0),1)&amp;""""&amp;"#"&amp;AZ$171&amp;"="&amp;""""&amp;VLOOKUP(AZ$171,$AD$9:$AN$20,8,FALSE)&amp;""""&amp;"#g'"&amp;"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1" s="73" t="str">
        <f>SUBSTITUTE(IF(VLOOKUP(BA$171,$AD$9:$AN$20,8,FALSE)=INDEX($E$86:$G$92,MATCH("●",INDEX($H$86:$AQ$92,,MATCH($D201,$70:$70,0)-7),0),1),"","sed -i "&amp;IF($AK$169="MacOS","'' ","")&amp;"'s#"&amp;BA$171&amp;"="""&amp;VLOOKUP(BA$171,$AD$9:$AN$20,8,FALSE)&amp;""""&amp;"#"&amp;BA$171&amp;"="&amp;""""&amp;INDEX($E$86:$G$92,MATCH("●",INDEX($H$86:$AQ$92,,MATCH($D201,$70:$70,0)-7),0),1)&amp;""""&amp;"#g'"&amp;" ${CONFIG_DIR}db_data_config.txt; export "&amp;BA$171&amp;"="&amp;""""&amp;INDEX($E$86:$G$92,MATCH("●",INDEX($H$86:$AQ$92,,MATCH($D201,$70:$70,0)-7),0),1)&amp;""";"),",",""",""")</f>
        <v/>
      </c>
      <c r="BB201" s="73" t="str">
        <f>SUBSTITUTE(IF(INDEX($E$86:$G$92,MATCH("●",INDEX($H$86:$AQ$92,,MATCH($D201,$70:$70,0)-7),0),1)=VLOOKUP(BB$171,$AD$9:$AN$20,8,FALSE),"","sed -i "&amp;IF($AK$169="MacOS","'' ","")&amp;"'s#"&amp;BB$171&amp;"="""&amp;INDEX($E$86:$G$92,MATCH("●",INDEX($H$86:$AQ$92,,MATCH($D201,$70:$70,0)-7),0),1)&amp;""""&amp;"#"&amp;BB$171&amp;"="&amp;""""&amp;VLOOKUP(BB$171,$AD$9:$AN$20,8,FALSE)&amp;""""&amp;"#g'"&amp;"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201" s="73" t="str">
        <f>SUBSTITUTE(IF(VLOOKUP(BC$171,$AD$9:$AN$20,8,FALSE)=INDEX($E$94:$G$97,MATCH("●",INDEX($H$94:$AQ$97,,MATCH($D201,$70:$70,0)-7),0),1),"","sed -i "&amp;IF($AK$169="MacOS","'' ","")&amp;"'s#"&amp;BC$171&amp;"="""&amp;VLOOKUP(BC$171,$AD$9:$AN$20,8,FALSE)&amp;""""&amp;"#"&amp;BC$171&amp;"="&amp;""""&amp;INDEX($E$94:$G$97,MATCH("●",INDEX($H$94:$AQ$97,,MATCH($D201,$70:$70,0)-7),0),1)&amp;""""&amp;"#g'"&amp;" ${CONFIG_DIR}db_data_config.txt; export "&amp;BC$171&amp;"="&amp;""""&amp;INDEX($E$94:$G$97,MATCH("●",INDEX($H$94:$AQ$97,,MATCH($D201,$70:$70,0)-7),0),1)&amp;""";"),",",""",""")</f>
        <v/>
      </c>
      <c r="BD201" s="73" t="str">
        <f>SUBSTITUTE(IF(INDEX($E$94:$G$97,MATCH("●",INDEX($H$94:$AQ$97,,MATCH($D201,$70:$70,0)-7),0),1)=VLOOKUP(BD$171,$AD$9:$AN$20,8,FALSE),"","sed -i "&amp;IF($AK$169="MacOS","'' ","")&amp;"'s#"&amp;BD$171&amp;"="""&amp;INDEX($E$94:$G$97,MATCH("●",INDEX($H$94:$AQ$97,,MATCH($D201,$70:$70,0)-7),0),1)&amp;""""&amp;"#"&amp;BD$171&amp;"="&amp;""""&amp;VLOOKUP(BD$171,$AD$9:$AN$20,8,FALSE)&amp;""""&amp;"#g'"&amp;"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1" s="73" t="str">
        <f>SUBSTITUTE(IF(VLOOKUP(BE$171,$AD$9:$AN$20,8,FALSE)=INDEX($E$99:$G$104,MATCH("●",INDEX($H$99:$AQ$104,,MATCH($D201,$70:$70,0)-7),0),1),"","sed -i "&amp;IF($AK$169="MacOS","'' ","")&amp;"'s#"&amp;BE$171&amp;"="""&amp;VLOOKUP(BE$171,$AD$9:$AN$20,8,FALSE)&amp;""""&amp;"#"&amp;BE$171&amp;"="&amp;""""&amp;INDEX($E$99:$G$104,MATCH("●",INDEX($H$99:$AQ$104,,MATCH($D201,$70:$70,0)-7),0),1)&amp;""""&amp;"#g'"&amp;" ${CONFIG_DIR}db_data_config.txt; export "&amp;BE$171&amp;"="&amp;""""&amp;INDEX($E$99:$G$104,MATCH("●",INDEX($H$99:$AQ$104,,MATCH($D201,$70:$70,0)-7),0),1)&amp;""";"),",",""",""")</f>
        <v/>
      </c>
      <c r="BF201" s="73" t="str">
        <f>SUBSTITUTE(IF(INDEX($E$99:$G$104,MATCH("●",INDEX($H$99:$AQ$104,,MATCH($D201,$70:$70,0)-7),0),1)=VLOOKUP(BF$171,$AD$9:$AN$20,8,FALSE),"","sed -i "&amp;IF($AK$169="MacOS","'' ","")&amp;"'s#"&amp;BF$171&amp;"="""&amp;INDEX($E$99:$G$104,MATCH("●",INDEX($H$99:$AQ$104,,MATCH($D201,$70:$70,0)-7),0),1)&amp;""""&amp;"#"&amp;BF$171&amp;"="&amp;""""&amp;VLOOKUP(BF$171,$AD$9:$AN$20,8,FALSE)&amp;""""&amp;"#g'"&amp;"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1" s="73" t="str">
        <f>SUBSTITUTE(IF(VLOOKUP(BG$171,$AD$9:$AN$20,8,FALSE)=INDEX($E$106:$G$110,MATCH("●",INDEX($H$106:$AQ$110,,MATCH($D201,$70:$70,0)-7),0),1),"","sed -i "&amp;IF($AK$169="MacOS","'' ","")&amp;"'s#"&amp;BG$171&amp;"="""&amp;VLOOKUP(BG$171,$AD$9:$AN$20,8,FALSE)&amp;""""&amp;"#"&amp;BG$171&amp;"="&amp;""""&amp;INDEX($E$106:$G$110,MATCH("●",INDEX($H$106:$AQ$110,,MATCH($D201,$70:$70,0)-7),0),1)&amp;""""&amp;"#g'"&amp;" ${CONFIG_DIR}db_data_config.txt; export "&amp;BG$171&amp;"="&amp;""""&amp;INDEX($E$106:$G$110,MATCH("●",INDEX($H$106:$AQ$110,,MATCH($D201,$70:$70,0)-7),0),1)&amp;""";"),",",""",""")</f>
        <v/>
      </c>
      <c r="BH201" s="73" t="str">
        <f>SUBSTITUTE(IF(INDEX($E$106:$G$110,MATCH("●",INDEX($H$106:$AQ$110,,MATCH($D201,$70:$70,0)-7),0),1)=VLOOKUP(BH$171,$AD$9:$AN$20,8,FALSE),"","sed -i "&amp;IF($AK$169="MacOS","'' ","")&amp;"'s#"&amp;BH$171&amp;"="""&amp;INDEX($E$106:$G$110,MATCH("●",INDEX($H$106:$AQ$110,,MATCH($D201,$70:$70,0)-7),0),1)&amp;""""&amp;"#"&amp;BH$171&amp;"="&amp;""""&amp;VLOOKUP(BH$171,$AD$9:$AN$20,8,FALSE)&amp;""""&amp;"#g'"&amp;"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1" s="73" t="str">
        <f>SUBSTITUTE(IF(VLOOKUP(BI$171,$AD$9:$AN$20,8,FALSE)=INDEX($E$112:$G$116,MATCH("●",INDEX($H$112:$AQ$116,,MATCH($D201,$70:$70,0)-7),0),1),"","sed -i "&amp;IF($AK$169="MacOS","'' ","")&amp;"'s#"&amp;BI$171&amp;"="""&amp;VLOOKUP(BI$171,$AD$9:$AN$20,8,FALSE)&amp;""""&amp;"#"&amp;BI$171&amp;"="&amp;""""&amp;INDEX($E$112:$G$116,MATCH("●",INDEX($H$112:$AQ$116,,MATCH($D201,$70:$70,0)-7),0),1)&amp;""""&amp;"#g'"&amp;" ${CONFIG_DIR}db_data_config.txt; export "&amp;BI$171&amp;"="&amp;""""&amp;INDEX($E$112:$G$116,MATCH("●",INDEX($H$112:$AQ$116,,MATCH($D201,$70:$70,0)-7),0),1)&amp;""";"),",",""",""")</f>
        <v/>
      </c>
      <c r="BJ201" s="73" t="str">
        <f>SUBSTITUTE(IF(INDEX($E$112:$G$116,MATCH("●",INDEX($H$112:$AQ$116,,MATCH($D201,$70:$70,0)-7),0),1)=VLOOKUP(BJ$171,$AD$9:$AN$20,8,FALSE),"","sed -i "&amp;IF($AK$169="MacOS","'' ","")&amp;"'s#"&amp;BJ$171&amp;"="""&amp;INDEX($E$112:$G$116,MATCH("●",INDEX($H$112:$AQ$116,,MATCH($D201,$70:$70,0)-7),0),1)&amp;""""&amp;"#"&amp;BJ$171&amp;"="&amp;""""&amp;VLOOKUP(BJ$171,$AD$9:$AN$20,8,FALSE)&amp;""""&amp;"#g'"&amp;"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1" s="73" t="str">
        <f>SUBSTITUTE(IF(VLOOKUP(BK$171,$AD$9:$AN$20,8,FALSE)=INDEX($E$118:$G$121,MATCH("●",INDEX($H$118:$AQ$121,,MATCH($D201,$70:$70,0)-7),0),1),"","sed -i "&amp;IF($AK$169="MacOS","'' ","")&amp;"'s#"&amp;BK$171&amp;"="""&amp;VLOOKUP(BK$171,$AD$9:$AN$20,8,FALSE)&amp;""""&amp;"#"&amp;BK$171&amp;"="&amp;""""&amp;INDEX($E$118:$G$121,MATCH("●",INDEX($H$118:$AQ$121,,MATCH($D201,$70:$70,0)-7),0),1)&amp;""""&amp;"#g'"&amp;" ${CONFIG_DIR}db_data_config.txt; export "&amp;BK$171&amp;"="&amp;""""&amp;INDEX($E$118:$G$121,MATCH("●",INDEX($H$118:$AQ$121,,MATCH($D201,$70:$70,0)-7),0),1)&amp;""";"),",",""",""")</f>
        <v/>
      </c>
      <c r="BL201" s="73" t="str">
        <f>SUBSTITUTE(IF(INDEX($E$118:$G$121,MATCH("●",INDEX($H$118:$AQ$121,,MATCH($D201,$70:$70,0)-7),0),1)=VLOOKUP(BL$171,$AD$9:$AN$20,8,FALSE),"","sed -i "&amp;IF($AK$169="MacOS","'' ","")&amp;"'s#"&amp;BL$171&amp;"="""&amp;INDEX($E$118:$G$121,MATCH("●",INDEX($H$118:$AQ$121,,MATCH($D201,$70:$70,0)-7),0),1)&amp;""""&amp;"#"&amp;BL$171&amp;"="&amp;""""&amp;VLOOKUP(BL$171,$AD$9:$AN$20,8,FALSE)&amp;""""&amp;"#g'"&amp;"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1" s="73" t="str">
        <f>SUBSTITUTE(IF(VLOOKUP(BM$171,$AD$9:$AN$20,8,FALSE)=INDEX($E$123:$G$126,MATCH("●",INDEX($H$123:$AQ$126,,MATCH($D201,$70:$70,0)-7),0),1),"","sed -i "&amp;IF($AK$169="MacOS","'' ","")&amp;"'s#"&amp;BM$171&amp;"="""&amp;VLOOKUP(BM$171,$AD$9:$AN$20,8,FALSE)&amp;""""&amp;"#"&amp;BM$171&amp;"="&amp;""""&amp;INDEX($E$123:$G$126,MATCH("●",INDEX($H$123:$AQ$126,,MATCH($D201,$70:$70,0)-7),0),1)&amp;""""&amp;"#g'"&amp;" ${CONFIG_DIR}db_data_config.txt; export "&amp;BM$171&amp;"="&amp;""""&amp;INDEX($E$123:$G$126,MATCH("●",INDEX($H$123:$AQ$126,,MATCH($D201,$70:$70,0)-7),0),1)&amp;""";"),",",""",""")</f>
        <v/>
      </c>
      <c r="BN201" s="73" t="str">
        <f>SUBSTITUTE(IF(INDEX($E$123:$G$126,MATCH("●",INDEX($H$123:$AQ$126,,MATCH($D201,$70:$70,0)-7),0),1)=VLOOKUP(BN$171,$AD$9:$AN$20,8,FALSE),"","sed -i "&amp;IF($AK$169="MacOS","'' ","")&amp;"'s#"&amp;BN$171&amp;"="""&amp;INDEX($E$123:$G$126,MATCH("●",INDEX($H$123:$AQ$126,,MATCH($D201,$70:$70,0)-7),0),1)&amp;""""&amp;"#"&amp;BN$171&amp;"="&amp;""""&amp;VLOOKUP(BN$171,$AD$9:$AN$20,8,FALSE)&amp;""""&amp;"#g'"&amp;"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1" s="73" t="str">
        <f>SUBSTITUTE(IF(VLOOKUP(BO$171,$AD$9:$AN$20,8,FALSE)=INDEX($E$128:$G$131,MATCH("●",INDEX($H$128:$AQ$131,,MATCH($D201,$70:$70,0)-7),0),1),"","sed -i "&amp;IF($AK$169="MacOS","'' ","")&amp;"'s#"&amp;BO$171&amp;"="""&amp;VLOOKUP(BO$171,$AD$9:$AN$20,8,FALSE)&amp;""""&amp;"#"&amp;BO$171&amp;"="&amp;""""&amp;INDEX($E$128:$G$131,MATCH("●",INDEX($H$128:$AQ$131,,MATCH($D201,$70:$70,0)-7),0),1)&amp;""""&amp;"#g'"&amp;" ${CONFIG_DIR}db_data_config.txt; export "&amp;BO$171&amp;"="&amp;""""&amp;INDEX($E$128:$G$131,MATCH("●",INDEX($H$128:$AQ$131,,MATCH($D201,$70:$70,0)-7),0),1)&amp;""";"),",",""",""")</f>
        <v/>
      </c>
      <c r="BP201" s="73" t="str">
        <f>SUBSTITUTE(IF(INDEX($E$128:$G$131,MATCH("●",INDEX($H$128:$AQ$131,,MATCH($D201,$70:$70,0)-7),0),1)=VLOOKUP(BP$171,$AD$9:$AN$20,8,FALSE),"","sed -i "&amp;IF($AK$169="MacOS","'' ","")&amp;"'s#"&amp;BP$171&amp;"="""&amp;INDEX($E$128:$G$131,MATCH("●",INDEX($H$128:$AQ$131,,MATCH($D201,$70:$70,0)-7),0),1)&amp;""""&amp;"#"&amp;BP$171&amp;"="&amp;""""&amp;VLOOKUP(BP$171,$AD$9:$AN$20,8,FALSE)&amp;""""&amp;"#g'"&amp;"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1" s="73" t="str">
        <f>SUBSTITUTE(IF(VLOOKUP(BQ$171,$AD$9:$AN$20,8,FALSE)=INDEX($E$133:$G$137,MATCH("●",INDEX($H$133:$AQ$137,,MATCH($D201,$70:$70,0)-7),0),1),"","sed -i "&amp;IF($AK$169="MacOS","'' ","")&amp;"'s#"&amp;BQ$171&amp;"="""&amp;VLOOKUP(BQ$171,$AD$9:$AN$20,8,FALSE)&amp;""""&amp;"#"&amp;BQ$171&amp;"="&amp;""""&amp;INDEX($E$133:$G$137,MATCH("●",INDEX($H$133:$AQ$137,,MATCH($D201,$70:$70,0)-7),0),1)&amp;""""&amp;"#g'"&amp;" ${CONFIG_DIR}db_data_config.txt; export "&amp;BQ$171&amp;"="&amp;""""&amp;INDEX($E$133:$G$137,MATCH("●",INDEX($H$133:$AQ$137,,MATCH($D201,$70:$70,0)-7),0),1)&amp;""";"),",",""",""")</f>
        <v/>
      </c>
      <c r="BR201" s="73" t="str">
        <f>SUBSTITUTE(IF(INDEX($E$133:$G$137,MATCH("●",INDEX($H$133:$AQ$137,,MATCH($D201,$70:$70,0)-7),0),1)=VLOOKUP(BR$171,$AD$9:$AN$20,8,FALSE),"","sed -i "&amp;IF($AK$169="MacOS","'' ","")&amp;"'s#"&amp;BR$171&amp;"="""&amp;INDEX($E$133:$G$137,MATCH("●",INDEX($H$133:$AQ$137,,MATCH($D201,$70:$70,0)-7),0),1)&amp;""""&amp;"#"&amp;BR$171&amp;"="&amp;""""&amp;VLOOKUP(BR$171,$AD$9:$AN$20,8,FALSE)&amp;""""&amp;"#g'"&amp;"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1" s="73" t="str">
        <f>SUBSTITUTE(IF(VLOOKUP(BS$171,$AD$9:$AN$20,8,FALSE)=INDEX($E$139:$G$145,MATCH("●",INDEX($H$139:$AQ$145,,MATCH($D201,$70:$70,0)-7),0),1),"","sed -i "&amp;IF($AK$169="MacOS","'' ","")&amp;"'s#"&amp;BS$171&amp;"="""&amp;VLOOKUP(BS$171,$AD$9:$AN$20,8,FALSE)&amp;""""&amp;"#"&amp;BS$171&amp;"="&amp;""""&amp;INDEX($E$139:$G$145,MATCH("●",INDEX($H$139:$AQ$145,,MATCH($D201,$70:$70,0)-7),0),1)&amp;""""&amp;"#g'"&amp;" ${CONFIG_DIR}db_data_config.txt; export "&amp;BS$171&amp;"="&amp;""""&amp;INDEX($E$139:$G$145,MATCH("●",INDEX($H$139:$AQ$145,,MATCH($D201,$70:$70,0)-7),0),1)&amp;""";"),",",""",""")</f>
        <v>sed -i '' 's#MULTIBYTE_STRING="あ"#MULTIBYTE_STRING="가"#g' ${CONFIG_DIR}db_data_config.txt; export MULTIBYTE_STRING="가";</v>
      </c>
      <c r="BT201" s="73" t="str">
        <f>SUBSTITUTE(IF(INDEX($E$139:$G$145,MATCH("●",INDEX($H$139:$AQ$145,,MATCH($D201,$70:$70,0)-7),0),1)=VLOOKUP(BT$171,$AD$9:$AN$20,8,FALSE),"","sed -i "&amp;IF($AK$169="MacOS","'' ","")&amp;"'s#"&amp;BT$171&amp;"="""&amp;INDEX($E$139:$G$145,MATCH("●",INDEX($H$139:$AQ$145,,MATCH($D201,$70:$70,0)-7),0),1)&amp;""""&amp;"#"&amp;BT$171&amp;"="&amp;""""&amp;VLOOKUP(BT$171,$AD$9:$AN$20,8,FALSE)&amp;""""&amp;"#g'"&amp;"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>sed -i '' 's#MULTIBYTE_STRING="가"#MULTIBYTE_STRING="あ"#g' ${CONFIG_DIR}db_data_config.txt; export MULTIBYTE_STRING="あ";</v>
      </c>
      <c r="BU201" s="5" t="s">
        <v>761</v>
      </c>
    </row>
    <row r="202" spans="4:73" ht="36" customHeight="1">
      <c r="D202" s="138">
        <f t="shared" si="3"/>
        <v>30</v>
      </c>
      <c r="E202" s="139"/>
      <c r="F202" s="139"/>
      <c r="G202" s="140"/>
      <c r="H202" s="45" t="str">
        <f t="shared" ca="1" si="2"/>
        <v>clear; echo テストケース030;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146" t="str" cm="1">
        <f t="array" ref="AE202">SUBSTITUTE(INDEX($H$147:$AQ$147, , MATCH($D202, $70:$70, 0)-7),"-","")</f>
        <v>正常</v>
      </c>
      <c r="AF202" s="147"/>
      <c r="AG202" s="148"/>
      <c r="AH202" s="143" t="s">
        <v>914</v>
      </c>
      <c r="AI202" s="144"/>
      <c r="AJ202" s="144"/>
      <c r="AK202" s="144"/>
      <c r="AL202" s="144"/>
      <c r="AM202" s="144"/>
      <c r="AN202" s="144"/>
      <c r="AO202" s="144"/>
      <c r="AP202" s="144"/>
      <c r="AQ202" s="145"/>
      <c r="AS202" s="69" t="str" cm="1">
        <f t="array" ref="AS202">SUBSTITUTE(TEXT(INDEX($H$150:$AQ$150,1,$D202),"000000"),"-","")</f>
        <v>220001</v>
      </c>
      <c r="AT202" s="70"/>
      <c r="AU202" s="71"/>
      <c r="AW202" s="73" t="str">
        <f>SUBSTITUTE(IF(VLOOKUP(AW$171,$AD$9:$AN$20,8,FALSE)=INDEX($E$76:$G$79,MATCH("●",INDEX($H$76:$AQ$79,,MATCH($D202,$70:$70,0)-7),0),1),"","sed -i "&amp;IF($AK$169="MacOS","'' ","")&amp;"'s#"&amp;AW$171&amp;"="""&amp;VLOOKUP(AW$171,$AD$9:$AN$20,8,FALSE)&amp;""""&amp;"#"&amp;AW$171&amp;"="&amp;""""&amp;INDEX($E$76:$G$79,MATCH("●",INDEX($H$76:$AQ$79,,MATCH($D202,$70:$70,0)-7),0),1)&amp;""""&amp;"#g'"&amp;" ${CONFIG_DIR}db_data_config.txt; export "&amp;AW$171&amp;"="&amp;""""&amp;INDEX($E$76:$G$79,MATCH("●",INDEX($H$76:$AQ$79,,MATCH($D202,$70:$70,0)-7),0),1)&amp;""";"),",",""",""")</f>
        <v/>
      </c>
      <c r="AX202" s="73" t="str">
        <f>SUBSTITUTE(IF(INDEX($E$76:$G$79,MATCH("●",INDEX($H$76:$AQ$79,,MATCH($D202,$70:$70,0)-7),0),1)=VLOOKUP(AX$171,$AD$9:$AN$20,8,FALSE),"","sed -i "&amp;IF($AK$169="MacOS","'' ","")&amp;"'s#"&amp;AX$171&amp;"="""&amp;INDEX($E$76:$G$79,MATCH("●",INDEX($H$76:$AQ$79,,MATCH($D202,$70:$70,0)-7),0),1)&amp;""""&amp;"#"&amp;AX$171&amp;"="&amp;""""&amp;VLOOKUP(AX$171,$AD$9:$AN$20,8,FALSE)&amp;""""&amp;"#g'"&amp;"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2" s="73" t="str">
        <f>SUBSTITUTE(IF(VLOOKUP(AY$171,$AD$9:$AN$20,8,FALSE)=INDEX($E$81:$G$84,MATCH("●",INDEX($H$81:$AQ$84,,MATCH($D202,$70:$70,0)-7),0),1),"","sed -i "&amp;IF($AK$169="MacOS","'' ","")&amp;"'s#"&amp;AY$171&amp;"="""&amp;VLOOKUP(AY$171,$AD$9:$AN$20,8,FALSE)&amp;""""&amp;"#"&amp;AY$171&amp;"="&amp;""""&amp;INDEX($E$81:$G$84,MATCH("●",INDEX($H$81:$AQ$84,,MATCH($D202,$70:$70,0)-7),0),1)&amp;""""&amp;"#g'"&amp;" ${CONFIG_DIR}db_data_config.txt; export "&amp;AY$171&amp;"="&amp;""""&amp;INDEX($E$81:$G$84,MATCH("●",INDEX($H$81:$AQ$84,,MATCH($D202,$70:$70,0)-7),0),1)&amp;""";"),",",""",""")</f>
        <v/>
      </c>
      <c r="AZ202" s="73" t="str">
        <f>SUBSTITUTE(IF(INDEX($E$81:$G$84,MATCH("●",INDEX($H$81:$AQ$84,,MATCH($D202,$70:$70,0)-7),0),1)=VLOOKUP(AZ$171,$AD$9:$AN$20,8,FALSE),"","sed -i "&amp;IF($AK$169="MacOS","'' ","")&amp;"'s#"&amp;AZ$171&amp;"="""&amp;INDEX($E$81:$G$84,MATCH("●",INDEX($H$81:$AQ$84,,MATCH($D202,$70:$70,0)-7),0),1)&amp;""""&amp;"#"&amp;AZ$171&amp;"="&amp;""""&amp;VLOOKUP(AZ$171,$AD$9:$AN$20,8,FALSE)&amp;""""&amp;"#g'"&amp;"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2" s="73" t="str">
        <f>SUBSTITUTE(IF(VLOOKUP(BA$171,$AD$9:$AN$20,8,FALSE)=INDEX($E$86:$G$92,MATCH("●",INDEX($H$86:$AQ$92,,MATCH($D202,$70:$70,0)-7),0),1),"","sed -i "&amp;IF($AK$169="MacOS","'' ","")&amp;"'s#"&amp;BA$171&amp;"="""&amp;VLOOKUP(BA$171,$AD$9:$AN$20,8,FALSE)&amp;""""&amp;"#"&amp;BA$171&amp;"="&amp;""""&amp;INDEX($E$86:$G$92,MATCH("●",INDEX($H$86:$AQ$92,,MATCH($D202,$70:$70,0)-7),0),1)&amp;""""&amp;"#g'"&amp;" ${CONFIG_DIR}db_data_config.txt; export "&amp;BA$171&amp;"="&amp;""""&amp;INDEX($E$86:$G$92,MATCH("●",INDEX($H$86:$AQ$92,,MATCH($D202,$70:$70,0)-7),0),1)&amp;""";"),",",""",""")</f>
        <v/>
      </c>
      <c r="BB202" s="73" t="str">
        <f>SUBSTITUTE(IF(INDEX($E$86:$G$92,MATCH("●",INDEX($H$86:$AQ$92,,MATCH($D202,$70:$70,0)-7),0),1)=VLOOKUP(BB$171,$AD$9:$AN$20,8,FALSE),"","sed -i "&amp;IF($AK$169="MacOS","'' ","")&amp;"'s#"&amp;BB$171&amp;"="""&amp;INDEX($E$86:$G$92,MATCH("●",INDEX($H$86:$AQ$92,,MATCH($D202,$70:$70,0)-7),0),1)&amp;""""&amp;"#"&amp;BB$171&amp;"="&amp;""""&amp;VLOOKUP(BB$171,$AD$9:$AN$20,8,FALSE)&amp;""""&amp;"#g'"&amp;"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202" s="73" t="str">
        <f>SUBSTITUTE(IF(VLOOKUP(BC$171,$AD$9:$AN$20,8,FALSE)=INDEX($E$94:$G$97,MATCH("●",INDEX($H$94:$AQ$97,,MATCH($D202,$70:$70,0)-7),0),1),"","sed -i "&amp;IF($AK$169="MacOS","'' ","")&amp;"'s#"&amp;BC$171&amp;"="""&amp;VLOOKUP(BC$171,$AD$9:$AN$20,8,FALSE)&amp;""""&amp;"#"&amp;BC$171&amp;"="&amp;""""&amp;INDEX($E$94:$G$97,MATCH("●",INDEX($H$94:$AQ$97,,MATCH($D202,$70:$70,0)-7),0),1)&amp;""""&amp;"#g'"&amp;" ${CONFIG_DIR}db_data_config.txt; export "&amp;BC$171&amp;"="&amp;""""&amp;INDEX($E$94:$G$97,MATCH("●",INDEX($H$94:$AQ$97,,MATCH($D202,$70:$70,0)-7),0),1)&amp;""";"),",",""",""")</f>
        <v/>
      </c>
      <c r="BD202" s="73" t="str">
        <f>SUBSTITUTE(IF(INDEX($E$94:$G$97,MATCH("●",INDEX($H$94:$AQ$97,,MATCH($D202,$70:$70,0)-7),0),1)=VLOOKUP(BD$171,$AD$9:$AN$20,8,FALSE),"","sed -i "&amp;IF($AK$169="MacOS","'' ","")&amp;"'s#"&amp;BD$171&amp;"="""&amp;INDEX($E$94:$G$97,MATCH("●",INDEX($H$94:$AQ$97,,MATCH($D202,$70:$70,0)-7),0),1)&amp;""""&amp;"#"&amp;BD$171&amp;"="&amp;""""&amp;VLOOKUP(BD$171,$AD$9:$AN$20,8,FALSE)&amp;""""&amp;"#g'"&amp;"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2" s="73" t="str">
        <f>SUBSTITUTE(IF(VLOOKUP(BE$171,$AD$9:$AN$20,8,FALSE)=INDEX($E$99:$G$104,MATCH("●",INDEX($H$99:$AQ$104,,MATCH($D202,$70:$70,0)-7),0),1),"","sed -i "&amp;IF($AK$169="MacOS","'' ","")&amp;"'s#"&amp;BE$171&amp;"="""&amp;VLOOKUP(BE$171,$AD$9:$AN$20,8,FALSE)&amp;""""&amp;"#"&amp;BE$171&amp;"="&amp;""""&amp;INDEX($E$99:$G$104,MATCH("●",INDEX($H$99:$AQ$104,,MATCH($D202,$70:$70,0)-7),0),1)&amp;""""&amp;"#g'"&amp;" ${CONFIG_DIR}db_data_config.txt; export "&amp;BE$171&amp;"="&amp;""""&amp;INDEX($E$99:$G$104,MATCH("●",INDEX($H$99:$AQ$104,,MATCH($D202,$70:$70,0)-7),0),1)&amp;""";"),",",""",""")</f>
        <v/>
      </c>
      <c r="BF202" s="73" t="str">
        <f>SUBSTITUTE(IF(INDEX($E$99:$G$104,MATCH("●",INDEX($H$99:$AQ$104,,MATCH($D202,$70:$70,0)-7),0),1)=VLOOKUP(BF$171,$AD$9:$AN$20,8,FALSE),"","sed -i "&amp;IF($AK$169="MacOS","'' ","")&amp;"'s#"&amp;BF$171&amp;"="""&amp;INDEX($E$99:$G$104,MATCH("●",INDEX($H$99:$AQ$104,,MATCH($D202,$70:$70,0)-7),0),1)&amp;""""&amp;"#"&amp;BF$171&amp;"="&amp;""""&amp;VLOOKUP(BF$171,$AD$9:$AN$20,8,FALSE)&amp;""""&amp;"#g'"&amp;"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2" s="73" t="str">
        <f>SUBSTITUTE(IF(VLOOKUP(BG$171,$AD$9:$AN$20,8,FALSE)=INDEX($E$106:$G$110,MATCH("●",INDEX($H$106:$AQ$110,,MATCH($D202,$70:$70,0)-7),0),1),"","sed -i "&amp;IF($AK$169="MacOS","'' ","")&amp;"'s#"&amp;BG$171&amp;"="""&amp;VLOOKUP(BG$171,$AD$9:$AN$20,8,FALSE)&amp;""""&amp;"#"&amp;BG$171&amp;"="&amp;""""&amp;INDEX($E$106:$G$110,MATCH("●",INDEX($H$106:$AQ$110,,MATCH($D202,$70:$70,0)-7),0),1)&amp;""""&amp;"#g'"&amp;" ${CONFIG_DIR}db_data_config.txt; export "&amp;BG$171&amp;"="&amp;""""&amp;INDEX($E$106:$G$110,MATCH("●",INDEX($H$106:$AQ$110,,MATCH($D202,$70:$70,0)-7),0),1)&amp;""";"),",",""",""")</f>
        <v/>
      </c>
      <c r="BH202" s="73" t="str">
        <f>SUBSTITUTE(IF(INDEX($E$106:$G$110,MATCH("●",INDEX($H$106:$AQ$110,,MATCH($D202,$70:$70,0)-7),0),1)=VLOOKUP(BH$171,$AD$9:$AN$20,8,FALSE),"","sed -i "&amp;IF($AK$169="MacOS","'' ","")&amp;"'s#"&amp;BH$171&amp;"="""&amp;INDEX($E$106:$G$110,MATCH("●",INDEX($H$106:$AQ$110,,MATCH($D202,$70:$70,0)-7),0),1)&amp;""""&amp;"#"&amp;BH$171&amp;"="&amp;""""&amp;VLOOKUP(BH$171,$AD$9:$AN$20,8,FALSE)&amp;""""&amp;"#g'"&amp;"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2" s="73" t="str">
        <f>SUBSTITUTE(IF(VLOOKUP(BI$171,$AD$9:$AN$20,8,FALSE)=INDEX($E$112:$G$116,MATCH("●",INDEX($H$112:$AQ$116,,MATCH($D202,$70:$70,0)-7),0),1),"","sed -i "&amp;IF($AK$169="MacOS","'' ","")&amp;"'s#"&amp;BI$171&amp;"="""&amp;VLOOKUP(BI$171,$AD$9:$AN$20,8,FALSE)&amp;""""&amp;"#"&amp;BI$171&amp;"="&amp;""""&amp;INDEX($E$112:$G$116,MATCH("●",INDEX($H$112:$AQ$116,,MATCH($D202,$70:$70,0)-7),0),1)&amp;""""&amp;"#g'"&amp;" ${CONFIG_DIR}db_data_config.txt; export "&amp;BI$171&amp;"="&amp;""""&amp;INDEX($E$112:$G$116,MATCH("●",INDEX($H$112:$AQ$116,,MATCH($D202,$70:$70,0)-7),0),1)&amp;""";"),",",""",""")</f>
        <v/>
      </c>
      <c r="BJ202" s="73" t="str">
        <f>SUBSTITUTE(IF(INDEX($E$112:$G$116,MATCH("●",INDEX($H$112:$AQ$116,,MATCH($D202,$70:$70,0)-7),0),1)=VLOOKUP(BJ$171,$AD$9:$AN$20,8,FALSE),"","sed -i "&amp;IF($AK$169="MacOS","'' ","")&amp;"'s#"&amp;BJ$171&amp;"="""&amp;INDEX($E$112:$G$116,MATCH("●",INDEX($H$112:$AQ$116,,MATCH($D202,$70:$70,0)-7),0),1)&amp;""""&amp;"#"&amp;BJ$171&amp;"="&amp;""""&amp;VLOOKUP(BJ$171,$AD$9:$AN$20,8,FALSE)&amp;""""&amp;"#g'"&amp;"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2" s="73" t="str">
        <f>SUBSTITUTE(IF(VLOOKUP(BK$171,$AD$9:$AN$20,8,FALSE)=INDEX($E$118:$G$121,MATCH("●",INDEX($H$118:$AQ$121,,MATCH($D202,$70:$70,0)-7),0),1),"","sed -i "&amp;IF($AK$169="MacOS","'' ","")&amp;"'s#"&amp;BK$171&amp;"="""&amp;VLOOKUP(BK$171,$AD$9:$AN$20,8,FALSE)&amp;""""&amp;"#"&amp;BK$171&amp;"="&amp;""""&amp;INDEX($E$118:$G$121,MATCH("●",INDEX($H$118:$AQ$121,,MATCH($D202,$70:$70,0)-7),0),1)&amp;""""&amp;"#g'"&amp;" ${CONFIG_DIR}db_data_config.txt; export "&amp;BK$171&amp;"="&amp;""""&amp;INDEX($E$118:$G$121,MATCH("●",INDEX($H$118:$AQ$121,,MATCH($D202,$70:$70,0)-7),0),1)&amp;""";"),",",""",""")</f>
        <v/>
      </c>
      <c r="BL202" s="73" t="str">
        <f>SUBSTITUTE(IF(INDEX($E$118:$G$121,MATCH("●",INDEX($H$118:$AQ$121,,MATCH($D202,$70:$70,0)-7),0),1)=VLOOKUP(BL$171,$AD$9:$AN$20,8,FALSE),"","sed -i "&amp;IF($AK$169="MacOS","'' ","")&amp;"'s#"&amp;BL$171&amp;"="""&amp;INDEX($E$118:$G$121,MATCH("●",INDEX($H$118:$AQ$121,,MATCH($D202,$70:$70,0)-7),0),1)&amp;""""&amp;"#"&amp;BL$171&amp;"="&amp;""""&amp;VLOOKUP(BL$171,$AD$9:$AN$20,8,FALSE)&amp;""""&amp;"#g'"&amp;"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2" s="73" t="str">
        <f>SUBSTITUTE(IF(VLOOKUP(BM$171,$AD$9:$AN$20,8,FALSE)=INDEX($E$123:$G$126,MATCH("●",INDEX($H$123:$AQ$126,,MATCH($D202,$70:$70,0)-7),0),1),"","sed -i "&amp;IF($AK$169="MacOS","'' ","")&amp;"'s#"&amp;BM$171&amp;"="""&amp;VLOOKUP(BM$171,$AD$9:$AN$20,8,FALSE)&amp;""""&amp;"#"&amp;BM$171&amp;"="&amp;""""&amp;INDEX($E$123:$G$126,MATCH("●",INDEX($H$123:$AQ$126,,MATCH($D202,$70:$70,0)-7),0),1)&amp;""""&amp;"#g'"&amp;" ${CONFIG_DIR}db_data_config.txt; export "&amp;BM$171&amp;"="&amp;""""&amp;INDEX($E$123:$G$126,MATCH("●",INDEX($H$123:$AQ$126,,MATCH($D202,$70:$70,0)-7),0),1)&amp;""";"),",",""",""")</f>
        <v/>
      </c>
      <c r="BN202" s="73" t="str">
        <f>SUBSTITUTE(IF(INDEX($E$123:$G$126,MATCH("●",INDEX($H$123:$AQ$126,,MATCH($D202,$70:$70,0)-7),0),1)=VLOOKUP(BN$171,$AD$9:$AN$20,8,FALSE),"","sed -i "&amp;IF($AK$169="MacOS","'' ","")&amp;"'s#"&amp;BN$171&amp;"="""&amp;INDEX($E$123:$G$126,MATCH("●",INDEX($H$123:$AQ$126,,MATCH($D202,$70:$70,0)-7),0),1)&amp;""""&amp;"#"&amp;BN$171&amp;"="&amp;""""&amp;VLOOKUP(BN$171,$AD$9:$AN$20,8,FALSE)&amp;""""&amp;"#g'"&amp;"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2" s="73" t="str">
        <f>SUBSTITUTE(IF(VLOOKUP(BO$171,$AD$9:$AN$20,8,FALSE)=INDEX($E$128:$G$131,MATCH("●",INDEX($H$128:$AQ$131,,MATCH($D202,$70:$70,0)-7),0),1),"","sed -i "&amp;IF($AK$169="MacOS","'' ","")&amp;"'s#"&amp;BO$171&amp;"="""&amp;VLOOKUP(BO$171,$AD$9:$AN$20,8,FALSE)&amp;""""&amp;"#"&amp;BO$171&amp;"="&amp;""""&amp;INDEX($E$128:$G$131,MATCH("●",INDEX($H$128:$AQ$131,,MATCH($D202,$70:$70,0)-7),0),1)&amp;""""&amp;"#g'"&amp;" ${CONFIG_DIR}db_data_config.txt; export "&amp;BO$171&amp;"="&amp;""""&amp;INDEX($E$128:$G$131,MATCH("●",INDEX($H$128:$AQ$131,,MATCH($D202,$70:$70,0)-7),0),1)&amp;""";"),",",""",""")</f>
        <v/>
      </c>
      <c r="BP202" s="73" t="str">
        <f>SUBSTITUTE(IF(INDEX($E$128:$G$131,MATCH("●",INDEX($H$128:$AQ$131,,MATCH($D202,$70:$70,0)-7),0),1)=VLOOKUP(BP$171,$AD$9:$AN$20,8,FALSE),"","sed -i "&amp;IF($AK$169="MacOS","'' ","")&amp;"'s#"&amp;BP$171&amp;"="""&amp;INDEX($E$128:$G$131,MATCH("●",INDEX($H$128:$AQ$131,,MATCH($D202,$70:$70,0)-7),0),1)&amp;""""&amp;"#"&amp;BP$171&amp;"="&amp;""""&amp;VLOOKUP(BP$171,$AD$9:$AN$20,8,FALSE)&amp;""""&amp;"#g'"&amp;"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2" s="73" t="str">
        <f>SUBSTITUTE(IF(VLOOKUP(BQ$171,$AD$9:$AN$20,8,FALSE)=INDEX($E$133:$G$137,MATCH("●",INDEX($H$133:$AQ$137,,MATCH($D202,$70:$70,0)-7),0),1),"","sed -i "&amp;IF($AK$169="MacOS","'' ","")&amp;"'s#"&amp;BQ$171&amp;"="""&amp;VLOOKUP(BQ$171,$AD$9:$AN$20,8,FALSE)&amp;""""&amp;"#"&amp;BQ$171&amp;"="&amp;""""&amp;INDEX($E$133:$G$137,MATCH("●",INDEX($H$133:$AQ$137,,MATCH($D202,$70:$70,0)-7),0),1)&amp;""""&amp;"#g'"&amp;" ${CONFIG_DIR}db_data_config.txt; export "&amp;BQ$171&amp;"="&amp;""""&amp;INDEX($E$133:$G$137,MATCH("●",INDEX($H$133:$AQ$137,,MATCH($D202,$70:$70,0)-7),0),1)&amp;""";"),",",""",""")</f>
        <v/>
      </c>
      <c r="BR202" s="73" t="str">
        <f>SUBSTITUTE(IF(INDEX($E$133:$G$137,MATCH("●",INDEX($H$133:$AQ$137,,MATCH($D202,$70:$70,0)-7),0),1)=VLOOKUP(BR$171,$AD$9:$AN$20,8,FALSE),"","sed -i "&amp;IF($AK$169="MacOS","'' ","")&amp;"'s#"&amp;BR$171&amp;"="""&amp;INDEX($E$133:$G$137,MATCH("●",INDEX($H$133:$AQ$137,,MATCH($D202,$70:$70,0)-7),0),1)&amp;""""&amp;"#"&amp;BR$171&amp;"="&amp;""""&amp;VLOOKUP(BR$171,$AD$9:$AN$20,8,FALSE)&amp;""""&amp;"#g'"&amp;"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2" s="73" t="str">
        <f>SUBSTITUTE(IF(VLOOKUP(BS$171,$AD$9:$AN$20,8,FALSE)=INDEX($E$139:$G$145,MATCH("●",INDEX($H$139:$AQ$145,,MATCH($D202,$70:$70,0)-7),0),1),"","sed -i "&amp;IF($AK$169="MacOS","'' ","")&amp;"'s#"&amp;BS$171&amp;"="""&amp;VLOOKUP(BS$171,$AD$9:$AN$20,8,FALSE)&amp;""""&amp;"#"&amp;BS$171&amp;"="&amp;""""&amp;INDEX($E$139:$G$145,MATCH("●",INDEX($H$139:$AQ$145,,MATCH($D202,$70:$70,0)-7),0),1)&amp;""""&amp;"#g'"&amp;" ${CONFIG_DIR}db_data_config.txt; export "&amp;BS$171&amp;"="&amp;""""&amp;INDEX($E$139:$G$145,MATCH("●",INDEX($H$139:$AQ$145,,MATCH($D202,$70:$70,0)-7),0),1)&amp;""";"),",",""",""")</f>
        <v>sed -i '' 's#MULTIBYTE_STRING="あ"#MULTIBYTE_STRING="●"#g' ${CONFIG_DIR}db_data_config.txt; export MULTIBYTE_STRING="●";</v>
      </c>
      <c r="BT202" s="73" t="str">
        <f>SUBSTITUTE(IF(INDEX($E$139:$G$145,MATCH("●",INDEX($H$139:$AQ$145,,MATCH($D202,$70:$70,0)-7),0),1)=VLOOKUP(BT$171,$AD$9:$AN$20,8,FALSE),"","sed -i "&amp;IF($AK$169="MacOS","'' ","")&amp;"'s#"&amp;BT$171&amp;"="""&amp;INDEX($E$139:$G$145,MATCH("●",INDEX($H$139:$AQ$145,,MATCH($D202,$70:$70,0)-7),0),1)&amp;""""&amp;"#"&amp;BT$171&amp;"="&amp;""""&amp;VLOOKUP(BT$171,$AD$9:$AN$20,8,FALSE)&amp;""""&amp;"#g'"&amp;"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>sed -i '' 's#MULTIBYTE_STRING="●"#MULTIBYTE_STRING="あ"#g' ${CONFIG_DIR}db_data_config.txt; export MULTIBYTE_STRING="あ";</v>
      </c>
      <c r="BU202" s="5" t="s">
        <v>761</v>
      </c>
    </row>
    <row r="203" spans="4:73" ht="36" customHeight="1">
      <c r="D203" s="138">
        <f t="shared" si="3"/>
        <v>31</v>
      </c>
      <c r="E203" s="139"/>
      <c r="F203" s="139"/>
      <c r="G203" s="140"/>
      <c r="H203" s="45" t="str">
        <f t="shared" ca="1" si="2"/>
        <v>clear; echo テストケース031;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146" t="str" cm="1">
        <f t="array" ref="AE203">SUBSTITUTE(INDEX($H$147:$AQ$147, , MATCH($D203, $70:$70, 0)-7),"-","")</f>
        <v>異常</v>
      </c>
      <c r="AF203" s="147"/>
      <c r="AG203" s="148"/>
      <c r="AH203" s="143" t="s">
        <v>915</v>
      </c>
      <c r="AI203" s="144"/>
      <c r="AJ203" s="144"/>
      <c r="AK203" s="144"/>
      <c r="AL203" s="144"/>
      <c r="AM203" s="144"/>
      <c r="AN203" s="144"/>
      <c r="AO203" s="144"/>
      <c r="AP203" s="144"/>
      <c r="AQ203" s="145"/>
      <c r="AS203" s="69" t="str" cm="1">
        <f t="array" ref="AS203">SUBSTITUTE(TEXT(INDEX($H$150:$AQ$150,1,$D203),"000000"),"-","")</f>
        <v>220129</v>
      </c>
      <c r="AT203" s="70"/>
      <c r="AU203" s="71"/>
      <c r="AW203" s="73" t="str">
        <f>SUBSTITUTE(IF(VLOOKUP(AW$171,$AD$9:$AN$20,8,FALSE)=INDEX($E$76:$G$79,MATCH("●",INDEX($H$76:$AQ$79,,MATCH($D203,$70:$70,0)-7),0),1),"","sed -i "&amp;IF($AK$169="MacOS","'' ","")&amp;"'s#"&amp;AW$171&amp;"="""&amp;VLOOKUP(AW$171,$AD$9:$AN$20,8,FALSE)&amp;""""&amp;"#"&amp;AW$171&amp;"="&amp;""""&amp;INDEX($E$76:$G$79,MATCH("●",INDEX($H$76:$AQ$79,,MATCH($D203,$70:$70,0)-7),0),1)&amp;""""&amp;"#g'"&amp;" ${CONFIG_DIR}db_data_config.txt; export "&amp;AW$171&amp;"="&amp;""""&amp;INDEX($E$76:$G$79,MATCH("●",INDEX($H$76:$AQ$79,,MATCH($D203,$70:$70,0)-7),0),1)&amp;""";"),",",""",""")</f>
        <v/>
      </c>
      <c r="AX203" s="73" t="str">
        <f>SUBSTITUTE(IF(INDEX($E$76:$G$79,MATCH("●",INDEX($H$76:$AQ$79,,MATCH($D203,$70:$70,0)-7),0),1)=VLOOKUP(AX$171,$AD$9:$AN$20,8,FALSE),"","sed -i "&amp;IF($AK$169="MacOS","'' ","")&amp;"'s#"&amp;AX$171&amp;"="""&amp;INDEX($E$76:$G$79,MATCH("●",INDEX($H$76:$AQ$79,,MATCH($D203,$70:$70,0)-7),0),1)&amp;""""&amp;"#"&amp;AX$171&amp;"="&amp;""""&amp;VLOOKUP(AX$171,$AD$9:$AN$20,8,FALSE)&amp;""""&amp;"#g'"&amp;"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3" s="73" t="str">
        <f>SUBSTITUTE(IF(VLOOKUP(AY$171,$AD$9:$AN$20,8,FALSE)=INDEX($E$81:$G$84,MATCH("●",INDEX($H$81:$AQ$84,,MATCH($D203,$70:$70,0)-7),0),1),"","sed -i "&amp;IF($AK$169="MacOS","'' ","")&amp;"'s#"&amp;AY$171&amp;"="""&amp;VLOOKUP(AY$171,$AD$9:$AN$20,8,FALSE)&amp;""""&amp;"#"&amp;AY$171&amp;"="&amp;""""&amp;INDEX($E$81:$G$84,MATCH("●",INDEX($H$81:$AQ$84,,MATCH($D203,$70:$70,0)-7),0),1)&amp;""""&amp;"#g'"&amp;" ${CONFIG_DIR}db_data_config.txt; export "&amp;AY$171&amp;"="&amp;""""&amp;INDEX($E$81:$G$84,MATCH("●",INDEX($H$81:$AQ$84,,MATCH($D203,$70:$70,0)-7),0),1)&amp;""";"),",",""",""")</f>
        <v/>
      </c>
      <c r="AZ203" s="73" t="str">
        <f>SUBSTITUTE(IF(INDEX($E$81:$G$84,MATCH("●",INDEX($H$81:$AQ$84,,MATCH($D203,$70:$70,0)-7),0),1)=VLOOKUP(AZ$171,$AD$9:$AN$20,8,FALSE),"","sed -i "&amp;IF($AK$169="MacOS","'' ","")&amp;"'s#"&amp;AZ$171&amp;"="""&amp;INDEX($E$81:$G$84,MATCH("●",INDEX($H$81:$AQ$84,,MATCH($D203,$70:$70,0)-7),0),1)&amp;""""&amp;"#"&amp;AZ$171&amp;"="&amp;""""&amp;VLOOKUP(AZ$171,$AD$9:$AN$20,8,FALSE)&amp;""""&amp;"#g'"&amp;"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3" s="73" t="str">
        <f>SUBSTITUTE(IF(VLOOKUP(BA$171,$AD$9:$AN$20,8,FALSE)=INDEX($E$86:$G$92,MATCH("●",INDEX($H$86:$AQ$92,,MATCH($D203,$70:$70,0)-7),0),1),"","sed -i "&amp;IF($AK$169="MacOS","'' ","")&amp;"'s#"&amp;BA$171&amp;"="""&amp;VLOOKUP(BA$171,$AD$9:$AN$20,8,FALSE)&amp;""""&amp;"#"&amp;BA$171&amp;"="&amp;""""&amp;INDEX($E$86:$G$92,MATCH("●",INDEX($H$86:$AQ$92,,MATCH($D203,$70:$70,0)-7),0),1)&amp;""""&amp;"#g'"&amp;" ${CONFIG_DIR}db_data_config.txt; export "&amp;BA$171&amp;"="&amp;""""&amp;INDEX($E$86:$G$92,MATCH("●",INDEX($H$86:$AQ$92,,MATCH($D203,$70:$70,0)-7),0),1)&amp;""";"),",",""",""")</f>
        <v/>
      </c>
      <c r="BB203" s="73" t="str">
        <f>SUBSTITUTE(IF(INDEX($E$86:$G$92,MATCH("●",INDEX($H$86:$AQ$92,,MATCH($D203,$70:$70,0)-7),0),1)=VLOOKUP(BB$171,$AD$9:$AN$20,8,FALSE),"","sed -i "&amp;IF($AK$169="MacOS","'' ","")&amp;"'s#"&amp;BB$171&amp;"="""&amp;INDEX($E$86:$G$92,MATCH("●",INDEX($H$86:$AQ$92,,MATCH($D203,$70:$70,0)-7),0),1)&amp;""""&amp;"#"&amp;BB$171&amp;"="&amp;""""&amp;VLOOKUP(BB$171,$AD$9:$AN$20,8,FALSE)&amp;""""&amp;"#g'"&amp;"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203" s="73" t="str">
        <f>SUBSTITUTE(IF(VLOOKUP(BC$171,$AD$9:$AN$20,8,FALSE)=INDEX($E$94:$G$97,MATCH("●",INDEX($H$94:$AQ$97,,MATCH($D203,$70:$70,0)-7),0),1),"","sed -i "&amp;IF($AK$169="MacOS","'' ","")&amp;"'s#"&amp;BC$171&amp;"="""&amp;VLOOKUP(BC$171,$AD$9:$AN$20,8,FALSE)&amp;""""&amp;"#"&amp;BC$171&amp;"="&amp;""""&amp;INDEX($E$94:$G$97,MATCH("●",INDEX($H$94:$AQ$97,,MATCH($D203,$70:$70,0)-7),0),1)&amp;""""&amp;"#g'"&amp;" ${CONFIG_DIR}db_data_config.txt; export "&amp;BC$171&amp;"="&amp;""""&amp;INDEX($E$94:$G$97,MATCH("●",INDEX($H$94:$AQ$97,,MATCH($D203,$70:$70,0)-7),0),1)&amp;""";"),",",""",""")</f>
        <v/>
      </c>
      <c r="BD203" s="73" t="str">
        <f>SUBSTITUTE(IF(INDEX($E$94:$G$97,MATCH("●",INDEX($H$94:$AQ$97,,MATCH($D203,$70:$70,0)-7),0),1)=VLOOKUP(BD$171,$AD$9:$AN$20,8,FALSE),"","sed -i "&amp;IF($AK$169="MacOS","'' ","")&amp;"'s#"&amp;BD$171&amp;"="""&amp;INDEX($E$94:$G$97,MATCH("●",INDEX($H$94:$AQ$97,,MATCH($D203,$70:$70,0)-7),0),1)&amp;""""&amp;"#"&amp;BD$171&amp;"="&amp;""""&amp;VLOOKUP(BD$171,$AD$9:$AN$20,8,FALSE)&amp;""""&amp;"#g'"&amp;"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3" s="73" t="str">
        <f>SUBSTITUTE(IF(VLOOKUP(BE$171,$AD$9:$AN$20,8,FALSE)=INDEX($E$99:$G$104,MATCH("●",INDEX($H$99:$AQ$104,,MATCH($D203,$70:$70,0)-7),0),1),"","sed -i "&amp;IF($AK$169="MacOS","'' ","")&amp;"'s#"&amp;BE$171&amp;"="""&amp;VLOOKUP(BE$171,$AD$9:$AN$20,8,FALSE)&amp;""""&amp;"#"&amp;BE$171&amp;"="&amp;""""&amp;INDEX($E$99:$G$104,MATCH("●",INDEX($H$99:$AQ$104,,MATCH($D203,$70:$70,0)-7),0),1)&amp;""""&amp;"#g'"&amp;" ${CONFIG_DIR}db_data_config.txt; export "&amp;BE$171&amp;"="&amp;""""&amp;INDEX($E$99:$G$104,MATCH("●",INDEX($H$99:$AQ$104,,MATCH($D203,$70:$70,0)-7),0),1)&amp;""";"),",",""",""")</f>
        <v/>
      </c>
      <c r="BF203" s="73" t="str">
        <f>SUBSTITUTE(IF(INDEX($E$99:$G$104,MATCH("●",INDEX($H$99:$AQ$104,,MATCH($D203,$70:$70,0)-7),0),1)=VLOOKUP(BF$171,$AD$9:$AN$20,8,FALSE),"","sed -i "&amp;IF($AK$169="MacOS","'' ","")&amp;"'s#"&amp;BF$171&amp;"="""&amp;INDEX($E$99:$G$104,MATCH("●",INDEX($H$99:$AQ$104,,MATCH($D203,$70:$70,0)-7),0),1)&amp;""""&amp;"#"&amp;BF$171&amp;"="&amp;""""&amp;VLOOKUP(BF$171,$AD$9:$AN$20,8,FALSE)&amp;""""&amp;"#g'"&amp;"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3" s="73" t="str">
        <f>SUBSTITUTE(IF(VLOOKUP(BG$171,$AD$9:$AN$20,8,FALSE)=INDEX($E$106:$G$110,MATCH("●",INDEX($H$106:$AQ$110,,MATCH($D203,$70:$70,0)-7),0),1),"","sed -i "&amp;IF($AK$169="MacOS","'' ","")&amp;"'s#"&amp;BG$171&amp;"="""&amp;VLOOKUP(BG$171,$AD$9:$AN$20,8,FALSE)&amp;""""&amp;"#"&amp;BG$171&amp;"="&amp;""""&amp;INDEX($E$106:$G$110,MATCH("●",INDEX($H$106:$AQ$110,,MATCH($D203,$70:$70,0)-7),0),1)&amp;""""&amp;"#g'"&amp;" ${CONFIG_DIR}db_data_config.txt; export "&amp;BG$171&amp;"="&amp;""""&amp;INDEX($E$106:$G$110,MATCH("●",INDEX($H$106:$AQ$110,,MATCH($D203,$70:$70,0)-7),0),1)&amp;""";"),",",""",""")</f>
        <v/>
      </c>
      <c r="BH203" s="73" t="str">
        <f>SUBSTITUTE(IF(INDEX($E$106:$G$110,MATCH("●",INDEX($H$106:$AQ$110,,MATCH($D203,$70:$70,0)-7),0),1)=VLOOKUP(BH$171,$AD$9:$AN$20,8,FALSE),"","sed -i "&amp;IF($AK$169="MacOS","'' ","")&amp;"'s#"&amp;BH$171&amp;"="""&amp;INDEX($E$106:$G$110,MATCH("●",INDEX($H$106:$AQ$110,,MATCH($D203,$70:$70,0)-7),0),1)&amp;""""&amp;"#"&amp;BH$171&amp;"="&amp;""""&amp;VLOOKUP(BH$171,$AD$9:$AN$20,8,FALSE)&amp;""""&amp;"#g'"&amp;"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3" s="73" t="str">
        <f>SUBSTITUTE(IF(VLOOKUP(BI$171,$AD$9:$AN$20,8,FALSE)=INDEX($E$112:$G$116,MATCH("●",INDEX($H$112:$AQ$116,,MATCH($D203,$70:$70,0)-7),0),1),"","sed -i "&amp;IF($AK$169="MacOS","'' ","")&amp;"'s#"&amp;BI$171&amp;"="""&amp;VLOOKUP(BI$171,$AD$9:$AN$20,8,FALSE)&amp;""""&amp;"#"&amp;BI$171&amp;"="&amp;""""&amp;INDEX($E$112:$G$116,MATCH("●",INDEX($H$112:$AQ$116,,MATCH($D203,$70:$70,0)-7),0),1)&amp;""""&amp;"#g'"&amp;" ${CONFIG_DIR}db_data_config.txt; export "&amp;BI$171&amp;"="&amp;""""&amp;INDEX($E$112:$G$116,MATCH("●",INDEX($H$112:$AQ$116,,MATCH($D203,$70:$70,0)-7),0),1)&amp;""";"),",",""",""")</f>
        <v/>
      </c>
      <c r="BJ203" s="73" t="str">
        <f>SUBSTITUTE(IF(INDEX($E$112:$G$116,MATCH("●",INDEX($H$112:$AQ$116,,MATCH($D203,$70:$70,0)-7),0),1)=VLOOKUP(BJ$171,$AD$9:$AN$20,8,FALSE),"","sed -i "&amp;IF($AK$169="MacOS","'' ","")&amp;"'s#"&amp;BJ$171&amp;"="""&amp;INDEX($E$112:$G$116,MATCH("●",INDEX($H$112:$AQ$116,,MATCH($D203,$70:$70,0)-7),0),1)&amp;""""&amp;"#"&amp;BJ$171&amp;"="&amp;""""&amp;VLOOKUP(BJ$171,$AD$9:$AN$20,8,FALSE)&amp;""""&amp;"#g'"&amp;"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3" s="73" t="str">
        <f>SUBSTITUTE(IF(VLOOKUP(BK$171,$AD$9:$AN$20,8,FALSE)=INDEX($E$118:$G$121,MATCH("●",INDEX($H$118:$AQ$121,,MATCH($D203,$70:$70,0)-7),0),1),"","sed -i "&amp;IF($AK$169="MacOS","'' ","")&amp;"'s#"&amp;BK$171&amp;"="""&amp;VLOOKUP(BK$171,$AD$9:$AN$20,8,FALSE)&amp;""""&amp;"#"&amp;BK$171&amp;"="&amp;""""&amp;INDEX($E$118:$G$121,MATCH("●",INDEX($H$118:$AQ$121,,MATCH($D203,$70:$70,0)-7),0),1)&amp;""""&amp;"#g'"&amp;" ${CONFIG_DIR}db_data_config.txt; export "&amp;BK$171&amp;"="&amp;""""&amp;INDEX($E$118:$G$121,MATCH("●",INDEX($H$118:$AQ$121,,MATCH($D203,$70:$70,0)-7),0),1)&amp;""";"),",",""",""")</f>
        <v/>
      </c>
      <c r="BL203" s="73" t="str">
        <f>SUBSTITUTE(IF(INDEX($E$118:$G$121,MATCH("●",INDEX($H$118:$AQ$121,,MATCH($D203,$70:$70,0)-7),0),1)=VLOOKUP(BL$171,$AD$9:$AN$20,8,FALSE),"","sed -i "&amp;IF($AK$169="MacOS","'' ","")&amp;"'s#"&amp;BL$171&amp;"="""&amp;INDEX($E$118:$G$121,MATCH("●",INDEX($H$118:$AQ$121,,MATCH($D203,$70:$70,0)-7),0),1)&amp;""""&amp;"#"&amp;BL$171&amp;"="&amp;""""&amp;VLOOKUP(BL$171,$AD$9:$AN$20,8,FALSE)&amp;""""&amp;"#g'"&amp;"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3" s="73" t="str">
        <f>SUBSTITUTE(IF(VLOOKUP(BM$171,$AD$9:$AN$20,8,FALSE)=INDEX($E$123:$G$126,MATCH("●",INDEX($H$123:$AQ$126,,MATCH($D203,$70:$70,0)-7),0),1),"","sed -i "&amp;IF($AK$169="MacOS","'' ","")&amp;"'s#"&amp;BM$171&amp;"="""&amp;VLOOKUP(BM$171,$AD$9:$AN$20,8,FALSE)&amp;""""&amp;"#"&amp;BM$171&amp;"="&amp;""""&amp;INDEX($E$123:$G$126,MATCH("●",INDEX($H$123:$AQ$126,,MATCH($D203,$70:$70,0)-7),0),1)&amp;""""&amp;"#g'"&amp;" ${CONFIG_DIR}db_data_config.txt; export "&amp;BM$171&amp;"="&amp;""""&amp;INDEX($E$123:$G$126,MATCH("●",INDEX($H$123:$AQ$126,,MATCH($D203,$70:$70,0)-7),0),1)&amp;""";"),",",""",""")</f>
        <v/>
      </c>
      <c r="BN203" s="73" t="str">
        <f>SUBSTITUTE(IF(INDEX($E$123:$G$126,MATCH("●",INDEX($H$123:$AQ$126,,MATCH($D203,$70:$70,0)-7),0),1)=VLOOKUP(BN$171,$AD$9:$AN$20,8,FALSE),"","sed -i "&amp;IF($AK$169="MacOS","'' ","")&amp;"'s#"&amp;BN$171&amp;"="""&amp;INDEX($E$123:$G$126,MATCH("●",INDEX($H$123:$AQ$126,,MATCH($D203,$70:$70,0)-7),0),1)&amp;""""&amp;"#"&amp;BN$171&amp;"="&amp;""""&amp;VLOOKUP(BN$171,$AD$9:$AN$20,8,FALSE)&amp;""""&amp;"#g'"&amp;"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3" s="73" t="str">
        <f>SUBSTITUTE(IF(VLOOKUP(BO$171,$AD$9:$AN$20,8,FALSE)=INDEX($E$128:$G$131,MATCH("●",INDEX($H$128:$AQ$131,,MATCH($D203,$70:$70,0)-7),0),1),"","sed -i "&amp;IF($AK$169="MacOS","'' ","")&amp;"'s#"&amp;BO$171&amp;"="""&amp;VLOOKUP(BO$171,$AD$9:$AN$20,8,FALSE)&amp;""""&amp;"#"&amp;BO$171&amp;"="&amp;""""&amp;INDEX($E$128:$G$131,MATCH("●",INDEX($H$128:$AQ$131,,MATCH($D203,$70:$70,0)-7),0),1)&amp;""""&amp;"#g'"&amp;" ${CONFIG_DIR}db_data_config.txt; export "&amp;BO$171&amp;"="&amp;""""&amp;INDEX($E$128:$G$131,MATCH("●",INDEX($H$128:$AQ$131,,MATCH($D203,$70:$70,0)-7),0),1)&amp;""";"),",",""",""")</f>
        <v/>
      </c>
      <c r="BP203" s="73" t="str">
        <f>SUBSTITUTE(IF(INDEX($E$128:$G$131,MATCH("●",INDEX($H$128:$AQ$131,,MATCH($D203,$70:$70,0)-7),0),1)=VLOOKUP(BP$171,$AD$9:$AN$20,8,FALSE),"","sed -i "&amp;IF($AK$169="MacOS","'' ","")&amp;"'s#"&amp;BP$171&amp;"="""&amp;INDEX($E$128:$G$131,MATCH("●",INDEX($H$128:$AQ$131,,MATCH($D203,$70:$70,0)-7),0),1)&amp;""""&amp;"#"&amp;BP$171&amp;"="&amp;""""&amp;VLOOKUP(BP$171,$AD$9:$AN$20,8,FALSE)&amp;""""&amp;"#g'"&amp;"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3" s="73" t="str">
        <f>SUBSTITUTE(IF(VLOOKUP(BQ$171,$AD$9:$AN$20,8,FALSE)=INDEX($E$133:$G$137,MATCH("●",INDEX($H$133:$AQ$137,,MATCH($D203,$70:$70,0)-7),0),1),"","sed -i "&amp;IF($AK$169="MacOS","'' ","")&amp;"'s#"&amp;BQ$171&amp;"="""&amp;VLOOKUP(BQ$171,$AD$9:$AN$20,8,FALSE)&amp;""""&amp;"#"&amp;BQ$171&amp;"="&amp;""""&amp;INDEX($E$133:$G$137,MATCH("●",INDEX($H$133:$AQ$137,,MATCH($D203,$70:$70,0)-7),0),1)&amp;""""&amp;"#g'"&amp;" ${CONFIG_DIR}db_data_config.txt; export "&amp;BQ$171&amp;"="&amp;""""&amp;INDEX($E$133:$G$137,MATCH("●",INDEX($H$133:$AQ$137,,MATCH($D203,$70:$70,0)-7),0),1)&amp;""";"),",",""",""")</f>
        <v/>
      </c>
      <c r="BR203" s="73" t="str">
        <f>SUBSTITUTE(IF(INDEX($E$133:$G$137,MATCH("●",INDEX($H$133:$AQ$137,,MATCH($D203,$70:$70,0)-7),0),1)=VLOOKUP(BR$171,$AD$9:$AN$20,8,FALSE),"","sed -i "&amp;IF($AK$169="MacOS","'' ","")&amp;"'s#"&amp;BR$171&amp;"="""&amp;INDEX($E$133:$G$137,MATCH("●",INDEX($H$133:$AQ$137,,MATCH($D203,$70:$70,0)-7),0),1)&amp;""""&amp;"#"&amp;BR$171&amp;"="&amp;""""&amp;VLOOKUP(BR$171,$AD$9:$AN$20,8,FALSE)&amp;""""&amp;"#g'"&amp;"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3" s="73" t="str">
        <f>SUBSTITUTE(IF(VLOOKUP(BS$171,$AD$9:$AN$20,8,FALSE)=INDEX($E$139:$G$145,MATCH("●",INDEX($H$139:$AQ$145,,MATCH($D203,$70:$70,0)-7),0),1),"","sed -i "&amp;IF($AK$169="MacOS","'' ","")&amp;"'s#"&amp;BS$171&amp;"="""&amp;VLOOKUP(BS$171,$AD$9:$AN$20,8,FALSE)&amp;""""&amp;"#"&amp;BS$171&amp;"="&amp;""""&amp;INDEX($E$139:$G$145,MATCH("●",INDEX($H$139:$AQ$145,,MATCH($D203,$70:$70,0)-7),0),1)&amp;""""&amp;"#g'"&amp;" ${CONFIG_DIR}db_data_config.txt; export "&amp;BS$171&amp;"="&amp;""""&amp;INDEX($E$139:$G$145,MATCH("●",INDEX($H$139:$AQ$145,,MATCH($D203,$70:$70,0)-7),0),1)&amp;""";"),",",""",""")</f>
        <v>sed -i '' 's#MULTIBYTE_STRING="あ"#MULTIBYTE_STRING="A"#g' ${CONFIG_DIR}db_data_config.txt; export MULTIBYTE_STRING="A";</v>
      </c>
      <c r="BT203" s="73" t="str">
        <f>SUBSTITUTE(IF(INDEX($E$139:$G$145,MATCH("●",INDEX($H$139:$AQ$145,,MATCH($D203,$70:$70,0)-7),0),1)=VLOOKUP(BT$171,$AD$9:$AN$20,8,FALSE),"","sed -i "&amp;IF($AK$169="MacOS","'' ","")&amp;"'s#"&amp;BT$171&amp;"="""&amp;INDEX($E$139:$G$145,MATCH("●",INDEX($H$139:$AQ$145,,MATCH($D203,$70:$70,0)-7),0),1)&amp;""""&amp;"#"&amp;BT$171&amp;"="&amp;""""&amp;VLOOKUP(BT$171,$AD$9:$AN$20,8,FALSE)&amp;""""&amp;"#g'"&amp;"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>sed -i '' 's#MULTIBYTE_STRING="A"#MULTIBYTE_STRING="あ"#g' ${CONFIG_DIR}db_data_config.txt; export MULTIBYTE_STRING="あ";</v>
      </c>
      <c r="BU203" s="5" t="s">
        <v>761</v>
      </c>
    </row>
    <row r="204" spans="4:73" ht="36" customHeight="1">
      <c r="D204" s="138">
        <f t="shared" si="3"/>
        <v>32</v>
      </c>
      <c r="E204" s="139"/>
      <c r="F204" s="139"/>
      <c r="G204" s="140"/>
      <c r="H204" s="45" t="str">
        <f t="shared" ca="1" si="2"/>
        <v>clear; echo テストケース032;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146" t="str" cm="1">
        <f t="array" ref="AE204">SUBSTITUTE(INDEX($H$147:$AQ$147, , MATCH($D204, $70:$70, 0)-7),"-","")</f>
        <v>異常</v>
      </c>
      <c r="AF204" s="147"/>
      <c r="AG204" s="148"/>
      <c r="AH204" s="143" t="s">
        <v>916</v>
      </c>
      <c r="AI204" s="144"/>
      <c r="AJ204" s="144"/>
      <c r="AK204" s="144"/>
      <c r="AL204" s="144"/>
      <c r="AM204" s="144"/>
      <c r="AN204" s="144"/>
      <c r="AO204" s="144"/>
      <c r="AP204" s="144"/>
      <c r="AQ204" s="145"/>
      <c r="AS204" s="69" t="str" cm="1">
        <f t="array" ref="AS204">SUBSTITUTE(TEXT(INDEX($H$150:$AQ$150,1,$D204),"000000"),"-","")</f>
        <v>220129</v>
      </c>
      <c r="AT204" s="70"/>
      <c r="AU204" s="71"/>
      <c r="AW204" s="73" t="str">
        <f>SUBSTITUTE(IF(VLOOKUP(AW$171,$AD$9:$AN$20,8,FALSE)=INDEX($E$76:$G$79,MATCH("●",INDEX($H$76:$AQ$79,,MATCH($D204,$70:$70,0)-7),0),1),"","sed -i "&amp;IF($AK$169="MacOS","'' ","")&amp;"'s#"&amp;AW$171&amp;"="""&amp;VLOOKUP(AW$171,$AD$9:$AN$20,8,FALSE)&amp;""""&amp;"#"&amp;AW$171&amp;"="&amp;""""&amp;INDEX($E$76:$G$79,MATCH("●",INDEX($H$76:$AQ$79,,MATCH($D204,$70:$70,0)-7),0),1)&amp;""""&amp;"#g'"&amp;" ${CONFIG_DIR}db_data_config.txt; export "&amp;AW$171&amp;"="&amp;""""&amp;INDEX($E$76:$G$79,MATCH("●",INDEX($H$76:$AQ$79,,MATCH($D204,$70:$70,0)-7),0),1)&amp;""";"),",",""",""")</f>
        <v/>
      </c>
      <c r="AX204" s="73" t="str">
        <f>SUBSTITUTE(IF(INDEX($E$76:$G$79,MATCH("●",INDEX($H$76:$AQ$79,,MATCH($D204,$70:$70,0)-7),0),1)=VLOOKUP(AX$171,$AD$9:$AN$20,8,FALSE),"","sed -i "&amp;IF($AK$169="MacOS","'' ","")&amp;"'s#"&amp;AX$171&amp;"="""&amp;INDEX($E$76:$G$79,MATCH("●",INDEX($H$76:$AQ$79,,MATCH($D204,$70:$70,0)-7),0),1)&amp;""""&amp;"#"&amp;AX$171&amp;"="&amp;""""&amp;VLOOKUP(AX$171,$AD$9:$AN$20,8,FALSE)&amp;""""&amp;"#g'"&amp;"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4" s="73" t="str">
        <f>SUBSTITUTE(IF(VLOOKUP(AY$171,$AD$9:$AN$20,8,FALSE)=INDEX($E$81:$G$84,MATCH("●",INDEX($H$81:$AQ$84,,MATCH($D204,$70:$70,0)-7),0),1),"","sed -i "&amp;IF($AK$169="MacOS","'' ","")&amp;"'s#"&amp;AY$171&amp;"="""&amp;VLOOKUP(AY$171,$AD$9:$AN$20,8,FALSE)&amp;""""&amp;"#"&amp;AY$171&amp;"="&amp;""""&amp;INDEX($E$81:$G$84,MATCH("●",INDEX($H$81:$AQ$84,,MATCH($D204,$70:$70,0)-7),0),1)&amp;""""&amp;"#g'"&amp;" ${CONFIG_DIR}db_data_config.txt; export "&amp;AY$171&amp;"="&amp;""""&amp;INDEX($E$81:$G$84,MATCH("●",INDEX($H$81:$AQ$84,,MATCH($D204,$70:$70,0)-7),0),1)&amp;""";"),",",""",""")</f>
        <v/>
      </c>
      <c r="AZ204" s="73" t="str">
        <f>SUBSTITUTE(IF(INDEX($E$81:$G$84,MATCH("●",INDEX($H$81:$AQ$84,,MATCH($D204,$70:$70,0)-7),0),1)=VLOOKUP(AZ$171,$AD$9:$AN$20,8,FALSE),"","sed -i "&amp;IF($AK$169="MacOS","'' ","")&amp;"'s#"&amp;AZ$171&amp;"="""&amp;INDEX($E$81:$G$84,MATCH("●",INDEX($H$81:$AQ$84,,MATCH($D204,$70:$70,0)-7),0),1)&amp;""""&amp;"#"&amp;AZ$171&amp;"="&amp;""""&amp;VLOOKUP(AZ$171,$AD$9:$AN$20,8,FALSE)&amp;""""&amp;"#g'"&amp;"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4" s="73" t="str">
        <f>SUBSTITUTE(IF(VLOOKUP(BA$171,$AD$9:$AN$20,8,FALSE)=INDEX($E$86:$G$92,MATCH("●",INDEX($H$86:$AQ$92,,MATCH($D204,$70:$70,0)-7),0),1),"","sed -i "&amp;IF($AK$169="MacOS","'' ","")&amp;"'s#"&amp;BA$171&amp;"="""&amp;VLOOKUP(BA$171,$AD$9:$AN$20,8,FALSE)&amp;""""&amp;"#"&amp;BA$171&amp;"="&amp;""""&amp;INDEX($E$86:$G$92,MATCH("●",INDEX($H$86:$AQ$92,,MATCH($D204,$70:$70,0)-7),0),1)&amp;""""&amp;"#g'"&amp;" ${CONFIG_DIR}db_data_config.txt; export "&amp;BA$171&amp;"="&amp;""""&amp;INDEX($E$86:$G$92,MATCH("●",INDEX($H$86:$AQ$92,,MATCH($D204,$70:$70,0)-7),0),1)&amp;""";"),",",""",""")</f>
        <v/>
      </c>
      <c r="BB204" s="73" t="str">
        <f>SUBSTITUTE(IF(INDEX($E$86:$G$92,MATCH("●",INDEX($H$86:$AQ$92,,MATCH($D204,$70:$70,0)-7),0),1)=VLOOKUP(BB$171,$AD$9:$AN$20,8,FALSE),"","sed -i "&amp;IF($AK$169="MacOS","'' ","")&amp;"'s#"&amp;BB$171&amp;"="""&amp;INDEX($E$86:$G$92,MATCH("●",INDEX($H$86:$AQ$92,,MATCH($D204,$70:$70,0)-7),0),1)&amp;""""&amp;"#"&amp;BB$171&amp;"="&amp;""""&amp;VLOOKUP(BB$171,$AD$9:$AN$20,8,FALSE)&amp;""""&amp;"#g'"&amp;"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204" s="73" t="str">
        <f>SUBSTITUTE(IF(VLOOKUP(BC$171,$AD$9:$AN$20,8,FALSE)=INDEX($E$94:$G$97,MATCH("●",INDEX($H$94:$AQ$97,,MATCH($D204,$70:$70,0)-7),0),1),"","sed -i "&amp;IF($AK$169="MacOS","'' ","")&amp;"'s#"&amp;BC$171&amp;"="""&amp;VLOOKUP(BC$171,$AD$9:$AN$20,8,FALSE)&amp;""""&amp;"#"&amp;BC$171&amp;"="&amp;""""&amp;INDEX($E$94:$G$97,MATCH("●",INDEX($H$94:$AQ$97,,MATCH($D204,$70:$70,0)-7),0),1)&amp;""""&amp;"#g'"&amp;" ${CONFIG_DIR}db_data_config.txt; export "&amp;BC$171&amp;"="&amp;""""&amp;INDEX($E$94:$G$97,MATCH("●",INDEX($H$94:$AQ$97,,MATCH($D204,$70:$70,0)-7),0),1)&amp;""";"),",",""",""")</f>
        <v/>
      </c>
      <c r="BD204" s="73" t="str">
        <f>SUBSTITUTE(IF(INDEX($E$94:$G$97,MATCH("●",INDEX($H$94:$AQ$97,,MATCH($D204,$70:$70,0)-7),0),1)=VLOOKUP(BD$171,$AD$9:$AN$20,8,FALSE),"","sed -i "&amp;IF($AK$169="MacOS","'' ","")&amp;"'s#"&amp;BD$171&amp;"="""&amp;INDEX($E$94:$G$97,MATCH("●",INDEX($H$94:$AQ$97,,MATCH($D204,$70:$70,0)-7),0),1)&amp;""""&amp;"#"&amp;BD$171&amp;"="&amp;""""&amp;VLOOKUP(BD$171,$AD$9:$AN$20,8,FALSE)&amp;""""&amp;"#g'"&amp;"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4" s="73" t="str">
        <f>SUBSTITUTE(IF(VLOOKUP(BE$171,$AD$9:$AN$20,8,FALSE)=INDEX($E$99:$G$104,MATCH("●",INDEX($H$99:$AQ$104,,MATCH($D204,$70:$70,0)-7),0),1),"","sed -i "&amp;IF($AK$169="MacOS","'' ","")&amp;"'s#"&amp;BE$171&amp;"="""&amp;VLOOKUP(BE$171,$AD$9:$AN$20,8,FALSE)&amp;""""&amp;"#"&amp;BE$171&amp;"="&amp;""""&amp;INDEX($E$99:$G$104,MATCH("●",INDEX($H$99:$AQ$104,,MATCH($D204,$70:$70,0)-7),0),1)&amp;""""&amp;"#g'"&amp;" ${CONFIG_DIR}db_data_config.txt; export "&amp;BE$171&amp;"="&amp;""""&amp;INDEX($E$99:$G$104,MATCH("●",INDEX($H$99:$AQ$104,,MATCH($D204,$70:$70,0)-7),0),1)&amp;""";"),",",""",""")</f>
        <v/>
      </c>
      <c r="BF204" s="73" t="str">
        <f>SUBSTITUTE(IF(INDEX($E$99:$G$104,MATCH("●",INDEX($H$99:$AQ$104,,MATCH($D204,$70:$70,0)-7),0),1)=VLOOKUP(BF$171,$AD$9:$AN$20,8,FALSE),"","sed -i "&amp;IF($AK$169="MacOS","'' ","")&amp;"'s#"&amp;BF$171&amp;"="""&amp;INDEX($E$99:$G$104,MATCH("●",INDEX($H$99:$AQ$104,,MATCH($D204,$70:$70,0)-7),0),1)&amp;""""&amp;"#"&amp;BF$171&amp;"="&amp;""""&amp;VLOOKUP(BF$171,$AD$9:$AN$20,8,FALSE)&amp;""""&amp;"#g'"&amp;"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4" s="73" t="str">
        <f>SUBSTITUTE(IF(VLOOKUP(BG$171,$AD$9:$AN$20,8,FALSE)=INDEX($E$106:$G$110,MATCH("●",INDEX($H$106:$AQ$110,,MATCH($D204,$70:$70,0)-7),0),1),"","sed -i "&amp;IF($AK$169="MacOS","'' ","")&amp;"'s#"&amp;BG$171&amp;"="""&amp;VLOOKUP(BG$171,$AD$9:$AN$20,8,FALSE)&amp;""""&amp;"#"&amp;BG$171&amp;"="&amp;""""&amp;INDEX($E$106:$G$110,MATCH("●",INDEX($H$106:$AQ$110,,MATCH($D204,$70:$70,0)-7),0),1)&amp;""""&amp;"#g'"&amp;" ${CONFIG_DIR}db_data_config.txt; export "&amp;BG$171&amp;"="&amp;""""&amp;INDEX($E$106:$G$110,MATCH("●",INDEX($H$106:$AQ$110,,MATCH($D204,$70:$70,0)-7),0),1)&amp;""";"),",",""",""")</f>
        <v/>
      </c>
      <c r="BH204" s="73" t="str">
        <f>SUBSTITUTE(IF(INDEX($E$106:$G$110,MATCH("●",INDEX($H$106:$AQ$110,,MATCH($D204,$70:$70,0)-7),0),1)=VLOOKUP(BH$171,$AD$9:$AN$20,8,FALSE),"","sed -i "&amp;IF($AK$169="MacOS","'' ","")&amp;"'s#"&amp;BH$171&amp;"="""&amp;INDEX($E$106:$G$110,MATCH("●",INDEX($H$106:$AQ$110,,MATCH($D204,$70:$70,0)-7),0),1)&amp;""""&amp;"#"&amp;BH$171&amp;"="&amp;""""&amp;VLOOKUP(BH$171,$AD$9:$AN$20,8,FALSE)&amp;""""&amp;"#g'"&amp;"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4" s="73" t="str">
        <f>SUBSTITUTE(IF(VLOOKUP(BI$171,$AD$9:$AN$20,8,FALSE)=INDEX($E$112:$G$116,MATCH("●",INDEX($H$112:$AQ$116,,MATCH($D204,$70:$70,0)-7),0),1),"","sed -i "&amp;IF($AK$169="MacOS","'' ","")&amp;"'s#"&amp;BI$171&amp;"="""&amp;VLOOKUP(BI$171,$AD$9:$AN$20,8,FALSE)&amp;""""&amp;"#"&amp;BI$171&amp;"="&amp;""""&amp;INDEX($E$112:$G$116,MATCH("●",INDEX($H$112:$AQ$116,,MATCH($D204,$70:$70,0)-7),0),1)&amp;""""&amp;"#g'"&amp;" ${CONFIG_DIR}db_data_config.txt; export "&amp;BI$171&amp;"="&amp;""""&amp;INDEX($E$112:$G$116,MATCH("●",INDEX($H$112:$AQ$116,,MATCH($D204,$70:$70,0)-7),0),1)&amp;""";"),",",""",""")</f>
        <v/>
      </c>
      <c r="BJ204" s="73" t="str">
        <f>SUBSTITUTE(IF(INDEX($E$112:$G$116,MATCH("●",INDEX($H$112:$AQ$116,,MATCH($D204,$70:$70,0)-7),0),1)=VLOOKUP(BJ$171,$AD$9:$AN$20,8,FALSE),"","sed -i "&amp;IF($AK$169="MacOS","'' ","")&amp;"'s#"&amp;BJ$171&amp;"="""&amp;INDEX($E$112:$G$116,MATCH("●",INDEX($H$112:$AQ$116,,MATCH($D204,$70:$70,0)-7),0),1)&amp;""""&amp;"#"&amp;BJ$171&amp;"="&amp;""""&amp;VLOOKUP(BJ$171,$AD$9:$AN$20,8,FALSE)&amp;""""&amp;"#g'"&amp;"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4" s="73" t="str">
        <f>SUBSTITUTE(IF(VLOOKUP(BK$171,$AD$9:$AN$20,8,FALSE)=INDEX($E$118:$G$121,MATCH("●",INDEX($H$118:$AQ$121,,MATCH($D204,$70:$70,0)-7),0),1),"","sed -i "&amp;IF($AK$169="MacOS","'' ","")&amp;"'s#"&amp;BK$171&amp;"="""&amp;VLOOKUP(BK$171,$AD$9:$AN$20,8,FALSE)&amp;""""&amp;"#"&amp;BK$171&amp;"="&amp;""""&amp;INDEX($E$118:$G$121,MATCH("●",INDEX($H$118:$AQ$121,,MATCH($D204,$70:$70,0)-7),0),1)&amp;""""&amp;"#g'"&amp;" ${CONFIG_DIR}db_data_config.txt; export "&amp;BK$171&amp;"="&amp;""""&amp;INDEX($E$118:$G$121,MATCH("●",INDEX($H$118:$AQ$121,,MATCH($D204,$70:$70,0)-7),0),1)&amp;""";"),",",""",""")</f>
        <v/>
      </c>
      <c r="BL204" s="73" t="str">
        <f>SUBSTITUTE(IF(INDEX($E$118:$G$121,MATCH("●",INDEX($H$118:$AQ$121,,MATCH($D204,$70:$70,0)-7),0),1)=VLOOKUP(BL$171,$AD$9:$AN$20,8,FALSE),"","sed -i "&amp;IF($AK$169="MacOS","'' ","")&amp;"'s#"&amp;BL$171&amp;"="""&amp;INDEX($E$118:$G$121,MATCH("●",INDEX($H$118:$AQ$121,,MATCH($D204,$70:$70,0)-7),0),1)&amp;""""&amp;"#"&amp;BL$171&amp;"="&amp;""""&amp;VLOOKUP(BL$171,$AD$9:$AN$20,8,FALSE)&amp;""""&amp;"#g'"&amp;"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4" s="73" t="str">
        <f>SUBSTITUTE(IF(VLOOKUP(BM$171,$AD$9:$AN$20,8,FALSE)=INDEX($E$123:$G$126,MATCH("●",INDEX($H$123:$AQ$126,,MATCH($D204,$70:$70,0)-7),0),1),"","sed -i "&amp;IF($AK$169="MacOS","'' ","")&amp;"'s#"&amp;BM$171&amp;"="""&amp;VLOOKUP(BM$171,$AD$9:$AN$20,8,FALSE)&amp;""""&amp;"#"&amp;BM$171&amp;"="&amp;""""&amp;INDEX($E$123:$G$126,MATCH("●",INDEX($H$123:$AQ$126,,MATCH($D204,$70:$70,0)-7),0),1)&amp;""""&amp;"#g'"&amp;" ${CONFIG_DIR}db_data_config.txt; export "&amp;BM$171&amp;"="&amp;""""&amp;INDEX($E$123:$G$126,MATCH("●",INDEX($H$123:$AQ$126,,MATCH($D204,$70:$70,0)-7),0),1)&amp;""";"),",",""",""")</f>
        <v/>
      </c>
      <c r="BN204" s="73" t="str">
        <f>SUBSTITUTE(IF(INDEX($E$123:$G$126,MATCH("●",INDEX($H$123:$AQ$126,,MATCH($D204,$70:$70,0)-7),0),1)=VLOOKUP(BN$171,$AD$9:$AN$20,8,FALSE),"","sed -i "&amp;IF($AK$169="MacOS","'' ","")&amp;"'s#"&amp;BN$171&amp;"="""&amp;INDEX($E$123:$G$126,MATCH("●",INDEX($H$123:$AQ$126,,MATCH($D204,$70:$70,0)-7),0),1)&amp;""""&amp;"#"&amp;BN$171&amp;"="&amp;""""&amp;VLOOKUP(BN$171,$AD$9:$AN$20,8,FALSE)&amp;""""&amp;"#g'"&amp;"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4" s="73" t="str">
        <f>SUBSTITUTE(IF(VLOOKUP(BO$171,$AD$9:$AN$20,8,FALSE)=INDEX($E$128:$G$131,MATCH("●",INDEX($H$128:$AQ$131,,MATCH($D204,$70:$70,0)-7),0),1),"","sed -i "&amp;IF($AK$169="MacOS","'' ","")&amp;"'s#"&amp;BO$171&amp;"="""&amp;VLOOKUP(BO$171,$AD$9:$AN$20,8,FALSE)&amp;""""&amp;"#"&amp;BO$171&amp;"="&amp;""""&amp;INDEX($E$128:$G$131,MATCH("●",INDEX($H$128:$AQ$131,,MATCH($D204,$70:$70,0)-7),0),1)&amp;""""&amp;"#g'"&amp;" ${CONFIG_DIR}db_data_config.txt; export "&amp;BO$171&amp;"="&amp;""""&amp;INDEX($E$128:$G$131,MATCH("●",INDEX($H$128:$AQ$131,,MATCH($D204,$70:$70,0)-7),0),1)&amp;""";"),",",""",""")</f>
        <v/>
      </c>
      <c r="BP204" s="73" t="str">
        <f>SUBSTITUTE(IF(INDEX($E$128:$G$131,MATCH("●",INDEX($H$128:$AQ$131,,MATCH($D204,$70:$70,0)-7),0),1)=VLOOKUP(BP$171,$AD$9:$AN$20,8,FALSE),"","sed -i "&amp;IF($AK$169="MacOS","'' ","")&amp;"'s#"&amp;BP$171&amp;"="""&amp;INDEX($E$128:$G$131,MATCH("●",INDEX($H$128:$AQ$131,,MATCH($D204,$70:$70,0)-7),0),1)&amp;""""&amp;"#"&amp;BP$171&amp;"="&amp;""""&amp;VLOOKUP(BP$171,$AD$9:$AN$20,8,FALSE)&amp;""""&amp;"#g'"&amp;"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4" s="73" t="str">
        <f>SUBSTITUTE(IF(VLOOKUP(BQ$171,$AD$9:$AN$20,8,FALSE)=INDEX($E$133:$G$137,MATCH("●",INDEX($H$133:$AQ$137,,MATCH($D204,$70:$70,0)-7),0),1),"","sed -i "&amp;IF($AK$169="MacOS","'' ","")&amp;"'s#"&amp;BQ$171&amp;"="""&amp;VLOOKUP(BQ$171,$AD$9:$AN$20,8,FALSE)&amp;""""&amp;"#"&amp;BQ$171&amp;"="&amp;""""&amp;INDEX($E$133:$G$137,MATCH("●",INDEX($H$133:$AQ$137,,MATCH($D204,$70:$70,0)-7),0),1)&amp;""""&amp;"#g'"&amp;" ${CONFIG_DIR}db_data_config.txt; export "&amp;BQ$171&amp;"="&amp;""""&amp;INDEX($E$133:$G$137,MATCH("●",INDEX($H$133:$AQ$137,,MATCH($D204,$70:$70,0)-7),0),1)&amp;""";"),",",""",""")</f>
        <v/>
      </c>
      <c r="BR204" s="73" t="str">
        <f>SUBSTITUTE(IF(INDEX($E$133:$G$137,MATCH("●",INDEX($H$133:$AQ$137,,MATCH($D204,$70:$70,0)-7),0),1)=VLOOKUP(BR$171,$AD$9:$AN$20,8,FALSE),"","sed -i "&amp;IF($AK$169="MacOS","'' ","")&amp;"'s#"&amp;BR$171&amp;"="""&amp;INDEX($E$133:$G$137,MATCH("●",INDEX($H$133:$AQ$137,,MATCH($D204,$70:$70,0)-7),0),1)&amp;""""&amp;"#"&amp;BR$171&amp;"="&amp;""""&amp;VLOOKUP(BR$171,$AD$9:$AN$20,8,FALSE)&amp;""""&amp;"#g'"&amp;"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4" s="73" t="str">
        <f>SUBSTITUTE(IF(VLOOKUP(BS$171,$AD$9:$AN$20,8,FALSE)=INDEX($E$139:$G$145,MATCH("●",INDEX($H$139:$AQ$145,,MATCH($D204,$70:$70,0)-7),0),1),"","sed -i "&amp;IF($AK$169="MacOS","'' ","")&amp;"'s#"&amp;BS$171&amp;"="""&amp;VLOOKUP(BS$171,$AD$9:$AN$20,8,FALSE)&amp;""""&amp;"#"&amp;BS$171&amp;"="&amp;""""&amp;INDEX($E$139:$G$145,MATCH("●",INDEX($H$139:$AQ$145,,MATCH($D204,$70:$70,0)-7),0),1)&amp;""""&amp;"#g'"&amp;" ${CONFIG_DIR}db_data_config.txt; export "&amp;BS$171&amp;"="&amp;""""&amp;INDEX($E$139:$G$145,MATCH("●",INDEX($H$139:$AQ$145,,MATCH($D204,$70:$70,0)-7),0),1)&amp;""";"),",",""",""")</f>
        <v>sed -i '' 's#MULTIBYTE_STRING="あ"#MULTIBYTE_STRING="AA"#g' ${CONFIG_DIR}db_data_config.txt; export MULTIBYTE_STRING="AA";</v>
      </c>
      <c r="BT204" s="73" t="str">
        <f>SUBSTITUTE(IF(INDEX($E$139:$G$145,MATCH("●",INDEX($H$139:$AQ$145,,MATCH($D204,$70:$70,0)-7),0),1)=VLOOKUP(BT$171,$AD$9:$AN$20,8,FALSE),"","sed -i "&amp;IF($AK$169="MacOS","'' ","")&amp;"'s#"&amp;BT$171&amp;"="""&amp;INDEX($E$139:$G$145,MATCH("●",INDEX($H$139:$AQ$145,,MATCH($D204,$70:$70,0)-7),0),1)&amp;""""&amp;"#"&amp;BT$171&amp;"="&amp;""""&amp;VLOOKUP(BT$171,$AD$9:$AN$20,8,FALSE)&amp;""""&amp;"#g'"&amp;"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>sed -i '' 's#MULTIBYTE_STRING="AA"#MULTIBYTE_STRING="あ"#g' ${CONFIG_DIR}db_data_config.txt; export MULTIBYTE_STRING="あ";</v>
      </c>
      <c r="BU204" s="5" t="s">
        <v>761</v>
      </c>
    </row>
    <row r="205" spans="4:73" ht="36" customHeight="1">
      <c r="D205" s="138">
        <f t="shared" si="3"/>
        <v>33</v>
      </c>
      <c r="E205" s="139"/>
      <c r="F205" s="139"/>
      <c r="G205" s="140"/>
      <c r="H205" s="45" t="str">
        <f t="shared" ca="1" si="2"/>
        <v>clear; echo テストケース033;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146" t="str" cm="1">
        <f t="array" ref="AE205">SUBSTITUTE(INDEX($H$147:$AQ$147, , MATCH($D205, $70:$70, 0)-7),"-","")</f>
        <v>異常</v>
      </c>
      <c r="AF205" s="147"/>
      <c r="AG205" s="148"/>
      <c r="AH205" s="156" t="s">
        <v>917</v>
      </c>
      <c r="AI205" s="157"/>
      <c r="AJ205" s="157"/>
      <c r="AK205" s="157"/>
      <c r="AL205" s="157"/>
      <c r="AM205" s="157"/>
      <c r="AN205" s="157"/>
      <c r="AO205" s="157"/>
      <c r="AP205" s="157"/>
      <c r="AQ205" s="158"/>
      <c r="AS205" s="69" t="str" cm="1">
        <f t="array" ref="AS205">SUBSTITUTE(TEXT(INDEX($H$150:$AQ$150,1,$D205),"000000"),"-","")</f>
        <v>220130</v>
      </c>
      <c r="AT205" s="70"/>
      <c r="AU205" s="71"/>
      <c r="AW205" s="73" t="str">
        <f>SUBSTITUTE(IF(VLOOKUP(AW$171,$AD$9:$AN$20,8,FALSE)=INDEX($E$76:$G$79,MATCH("●",INDEX($H$76:$AQ$79,,MATCH($D205,$70:$70,0)-7),0),1),"","sed -i "&amp;IF($AK$169="MacOS","'' ","")&amp;"'s#"&amp;AW$171&amp;"="""&amp;VLOOKUP(AW$171,$AD$9:$AN$20,8,FALSE)&amp;""""&amp;"#"&amp;AW$171&amp;"="&amp;""""&amp;INDEX($E$76:$G$79,MATCH("●",INDEX($H$76:$AQ$79,,MATCH($D205,$70:$70,0)-7),0),1)&amp;""""&amp;"#g'"&amp;" ${CONFIG_DIR}db_data_config.txt; export "&amp;AW$171&amp;"="&amp;""""&amp;INDEX($E$76:$G$79,MATCH("●",INDEX($H$76:$AQ$79,,MATCH($D205,$70:$70,0)-7),0),1)&amp;""";"),",",""",""")</f>
        <v/>
      </c>
      <c r="AX205" s="73" t="str">
        <f>SUBSTITUTE(IF(INDEX($E$76:$G$79,MATCH("●",INDEX($H$76:$AQ$79,,MATCH($D205,$70:$70,0)-7),0),1)=VLOOKUP(AX$171,$AD$9:$AN$20,8,FALSE),"","sed -i "&amp;IF($AK$169="MacOS","'' ","")&amp;"'s#"&amp;AX$171&amp;"="""&amp;INDEX($E$76:$G$79,MATCH("●",INDEX($H$76:$AQ$79,,MATCH($D205,$70:$70,0)-7),0),1)&amp;""""&amp;"#"&amp;AX$171&amp;"="&amp;""""&amp;VLOOKUP(AX$171,$AD$9:$AN$20,8,FALSE)&amp;""""&amp;"#g'"&amp;"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5" s="73" t="str">
        <f>SUBSTITUTE(IF(VLOOKUP(AY$171,$AD$9:$AN$20,8,FALSE)=INDEX($E$81:$G$84,MATCH("●",INDEX($H$81:$AQ$84,,MATCH($D205,$70:$70,0)-7),0),1),"","sed -i "&amp;IF($AK$169="MacOS","'' ","")&amp;"'s#"&amp;AY$171&amp;"="""&amp;VLOOKUP(AY$171,$AD$9:$AN$20,8,FALSE)&amp;""""&amp;"#"&amp;AY$171&amp;"="&amp;""""&amp;INDEX($E$81:$G$84,MATCH("●",INDEX($H$81:$AQ$84,,MATCH($D205,$70:$70,0)-7),0),1)&amp;""""&amp;"#g'"&amp;" ${CONFIG_DIR}db_data_config.txt; export "&amp;AY$171&amp;"="&amp;""""&amp;INDEX($E$81:$G$84,MATCH("●",INDEX($H$81:$AQ$84,,MATCH($D205,$70:$70,0)-7),0),1)&amp;""";"),",",""",""")</f>
        <v/>
      </c>
      <c r="AZ205" s="73" t="str">
        <f>SUBSTITUTE(IF(INDEX($E$81:$G$84,MATCH("●",INDEX($H$81:$AQ$84,,MATCH($D205,$70:$70,0)-7),0),1)=VLOOKUP(AZ$171,$AD$9:$AN$20,8,FALSE),"","sed -i "&amp;IF($AK$169="MacOS","'' ","")&amp;"'s#"&amp;AZ$171&amp;"="""&amp;INDEX($E$81:$G$84,MATCH("●",INDEX($H$81:$AQ$84,,MATCH($D205,$70:$70,0)-7),0),1)&amp;""""&amp;"#"&amp;AZ$171&amp;"="&amp;""""&amp;VLOOKUP(AZ$171,$AD$9:$AN$20,8,FALSE)&amp;""""&amp;"#g'"&amp;"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5" s="73" t="str">
        <f>SUBSTITUTE(IF(VLOOKUP(BA$171,$AD$9:$AN$20,8,FALSE)=INDEX($E$86:$G$92,MATCH("●",INDEX($H$86:$AQ$92,,MATCH($D205,$70:$70,0)-7),0),1),"","sed -i "&amp;IF($AK$169="MacOS","'' ","")&amp;"'s#"&amp;BA$171&amp;"="""&amp;VLOOKUP(BA$171,$AD$9:$AN$20,8,FALSE)&amp;""""&amp;"#"&amp;BA$171&amp;"="&amp;""""&amp;INDEX($E$86:$G$92,MATCH("●",INDEX($H$86:$AQ$92,,MATCH($D205,$70:$70,0)-7),0),1)&amp;""""&amp;"#g'"&amp;" ${CONFIG_DIR}db_data_config.txt; export "&amp;BA$171&amp;"="&amp;""""&amp;INDEX($E$86:$G$92,MATCH("●",INDEX($H$86:$AQ$92,,MATCH($D205,$70:$70,0)-7),0),1)&amp;""";"),",",""",""")</f>
        <v>sed -i '' 's#COLUMN_DATA_LENGTH="3"#COLUMN_DATA_LENGTH="0"#g' ${CONFIG_DIR}db_data_config.txt; export COLUMN_DATA_LENGTH="0";</v>
      </c>
      <c r="BB205" s="73" t="str">
        <f>SUBSTITUTE(IF(INDEX($E$86:$G$92,MATCH("●",INDEX($H$86:$AQ$92,,MATCH($D205,$70:$70,0)-7),0),1)=VLOOKUP(BB$171,$AD$9:$AN$20,8,FALSE),"","sed -i "&amp;IF($AK$169="MacOS","'' ","")&amp;"'s#"&amp;BB$171&amp;"="""&amp;INDEX($E$86:$G$92,MATCH("●",INDEX($H$86:$AQ$92,,MATCH($D205,$70:$70,0)-7),0),1)&amp;""""&amp;"#"&amp;BB$171&amp;"="&amp;""""&amp;VLOOKUP(BB$171,$AD$9:$AN$20,8,FALSE)&amp;""""&amp;"#g'"&amp;"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>sed -i '' 's#COLUMN_DATA_LENGTH="0"#COLUMN_DATA_LENGTH="3"#g' ${CONFIG_DIR}db_data_config.txt; export COLUMN_DATA_LENGTH="3";</v>
      </c>
      <c r="BC205" s="73" t="str">
        <f>SUBSTITUTE(IF(VLOOKUP(BC$171,$AD$9:$AN$20,8,FALSE)=INDEX($E$94:$G$97,MATCH("●",INDEX($H$94:$AQ$97,,MATCH($D205,$70:$70,0)-7),0),1),"","sed -i "&amp;IF($AK$169="MacOS","'' ","")&amp;"'s#"&amp;BC$171&amp;"="""&amp;VLOOKUP(BC$171,$AD$9:$AN$20,8,FALSE)&amp;""""&amp;"#"&amp;BC$171&amp;"="&amp;""""&amp;INDEX($E$94:$G$97,MATCH("●",INDEX($H$94:$AQ$97,,MATCH($D205,$70:$70,0)-7),0),1)&amp;""""&amp;"#g'"&amp;" ${CONFIG_DIR}db_data_config.txt; export "&amp;BC$171&amp;"="&amp;""""&amp;INDEX($E$94:$G$97,MATCH("●",INDEX($H$94:$AQ$97,,MATCH($D205,$70:$70,0)-7),0),1)&amp;""";"),",",""",""")</f>
        <v/>
      </c>
      <c r="BD205" s="73" t="str">
        <f>SUBSTITUTE(IF(INDEX($E$94:$G$97,MATCH("●",INDEX($H$94:$AQ$97,,MATCH($D205,$70:$70,0)-7),0),1)=VLOOKUP(BD$171,$AD$9:$AN$20,8,FALSE),"","sed -i "&amp;IF($AK$169="MacOS","'' ","")&amp;"'s#"&amp;BD$171&amp;"="""&amp;INDEX($E$94:$G$97,MATCH("●",INDEX($H$94:$AQ$97,,MATCH($D205,$70:$70,0)-7),0),1)&amp;""""&amp;"#"&amp;BD$171&amp;"="&amp;""""&amp;VLOOKUP(BD$171,$AD$9:$AN$20,8,FALSE)&amp;""""&amp;"#g'"&amp;"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5" s="73" t="str">
        <f>SUBSTITUTE(IF(VLOOKUP(BE$171,$AD$9:$AN$20,8,FALSE)=INDEX($E$99:$G$104,MATCH("●",INDEX($H$99:$AQ$104,,MATCH($D205,$70:$70,0)-7),0),1),"","sed -i "&amp;IF($AK$169="MacOS","'' ","")&amp;"'s#"&amp;BE$171&amp;"="""&amp;VLOOKUP(BE$171,$AD$9:$AN$20,8,FALSE)&amp;""""&amp;"#"&amp;BE$171&amp;"="&amp;""""&amp;INDEX($E$99:$G$104,MATCH("●",INDEX($H$99:$AQ$104,,MATCH($D205,$70:$70,0)-7),0),1)&amp;""""&amp;"#g'"&amp;" ${CONFIG_DIR}db_data_config.txt; export "&amp;BE$171&amp;"="&amp;""""&amp;INDEX($E$99:$G$104,MATCH("●",INDEX($H$99:$AQ$104,,MATCH($D205,$70:$70,0)-7),0),1)&amp;""";"),",",""",""")</f>
        <v/>
      </c>
      <c r="BF205" s="73" t="str">
        <f>SUBSTITUTE(IF(INDEX($E$99:$G$104,MATCH("●",INDEX($H$99:$AQ$104,,MATCH($D205,$70:$70,0)-7),0),1)=VLOOKUP(BF$171,$AD$9:$AN$20,8,FALSE),"","sed -i "&amp;IF($AK$169="MacOS","'' ","")&amp;"'s#"&amp;BF$171&amp;"="""&amp;INDEX($E$99:$G$104,MATCH("●",INDEX($H$99:$AQ$104,,MATCH($D205,$70:$70,0)-7),0),1)&amp;""""&amp;"#"&amp;BF$171&amp;"="&amp;""""&amp;VLOOKUP(BF$171,$AD$9:$AN$20,8,FALSE)&amp;""""&amp;"#g'"&amp;"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5" s="73" t="str">
        <f>SUBSTITUTE(IF(VLOOKUP(BG$171,$AD$9:$AN$20,8,FALSE)=INDEX($E$106:$G$110,MATCH("●",INDEX($H$106:$AQ$110,,MATCH($D205,$70:$70,0)-7),0),1),"","sed -i "&amp;IF($AK$169="MacOS","'' ","")&amp;"'s#"&amp;BG$171&amp;"="""&amp;VLOOKUP(BG$171,$AD$9:$AN$20,8,FALSE)&amp;""""&amp;"#"&amp;BG$171&amp;"="&amp;""""&amp;INDEX($E$106:$G$110,MATCH("●",INDEX($H$106:$AQ$110,,MATCH($D205,$70:$70,0)-7),0),1)&amp;""""&amp;"#g'"&amp;" ${CONFIG_DIR}db_data_config.txt; export "&amp;BG$171&amp;"="&amp;""""&amp;INDEX($E$106:$G$110,MATCH("●",INDEX($H$106:$AQ$110,,MATCH($D205,$70:$70,0)-7),0),1)&amp;""";"),",",""",""")</f>
        <v/>
      </c>
      <c r="BH205" s="73" t="str">
        <f>SUBSTITUTE(IF(INDEX($E$106:$G$110,MATCH("●",INDEX($H$106:$AQ$110,,MATCH($D205,$70:$70,0)-7),0),1)=VLOOKUP(BH$171,$AD$9:$AN$20,8,FALSE),"","sed -i "&amp;IF($AK$169="MacOS","'' ","")&amp;"'s#"&amp;BH$171&amp;"="""&amp;INDEX($E$106:$G$110,MATCH("●",INDEX($H$106:$AQ$110,,MATCH($D205,$70:$70,0)-7),0),1)&amp;""""&amp;"#"&amp;BH$171&amp;"="&amp;""""&amp;VLOOKUP(BH$171,$AD$9:$AN$20,8,FALSE)&amp;""""&amp;"#g'"&amp;"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5" s="73" t="str">
        <f>SUBSTITUTE(IF(VLOOKUP(BI$171,$AD$9:$AN$20,8,FALSE)=INDEX($E$112:$G$116,MATCH("●",INDEX($H$112:$AQ$116,,MATCH($D205,$70:$70,0)-7),0),1),"","sed -i "&amp;IF($AK$169="MacOS","'' ","")&amp;"'s#"&amp;BI$171&amp;"="""&amp;VLOOKUP(BI$171,$AD$9:$AN$20,8,FALSE)&amp;""""&amp;"#"&amp;BI$171&amp;"="&amp;""""&amp;INDEX($E$112:$G$116,MATCH("●",INDEX($H$112:$AQ$116,,MATCH($D205,$70:$70,0)-7),0),1)&amp;""""&amp;"#g'"&amp;" ${CONFIG_DIR}db_data_config.txt; export "&amp;BI$171&amp;"="&amp;""""&amp;INDEX($E$112:$G$116,MATCH("●",INDEX($H$112:$AQ$116,,MATCH($D205,$70:$70,0)-7),0),1)&amp;""";"),",",""",""")</f>
        <v/>
      </c>
      <c r="BJ205" s="73" t="str">
        <f>SUBSTITUTE(IF(INDEX($E$112:$G$116,MATCH("●",INDEX($H$112:$AQ$116,,MATCH($D205,$70:$70,0)-7),0),1)=VLOOKUP(BJ$171,$AD$9:$AN$20,8,FALSE),"","sed -i "&amp;IF($AK$169="MacOS","'' ","")&amp;"'s#"&amp;BJ$171&amp;"="""&amp;INDEX($E$112:$G$116,MATCH("●",INDEX($H$112:$AQ$116,,MATCH($D205,$70:$70,0)-7),0),1)&amp;""""&amp;"#"&amp;BJ$171&amp;"="&amp;""""&amp;VLOOKUP(BJ$171,$AD$9:$AN$20,8,FALSE)&amp;""""&amp;"#g'"&amp;"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5" s="73" t="str">
        <f>SUBSTITUTE(IF(VLOOKUP(BK$171,$AD$9:$AN$20,8,FALSE)=INDEX($E$118:$G$121,MATCH("●",INDEX($H$118:$AQ$121,,MATCH($D205,$70:$70,0)-7),0),1),"","sed -i "&amp;IF($AK$169="MacOS","'' ","")&amp;"'s#"&amp;BK$171&amp;"="""&amp;VLOOKUP(BK$171,$AD$9:$AN$20,8,FALSE)&amp;""""&amp;"#"&amp;BK$171&amp;"="&amp;""""&amp;INDEX($E$118:$G$121,MATCH("●",INDEX($H$118:$AQ$121,,MATCH($D205,$70:$70,0)-7),0),1)&amp;""""&amp;"#g'"&amp;" ${CONFIG_DIR}db_data_config.txt; export "&amp;BK$171&amp;"="&amp;""""&amp;INDEX($E$118:$G$121,MATCH("●",INDEX($H$118:$AQ$121,,MATCH($D205,$70:$70,0)-7),0),1)&amp;""";"),",",""",""")</f>
        <v/>
      </c>
      <c r="BL205" s="73" t="str">
        <f>SUBSTITUTE(IF(INDEX($E$118:$G$121,MATCH("●",INDEX($H$118:$AQ$121,,MATCH($D205,$70:$70,0)-7),0),1)=VLOOKUP(BL$171,$AD$9:$AN$20,8,FALSE),"","sed -i "&amp;IF($AK$169="MacOS","'' ","")&amp;"'s#"&amp;BL$171&amp;"="""&amp;INDEX($E$118:$G$121,MATCH("●",INDEX($H$118:$AQ$121,,MATCH($D205,$70:$70,0)-7),0),1)&amp;""""&amp;"#"&amp;BL$171&amp;"="&amp;""""&amp;VLOOKUP(BL$171,$AD$9:$AN$20,8,FALSE)&amp;""""&amp;"#g'"&amp;"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5" s="73" t="str">
        <f>SUBSTITUTE(IF(VLOOKUP(BM$171,$AD$9:$AN$20,8,FALSE)=INDEX($E$123:$G$126,MATCH("●",INDEX($H$123:$AQ$126,,MATCH($D205,$70:$70,0)-7),0),1),"","sed -i "&amp;IF($AK$169="MacOS","'' ","")&amp;"'s#"&amp;BM$171&amp;"="""&amp;VLOOKUP(BM$171,$AD$9:$AN$20,8,FALSE)&amp;""""&amp;"#"&amp;BM$171&amp;"="&amp;""""&amp;INDEX($E$123:$G$126,MATCH("●",INDEX($H$123:$AQ$126,,MATCH($D205,$70:$70,0)-7),0),1)&amp;""""&amp;"#g'"&amp;" ${CONFIG_DIR}db_data_config.txt; export "&amp;BM$171&amp;"="&amp;""""&amp;INDEX($E$123:$G$126,MATCH("●",INDEX($H$123:$AQ$126,,MATCH($D205,$70:$70,0)-7),0),1)&amp;""";"),",",""",""")</f>
        <v/>
      </c>
      <c r="BN205" s="73" t="str">
        <f>SUBSTITUTE(IF(INDEX($E$123:$G$126,MATCH("●",INDEX($H$123:$AQ$126,,MATCH($D205,$70:$70,0)-7),0),1)=VLOOKUP(BN$171,$AD$9:$AN$20,8,FALSE),"","sed -i "&amp;IF($AK$169="MacOS","'' ","")&amp;"'s#"&amp;BN$171&amp;"="""&amp;INDEX($E$123:$G$126,MATCH("●",INDEX($H$123:$AQ$126,,MATCH($D205,$70:$70,0)-7),0),1)&amp;""""&amp;"#"&amp;BN$171&amp;"="&amp;""""&amp;VLOOKUP(BN$171,$AD$9:$AN$20,8,FALSE)&amp;""""&amp;"#g'"&amp;"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5" s="73" t="str">
        <f>SUBSTITUTE(IF(VLOOKUP(BO$171,$AD$9:$AN$20,8,FALSE)=INDEX($E$128:$G$131,MATCH("●",INDEX($H$128:$AQ$131,,MATCH($D205,$70:$70,0)-7),0),1),"","sed -i "&amp;IF($AK$169="MacOS","'' ","")&amp;"'s#"&amp;BO$171&amp;"="""&amp;VLOOKUP(BO$171,$AD$9:$AN$20,8,FALSE)&amp;""""&amp;"#"&amp;BO$171&amp;"="&amp;""""&amp;INDEX($E$128:$G$131,MATCH("●",INDEX($H$128:$AQ$131,,MATCH($D205,$70:$70,0)-7),0),1)&amp;""""&amp;"#g'"&amp;" ${CONFIG_DIR}db_data_config.txt; export "&amp;BO$171&amp;"="&amp;""""&amp;INDEX($E$128:$G$131,MATCH("●",INDEX($H$128:$AQ$131,,MATCH($D205,$70:$70,0)-7),0),1)&amp;""";"),",",""",""")</f>
        <v/>
      </c>
      <c r="BP205" s="73" t="str">
        <f>SUBSTITUTE(IF(INDEX($E$128:$G$131,MATCH("●",INDEX($H$128:$AQ$131,,MATCH($D205,$70:$70,0)-7),0),1)=VLOOKUP(BP$171,$AD$9:$AN$20,8,FALSE),"","sed -i "&amp;IF($AK$169="MacOS","'' ","")&amp;"'s#"&amp;BP$171&amp;"="""&amp;INDEX($E$128:$G$131,MATCH("●",INDEX($H$128:$AQ$131,,MATCH($D205,$70:$70,0)-7),0),1)&amp;""""&amp;"#"&amp;BP$171&amp;"="&amp;""""&amp;VLOOKUP(BP$171,$AD$9:$AN$20,8,FALSE)&amp;""""&amp;"#g'"&amp;"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5" s="73" t="str">
        <f>SUBSTITUTE(IF(VLOOKUP(BQ$171,$AD$9:$AN$20,8,FALSE)=INDEX($E$133:$G$137,MATCH("●",INDEX($H$133:$AQ$137,,MATCH($D205,$70:$70,0)-7),0),1),"","sed -i "&amp;IF($AK$169="MacOS","'' ","")&amp;"'s#"&amp;BQ$171&amp;"="""&amp;VLOOKUP(BQ$171,$AD$9:$AN$20,8,FALSE)&amp;""""&amp;"#"&amp;BQ$171&amp;"="&amp;""""&amp;INDEX($E$133:$G$137,MATCH("●",INDEX($H$133:$AQ$137,,MATCH($D205,$70:$70,0)-7),0),1)&amp;""""&amp;"#g'"&amp;" ${CONFIG_DIR}db_data_config.txt; export "&amp;BQ$171&amp;"="&amp;""""&amp;INDEX($E$133:$G$137,MATCH("●",INDEX($H$133:$AQ$137,,MATCH($D205,$70:$70,0)-7),0),1)&amp;""";"),",",""",""")</f>
        <v/>
      </c>
      <c r="BR205" s="73" t="str">
        <f>SUBSTITUTE(IF(INDEX($E$133:$G$137,MATCH("●",INDEX($H$133:$AQ$137,,MATCH($D205,$70:$70,0)-7),0),1)=VLOOKUP(BR$171,$AD$9:$AN$20,8,FALSE),"","sed -i "&amp;IF($AK$169="MacOS","'' ","")&amp;"'s#"&amp;BR$171&amp;"="""&amp;INDEX($E$133:$G$137,MATCH("●",INDEX($H$133:$AQ$137,,MATCH($D205,$70:$70,0)-7),0),1)&amp;""""&amp;"#"&amp;BR$171&amp;"="&amp;""""&amp;VLOOKUP(BR$171,$AD$9:$AN$20,8,FALSE)&amp;""""&amp;"#g'"&amp;"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5" s="73" t="str">
        <f>SUBSTITUTE(IF(VLOOKUP(BS$171,$AD$9:$AN$20,8,FALSE)=INDEX($E$139:$G$145,MATCH("●",INDEX($H$139:$AQ$145,,MATCH($D205,$70:$70,0)-7),0),1),"","sed -i "&amp;IF($AK$169="MacOS","'' ","")&amp;"'s#"&amp;BS$171&amp;"="""&amp;VLOOKUP(BS$171,$AD$9:$AN$20,8,FALSE)&amp;""""&amp;"#"&amp;BS$171&amp;"="&amp;""""&amp;INDEX($E$139:$G$145,MATCH("●",INDEX($H$139:$AQ$145,,MATCH($D205,$70:$70,0)-7),0),1)&amp;""""&amp;"#g'"&amp;" ${CONFIG_DIR}db_data_config.txt; export "&amp;BS$171&amp;"="&amp;""""&amp;INDEX($E$139:$G$145,MATCH("●",INDEX($H$139:$AQ$145,,MATCH($D205,$70:$70,0)-7),0),1)&amp;""";"),",",""",""")</f>
        <v/>
      </c>
      <c r="BT205" s="73" t="str">
        <f>SUBSTITUTE(IF(INDEX($E$139:$G$145,MATCH("●",INDEX($H$139:$AQ$145,,MATCH($D205,$70:$70,0)-7),0),1)=VLOOKUP(BT$171,$AD$9:$AN$20,8,FALSE),"","sed -i "&amp;IF($AK$169="MacOS","'' ","")&amp;"'s#"&amp;BT$171&amp;"="""&amp;INDEX($E$139:$G$145,MATCH("●",INDEX($H$139:$AQ$145,,MATCH($D205,$70:$70,0)-7),0),1)&amp;""""&amp;"#"&amp;BT$171&amp;"="&amp;""""&amp;VLOOKUP(BT$171,$AD$9:$AN$20,8,FALSE)&amp;""""&amp;"#g'"&amp;"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205" s="5" t="s">
        <v>761</v>
      </c>
    </row>
    <row r="206" spans="4:73" ht="36" customHeight="1">
      <c r="D206" s="138">
        <f t="shared" si="3"/>
        <v>34</v>
      </c>
      <c r="E206" s="139"/>
      <c r="F206" s="139"/>
      <c r="G206" s="140"/>
      <c r="H206" s="45" t="str">
        <f t="shared" ca="1" si="2"/>
        <v xml:space="preserve">clear; echo テストケース034; sh ./script/db_check_data_validate_config.sh; 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146" t="str" cm="1">
        <f t="array" ref="AE206">SUBSTITUTE(INDEX($H$147:$AQ$147, , MATCH($D206, $70:$70, 0)-7),"-","")</f>
        <v>正常</v>
      </c>
      <c r="AF206" s="147"/>
      <c r="AG206" s="148"/>
      <c r="AH206" s="156" t="s">
        <v>918</v>
      </c>
      <c r="AI206" s="157"/>
      <c r="AJ206" s="157"/>
      <c r="AK206" s="157"/>
      <c r="AL206" s="157"/>
      <c r="AM206" s="157"/>
      <c r="AN206" s="157"/>
      <c r="AO206" s="157"/>
      <c r="AP206" s="157"/>
      <c r="AQ206" s="158"/>
      <c r="AS206" s="69" t="str" cm="1">
        <f t="array" ref="AS206">SUBSTITUTE(TEXT(INDEX($H$150:$AQ$150,1,$D206),"000000"),"-","")</f>
        <v>220001</v>
      </c>
      <c r="AT206" s="70"/>
      <c r="AU206" s="71"/>
      <c r="AW206" s="73" t="str">
        <f>SUBSTITUTE(IF(VLOOKUP(AW$171,$AD$9:$AN$20,8,FALSE)=INDEX($E$76:$G$79,MATCH("●",INDEX($H$76:$AQ$79,,MATCH($D206,$70:$70,0)-7),0),1),"","sed -i "&amp;IF($AK$169="MacOS","'' ","")&amp;"'s#"&amp;AW$171&amp;"="""&amp;VLOOKUP(AW$171,$AD$9:$AN$20,8,FALSE)&amp;""""&amp;"#"&amp;AW$171&amp;"="&amp;""""&amp;INDEX($E$76:$G$79,MATCH("●",INDEX($H$76:$AQ$79,,MATCH($D206,$70:$70,0)-7),0),1)&amp;""""&amp;"#g'"&amp;" ${CONFIG_DIR}db_data_config.txt; export "&amp;AW$171&amp;"="&amp;""""&amp;INDEX($E$76:$G$79,MATCH("●",INDEX($H$76:$AQ$79,,MATCH($D206,$70:$70,0)-7),0),1)&amp;""";"),",",""",""")</f>
        <v/>
      </c>
      <c r="AX206" s="73" t="str">
        <f>SUBSTITUTE(IF(INDEX($E$76:$G$79,MATCH("●",INDEX($H$76:$AQ$79,,MATCH($D206,$70:$70,0)-7),0),1)=VLOOKUP(AX$171,$AD$9:$AN$20,8,FALSE),"","sed -i "&amp;IF($AK$169="MacOS","'' ","")&amp;"'s#"&amp;AX$171&amp;"="""&amp;INDEX($E$76:$G$79,MATCH("●",INDEX($H$76:$AQ$79,,MATCH($D206,$70:$70,0)-7),0),1)&amp;""""&amp;"#"&amp;AX$171&amp;"="&amp;""""&amp;VLOOKUP(AX$171,$AD$9:$AN$20,8,FALSE)&amp;""""&amp;"#g'"&amp;"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6" s="73" t="str">
        <f>SUBSTITUTE(IF(VLOOKUP(AY$171,$AD$9:$AN$20,8,FALSE)=INDEX($E$81:$G$84,MATCH("●",INDEX($H$81:$AQ$84,,MATCH($D206,$70:$70,0)-7),0),1),"","sed -i "&amp;IF($AK$169="MacOS","'' ","")&amp;"'s#"&amp;AY$171&amp;"="""&amp;VLOOKUP(AY$171,$AD$9:$AN$20,8,FALSE)&amp;""""&amp;"#"&amp;AY$171&amp;"="&amp;""""&amp;INDEX($E$81:$G$84,MATCH("●",INDEX($H$81:$AQ$84,,MATCH($D206,$70:$70,0)-7),0),1)&amp;""""&amp;"#g'"&amp;" ${CONFIG_DIR}db_data_config.txt; export "&amp;AY$171&amp;"="&amp;""""&amp;INDEX($E$81:$G$84,MATCH("●",INDEX($H$81:$AQ$84,,MATCH($D206,$70:$70,0)-7),0),1)&amp;""";"),",",""",""")</f>
        <v/>
      </c>
      <c r="AZ206" s="73" t="str">
        <f>SUBSTITUTE(IF(INDEX($E$81:$G$84,MATCH("●",INDEX($H$81:$AQ$84,,MATCH($D206,$70:$70,0)-7),0),1)=VLOOKUP(AZ$171,$AD$9:$AN$20,8,FALSE),"","sed -i "&amp;IF($AK$169="MacOS","'' ","")&amp;"'s#"&amp;AZ$171&amp;"="""&amp;INDEX($E$81:$G$84,MATCH("●",INDEX($H$81:$AQ$84,,MATCH($D206,$70:$70,0)-7),0),1)&amp;""""&amp;"#"&amp;AZ$171&amp;"="&amp;""""&amp;VLOOKUP(AZ$171,$AD$9:$AN$20,8,FALSE)&amp;""""&amp;"#g'"&amp;"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6" s="73" t="str">
        <f>SUBSTITUTE(IF(VLOOKUP(BA$171,$AD$9:$AN$20,8,FALSE)=INDEX($E$86:$G$92,MATCH("●",INDEX($H$86:$AQ$92,,MATCH($D206,$70:$70,0)-7),0),1),"","sed -i "&amp;IF($AK$169="MacOS","'' ","")&amp;"'s#"&amp;BA$171&amp;"="""&amp;VLOOKUP(BA$171,$AD$9:$AN$20,8,FALSE)&amp;""""&amp;"#"&amp;BA$171&amp;"="&amp;""""&amp;INDEX($E$86:$G$92,MATCH("●",INDEX($H$86:$AQ$92,,MATCH($D206,$70:$70,0)-7),0),1)&amp;""""&amp;"#g'"&amp;" ${CONFIG_DIR}db_data_config.txt; export "&amp;BA$171&amp;"="&amp;""""&amp;INDEX($E$86:$G$92,MATCH("●",INDEX($H$86:$AQ$92,,MATCH($D206,$70:$70,0)-7),0),1)&amp;""";"),",",""",""")</f>
        <v/>
      </c>
      <c r="BB206" s="73" t="str">
        <f>SUBSTITUTE(IF(INDEX($E$86:$G$92,MATCH("●",INDEX($H$86:$AQ$92,,MATCH($D206,$70:$70,0)-7),0),1)=VLOOKUP(BB$171,$AD$9:$AN$20,8,FALSE),"","sed -i "&amp;IF($AK$169="MacOS","'' ","")&amp;"'s#"&amp;BB$171&amp;"="""&amp;INDEX($E$86:$G$92,MATCH("●",INDEX($H$86:$AQ$92,,MATCH($D206,$70:$70,0)-7),0),1)&amp;""""&amp;"#"&amp;BB$171&amp;"="&amp;""""&amp;VLOOKUP(BB$171,$AD$9:$AN$20,8,FALSE)&amp;""""&amp;"#g'"&amp;"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206" s="73" t="str">
        <f>SUBSTITUTE(IF(VLOOKUP(BC$171,$AD$9:$AN$20,8,FALSE)=INDEX($E$94:$G$97,MATCH("●",INDEX($H$94:$AQ$97,,MATCH($D206,$70:$70,0)-7),0),1),"","sed -i "&amp;IF($AK$169="MacOS","'' ","")&amp;"'s#"&amp;BC$171&amp;"="""&amp;VLOOKUP(BC$171,$AD$9:$AN$20,8,FALSE)&amp;""""&amp;"#"&amp;BC$171&amp;"="&amp;""""&amp;INDEX($E$94:$G$97,MATCH("●",INDEX($H$94:$AQ$97,,MATCH($D206,$70:$70,0)-7),0),1)&amp;""""&amp;"#g'"&amp;" ${CONFIG_DIR}db_data_config.txt; export "&amp;BC$171&amp;"="&amp;""""&amp;INDEX($E$94:$G$97,MATCH("●",INDEX($H$94:$AQ$97,,MATCH($D206,$70:$70,0)-7),0),1)&amp;""";"),",",""",""")</f>
        <v/>
      </c>
      <c r="BD206" s="73" t="str">
        <f>SUBSTITUTE(IF(INDEX($E$94:$G$97,MATCH("●",INDEX($H$94:$AQ$97,,MATCH($D206,$70:$70,0)-7),0),1)=VLOOKUP(BD$171,$AD$9:$AN$20,8,FALSE),"","sed -i "&amp;IF($AK$169="MacOS","'' ","")&amp;"'s#"&amp;BD$171&amp;"="""&amp;INDEX($E$94:$G$97,MATCH("●",INDEX($H$94:$AQ$97,,MATCH($D206,$70:$70,0)-7),0),1)&amp;""""&amp;"#"&amp;BD$171&amp;"="&amp;""""&amp;VLOOKUP(BD$171,$AD$9:$AN$20,8,FALSE)&amp;""""&amp;"#g'"&amp;"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6" s="73" t="str">
        <f>SUBSTITUTE(IF(VLOOKUP(BE$171,$AD$9:$AN$20,8,FALSE)=INDEX($E$99:$G$104,MATCH("●",INDEX($H$99:$AQ$104,,MATCH($D206,$70:$70,0)-7),0),1),"","sed -i "&amp;IF($AK$169="MacOS","'' ","")&amp;"'s#"&amp;BE$171&amp;"="""&amp;VLOOKUP(BE$171,$AD$9:$AN$20,8,FALSE)&amp;""""&amp;"#"&amp;BE$171&amp;"="&amp;""""&amp;INDEX($E$99:$G$104,MATCH("●",INDEX($H$99:$AQ$104,,MATCH($D206,$70:$70,0)-7),0),1)&amp;""""&amp;"#g'"&amp;" ${CONFIG_DIR}db_data_config.txt; export "&amp;BE$171&amp;"="&amp;""""&amp;INDEX($E$99:$G$104,MATCH("●",INDEX($H$99:$AQ$104,,MATCH($D206,$70:$70,0)-7),0),1)&amp;""";"),",",""",""")</f>
        <v/>
      </c>
      <c r="BF206" s="73" t="str">
        <f>SUBSTITUTE(IF(INDEX($E$99:$G$104,MATCH("●",INDEX($H$99:$AQ$104,,MATCH($D206,$70:$70,0)-7),0),1)=VLOOKUP(BF$171,$AD$9:$AN$20,8,FALSE),"","sed -i "&amp;IF($AK$169="MacOS","'' ","")&amp;"'s#"&amp;BF$171&amp;"="""&amp;INDEX($E$99:$G$104,MATCH("●",INDEX($H$99:$AQ$104,,MATCH($D206,$70:$70,0)-7),0),1)&amp;""""&amp;"#"&amp;BF$171&amp;"="&amp;""""&amp;VLOOKUP(BF$171,$AD$9:$AN$20,8,FALSE)&amp;""""&amp;"#g'"&amp;"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6" s="73" t="str">
        <f>SUBSTITUTE(IF(VLOOKUP(BG$171,$AD$9:$AN$20,8,FALSE)=INDEX($E$106:$G$110,MATCH("●",INDEX($H$106:$AQ$110,,MATCH($D206,$70:$70,0)-7),0),1),"","sed -i "&amp;IF($AK$169="MacOS","'' ","")&amp;"'s#"&amp;BG$171&amp;"="""&amp;VLOOKUP(BG$171,$AD$9:$AN$20,8,FALSE)&amp;""""&amp;"#"&amp;BG$171&amp;"="&amp;""""&amp;INDEX($E$106:$G$110,MATCH("●",INDEX($H$106:$AQ$110,,MATCH($D206,$70:$70,0)-7),0),1)&amp;""""&amp;"#g'"&amp;" ${CONFIG_DIR}db_data_config.txt; export "&amp;BG$171&amp;"="&amp;""""&amp;INDEX($E$106:$G$110,MATCH("●",INDEX($H$106:$AQ$110,,MATCH($D206,$70:$70,0)-7),0),1)&amp;""";"),",",""",""")</f>
        <v/>
      </c>
      <c r="BH206" s="73" t="str">
        <f>SUBSTITUTE(IF(INDEX($E$106:$G$110,MATCH("●",INDEX($H$106:$AQ$110,,MATCH($D206,$70:$70,0)-7),0),1)=VLOOKUP(BH$171,$AD$9:$AN$20,8,FALSE),"","sed -i "&amp;IF($AK$169="MacOS","'' ","")&amp;"'s#"&amp;BH$171&amp;"="""&amp;INDEX($E$106:$G$110,MATCH("●",INDEX($H$106:$AQ$110,,MATCH($D206,$70:$70,0)-7),0),1)&amp;""""&amp;"#"&amp;BH$171&amp;"="&amp;""""&amp;VLOOKUP(BH$171,$AD$9:$AN$20,8,FALSE)&amp;""""&amp;"#g'"&amp;"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6" s="73" t="str">
        <f>SUBSTITUTE(IF(VLOOKUP(BI$171,$AD$9:$AN$20,8,FALSE)=INDEX($E$112:$G$116,MATCH("●",INDEX($H$112:$AQ$116,,MATCH($D206,$70:$70,0)-7),0),1),"","sed -i "&amp;IF($AK$169="MacOS","'' ","")&amp;"'s#"&amp;BI$171&amp;"="""&amp;VLOOKUP(BI$171,$AD$9:$AN$20,8,FALSE)&amp;""""&amp;"#"&amp;BI$171&amp;"="&amp;""""&amp;INDEX($E$112:$G$116,MATCH("●",INDEX($H$112:$AQ$116,,MATCH($D206,$70:$70,0)-7),0),1)&amp;""""&amp;"#g'"&amp;" ${CONFIG_DIR}db_data_config.txt; export "&amp;BI$171&amp;"="&amp;""""&amp;INDEX($E$112:$G$116,MATCH("●",INDEX($H$112:$AQ$116,,MATCH($D206,$70:$70,0)-7),0),1)&amp;""";"),",",""",""")</f>
        <v/>
      </c>
      <c r="BJ206" s="73" t="str">
        <f>SUBSTITUTE(IF(INDEX($E$112:$G$116,MATCH("●",INDEX($H$112:$AQ$116,,MATCH($D206,$70:$70,0)-7),0),1)=VLOOKUP(BJ$171,$AD$9:$AN$20,8,FALSE),"","sed -i "&amp;IF($AK$169="MacOS","'' ","")&amp;"'s#"&amp;BJ$171&amp;"="""&amp;INDEX($E$112:$G$116,MATCH("●",INDEX($H$112:$AQ$116,,MATCH($D206,$70:$70,0)-7),0),1)&amp;""""&amp;"#"&amp;BJ$171&amp;"="&amp;""""&amp;VLOOKUP(BJ$171,$AD$9:$AN$20,8,FALSE)&amp;""""&amp;"#g'"&amp;"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6" s="73" t="str">
        <f>SUBSTITUTE(IF(VLOOKUP(BK$171,$AD$9:$AN$20,8,FALSE)=INDEX($E$118:$G$121,MATCH("●",INDEX($H$118:$AQ$121,,MATCH($D206,$70:$70,0)-7),0),1),"","sed -i "&amp;IF($AK$169="MacOS","'' ","")&amp;"'s#"&amp;BK$171&amp;"="""&amp;VLOOKUP(BK$171,$AD$9:$AN$20,8,FALSE)&amp;""""&amp;"#"&amp;BK$171&amp;"="&amp;""""&amp;INDEX($E$118:$G$121,MATCH("●",INDEX($H$118:$AQ$121,,MATCH($D206,$70:$70,0)-7),0),1)&amp;""""&amp;"#g'"&amp;" ${CONFIG_DIR}db_data_config.txt; export "&amp;BK$171&amp;"="&amp;""""&amp;INDEX($E$118:$G$121,MATCH("●",INDEX($H$118:$AQ$121,,MATCH($D206,$70:$70,0)-7),0),1)&amp;""";"),",",""",""")</f>
        <v/>
      </c>
      <c r="BL206" s="73" t="str">
        <f>SUBSTITUTE(IF(INDEX($E$118:$G$121,MATCH("●",INDEX($H$118:$AQ$121,,MATCH($D206,$70:$70,0)-7),0),1)=VLOOKUP(BL$171,$AD$9:$AN$20,8,FALSE),"","sed -i "&amp;IF($AK$169="MacOS","'' ","")&amp;"'s#"&amp;BL$171&amp;"="""&amp;INDEX($E$118:$G$121,MATCH("●",INDEX($H$118:$AQ$121,,MATCH($D206,$70:$70,0)-7),0),1)&amp;""""&amp;"#"&amp;BL$171&amp;"="&amp;""""&amp;VLOOKUP(BL$171,$AD$9:$AN$20,8,FALSE)&amp;""""&amp;"#g'"&amp;"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6" s="73" t="str">
        <f>SUBSTITUTE(IF(VLOOKUP(BM$171,$AD$9:$AN$20,8,FALSE)=INDEX($E$123:$G$126,MATCH("●",INDEX($H$123:$AQ$126,,MATCH($D206,$70:$70,0)-7),0),1),"","sed -i "&amp;IF($AK$169="MacOS","'' ","")&amp;"'s#"&amp;BM$171&amp;"="""&amp;VLOOKUP(BM$171,$AD$9:$AN$20,8,FALSE)&amp;""""&amp;"#"&amp;BM$171&amp;"="&amp;""""&amp;INDEX($E$123:$G$126,MATCH("●",INDEX($H$123:$AQ$126,,MATCH($D206,$70:$70,0)-7),0),1)&amp;""""&amp;"#g'"&amp;" ${CONFIG_DIR}db_data_config.txt; export "&amp;BM$171&amp;"="&amp;""""&amp;INDEX($E$123:$G$126,MATCH("●",INDEX($H$123:$AQ$126,,MATCH($D206,$70:$70,0)-7),0),1)&amp;""";"),",",""",""")</f>
        <v/>
      </c>
      <c r="BN206" s="73" t="str">
        <f>SUBSTITUTE(IF(INDEX($E$123:$G$126,MATCH("●",INDEX($H$123:$AQ$126,,MATCH($D206,$70:$70,0)-7),0),1)=VLOOKUP(BN$171,$AD$9:$AN$20,8,FALSE),"","sed -i "&amp;IF($AK$169="MacOS","'' ","")&amp;"'s#"&amp;BN$171&amp;"="""&amp;INDEX($E$123:$G$126,MATCH("●",INDEX($H$123:$AQ$126,,MATCH($D206,$70:$70,0)-7),0),1)&amp;""""&amp;"#"&amp;BN$171&amp;"="&amp;""""&amp;VLOOKUP(BN$171,$AD$9:$AN$20,8,FALSE)&amp;""""&amp;"#g'"&amp;"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6" s="73" t="str">
        <f>SUBSTITUTE(IF(VLOOKUP(BO$171,$AD$9:$AN$20,8,FALSE)=INDEX($E$128:$G$131,MATCH("●",INDEX($H$128:$AQ$131,,MATCH($D206,$70:$70,0)-7),0),1),"","sed -i "&amp;IF($AK$169="MacOS","'' ","")&amp;"'s#"&amp;BO$171&amp;"="""&amp;VLOOKUP(BO$171,$AD$9:$AN$20,8,FALSE)&amp;""""&amp;"#"&amp;BO$171&amp;"="&amp;""""&amp;INDEX($E$128:$G$131,MATCH("●",INDEX($H$128:$AQ$131,,MATCH($D206,$70:$70,0)-7),0),1)&amp;""""&amp;"#g'"&amp;" ${CONFIG_DIR}db_data_config.txt; export "&amp;BO$171&amp;"="&amp;""""&amp;INDEX($E$128:$G$131,MATCH("●",INDEX($H$128:$AQ$131,,MATCH($D206,$70:$70,0)-7),0),1)&amp;""";"),",",""",""")</f>
        <v/>
      </c>
      <c r="BP206" s="73" t="str">
        <f>SUBSTITUTE(IF(INDEX($E$128:$G$131,MATCH("●",INDEX($H$128:$AQ$131,,MATCH($D206,$70:$70,0)-7),0),1)=VLOOKUP(BP$171,$AD$9:$AN$20,8,FALSE),"","sed -i "&amp;IF($AK$169="MacOS","'' ","")&amp;"'s#"&amp;BP$171&amp;"="""&amp;INDEX($E$128:$G$131,MATCH("●",INDEX($H$128:$AQ$131,,MATCH($D206,$70:$70,0)-7),0),1)&amp;""""&amp;"#"&amp;BP$171&amp;"="&amp;""""&amp;VLOOKUP(BP$171,$AD$9:$AN$20,8,FALSE)&amp;""""&amp;"#g'"&amp;"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6" s="73" t="str">
        <f>SUBSTITUTE(IF(VLOOKUP(BQ$171,$AD$9:$AN$20,8,FALSE)=INDEX($E$133:$G$137,MATCH("●",INDEX($H$133:$AQ$137,,MATCH($D206,$70:$70,0)-7),0),1),"","sed -i "&amp;IF($AK$169="MacOS","'' ","")&amp;"'s#"&amp;BQ$171&amp;"="""&amp;VLOOKUP(BQ$171,$AD$9:$AN$20,8,FALSE)&amp;""""&amp;"#"&amp;BQ$171&amp;"="&amp;""""&amp;INDEX($E$133:$G$137,MATCH("●",INDEX($H$133:$AQ$137,,MATCH($D206,$70:$70,0)-7),0),1)&amp;""""&amp;"#g'"&amp;" ${CONFIG_DIR}db_data_config.txt; export "&amp;BQ$171&amp;"="&amp;""""&amp;INDEX($E$133:$G$137,MATCH("●",INDEX($H$133:$AQ$137,,MATCH($D206,$70:$70,0)-7),0),1)&amp;""";"),",",""",""")</f>
        <v/>
      </c>
      <c r="BR206" s="73" t="str">
        <f>SUBSTITUTE(IF(INDEX($E$133:$G$137,MATCH("●",INDEX($H$133:$AQ$137,,MATCH($D206,$70:$70,0)-7),0),1)=VLOOKUP(BR$171,$AD$9:$AN$20,8,FALSE),"","sed -i "&amp;IF($AK$169="MacOS","'' ","")&amp;"'s#"&amp;BR$171&amp;"="""&amp;INDEX($E$133:$G$137,MATCH("●",INDEX($H$133:$AQ$137,,MATCH($D206,$70:$70,0)-7),0),1)&amp;""""&amp;"#"&amp;BR$171&amp;"="&amp;""""&amp;VLOOKUP(BR$171,$AD$9:$AN$20,8,FALSE)&amp;""""&amp;"#g'"&amp;"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6" s="73" t="str">
        <f>SUBSTITUTE(IF(VLOOKUP(BS$171,$AD$9:$AN$20,8,FALSE)=INDEX($E$139:$G$145,MATCH("●",INDEX($H$139:$AQ$145,,MATCH($D206,$70:$70,0)-7),0),1),"","sed -i "&amp;IF($AK$169="MacOS","'' ","")&amp;"'s#"&amp;BS$171&amp;"="""&amp;VLOOKUP(BS$171,$AD$9:$AN$20,8,FALSE)&amp;""""&amp;"#"&amp;BS$171&amp;"="&amp;""""&amp;INDEX($E$139:$G$145,MATCH("●",INDEX($H$139:$AQ$145,,MATCH($D206,$70:$70,0)-7),0),1)&amp;""""&amp;"#g'"&amp;" ${CONFIG_DIR}db_data_config.txt; export "&amp;BS$171&amp;"="&amp;""""&amp;INDEX($E$139:$G$145,MATCH("●",INDEX($H$139:$AQ$145,,MATCH($D206,$70:$70,0)-7),0),1)&amp;""";"),",",""",""")</f>
        <v/>
      </c>
      <c r="BT206" s="73" t="str">
        <f>SUBSTITUTE(IF(INDEX($E$139:$G$145,MATCH("●",INDEX($H$139:$AQ$145,,MATCH($D206,$70:$70,0)-7),0),1)=VLOOKUP(BT$171,$AD$9:$AN$20,8,FALSE),"","sed -i "&amp;IF($AK$169="MacOS","'' ","")&amp;"'s#"&amp;BT$171&amp;"="""&amp;INDEX($E$139:$G$145,MATCH("●",INDEX($H$139:$AQ$145,,MATCH($D206,$70:$70,0)-7),0),1)&amp;""""&amp;"#"&amp;BT$171&amp;"="&amp;""""&amp;VLOOKUP(BT$171,$AD$9:$AN$20,8,FALSE)&amp;""""&amp;"#g'"&amp;"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206" s="5" t="s">
        <v>761</v>
      </c>
    </row>
    <row r="207" spans="4:73" ht="36" customHeight="1">
      <c r="D207" s="138">
        <f t="shared" si="3"/>
        <v>35</v>
      </c>
      <c r="E207" s="139"/>
      <c r="F207" s="139"/>
      <c r="G207" s="140"/>
      <c r="H207" s="45" t="str">
        <f t="shared" ca="1" si="2"/>
        <v>clear; echo テストケース035;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146" t="str" cm="1">
        <f t="array" ref="AE207">SUBSTITUTE(INDEX($H$147:$AQ$147, , MATCH($D207, $70:$70, 0)-7),"-","")</f>
        <v>異常</v>
      </c>
      <c r="AF207" s="147"/>
      <c r="AG207" s="148"/>
      <c r="AH207" s="156" t="s">
        <v>919</v>
      </c>
      <c r="AI207" s="157"/>
      <c r="AJ207" s="157"/>
      <c r="AK207" s="157"/>
      <c r="AL207" s="157"/>
      <c r="AM207" s="157"/>
      <c r="AN207" s="157"/>
      <c r="AO207" s="157"/>
      <c r="AP207" s="157"/>
      <c r="AQ207" s="158"/>
      <c r="AS207" s="69" t="str" cm="1">
        <f t="array" ref="AS207">SUBSTITUTE(TEXT(INDEX($H$150:$AQ$150,1,$D207),"000000"),"-","")</f>
        <v>220130</v>
      </c>
      <c r="AT207" s="70"/>
      <c r="AU207" s="71"/>
      <c r="AW207" s="73" t="str">
        <f>SUBSTITUTE(IF(VLOOKUP(AW$171,$AD$9:$AN$20,8,FALSE)=INDEX($E$76:$G$79,MATCH("●",INDEX($H$76:$AQ$79,,MATCH($D207,$70:$70,0)-7),0),1),"","sed -i "&amp;IF($AK$169="MacOS","'' ","")&amp;"'s#"&amp;AW$171&amp;"="""&amp;VLOOKUP(AW$171,$AD$9:$AN$20,8,FALSE)&amp;""""&amp;"#"&amp;AW$171&amp;"="&amp;""""&amp;INDEX($E$76:$G$79,MATCH("●",INDEX($H$76:$AQ$79,,MATCH($D207,$70:$70,0)-7),0),1)&amp;""""&amp;"#g'"&amp;" ${CONFIG_DIR}db_data_config.txt; export "&amp;AW$171&amp;"="&amp;""""&amp;INDEX($E$76:$G$79,MATCH("●",INDEX($H$76:$AQ$79,,MATCH($D207,$70:$70,0)-7),0),1)&amp;""";"),",",""",""")</f>
        <v/>
      </c>
      <c r="AX207" s="73" t="str">
        <f>SUBSTITUTE(IF(INDEX($E$76:$G$79,MATCH("●",INDEX($H$76:$AQ$79,,MATCH($D207,$70:$70,0)-7),0),1)=VLOOKUP(AX$171,$AD$9:$AN$20,8,FALSE),"","sed -i "&amp;IF($AK$169="MacOS","'' ","")&amp;"'s#"&amp;AX$171&amp;"="""&amp;INDEX($E$76:$G$79,MATCH("●",INDEX($H$76:$AQ$79,,MATCH($D207,$70:$70,0)-7),0),1)&amp;""""&amp;"#"&amp;AX$171&amp;"="&amp;""""&amp;VLOOKUP(AX$171,$AD$9:$AN$20,8,FALSE)&amp;""""&amp;"#g'"&amp;"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7" s="73" t="str">
        <f>SUBSTITUTE(IF(VLOOKUP(AY$171,$AD$9:$AN$20,8,FALSE)=INDEX($E$81:$G$84,MATCH("●",INDEX($H$81:$AQ$84,,MATCH($D207,$70:$70,0)-7),0),1),"","sed -i "&amp;IF($AK$169="MacOS","'' ","")&amp;"'s#"&amp;AY$171&amp;"="""&amp;VLOOKUP(AY$171,$AD$9:$AN$20,8,FALSE)&amp;""""&amp;"#"&amp;AY$171&amp;"="&amp;""""&amp;INDEX($E$81:$G$84,MATCH("●",INDEX($H$81:$AQ$84,,MATCH($D207,$70:$70,0)-7),0),1)&amp;""""&amp;"#g'"&amp;" ${CONFIG_DIR}db_data_config.txt; export "&amp;AY$171&amp;"="&amp;""""&amp;INDEX($E$81:$G$84,MATCH("●",INDEX($H$81:$AQ$84,,MATCH($D207,$70:$70,0)-7),0),1)&amp;""";"),",",""",""")</f>
        <v/>
      </c>
      <c r="AZ207" s="73" t="str">
        <f>SUBSTITUTE(IF(INDEX($E$81:$G$84,MATCH("●",INDEX($H$81:$AQ$84,,MATCH($D207,$70:$70,0)-7),0),1)=VLOOKUP(AZ$171,$AD$9:$AN$20,8,FALSE),"","sed -i "&amp;IF($AK$169="MacOS","'' ","")&amp;"'s#"&amp;AZ$171&amp;"="""&amp;INDEX($E$81:$G$84,MATCH("●",INDEX($H$81:$AQ$84,,MATCH($D207,$70:$70,0)-7),0),1)&amp;""""&amp;"#"&amp;AZ$171&amp;"="&amp;""""&amp;VLOOKUP(AZ$171,$AD$9:$AN$20,8,FALSE)&amp;""""&amp;"#g'"&amp;"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7" s="73" t="str">
        <f>SUBSTITUTE(IF(VLOOKUP(BA$171,$AD$9:$AN$20,8,FALSE)=INDEX($E$86:$G$92,MATCH("●",INDEX($H$86:$AQ$92,,MATCH($D207,$70:$70,0)-7),0),1),"","sed -i "&amp;IF($AK$169="MacOS","'' ","")&amp;"'s#"&amp;BA$171&amp;"="""&amp;VLOOKUP(BA$171,$AD$9:$AN$20,8,FALSE)&amp;""""&amp;"#"&amp;BA$171&amp;"="&amp;""""&amp;INDEX($E$86:$G$92,MATCH("●",INDEX($H$86:$AQ$92,,MATCH($D207,$70:$70,0)-7),0),1)&amp;""""&amp;"#g'"&amp;" ${CONFIG_DIR}db_data_config.txt; export "&amp;BA$171&amp;"="&amp;""""&amp;INDEX($E$86:$G$92,MATCH("●",INDEX($H$86:$AQ$92,,MATCH($D207,$70:$70,0)-7),0),1)&amp;""";"),",",""",""")</f>
        <v>sed -i '' 's#COLUMN_DATA_LENGTH="3"#COLUMN_DATA_LENGTH="38.7"#g' ${CONFIG_DIR}db_data_config.txt; export COLUMN_DATA_LENGTH="38.7";</v>
      </c>
      <c r="BB207" s="73" t="str">
        <f>SUBSTITUTE(IF(INDEX($E$86:$G$92,MATCH("●",INDEX($H$86:$AQ$92,,MATCH($D207,$70:$70,0)-7),0),1)=VLOOKUP(BB$171,$AD$9:$AN$20,8,FALSE),"","sed -i "&amp;IF($AK$169="MacOS","'' ","")&amp;"'s#"&amp;BB$171&amp;"="""&amp;INDEX($E$86:$G$92,MATCH("●",INDEX($H$86:$AQ$92,,MATCH($D207,$70:$70,0)-7),0),1)&amp;""""&amp;"#"&amp;BB$171&amp;"="&amp;""""&amp;VLOOKUP(BB$171,$AD$9:$AN$20,8,FALSE)&amp;""""&amp;"#g'"&amp;"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>sed -i '' 's#COLUMN_DATA_LENGTH="38.7"#COLUMN_DATA_LENGTH="3"#g' ${CONFIG_DIR}db_data_config.txt; export COLUMN_DATA_LENGTH="3";</v>
      </c>
      <c r="BC207" s="73" t="str">
        <f>SUBSTITUTE(IF(VLOOKUP(BC$171,$AD$9:$AN$20,8,FALSE)=INDEX($E$94:$G$97,MATCH("●",INDEX($H$94:$AQ$97,,MATCH($D207,$70:$70,0)-7),0),1),"","sed -i "&amp;IF($AK$169="MacOS","'' ","")&amp;"'s#"&amp;BC$171&amp;"="""&amp;VLOOKUP(BC$171,$AD$9:$AN$20,8,FALSE)&amp;""""&amp;"#"&amp;BC$171&amp;"="&amp;""""&amp;INDEX($E$94:$G$97,MATCH("●",INDEX($H$94:$AQ$97,,MATCH($D207,$70:$70,0)-7),0),1)&amp;""""&amp;"#g'"&amp;" ${CONFIG_DIR}db_data_config.txt; export "&amp;BC$171&amp;"="&amp;""""&amp;INDEX($E$94:$G$97,MATCH("●",INDEX($H$94:$AQ$97,,MATCH($D207,$70:$70,0)-7),0),1)&amp;""";"),",",""",""")</f>
        <v/>
      </c>
      <c r="BD207" s="73" t="str">
        <f>SUBSTITUTE(IF(INDEX($E$94:$G$97,MATCH("●",INDEX($H$94:$AQ$97,,MATCH($D207,$70:$70,0)-7),0),1)=VLOOKUP(BD$171,$AD$9:$AN$20,8,FALSE),"","sed -i "&amp;IF($AK$169="MacOS","'' ","")&amp;"'s#"&amp;BD$171&amp;"="""&amp;INDEX($E$94:$G$97,MATCH("●",INDEX($H$94:$AQ$97,,MATCH($D207,$70:$70,0)-7),0),1)&amp;""""&amp;"#"&amp;BD$171&amp;"="&amp;""""&amp;VLOOKUP(BD$171,$AD$9:$AN$20,8,FALSE)&amp;""""&amp;"#g'"&amp;"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7" s="73" t="str">
        <f>SUBSTITUTE(IF(VLOOKUP(BE$171,$AD$9:$AN$20,8,FALSE)=INDEX($E$99:$G$104,MATCH("●",INDEX($H$99:$AQ$104,,MATCH($D207,$70:$70,0)-7),0),1),"","sed -i "&amp;IF($AK$169="MacOS","'' ","")&amp;"'s#"&amp;BE$171&amp;"="""&amp;VLOOKUP(BE$171,$AD$9:$AN$20,8,FALSE)&amp;""""&amp;"#"&amp;BE$171&amp;"="&amp;""""&amp;INDEX($E$99:$G$104,MATCH("●",INDEX($H$99:$AQ$104,,MATCH($D207,$70:$70,0)-7),0),1)&amp;""""&amp;"#g'"&amp;" ${CONFIG_DIR}db_data_config.txt; export "&amp;BE$171&amp;"="&amp;""""&amp;INDEX($E$99:$G$104,MATCH("●",INDEX($H$99:$AQ$104,,MATCH($D207,$70:$70,0)-7),0),1)&amp;""";"),",",""",""")</f>
        <v/>
      </c>
      <c r="BF207" s="73" t="str">
        <f>SUBSTITUTE(IF(INDEX($E$99:$G$104,MATCH("●",INDEX($H$99:$AQ$104,,MATCH($D207,$70:$70,0)-7),0),1)=VLOOKUP(BF$171,$AD$9:$AN$20,8,FALSE),"","sed -i "&amp;IF($AK$169="MacOS","'' ","")&amp;"'s#"&amp;BF$171&amp;"="""&amp;INDEX($E$99:$G$104,MATCH("●",INDEX($H$99:$AQ$104,,MATCH($D207,$70:$70,0)-7),0),1)&amp;""""&amp;"#"&amp;BF$171&amp;"="&amp;""""&amp;VLOOKUP(BF$171,$AD$9:$AN$20,8,FALSE)&amp;""""&amp;"#g'"&amp;"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7" s="73" t="str">
        <f>SUBSTITUTE(IF(VLOOKUP(BG$171,$AD$9:$AN$20,8,FALSE)=INDEX($E$106:$G$110,MATCH("●",INDEX($H$106:$AQ$110,,MATCH($D207,$70:$70,0)-7),0),1),"","sed -i "&amp;IF($AK$169="MacOS","'' ","")&amp;"'s#"&amp;BG$171&amp;"="""&amp;VLOOKUP(BG$171,$AD$9:$AN$20,8,FALSE)&amp;""""&amp;"#"&amp;BG$171&amp;"="&amp;""""&amp;INDEX($E$106:$G$110,MATCH("●",INDEX($H$106:$AQ$110,,MATCH($D207,$70:$70,0)-7),0),1)&amp;""""&amp;"#g'"&amp;" ${CONFIG_DIR}db_data_config.txt; export "&amp;BG$171&amp;"="&amp;""""&amp;INDEX($E$106:$G$110,MATCH("●",INDEX($H$106:$AQ$110,,MATCH($D207,$70:$70,0)-7),0),1)&amp;""";"),",",""",""")</f>
        <v/>
      </c>
      <c r="BH207" s="73" t="str">
        <f>SUBSTITUTE(IF(INDEX($E$106:$G$110,MATCH("●",INDEX($H$106:$AQ$110,,MATCH($D207,$70:$70,0)-7),0),1)=VLOOKUP(BH$171,$AD$9:$AN$20,8,FALSE),"","sed -i "&amp;IF($AK$169="MacOS","'' ","")&amp;"'s#"&amp;BH$171&amp;"="""&amp;INDEX($E$106:$G$110,MATCH("●",INDEX($H$106:$AQ$110,,MATCH($D207,$70:$70,0)-7),0),1)&amp;""""&amp;"#"&amp;BH$171&amp;"="&amp;""""&amp;VLOOKUP(BH$171,$AD$9:$AN$20,8,FALSE)&amp;""""&amp;"#g'"&amp;"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7" s="73" t="str">
        <f>SUBSTITUTE(IF(VLOOKUP(BI$171,$AD$9:$AN$20,8,FALSE)=INDEX($E$112:$G$116,MATCH("●",INDEX($H$112:$AQ$116,,MATCH($D207,$70:$70,0)-7),0),1),"","sed -i "&amp;IF($AK$169="MacOS","'' ","")&amp;"'s#"&amp;BI$171&amp;"="""&amp;VLOOKUP(BI$171,$AD$9:$AN$20,8,FALSE)&amp;""""&amp;"#"&amp;BI$171&amp;"="&amp;""""&amp;INDEX($E$112:$G$116,MATCH("●",INDEX($H$112:$AQ$116,,MATCH($D207,$70:$70,0)-7),0),1)&amp;""""&amp;"#g'"&amp;" ${CONFIG_DIR}db_data_config.txt; export "&amp;BI$171&amp;"="&amp;""""&amp;INDEX($E$112:$G$116,MATCH("●",INDEX($H$112:$AQ$116,,MATCH($D207,$70:$70,0)-7),0),1)&amp;""";"),",",""",""")</f>
        <v/>
      </c>
      <c r="BJ207" s="73" t="str">
        <f>SUBSTITUTE(IF(INDEX($E$112:$G$116,MATCH("●",INDEX($H$112:$AQ$116,,MATCH($D207,$70:$70,0)-7),0),1)=VLOOKUP(BJ$171,$AD$9:$AN$20,8,FALSE),"","sed -i "&amp;IF($AK$169="MacOS","'' ","")&amp;"'s#"&amp;BJ$171&amp;"="""&amp;INDEX($E$112:$G$116,MATCH("●",INDEX($H$112:$AQ$116,,MATCH($D207,$70:$70,0)-7),0),1)&amp;""""&amp;"#"&amp;BJ$171&amp;"="&amp;""""&amp;VLOOKUP(BJ$171,$AD$9:$AN$20,8,FALSE)&amp;""""&amp;"#g'"&amp;"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7" s="73" t="str">
        <f>SUBSTITUTE(IF(VLOOKUP(BK$171,$AD$9:$AN$20,8,FALSE)=INDEX($E$118:$G$121,MATCH("●",INDEX($H$118:$AQ$121,,MATCH($D207,$70:$70,0)-7),0),1),"","sed -i "&amp;IF($AK$169="MacOS","'' ","")&amp;"'s#"&amp;BK$171&amp;"="""&amp;VLOOKUP(BK$171,$AD$9:$AN$20,8,FALSE)&amp;""""&amp;"#"&amp;BK$171&amp;"="&amp;""""&amp;INDEX($E$118:$G$121,MATCH("●",INDEX($H$118:$AQ$121,,MATCH($D207,$70:$70,0)-7),0),1)&amp;""""&amp;"#g'"&amp;" ${CONFIG_DIR}db_data_config.txt; export "&amp;BK$171&amp;"="&amp;""""&amp;INDEX($E$118:$G$121,MATCH("●",INDEX($H$118:$AQ$121,,MATCH($D207,$70:$70,0)-7),0),1)&amp;""";"),",",""",""")</f>
        <v/>
      </c>
      <c r="BL207" s="73" t="str">
        <f>SUBSTITUTE(IF(INDEX($E$118:$G$121,MATCH("●",INDEX($H$118:$AQ$121,,MATCH($D207,$70:$70,0)-7),0),1)=VLOOKUP(BL$171,$AD$9:$AN$20,8,FALSE),"","sed -i "&amp;IF($AK$169="MacOS","'' ","")&amp;"'s#"&amp;BL$171&amp;"="""&amp;INDEX($E$118:$G$121,MATCH("●",INDEX($H$118:$AQ$121,,MATCH($D207,$70:$70,0)-7),0),1)&amp;""""&amp;"#"&amp;BL$171&amp;"="&amp;""""&amp;VLOOKUP(BL$171,$AD$9:$AN$20,8,FALSE)&amp;""""&amp;"#g'"&amp;"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7" s="73" t="str">
        <f>SUBSTITUTE(IF(VLOOKUP(BM$171,$AD$9:$AN$20,8,FALSE)=INDEX($E$123:$G$126,MATCH("●",INDEX($H$123:$AQ$126,,MATCH($D207,$70:$70,0)-7),0),1),"","sed -i "&amp;IF($AK$169="MacOS","'' ","")&amp;"'s#"&amp;BM$171&amp;"="""&amp;VLOOKUP(BM$171,$AD$9:$AN$20,8,FALSE)&amp;""""&amp;"#"&amp;BM$171&amp;"="&amp;""""&amp;INDEX($E$123:$G$126,MATCH("●",INDEX($H$123:$AQ$126,,MATCH($D207,$70:$70,0)-7),0),1)&amp;""""&amp;"#g'"&amp;" ${CONFIG_DIR}db_data_config.txt; export "&amp;BM$171&amp;"="&amp;""""&amp;INDEX($E$123:$G$126,MATCH("●",INDEX($H$123:$AQ$126,,MATCH($D207,$70:$70,0)-7),0),1)&amp;""";"),",",""",""")</f>
        <v/>
      </c>
      <c r="BN207" s="73" t="str">
        <f>SUBSTITUTE(IF(INDEX($E$123:$G$126,MATCH("●",INDEX($H$123:$AQ$126,,MATCH($D207,$70:$70,0)-7),0),1)=VLOOKUP(BN$171,$AD$9:$AN$20,8,FALSE),"","sed -i "&amp;IF($AK$169="MacOS","'' ","")&amp;"'s#"&amp;BN$171&amp;"="""&amp;INDEX($E$123:$G$126,MATCH("●",INDEX($H$123:$AQ$126,,MATCH($D207,$70:$70,0)-7),0),1)&amp;""""&amp;"#"&amp;BN$171&amp;"="&amp;""""&amp;VLOOKUP(BN$171,$AD$9:$AN$20,8,FALSE)&amp;""""&amp;"#g'"&amp;"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7" s="73" t="str">
        <f>SUBSTITUTE(IF(VLOOKUP(BO$171,$AD$9:$AN$20,8,FALSE)=INDEX($E$128:$G$131,MATCH("●",INDEX($H$128:$AQ$131,,MATCH($D207,$70:$70,0)-7),0),1),"","sed -i "&amp;IF($AK$169="MacOS","'' ","")&amp;"'s#"&amp;BO$171&amp;"="""&amp;VLOOKUP(BO$171,$AD$9:$AN$20,8,FALSE)&amp;""""&amp;"#"&amp;BO$171&amp;"="&amp;""""&amp;INDEX($E$128:$G$131,MATCH("●",INDEX($H$128:$AQ$131,,MATCH($D207,$70:$70,0)-7),0),1)&amp;""""&amp;"#g'"&amp;" ${CONFIG_DIR}db_data_config.txt; export "&amp;BO$171&amp;"="&amp;""""&amp;INDEX($E$128:$G$131,MATCH("●",INDEX($H$128:$AQ$131,,MATCH($D207,$70:$70,0)-7),0),1)&amp;""";"),",",""",""")</f>
        <v/>
      </c>
      <c r="BP207" s="73" t="str">
        <f>SUBSTITUTE(IF(INDEX($E$128:$G$131,MATCH("●",INDEX($H$128:$AQ$131,,MATCH($D207,$70:$70,0)-7),0),1)=VLOOKUP(BP$171,$AD$9:$AN$20,8,FALSE),"","sed -i "&amp;IF($AK$169="MacOS","'' ","")&amp;"'s#"&amp;BP$171&amp;"="""&amp;INDEX($E$128:$G$131,MATCH("●",INDEX($H$128:$AQ$131,,MATCH($D207,$70:$70,0)-7),0),1)&amp;""""&amp;"#"&amp;BP$171&amp;"="&amp;""""&amp;VLOOKUP(BP$171,$AD$9:$AN$20,8,FALSE)&amp;""""&amp;"#g'"&amp;"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7" s="73" t="str">
        <f>SUBSTITUTE(IF(VLOOKUP(BQ$171,$AD$9:$AN$20,8,FALSE)=INDEX($E$133:$G$137,MATCH("●",INDEX($H$133:$AQ$137,,MATCH($D207,$70:$70,0)-7),0),1),"","sed -i "&amp;IF($AK$169="MacOS","'' ","")&amp;"'s#"&amp;BQ$171&amp;"="""&amp;VLOOKUP(BQ$171,$AD$9:$AN$20,8,FALSE)&amp;""""&amp;"#"&amp;BQ$171&amp;"="&amp;""""&amp;INDEX($E$133:$G$137,MATCH("●",INDEX($H$133:$AQ$137,,MATCH($D207,$70:$70,0)-7),0),1)&amp;""""&amp;"#g'"&amp;" ${CONFIG_DIR}db_data_config.txt; export "&amp;BQ$171&amp;"="&amp;""""&amp;INDEX($E$133:$G$137,MATCH("●",INDEX($H$133:$AQ$137,,MATCH($D207,$70:$70,0)-7),0),1)&amp;""";"),",",""",""")</f>
        <v/>
      </c>
      <c r="BR207" s="73" t="str">
        <f>SUBSTITUTE(IF(INDEX($E$133:$G$137,MATCH("●",INDEX($H$133:$AQ$137,,MATCH($D207,$70:$70,0)-7),0),1)=VLOOKUP(BR$171,$AD$9:$AN$20,8,FALSE),"","sed -i "&amp;IF($AK$169="MacOS","'' ","")&amp;"'s#"&amp;BR$171&amp;"="""&amp;INDEX($E$133:$G$137,MATCH("●",INDEX($H$133:$AQ$137,,MATCH($D207,$70:$70,0)-7),0),1)&amp;""""&amp;"#"&amp;BR$171&amp;"="&amp;""""&amp;VLOOKUP(BR$171,$AD$9:$AN$20,8,FALSE)&amp;""""&amp;"#g'"&amp;"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7" s="73" t="str">
        <f>SUBSTITUTE(IF(VLOOKUP(BS$171,$AD$9:$AN$20,8,FALSE)=INDEX($E$139:$G$145,MATCH("●",INDEX($H$139:$AQ$145,,MATCH($D207,$70:$70,0)-7),0),1),"","sed -i "&amp;IF($AK$169="MacOS","'' ","")&amp;"'s#"&amp;BS$171&amp;"="""&amp;VLOOKUP(BS$171,$AD$9:$AN$20,8,FALSE)&amp;""""&amp;"#"&amp;BS$171&amp;"="&amp;""""&amp;INDEX($E$139:$G$145,MATCH("●",INDEX($H$139:$AQ$145,,MATCH($D207,$70:$70,0)-7),0),1)&amp;""""&amp;"#g'"&amp;" ${CONFIG_DIR}db_data_config.txt; export "&amp;BS$171&amp;"="&amp;""""&amp;INDEX($E$139:$G$145,MATCH("●",INDEX($H$139:$AQ$145,,MATCH($D207,$70:$70,0)-7),0),1)&amp;""";"),",",""",""")</f>
        <v/>
      </c>
      <c r="BT207" s="73" t="str">
        <f>SUBSTITUTE(IF(INDEX($E$139:$G$145,MATCH("●",INDEX($H$139:$AQ$145,,MATCH($D207,$70:$70,0)-7),0),1)=VLOOKUP(BT$171,$AD$9:$AN$20,8,FALSE),"","sed -i "&amp;IF($AK$169="MacOS","'' ","")&amp;"'s#"&amp;BT$171&amp;"="""&amp;INDEX($E$139:$G$145,MATCH("●",INDEX($H$139:$AQ$145,,MATCH($D207,$70:$70,0)-7),0),1)&amp;""""&amp;"#"&amp;BT$171&amp;"="&amp;""""&amp;VLOOKUP(BT$171,$AD$9:$AN$20,8,FALSE)&amp;""""&amp;"#g'"&amp;"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207" s="5" t="s">
        <v>761</v>
      </c>
    </row>
    <row r="208" spans="4:73" ht="36" customHeight="1">
      <c r="D208" s="138">
        <f t="shared" si="3"/>
        <v>36</v>
      </c>
      <c r="E208" s="139"/>
      <c r="F208" s="139"/>
      <c r="G208" s="140"/>
      <c r="H208" s="45" t="str">
        <f t="shared" ca="1" si="2"/>
        <v>clear; echo テストケース036;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146" t="str" cm="1">
        <f t="array" ref="AE208">SUBSTITUTE(INDEX($H$147:$AQ$147, , MATCH($D208, $70:$70, 0)-7),"-","")</f>
        <v>異常</v>
      </c>
      <c r="AF208" s="147"/>
      <c r="AG208" s="148"/>
      <c r="AH208" s="156" t="s">
        <v>920</v>
      </c>
      <c r="AI208" s="157"/>
      <c r="AJ208" s="157"/>
      <c r="AK208" s="157"/>
      <c r="AL208" s="157"/>
      <c r="AM208" s="157"/>
      <c r="AN208" s="157"/>
      <c r="AO208" s="157"/>
      <c r="AP208" s="157"/>
      <c r="AQ208" s="158"/>
      <c r="AS208" s="69" t="str" cm="1">
        <f t="array" ref="AS208">SUBSTITUTE(TEXT(INDEX($H$150:$AQ$150,1,$D208),"000000"),"-","")</f>
        <v>220130</v>
      </c>
      <c r="AT208" s="70"/>
      <c r="AU208" s="71"/>
      <c r="AW208" s="73" t="str">
        <f>SUBSTITUTE(IF(VLOOKUP(AW$171,$AD$9:$AN$20,8,FALSE)=INDEX($E$76:$G$79,MATCH("●",INDEX($H$76:$AQ$79,,MATCH($D208,$70:$70,0)-7),0),1),"","sed -i "&amp;IF($AK$169="MacOS","'' ","")&amp;"'s#"&amp;AW$171&amp;"="""&amp;VLOOKUP(AW$171,$AD$9:$AN$20,8,FALSE)&amp;""""&amp;"#"&amp;AW$171&amp;"="&amp;""""&amp;INDEX($E$76:$G$79,MATCH("●",INDEX($H$76:$AQ$79,,MATCH($D208,$70:$70,0)-7),0),1)&amp;""""&amp;"#g'"&amp;" ${CONFIG_DIR}db_data_config.txt; export "&amp;AW$171&amp;"="&amp;""""&amp;INDEX($E$76:$G$79,MATCH("●",INDEX($H$76:$AQ$79,,MATCH($D208,$70:$70,0)-7),0),1)&amp;""";"),",",""",""")</f>
        <v/>
      </c>
      <c r="AX208" s="73" t="str">
        <f>SUBSTITUTE(IF(INDEX($E$76:$G$79,MATCH("●",INDEX($H$76:$AQ$79,,MATCH($D208,$70:$70,0)-7),0),1)=VLOOKUP(AX$171,$AD$9:$AN$20,8,FALSE),"","sed -i "&amp;IF($AK$169="MacOS","'' ","")&amp;"'s#"&amp;AX$171&amp;"="""&amp;INDEX($E$76:$G$79,MATCH("●",INDEX($H$76:$AQ$79,,MATCH($D208,$70:$70,0)-7),0),1)&amp;""""&amp;"#"&amp;AX$171&amp;"="&amp;""""&amp;VLOOKUP(AX$171,$AD$9:$AN$20,8,FALSE)&amp;""""&amp;"#g'"&amp;"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/>
      </c>
      <c r="AY208" s="73" t="str">
        <f>SUBSTITUTE(IF(VLOOKUP(AY$171,$AD$9:$AN$20,8,FALSE)=INDEX($E$81:$G$84,MATCH("●",INDEX($H$81:$AQ$84,,MATCH($D208,$70:$70,0)-7),0),1),"","sed -i "&amp;IF($AK$169="MacOS","'' ","")&amp;"'s#"&amp;AY$171&amp;"="""&amp;VLOOKUP(AY$171,$AD$9:$AN$20,8,FALSE)&amp;""""&amp;"#"&amp;AY$171&amp;"="&amp;""""&amp;INDEX($E$81:$G$84,MATCH("●",INDEX($H$81:$AQ$84,,MATCH($D208,$70:$70,0)-7),0),1)&amp;""""&amp;"#g'"&amp;" ${CONFIG_DIR}db_data_config.txt; export "&amp;AY$171&amp;"="&amp;""""&amp;INDEX($E$81:$G$84,MATCH("●",INDEX($H$81:$AQ$84,,MATCH($D208,$70:$70,0)-7),0),1)&amp;""";"),",",""",""")</f>
        <v/>
      </c>
      <c r="AZ208" s="73" t="str">
        <f>SUBSTITUTE(IF(INDEX($E$81:$G$84,MATCH("●",INDEX($H$81:$AQ$84,,MATCH($D208,$70:$70,0)-7),0),1)=VLOOKUP(AZ$171,$AD$9:$AN$20,8,FALSE),"","sed -i "&amp;IF($AK$169="MacOS","'' ","")&amp;"'s#"&amp;AZ$171&amp;"="""&amp;INDEX($E$81:$G$84,MATCH("●",INDEX($H$81:$AQ$84,,MATCH($D208,$70:$70,0)-7),0),1)&amp;""""&amp;"#"&amp;AZ$171&amp;"="&amp;""""&amp;VLOOKUP(AZ$171,$AD$9:$AN$20,8,FALSE)&amp;""""&amp;"#g'"&amp;"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208" s="73" t="str">
        <f>SUBSTITUTE(IF(VLOOKUP(BA$171,$AD$9:$AN$20,8,FALSE)=INDEX($E$86:$G$92,MATCH("●",INDEX($H$86:$AQ$92,,MATCH($D208,$70:$70,0)-7),0),1),"","sed -i "&amp;IF($AK$169="MacOS","'' ","")&amp;"'s#"&amp;BA$171&amp;"="""&amp;VLOOKUP(BA$171,$AD$9:$AN$20,8,FALSE)&amp;""""&amp;"#"&amp;BA$171&amp;"="&amp;""""&amp;INDEX($E$86:$G$92,MATCH("●",INDEX($H$86:$AQ$92,,MATCH($D208,$70:$70,0)-7),0),1)&amp;""""&amp;"#g'"&amp;" ${CONFIG_DIR}db_data_config.txt; export "&amp;BA$171&amp;"="&amp;""""&amp;INDEX($E$86:$G$92,MATCH("●",INDEX($H$86:$AQ$92,,MATCH($D208,$70:$70,0)-7),0),1)&amp;""";"),",",""",""")</f>
        <v>sed -i '' 's#COLUMN_DATA_LENGTH="3"#COLUMN_DATA_LENGTH="YYYY"#g' ${CONFIG_DIR}db_data_config.txt; export COLUMN_DATA_LENGTH="YYYY";</v>
      </c>
      <c r="BB208" s="73" t="str">
        <f>SUBSTITUTE(IF(INDEX($E$86:$G$92,MATCH("●",INDEX($H$86:$AQ$92,,MATCH($D208,$70:$70,0)-7),0),1)=VLOOKUP(BB$171,$AD$9:$AN$20,8,FALSE),"","sed -i "&amp;IF($AK$169="MacOS","'' ","")&amp;"'s#"&amp;BB$171&amp;"="""&amp;INDEX($E$86:$G$92,MATCH("●",INDEX($H$86:$AQ$92,,MATCH($D208,$70:$70,0)-7),0),1)&amp;""""&amp;"#"&amp;BB$171&amp;"="&amp;""""&amp;VLOOKUP(BB$171,$AD$9:$AN$20,8,FALSE)&amp;""""&amp;"#g'"&amp;"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>sed -i '' 's#COLUMN_DATA_LENGTH="YYYY"#COLUMN_DATA_LENGTH="3"#g' ${CONFIG_DIR}db_data_config.txt; export COLUMN_DATA_LENGTH="3";</v>
      </c>
      <c r="BC208" s="73" t="str">
        <f>SUBSTITUTE(IF(VLOOKUP(BC$171,$AD$9:$AN$20,8,FALSE)=INDEX($E$94:$G$97,MATCH("●",INDEX($H$94:$AQ$97,,MATCH($D208,$70:$70,0)-7),0),1),"","sed -i "&amp;IF($AK$169="MacOS","'' ","")&amp;"'s#"&amp;BC$171&amp;"="""&amp;VLOOKUP(BC$171,$AD$9:$AN$20,8,FALSE)&amp;""""&amp;"#"&amp;BC$171&amp;"="&amp;""""&amp;INDEX($E$94:$G$97,MATCH("●",INDEX($H$94:$AQ$97,,MATCH($D208,$70:$70,0)-7),0),1)&amp;""""&amp;"#g'"&amp;" ${CONFIG_DIR}db_data_config.txt; export "&amp;BC$171&amp;"="&amp;""""&amp;INDEX($E$94:$G$97,MATCH("●",INDEX($H$94:$AQ$97,,MATCH($D208,$70:$70,0)-7),0),1)&amp;""";"),",",""",""")</f>
        <v/>
      </c>
      <c r="BD208" s="73" t="str">
        <f>SUBSTITUTE(IF(INDEX($E$94:$G$97,MATCH("●",INDEX($H$94:$AQ$97,,MATCH($D208,$70:$70,0)-7),0),1)=VLOOKUP(BD$171,$AD$9:$AN$20,8,FALSE),"","sed -i "&amp;IF($AK$169="MacOS","'' ","")&amp;"'s#"&amp;BD$171&amp;"="""&amp;INDEX($E$94:$G$97,MATCH("●",INDEX($H$94:$AQ$97,,MATCH($D208,$70:$70,0)-7),0),1)&amp;""""&amp;"#"&amp;BD$171&amp;"="&amp;""""&amp;VLOOKUP(BD$171,$AD$9:$AN$20,8,FALSE)&amp;""""&amp;"#g'"&amp;"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208" s="73" t="str">
        <f>SUBSTITUTE(IF(VLOOKUP(BE$171,$AD$9:$AN$20,8,FALSE)=INDEX($E$99:$G$104,MATCH("●",INDEX($H$99:$AQ$104,,MATCH($D208,$70:$70,0)-7),0),1),"","sed -i "&amp;IF($AK$169="MacOS","'' ","")&amp;"'s#"&amp;BE$171&amp;"="""&amp;VLOOKUP(BE$171,$AD$9:$AN$20,8,FALSE)&amp;""""&amp;"#"&amp;BE$171&amp;"="&amp;""""&amp;INDEX($E$99:$G$104,MATCH("●",INDEX($H$99:$AQ$104,,MATCH($D208,$70:$70,0)-7),0),1)&amp;""""&amp;"#g'"&amp;" ${CONFIG_DIR}db_data_config.txt; export "&amp;BE$171&amp;"="&amp;""""&amp;INDEX($E$99:$G$104,MATCH("●",INDEX($H$99:$AQ$104,,MATCH($D208,$70:$70,0)-7),0),1)&amp;""";"),",",""",""")</f>
        <v/>
      </c>
      <c r="BF208" s="73" t="str">
        <f>SUBSTITUTE(IF(INDEX($E$99:$G$104,MATCH("●",INDEX($H$99:$AQ$104,,MATCH($D208,$70:$70,0)-7),0),1)=VLOOKUP(BF$171,$AD$9:$AN$20,8,FALSE),"","sed -i "&amp;IF($AK$169="MacOS","'' ","")&amp;"'s#"&amp;BF$171&amp;"="""&amp;INDEX($E$99:$G$104,MATCH("●",INDEX($H$99:$AQ$104,,MATCH($D208,$70:$70,0)-7),0),1)&amp;""""&amp;"#"&amp;BF$171&amp;"="&amp;""""&amp;VLOOKUP(BF$171,$AD$9:$AN$20,8,FALSE)&amp;""""&amp;"#g'"&amp;"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208" s="73" t="str">
        <f>SUBSTITUTE(IF(VLOOKUP(BG$171,$AD$9:$AN$20,8,FALSE)=INDEX($E$106:$G$110,MATCH("●",INDEX($H$106:$AQ$110,,MATCH($D208,$70:$70,0)-7),0),1),"","sed -i "&amp;IF($AK$169="MacOS","'' ","")&amp;"'s#"&amp;BG$171&amp;"="""&amp;VLOOKUP(BG$171,$AD$9:$AN$20,8,FALSE)&amp;""""&amp;"#"&amp;BG$171&amp;"="&amp;""""&amp;INDEX($E$106:$G$110,MATCH("●",INDEX($H$106:$AQ$110,,MATCH($D208,$70:$70,0)-7),0),1)&amp;""""&amp;"#g'"&amp;" ${CONFIG_DIR}db_data_config.txt; export "&amp;BG$171&amp;"="&amp;""""&amp;INDEX($E$106:$G$110,MATCH("●",INDEX($H$106:$AQ$110,,MATCH($D208,$70:$70,0)-7),0),1)&amp;""";"),",",""",""")</f>
        <v/>
      </c>
      <c r="BH208" s="73" t="str">
        <f>SUBSTITUTE(IF(INDEX($E$106:$G$110,MATCH("●",INDEX($H$106:$AQ$110,,MATCH($D208,$70:$70,0)-7),0),1)=VLOOKUP(BH$171,$AD$9:$AN$20,8,FALSE),"","sed -i "&amp;IF($AK$169="MacOS","'' ","")&amp;"'s#"&amp;BH$171&amp;"="""&amp;INDEX($E$106:$G$110,MATCH("●",INDEX($H$106:$AQ$110,,MATCH($D208,$70:$70,0)-7),0),1)&amp;""""&amp;"#"&amp;BH$171&amp;"="&amp;""""&amp;VLOOKUP(BH$171,$AD$9:$AN$20,8,FALSE)&amp;""""&amp;"#g'"&amp;"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208" s="73" t="str">
        <f>SUBSTITUTE(IF(VLOOKUP(BI$171,$AD$9:$AN$20,8,FALSE)=INDEX($E$112:$G$116,MATCH("●",INDEX($H$112:$AQ$116,,MATCH($D208,$70:$70,0)-7),0),1),"","sed -i "&amp;IF($AK$169="MacOS","'' ","")&amp;"'s#"&amp;BI$171&amp;"="""&amp;VLOOKUP(BI$171,$AD$9:$AN$20,8,FALSE)&amp;""""&amp;"#"&amp;BI$171&amp;"="&amp;""""&amp;INDEX($E$112:$G$116,MATCH("●",INDEX($H$112:$AQ$116,,MATCH($D208,$70:$70,0)-7),0),1)&amp;""""&amp;"#g'"&amp;" ${CONFIG_DIR}db_data_config.txt; export "&amp;BI$171&amp;"="&amp;""""&amp;INDEX($E$112:$G$116,MATCH("●",INDEX($H$112:$AQ$116,,MATCH($D208,$70:$70,0)-7),0),1)&amp;""";"),",",""",""")</f>
        <v/>
      </c>
      <c r="BJ208" s="73" t="str">
        <f>SUBSTITUTE(IF(INDEX($E$112:$G$116,MATCH("●",INDEX($H$112:$AQ$116,,MATCH($D208,$70:$70,0)-7),0),1)=VLOOKUP(BJ$171,$AD$9:$AN$20,8,FALSE),"","sed -i "&amp;IF($AK$169="MacOS","'' ","")&amp;"'s#"&amp;BJ$171&amp;"="""&amp;INDEX($E$112:$G$116,MATCH("●",INDEX($H$112:$AQ$116,,MATCH($D208,$70:$70,0)-7),0),1)&amp;""""&amp;"#"&amp;BJ$171&amp;"="&amp;""""&amp;VLOOKUP(BJ$171,$AD$9:$AN$20,8,FALSE)&amp;""""&amp;"#g'"&amp;"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208" s="73" t="str">
        <f>SUBSTITUTE(IF(VLOOKUP(BK$171,$AD$9:$AN$20,8,FALSE)=INDEX($E$118:$G$121,MATCH("●",INDEX($H$118:$AQ$121,,MATCH($D208,$70:$70,0)-7),0),1),"","sed -i "&amp;IF($AK$169="MacOS","'' ","")&amp;"'s#"&amp;BK$171&amp;"="""&amp;VLOOKUP(BK$171,$AD$9:$AN$20,8,FALSE)&amp;""""&amp;"#"&amp;BK$171&amp;"="&amp;""""&amp;INDEX($E$118:$G$121,MATCH("●",INDEX($H$118:$AQ$121,,MATCH($D208,$70:$70,0)-7),0),1)&amp;""""&amp;"#g'"&amp;" ${CONFIG_DIR}db_data_config.txt; export "&amp;BK$171&amp;"="&amp;""""&amp;INDEX($E$118:$G$121,MATCH("●",INDEX($H$118:$AQ$121,,MATCH($D208,$70:$70,0)-7),0),1)&amp;""";"),",",""",""")</f>
        <v/>
      </c>
      <c r="BL208" s="73" t="str">
        <f>SUBSTITUTE(IF(INDEX($E$118:$G$121,MATCH("●",INDEX($H$118:$AQ$121,,MATCH($D208,$70:$70,0)-7),0),1)=VLOOKUP(BL$171,$AD$9:$AN$20,8,FALSE),"","sed -i "&amp;IF($AK$169="MacOS","'' ","")&amp;"'s#"&amp;BL$171&amp;"="""&amp;INDEX($E$118:$G$121,MATCH("●",INDEX($H$118:$AQ$121,,MATCH($D208,$70:$70,0)-7),0),1)&amp;""""&amp;"#"&amp;BL$171&amp;"="&amp;""""&amp;VLOOKUP(BL$171,$AD$9:$AN$20,8,FALSE)&amp;""""&amp;"#g'"&amp;"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208" s="73" t="str">
        <f>SUBSTITUTE(IF(VLOOKUP(BM$171,$AD$9:$AN$20,8,FALSE)=INDEX($E$123:$G$126,MATCH("●",INDEX($H$123:$AQ$126,,MATCH($D208,$70:$70,0)-7),0),1),"","sed -i "&amp;IF($AK$169="MacOS","'' ","")&amp;"'s#"&amp;BM$171&amp;"="""&amp;VLOOKUP(BM$171,$AD$9:$AN$20,8,FALSE)&amp;""""&amp;"#"&amp;BM$171&amp;"="&amp;""""&amp;INDEX($E$123:$G$126,MATCH("●",INDEX($H$123:$AQ$126,,MATCH($D208,$70:$70,0)-7),0),1)&amp;""""&amp;"#g'"&amp;" ${CONFIG_DIR}db_data_config.txt; export "&amp;BM$171&amp;"="&amp;""""&amp;INDEX($E$123:$G$126,MATCH("●",INDEX($H$123:$AQ$126,,MATCH($D208,$70:$70,0)-7),0),1)&amp;""";"),",",""",""")</f>
        <v/>
      </c>
      <c r="BN208" s="73" t="str">
        <f>SUBSTITUTE(IF(INDEX($E$123:$G$126,MATCH("●",INDEX($H$123:$AQ$126,,MATCH($D208,$70:$70,0)-7),0),1)=VLOOKUP(BN$171,$AD$9:$AN$20,8,FALSE),"","sed -i "&amp;IF($AK$169="MacOS","'' ","")&amp;"'s#"&amp;BN$171&amp;"="""&amp;INDEX($E$123:$G$126,MATCH("●",INDEX($H$123:$AQ$126,,MATCH($D208,$70:$70,0)-7),0),1)&amp;""""&amp;"#"&amp;BN$171&amp;"="&amp;""""&amp;VLOOKUP(BN$171,$AD$9:$AN$20,8,FALSE)&amp;""""&amp;"#g'"&amp;"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208" s="73" t="str">
        <f>SUBSTITUTE(IF(VLOOKUP(BO$171,$AD$9:$AN$20,8,FALSE)=INDEX($E$128:$G$131,MATCH("●",INDEX($H$128:$AQ$131,,MATCH($D208,$70:$70,0)-7),0),1),"","sed -i "&amp;IF($AK$169="MacOS","'' ","")&amp;"'s#"&amp;BO$171&amp;"="""&amp;VLOOKUP(BO$171,$AD$9:$AN$20,8,FALSE)&amp;""""&amp;"#"&amp;BO$171&amp;"="&amp;""""&amp;INDEX($E$128:$G$131,MATCH("●",INDEX($H$128:$AQ$131,,MATCH($D208,$70:$70,0)-7),0),1)&amp;""""&amp;"#g'"&amp;" ${CONFIG_DIR}db_data_config.txt; export "&amp;BO$171&amp;"="&amp;""""&amp;INDEX($E$128:$G$131,MATCH("●",INDEX($H$128:$AQ$131,,MATCH($D208,$70:$70,0)-7),0),1)&amp;""";"),",",""",""")</f>
        <v/>
      </c>
      <c r="BP208" s="73" t="str">
        <f>SUBSTITUTE(IF(INDEX($E$128:$G$131,MATCH("●",INDEX($H$128:$AQ$131,,MATCH($D208,$70:$70,0)-7),0),1)=VLOOKUP(BP$171,$AD$9:$AN$20,8,FALSE),"","sed -i "&amp;IF($AK$169="MacOS","'' ","")&amp;"'s#"&amp;BP$171&amp;"="""&amp;INDEX($E$128:$G$131,MATCH("●",INDEX($H$128:$AQ$131,,MATCH($D208,$70:$70,0)-7),0),1)&amp;""""&amp;"#"&amp;BP$171&amp;"="&amp;""""&amp;VLOOKUP(BP$171,$AD$9:$AN$20,8,FALSE)&amp;""""&amp;"#g'"&amp;"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208" s="73" t="str">
        <f>SUBSTITUTE(IF(VLOOKUP(BQ$171,$AD$9:$AN$20,8,FALSE)=INDEX($E$133:$G$137,MATCH("●",INDEX($H$133:$AQ$137,,MATCH($D208,$70:$70,0)-7),0),1),"","sed -i "&amp;IF($AK$169="MacOS","'' ","")&amp;"'s#"&amp;BQ$171&amp;"="""&amp;VLOOKUP(BQ$171,$AD$9:$AN$20,8,FALSE)&amp;""""&amp;"#"&amp;BQ$171&amp;"="&amp;""""&amp;INDEX($E$133:$G$137,MATCH("●",INDEX($H$133:$AQ$137,,MATCH($D208,$70:$70,0)-7),0),1)&amp;""""&amp;"#g'"&amp;" ${CONFIG_DIR}db_data_config.txt; export "&amp;BQ$171&amp;"="&amp;""""&amp;INDEX($E$133:$G$137,MATCH("●",INDEX($H$133:$AQ$137,,MATCH($D208,$70:$70,0)-7),0),1)&amp;""";"),",",""",""")</f>
        <v/>
      </c>
      <c r="BR208" s="73" t="str">
        <f>SUBSTITUTE(IF(INDEX($E$133:$G$137,MATCH("●",INDEX($H$133:$AQ$137,,MATCH($D208,$70:$70,0)-7),0),1)=VLOOKUP(BR$171,$AD$9:$AN$20,8,FALSE),"","sed -i "&amp;IF($AK$169="MacOS","'' ","")&amp;"'s#"&amp;BR$171&amp;"="""&amp;INDEX($E$133:$G$137,MATCH("●",INDEX($H$133:$AQ$137,,MATCH($D208,$70:$70,0)-7),0),1)&amp;""""&amp;"#"&amp;BR$171&amp;"="&amp;""""&amp;VLOOKUP(BR$171,$AD$9:$AN$20,8,FALSE)&amp;""""&amp;"#g'"&amp;"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208" s="73" t="str">
        <f>SUBSTITUTE(IF(VLOOKUP(BS$171,$AD$9:$AN$20,8,FALSE)=INDEX($E$139:$G$145,MATCH("●",INDEX($H$139:$AQ$145,,MATCH($D208,$70:$70,0)-7),0),1),"","sed -i "&amp;IF($AK$169="MacOS","'' ","")&amp;"'s#"&amp;BS$171&amp;"="""&amp;VLOOKUP(BS$171,$AD$9:$AN$20,8,FALSE)&amp;""""&amp;"#"&amp;BS$171&amp;"="&amp;""""&amp;INDEX($E$139:$G$145,MATCH("●",INDEX($H$139:$AQ$145,,MATCH($D208,$70:$70,0)-7),0),1)&amp;""""&amp;"#g'"&amp;" ${CONFIG_DIR}db_data_config.txt; export "&amp;BS$171&amp;"="&amp;""""&amp;INDEX($E$139:$G$145,MATCH("●",INDEX($H$139:$AQ$145,,MATCH($D208,$70:$70,0)-7),0),1)&amp;""";"),",",""",""")</f>
        <v/>
      </c>
      <c r="BT208" s="73" t="str">
        <f>SUBSTITUTE(IF(INDEX($E$139:$G$145,MATCH("●",INDEX($H$139:$AQ$145,,MATCH($D208,$70:$70,0)-7),0),1)=VLOOKUP(BT$171,$AD$9:$AN$20,8,FALSE),"","sed -i "&amp;IF($AK$169="MacOS","'' ","")&amp;"'s#"&amp;BT$171&amp;"="""&amp;INDEX($E$139:$G$145,MATCH("●",INDEX($H$139:$AQ$145,,MATCH($D208,$70:$70,0)-7),0),1)&amp;""""&amp;"#"&amp;BT$171&amp;"="&amp;""""&amp;VLOOKUP(BT$171,$AD$9:$AN$20,8,FALSE)&amp;""""&amp;"#g'"&amp;"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208" s="5" t="s">
        <v>761</v>
      </c>
    </row>
  </sheetData>
  <mergeCells count="385">
    <mergeCell ref="E83:G83"/>
    <mergeCell ref="E103:G103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E78:G78"/>
    <mergeCell ref="E79:G79"/>
    <mergeCell ref="E81:G81"/>
    <mergeCell ref="E82:G82"/>
    <mergeCell ref="E84:G84"/>
    <mergeCell ref="E86:G86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E94:G94"/>
    <mergeCell ref="E96:G96"/>
    <mergeCell ref="E97:G97"/>
    <mergeCell ref="E99:G99"/>
    <mergeCell ref="E100:G100"/>
    <mergeCell ref="E101:G101"/>
    <mergeCell ref="E87:G87"/>
    <mergeCell ref="E88:G88"/>
    <mergeCell ref="E89:G89"/>
    <mergeCell ref="E90:G90"/>
    <mergeCell ref="E91:G91"/>
    <mergeCell ref="E92:G92"/>
    <mergeCell ref="E95:G95"/>
    <mergeCell ref="E110:G110"/>
    <mergeCell ref="E112:G112"/>
    <mergeCell ref="E113:G113"/>
    <mergeCell ref="E114:G114"/>
    <mergeCell ref="E115:G115"/>
    <mergeCell ref="E116:G116"/>
    <mergeCell ref="E102:G102"/>
    <mergeCell ref="E104:G104"/>
    <mergeCell ref="E106:G106"/>
    <mergeCell ref="E107:G107"/>
    <mergeCell ref="E108:G108"/>
    <mergeCell ref="E109:G109"/>
    <mergeCell ref="E126:G126"/>
    <mergeCell ref="E128:G128"/>
    <mergeCell ref="E129:G129"/>
    <mergeCell ref="E130:G130"/>
    <mergeCell ref="E131:G131"/>
    <mergeCell ref="E133:G133"/>
    <mergeCell ref="E118:G118"/>
    <mergeCell ref="E119:G119"/>
    <mergeCell ref="E121:G121"/>
    <mergeCell ref="E123:G123"/>
    <mergeCell ref="E124:G124"/>
    <mergeCell ref="E125:G125"/>
    <mergeCell ref="E120:G120"/>
    <mergeCell ref="E141:G141"/>
    <mergeCell ref="E142:G142"/>
    <mergeCell ref="E143:G143"/>
    <mergeCell ref="E144:G144"/>
    <mergeCell ref="E145:G145"/>
    <mergeCell ref="D147:G149"/>
    <mergeCell ref="E134:G134"/>
    <mergeCell ref="E135:G135"/>
    <mergeCell ref="E136:G136"/>
    <mergeCell ref="E137:G137"/>
    <mergeCell ref="E139:G139"/>
    <mergeCell ref="E140:G140"/>
    <mergeCell ref="N147:N149"/>
    <mergeCell ref="O147:O149"/>
    <mergeCell ref="P147:P149"/>
    <mergeCell ref="Q147:Q149"/>
    <mergeCell ref="R147:R149"/>
    <mergeCell ref="S147:S149"/>
    <mergeCell ref="H147:H149"/>
    <mergeCell ref="I147:I149"/>
    <mergeCell ref="J147:J149"/>
    <mergeCell ref="K147:K149"/>
    <mergeCell ref="L147:L149"/>
    <mergeCell ref="M147:M149"/>
    <mergeCell ref="Z147:Z149"/>
    <mergeCell ref="AA147:AA149"/>
    <mergeCell ref="AB147:AB149"/>
    <mergeCell ref="AC147:AC149"/>
    <mergeCell ref="AD147:AD149"/>
    <mergeCell ref="AE147:AE149"/>
    <mergeCell ref="T147:T149"/>
    <mergeCell ref="U147:U149"/>
    <mergeCell ref="V147:V149"/>
    <mergeCell ref="W147:W149"/>
    <mergeCell ref="X147:X149"/>
    <mergeCell ref="Y147:Y149"/>
    <mergeCell ref="AL147:AL149"/>
    <mergeCell ref="AM147:AM149"/>
    <mergeCell ref="AN147:AN149"/>
    <mergeCell ref="AO147:AO149"/>
    <mergeCell ref="AP147:AP149"/>
    <mergeCell ref="AQ147:AQ149"/>
    <mergeCell ref="AF147:AF149"/>
    <mergeCell ref="AG147:AG149"/>
    <mergeCell ref="AH147:AH149"/>
    <mergeCell ref="AI147:AI149"/>
    <mergeCell ref="AJ147:AJ149"/>
    <mergeCell ref="AK147:AK149"/>
    <mergeCell ref="M150:M154"/>
    <mergeCell ref="N150:N154"/>
    <mergeCell ref="O150:O154"/>
    <mergeCell ref="P150:P154"/>
    <mergeCell ref="Q150:Q154"/>
    <mergeCell ref="R150:R154"/>
    <mergeCell ref="D150:G154"/>
    <mergeCell ref="H150:H154"/>
    <mergeCell ref="I150:I154"/>
    <mergeCell ref="J150:J154"/>
    <mergeCell ref="K150:K154"/>
    <mergeCell ref="L150:L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AQ150:AQ154"/>
    <mergeCell ref="D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AK150:AK154"/>
    <mergeCell ref="AL150:AL154"/>
    <mergeCell ref="AM150:AM154"/>
    <mergeCell ref="AN150:AN154"/>
    <mergeCell ref="AO150:AO154"/>
    <mergeCell ref="AP150:AP154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N156:AN158"/>
    <mergeCell ref="AO156:AO158"/>
    <mergeCell ref="AP156:AP158"/>
    <mergeCell ref="AQ156:AQ158"/>
    <mergeCell ref="D159:G163"/>
    <mergeCell ref="H159:H163"/>
    <mergeCell ref="I159:I163"/>
    <mergeCell ref="J159:J163"/>
    <mergeCell ref="K159:K163"/>
    <mergeCell ref="L159:L163"/>
    <mergeCell ref="AH156:AH158"/>
    <mergeCell ref="AI156:AI158"/>
    <mergeCell ref="AJ156:AJ158"/>
    <mergeCell ref="AK156:AK158"/>
    <mergeCell ref="AL156:AL158"/>
    <mergeCell ref="AM156:AM158"/>
    <mergeCell ref="AB156:AB158"/>
    <mergeCell ref="AC156:AC158"/>
    <mergeCell ref="AD156:AD158"/>
    <mergeCell ref="AE156:AE158"/>
    <mergeCell ref="AF156:AF158"/>
    <mergeCell ref="AG156:AG158"/>
    <mergeCell ref="V156:V158"/>
    <mergeCell ref="W156:W158"/>
    <mergeCell ref="S159:S163"/>
    <mergeCell ref="T159:T163"/>
    <mergeCell ref="U159:U163"/>
    <mergeCell ref="V159:V163"/>
    <mergeCell ref="W159:W163"/>
    <mergeCell ref="X159:X163"/>
    <mergeCell ref="M159:M163"/>
    <mergeCell ref="N159:N163"/>
    <mergeCell ref="O159:O163"/>
    <mergeCell ref="P159:P163"/>
    <mergeCell ref="Q159:Q163"/>
    <mergeCell ref="R159:R163"/>
    <mergeCell ref="AQ159:AQ163"/>
    <mergeCell ref="AK169:AN169"/>
    <mergeCell ref="D171:G172"/>
    <mergeCell ref="H171:AD172"/>
    <mergeCell ref="AE171:AG172"/>
    <mergeCell ref="AH171:AQ172"/>
    <mergeCell ref="AK159:AK163"/>
    <mergeCell ref="AL159:AL163"/>
    <mergeCell ref="AM159:AM163"/>
    <mergeCell ref="AN159:AN163"/>
    <mergeCell ref="AO159:AO163"/>
    <mergeCell ref="AP159:AP163"/>
    <mergeCell ref="AE159:AE163"/>
    <mergeCell ref="AF159:AF163"/>
    <mergeCell ref="AG159:AG163"/>
    <mergeCell ref="AH159:AH163"/>
    <mergeCell ref="AI159:AI163"/>
    <mergeCell ref="AJ159:AJ163"/>
    <mergeCell ref="Y159:Y163"/>
    <mergeCell ref="Z159:Z163"/>
    <mergeCell ref="AA159:AA163"/>
    <mergeCell ref="AB159:AB163"/>
    <mergeCell ref="AC159:AC163"/>
    <mergeCell ref="AD159:AD163"/>
    <mergeCell ref="D175:G175"/>
    <mergeCell ref="AE175:AG175"/>
    <mergeCell ref="AH175:AQ175"/>
    <mergeCell ref="D176:G176"/>
    <mergeCell ref="AE176:AG176"/>
    <mergeCell ref="AH176:AQ176"/>
    <mergeCell ref="D173:G173"/>
    <mergeCell ref="AE173:AG173"/>
    <mergeCell ref="AH173:AQ173"/>
    <mergeCell ref="D174:G174"/>
    <mergeCell ref="AE174:AG174"/>
    <mergeCell ref="AH174:AQ174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</mergeCells>
  <phoneticPr fontId="1" type="noConversion"/>
  <dataValidations count="3">
    <dataValidation type="list" allowBlank="1" showInputMessage="1" showErrorMessage="1" sqref="AK169" xr:uid="{928FF679-9A3B-8E44-8ACC-94030A1199D7}">
      <formula1>"MacOS,GNU(Linux)"</formula1>
    </dataValidation>
    <dataValidation type="list" allowBlank="1" showInputMessage="1" showErrorMessage="1" sqref="H147:AQ149 H156:AQ158" xr:uid="{9B012129-C21E-074F-B502-449FD5ADDBD5}">
      <formula1>"-,正常,異常,警告"</formula1>
    </dataValidation>
    <dataValidation type="list" allowBlank="1" showInputMessage="1" showErrorMessage="1" sqref="AO9:AQ20" xr:uid="{36D527B3-2663-1643-AEFF-EABBFB5AA1F4}">
      <formula1>"-,大文字,小文字"</formula1>
    </dataValidation>
  </dataValidations>
  <hyperlinks>
    <hyperlink ref="AL5" location="詳細設計!A1" display="詳細設計" xr:uid="{8D0A2F03-A208-5C4D-818A-CC6C24FA5A0C}"/>
  </hyperlink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B66-3F2C-7244-9126-719EC3BB1771}">
  <sheetPr>
    <tabColor theme="5" tint="0.79998168889431442"/>
  </sheetPr>
  <dimension ref="B2:BU195"/>
  <sheetViews>
    <sheetView showGridLines="0" view="pageBreakPreview" zoomScale="137" zoomScaleNormal="100" zoomScaleSheetLayoutView="70" workbookViewId="0">
      <selection activeCell="AJ43" sqref="AJ43:AK4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720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251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251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742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'COLUMN_DATA_LENGTH="3"' &gt;&gt; `pwd`/config/db_data_config.txt</v>
      </c>
      <c r="H11" s="24"/>
      <c r="M11" s="24"/>
      <c r="AC11" s="5" t="s">
        <v>251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'COLUMN_DATA_TRIM="NONE"' &gt;&gt; `pwd`/config/db_data_config.txt</v>
      </c>
      <c r="H12" s="24"/>
      <c r="M12" s="24"/>
      <c r="AC12" s="5" t="s">
        <v>251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847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'COLUMN_DATA_SIGNED="0"' &gt;&gt; `pwd`/config/db_data_config.txt</v>
      </c>
      <c r="H13" s="24"/>
      <c r="M13" s="24"/>
      <c r="AC13" s="5" t="s">
        <v>251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'SIGN_DIGIT="0"' &gt;&gt; `pwd`/config/db_data_config.txt</v>
      </c>
      <c r="H14" s="24"/>
      <c r="M14" s="24"/>
      <c r="AC14" s="5" t="s">
        <v>251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'DATE_SEPARATOR="/"' &gt;&gt; `pwd`/config/db_data_config.txt</v>
      </c>
      <c r="H15" s="24"/>
      <c r="M15" s="24"/>
      <c r="AC15" s="5" t="s">
        <v>251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'TIME_SEPARATOR=":"' &gt;&gt; `pwd`/config/db_data_config.txt</v>
      </c>
      <c r="H16" s="24"/>
      <c r="M16" s="24"/>
      <c r="AC16" s="5" t="s">
        <v>251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256</v>
      </c>
      <c r="AL16" s="56"/>
      <c r="AM16" s="56"/>
      <c r="AN16" s="57"/>
      <c r="AO16" s="146" t="s">
        <v>255</v>
      </c>
      <c r="AP16" s="147"/>
      <c r="AQ16" s="148"/>
    </row>
    <row r="17" spans="3:43" ht="18" customHeight="1">
      <c r="D17" s="5" t="s">
        <v>311</v>
      </c>
      <c r="E17" s="24" t="str">
        <f t="shared" si="0"/>
        <v>echo 'SEPARATOR_DATE_TIME="SPACE"' &gt;&gt; `pwd`/config/db_data_config.txt</v>
      </c>
      <c r="H17" s="24"/>
      <c r="M17" s="24"/>
      <c r="AC17" s="5" t="s">
        <v>251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727</v>
      </c>
      <c r="AL17" s="56"/>
      <c r="AM17" s="56"/>
      <c r="AN17" s="57"/>
      <c r="AO17" s="146" t="s">
        <v>255</v>
      </c>
      <c r="AP17" s="147"/>
      <c r="AQ17" s="148"/>
    </row>
    <row r="18" spans="3:43" ht="18" customHeight="1">
      <c r="D18" s="5" t="s">
        <v>311</v>
      </c>
      <c r="E18" s="24" t="str">
        <f t="shared" si="0"/>
        <v>echo 'REFERENCE_DATE="2024/12/31"' &gt;&gt; `pwd`/config/db_data_config.txt</v>
      </c>
      <c r="H18" s="24"/>
      <c r="M18" s="24"/>
      <c r="AC18" s="5" t="s">
        <v>251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736</v>
      </c>
      <c r="AL18" s="56"/>
      <c r="AM18" s="56"/>
      <c r="AN18" s="57"/>
      <c r="AO18" s="146" t="s">
        <v>255</v>
      </c>
      <c r="AP18" s="147"/>
      <c r="AQ18" s="148"/>
    </row>
    <row r="19" spans="3:43" ht="18" customHeight="1">
      <c r="D19" s="5" t="s">
        <v>311</v>
      </c>
      <c r="E19" s="24" t="str">
        <f t="shared" si="0"/>
        <v>echo 'CASE_MODE="UPPER"' &gt;&gt; `pwd`/config/db_data_config.txt</v>
      </c>
      <c r="H19" s="24"/>
      <c r="M19" s="24"/>
      <c r="AC19" s="5" t="s">
        <v>251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412</v>
      </c>
      <c r="AL19" s="56"/>
      <c r="AM19" s="56"/>
      <c r="AN19" s="57"/>
      <c r="AO19" s="146" t="s">
        <v>255</v>
      </c>
      <c r="AP19" s="147"/>
      <c r="AQ19" s="148"/>
    </row>
    <row r="20" spans="3:43" ht="18" customHeight="1">
      <c r="D20" s="5" t="s">
        <v>311</v>
      </c>
      <c r="E20" s="24" t="str">
        <f t="shared" si="0"/>
        <v>echo 'MULTIBYTE_STRING="あ"' &gt;&gt; `pwd`/config/db_data_config.txt</v>
      </c>
      <c r="H20" s="24"/>
      <c r="M20" s="24"/>
      <c r="AC20" s="5" t="s">
        <v>251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737</v>
      </c>
      <c r="AL20" s="56"/>
      <c r="AM20" s="56"/>
      <c r="AN20" s="57"/>
      <c r="AO20" s="146" t="s">
        <v>255</v>
      </c>
      <c r="AP20" s="147"/>
      <c r="AQ20" s="14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448</v>
      </c>
    </row>
    <row r="24" spans="3:43" ht="18" customHeight="1">
      <c r="D24" s="5" t="s">
        <v>24</v>
      </c>
      <c r="E24" s="5" t="s">
        <v>449</v>
      </c>
      <c r="L24" s="5" t="s">
        <v>13</v>
      </c>
      <c r="M24" s="5" t="s">
        <v>423</v>
      </c>
    </row>
    <row r="25" spans="3:43" ht="18" customHeight="1">
      <c r="D25" s="5" t="s">
        <v>24</v>
      </c>
      <c r="E25" s="5" t="s">
        <v>422</v>
      </c>
      <c r="L25" s="5" t="s">
        <v>13</v>
      </c>
      <c r="M25" s="5" t="s">
        <v>424</v>
      </c>
    </row>
    <row r="26" spans="3:43" ht="18" customHeight="1">
      <c r="E26" s="5" t="s">
        <v>311</v>
      </c>
      <c r="F26" s="5" t="s">
        <v>425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526</v>
      </c>
      <c r="L28" s="5" t="s">
        <v>13</v>
      </c>
      <c r="M28" s="5" t="s">
        <v>528</v>
      </c>
    </row>
    <row r="29" spans="3:43" ht="18" customHeight="1">
      <c r="E29" s="5" t="s">
        <v>311</v>
      </c>
      <c r="F29" s="5" t="s">
        <v>425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542</v>
      </c>
    </row>
    <row r="32" spans="3:43" ht="18" customHeight="1">
      <c r="E32" s="5" t="s">
        <v>311</v>
      </c>
      <c r="F32" s="5" t="s">
        <v>425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544</v>
      </c>
    </row>
    <row r="35" spans="4:13" ht="18" customHeight="1">
      <c r="E35" s="5" t="s">
        <v>311</v>
      </c>
      <c r="F35" s="5" t="s">
        <v>425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545</v>
      </c>
    </row>
    <row r="38" spans="4:13" ht="18" customHeight="1">
      <c r="E38" s="5" t="s">
        <v>311</v>
      </c>
      <c r="F38" s="5" t="s">
        <v>425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744</v>
      </c>
      <c r="L40" s="5" t="s">
        <v>13</v>
      </c>
      <c r="M40" s="5" t="s">
        <v>747</v>
      </c>
    </row>
    <row r="41" spans="4:13" ht="18" customHeight="1">
      <c r="E41" s="5" t="s">
        <v>311</v>
      </c>
      <c r="F41" s="5" t="s">
        <v>425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600</v>
      </c>
      <c r="L43" s="5" t="s">
        <v>13</v>
      </c>
      <c r="M43" s="5" t="s">
        <v>717</v>
      </c>
    </row>
    <row r="44" spans="4:13" ht="18" customHeight="1">
      <c r="E44" s="5" t="s">
        <v>311</v>
      </c>
      <c r="F44" s="5" t="s">
        <v>425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692</v>
      </c>
      <c r="L46" s="5" t="s">
        <v>13</v>
      </c>
      <c r="M46" s="5" t="s">
        <v>718</v>
      </c>
    </row>
    <row r="47" spans="4:13" ht="18" customHeight="1">
      <c r="E47" s="5" t="s">
        <v>311</v>
      </c>
      <c r="F47" s="5" t="s">
        <v>425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546</v>
      </c>
    </row>
    <row r="50" spans="4:13" ht="18" customHeight="1">
      <c r="E50" s="5" t="s">
        <v>311</v>
      </c>
      <c r="F50" s="5" t="s">
        <v>425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547</v>
      </c>
    </row>
    <row r="53" spans="4:13" ht="18" customHeight="1">
      <c r="E53" s="5" t="s">
        <v>311</v>
      </c>
      <c r="F53" s="5" t="s">
        <v>425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543</v>
      </c>
      <c r="L55" s="5" t="s">
        <v>13</v>
      </c>
      <c r="M55" s="5" t="s">
        <v>548</v>
      </c>
    </row>
    <row r="56" spans="4:13" ht="18" customHeight="1">
      <c r="E56" s="5" t="s">
        <v>311</v>
      </c>
      <c r="F56" s="5" t="s">
        <v>425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549</v>
      </c>
    </row>
    <row r="59" spans="4:13" ht="18" customHeight="1">
      <c r="E59" s="5" t="s">
        <v>311</v>
      </c>
      <c r="F59" s="5" t="s">
        <v>425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550</v>
      </c>
    </row>
    <row r="62" spans="4:13" ht="18" customHeight="1">
      <c r="E62" s="5" t="s">
        <v>311</v>
      </c>
      <c r="F62" s="5" t="s">
        <v>425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721</v>
      </c>
      <c r="L64" s="5" t="s">
        <v>13</v>
      </c>
      <c r="M64" s="5" t="s">
        <v>734</v>
      </c>
    </row>
    <row r="65" spans="3:60" ht="18" customHeight="1">
      <c r="E65" s="5" t="s">
        <v>311</v>
      </c>
      <c r="F65" s="5" t="s">
        <v>425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427</v>
      </c>
    </row>
    <row r="70" spans="3:60" ht="18" customHeight="1">
      <c r="D70" s="109" t="s">
        <v>427</v>
      </c>
      <c r="E70" s="110"/>
      <c r="F70" s="110"/>
      <c r="G70" s="111"/>
      <c r="H70" s="128">
        <f>db_check_data_validate_config1!AQ$70+1</f>
        <v>37</v>
      </c>
      <c r="I70" s="128">
        <f>H$70+1</f>
        <v>38</v>
      </c>
      <c r="J70" s="128">
        <f t="shared" ref="J70:AQ70" si="1">I$70+1</f>
        <v>39</v>
      </c>
      <c r="K70" s="128">
        <f t="shared" si="1"/>
        <v>40</v>
      </c>
      <c r="L70" s="128">
        <f t="shared" si="1"/>
        <v>41</v>
      </c>
      <c r="M70" s="128">
        <f t="shared" si="1"/>
        <v>42</v>
      </c>
      <c r="N70" s="128">
        <f t="shared" si="1"/>
        <v>43</v>
      </c>
      <c r="O70" s="128">
        <f t="shared" si="1"/>
        <v>44</v>
      </c>
      <c r="P70" s="128">
        <f t="shared" si="1"/>
        <v>45</v>
      </c>
      <c r="Q70" s="128">
        <f t="shared" si="1"/>
        <v>46</v>
      </c>
      <c r="R70" s="128">
        <f t="shared" si="1"/>
        <v>47</v>
      </c>
      <c r="S70" s="128">
        <f t="shared" si="1"/>
        <v>48</v>
      </c>
      <c r="T70" s="128">
        <f t="shared" si="1"/>
        <v>49</v>
      </c>
      <c r="U70" s="128">
        <f t="shared" si="1"/>
        <v>50</v>
      </c>
      <c r="V70" s="128">
        <f t="shared" si="1"/>
        <v>51</v>
      </c>
      <c r="W70" s="128">
        <f t="shared" si="1"/>
        <v>52</v>
      </c>
      <c r="X70" s="128">
        <f t="shared" si="1"/>
        <v>53</v>
      </c>
      <c r="Y70" s="128">
        <f t="shared" si="1"/>
        <v>54</v>
      </c>
      <c r="Z70" s="128">
        <f t="shared" si="1"/>
        <v>55</v>
      </c>
      <c r="AA70" s="128">
        <f t="shared" si="1"/>
        <v>56</v>
      </c>
      <c r="AB70" s="128">
        <f t="shared" si="1"/>
        <v>57</v>
      </c>
      <c r="AC70" s="128">
        <f t="shared" si="1"/>
        <v>58</v>
      </c>
      <c r="AD70" s="128">
        <f t="shared" si="1"/>
        <v>59</v>
      </c>
      <c r="AE70" s="128">
        <f t="shared" si="1"/>
        <v>60</v>
      </c>
      <c r="AF70" s="128">
        <f t="shared" si="1"/>
        <v>61</v>
      </c>
      <c r="AG70" s="128">
        <f t="shared" si="1"/>
        <v>62</v>
      </c>
      <c r="AH70" s="128">
        <f t="shared" si="1"/>
        <v>63</v>
      </c>
      <c r="AI70" s="128">
        <f t="shared" si="1"/>
        <v>64</v>
      </c>
      <c r="AJ70" s="128">
        <f t="shared" si="1"/>
        <v>65</v>
      </c>
      <c r="AK70" s="128">
        <f t="shared" si="1"/>
        <v>66</v>
      </c>
      <c r="AL70" s="128">
        <f t="shared" si="1"/>
        <v>67</v>
      </c>
      <c r="AM70" s="128">
        <f t="shared" si="1"/>
        <v>68</v>
      </c>
      <c r="AN70" s="128">
        <f t="shared" si="1"/>
        <v>69</v>
      </c>
      <c r="AO70" s="128">
        <f t="shared" si="1"/>
        <v>70</v>
      </c>
      <c r="AP70" s="128">
        <f t="shared" si="1"/>
        <v>71</v>
      </c>
      <c r="AQ70" s="128">
        <f t="shared" si="1"/>
        <v>72</v>
      </c>
    </row>
    <row r="71" spans="3:60" ht="18" customHeight="1">
      <c r="D71" s="122"/>
      <c r="E71" s="123"/>
      <c r="F71" s="123"/>
      <c r="G71" s="124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</row>
    <row r="72" spans="3:60" ht="18" customHeight="1">
      <c r="D72" s="112"/>
      <c r="E72" s="113"/>
      <c r="F72" s="113"/>
      <c r="G72" s="114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</row>
    <row r="73" spans="3:60" ht="18" customHeight="1">
      <c r="D73" s="37" t="s">
        <v>719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3" t="s">
        <v>70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99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1"/>
      <c r="AX75" s="161"/>
      <c r="AY75" s="161"/>
      <c r="AZ75" s="16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3" t="s">
        <v>70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3">
        <v>1</v>
      </c>
      <c r="F77" s="154"/>
      <c r="G77" s="155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3" t="s">
        <v>865</v>
      </c>
      <c r="F78" s="154"/>
      <c r="G78" s="155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">
        <v>100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53" t="s">
        <v>70</v>
      </c>
      <c r="F80" s="154"/>
      <c r="G80" s="155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3" t="s">
        <v>742</v>
      </c>
      <c r="F81" s="154"/>
      <c r="G81" s="155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3" t="s">
        <v>735</v>
      </c>
      <c r="F82" s="154"/>
      <c r="G82" s="15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53" t="s">
        <v>865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">
        <v>101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53" t="s">
        <v>70</v>
      </c>
      <c r="F85" s="154"/>
      <c r="G85" s="155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3">
        <v>0</v>
      </c>
      <c r="F86" s="154"/>
      <c r="G86" s="155"/>
      <c r="H86" s="33" t="s">
        <v>24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 t="s">
        <v>24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>
        <v>1</v>
      </c>
      <c r="F87" s="154"/>
      <c r="G87" s="155"/>
      <c r="H87" s="33"/>
      <c r="I87" s="33" t="s">
        <v>24</v>
      </c>
      <c r="J87" s="33"/>
      <c r="K87" s="33"/>
      <c r="L87" s="33" t="s">
        <v>24</v>
      </c>
      <c r="M87" s="33"/>
      <c r="N87" s="33"/>
      <c r="O87" s="33" t="s">
        <v>24</v>
      </c>
      <c r="P87" s="33"/>
      <c r="Q87" s="33"/>
      <c r="R87" s="33" t="s">
        <v>24</v>
      </c>
      <c r="S87" s="33"/>
      <c r="T87" s="33"/>
      <c r="U87" s="33" t="s">
        <v>24</v>
      </c>
      <c r="V87" s="33"/>
      <c r="W87" s="33"/>
      <c r="X87" s="33"/>
      <c r="Y87" s="33"/>
      <c r="Z87" s="33"/>
      <c r="AA87" s="33" t="s">
        <v>24</v>
      </c>
      <c r="AB87" s="33"/>
      <c r="AC87" s="33"/>
      <c r="AD87" s="33" t="s">
        <v>24</v>
      </c>
      <c r="AE87" s="33"/>
      <c r="AF87" s="33"/>
      <c r="AG87" s="33" t="s">
        <v>24</v>
      </c>
      <c r="AH87" s="33"/>
      <c r="AI87" s="33"/>
      <c r="AJ87" s="33" t="s">
        <v>24</v>
      </c>
      <c r="AK87" s="33"/>
      <c r="AL87" s="33"/>
      <c r="AM87" s="33" t="s">
        <v>24</v>
      </c>
      <c r="AN87" s="33"/>
      <c r="AO87" s="33"/>
      <c r="AP87" s="33"/>
      <c r="AQ87" s="33"/>
    </row>
    <row r="88" spans="4:43" ht="18" customHeight="1">
      <c r="D88" s="33"/>
      <c r="E88" s="153">
        <v>2</v>
      </c>
      <c r="F88" s="154"/>
      <c r="G88" s="155"/>
      <c r="H88" s="33"/>
      <c r="I88" s="33"/>
      <c r="J88" s="33" t="s">
        <v>24</v>
      </c>
      <c r="K88" s="33"/>
      <c r="L88" s="33"/>
      <c r="M88" s="33" t="s">
        <v>24</v>
      </c>
      <c r="N88" s="33"/>
      <c r="O88" s="33"/>
      <c r="P88" s="33" t="s">
        <v>24</v>
      </c>
      <c r="Q88" s="33"/>
      <c r="R88" s="33"/>
      <c r="S88" s="33" t="s">
        <v>24</v>
      </c>
      <c r="T88" s="33"/>
      <c r="U88" s="33"/>
      <c r="V88" s="33" t="s">
        <v>24</v>
      </c>
      <c r="W88" s="33"/>
      <c r="X88" s="33"/>
      <c r="Y88" s="33"/>
      <c r="Z88" s="33"/>
      <c r="AA88" s="33"/>
      <c r="AB88" s="33" t="s">
        <v>24</v>
      </c>
      <c r="AC88" s="33"/>
      <c r="AD88" s="33"/>
      <c r="AE88" s="33" t="s">
        <v>24</v>
      </c>
      <c r="AF88" s="33"/>
      <c r="AG88" s="33"/>
      <c r="AH88" s="33" t="s">
        <v>24</v>
      </c>
      <c r="AI88" s="33"/>
      <c r="AJ88" s="33"/>
      <c r="AK88" s="33" t="s">
        <v>24</v>
      </c>
      <c r="AL88" s="33"/>
      <c r="AM88" s="33"/>
      <c r="AN88" s="33" t="s">
        <v>24</v>
      </c>
      <c r="AO88" s="33"/>
      <c r="AP88" s="33"/>
      <c r="AQ88" s="33"/>
    </row>
    <row r="89" spans="4:43" ht="18" customHeight="1">
      <c r="D89" s="33"/>
      <c r="E89" s="153">
        <v>3</v>
      </c>
      <c r="F89" s="154"/>
      <c r="G89" s="155"/>
      <c r="H89" s="33"/>
      <c r="I89" s="33"/>
      <c r="J89" s="33"/>
      <c r="K89" s="33" t="s">
        <v>24</v>
      </c>
      <c r="L89" s="33"/>
      <c r="M89" s="33"/>
      <c r="N89" s="33" t="s">
        <v>24</v>
      </c>
      <c r="O89" s="33"/>
      <c r="P89" s="33"/>
      <c r="Q89" s="33" t="s">
        <v>24</v>
      </c>
      <c r="R89" s="33"/>
      <c r="S89" s="33"/>
      <c r="T89" s="33" t="s">
        <v>24</v>
      </c>
      <c r="U89" s="33"/>
      <c r="V89" s="33"/>
      <c r="W89" s="33" t="s">
        <v>24</v>
      </c>
      <c r="X89" s="33"/>
      <c r="Y89" s="33"/>
      <c r="Z89" s="33"/>
      <c r="AA89" s="33"/>
      <c r="AB89" s="33"/>
      <c r="AC89" s="33" t="s">
        <v>24</v>
      </c>
      <c r="AD89" s="33"/>
      <c r="AE89" s="33"/>
      <c r="AF89" s="33" t="s">
        <v>24</v>
      </c>
      <c r="AG89" s="33"/>
      <c r="AH89" s="33"/>
      <c r="AI89" s="33" t="s">
        <v>24</v>
      </c>
      <c r="AJ89" s="33"/>
      <c r="AK89" s="33"/>
      <c r="AL89" s="33" t="s">
        <v>24</v>
      </c>
      <c r="AM89" s="33"/>
      <c r="AN89" s="33"/>
      <c r="AO89" s="33" t="s">
        <v>24</v>
      </c>
      <c r="AP89" s="33"/>
      <c r="AQ89" s="33"/>
    </row>
    <row r="90" spans="4:43" ht="18" customHeight="1">
      <c r="D90" s="33"/>
      <c r="E90" s="153">
        <v>38.700000000000003</v>
      </c>
      <c r="F90" s="154"/>
      <c r="G90" s="155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 t="s">
        <v>24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 t="s">
        <v>24</v>
      </c>
      <c r="AQ90" s="33"/>
    </row>
    <row r="91" spans="4:43" ht="18" customHeight="1">
      <c r="D91" s="33"/>
      <c r="E91" s="153" t="s">
        <v>583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 t="s">
        <v>24</v>
      </c>
    </row>
    <row r="92" spans="4:43" ht="18" customHeight="1">
      <c r="D92" s="33"/>
      <c r="E92" s="153" t="s">
        <v>865</v>
      </c>
      <c r="F92" s="154"/>
      <c r="G92" s="155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">
        <v>744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</row>
    <row r="94" spans="4:43" ht="18" customHeight="1">
      <c r="D94" s="33"/>
      <c r="E94" s="153" t="s">
        <v>70</v>
      </c>
      <c r="F94" s="154"/>
      <c r="G94" s="155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53" t="s">
        <v>749</v>
      </c>
      <c r="F95" s="154"/>
      <c r="G95" s="155"/>
      <c r="H95" s="33"/>
      <c r="I95" s="33" t="s">
        <v>24</v>
      </c>
      <c r="J95" s="33" t="s">
        <v>24</v>
      </c>
      <c r="K95" s="33" t="s">
        <v>24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 t="s">
        <v>24</v>
      </c>
      <c r="AB95" s="33" t="s">
        <v>24</v>
      </c>
      <c r="AC95" s="33" t="s">
        <v>24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 t="s">
        <v>750</v>
      </c>
      <c r="F96" s="154"/>
      <c r="G96" s="155"/>
      <c r="H96" s="33"/>
      <c r="I96" s="33"/>
      <c r="J96" s="33"/>
      <c r="K96" s="33"/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 t="s">
        <v>24</v>
      </c>
      <c r="AE96" s="33" t="s">
        <v>24</v>
      </c>
      <c r="AF96" s="33" t="s">
        <v>24</v>
      </c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3" t="s">
        <v>751</v>
      </c>
      <c r="F97" s="154"/>
      <c r="G97" s="155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 t="s">
        <v>24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 t="s">
        <v>24</v>
      </c>
      <c r="AH97" s="33" t="s">
        <v>24</v>
      </c>
      <c r="AI97" s="33" t="s">
        <v>24</v>
      </c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3" t="s">
        <v>752</v>
      </c>
      <c r="F98" s="154"/>
      <c r="G98" s="155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 t="s">
        <v>24</v>
      </c>
      <c r="S98" s="33" t="s">
        <v>24</v>
      </c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 t="s">
        <v>24</v>
      </c>
      <c r="AK98" s="33" t="s">
        <v>24</v>
      </c>
      <c r="AL98" s="33" t="s">
        <v>24</v>
      </c>
      <c r="AM98" s="33"/>
      <c r="AN98" s="33"/>
      <c r="AO98" s="33"/>
      <c r="AP98" s="33"/>
      <c r="AQ98" s="33"/>
    </row>
    <row r="99" spans="4:43" ht="18" customHeight="1">
      <c r="D99" s="33"/>
      <c r="E99" s="153" t="s">
        <v>748</v>
      </c>
      <c r="F99" s="154"/>
      <c r="G99" s="155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 t="s">
        <v>24</v>
      </c>
      <c r="W99" s="33" t="s">
        <v>24</v>
      </c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 t="s">
        <v>24</v>
      </c>
      <c r="AN99" s="33" t="s">
        <v>24</v>
      </c>
      <c r="AO99" s="33" t="s">
        <v>24</v>
      </c>
      <c r="AP99" s="33"/>
      <c r="AQ99" s="33"/>
    </row>
    <row r="100" spans="4:43" ht="18" customHeight="1">
      <c r="D100" s="33"/>
      <c r="E100" s="153" t="s">
        <v>847</v>
      </c>
      <c r="F100" s="154"/>
      <c r="G100" s="155"/>
      <c r="H100" s="33" t="s">
        <v>24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 t="s">
        <v>24</v>
      </c>
      <c r="Y100" s="33" t="s">
        <v>24</v>
      </c>
      <c r="Z100" s="33" t="s">
        <v>24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 t="s">
        <v>24</v>
      </c>
      <c r="AQ100" s="33" t="s">
        <v>24</v>
      </c>
    </row>
    <row r="101" spans="4:43" ht="18" customHeight="1">
      <c r="D101" s="37" t="s">
        <v>600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43"/>
    </row>
    <row r="102" spans="4:43" ht="18" customHeight="1">
      <c r="D102" s="33"/>
      <c r="E102" s="153" t="s">
        <v>70</v>
      </c>
      <c r="F102" s="154"/>
      <c r="G102" s="155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3">
        <v>0</v>
      </c>
      <c r="F103" s="154"/>
      <c r="G103" s="155"/>
      <c r="H103" s="33" t="s">
        <v>24</v>
      </c>
      <c r="I103" s="33" t="s">
        <v>24</v>
      </c>
      <c r="J103" s="33" t="s">
        <v>24</v>
      </c>
      <c r="K103" s="33" t="s">
        <v>24</v>
      </c>
      <c r="L103" s="33" t="s">
        <v>24</v>
      </c>
      <c r="M103" s="33" t="s">
        <v>24</v>
      </c>
      <c r="N103" s="33" t="s">
        <v>24</v>
      </c>
      <c r="O103" s="33" t="s">
        <v>24</v>
      </c>
      <c r="P103" s="33" t="s">
        <v>24</v>
      </c>
      <c r="Q103" s="33" t="s">
        <v>24</v>
      </c>
      <c r="R103" s="33" t="s">
        <v>24</v>
      </c>
      <c r="S103" s="33" t="s">
        <v>24</v>
      </c>
      <c r="T103" s="33" t="s">
        <v>24</v>
      </c>
      <c r="U103" s="33" t="s">
        <v>24</v>
      </c>
      <c r="V103" s="33" t="s">
        <v>24</v>
      </c>
      <c r="W103" s="33" t="s">
        <v>24</v>
      </c>
      <c r="X103" s="33" t="s">
        <v>24</v>
      </c>
      <c r="Y103" s="33" t="s">
        <v>24</v>
      </c>
      <c r="Z103" s="33" t="s">
        <v>24</v>
      </c>
      <c r="AA103" s="33" t="s">
        <v>24</v>
      </c>
      <c r="AB103" s="33" t="s">
        <v>24</v>
      </c>
      <c r="AC103" s="33" t="s">
        <v>24</v>
      </c>
      <c r="AD103" s="33" t="s">
        <v>24</v>
      </c>
      <c r="AE103" s="33" t="s">
        <v>24</v>
      </c>
      <c r="AF103" s="33" t="s">
        <v>24</v>
      </c>
      <c r="AG103" s="33" t="s">
        <v>24</v>
      </c>
      <c r="AH103" s="33" t="s">
        <v>24</v>
      </c>
      <c r="AI103" s="33" t="s">
        <v>24</v>
      </c>
      <c r="AJ103" s="33" t="s">
        <v>24</v>
      </c>
      <c r="AK103" s="33" t="s">
        <v>24</v>
      </c>
      <c r="AL103" s="33" t="s">
        <v>24</v>
      </c>
      <c r="AM103" s="33" t="s">
        <v>24</v>
      </c>
      <c r="AN103" s="33" t="s">
        <v>24</v>
      </c>
      <c r="AO103" s="33" t="s">
        <v>24</v>
      </c>
      <c r="AP103" s="33" t="s">
        <v>24</v>
      </c>
      <c r="AQ103" s="33" t="s">
        <v>24</v>
      </c>
    </row>
    <row r="104" spans="4:43" ht="18" customHeight="1">
      <c r="D104" s="33"/>
      <c r="E104" s="153" t="s">
        <v>865</v>
      </c>
      <c r="F104" s="154"/>
      <c r="G104" s="155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">
        <v>692</v>
      </c>
      <c r="E105" s="38"/>
      <c r="F105" s="38"/>
      <c r="G105" s="38"/>
      <c r="H105" s="38"/>
      <c r="I105" s="38"/>
      <c r="J105" s="38"/>
      <c r="K105" s="43"/>
      <c r="L105" s="38"/>
      <c r="M105" s="38"/>
      <c r="N105" s="38"/>
      <c r="O105" s="43"/>
      <c r="P105" s="38"/>
      <c r="Q105" s="38"/>
      <c r="R105" s="38"/>
      <c r="S105" s="43"/>
      <c r="T105" s="38"/>
      <c r="U105" s="38"/>
      <c r="V105" s="38"/>
      <c r="W105" s="43"/>
      <c r="X105" s="38"/>
      <c r="Y105" s="38"/>
      <c r="Z105" s="38"/>
      <c r="AA105" s="43"/>
      <c r="AB105" s="38"/>
      <c r="AC105" s="38"/>
      <c r="AD105" s="38"/>
      <c r="AE105" s="43"/>
      <c r="AF105" s="38"/>
      <c r="AG105" s="38"/>
      <c r="AH105" s="38"/>
      <c r="AI105" s="43"/>
      <c r="AJ105" s="38"/>
      <c r="AK105" s="38"/>
      <c r="AL105" s="38"/>
      <c r="AM105" s="43"/>
      <c r="AN105" s="38"/>
      <c r="AO105" s="38"/>
      <c r="AP105" s="38"/>
      <c r="AQ105" s="43"/>
    </row>
    <row r="106" spans="4:43" ht="18" customHeight="1">
      <c r="D106" s="33"/>
      <c r="E106" s="153" t="s">
        <v>70</v>
      </c>
      <c r="F106" s="154"/>
      <c r="G106" s="155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3">
        <v>0</v>
      </c>
      <c r="F107" s="154"/>
      <c r="G107" s="155"/>
      <c r="H107" s="33" t="s">
        <v>24</v>
      </c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 t="s">
        <v>24</v>
      </c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 t="s">
        <v>24</v>
      </c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53" t="s">
        <v>865</v>
      </c>
      <c r="F108" s="154"/>
      <c r="G108" s="155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">
        <v>102</v>
      </c>
      <c r="E109" s="38"/>
      <c r="F109" s="38"/>
      <c r="G109" s="38"/>
      <c r="H109" s="38"/>
      <c r="I109" s="38"/>
      <c r="J109" s="38"/>
      <c r="K109" s="43"/>
      <c r="L109" s="38"/>
      <c r="M109" s="38"/>
      <c r="N109" s="38"/>
      <c r="O109" s="43"/>
      <c r="P109" s="38"/>
      <c r="Q109" s="38"/>
      <c r="R109" s="38"/>
      <c r="S109" s="43"/>
      <c r="T109" s="38"/>
      <c r="U109" s="38"/>
      <c r="V109" s="38"/>
      <c r="W109" s="43"/>
      <c r="X109" s="38"/>
      <c r="Y109" s="38"/>
      <c r="Z109" s="38"/>
      <c r="AA109" s="43"/>
      <c r="AB109" s="38"/>
      <c r="AC109" s="38"/>
      <c r="AD109" s="38"/>
      <c r="AE109" s="43"/>
      <c r="AF109" s="38"/>
      <c r="AG109" s="38"/>
      <c r="AH109" s="38"/>
      <c r="AI109" s="43"/>
      <c r="AJ109" s="38"/>
      <c r="AK109" s="38"/>
      <c r="AL109" s="38"/>
      <c r="AM109" s="43"/>
      <c r="AN109" s="38"/>
      <c r="AO109" s="38"/>
      <c r="AP109" s="38"/>
      <c r="AQ109" s="43"/>
    </row>
    <row r="110" spans="4:43" ht="18" customHeight="1">
      <c r="D110" s="33"/>
      <c r="E110" s="153" t="s">
        <v>70</v>
      </c>
      <c r="F110" s="154"/>
      <c r="G110" s="155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53" t="s">
        <v>253</v>
      </c>
      <c r="F111" s="154"/>
      <c r="G111" s="155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 t="s">
        <v>24</v>
      </c>
      <c r="X111" s="33" t="s">
        <v>24</v>
      </c>
      <c r="Y111" s="33" t="s">
        <v>24</v>
      </c>
      <c r="Z111" s="33" t="s">
        <v>24</v>
      </c>
      <c r="AA111" s="33" t="s">
        <v>24</v>
      </c>
      <c r="AB111" s="33" t="s">
        <v>24</v>
      </c>
      <c r="AC111" s="33" t="s">
        <v>24</v>
      </c>
      <c r="AD111" s="33" t="s">
        <v>24</v>
      </c>
      <c r="AE111" s="33" t="s">
        <v>24</v>
      </c>
      <c r="AF111" s="33" t="s">
        <v>24</v>
      </c>
      <c r="AG111" s="33" t="s">
        <v>24</v>
      </c>
      <c r="AH111" s="33" t="s">
        <v>24</v>
      </c>
      <c r="AI111" s="33" t="s">
        <v>24</v>
      </c>
      <c r="AJ111" s="33" t="s">
        <v>24</v>
      </c>
      <c r="AK111" s="33" t="s">
        <v>24</v>
      </c>
      <c r="AL111" s="33" t="s">
        <v>24</v>
      </c>
      <c r="AM111" s="33" t="s">
        <v>24</v>
      </c>
      <c r="AN111" s="33" t="s">
        <v>24</v>
      </c>
      <c r="AO111" s="33" t="s">
        <v>24</v>
      </c>
      <c r="AP111" s="33" t="s">
        <v>24</v>
      </c>
      <c r="AQ111" s="33" t="s">
        <v>24</v>
      </c>
    </row>
    <row r="112" spans="4:43" ht="18" customHeight="1">
      <c r="D112" s="33"/>
      <c r="E112" s="153" t="s">
        <v>865</v>
      </c>
      <c r="F112" s="154"/>
      <c r="G112" s="155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7" t="s">
        <v>103</v>
      </c>
      <c r="E113" s="38"/>
      <c r="F113" s="38"/>
      <c r="G113" s="38"/>
      <c r="H113" s="38"/>
      <c r="I113" s="38"/>
      <c r="J113" s="38"/>
      <c r="K113" s="43"/>
      <c r="L113" s="38"/>
      <c r="M113" s="38"/>
      <c r="N113" s="38"/>
      <c r="O113" s="43"/>
      <c r="P113" s="38"/>
      <c r="Q113" s="38"/>
      <c r="R113" s="38"/>
      <c r="S113" s="43"/>
      <c r="T113" s="38"/>
      <c r="U113" s="38"/>
      <c r="V113" s="38"/>
      <c r="W113" s="43"/>
      <c r="X113" s="38"/>
      <c r="Y113" s="38"/>
      <c r="Z113" s="38"/>
      <c r="AA113" s="43"/>
      <c r="AB113" s="38"/>
      <c r="AC113" s="38"/>
      <c r="AD113" s="38"/>
      <c r="AE113" s="43"/>
      <c r="AF113" s="38"/>
      <c r="AG113" s="38"/>
      <c r="AH113" s="38"/>
      <c r="AI113" s="43"/>
      <c r="AJ113" s="38"/>
      <c r="AK113" s="38"/>
      <c r="AL113" s="38"/>
      <c r="AM113" s="43"/>
      <c r="AN113" s="38"/>
      <c r="AO113" s="38"/>
      <c r="AP113" s="38"/>
      <c r="AQ113" s="43"/>
    </row>
    <row r="114" spans="4:43" ht="18" customHeight="1">
      <c r="D114" s="33"/>
      <c r="E114" s="153" t="s">
        <v>70</v>
      </c>
      <c r="F114" s="154"/>
      <c r="G114" s="155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53" t="s">
        <v>256</v>
      </c>
      <c r="F115" s="154"/>
      <c r="G115" s="155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 t="s">
        <v>24</v>
      </c>
      <c r="R115" s="33" t="s">
        <v>24</v>
      </c>
      <c r="S115" s="33" t="s">
        <v>24</v>
      </c>
      <c r="T115" s="33" t="s">
        <v>24</v>
      </c>
      <c r="U115" s="33" t="s">
        <v>24</v>
      </c>
      <c r="V115" s="33" t="s">
        <v>24</v>
      </c>
      <c r="W115" s="33" t="s">
        <v>24</v>
      </c>
      <c r="X115" s="33" t="s">
        <v>24</v>
      </c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 t="s">
        <v>24</v>
      </c>
      <c r="AI115" s="33" t="s">
        <v>24</v>
      </c>
      <c r="AJ115" s="33" t="s">
        <v>24</v>
      </c>
      <c r="AK115" s="33" t="s">
        <v>24</v>
      </c>
      <c r="AL115" s="33" t="s">
        <v>24</v>
      </c>
      <c r="AM115" s="33" t="s">
        <v>24</v>
      </c>
      <c r="AN115" s="33" t="s">
        <v>24</v>
      </c>
      <c r="AO115" s="33" t="s">
        <v>24</v>
      </c>
      <c r="AP115" s="33" t="s">
        <v>24</v>
      </c>
      <c r="AQ115" s="33" t="s">
        <v>24</v>
      </c>
    </row>
    <row r="116" spans="4:43" ht="18" customHeight="1">
      <c r="D116" s="33"/>
      <c r="E116" s="153" t="s">
        <v>865</v>
      </c>
      <c r="F116" s="154"/>
      <c r="G116" s="155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">
        <v>725</v>
      </c>
      <c r="E117" s="38"/>
      <c r="F117" s="38"/>
      <c r="G117" s="38"/>
      <c r="H117" s="38"/>
      <c r="I117" s="38"/>
      <c r="J117" s="38"/>
      <c r="K117" s="43"/>
      <c r="L117" s="38"/>
      <c r="M117" s="38"/>
      <c r="N117" s="38"/>
      <c r="O117" s="43"/>
      <c r="P117" s="38"/>
      <c r="Q117" s="38"/>
      <c r="R117" s="38"/>
      <c r="S117" s="43"/>
      <c r="T117" s="38"/>
      <c r="U117" s="38"/>
      <c r="V117" s="38"/>
      <c r="W117" s="43"/>
      <c r="X117" s="38"/>
      <c r="Y117" s="38"/>
      <c r="Z117" s="38"/>
      <c r="AA117" s="43"/>
      <c r="AB117" s="38"/>
      <c r="AC117" s="38"/>
      <c r="AD117" s="38"/>
      <c r="AE117" s="43"/>
      <c r="AF117" s="38"/>
      <c r="AG117" s="38"/>
      <c r="AH117" s="38"/>
      <c r="AI117" s="43"/>
      <c r="AJ117" s="38"/>
      <c r="AK117" s="38"/>
      <c r="AL117" s="38"/>
      <c r="AM117" s="43"/>
      <c r="AN117" s="38"/>
      <c r="AO117" s="38"/>
      <c r="AP117" s="38"/>
      <c r="AQ117" s="43"/>
    </row>
    <row r="118" spans="4:43" ht="18" customHeight="1">
      <c r="D118" s="33"/>
      <c r="E118" s="153" t="s">
        <v>70</v>
      </c>
      <c r="F118" s="154"/>
      <c r="G118" s="155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53" t="s">
        <v>727</v>
      </c>
      <c r="F119" s="154"/>
      <c r="G119" s="155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 t="s">
        <v>24</v>
      </c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53" t="s">
        <v>865</v>
      </c>
      <c r="F120" s="154"/>
      <c r="G120" s="155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">
        <v>104</v>
      </c>
      <c r="E121" s="38"/>
      <c r="F121" s="38"/>
      <c r="G121" s="38"/>
      <c r="H121" s="38"/>
      <c r="I121" s="38"/>
      <c r="J121" s="38"/>
      <c r="K121" s="43"/>
      <c r="L121" s="38"/>
      <c r="M121" s="38"/>
      <c r="N121" s="38"/>
      <c r="O121" s="43"/>
      <c r="P121" s="38"/>
      <c r="Q121" s="38"/>
      <c r="R121" s="38"/>
      <c r="S121" s="43"/>
      <c r="T121" s="38"/>
      <c r="U121" s="38"/>
      <c r="V121" s="38"/>
      <c r="W121" s="43"/>
      <c r="X121" s="38"/>
      <c r="Y121" s="38"/>
      <c r="Z121" s="38"/>
      <c r="AA121" s="43"/>
      <c r="AB121" s="38"/>
      <c r="AC121" s="38"/>
      <c r="AD121" s="38"/>
      <c r="AE121" s="43"/>
      <c r="AF121" s="38"/>
      <c r="AG121" s="38"/>
      <c r="AH121" s="38"/>
      <c r="AI121" s="43"/>
      <c r="AJ121" s="38"/>
      <c r="AK121" s="38"/>
      <c r="AL121" s="38"/>
      <c r="AM121" s="43"/>
      <c r="AN121" s="38"/>
      <c r="AO121" s="38"/>
      <c r="AP121" s="38"/>
      <c r="AQ121" s="43"/>
    </row>
    <row r="122" spans="4:43" ht="18" customHeight="1">
      <c r="D122" s="33"/>
      <c r="E122" s="153" t="s">
        <v>70</v>
      </c>
      <c r="F122" s="154"/>
      <c r="G122" s="155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60" t="s">
        <v>736</v>
      </c>
      <c r="F123" s="154"/>
      <c r="G123" s="155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 t="s">
        <v>24</v>
      </c>
      <c r="AO123" s="33" t="s">
        <v>24</v>
      </c>
      <c r="AP123" s="33" t="s">
        <v>24</v>
      </c>
      <c r="AQ123" s="33" t="s">
        <v>24</v>
      </c>
    </row>
    <row r="124" spans="4:43" ht="18" customHeight="1">
      <c r="D124" s="33"/>
      <c r="E124" s="153" t="s">
        <v>865</v>
      </c>
      <c r="F124" s="154"/>
      <c r="G124" s="155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">
        <v>105</v>
      </c>
      <c r="E125" s="38"/>
      <c r="F125" s="38"/>
      <c r="G125" s="38"/>
      <c r="H125" s="38"/>
      <c r="I125" s="38"/>
      <c r="J125" s="38"/>
      <c r="K125" s="43"/>
      <c r="L125" s="38"/>
      <c r="M125" s="38"/>
      <c r="N125" s="38"/>
      <c r="O125" s="43"/>
      <c r="P125" s="38"/>
      <c r="Q125" s="38"/>
      <c r="R125" s="38"/>
      <c r="S125" s="43"/>
      <c r="T125" s="38"/>
      <c r="U125" s="38"/>
      <c r="V125" s="38"/>
      <c r="W125" s="43"/>
      <c r="X125" s="38"/>
      <c r="Y125" s="38"/>
      <c r="Z125" s="38"/>
      <c r="AA125" s="43"/>
      <c r="AB125" s="38"/>
      <c r="AC125" s="38"/>
      <c r="AD125" s="38"/>
      <c r="AE125" s="43"/>
      <c r="AF125" s="38"/>
      <c r="AG125" s="38"/>
      <c r="AH125" s="38"/>
      <c r="AI125" s="43"/>
      <c r="AJ125" s="38"/>
      <c r="AK125" s="38"/>
      <c r="AL125" s="38"/>
      <c r="AM125" s="43"/>
      <c r="AN125" s="38"/>
      <c r="AO125" s="38"/>
      <c r="AP125" s="38"/>
      <c r="AQ125" s="43"/>
    </row>
    <row r="126" spans="4:43" ht="18" customHeight="1">
      <c r="D126" s="33"/>
      <c r="E126" s="153" t="s">
        <v>70</v>
      </c>
      <c r="F126" s="154"/>
      <c r="G126" s="155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53" t="s">
        <v>412</v>
      </c>
      <c r="F127" s="154"/>
      <c r="G127" s="155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3" ht="18" customHeight="1">
      <c r="D128" s="33"/>
      <c r="E128" s="153" t="s">
        <v>865</v>
      </c>
      <c r="F128" s="154"/>
      <c r="G128" s="155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">
        <v>721</v>
      </c>
      <c r="E129" s="38"/>
      <c r="F129" s="38"/>
      <c r="G129" s="38"/>
      <c r="H129" s="38"/>
      <c r="I129" s="38"/>
      <c r="J129" s="38"/>
      <c r="K129" s="43"/>
      <c r="L129" s="38"/>
      <c r="M129" s="38"/>
      <c r="N129" s="38"/>
      <c r="O129" s="43"/>
      <c r="P129" s="38"/>
      <c r="Q129" s="38"/>
      <c r="R129" s="38"/>
      <c r="S129" s="43"/>
      <c r="T129" s="38"/>
      <c r="U129" s="38"/>
      <c r="V129" s="38"/>
      <c r="W129" s="43"/>
      <c r="X129" s="38"/>
      <c r="Y129" s="38"/>
      <c r="Z129" s="38"/>
      <c r="AA129" s="43"/>
      <c r="AB129" s="38"/>
      <c r="AC129" s="38"/>
      <c r="AD129" s="38"/>
      <c r="AE129" s="43"/>
      <c r="AF129" s="38"/>
      <c r="AG129" s="38"/>
      <c r="AH129" s="38"/>
      <c r="AI129" s="43"/>
      <c r="AJ129" s="38"/>
      <c r="AK129" s="38"/>
      <c r="AL129" s="38"/>
      <c r="AM129" s="43"/>
      <c r="AN129" s="38"/>
      <c r="AO129" s="38"/>
      <c r="AP129" s="38"/>
      <c r="AQ129" s="43"/>
    </row>
    <row r="130" spans="4:43" ht="18" customHeight="1">
      <c r="D130" s="33"/>
      <c r="E130" s="153" t="s">
        <v>70</v>
      </c>
      <c r="F130" s="154"/>
      <c r="G130" s="155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53" t="s">
        <v>737</v>
      </c>
      <c r="F131" s="154"/>
      <c r="G131" s="155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3" t="s">
        <v>24</v>
      </c>
      <c r="AJ131" s="33" t="s">
        <v>24</v>
      </c>
      <c r="AK131" s="33" t="s">
        <v>24</v>
      </c>
      <c r="AL131" s="33" t="s">
        <v>24</v>
      </c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53" t="s">
        <v>765</v>
      </c>
      <c r="F132" s="154"/>
      <c r="G132" s="155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440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37" t="s">
        <v>429</v>
      </c>
      <c r="E134" s="110"/>
      <c r="F134" s="110"/>
      <c r="G134" s="111"/>
      <c r="H134" s="131" t="s">
        <v>433</v>
      </c>
      <c r="I134" s="131" t="s">
        <v>433</v>
      </c>
      <c r="J134" s="131" t="s">
        <v>433</v>
      </c>
      <c r="K134" s="131" t="s">
        <v>430</v>
      </c>
      <c r="L134" s="131" t="s">
        <v>433</v>
      </c>
      <c r="M134" s="131" t="s">
        <v>430</v>
      </c>
      <c r="N134" s="131" t="s">
        <v>430</v>
      </c>
      <c r="O134" s="131" t="s">
        <v>433</v>
      </c>
      <c r="P134" s="131" t="s">
        <v>433</v>
      </c>
      <c r="Q134" s="131" t="s">
        <v>430</v>
      </c>
      <c r="R134" s="131" t="s">
        <v>433</v>
      </c>
      <c r="S134" s="131" t="s">
        <v>430</v>
      </c>
      <c r="T134" s="131" t="s">
        <v>430</v>
      </c>
      <c r="U134" s="131" t="s">
        <v>433</v>
      </c>
      <c r="V134" s="131" t="s">
        <v>433</v>
      </c>
      <c r="W134" s="131" t="s">
        <v>430</v>
      </c>
      <c r="X134" s="131" t="s">
        <v>433</v>
      </c>
      <c r="Y134" s="131" t="s">
        <v>433</v>
      </c>
      <c r="Z134" s="131" t="s">
        <v>433</v>
      </c>
      <c r="AA134" s="131" t="s">
        <v>433</v>
      </c>
      <c r="AB134" s="131" t="s">
        <v>433</v>
      </c>
      <c r="AC134" s="131" t="s">
        <v>430</v>
      </c>
      <c r="AD134" s="131" t="s">
        <v>433</v>
      </c>
      <c r="AE134" s="131" t="s">
        <v>430</v>
      </c>
      <c r="AF134" s="131" t="s">
        <v>430</v>
      </c>
      <c r="AG134" s="131" t="s">
        <v>433</v>
      </c>
      <c r="AH134" s="131" t="s">
        <v>433</v>
      </c>
      <c r="AI134" s="131" t="s">
        <v>430</v>
      </c>
      <c r="AJ134" s="131" t="s">
        <v>433</v>
      </c>
      <c r="AK134" s="131" t="s">
        <v>430</v>
      </c>
      <c r="AL134" s="131" t="s">
        <v>430</v>
      </c>
      <c r="AM134" s="131" t="s">
        <v>433</v>
      </c>
      <c r="AN134" s="131" t="s">
        <v>433</v>
      </c>
      <c r="AO134" s="131" t="s">
        <v>430</v>
      </c>
      <c r="AP134" s="131" t="s">
        <v>433</v>
      </c>
      <c r="AQ134" s="131" t="s">
        <v>433</v>
      </c>
    </row>
    <row r="135" spans="4:43" ht="18" customHeight="1">
      <c r="D135" s="122"/>
      <c r="E135" s="123"/>
      <c r="F135" s="123"/>
      <c r="G135" s="124"/>
      <c r="H135" s="132"/>
      <c r="I135" s="132"/>
      <c r="J135" s="132"/>
      <c r="K135" s="132"/>
      <c r="L135" s="132"/>
      <c r="M135" s="132"/>
      <c r="N135" s="132"/>
      <c r="O135" s="132"/>
      <c r="P135" s="132"/>
      <c r="Q135" s="132"/>
      <c r="R135" s="132"/>
      <c r="S135" s="132"/>
      <c r="T135" s="132"/>
      <c r="U135" s="132"/>
      <c r="V135" s="132"/>
      <c r="W135" s="132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L135" s="132"/>
      <c r="AM135" s="132"/>
      <c r="AN135" s="132"/>
      <c r="AO135" s="132"/>
      <c r="AP135" s="132"/>
      <c r="AQ135" s="132"/>
    </row>
    <row r="136" spans="4:43" ht="18" customHeight="1">
      <c r="D136" s="112"/>
      <c r="E136" s="113"/>
      <c r="F136" s="113"/>
      <c r="G136" s="114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3"/>
      <c r="AL136" s="133"/>
      <c r="AM136" s="133"/>
      <c r="AN136" s="133"/>
      <c r="AO136" s="133"/>
      <c r="AP136" s="133"/>
      <c r="AQ136" s="133"/>
    </row>
    <row r="137" spans="4:43" ht="18" customHeight="1">
      <c r="D137" s="109" t="s">
        <v>431</v>
      </c>
      <c r="E137" s="110"/>
      <c r="F137" s="110"/>
      <c r="G137" s="111"/>
      <c r="H137" s="134">
        <v>220130</v>
      </c>
      <c r="I137" s="134">
        <v>220131</v>
      </c>
      <c r="J137" s="134">
        <v>220131</v>
      </c>
      <c r="K137" s="134">
        <v>220001</v>
      </c>
      <c r="L137" s="134">
        <v>220132</v>
      </c>
      <c r="M137" s="134">
        <v>220001</v>
      </c>
      <c r="N137" s="134">
        <v>220001</v>
      </c>
      <c r="O137" s="134">
        <v>220131</v>
      </c>
      <c r="P137" s="134">
        <v>220131</v>
      </c>
      <c r="Q137" s="134">
        <v>220001</v>
      </c>
      <c r="R137" s="134">
        <v>220132</v>
      </c>
      <c r="S137" s="134">
        <v>220001</v>
      </c>
      <c r="T137" s="134">
        <v>220001</v>
      </c>
      <c r="U137" s="134">
        <v>220131</v>
      </c>
      <c r="V137" s="134">
        <v>220131</v>
      </c>
      <c r="W137" s="134">
        <v>220001</v>
      </c>
      <c r="X137" s="134">
        <v>220130</v>
      </c>
      <c r="Y137" s="134">
        <v>220130</v>
      </c>
      <c r="Z137" s="134">
        <v>220133</v>
      </c>
      <c r="AA137" s="134">
        <v>220134</v>
      </c>
      <c r="AB137" s="134">
        <v>220134</v>
      </c>
      <c r="AC137" s="134">
        <v>220001</v>
      </c>
      <c r="AD137" s="134">
        <v>220135</v>
      </c>
      <c r="AE137" s="134">
        <v>220001</v>
      </c>
      <c r="AF137" s="134">
        <v>220001</v>
      </c>
      <c r="AG137" s="134">
        <v>220134</v>
      </c>
      <c r="AH137" s="134">
        <v>220134</v>
      </c>
      <c r="AI137" s="134">
        <v>220001</v>
      </c>
      <c r="AJ137" s="134">
        <v>220135</v>
      </c>
      <c r="AK137" s="134">
        <v>220001</v>
      </c>
      <c r="AL137" s="134">
        <v>220001</v>
      </c>
      <c r="AM137" s="134">
        <v>220134</v>
      </c>
      <c r="AN137" s="134">
        <v>220134</v>
      </c>
      <c r="AO137" s="134">
        <v>220001</v>
      </c>
      <c r="AP137" s="134">
        <v>220133</v>
      </c>
      <c r="AQ137" s="134">
        <v>220133</v>
      </c>
    </row>
    <row r="138" spans="4:43" ht="18" customHeight="1">
      <c r="D138" s="122"/>
      <c r="E138" s="123"/>
      <c r="F138" s="123"/>
      <c r="G138" s="124"/>
      <c r="H138" s="135"/>
      <c r="I138" s="135"/>
      <c r="J138" s="135"/>
      <c r="K138" s="135"/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  <c r="AP138" s="135"/>
      <c r="AQ138" s="135"/>
    </row>
    <row r="139" spans="4:43" ht="18" customHeight="1">
      <c r="D139" s="122"/>
      <c r="E139" s="123"/>
      <c r="F139" s="123"/>
      <c r="G139" s="124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  <c r="AP139" s="135"/>
      <c r="AQ139" s="135"/>
    </row>
    <row r="140" spans="4:43" ht="18" customHeight="1">
      <c r="D140" s="122"/>
      <c r="E140" s="123"/>
      <c r="F140" s="123"/>
      <c r="G140" s="124"/>
      <c r="H140" s="135"/>
      <c r="I140" s="135"/>
      <c r="J140" s="135"/>
      <c r="K140" s="135"/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  <c r="AP140" s="135"/>
      <c r="AQ140" s="135"/>
    </row>
    <row r="141" spans="4:43" ht="18" customHeight="1">
      <c r="D141" s="112"/>
      <c r="E141" s="113"/>
      <c r="F141" s="113"/>
      <c r="G141" s="114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136"/>
      <c r="AK141" s="136"/>
      <c r="AL141" s="136"/>
      <c r="AM141" s="136"/>
      <c r="AN141" s="136"/>
      <c r="AO141" s="136"/>
      <c r="AP141" s="136"/>
      <c r="AQ141" s="136"/>
    </row>
    <row r="142" spans="4:43" ht="18" customHeight="1">
      <c r="D142" s="32" t="s">
        <v>441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37" t="s">
        <v>432</v>
      </c>
      <c r="E143" s="110"/>
      <c r="F143" s="110"/>
      <c r="G143" s="111"/>
      <c r="H143" s="131" t="s">
        <v>433</v>
      </c>
      <c r="I143" s="131" t="s">
        <v>433</v>
      </c>
      <c r="J143" s="131" t="s">
        <v>433</v>
      </c>
      <c r="K143" s="131" t="s">
        <v>430</v>
      </c>
      <c r="L143" s="131" t="s">
        <v>433</v>
      </c>
      <c r="M143" s="131" t="s">
        <v>430</v>
      </c>
      <c r="N143" s="131" t="s">
        <v>430</v>
      </c>
      <c r="O143" s="131" t="s">
        <v>433</v>
      </c>
      <c r="P143" s="131" t="s">
        <v>433</v>
      </c>
      <c r="Q143" s="131" t="s">
        <v>430</v>
      </c>
      <c r="R143" s="131" t="s">
        <v>433</v>
      </c>
      <c r="S143" s="131" t="s">
        <v>430</v>
      </c>
      <c r="T143" s="131" t="s">
        <v>430</v>
      </c>
      <c r="U143" s="131" t="s">
        <v>433</v>
      </c>
      <c r="V143" s="131" t="s">
        <v>433</v>
      </c>
      <c r="W143" s="131" t="s">
        <v>430</v>
      </c>
      <c r="X143" s="131" t="s">
        <v>433</v>
      </c>
      <c r="Y143" s="131" t="s">
        <v>433</v>
      </c>
      <c r="Z143" s="131" t="s">
        <v>433</v>
      </c>
      <c r="AA143" s="131" t="s">
        <v>433</v>
      </c>
      <c r="AB143" s="131" t="s">
        <v>433</v>
      </c>
      <c r="AC143" s="131" t="s">
        <v>430</v>
      </c>
      <c r="AD143" s="131" t="s">
        <v>433</v>
      </c>
      <c r="AE143" s="131" t="s">
        <v>430</v>
      </c>
      <c r="AF143" s="131" t="s">
        <v>430</v>
      </c>
      <c r="AG143" s="131" t="s">
        <v>433</v>
      </c>
      <c r="AH143" s="131" t="s">
        <v>433</v>
      </c>
      <c r="AI143" s="131" t="s">
        <v>430</v>
      </c>
      <c r="AJ143" s="131" t="s">
        <v>433</v>
      </c>
      <c r="AK143" s="131" t="s">
        <v>430</v>
      </c>
      <c r="AL143" s="131" t="s">
        <v>430</v>
      </c>
      <c r="AM143" s="131" t="s">
        <v>433</v>
      </c>
      <c r="AN143" s="131" t="s">
        <v>433</v>
      </c>
      <c r="AO143" s="131" t="s">
        <v>430</v>
      </c>
      <c r="AP143" s="131" t="s">
        <v>433</v>
      </c>
      <c r="AQ143" s="131" t="s">
        <v>433</v>
      </c>
    </row>
    <row r="144" spans="4:43" ht="18" customHeight="1">
      <c r="D144" s="122"/>
      <c r="E144" s="123"/>
      <c r="F144" s="123"/>
      <c r="G144" s="124"/>
      <c r="H144" s="13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</row>
    <row r="145" spans="3:73" ht="18" customHeight="1">
      <c r="D145" s="112"/>
      <c r="E145" s="113"/>
      <c r="F145" s="113"/>
      <c r="G145" s="114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3"/>
      <c r="AI145" s="133"/>
      <c r="AJ145" s="133"/>
      <c r="AK145" s="133"/>
      <c r="AL145" s="133"/>
      <c r="AM145" s="133"/>
      <c r="AN145" s="133"/>
      <c r="AO145" s="133"/>
      <c r="AP145" s="133"/>
      <c r="AQ145" s="133"/>
    </row>
    <row r="146" spans="3:73" ht="18" customHeight="1">
      <c r="D146" s="137" t="s">
        <v>444</v>
      </c>
      <c r="E146" s="110"/>
      <c r="F146" s="110"/>
      <c r="G146" s="111"/>
      <c r="H146" s="142">
        <v>45741</v>
      </c>
      <c r="I146" s="142">
        <v>45741</v>
      </c>
      <c r="J146" s="142">
        <v>45741</v>
      </c>
      <c r="K146" s="142">
        <v>45741</v>
      </c>
      <c r="L146" s="142">
        <v>45741</v>
      </c>
      <c r="M146" s="142">
        <v>45741</v>
      </c>
      <c r="N146" s="142">
        <v>45741</v>
      </c>
      <c r="O146" s="142">
        <v>45741</v>
      </c>
      <c r="P146" s="142">
        <v>45741</v>
      </c>
      <c r="Q146" s="142">
        <v>45741</v>
      </c>
      <c r="R146" s="142">
        <v>45741</v>
      </c>
      <c r="S146" s="142">
        <v>45741</v>
      </c>
      <c r="T146" s="142">
        <v>45741</v>
      </c>
      <c r="U146" s="142">
        <v>45741</v>
      </c>
      <c r="V146" s="142">
        <v>45741</v>
      </c>
      <c r="W146" s="142">
        <v>45741</v>
      </c>
      <c r="X146" s="142">
        <v>45741</v>
      </c>
      <c r="Y146" s="142">
        <v>45741</v>
      </c>
      <c r="Z146" s="142">
        <v>45741</v>
      </c>
      <c r="AA146" s="142">
        <v>45741</v>
      </c>
      <c r="AB146" s="142">
        <v>45741</v>
      </c>
      <c r="AC146" s="142">
        <v>45741</v>
      </c>
      <c r="AD146" s="142">
        <v>45741</v>
      </c>
      <c r="AE146" s="142">
        <v>45741</v>
      </c>
      <c r="AF146" s="142">
        <v>45741</v>
      </c>
      <c r="AG146" s="142">
        <v>45741</v>
      </c>
      <c r="AH146" s="142">
        <v>45741</v>
      </c>
      <c r="AI146" s="142">
        <v>45741</v>
      </c>
      <c r="AJ146" s="142">
        <v>45741</v>
      </c>
      <c r="AK146" s="142">
        <v>45741</v>
      </c>
      <c r="AL146" s="142">
        <v>45741</v>
      </c>
      <c r="AM146" s="142">
        <v>45741</v>
      </c>
      <c r="AN146" s="142">
        <v>45741</v>
      </c>
      <c r="AO146" s="142">
        <v>45741</v>
      </c>
      <c r="AP146" s="142">
        <v>45741</v>
      </c>
      <c r="AQ146" s="142">
        <v>45741</v>
      </c>
    </row>
    <row r="147" spans="3:73" ht="18" customHeight="1">
      <c r="D147" s="141"/>
      <c r="E147" s="123"/>
      <c r="F147" s="123"/>
      <c r="G147" s="124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2"/>
      <c r="AE147" s="142"/>
      <c r="AF147" s="142"/>
      <c r="AG147" s="142"/>
      <c r="AH147" s="142"/>
      <c r="AI147" s="142"/>
      <c r="AJ147" s="142"/>
      <c r="AK147" s="142"/>
      <c r="AL147" s="142"/>
      <c r="AM147" s="142"/>
      <c r="AN147" s="142"/>
      <c r="AO147" s="142"/>
      <c r="AP147" s="142"/>
      <c r="AQ147" s="142"/>
    </row>
    <row r="148" spans="3:73" ht="18" customHeight="1">
      <c r="D148" s="141"/>
      <c r="E148" s="123"/>
      <c r="F148" s="123"/>
      <c r="G148" s="124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  <c r="AB148" s="142"/>
      <c r="AC148" s="142"/>
      <c r="AD148" s="142"/>
      <c r="AE148" s="142"/>
      <c r="AF148" s="142"/>
      <c r="AG148" s="142"/>
      <c r="AH148" s="142"/>
      <c r="AI148" s="142"/>
      <c r="AJ148" s="142"/>
      <c r="AK148" s="142"/>
      <c r="AL148" s="142"/>
      <c r="AM148" s="142"/>
      <c r="AN148" s="142"/>
      <c r="AO148" s="142"/>
      <c r="AP148" s="142"/>
      <c r="AQ148" s="142"/>
    </row>
    <row r="149" spans="3:73" ht="18" customHeight="1">
      <c r="D149" s="122"/>
      <c r="E149" s="123"/>
      <c r="F149" s="123"/>
      <c r="G149" s="124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/>
      <c r="AJ149" s="142"/>
      <c r="AK149" s="142"/>
      <c r="AL149" s="142"/>
      <c r="AM149" s="142"/>
      <c r="AN149" s="142"/>
      <c r="AO149" s="142"/>
      <c r="AP149" s="142"/>
      <c r="AQ149" s="142"/>
    </row>
    <row r="150" spans="3:73" ht="18" customHeight="1">
      <c r="D150" s="112"/>
      <c r="E150" s="113"/>
      <c r="F150" s="113"/>
      <c r="G150" s="114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2"/>
      <c r="AE150" s="142"/>
      <c r="AF150" s="142"/>
      <c r="AG150" s="142"/>
      <c r="AH150" s="142"/>
      <c r="AI150" s="142"/>
      <c r="AJ150" s="142"/>
      <c r="AK150" s="142"/>
      <c r="AL150" s="142"/>
      <c r="AM150" s="142"/>
      <c r="AN150" s="142"/>
      <c r="AO150" s="142"/>
      <c r="AP150" s="142"/>
      <c r="AQ150" s="142"/>
    </row>
    <row r="151" spans="3:73" ht="18" customHeight="1">
      <c r="O151" s="19"/>
      <c r="AJ151" s="36"/>
      <c r="AL151" s="19"/>
    </row>
    <row r="152" spans="3:73" ht="18" customHeight="1">
      <c r="D152" s="5" t="s">
        <v>251</v>
      </c>
      <c r="E152" s="5" t="s">
        <v>429</v>
      </c>
      <c r="I152" s="5" t="s">
        <v>13</v>
      </c>
      <c r="J152" s="5" t="s">
        <v>445</v>
      </c>
      <c r="O152" s="19"/>
      <c r="AJ152" s="36"/>
      <c r="AL152" s="19"/>
    </row>
    <row r="153" spans="3:73" ht="18" customHeight="1">
      <c r="J153" s="5" t="s">
        <v>446</v>
      </c>
      <c r="O153" s="19"/>
      <c r="AJ153" s="36"/>
      <c r="AL153" s="19"/>
    </row>
    <row r="154" spans="3:73" ht="18" customHeight="1">
      <c r="J154" s="5" t="s">
        <v>447</v>
      </c>
      <c r="O154" s="19"/>
      <c r="AJ154" s="36"/>
      <c r="AL154" s="19"/>
    </row>
    <row r="155" spans="3:73" ht="18" customHeight="1">
      <c r="O155" s="19"/>
      <c r="AJ155" s="36"/>
      <c r="AL155" s="19"/>
    </row>
    <row r="156" spans="3:73" ht="18" customHeight="1">
      <c r="C156" s="5" t="s">
        <v>30</v>
      </c>
      <c r="D156" s="5" t="s">
        <v>450</v>
      </c>
      <c r="AE156" s="5" t="s">
        <v>251</v>
      </c>
      <c r="AF156" s="5" t="s">
        <v>740</v>
      </c>
      <c r="AJ156" s="5" t="s">
        <v>328</v>
      </c>
      <c r="AK156" s="123" t="s">
        <v>741</v>
      </c>
      <c r="AL156" s="123"/>
      <c r="AM156" s="123"/>
      <c r="AN156" s="123"/>
    </row>
    <row r="158" spans="3:73" ht="18" customHeight="1">
      <c r="D158" s="109" t="s">
        <v>426</v>
      </c>
      <c r="E158" s="110"/>
      <c r="F158" s="110"/>
      <c r="G158" s="111"/>
      <c r="H158" s="115" t="s">
        <v>756</v>
      </c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  <c r="AA158" s="116"/>
      <c r="AB158" s="116"/>
      <c r="AC158" s="116"/>
      <c r="AD158" s="117"/>
      <c r="AE158" s="121" t="s">
        <v>457</v>
      </c>
      <c r="AF158" s="116"/>
      <c r="AG158" s="117"/>
      <c r="AH158" s="115" t="s">
        <v>434</v>
      </c>
      <c r="AI158" s="116"/>
      <c r="AJ158" s="116"/>
      <c r="AK158" s="116"/>
      <c r="AL158" s="116"/>
      <c r="AM158" s="116"/>
      <c r="AN158" s="116"/>
      <c r="AO158" s="116"/>
      <c r="AP158" s="116"/>
      <c r="AQ158" s="117"/>
      <c r="AS158" s="62" t="s">
        <v>467</v>
      </c>
      <c r="AT158" s="63"/>
      <c r="AU158" s="64"/>
      <c r="AW158" s="235" t="str">
        <f>$D$75</f>
        <v>COLUMN_COUNTS</v>
      </c>
      <c r="AX158" s="235" t="str">
        <f>$D$75</f>
        <v>COLUMN_COUNTS</v>
      </c>
      <c r="AY158" s="235" t="str">
        <f>$D$79</f>
        <v>COLUMN_DATA_TYPE</v>
      </c>
      <c r="AZ158" s="235" t="str">
        <f>$D$79</f>
        <v>COLUMN_DATA_TYPE</v>
      </c>
      <c r="BA158" s="235" t="str">
        <f>$D$84</f>
        <v>COLUMN_DATA_LENGTH</v>
      </c>
      <c r="BB158" s="235" t="str">
        <f>$D$84</f>
        <v>COLUMN_DATA_LENGTH</v>
      </c>
      <c r="BC158" s="235" t="str">
        <f>$D$93</f>
        <v>COLUMN_DATA_TRIM</v>
      </c>
      <c r="BD158" s="235" t="str">
        <f>$D$93</f>
        <v>COLUMN_DATA_TRIM</v>
      </c>
      <c r="BE158" s="235" t="str">
        <f>$D$101</f>
        <v>COLUMN_DATA_SIGNED</v>
      </c>
      <c r="BF158" s="235" t="str">
        <f>$D$101</f>
        <v>COLUMN_DATA_SIGNED</v>
      </c>
      <c r="BG158" s="235" t="str">
        <f>$D$105</f>
        <v>SIGN_DIGIT</v>
      </c>
      <c r="BH158" s="235" t="str">
        <f>$D$105</f>
        <v>SIGN_DIGIT</v>
      </c>
      <c r="BI158" s="235" t="str">
        <f>$D$109</f>
        <v>DATE_SEPARATOR</v>
      </c>
      <c r="BJ158" s="235" t="str">
        <f>$D$109</f>
        <v>DATE_SEPARATOR</v>
      </c>
      <c r="BK158" s="235" t="str">
        <f>$D$113</f>
        <v>TIME_SEPARATOR</v>
      </c>
      <c r="BL158" s="235" t="str">
        <f>$D$113</f>
        <v>TIME_SEPARATOR</v>
      </c>
      <c r="BM158" s="235" t="str">
        <f>$D$117</f>
        <v>SEPARATOR_DATE_TIME</v>
      </c>
      <c r="BN158" s="235" t="str">
        <f>$D$117</f>
        <v>SEPARATOR_DATE_TIME</v>
      </c>
      <c r="BO158" s="235" t="str">
        <f>$D$121</f>
        <v>REFERENCE_DATE</v>
      </c>
      <c r="BP158" s="235" t="str">
        <f>$D$121</f>
        <v>REFERENCE_DATE</v>
      </c>
      <c r="BQ158" s="235" t="str">
        <f>$D$125</f>
        <v>CASE_MODE</v>
      </c>
      <c r="BR158" s="235" t="str">
        <f>$D$125</f>
        <v>CASE_MODE</v>
      </c>
      <c r="BS158" s="235" t="str">
        <f>$D$129</f>
        <v>MULTIBYTE_STRING</v>
      </c>
      <c r="BT158" s="235" t="str">
        <f>$D$129</f>
        <v>MULTIBYTE_STRING</v>
      </c>
      <c r="BU158" s="60" t="s">
        <v>1107</v>
      </c>
    </row>
    <row r="159" spans="3:73" ht="18" customHeight="1">
      <c r="D159" s="112"/>
      <c r="E159" s="113"/>
      <c r="F159" s="113"/>
      <c r="G159" s="114"/>
      <c r="H159" s="118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20"/>
      <c r="AE159" s="118"/>
      <c r="AF159" s="119"/>
      <c r="AG159" s="120"/>
      <c r="AH159" s="118"/>
      <c r="AI159" s="119"/>
      <c r="AJ159" s="119"/>
      <c r="AK159" s="119"/>
      <c r="AL159" s="119"/>
      <c r="AM159" s="119"/>
      <c r="AN159" s="119"/>
      <c r="AO159" s="119"/>
      <c r="AP159" s="119"/>
      <c r="AQ159" s="120"/>
      <c r="AS159" s="66" t="s">
        <v>468</v>
      </c>
      <c r="AT159" s="67"/>
      <c r="AU159" s="68"/>
      <c r="AW159" s="74" t="s">
        <v>758</v>
      </c>
      <c r="AX159" s="74" t="s">
        <v>759</v>
      </c>
      <c r="AY159" s="74" t="s">
        <v>758</v>
      </c>
      <c r="AZ159" s="74" t="s">
        <v>759</v>
      </c>
      <c r="BA159" s="74" t="s">
        <v>758</v>
      </c>
      <c r="BB159" s="74" t="s">
        <v>759</v>
      </c>
      <c r="BC159" s="74" t="s">
        <v>758</v>
      </c>
      <c r="BD159" s="74" t="s">
        <v>759</v>
      </c>
      <c r="BE159" s="74" t="s">
        <v>758</v>
      </c>
      <c r="BF159" s="74" t="s">
        <v>759</v>
      </c>
      <c r="BG159" s="74" t="s">
        <v>758</v>
      </c>
      <c r="BH159" s="74" t="s">
        <v>759</v>
      </c>
      <c r="BI159" s="74" t="s">
        <v>758</v>
      </c>
      <c r="BJ159" s="74" t="s">
        <v>759</v>
      </c>
      <c r="BK159" s="74" t="s">
        <v>758</v>
      </c>
      <c r="BL159" s="74" t="s">
        <v>759</v>
      </c>
      <c r="BM159" s="74" t="s">
        <v>758</v>
      </c>
      <c r="BN159" s="74" t="s">
        <v>759</v>
      </c>
      <c r="BO159" s="74" t="s">
        <v>758</v>
      </c>
      <c r="BP159" s="74" t="s">
        <v>759</v>
      </c>
      <c r="BQ159" s="74" t="s">
        <v>758</v>
      </c>
      <c r="BR159" s="74" t="s">
        <v>759</v>
      </c>
      <c r="BS159" s="74" t="s">
        <v>758</v>
      </c>
      <c r="BT159" s="74" t="s">
        <v>759</v>
      </c>
      <c r="BU159" s="60" t="s">
        <v>1107</v>
      </c>
    </row>
    <row r="160" spans="3:73" ht="36" customHeight="1">
      <c r="D160" s="138">
        <f>$H$70</f>
        <v>37</v>
      </c>
      <c r="E160" s="139"/>
      <c r="F160" s="139"/>
      <c r="G160" s="140"/>
      <c r="H160" s="45" t="str">
        <f ca="1">SUBSTITUTE("clear; echo "&amp;"テストケース"&amp;TEXT($D160,"000")&amp;"; "&amp;AW160&amp;AY160&amp;BA160&amp;BC160&amp;BE160&amp;BG160&amp;BI160&amp;BK160&amp;BM160&amp;BO160&amp;BQ160&amp;BS160&amp;"sh ./script/"&amp;$B$2&amp;".sh; "&amp;AX160&amp;AZ160&amp;BB160&amp;BD160&amp;BF160&amp;BH160&amp;BJ160&amp;BL160&amp;BN160&amp;BP160&amp;BR160&amp;BT160,"なし","")</f>
        <v>clear; echo テストケース037;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146" t="str" cm="1">
        <f t="array" ref="AE160">SUBSTITUTE(INDEX($H$134:$AQ$134, , MATCH($D160, $70:$70, 0)-7),"-","")</f>
        <v>異常</v>
      </c>
      <c r="AF160" s="147"/>
      <c r="AG160" s="148"/>
      <c r="AH160" s="156" t="s">
        <v>917</v>
      </c>
      <c r="AI160" s="157"/>
      <c r="AJ160" s="157"/>
      <c r="AK160" s="157"/>
      <c r="AL160" s="157"/>
      <c r="AM160" s="157"/>
      <c r="AN160" s="157"/>
      <c r="AO160" s="157"/>
      <c r="AP160" s="157"/>
      <c r="AQ160" s="158"/>
      <c r="AS160" s="69" t="str" cm="1">
        <f t="array" ref="AS160">SUBSTITUTE(TEXT(INDEX($H$137:$AQ$137,1,$D160-36),"000000"),"-","")</f>
        <v>220130</v>
      </c>
      <c r="AT160" s="70"/>
      <c r="AU160" s="71"/>
      <c r="AW160" s="73" t="str">
        <f>SUBSTITUTE(IF(VLOOKUP(AW$158,$AD$9:$AN$20,8,FALSE)=INDEX($E$76:$G$78,MATCH("●",INDEX($H$76:$AQ$78,,MATCH($D160,$70:$70,0)-7),0),1),"","sed -i "&amp;IF($AK$156="MacOS","'' ","")&amp;"'s#"&amp;AW$158&amp;"="""&amp;VLOOKUP(AW$158,$AD$9:$AN$20,8,FALSE)&amp;""""&amp;"#"&amp;AW$158&amp;"="&amp;""""&amp;INDEX($E$76:$G$78,MATCH("●",INDEX($H$76:$AQ$78,,MATCH($D160,$70:$70,0)-7),0),1)&amp;""""&amp;"#g'"&amp;" ${CONFIG_DIR}db_data_config.txt; export "&amp;AW$158&amp;"="&amp;""""&amp;INDEX($E$76:$G$78,MATCH("●",INDEX($H$76:$AQ$78,,MATCH($D160,$70:$70,0)-7),0),1)&amp;""";"),",",""",""")</f>
        <v/>
      </c>
      <c r="AX160" s="73" t="str">
        <f>SUBSTITUTE(IF(INDEX($E$76:$G$78,MATCH("●",INDEX($H$76:$AQ$78,,MATCH($D160,$70:$70,0)-7),0),1)=VLOOKUP(AX$158,$AD$9:$AN$20,8,FALSE),"","sed -i "&amp;IF($AK$156="MacOS","'' ","")&amp;"'s#"&amp;AX$158&amp;"="""&amp;INDEX($E$76:$G$78,MATCH("●",INDEX($H$76:$AQ$78,,MATCH($D160,$70:$70,0)-7),0),1)&amp;""""&amp;"#"&amp;AX$158&amp;"="&amp;""""&amp;VLOOKUP(AX$158,$AD$9:$AN$20,8,FALSE)&amp;""""&amp;"#g'"&amp;" ${CONFIG_DIR}db_data_config.txt; export "&amp;AX$158&amp;"="&amp;""""&amp;VLOOKUP(AX$158,$AD$9:$AN$20,8,FALSE)&amp;""";"),",",""",""")</f>
        <v/>
      </c>
      <c r="AY160" s="73" t="str">
        <f>SUBSTITUTE(IF(VLOOKUP(AY$158,$AD$9:$AN$20,8,FALSE)=INDEX($E$80:$G$83,MATCH("●",INDEX($H$80:$AQ$83,,MATCH($D160,$70:$70,0)-7),0),1),"","sed -i "&amp;IF($AK$156="MacOS","'' ","")&amp;"'s#"&amp;AY$158&amp;"="""&amp;VLOOKUP(AY$158,$AD$9:$AN$20,8,FALSE)&amp;""""&amp;"#"&amp;AY$158&amp;"="&amp;""""&amp;INDEX($E$80:$G$83,MATCH("●",INDEX($H$80:$AQ$83,,MATCH($D160,$70:$70,0)-7),0),1)&amp;""""&amp;"#g'"&amp;" ${CONFIG_DIR}db_data_config.txt; export "&amp;AY$158&amp;"="&amp;""""&amp;INDEX($E$80:$G$83,MATCH("●",INDEX($H$80:$AQ$83,,MATCH($D160,$70:$70,0)-7),0),1)&amp;""";"),",",""",""")</f>
        <v/>
      </c>
      <c r="AZ160" s="73" t="str">
        <f>SUBSTITUTE(IF(INDEX($E$80:$G$83,MATCH("●",INDEX($H$80:$AQ$83,,MATCH($D160,$70:$70,0)-7),0),1)=VLOOKUP(AZ$158,$AD$9:$AN$20,8,FALSE),"","sed -i "&amp;IF($AK$156="MacOS","'' ","")&amp;"'s#"&amp;AZ$158&amp;"="""&amp;INDEX($E$80:$G$83,MATCH("●",INDEX($H$80:$AQ$83,,MATCH($D160,$70:$70,0)-7),0),1)&amp;""""&amp;"#"&amp;AZ$158&amp;"="&amp;""""&amp;VLOOKUP(AZ$158,$AD$9:$AN$20,8,FALSE)&amp;""""&amp;"#g'"&amp;" ${CONFIG_DIR}db_data_config.txt; export "&amp;AZ$158&amp;"="&amp;""""&amp;VLOOKUP(AZ$158,$AD$9:$AN$20,8,FALSE)&amp;""";"),",",""",""")</f>
        <v/>
      </c>
      <c r="BA160" s="73" t="str">
        <f>SUBSTITUTE(IF(VLOOKUP(BA$158,$AD$9:$AN$20,8,FALSE)=INDEX($E$85:$G$92,MATCH("●",INDEX($H$85:$AQ$92,,MATCH($D160,$70:$70,0)-7),0),1),"","sed -i "&amp;IF($AK$156="MacOS","'' ","")&amp;"'s#"&amp;BA$158&amp;"="""&amp;VLOOKUP(BA$158,$AD$9:$AN$20,8,FALSE)&amp;""""&amp;"#"&amp;BA$158&amp;"="&amp;""""&amp;INDEX($E$85:$G$92,MATCH("●",INDEX($H$85:$AQ$92,,MATCH($D160,$70:$70,0)-7),0),1)&amp;""""&amp;"#g'"&amp;" ${CONFIG_DIR}db_data_config.txt; export "&amp;BA$158&amp;"="&amp;""""&amp;INDEX($E$85:$G$92,MATCH("●",INDEX($H$85:$AQ$92,,MATCH($D160,$70:$70,0)-7),0),1)&amp;""";"),",",""",""")</f>
        <v>sed -i '' 's#COLUMN_DATA_LENGTH="3"#COLUMN_DATA_LENGTH="0"#g' ${CONFIG_DIR}db_data_config.txt; export COLUMN_DATA_LENGTH="0";</v>
      </c>
      <c r="BB160" s="73" t="str">
        <f>SUBSTITUTE(IF(INDEX($E$85:$G$92,MATCH("●",INDEX($H$85:$AQ$92,,MATCH($D160,$70:$70,0)-7),0),1)=VLOOKUP(BB$158,$AD$9:$AN$20,8,FALSE),"","sed -i "&amp;IF($AK$156="MacOS","'' ","")&amp;"'s#"&amp;BB$158&amp;"="""&amp;INDEX($E$85:$G$92,MATCH("●",INDEX($H$85:$AQ$92,,MATCH($D160,$70:$70,0)-7),0),1)&amp;""""&amp;"#"&amp;BB$158&amp;"="&amp;""""&amp;VLOOKUP(BB$158,$AD$9:$AN$20,8,FALSE)&amp;""""&amp;"#g'"&amp;" ${CONFIG_DIR}db_data_config.txt; export "&amp;BB$158&amp;"="&amp;""""&amp;VLOOKUP(BB$158,$AD$9:$AN$20,8,FALSE)&amp;""";"),",",""",""")</f>
        <v>sed -i '' 's#COLUMN_DATA_LENGTH="0"#COLUMN_DATA_LENGTH="3"#g' ${CONFIG_DIR}db_data_config.txt; export COLUMN_DATA_LENGTH="3";</v>
      </c>
      <c r="BC160" s="73" t="str">
        <f>SUBSTITUTE(IF(VLOOKUP(BC$158,$AD$9:$AN$20,8,FALSE)=INDEX($E$94:$G$100,MATCH("●",INDEX($H$94:$AQ$100,,MATCH($D160,$70:$70,0)-7),0),1),"","sed -i "&amp;IF($AK$156="MacOS","'' ","")&amp;"'s#"&amp;BC$158&amp;"="""&amp;VLOOKUP(BC$158,$AD$9:$AN$20,8,FALSE)&amp;""""&amp;"#"&amp;BC$158&amp;"="&amp;""""&amp;INDEX($E$94:$G$100,MATCH("●",INDEX($H$94:$AQ$100,,MATCH($D160,$70:$70,0)-7),0),1)&amp;""""&amp;"#g'"&amp;" ${CONFIG_DIR}db_data_config.txt; export "&amp;BC$158&amp;"="&amp;""""&amp;INDEX($E$94:$G$100,MATCH("●",INDEX($H$94:$AQ$100,,MATCH($D160,$70:$70,0)-7),0),1)&amp;""";"),",",""",""")</f>
        <v/>
      </c>
      <c r="BD160" s="73" t="str">
        <f>SUBSTITUTE(IF(INDEX($E$94:$G$100,MATCH("●",INDEX($H$94:$AQ$100,,MATCH($D160,$70:$70,0)-7),0),1)=VLOOKUP(BD$158,$AD$9:$AN$20,8,FALSE),"","sed -i "&amp;IF($AK$156="MacOS","'' ","")&amp;"'s#"&amp;BD$158&amp;"="""&amp;INDEX($E$94:$G$100,MATCH("●",INDEX($H$94:$AQ$100,,MATCH($D160,$70:$70,0)-7),0),1)&amp;""""&amp;"#"&amp;BD$158&amp;"="&amp;""""&amp;VLOOKUP(BD$158,$AD$9:$AN$20,8,FALSE)&amp;""""&amp;"#g'"&amp;" ${CONFIG_DIR}db_data_config.txt; export "&amp;BD$158&amp;"="&amp;""""&amp;VLOOKUP(BD$158,$AD$9:$AN$20,8,FALSE)&amp;""";"),",",""",""")</f>
        <v/>
      </c>
      <c r="BE160" s="73" t="str">
        <f>SUBSTITUTE(IF(VLOOKUP(BE$158,$AD$9:$AN$20,8,FALSE)=INDEX($E$102:$G$104,MATCH("●",INDEX($H$102:$AQ$104,,MATCH($D160,$70:$70,0)-7),0),1),"","sed -i "&amp;IF($AK$156="MacOS","'' ","")&amp;"'s#"&amp;BE$158&amp;"="""&amp;VLOOKUP(BE$158,$AD$9:$AN$20,8,FALSE)&amp;""""&amp;"#"&amp;BE$158&amp;"="&amp;""""&amp;INDEX($E$102:$G$104,MATCH("●",INDEX($H$102:$AQ$104,,MATCH($D160,$70:$70,0)-7),0),1)&amp;""""&amp;"#g'"&amp;" ${CONFIG_DIR}db_data_config.txt; export "&amp;BE$158&amp;"="&amp;""""&amp;INDEX($E$102:$G$104,MATCH("●",INDEX($H$102:$AQ$104,,MATCH($D160,$70:$70,0)-7),0),1)&amp;""";"),",",""",""")</f>
        <v/>
      </c>
      <c r="BF160" s="73" t="str">
        <f>SUBSTITUTE(IF(INDEX($E$102:$G$104,MATCH("●",INDEX($H$102:$AQ$104,,MATCH($D160,$70:$70,0)-7),0),1)=VLOOKUP(BF$158,$AD$9:$AN$20,8,FALSE),"","sed -i "&amp;IF($AK$156="MacOS","'' ","")&amp;"'s#"&amp;BF$158&amp;"="""&amp;INDEX($E$102:$G$104,MATCH("●",INDEX($H$102:$AQ$104,,MATCH($D160,$70:$70,0)-7),0),1)&amp;""""&amp;"#"&amp;BF$158&amp;"="&amp;""""&amp;VLOOKUP(BF$158,$AD$9:$AN$20,8,FALSE)&amp;""""&amp;"#g'"&amp;" ${CONFIG_DIR}db_data_config.txt; export "&amp;BF$158&amp;"="&amp;""""&amp;VLOOKUP(BF$158,$AD$9:$AN$20,8,FALSE)&amp;""";"),",",""",""")</f>
        <v/>
      </c>
      <c r="BG160" s="73" t="str">
        <f>SUBSTITUTE(IF(VLOOKUP(BG$158,$AD$9:$AN$20,8,FALSE)=INDEX($E$106:$G$108,MATCH("●",INDEX($H$106:$AQ$108,,MATCH($D160,$70:$70,0)-7),0),1),"","sed -i "&amp;IF($AK$156="MacOS","'' ","")&amp;"'s#"&amp;BG$158&amp;"="""&amp;VLOOKUP(BG$158,$AD$9:$AN$20,8,FALSE)&amp;""""&amp;"#"&amp;BG$158&amp;"="&amp;""""&amp;INDEX($E$106:$G$108,MATCH("●",INDEX($H$106:$AQ$108,,MATCH($D160,$70:$70,0)-7),0),1)&amp;""""&amp;"#g'"&amp;" ${CONFIG_DIR}db_data_config.txt; export "&amp;BG$158&amp;"="&amp;""""&amp;INDEX($E$106:$G$108,MATCH("●",INDEX($H$106:$AQ$108,,MATCH($D160,$70:$70,0)-7),0),1)&amp;""";"),",",""",""")</f>
        <v/>
      </c>
      <c r="BH160" s="73" t="str">
        <f>SUBSTITUTE(IF(INDEX($E$106:$G$108,MATCH("●",INDEX($H$106:$AQ$108,,MATCH($D160,$70:$70,0)-7),0),1)=VLOOKUP(BH$158,$AD$9:$AN$20,8,FALSE),"","sed -i "&amp;IF($AK$156="MacOS","'' ","")&amp;"'s#"&amp;BH$158&amp;"="""&amp;INDEX($E$106:$G$108,MATCH("●",INDEX($H$106:$AQ$108,,MATCH($D160,$70:$70,0)-7),0),1)&amp;""""&amp;"#"&amp;BH$158&amp;"="&amp;""""&amp;VLOOKUP(BH$158,$AD$9:$AN$20,8,FALSE)&amp;""""&amp;"#g'"&amp;" ${CONFIG_DIR}db_data_config.txt; export "&amp;BH$158&amp;"="&amp;""""&amp;VLOOKUP(BH$158,$AD$9:$AN$20,8,FALSE)&amp;""";"),",",""",""")</f>
        <v/>
      </c>
      <c r="BI160" s="73" t="str">
        <f>SUBSTITUTE(IF(VLOOKUP(BI$158,$AD$9:$AN$20,8,FALSE)=INDEX($E$110:$G$112,MATCH("●",INDEX($H$110:$AQ$112,,MATCH($D160,$70:$70,0)-7),0),1),"","sed -i "&amp;IF($AK$156="MacOS","'' ","")&amp;"'s#"&amp;BI$158&amp;"="""&amp;VLOOKUP(BI$158,$AD$9:$AN$20,8,FALSE)&amp;""""&amp;"#"&amp;BI$158&amp;"="&amp;""""&amp;INDEX($E$110:$G$112,MATCH("●",INDEX($H$110:$AQ$112,,MATCH($D160,$70:$70,0)-7),0),1)&amp;""""&amp;"#g'"&amp;" ${CONFIG_DIR}db_data_config.txt; export "&amp;BI$158&amp;"="&amp;""""&amp;INDEX($E$110:$G$112,MATCH("●",INDEX($H$110:$AQ$112,,MATCH($D160,$70:$70,0)-7),0),1)&amp;""";"),",",""",""")</f>
        <v/>
      </c>
      <c r="BJ160" s="73" t="str">
        <f>SUBSTITUTE(IF(INDEX($E$110:$G$112,MATCH("●",INDEX($H$110:$AQ$112,,MATCH($D160,$70:$70,0)-7),0),1)=VLOOKUP(BJ$158,$AD$9:$AN$20,8,FALSE),"","sed -i "&amp;IF($AK$156="MacOS","'' ","")&amp;"'s#"&amp;BJ$158&amp;"="""&amp;INDEX($E$110:$G$112,MATCH("●",INDEX($H$110:$AQ$112,,MATCH($D160,$70:$70,0)-7),0),1)&amp;""""&amp;"#"&amp;BJ$158&amp;"="&amp;""""&amp;VLOOKUP(BJ$158,$AD$9:$AN$20,8,FALSE)&amp;""""&amp;"#g'"&amp;" ${CONFIG_DIR}db_data_config.txt; export "&amp;BJ$158&amp;"="&amp;""""&amp;VLOOKUP(BJ$158,$AD$9:$AN$20,8,FALSE)&amp;""";"),",",""",""")</f>
        <v/>
      </c>
      <c r="BK160" s="73" t="str">
        <f>SUBSTITUTE(IF(VLOOKUP(BK$158,$AD$9:$AN$20,8,FALSE)=INDEX($E$114:$G$116,MATCH("●",INDEX($H$114:$AQ$116,,MATCH($D160,$70:$70,0)-7),0),1),"","sed -i "&amp;IF($AK$156="MacOS","'' ","")&amp;"'s#"&amp;BK$158&amp;"="""&amp;VLOOKUP(BK$158,$AD$9:$AN$20,8,FALSE)&amp;""""&amp;"#"&amp;BK$158&amp;"="&amp;""""&amp;INDEX($E$114:$G$116,MATCH("●",INDEX($H$114:$AQ$116,,MATCH($D160,$70:$70,0)-7),0),1)&amp;""""&amp;"#g'"&amp;" ${CONFIG_DIR}db_data_config.txt; export "&amp;BK$158&amp;"="&amp;""""&amp;INDEX($E$114:$G$116,MATCH("●",INDEX($H$114:$AQ$116,,MATCH($D160,$70:$70,0)-7),0),1)&amp;""";"),",",""",""")</f>
        <v/>
      </c>
      <c r="BL160" s="73" t="str">
        <f>SUBSTITUTE(IF(INDEX($E$114:$G$116,MATCH("●",INDEX($H$114:$AQ$116,,MATCH($D160,$70:$70,0)-7),0),1)=VLOOKUP(BL$158,$AD$9:$AN$20,8,FALSE),"","sed -i "&amp;IF($AK$156="MacOS","'' ","")&amp;"'s#"&amp;BL$158&amp;"="""&amp;INDEX($E$114:$G$116,MATCH("●",INDEX($H$114:$AQ$116,,MATCH($D160,$70:$70,0)-7),0),1)&amp;""""&amp;"#"&amp;BL$158&amp;"="&amp;""""&amp;VLOOKUP(BL$158,$AD$9:$AN$20,8,FALSE)&amp;""""&amp;"#g'"&amp;" ${CONFIG_DIR}db_data_config.txt; export "&amp;BL$158&amp;"="&amp;""""&amp;VLOOKUP(BL$158,$AD$9:$AN$20,8,FALSE)&amp;""";"),",",""",""")</f>
        <v/>
      </c>
      <c r="BM160" s="73" t="str">
        <f>SUBSTITUTE(IF(VLOOKUP(BM$158,$AD$9:$AN$20,8,FALSE)=INDEX($E$118:$G$120,MATCH("●",INDEX($H$118:$AQ$120,,MATCH($D160,$70:$70,0)-7),0),1),"","sed -i "&amp;IF($AK$156="MacOS","'' ","")&amp;"'s#"&amp;BM$158&amp;"="""&amp;VLOOKUP(BM$158,$AD$9:$AN$20,8,FALSE)&amp;""""&amp;"#"&amp;BM$158&amp;"="&amp;""""&amp;INDEX($E$118:$G$120,MATCH("●",INDEX($H$118:$AQ$120,,MATCH($D160,$70:$70,0)-7),0),1)&amp;""""&amp;"#g'"&amp;" ${CONFIG_DIR}db_data_config.txt; export "&amp;BM$158&amp;"="&amp;""""&amp;INDEX($E$118:$G$120,MATCH("●",INDEX($H$118:$AQ$120,,MATCH($D160,$70:$70,0)-7),0),1)&amp;""";"),",",""",""")</f>
        <v/>
      </c>
      <c r="BN160" s="73" t="str">
        <f>SUBSTITUTE(IF(INDEX($E$118:$G$120,MATCH("●",INDEX($H$118:$AQ$120,,MATCH($D160,$70:$70,0)-7),0),1)=VLOOKUP(BN$158,$AD$9:$AN$20,8,FALSE),"","sed -i "&amp;IF($AK$156="MacOS","'' ","")&amp;"'s#"&amp;BN$158&amp;"="""&amp;INDEX($E$118:$G$120,MATCH("●",INDEX($H$118:$AQ$120,,MATCH($D160,$70:$70,0)-7),0),1)&amp;""""&amp;"#"&amp;BN$158&amp;"="&amp;""""&amp;VLOOKUP(BN$158,$AD$9:$AN$20,8,FALSE)&amp;""""&amp;"#g'"&amp;" ${CONFIG_DIR}db_data_config.txt; export "&amp;BN$158&amp;"="&amp;""""&amp;VLOOKUP(BN$158,$AD$9:$AN$20,8,FALSE)&amp;""";"),",",""",""")</f>
        <v/>
      </c>
      <c r="BO160" s="73" t="str">
        <f>SUBSTITUTE(IF(VLOOKUP(BO$158,$AD$9:$AN$20,8,FALSE)=INDEX($E$122:$G$124,MATCH("●",INDEX($H$122:$AQ$124,,MATCH($D160,$70:$70,0)-7),0),1),"","sed -i "&amp;IF($AK$156="MacOS","'' ","")&amp;"'s#"&amp;BO$158&amp;"="""&amp;VLOOKUP(BO$158,$AD$9:$AN$20,8,FALSE)&amp;""""&amp;"#"&amp;BO$158&amp;"="&amp;""""&amp;INDEX($E$122:$G$124,MATCH("●",INDEX($H$122:$AQ$124,,MATCH($D160,$70:$70,0)-7),0),1)&amp;""""&amp;"#g'"&amp;" ${CONFIG_DIR}db_data_config.txt; export "&amp;BO$158&amp;"="&amp;""""&amp;INDEX($E$122:$G$124,MATCH("●",INDEX($H$122:$AQ$124,,MATCH($D160,$70:$70,0)-7),0),1)&amp;""";"),",",""",""")</f>
        <v/>
      </c>
      <c r="BP160" s="73" t="str">
        <f>SUBSTITUTE(IF(INDEX($E$122:$G$124,MATCH("●",INDEX($H$122:$AQ$124,,MATCH($D160,$70:$70,0)-7),0),1)=VLOOKUP(BP$158,$AD$9:$AN$20,8,FALSE),"","sed -i "&amp;IF($AK$156="MacOS","'' ","")&amp;"'s#"&amp;BP$158&amp;"="""&amp;INDEX($E$122:$G$124,MATCH("●",INDEX($H$122:$AQ$124,,MATCH($D160,$70:$70,0)-7),0),1)&amp;""""&amp;"#"&amp;BP$158&amp;"="&amp;""""&amp;VLOOKUP(BP$158,$AD$9:$AN$20,8,FALSE)&amp;""""&amp;"#g'"&amp;" ${CONFIG_DIR}db_data_config.txt; export "&amp;BP$158&amp;"="&amp;""""&amp;VLOOKUP(BP$158,$AD$9:$AN$20,8,FALSE)&amp;""";"),",",""",""")</f>
        <v/>
      </c>
      <c r="BQ160" s="73" t="str">
        <f>SUBSTITUTE(IF(VLOOKUP(BQ$158,$AD$9:$AN$20,8,FALSE)=INDEX($E$126:$G$128,MATCH("●",INDEX($H$126:$AQ$128,,MATCH($D160,$70:$70,0)-7),0),1),"","sed -i "&amp;IF($AK$156="MacOS","'' ","")&amp;"'s#"&amp;BQ$158&amp;"="""&amp;VLOOKUP(BQ$158,$AD$9:$AN$20,8,FALSE)&amp;""""&amp;"#"&amp;BQ$158&amp;"="&amp;""""&amp;INDEX($E$126:$G$128,MATCH("●",INDEX($H$126:$AQ$128,,MATCH($D160,$70:$70,0)-7),0),1)&amp;""""&amp;"#g'"&amp;" ${CONFIG_DIR}db_data_config.txt; export "&amp;BQ$158&amp;"="&amp;""""&amp;INDEX($E$126:$G$128,MATCH("●",INDEX($H$126:$AQ$128,,MATCH($D160,$70:$70,0)-7),0),1)&amp;""";"),",",""",""")</f>
        <v/>
      </c>
      <c r="BR160" s="73" t="str">
        <f>SUBSTITUTE(IF(INDEX($E$126:$G$128,MATCH("●",INDEX($H$126:$AQ$128,,MATCH($D160,$70:$70,0)-7),0),1)=VLOOKUP(BR$158,$AD$9:$AN$20,8,FALSE),"","sed -i "&amp;IF($AK$156="MacOS","'' ","")&amp;"'s#"&amp;BR$158&amp;"="""&amp;INDEX($E$126:$G$128,MATCH("●",INDEX($H$126:$AQ$128,,MATCH($D160,$70:$70,0)-7),0),1)&amp;""""&amp;"#"&amp;BR$158&amp;"="&amp;""""&amp;VLOOKUP(BR$158,$AD$9:$AN$20,8,FALSE)&amp;""""&amp;"#g'"&amp;" ${CONFIG_DIR}db_data_config.txt; export "&amp;BR$158&amp;"="&amp;""""&amp;VLOOKUP(BR$158,$AD$9:$AN$20,8,FALSE)&amp;""";"),",",""",""")</f>
        <v/>
      </c>
      <c r="BS160" s="73" t="str">
        <f>SUBSTITUTE(IF(VLOOKUP(BS$158,$AD$9:$AN$20,8,FALSE)=INDEX($E$130:$G$132,MATCH("●",INDEX($H$130:$AQ$132,,MATCH($D160,$70:$70,0)-7),0),1),"","sed -i "&amp;IF($AK$156="MacOS","'' ","")&amp;"'s#"&amp;BS$158&amp;"="""&amp;VLOOKUP(BS$158,$AD$9:$AN$20,8,FALSE)&amp;""""&amp;"#"&amp;BS$158&amp;"="&amp;""""&amp;INDEX($E$130:$G$132,MATCH("●",INDEX($H$130:$AQ$132,,MATCH($D160,$70:$70,0)-7),0),1)&amp;""""&amp;"#g'"&amp;" ${CONFIG_DIR}db_data_config.txt; export "&amp;BS$158&amp;"="&amp;""""&amp;INDEX($E$130:$G$132,MATCH("●",INDEX($H$130:$AQ$132,,MATCH($D160,$70:$70,0)-7),0),1)&amp;""";"),",",""",""")</f>
        <v/>
      </c>
      <c r="BT160" s="73" t="str">
        <f>SUBSTITUTE(IF(INDEX($E$130:$G$132,MATCH("●",INDEX($H$130:$AQ$132,,MATCH($D160,$70:$70,0)-7),0),1)=VLOOKUP(BT$158,$AD$9:$AN$20,8,FALSE),"","sed -i "&amp;IF($AK$156="MacOS","'' ","")&amp;"'s#"&amp;BT$158&amp;"="""&amp;INDEX($E$130:$G$132,MATCH("●",INDEX($H$130:$AQ$132,,MATCH($D160,$70:$70,0)-7),0),1)&amp;""""&amp;"#"&amp;BT$158&amp;"="&amp;""""&amp;VLOOKUP(BT$158,$AD$9:$AN$20,8,FALSE)&amp;""""&amp;"#g'"&amp;" ${CONFIG_DIR}db_data_config.txt; export "&amp;BT$158&amp;"="&amp;""""&amp;VLOOKUP(BT$158,$AD$9:$AN$20,8,FALSE)&amp;""";"),",",""",""")</f>
        <v/>
      </c>
      <c r="BU160" s="60" t="s">
        <v>1107</v>
      </c>
    </row>
    <row r="161" spans="4:73" ht="54" customHeight="1">
      <c r="D161" s="138">
        <f>$D160+1</f>
        <v>38</v>
      </c>
      <c r="E161" s="139"/>
      <c r="F161" s="139"/>
      <c r="G161" s="140"/>
      <c r="H161" s="45" t="str">
        <f t="shared" ref="H161:H195" ca="1" si="2">SUBSTITUTE("clear; echo "&amp;"テストケース"&amp;TEXT($D161,"000")&amp;"; "&amp;AW161&amp;AY161&amp;BA161&amp;BC161&amp;BE161&amp;BG161&amp;BI161&amp;BK161&amp;BM161&amp;BO161&amp;BQ161&amp;BS161&amp;"sh ./script/"&amp;$B$2&amp;".sh; "&amp;AX161&amp;AZ161&amp;BB161&amp;BD161&amp;BF161&amp;BH161&amp;BJ161&amp;BL161&amp;BN161&amp;BP161&amp;BR161&amp;BT161,"なし","")</f>
        <v>clear; echo テストケース038;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146" t="str" cm="1">
        <f t="array" ref="AE161">SUBSTITUTE(INDEX($H$134:$AQ$134, , MATCH($D161, $70:$70, 0)-7),"-","")</f>
        <v>異常</v>
      </c>
      <c r="AF161" s="147"/>
      <c r="AG161" s="148"/>
      <c r="AH161" s="156" t="s">
        <v>921</v>
      </c>
      <c r="AI161" s="157"/>
      <c r="AJ161" s="157"/>
      <c r="AK161" s="157"/>
      <c r="AL161" s="157"/>
      <c r="AM161" s="157"/>
      <c r="AN161" s="157"/>
      <c r="AO161" s="157"/>
      <c r="AP161" s="157"/>
      <c r="AQ161" s="158"/>
      <c r="AS161" s="69" t="str" cm="1">
        <f t="array" ref="AS161">SUBSTITUTE(TEXT(INDEX($H$137:$AQ$137,1,$D161-36),"000000"),"-","")</f>
        <v>220131</v>
      </c>
      <c r="AT161" s="70"/>
      <c r="AU161" s="71"/>
      <c r="AW161" s="73" t="str">
        <f t="shared" ref="AW161:AW195" si="3">SUBSTITUTE(IF(VLOOKUP(AW$158,$AD$9:$AN$20,8,FALSE)=INDEX($E$76:$G$78,MATCH("●",INDEX($H$76:$AQ$78,,MATCH($D161,$70:$70,0)-7),0),1),"","sed -i "&amp;IF($AK$156="MacOS","'' ","")&amp;"'s#"&amp;AW$158&amp;"="""&amp;VLOOKUP(AW$158,$AD$9:$AN$20,8,FALSE)&amp;""""&amp;"#"&amp;AW$158&amp;"="&amp;""""&amp;INDEX($E$76:$G$78,MATCH("●",INDEX($H$76:$AQ$78,,MATCH($D161,$70:$70,0)-7),0),1)&amp;""""&amp;"#g'"&amp;" ${CONFIG_DIR}db_data_config.txt; export "&amp;AW$158&amp;"="&amp;""""&amp;INDEX($E$76:$G$78,MATCH("●",INDEX($H$76:$AQ$78,,MATCH($D161,$70:$70,0)-7),0),1)&amp;""";"),",",""",""")</f>
        <v/>
      </c>
      <c r="AX161" s="73" t="str">
        <f t="shared" ref="AX161:AX195" si="4">SUBSTITUTE(IF(INDEX($E$76:$G$78,MATCH("●",INDEX($H$76:$AQ$78,,MATCH($D161,$70:$70,0)-7),0),1)=VLOOKUP(AX$158,$AD$9:$AN$20,8,FALSE),"","sed -i "&amp;IF($AK$156="MacOS","'' ","")&amp;"'s#"&amp;AX$158&amp;"="""&amp;INDEX($E$76:$G$78,MATCH("●",INDEX($H$76:$AQ$78,,MATCH($D161,$70:$70,0)-7),0),1)&amp;""""&amp;"#"&amp;AX$158&amp;"="&amp;""""&amp;VLOOKUP(AX$158,$AD$9:$AN$20,8,FALSE)&amp;""""&amp;"#g'"&amp;" ${CONFIG_DIR}db_data_config.txt; export "&amp;AX$158&amp;"="&amp;""""&amp;VLOOKUP(AX$158,$AD$9:$AN$20,8,FALSE)&amp;""";"),",",""",""")</f>
        <v/>
      </c>
      <c r="AY161" s="73" t="str">
        <f t="shared" ref="AY161:AY195" si="5">SUBSTITUTE(IF(VLOOKUP(AY$158,$AD$9:$AN$20,8,FALSE)=INDEX($E$80:$G$83,MATCH("●",INDEX($H$80:$AQ$83,,MATCH($D161,$70:$70,0)-7),0),1),"","sed -i "&amp;IF($AK$156="MacOS","'' ","")&amp;"'s#"&amp;AY$158&amp;"="""&amp;VLOOKUP(AY$158,$AD$9:$AN$20,8,FALSE)&amp;""""&amp;"#"&amp;AY$158&amp;"="&amp;""""&amp;INDEX($E$80:$G$83,MATCH("●",INDEX($H$80:$AQ$83,,MATCH($D161,$70:$70,0)-7),0),1)&amp;""""&amp;"#g'"&amp;" ${CONFIG_DIR}db_data_config.txt; export "&amp;AY$158&amp;"="&amp;""""&amp;INDEX($E$80:$G$83,MATCH("●",INDEX($H$80:$AQ$83,,MATCH($D161,$70:$70,0)-7),0),1)&amp;""";"),",",""",""")</f>
        <v/>
      </c>
      <c r="AZ161" s="73" t="str">
        <f t="shared" ref="AZ161:AZ195" si="6">SUBSTITUTE(IF(INDEX($E$80:$G$83,MATCH("●",INDEX($H$80:$AQ$83,,MATCH($D161,$70:$70,0)-7),0),1)=VLOOKUP(AZ$158,$AD$9:$AN$20,8,FALSE),"","sed -i "&amp;IF($AK$156="MacOS","'' ","")&amp;"'s#"&amp;AZ$158&amp;"="""&amp;INDEX($E$80:$G$83,MATCH("●",INDEX($H$80:$AQ$83,,MATCH($D161,$70:$70,0)-7),0),1)&amp;""""&amp;"#"&amp;AZ$158&amp;"="&amp;""""&amp;VLOOKUP(AZ$158,$AD$9:$AN$20,8,FALSE)&amp;""""&amp;"#g'"&amp;" ${CONFIG_DIR}db_data_config.txt; export "&amp;AZ$158&amp;"="&amp;""""&amp;VLOOKUP(AZ$158,$AD$9:$AN$20,8,FALSE)&amp;""";"),",",""",""")</f>
        <v/>
      </c>
      <c r="BA161" s="73" t="str">
        <f t="shared" ref="BA161:BA195" si="7">SUBSTITUTE(IF(VLOOKUP(BA$158,$AD$9:$AN$20,8,FALSE)=INDEX($E$85:$G$92,MATCH("●",INDEX($H$85:$AQ$92,,MATCH($D161,$70:$70,0)-7),0),1),"","sed -i "&amp;IF($AK$156="MacOS","'' ","")&amp;"'s#"&amp;BA$158&amp;"="""&amp;VLOOKUP(BA$158,$AD$9:$AN$20,8,FALSE)&amp;""""&amp;"#"&amp;BA$158&amp;"="&amp;""""&amp;INDEX($E$85:$G$92,MATCH("●",INDEX($H$85:$AQ$92,,MATCH($D161,$70:$70,0)-7),0),1)&amp;""""&amp;"#g'"&amp;" ${CONFIG_DIR}db_data_config.txt; export "&amp;BA$158&amp;"="&amp;""""&amp;INDEX($E$85:$G$92,MATCH("●",INDEX($H$85:$AQ$92,,MATCH($D161,$70:$70,0)-7),0),1)&amp;""";"),",",""",""")</f>
        <v>sed -i '' 's#COLUMN_DATA_LENGTH="3"#COLUMN_DATA_LENGTH="1"#g' ${CONFIG_DIR}db_data_config.txt; export COLUMN_DATA_LENGTH="1";</v>
      </c>
      <c r="BB161" s="73" t="str">
        <f t="shared" ref="BB161:BB195" si="8">SUBSTITUTE(IF(INDEX($E$85:$G$92,MATCH("●",INDEX($H$85:$AQ$92,,MATCH($D161,$70:$70,0)-7),0),1)=VLOOKUP(BB$158,$AD$9:$AN$20,8,FALSE),"","sed -i "&amp;IF($AK$156="MacOS","'' ","")&amp;"'s#"&amp;BB$158&amp;"="""&amp;INDEX($E$85:$G$92,MATCH("●",INDEX($H$85:$AQ$92,,MATCH($D161,$70:$70,0)-7),0),1)&amp;""""&amp;"#"&amp;BB$158&amp;"="&amp;""""&amp;VLOOKUP(BB$158,$AD$9:$AN$20,8,FALSE)&amp;""""&amp;"#g'"&amp;" ${CONFIG_DIR}db_data_config.txt; export "&amp;BB$158&amp;"="&amp;""""&amp;VLOOKUP(BB$158,$AD$9:$AN$20,8,FALSE)&amp;""";"),",",""",""")</f>
        <v>sed -i '' 's#COLUMN_DATA_LENGTH="1"#COLUMN_DATA_LENGTH="3"#g' ${CONFIG_DIR}db_data_config.txt; export COLUMN_DATA_LENGTH="3";</v>
      </c>
      <c r="BC161" s="73" t="str">
        <f t="shared" ref="BC161:BC195" si="9">SUBSTITUTE(IF(VLOOKUP(BC$158,$AD$9:$AN$20,8,FALSE)=INDEX($E$94:$G$100,MATCH("●",INDEX($H$94:$AQ$100,,MATCH($D161,$70:$70,0)-7),0),1),"","sed -i "&amp;IF($AK$156="MacOS","'' ","")&amp;"'s#"&amp;BC$158&amp;"="""&amp;VLOOKUP(BC$158,$AD$9:$AN$20,8,FALSE)&amp;""""&amp;"#"&amp;BC$158&amp;"="&amp;""""&amp;INDEX($E$94:$G$100,MATCH("●",INDEX($H$94:$AQ$100,,MATCH($D161,$70:$70,0)-7),0),1)&amp;""""&amp;"#g'"&amp;" ${CONFIG_DIR}db_data_config.txt; export "&amp;BC$158&amp;"="&amp;""""&amp;INDEX($E$94:$G$100,MATCH("●",INDEX($H$94:$AQ$100,,MATCH($D161,$70:$70,0)-7),0),1)&amp;""";"),",",""",""")</f>
        <v>sed -i '' 's#COLUMN_DATA_TRIM="NONE"#COLUMN_DATA_TRIM="FT"#g' ${CONFIG_DIR}db_data_config.txt; export COLUMN_DATA_TRIM="FT";</v>
      </c>
      <c r="BD161" s="73" t="str">
        <f t="shared" ref="BD161:BD195" si="10">SUBSTITUTE(IF(INDEX($E$94:$G$100,MATCH("●",INDEX($H$94:$AQ$100,,MATCH($D161,$70:$70,0)-7),0),1)=VLOOKUP(BD$158,$AD$9:$AN$20,8,FALSE),"","sed -i "&amp;IF($AK$156="MacOS","'' ","")&amp;"'s#"&amp;BD$158&amp;"="""&amp;INDEX($E$94:$G$100,MATCH("●",INDEX($H$94:$AQ$100,,MATCH($D161,$70:$70,0)-7),0),1)&amp;""""&amp;"#"&amp;BD$158&amp;"="&amp;""""&amp;VLOOKUP(BD$158,$AD$9:$AN$20,8,FALSE)&amp;""""&amp;"#g'"&amp;" ${CONFIG_DIR}db_data_config.txt; export "&amp;BD$158&amp;"="&amp;""""&amp;VLOOKUP(BD$158,$AD$9:$AN$20,8,FALSE)&amp;""";"),",",""",""")</f>
        <v>sed -i '' 's#COLUMN_DATA_TRIM="FT"#COLUMN_DATA_TRIM="NONE"#g' ${CONFIG_DIR}db_data_config.txt; export COLUMN_DATA_TRIM="NONE";</v>
      </c>
      <c r="BE161" s="73" t="str">
        <f t="shared" ref="BE161:BE195" si="11">SUBSTITUTE(IF(VLOOKUP(BE$158,$AD$9:$AN$20,8,FALSE)=INDEX($E$102:$G$104,MATCH("●",INDEX($H$102:$AQ$104,,MATCH($D161,$70:$70,0)-7),0),1),"","sed -i "&amp;IF($AK$156="MacOS","'' ","")&amp;"'s#"&amp;BE$158&amp;"="""&amp;VLOOKUP(BE$158,$AD$9:$AN$20,8,FALSE)&amp;""""&amp;"#"&amp;BE$158&amp;"="&amp;""""&amp;INDEX($E$102:$G$104,MATCH("●",INDEX($H$102:$AQ$104,,MATCH($D161,$70:$70,0)-7),0),1)&amp;""""&amp;"#g'"&amp;" ${CONFIG_DIR}db_data_config.txt; export "&amp;BE$158&amp;"="&amp;""""&amp;INDEX($E$102:$G$104,MATCH("●",INDEX($H$102:$AQ$104,,MATCH($D161,$70:$70,0)-7),0),1)&amp;""";"),",",""",""")</f>
        <v/>
      </c>
      <c r="BF161" s="73" t="str">
        <f t="shared" ref="BF161:BF195" si="12">SUBSTITUTE(IF(INDEX($E$102:$G$104,MATCH("●",INDEX($H$102:$AQ$104,,MATCH($D161,$70:$70,0)-7),0),1)=VLOOKUP(BF$158,$AD$9:$AN$20,8,FALSE),"","sed -i "&amp;IF($AK$156="MacOS","'' ","")&amp;"'s#"&amp;BF$158&amp;"="""&amp;INDEX($E$102:$G$104,MATCH("●",INDEX($H$102:$AQ$104,,MATCH($D161,$70:$70,0)-7),0),1)&amp;""""&amp;"#"&amp;BF$158&amp;"="&amp;""""&amp;VLOOKUP(BF$158,$AD$9:$AN$20,8,FALSE)&amp;""""&amp;"#g'"&amp;" ${CONFIG_DIR}db_data_config.txt; export "&amp;BF$158&amp;"="&amp;""""&amp;VLOOKUP(BF$158,$AD$9:$AN$20,8,FALSE)&amp;""";"),",",""",""")</f>
        <v/>
      </c>
      <c r="BG161" s="73" t="str">
        <f t="shared" ref="BG161:BG195" si="13">SUBSTITUTE(IF(VLOOKUP(BG$158,$AD$9:$AN$20,8,FALSE)=INDEX($E$106:$G$108,MATCH("●",INDEX($H$106:$AQ$108,,MATCH($D161,$70:$70,0)-7),0),1),"","sed -i "&amp;IF($AK$156="MacOS","'' ","")&amp;"'s#"&amp;BG$158&amp;"="""&amp;VLOOKUP(BG$158,$AD$9:$AN$20,8,FALSE)&amp;""""&amp;"#"&amp;BG$158&amp;"="&amp;""""&amp;INDEX($E$106:$G$108,MATCH("●",INDEX($H$106:$AQ$108,,MATCH($D161,$70:$70,0)-7),0),1)&amp;""""&amp;"#g'"&amp;" ${CONFIG_DIR}db_data_config.txt; export "&amp;BG$158&amp;"="&amp;""""&amp;INDEX($E$106:$G$108,MATCH("●",INDEX($H$106:$AQ$108,,MATCH($D161,$70:$70,0)-7),0),1)&amp;""";"),",",""",""")</f>
        <v/>
      </c>
      <c r="BH161" s="73" t="str">
        <f t="shared" ref="BH161:BH195" si="14">SUBSTITUTE(IF(INDEX($E$106:$G$108,MATCH("●",INDEX($H$106:$AQ$108,,MATCH($D161,$70:$70,0)-7),0),1)=VLOOKUP(BH$158,$AD$9:$AN$20,8,FALSE),"","sed -i "&amp;IF($AK$156="MacOS","'' ","")&amp;"'s#"&amp;BH$158&amp;"="""&amp;INDEX($E$106:$G$108,MATCH("●",INDEX($H$106:$AQ$108,,MATCH($D161,$70:$70,0)-7),0),1)&amp;""""&amp;"#"&amp;BH$158&amp;"="&amp;""""&amp;VLOOKUP(BH$158,$AD$9:$AN$20,8,FALSE)&amp;""""&amp;"#g'"&amp;" ${CONFIG_DIR}db_data_config.txt; export "&amp;BH$158&amp;"="&amp;""""&amp;VLOOKUP(BH$158,$AD$9:$AN$20,8,FALSE)&amp;""";"),",",""",""")</f>
        <v/>
      </c>
      <c r="BI161" s="73" t="str">
        <f t="shared" ref="BI161:BI195" si="15">SUBSTITUTE(IF(VLOOKUP(BI$158,$AD$9:$AN$20,8,FALSE)=INDEX($E$110:$G$112,MATCH("●",INDEX($H$110:$AQ$112,,MATCH($D161,$70:$70,0)-7),0),1),"","sed -i "&amp;IF($AK$156="MacOS","'' ","")&amp;"'s#"&amp;BI$158&amp;"="""&amp;VLOOKUP(BI$158,$AD$9:$AN$20,8,FALSE)&amp;""""&amp;"#"&amp;BI$158&amp;"="&amp;""""&amp;INDEX($E$110:$G$112,MATCH("●",INDEX($H$110:$AQ$112,,MATCH($D161,$70:$70,0)-7),0),1)&amp;""""&amp;"#g'"&amp;" ${CONFIG_DIR}db_data_config.txt; export "&amp;BI$158&amp;"="&amp;""""&amp;INDEX($E$110:$G$112,MATCH("●",INDEX($H$110:$AQ$112,,MATCH($D161,$70:$70,0)-7),0),1)&amp;""";"),",",""",""")</f>
        <v/>
      </c>
      <c r="BJ161" s="73" t="str">
        <f t="shared" ref="BJ161:BJ195" si="16">SUBSTITUTE(IF(INDEX($E$110:$G$112,MATCH("●",INDEX($H$110:$AQ$112,,MATCH($D161,$70:$70,0)-7),0),1)=VLOOKUP(BJ$158,$AD$9:$AN$20,8,FALSE),"","sed -i "&amp;IF($AK$156="MacOS","'' ","")&amp;"'s#"&amp;BJ$158&amp;"="""&amp;INDEX($E$110:$G$112,MATCH("●",INDEX($H$110:$AQ$112,,MATCH($D161,$70:$70,0)-7),0),1)&amp;""""&amp;"#"&amp;BJ$158&amp;"="&amp;""""&amp;VLOOKUP(BJ$158,$AD$9:$AN$20,8,FALSE)&amp;""""&amp;"#g'"&amp;" ${CONFIG_DIR}db_data_config.txt; export "&amp;BJ$158&amp;"="&amp;""""&amp;VLOOKUP(BJ$158,$AD$9:$AN$20,8,FALSE)&amp;""";"),",",""",""")</f>
        <v/>
      </c>
      <c r="BK161" s="73" t="str">
        <f t="shared" ref="BK161:BK195" si="17">SUBSTITUTE(IF(VLOOKUP(BK$158,$AD$9:$AN$20,8,FALSE)=INDEX($E$114:$G$116,MATCH("●",INDEX($H$114:$AQ$116,,MATCH($D161,$70:$70,0)-7),0),1),"","sed -i "&amp;IF($AK$156="MacOS","'' ","")&amp;"'s#"&amp;BK$158&amp;"="""&amp;VLOOKUP(BK$158,$AD$9:$AN$20,8,FALSE)&amp;""""&amp;"#"&amp;BK$158&amp;"="&amp;""""&amp;INDEX($E$114:$G$116,MATCH("●",INDEX($H$114:$AQ$116,,MATCH($D161,$70:$70,0)-7),0),1)&amp;""""&amp;"#g'"&amp;" ${CONFIG_DIR}db_data_config.txt; export "&amp;BK$158&amp;"="&amp;""""&amp;INDEX($E$114:$G$116,MATCH("●",INDEX($H$114:$AQ$116,,MATCH($D161,$70:$70,0)-7),0),1)&amp;""";"),",",""",""")</f>
        <v/>
      </c>
      <c r="BL161" s="73" t="str">
        <f t="shared" ref="BL161:BL195" si="18">SUBSTITUTE(IF(INDEX($E$114:$G$116,MATCH("●",INDEX($H$114:$AQ$116,,MATCH($D161,$70:$70,0)-7),0),1)=VLOOKUP(BL$158,$AD$9:$AN$20,8,FALSE),"","sed -i "&amp;IF($AK$156="MacOS","'' ","")&amp;"'s#"&amp;BL$158&amp;"="""&amp;INDEX($E$114:$G$116,MATCH("●",INDEX($H$114:$AQ$116,,MATCH($D161,$70:$70,0)-7),0),1)&amp;""""&amp;"#"&amp;BL$158&amp;"="&amp;""""&amp;VLOOKUP(BL$158,$AD$9:$AN$20,8,FALSE)&amp;""""&amp;"#g'"&amp;" ${CONFIG_DIR}db_data_config.txt; export "&amp;BL$158&amp;"="&amp;""""&amp;VLOOKUP(BL$158,$AD$9:$AN$20,8,FALSE)&amp;""";"),",",""",""")</f>
        <v/>
      </c>
      <c r="BM161" s="73" t="str">
        <f t="shared" ref="BM161:BM195" si="19">SUBSTITUTE(IF(VLOOKUP(BM$158,$AD$9:$AN$20,8,FALSE)=INDEX($E$118:$G$120,MATCH("●",INDEX($H$118:$AQ$120,,MATCH($D161,$70:$70,0)-7),0),1),"","sed -i "&amp;IF($AK$156="MacOS","'' ","")&amp;"'s#"&amp;BM$158&amp;"="""&amp;VLOOKUP(BM$158,$AD$9:$AN$20,8,FALSE)&amp;""""&amp;"#"&amp;BM$158&amp;"="&amp;""""&amp;INDEX($E$118:$G$120,MATCH("●",INDEX($H$118:$AQ$120,,MATCH($D161,$70:$70,0)-7),0),1)&amp;""""&amp;"#g'"&amp;" ${CONFIG_DIR}db_data_config.txt; export "&amp;BM$158&amp;"="&amp;""""&amp;INDEX($E$118:$G$120,MATCH("●",INDEX($H$118:$AQ$120,,MATCH($D161,$70:$70,0)-7),0),1)&amp;""";"),",",""",""")</f>
        <v/>
      </c>
      <c r="BN161" s="73" t="str">
        <f t="shared" ref="BN161:BN195" si="20">SUBSTITUTE(IF(INDEX($E$118:$G$120,MATCH("●",INDEX($H$118:$AQ$120,,MATCH($D161,$70:$70,0)-7),0),1)=VLOOKUP(BN$158,$AD$9:$AN$20,8,FALSE),"","sed -i "&amp;IF($AK$156="MacOS","'' ","")&amp;"'s#"&amp;BN$158&amp;"="""&amp;INDEX($E$118:$G$120,MATCH("●",INDEX($H$118:$AQ$120,,MATCH($D161,$70:$70,0)-7),0),1)&amp;""""&amp;"#"&amp;BN$158&amp;"="&amp;""""&amp;VLOOKUP(BN$158,$AD$9:$AN$20,8,FALSE)&amp;""""&amp;"#g'"&amp;" ${CONFIG_DIR}db_data_config.txt; export "&amp;BN$158&amp;"="&amp;""""&amp;VLOOKUP(BN$158,$AD$9:$AN$20,8,FALSE)&amp;""";"),",",""",""")</f>
        <v/>
      </c>
      <c r="BO161" s="73" t="str">
        <f t="shared" ref="BO161:BO195" si="21">SUBSTITUTE(IF(VLOOKUP(BO$158,$AD$9:$AN$20,8,FALSE)=INDEX($E$122:$G$124,MATCH("●",INDEX($H$122:$AQ$124,,MATCH($D161,$70:$70,0)-7),0),1),"","sed -i "&amp;IF($AK$156="MacOS","'' ","")&amp;"'s#"&amp;BO$158&amp;"="""&amp;VLOOKUP(BO$158,$AD$9:$AN$20,8,FALSE)&amp;""""&amp;"#"&amp;BO$158&amp;"="&amp;""""&amp;INDEX($E$122:$G$124,MATCH("●",INDEX($H$122:$AQ$124,,MATCH($D161,$70:$70,0)-7),0),1)&amp;""""&amp;"#g'"&amp;" ${CONFIG_DIR}db_data_config.txt; export "&amp;BO$158&amp;"="&amp;""""&amp;INDEX($E$122:$G$124,MATCH("●",INDEX($H$122:$AQ$124,,MATCH($D161,$70:$70,0)-7),0),1)&amp;""";"),",",""",""")</f>
        <v/>
      </c>
      <c r="BP161" s="73" t="str">
        <f t="shared" ref="BP161:BP195" si="22">SUBSTITUTE(IF(INDEX($E$122:$G$124,MATCH("●",INDEX($H$122:$AQ$124,,MATCH($D161,$70:$70,0)-7),0),1)=VLOOKUP(BP$158,$AD$9:$AN$20,8,FALSE),"","sed -i "&amp;IF($AK$156="MacOS","'' ","")&amp;"'s#"&amp;BP$158&amp;"="""&amp;INDEX($E$122:$G$124,MATCH("●",INDEX($H$122:$AQ$124,,MATCH($D161,$70:$70,0)-7),0),1)&amp;""""&amp;"#"&amp;BP$158&amp;"="&amp;""""&amp;VLOOKUP(BP$158,$AD$9:$AN$20,8,FALSE)&amp;""""&amp;"#g'"&amp;" ${CONFIG_DIR}db_data_config.txt; export "&amp;BP$158&amp;"="&amp;""""&amp;VLOOKUP(BP$158,$AD$9:$AN$20,8,FALSE)&amp;""";"),",",""",""")</f>
        <v/>
      </c>
      <c r="BQ161" s="73" t="str">
        <f t="shared" ref="BQ161:BQ195" si="23">SUBSTITUTE(IF(VLOOKUP(BQ$158,$AD$9:$AN$20,8,FALSE)=INDEX($E$126:$G$128,MATCH("●",INDEX($H$126:$AQ$128,,MATCH($D161,$70:$70,0)-7),0),1),"","sed -i "&amp;IF($AK$156="MacOS","'' ","")&amp;"'s#"&amp;BQ$158&amp;"="""&amp;VLOOKUP(BQ$158,$AD$9:$AN$20,8,FALSE)&amp;""""&amp;"#"&amp;BQ$158&amp;"="&amp;""""&amp;INDEX($E$126:$G$128,MATCH("●",INDEX($H$126:$AQ$128,,MATCH($D161,$70:$70,0)-7),0),1)&amp;""""&amp;"#g'"&amp;" ${CONFIG_DIR}db_data_config.txt; export "&amp;BQ$158&amp;"="&amp;""""&amp;INDEX($E$126:$G$128,MATCH("●",INDEX($H$126:$AQ$128,,MATCH($D161,$70:$70,0)-7),0),1)&amp;""";"),",",""",""")</f>
        <v/>
      </c>
      <c r="BR161" s="73" t="str">
        <f t="shared" ref="BR161:BR195" si="24">SUBSTITUTE(IF(INDEX($E$126:$G$128,MATCH("●",INDEX($H$126:$AQ$128,,MATCH($D161,$70:$70,0)-7),0),1)=VLOOKUP(BR$158,$AD$9:$AN$20,8,FALSE),"","sed -i "&amp;IF($AK$156="MacOS","'' ","")&amp;"'s#"&amp;BR$158&amp;"="""&amp;INDEX($E$126:$G$128,MATCH("●",INDEX($H$126:$AQ$128,,MATCH($D161,$70:$70,0)-7),0),1)&amp;""""&amp;"#"&amp;BR$158&amp;"="&amp;""""&amp;VLOOKUP(BR$158,$AD$9:$AN$20,8,FALSE)&amp;""""&amp;"#g'"&amp;" ${CONFIG_DIR}db_data_config.txt; export "&amp;BR$158&amp;"="&amp;""""&amp;VLOOKUP(BR$158,$AD$9:$AN$20,8,FALSE)&amp;""";"),",",""",""")</f>
        <v/>
      </c>
      <c r="BS161" s="73" t="str">
        <f t="shared" ref="BS161:BS195" si="25">SUBSTITUTE(IF(VLOOKUP(BS$158,$AD$9:$AN$20,8,FALSE)=INDEX($E$130:$G$132,MATCH("●",INDEX($H$130:$AQ$132,,MATCH($D161,$70:$70,0)-7),0),1),"","sed -i "&amp;IF($AK$156="MacOS","'' ","")&amp;"'s#"&amp;BS$158&amp;"="""&amp;VLOOKUP(BS$158,$AD$9:$AN$20,8,FALSE)&amp;""""&amp;"#"&amp;BS$158&amp;"="&amp;""""&amp;INDEX($E$130:$G$132,MATCH("●",INDEX($H$130:$AQ$132,,MATCH($D161,$70:$70,0)-7),0),1)&amp;""""&amp;"#g'"&amp;" ${CONFIG_DIR}db_data_config.txt; export "&amp;BS$158&amp;"="&amp;""""&amp;INDEX($E$130:$G$132,MATCH("●",INDEX($H$130:$AQ$132,,MATCH($D161,$70:$70,0)-7),0),1)&amp;""";"),",",""",""")</f>
        <v/>
      </c>
      <c r="BT161" s="73" t="str">
        <f t="shared" ref="BT161:BT195" si="26">SUBSTITUTE(IF(INDEX($E$130:$G$132,MATCH("●",INDEX($H$130:$AQ$132,,MATCH($D161,$70:$70,0)-7),0),1)=VLOOKUP(BT$158,$AD$9:$AN$20,8,FALSE),"","sed -i "&amp;IF($AK$156="MacOS","'' ","")&amp;"'s#"&amp;BT$158&amp;"="""&amp;INDEX($E$130:$G$132,MATCH("●",INDEX($H$130:$AQ$132,,MATCH($D161,$70:$70,0)-7),0),1)&amp;""""&amp;"#"&amp;BT$158&amp;"="&amp;""""&amp;VLOOKUP(BT$158,$AD$9:$AN$20,8,FALSE)&amp;""""&amp;"#g'"&amp;" ${CONFIG_DIR}db_data_config.txt; export "&amp;BT$158&amp;"="&amp;""""&amp;VLOOKUP(BT$158,$AD$9:$AN$20,8,FALSE)&amp;""";"),",",""",""")</f>
        <v/>
      </c>
      <c r="BU161" s="60" t="s">
        <v>1107</v>
      </c>
    </row>
    <row r="162" spans="4:73" ht="54" customHeight="1">
      <c r="D162" s="138">
        <f>$D161+1</f>
        <v>39</v>
      </c>
      <c r="E162" s="139"/>
      <c r="F162" s="139"/>
      <c r="G162" s="140"/>
      <c r="H162" s="45" t="str">
        <f t="shared" ca="1" si="2"/>
        <v>clear; echo テストケース039;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146" t="str" cm="1">
        <f t="array" ref="AE162">SUBSTITUTE(INDEX($H$134:$AQ$134, , MATCH($D162, $70:$70, 0)-7),"-","")</f>
        <v>異常</v>
      </c>
      <c r="AF162" s="147"/>
      <c r="AG162" s="148"/>
      <c r="AH162" s="156" t="s">
        <v>922</v>
      </c>
      <c r="AI162" s="157"/>
      <c r="AJ162" s="157"/>
      <c r="AK162" s="157"/>
      <c r="AL162" s="157"/>
      <c r="AM162" s="157"/>
      <c r="AN162" s="157"/>
      <c r="AO162" s="157"/>
      <c r="AP162" s="157"/>
      <c r="AQ162" s="158"/>
      <c r="AS162" s="69" t="str" cm="1">
        <f t="array" ref="AS162">SUBSTITUTE(TEXT(INDEX($H$137:$AQ$137,1,$D162-36),"000000"),"-","")</f>
        <v>220131</v>
      </c>
      <c r="AT162" s="70"/>
      <c r="AU162" s="71"/>
      <c r="AW162" s="73" t="str">
        <f t="shared" si="3"/>
        <v/>
      </c>
      <c r="AX162" s="73" t="str">
        <f t="shared" si="4"/>
        <v/>
      </c>
      <c r="AY162" s="73" t="str">
        <f t="shared" si="5"/>
        <v/>
      </c>
      <c r="AZ162" s="73" t="str">
        <f t="shared" si="6"/>
        <v/>
      </c>
      <c r="BA162" s="73" t="str">
        <f t="shared" si="7"/>
        <v>sed -i '' 's#COLUMN_DATA_LENGTH="3"#COLUMN_DATA_LENGTH="2"#g' ${CONFIG_DIR}db_data_config.txt; export COLUMN_DATA_LENGTH="2";</v>
      </c>
      <c r="BB162" s="73" t="str">
        <f t="shared" si="8"/>
        <v>sed -i '' 's#COLUMN_DATA_LENGTH="2"#COLUMN_DATA_LENGTH="3"#g' ${CONFIG_DIR}db_data_config.txt; export COLUMN_DATA_LENGTH="3";</v>
      </c>
      <c r="BC162" s="73" t="str">
        <f t="shared" si="9"/>
        <v>sed -i '' 's#COLUMN_DATA_TRIM="NONE"#COLUMN_DATA_TRIM="FT"#g' ${CONFIG_DIR}db_data_config.txt; export COLUMN_DATA_TRIM="FT";</v>
      </c>
      <c r="BD162" s="73" t="str">
        <f t="shared" si="10"/>
        <v>sed -i '' 's#COLUMN_DATA_TRIM="FT"#COLUMN_DATA_TRIM="NONE"#g' ${CONFIG_DIR}db_data_config.txt; export COLUMN_DATA_TRIM="NONE";</v>
      </c>
      <c r="BE162" s="73" t="str">
        <f t="shared" si="11"/>
        <v/>
      </c>
      <c r="BF162" s="73" t="str">
        <f t="shared" si="12"/>
        <v/>
      </c>
      <c r="BG162" s="73" t="str">
        <f t="shared" si="13"/>
        <v/>
      </c>
      <c r="BH162" s="73" t="str">
        <f t="shared" si="14"/>
        <v/>
      </c>
      <c r="BI162" s="73" t="str">
        <f t="shared" si="15"/>
        <v/>
      </c>
      <c r="BJ162" s="73" t="str">
        <f t="shared" si="16"/>
        <v/>
      </c>
      <c r="BK162" s="73" t="str">
        <f t="shared" si="17"/>
        <v/>
      </c>
      <c r="BL162" s="73" t="str">
        <f t="shared" si="18"/>
        <v/>
      </c>
      <c r="BM162" s="73" t="str">
        <f t="shared" si="19"/>
        <v/>
      </c>
      <c r="BN162" s="73" t="str">
        <f t="shared" si="20"/>
        <v/>
      </c>
      <c r="BO162" s="73" t="str">
        <f t="shared" si="21"/>
        <v/>
      </c>
      <c r="BP162" s="73" t="str">
        <f t="shared" si="22"/>
        <v/>
      </c>
      <c r="BQ162" s="73" t="str">
        <f t="shared" si="23"/>
        <v/>
      </c>
      <c r="BR162" s="73" t="str">
        <f t="shared" si="24"/>
        <v/>
      </c>
      <c r="BS162" s="73" t="str">
        <f t="shared" si="25"/>
        <v/>
      </c>
      <c r="BT162" s="73" t="str">
        <f t="shared" si="26"/>
        <v/>
      </c>
      <c r="BU162" s="60" t="s">
        <v>1107</v>
      </c>
    </row>
    <row r="163" spans="4:73" ht="54" customHeight="1">
      <c r="D163" s="138">
        <f t="shared" ref="D163:D195" si="27">$D162+1</f>
        <v>40</v>
      </c>
      <c r="E163" s="139"/>
      <c r="F163" s="139"/>
      <c r="G163" s="140"/>
      <c r="H163" s="45" t="str">
        <f t="shared" ca="1" si="2"/>
        <v>clear; echo テストケース040;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146" t="str" cm="1">
        <f t="array" ref="AE163">SUBSTITUTE(INDEX($H$134:$AQ$134, , MATCH($D163, $70:$70, 0)-7),"-","")</f>
        <v>正常</v>
      </c>
      <c r="AF163" s="147"/>
      <c r="AG163" s="148"/>
      <c r="AH163" s="156" t="s">
        <v>923</v>
      </c>
      <c r="AI163" s="157"/>
      <c r="AJ163" s="157"/>
      <c r="AK163" s="157"/>
      <c r="AL163" s="157"/>
      <c r="AM163" s="157"/>
      <c r="AN163" s="157"/>
      <c r="AO163" s="157"/>
      <c r="AP163" s="157"/>
      <c r="AQ163" s="158"/>
      <c r="AS163" s="69" t="str" cm="1">
        <f t="array" ref="AS163">SUBSTITUTE(TEXT(INDEX($H$137:$AQ$137,1,$D163-36),"000000"),"-","")</f>
        <v>220001</v>
      </c>
      <c r="AT163" s="70"/>
      <c r="AU163" s="71"/>
      <c r="AW163" s="73" t="str">
        <f t="shared" si="3"/>
        <v/>
      </c>
      <c r="AX163" s="73" t="str">
        <f t="shared" si="4"/>
        <v/>
      </c>
      <c r="AY163" s="73" t="str">
        <f t="shared" si="5"/>
        <v/>
      </c>
      <c r="AZ163" s="73" t="str">
        <f t="shared" si="6"/>
        <v/>
      </c>
      <c r="BA163" s="73" t="str">
        <f t="shared" si="7"/>
        <v/>
      </c>
      <c r="BB163" s="73" t="str">
        <f t="shared" si="8"/>
        <v/>
      </c>
      <c r="BC163" s="73" t="str">
        <f t="shared" si="9"/>
        <v>sed -i '' 's#COLUMN_DATA_TRIM="NONE"#COLUMN_DATA_TRIM="FT"#g' ${CONFIG_DIR}db_data_config.txt; export COLUMN_DATA_TRIM="FT";</v>
      </c>
      <c r="BD163" s="73" t="str">
        <f t="shared" si="10"/>
        <v>sed -i '' 's#COLUMN_DATA_TRIM="FT"#COLUMN_DATA_TRIM="NONE"#g' ${CONFIG_DIR}db_data_config.txt; export COLUMN_DATA_TRIM="NONE";</v>
      </c>
      <c r="BE163" s="73" t="str">
        <f t="shared" si="11"/>
        <v/>
      </c>
      <c r="BF163" s="73" t="str">
        <f t="shared" si="12"/>
        <v/>
      </c>
      <c r="BG163" s="73" t="str">
        <f t="shared" si="13"/>
        <v/>
      </c>
      <c r="BH163" s="73" t="str">
        <f t="shared" si="14"/>
        <v/>
      </c>
      <c r="BI163" s="73" t="str">
        <f t="shared" si="15"/>
        <v/>
      </c>
      <c r="BJ163" s="73" t="str">
        <f t="shared" si="16"/>
        <v/>
      </c>
      <c r="BK163" s="73" t="str">
        <f t="shared" si="17"/>
        <v/>
      </c>
      <c r="BL163" s="73" t="str">
        <f t="shared" si="18"/>
        <v/>
      </c>
      <c r="BM163" s="73" t="str">
        <f t="shared" si="19"/>
        <v/>
      </c>
      <c r="BN163" s="73" t="str">
        <f t="shared" si="20"/>
        <v/>
      </c>
      <c r="BO163" s="73" t="str">
        <f t="shared" si="21"/>
        <v/>
      </c>
      <c r="BP163" s="73" t="str">
        <f t="shared" si="22"/>
        <v/>
      </c>
      <c r="BQ163" s="73" t="str">
        <f t="shared" si="23"/>
        <v/>
      </c>
      <c r="BR163" s="73" t="str">
        <f t="shared" si="24"/>
        <v/>
      </c>
      <c r="BS163" s="73" t="str">
        <f t="shared" si="25"/>
        <v/>
      </c>
      <c r="BT163" s="73" t="str">
        <f t="shared" si="26"/>
        <v/>
      </c>
      <c r="BU163" s="60" t="s">
        <v>1107</v>
      </c>
    </row>
    <row r="164" spans="4:73" ht="54" customHeight="1">
      <c r="D164" s="138">
        <f t="shared" si="27"/>
        <v>41</v>
      </c>
      <c r="E164" s="139"/>
      <c r="F164" s="139"/>
      <c r="G164" s="140"/>
      <c r="H164" s="45" t="str">
        <f t="shared" ca="1" si="2"/>
        <v>clear; echo テストケース041;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146" t="str" cm="1">
        <f t="array" ref="AE164">SUBSTITUTE(INDEX($H$134:$AQ$134, , MATCH($D164, $70:$70, 0)-7),"-","")</f>
        <v>異常</v>
      </c>
      <c r="AF164" s="147"/>
      <c r="AG164" s="148"/>
      <c r="AH164" s="156" t="s">
        <v>924</v>
      </c>
      <c r="AI164" s="157"/>
      <c r="AJ164" s="157"/>
      <c r="AK164" s="157"/>
      <c r="AL164" s="157"/>
      <c r="AM164" s="157"/>
      <c r="AN164" s="157"/>
      <c r="AO164" s="157"/>
      <c r="AP164" s="157"/>
      <c r="AQ164" s="158"/>
      <c r="AS164" s="69" t="str" cm="1">
        <f t="array" ref="AS164">SUBSTITUTE(TEXT(INDEX($H$137:$AQ$137,1,$D164-36),"000000"),"-","")</f>
        <v>220132</v>
      </c>
      <c r="AT164" s="70"/>
      <c r="AU164" s="71"/>
      <c r="AW164" s="73" t="str">
        <f t="shared" si="3"/>
        <v/>
      </c>
      <c r="AX164" s="73" t="str">
        <f t="shared" si="4"/>
        <v/>
      </c>
      <c r="AY164" s="73" t="str">
        <f t="shared" si="5"/>
        <v/>
      </c>
      <c r="AZ164" s="73" t="str">
        <f t="shared" si="6"/>
        <v/>
      </c>
      <c r="BA164" s="73" t="str">
        <f t="shared" si="7"/>
        <v>sed -i '' 's#COLUMN_DATA_LENGTH="3"#COLUMN_DATA_LENGTH="1"#g' ${CONFIG_DIR}db_data_config.txt; export COLUMN_DATA_LENGTH="1";</v>
      </c>
      <c r="BB164" s="73" t="str">
        <f t="shared" si="8"/>
        <v>sed -i '' 's#COLUMN_DATA_LENGTH="1"#COLUMN_DATA_LENGTH="3"#g' ${CONFIG_DIR}db_data_config.txt; export COLUMN_DATA_LENGTH="3";</v>
      </c>
      <c r="BC164" s="73" t="str">
        <f t="shared" si="9"/>
        <v>sed -i '' 's#COLUMN_DATA_TRIM="NONE"#COLUMN_DATA_TRIM="ft"#g' ${CONFIG_DIR}db_data_config.txt; export COLUMN_DATA_TRIM="ft";</v>
      </c>
      <c r="BD164" s="73" t="str">
        <f t="shared" si="10"/>
        <v>sed -i '' 's#COLUMN_DATA_TRIM="ft"#COLUMN_DATA_TRIM="NONE"#g' ${CONFIG_DIR}db_data_config.txt; export COLUMN_DATA_TRIM="NONE";</v>
      </c>
      <c r="BE164" s="73" t="str">
        <f t="shared" si="11"/>
        <v/>
      </c>
      <c r="BF164" s="73" t="str">
        <f t="shared" si="12"/>
        <v/>
      </c>
      <c r="BG164" s="73" t="str">
        <f t="shared" si="13"/>
        <v/>
      </c>
      <c r="BH164" s="73" t="str">
        <f t="shared" si="14"/>
        <v/>
      </c>
      <c r="BI164" s="73" t="str">
        <f t="shared" si="15"/>
        <v/>
      </c>
      <c r="BJ164" s="73" t="str">
        <f t="shared" si="16"/>
        <v/>
      </c>
      <c r="BK164" s="73" t="str">
        <f t="shared" si="17"/>
        <v/>
      </c>
      <c r="BL164" s="73" t="str">
        <f t="shared" si="18"/>
        <v/>
      </c>
      <c r="BM164" s="73" t="str">
        <f t="shared" si="19"/>
        <v/>
      </c>
      <c r="BN164" s="73" t="str">
        <f t="shared" si="20"/>
        <v/>
      </c>
      <c r="BO164" s="73" t="str">
        <f t="shared" si="21"/>
        <v/>
      </c>
      <c r="BP164" s="73" t="str">
        <f t="shared" si="22"/>
        <v/>
      </c>
      <c r="BQ164" s="73" t="str">
        <f t="shared" si="23"/>
        <v/>
      </c>
      <c r="BR164" s="73" t="str">
        <f t="shared" si="24"/>
        <v/>
      </c>
      <c r="BS164" s="73" t="str">
        <f t="shared" si="25"/>
        <v/>
      </c>
      <c r="BT164" s="73" t="str">
        <f t="shared" si="26"/>
        <v/>
      </c>
      <c r="BU164" s="60" t="s">
        <v>1107</v>
      </c>
    </row>
    <row r="165" spans="4:73" ht="54" customHeight="1">
      <c r="D165" s="138">
        <f t="shared" si="27"/>
        <v>42</v>
      </c>
      <c r="E165" s="139"/>
      <c r="F165" s="139"/>
      <c r="G165" s="140"/>
      <c r="H165" s="45" t="str">
        <f t="shared" ca="1" si="2"/>
        <v>clear; echo テストケース042;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146" t="str" cm="1">
        <f t="array" ref="AE165">SUBSTITUTE(INDEX($H$134:$AQ$134, , MATCH($D165, $70:$70, 0)-7),"-","")</f>
        <v>正常</v>
      </c>
      <c r="AF165" s="147"/>
      <c r="AG165" s="148"/>
      <c r="AH165" s="156" t="s">
        <v>925</v>
      </c>
      <c r="AI165" s="157"/>
      <c r="AJ165" s="157"/>
      <c r="AK165" s="157"/>
      <c r="AL165" s="157"/>
      <c r="AM165" s="157"/>
      <c r="AN165" s="157"/>
      <c r="AO165" s="157"/>
      <c r="AP165" s="157"/>
      <c r="AQ165" s="158"/>
      <c r="AS165" s="69" t="str" cm="1">
        <f t="array" ref="AS165">SUBSTITUTE(TEXT(INDEX($H$137:$AQ$137,1,$D165-36),"000000"),"-","")</f>
        <v>220001</v>
      </c>
      <c r="AT165" s="70"/>
      <c r="AU165" s="71"/>
      <c r="AW165" s="73" t="str">
        <f t="shared" si="3"/>
        <v/>
      </c>
      <c r="AX165" s="73" t="str">
        <f t="shared" si="4"/>
        <v/>
      </c>
      <c r="AY165" s="73" t="str">
        <f t="shared" si="5"/>
        <v/>
      </c>
      <c r="AZ165" s="73" t="str">
        <f t="shared" si="6"/>
        <v/>
      </c>
      <c r="BA165" s="73" t="str">
        <f t="shared" si="7"/>
        <v>sed -i '' 's#COLUMN_DATA_LENGTH="3"#COLUMN_DATA_LENGTH="2"#g' ${CONFIG_DIR}db_data_config.txt; export COLUMN_DATA_LENGTH="2";</v>
      </c>
      <c r="BB165" s="73" t="str">
        <f t="shared" si="8"/>
        <v>sed -i '' 's#COLUMN_DATA_LENGTH="2"#COLUMN_DATA_LENGTH="3"#g' ${CONFIG_DIR}db_data_config.txt; export COLUMN_DATA_LENGTH="3";</v>
      </c>
      <c r="BC165" s="73" t="str">
        <f t="shared" si="9"/>
        <v>sed -i '' 's#COLUMN_DATA_TRIM="NONE"#COLUMN_DATA_TRIM="ft"#g' ${CONFIG_DIR}db_data_config.txt; export COLUMN_DATA_TRIM="ft";</v>
      </c>
      <c r="BD165" s="73" t="str">
        <f t="shared" si="10"/>
        <v>sed -i '' 's#COLUMN_DATA_TRIM="ft"#COLUMN_DATA_TRIM="NONE"#g' ${CONFIG_DIR}db_data_config.txt; export COLUMN_DATA_TRIM="NONE";</v>
      </c>
      <c r="BE165" s="73" t="str">
        <f t="shared" si="11"/>
        <v/>
      </c>
      <c r="BF165" s="73" t="str">
        <f t="shared" si="12"/>
        <v/>
      </c>
      <c r="BG165" s="73" t="str">
        <f t="shared" si="13"/>
        <v/>
      </c>
      <c r="BH165" s="73" t="str">
        <f t="shared" si="14"/>
        <v/>
      </c>
      <c r="BI165" s="73" t="str">
        <f t="shared" si="15"/>
        <v/>
      </c>
      <c r="BJ165" s="73" t="str">
        <f t="shared" si="16"/>
        <v/>
      </c>
      <c r="BK165" s="73" t="str">
        <f t="shared" si="17"/>
        <v/>
      </c>
      <c r="BL165" s="73" t="str">
        <f t="shared" si="18"/>
        <v/>
      </c>
      <c r="BM165" s="73" t="str">
        <f t="shared" si="19"/>
        <v/>
      </c>
      <c r="BN165" s="73" t="str">
        <f t="shared" si="20"/>
        <v/>
      </c>
      <c r="BO165" s="73" t="str">
        <f t="shared" si="21"/>
        <v/>
      </c>
      <c r="BP165" s="73" t="str">
        <f t="shared" si="22"/>
        <v/>
      </c>
      <c r="BQ165" s="73" t="str">
        <f t="shared" si="23"/>
        <v/>
      </c>
      <c r="BR165" s="73" t="str">
        <f t="shared" si="24"/>
        <v/>
      </c>
      <c r="BS165" s="73" t="str">
        <f t="shared" si="25"/>
        <v/>
      </c>
      <c r="BT165" s="73" t="str">
        <f t="shared" si="26"/>
        <v/>
      </c>
      <c r="BU165" s="60" t="s">
        <v>1107</v>
      </c>
    </row>
    <row r="166" spans="4:73" ht="54" customHeight="1">
      <c r="D166" s="138">
        <f t="shared" si="27"/>
        <v>43</v>
      </c>
      <c r="E166" s="139"/>
      <c r="F166" s="139"/>
      <c r="G166" s="140"/>
      <c r="H166" s="45" t="str">
        <f t="shared" ca="1" si="2"/>
        <v>clear; echo テストケース043;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6" t="str" cm="1">
        <f t="array" ref="AE166">SUBSTITUTE(INDEX($H$134:$AQ$134, , MATCH($D166, $70:$70, 0)-7),"-","")</f>
        <v>正常</v>
      </c>
      <c r="AF166" s="147"/>
      <c r="AG166" s="148"/>
      <c r="AH166" s="156" t="s">
        <v>926</v>
      </c>
      <c r="AI166" s="157"/>
      <c r="AJ166" s="157"/>
      <c r="AK166" s="157"/>
      <c r="AL166" s="157"/>
      <c r="AM166" s="157"/>
      <c r="AN166" s="157"/>
      <c r="AO166" s="157"/>
      <c r="AP166" s="157"/>
      <c r="AQ166" s="158"/>
      <c r="AS166" s="69" t="str" cm="1">
        <f t="array" ref="AS166">SUBSTITUTE(TEXT(INDEX($H$137:$AQ$137,1,$D166-36),"000000"),"-","")</f>
        <v>220001</v>
      </c>
      <c r="AT166" s="70"/>
      <c r="AU166" s="71"/>
      <c r="AW166" s="73" t="str">
        <f t="shared" si="3"/>
        <v/>
      </c>
      <c r="AX166" s="73" t="str">
        <f t="shared" si="4"/>
        <v/>
      </c>
      <c r="AY166" s="73" t="str">
        <f t="shared" si="5"/>
        <v/>
      </c>
      <c r="AZ166" s="73" t="str">
        <f t="shared" si="6"/>
        <v/>
      </c>
      <c r="BA166" s="73" t="str">
        <f t="shared" si="7"/>
        <v/>
      </c>
      <c r="BB166" s="73" t="str">
        <f t="shared" si="8"/>
        <v/>
      </c>
      <c r="BC166" s="73" t="str">
        <f t="shared" si="9"/>
        <v>sed -i '' 's#COLUMN_DATA_TRIM="NONE"#COLUMN_DATA_TRIM="ft"#g' ${CONFIG_DIR}db_data_config.txt; export COLUMN_DATA_TRIM="ft";</v>
      </c>
      <c r="BD166" s="73" t="str">
        <f t="shared" si="10"/>
        <v>sed -i '' 's#COLUMN_DATA_TRIM="ft"#COLUMN_DATA_TRIM="NONE"#g' ${CONFIG_DIR}db_data_config.txt; export COLUMN_DATA_TRIM="NONE";</v>
      </c>
      <c r="BE166" s="73" t="str">
        <f t="shared" si="11"/>
        <v/>
      </c>
      <c r="BF166" s="73" t="str">
        <f t="shared" si="12"/>
        <v/>
      </c>
      <c r="BG166" s="73" t="str">
        <f t="shared" si="13"/>
        <v/>
      </c>
      <c r="BH166" s="73" t="str">
        <f t="shared" si="14"/>
        <v/>
      </c>
      <c r="BI166" s="73" t="str">
        <f t="shared" si="15"/>
        <v/>
      </c>
      <c r="BJ166" s="73" t="str">
        <f t="shared" si="16"/>
        <v/>
      </c>
      <c r="BK166" s="73" t="str">
        <f t="shared" si="17"/>
        <v/>
      </c>
      <c r="BL166" s="73" t="str">
        <f t="shared" si="18"/>
        <v/>
      </c>
      <c r="BM166" s="73" t="str">
        <f t="shared" si="19"/>
        <v/>
      </c>
      <c r="BN166" s="73" t="str">
        <f t="shared" si="20"/>
        <v/>
      </c>
      <c r="BO166" s="73" t="str">
        <f t="shared" si="21"/>
        <v/>
      </c>
      <c r="BP166" s="73" t="str">
        <f t="shared" si="22"/>
        <v/>
      </c>
      <c r="BQ166" s="73" t="str">
        <f t="shared" si="23"/>
        <v/>
      </c>
      <c r="BR166" s="73" t="str">
        <f t="shared" si="24"/>
        <v/>
      </c>
      <c r="BS166" s="73" t="str">
        <f t="shared" si="25"/>
        <v/>
      </c>
      <c r="BT166" s="73" t="str">
        <f t="shared" si="26"/>
        <v/>
      </c>
      <c r="BU166" s="60" t="s">
        <v>1107</v>
      </c>
    </row>
    <row r="167" spans="4:73" ht="54" customHeight="1">
      <c r="D167" s="138">
        <f t="shared" si="27"/>
        <v>44</v>
      </c>
      <c r="E167" s="139"/>
      <c r="F167" s="139"/>
      <c r="G167" s="140"/>
      <c r="H167" s="45" t="str">
        <f t="shared" ca="1" si="2"/>
        <v>clear; echo テストケース044;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6" t="str" cm="1">
        <f t="array" ref="AE167">SUBSTITUTE(INDEX($H$134:$AQ$134, , MATCH($D167, $70:$70, 0)-7),"-","")</f>
        <v>異常</v>
      </c>
      <c r="AF167" s="147"/>
      <c r="AG167" s="148"/>
      <c r="AH167" s="156" t="s">
        <v>927</v>
      </c>
      <c r="AI167" s="157"/>
      <c r="AJ167" s="157"/>
      <c r="AK167" s="157"/>
      <c r="AL167" s="157"/>
      <c r="AM167" s="157"/>
      <c r="AN167" s="157"/>
      <c r="AO167" s="157"/>
      <c r="AP167" s="157"/>
      <c r="AQ167" s="158"/>
      <c r="AS167" s="69" t="str" cm="1">
        <f t="array" ref="AS167">SUBSTITUTE(TEXT(INDEX($H$137:$AQ$137,1,$D167-36),"000000"),"-","")</f>
        <v>220131</v>
      </c>
      <c r="AT167" s="70"/>
      <c r="AU167" s="71"/>
      <c r="AW167" s="73" t="str">
        <f t="shared" si="3"/>
        <v/>
      </c>
      <c r="AX167" s="73" t="str">
        <f t="shared" si="4"/>
        <v/>
      </c>
      <c r="AY167" s="73" t="str">
        <f t="shared" si="5"/>
        <v/>
      </c>
      <c r="AZ167" s="73" t="str">
        <f t="shared" si="6"/>
        <v/>
      </c>
      <c r="BA167" s="73" t="str">
        <f t="shared" si="7"/>
        <v>sed -i '' 's#COLUMN_DATA_LENGTH="3"#COLUMN_DATA_LENGTH="1"#g' ${CONFIG_DIR}db_data_config.txt; export COLUMN_DATA_LENGTH="1";</v>
      </c>
      <c r="BB167" s="73" t="str">
        <f t="shared" si="8"/>
        <v>sed -i '' 's#COLUMN_DATA_LENGTH="1"#COLUMN_DATA_LENGTH="3"#g' ${CONFIG_DIR}db_data_config.txt; export COLUMN_DATA_LENGTH="3";</v>
      </c>
      <c r="BC167" s="73" t="str">
        <f t="shared" si="9"/>
        <v>sed -i '' 's#COLUMN_DATA_TRIM="NONE"#COLUMN_DATA_TRIM="BT"#g' ${CONFIG_DIR}db_data_config.txt; export COLUMN_DATA_TRIM="BT";</v>
      </c>
      <c r="BD167" s="73" t="str">
        <f t="shared" si="10"/>
        <v>sed -i '' 's#COLUMN_DATA_TRIM="BT"#COLUMN_DATA_TRIM="NONE"#g' ${CONFIG_DIR}db_data_config.txt; export COLUMN_DATA_TRIM="NONE";</v>
      </c>
      <c r="BE167" s="73" t="str">
        <f t="shared" si="11"/>
        <v/>
      </c>
      <c r="BF167" s="73" t="str">
        <f t="shared" si="12"/>
        <v/>
      </c>
      <c r="BG167" s="73" t="str">
        <f t="shared" si="13"/>
        <v/>
      </c>
      <c r="BH167" s="73" t="str">
        <f t="shared" si="14"/>
        <v/>
      </c>
      <c r="BI167" s="73" t="str">
        <f t="shared" si="15"/>
        <v/>
      </c>
      <c r="BJ167" s="73" t="str">
        <f t="shared" si="16"/>
        <v/>
      </c>
      <c r="BK167" s="73" t="str">
        <f t="shared" si="17"/>
        <v/>
      </c>
      <c r="BL167" s="73" t="str">
        <f t="shared" si="18"/>
        <v/>
      </c>
      <c r="BM167" s="73" t="str">
        <f t="shared" si="19"/>
        <v/>
      </c>
      <c r="BN167" s="73" t="str">
        <f t="shared" si="20"/>
        <v/>
      </c>
      <c r="BO167" s="73" t="str">
        <f t="shared" si="21"/>
        <v/>
      </c>
      <c r="BP167" s="73" t="str">
        <f t="shared" si="22"/>
        <v/>
      </c>
      <c r="BQ167" s="73" t="str">
        <f t="shared" si="23"/>
        <v/>
      </c>
      <c r="BR167" s="73" t="str">
        <f t="shared" si="24"/>
        <v/>
      </c>
      <c r="BS167" s="73" t="str">
        <f t="shared" si="25"/>
        <v/>
      </c>
      <c r="BT167" s="73" t="str">
        <f t="shared" si="26"/>
        <v/>
      </c>
      <c r="BU167" s="60" t="s">
        <v>1107</v>
      </c>
    </row>
    <row r="168" spans="4:73" ht="54" customHeight="1">
      <c r="D168" s="138">
        <f t="shared" si="27"/>
        <v>45</v>
      </c>
      <c r="E168" s="139"/>
      <c r="F168" s="139"/>
      <c r="G168" s="140"/>
      <c r="H168" s="45" t="str">
        <f t="shared" ca="1" si="2"/>
        <v>clear; echo テストケース045;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6" t="str" cm="1">
        <f t="array" ref="AE168">SUBSTITUTE(INDEX($H$134:$AQ$134, , MATCH($D168, $70:$70, 0)-7),"-","")</f>
        <v>異常</v>
      </c>
      <c r="AF168" s="147"/>
      <c r="AG168" s="148"/>
      <c r="AH168" s="156" t="s">
        <v>928</v>
      </c>
      <c r="AI168" s="157"/>
      <c r="AJ168" s="157"/>
      <c r="AK168" s="157"/>
      <c r="AL168" s="157"/>
      <c r="AM168" s="157"/>
      <c r="AN168" s="157"/>
      <c r="AO168" s="157"/>
      <c r="AP168" s="157"/>
      <c r="AQ168" s="158"/>
      <c r="AS168" s="69" t="str" cm="1">
        <f t="array" ref="AS168">SUBSTITUTE(TEXT(INDEX($H$137:$AQ$137,1,$D168-36),"000000"),"-","")</f>
        <v>220131</v>
      </c>
      <c r="AT168" s="70"/>
      <c r="AU168" s="71"/>
      <c r="AW168" s="73" t="str">
        <f t="shared" si="3"/>
        <v/>
      </c>
      <c r="AX168" s="73" t="str">
        <f t="shared" si="4"/>
        <v/>
      </c>
      <c r="AY168" s="73" t="str">
        <f t="shared" si="5"/>
        <v/>
      </c>
      <c r="AZ168" s="73" t="str">
        <f t="shared" si="6"/>
        <v/>
      </c>
      <c r="BA168" s="73" t="str">
        <f t="shared" si="7"/>
        <v>sed -i '' 's#COLUMN_DATA_LENGTH="3"#COLUMN_DATA_LENGTH="2"#g' ${CONFIG_DIR}db_data_config.txt; export COLUMN_DATA_LENGTH="2";</v>
      </c>
      <c r="BB168" s="73" t="str">
        <f t="shared" si="8"/>
        <v>sed -i '' 's#COLUMN_DATA_LENGTH="2"#COLUMN_DATA_LENGTH="3"#g' ${CONFIG_DIR}db_data_config.txt; export COLUMN_DATA_LENGTH="3";</v>
      </c>
      <c r="BC168" s="73" t="str">
        <f t="shared" si="9"/>
        <v>sed -i '' 's#COLUMN_DATA_TRIM="NONE"#COLUMN_DATA_TRIM="BT"#g' ${CONFIG_DIR}db_data_config.txt; export COLUMN_DATA_TRIM="BT";</v>
      </c>
      <c r="BD168" s="73" t="str">
        <f t="shared" si="10"/>
        <v>sed -i '' 's#COLUMN_DATA_TRIM="BT"#COLUMN_DATA_TRIM="NONE"#g' ${CONFIG_DIR}db_data_config.txt; export COLUMN_DATA_TRIM="NONE";</v>
      </c>
      <c r="BE168" s="73" t="str">
        <f t="shared" si="11"/>
        <v/>
      </c>
      <c r="BF168" s="73" t="str">
        <f t="shared" si="12"/>
        <v/>
      </c>
      <c r="BG168" s="73" t="str">
        <f t="shared" si="13"/>
        <v/>
      </c>
      <c r="BH168" s="73" t="str">
        <f t="shared" si="14"/>
        <v/>
      </c>
      <c r="BI168" s="73" t="str">
        <f t="shared" si="15"/>
        <v/>
      </c>
      <c r="BJ168" s="73" t="str">
        <f t="shared" si="16"/>
        <v/>
      </c>
      <c r="BK168" s="73" t="str">
        <f t="shared" si="17"/>
        <v/>
      </c>
      <c r="BL168" s="73" t="str">
        <f t="shared" si="18"/>
        <v/>
      </c>
      <c r="BM168" s="73" t="str">
        <f t="shared" si="19"/>
        <v/>
      </c>
      <c r="BN168" s="73" t="str">
        <f t="shared" si="20"/>
        <v/>
      </c>
      <c r="BO168" s="73" t="str">
        <f t="shared" si="21"/>
        <v/>
      </c>
      <c r="BP168" s="73" t="str">
        <f t="shared" si="22"/>
        <v/>
      </c>
      <c r="BQ168" s="73" t="str">
        <f t="shared" si="23"/>
        <v/>
      </c>
      <c r="BR168" s="73" t="str">
        <f t="shared" si="24"/>
        <v/>
      </c>
      <c r="BS168" s="73" t="str">
        <f t="shared" si="25"/>
        <v/>
      </c>
      <c r="BT168" s="73" t="str">
        <f t="shared" si="26"/>
        <v/>
      </c>
      <c r="BU168" s="60" t="s">
        <v>1107</v>
      </c>
    </row>
    <row r="169" spans="4:73" ht="54" customHeight="1">
      <c r="D169" s="138">
        <f t="shared" si="27"/>
        <v>46</v>
      </c>
      <c r="E169" s="139"/>
      <c r="F169" s="139"/>
      <c r="G169" s="140"/>
      <c r="H169" s="45" t="str">
        <f t="shared" ca="1" si="2"/>
        <v>clear; echo テストケース046;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6" t="str" cm="1">
        <f t="array" ref="AE169">SUBSTITUTE(INDEX($H$134:$AQ$134, , MATCH($D169, $70:$70, 0)-7),"-","")</f>
        <v>正常</v>
      </c>
      <c r="AF169" s="147"/>
      <c r="AG169" s="148"/>
      <c r="AH169" s="156" t="s">
        <v>929</v>
      </c>
      <c r="AI169" s="157"/>
      <c r="AJ169" s="157"/>
      <c r="AK169" s="157"/>
      <c r="AL169" s="157"/>
      <c r="AM169" s="157"/>
      <c r="AN169" s="157"/>
      <c r="AO169" s="157"/>
      <c r="AP169" s="157"/>
      <c r="AQ169" s="158"/>
      <c r="AS169" s="69" t="str" cm="1">
        <f t="array" ref="AS169">SUBSTITUTE(TEXT(INDEX($H$137:$AQ$137,1,$D169-36),"000000"),"-","")</f>
        <v>220001</v>
      </c>
      <c r="AT169" s="70"/>
      <c r="AU169" s="71"/>
      <c r="AW169" s="73" t="str">
        <f t="shared" si="3"/>
        <v/>
      </c>
      <c r="AX169" s="73" t="str">
        <f t="shared" si="4"/>
        <v/>
      </c>
      <c r="AY169" s="73" t="str">
        <f t="shared" si="5"/>
        <v/>
      </c>
      <c r="AZ169" s="73" t="str">
        <f t="shared" si="6"/>
        <v/>
      </c>
      <c r="BA169" s="73" t="str">
        <f t="shared" si="7"/>
        <v/>
      </c>
      <c r="BB169" s="73" t="str">
        <f t="shared" si="8"/>
        <v/>
      </c>
      <c r="BC169" s="73" t="str">
        <f t="shared" si="9"/>
        <v>sed -i '' 's#COLUMN_DATA_TRIM="NONE"#COLUMN_DATA_TRIM="BT"#g' ${CONFIG_DIR}db_data_config.txt; export COLUMN_DATA_TRIM="BT";</v>
      </c>
      <c r="BD169" s="73" t="str">
        <f t="shared" si="10"/>
        <v>sed -i '' 's#COLUMN_DATA_TRIM="BT"#COLUMN_DATA_TRIM="NONE"#g' ${CONFIG_DIR}db_data_config.txt; export COLUMN_DATA_TRIM="NONE";</v>
      </c>
      <c r="BE169" s="73" t="str">
        <f t="shared" si="11"/>
        <v/>
      </c>
      <c r="BF169" s="73" t="str">
        <f t="shared" si="12"/>
        <v/>
      </c>
      <c r="BG169" s="73" t="str">
        <f t="shared" si="13"/>
        <v/>
      </c>
      <c r="BH169" s="73" t="str">
        <f t="shared" si="14"/>
        <v/>
      </c>
      <c r="BI169" s="73" t="str">
        <f t="shared" si="15"/>
        <v/>
      </c>
      <c r="BJ169" s="73" t="str">
        <f t="shared" si="16"/>
        <v/>
      </c>
      <c r="BK169" s="73" t="str">
        <f t="shared" si="17"/>
        <v/>
      </c>
      <c r="BL169" s="73" t="str">
        <f t="shared" si="18"/>
        <v/>
      </c>
      <c r="BM169" s="73" t="str">
        <f t="shared" si="19"/>
        <v/>
      </c>
      <c r="BN169" s="73" t="str">
        <f t="shared" si="20"/>
        <v/>
      </c>
      <c r="BO169" s="73" t="str">
        <f t="shared" si="21"/>
        <v/>
      </c>
      <c r="BP169" s="73" t="str">
        <f t="shared" si="22"/>
        <v/>
      </c>
      <c r="BQ169" s="73" t="str">
        <f t="shared" si="23"/>
        <v/>
      </c>
      <c r="BR169" s="73" t="str">
        <f t="shared" si="24"/>
        <v/>
      </c>
      <c r="BS169" s="73" t="str">
        <f t="shared" si="25"/>
        <v/>
      </c>
      <c r="BT169" s="73" t="str">
        <f t="shared" si="26"/>
        <v/>
      </c>
      <c r="BU169" s="60" t="s">
        <v>1107</v>
      </c>
    </row>
    <row r="170" spans="4:73" ht="54" customHeight="1">
      <c r="D170" s="138">
        <f t="shared" si="27"/>
        <v>47</v>
      </c>
      <c r="E170" s="139"/>
      <c r="F170" s="139"/>
      <c r="G170" s="140"/>
      <c r="H170" s="45" t="str">
        <f t="shared" ca="1" si="2"/>
        <v>clear; echo テストケース047;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6" t="str" cm="1">
        <f t="array" ref="AE170">SUBSTITUTE(INDEX($H$134:$AQ$134, , MATCH($D170, $70:$70, 0)-7),"-","")</f>
        <v>異常</v>
      </c>
      <c r="AF170" s="147"/>
      <c r="AG170" s="148"/>
      <c r="AH170" s="156" t="s">
        <v>930</v>
      </c>
      <c r="AI170" s="157"/>
      <c r="AJ170" s="157"/>
      <c r="AK170" s="157"/>
      <c r="AL170" s="157"/>
      <c r="AM170" s="157"/>
      <c r="AN170" s="157"/>
      <c r="AO170" s="157"/>
      <c r="AP170" s="157"/>
      <c r="AQ170" s="158"/>
      <c r="AS170" s="69" t="str" cm="1">
        <f t="array" ref="AS170">SUBSTITUTE(TEXT(INDEX($H$137:$AQ$137,1,$D170-36),"000000"),"-","")</f>
        <v>220132</v>
      </c>
      <c r="AT170" s="70"/>
      <c r="AU170" s="71"/>
      <c r="AW170" s="73" t="str">
        <f t="shared" si="3"/>
        <v/>
      </c>
      <c r="AX170" s="73" t="str">
        <f t="shared" si="4"/>
        <v/>
      </c>
      <c r="AY170" s="73" t="str">
        <f t="shared" si="5"/>
        <v/>
      </c>
      <c r="AZ170" s="73" t="str">
        <f t="shared" si="6"/>
        <v/>
      </c>
      <c r="BA170" s="73" t="str">
        <f t="shared" si="7"/>
        <v>sed -i '' 's#COLUMN_DATA_LENGTH="3"#COLUMN_DATA_LENGTH="1"#g' ${CONFIG_DIR}db_data_config.txt; export COLUMN_DATA_LENGTH="1";</v>
      </c>
      <c r="BB170" s="73" t="str">
        <f t="shared" si="8"/>
        <v>sed -i '' 's#COLUMN_DATA_LENGTH="1"#COLUMN_DATA_LENGTH="3"#g' ${CONFIG_DIR}db_data_config.txt; export COLUMN_DATA_LENGTH="3";</v>
      </c>
      <c r="BC170" s="73" t="str">
        <f t="shared" si="9"/>
        <v>sed -i '' 's#COLUMN_DATA_TRIM="NONE"#COLUMN_DATA_TRIM="bt"#g' ${CONFIG_DIR}db_data_config.txt; export COLUMN_DATA_TRIM="bt";</v>
      </c>
      <c r="BD170" s="73" t="str">
        <f t="shared" si="10"/>
        <v>sed -i '' 's#COLUMN_DATA_TRIM="bt"#COLUMN_DATA_TRIM="NONE"#g' ${CONFIG_DIR}db_data_config.txt; export COLUMN_DATA_TRIM="NONE";</v>
      </c>
      <c r="BE170" s="73" t="str">
        <f t="shared" si="11"/>
        <v/>
      </c>
      <c r="BF170" s="73" t="str">
        <f t="shared" si="12"/>
        <v/>
      </c>
      <c r="BG170" s="73" t="str">
        <f t="shared" si="13"/>
        <v/>
      </c>
      <c r="BH170" s="73" t="str">
        <f t="shared" si="14"/>
        <v/>
      </c>
      <c r="BI170" s="73" t="str">
        <f t="shared" si="15"/>
        <v/>
      </c>
      <c r="BJ170" s="73" t="str">
        <f t="shared" si="16"/>
        <v/>
      </c>
      <c r="BK170" s="73" t="str">
        <f t="shared" si="17"/>
        <v/>
      </c>
      <c r="BL170" s="73" t="str">
        <f t="shared" si="18"/>
        <v/>
      </c>
      <c r="BM170" s="73" t="str">
        <f t="shared" si="19"/>
        <v/>
      </c>
      <c r="BN170" s="73" t="str">
        <f t="shared" si="20"/>
        <v/>
      </c>
      <c r="BO170" s="73" t="str">
        <f t="shared" si="21"/>
        <v/>
      </c>
      <c r="BP170" s="73" t="str">
        <f t="shared" si="22"/>
        <v/>
      </c>
      <c r="BQ170" s="73" t="str">
        <f t="shared" si="23"/>
        <v/>
      </c>
      <c r="BR170" s="73" t="str">
        <f t="shared" si="24"/>
        <v/>
      </c>
      <c r="BS170" s="73" t="str">
        <f t="shared" si="25"/>
        <v/>
      </c>
      <c r="BT170" s="73" t="str">
        <f t="shared" si="26"/>
        <v/>
      </c>
      <c r="BU170" s="60" t="s">
        <v>1107</v>
      </c>
    </row>
    <row r="171" spans="4:73" ht="54" customHeight="1">
      <c r="D171" s="138">
        <f t="shared" si="27"/>
        <v>48</v>
      </c>
      <c r="E171" s="139"/>
      <c r="F171" s="139"/>
      <c r="G171" s="140"/>
      <c r="H171" s="45" t="str">
        <f t="shared" ca="1" si="2"/>
        <v>clear; echo テストケース048;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6" t="str" cm="1">
        <f t="array" ref="AE171">SUBSTITUTE(INDEX($H$134:$AQ$134, , MATCH($D171, $70:$70, 0)-7),"-","")</f>
        <v>正常</v>
      </c>
      <c r="AF171" s="147"/>
      <c r="AG171" s="148"/>
      <c r="AH171" s="156" t="s">
        <v>931</v>
      </c>
      <c r="AI171" s="157"/>
      <c r="AJ171" s="157"/>
      <c r="AK171" s="157"/>
      <c r="AL171" s="157"/>
      <c r="AM171" s="157"/>
      <c r="AN171" s="157"/>
      <c r="AO171" s="157"/>
      <c r="AP171" s="157"/>
      <c r="AQ171" s="158"/>
      <c r="AS171" s="69" t="str" cm="1">
        <f t="array" ref="AS171">SUBSTITUTE(TEXT(INDEX($H$137:$AQ$137,1,$D171-36),"000000"),"-","")</f>
        <v>220001</v>
      </c>
      <c r="AT171" s="70"/>
      <c r="AU171" s="71"/>
      <c r="AW171" s="73" t="str">
        <f t="shared" si="3"/>
        <v/>
      </c>
      <c r="AX171" s="73" t="str">
        <f t="shared" si="4"/>
        <v/>
      </c>
      <c r="AY171" s="73" t="str">
        <f t="shared" si="5"/>
        <v/>
      </c>
      <c r="AZ171" s="73" t="str">
        <f t="shared" si="6"/>
        <v/>
      </c>
      <c r="BA171" s="73" t="str">
        <f t="shared" si="7"/>
        <v>sed -i '' 's#COLUMN_DATA_LENGTH="3"#COLUMN_DATA_LENGTH="2"#g' ${CONFIG_DIR}db_data_config.txt; export COLUMN_DATA_LENGTH="2";</v>
      </c>
      <c r="BB171" s="73" t="str">
        <f t="shared" si="8"/>
        <v>sed -i '' 's#COLUMN_DATA_LENGTH="2"#COLUMN_DATA_LENGTH="3"#g' ${CONFIG_DIR}db_data_config.txt; export COLUMN_DATA_LENGTH="3";</v>
      </c>
      <c r="BC171" s="73" t="str">
        <f t="shared" si="9"/>
        <v>sed -i '' 's#COLUMN_DATA_TRIM="NONE"#COLUMN_DATA_TRIM="bt"#g' ${CONFIG_DIR}db_data_config.txt; export COLUMN_DATA_TRIM="bt";</v>
      </c>
      <c r="BD171" s="73" t="str">
        <f t="shared" si="10"/>
        <v>sed -i '' 's#COLUMN_DATA_TRIM="bt"#COLUMN_DATA_TRIM="NONE"#g' ${CONFIG_DIR}db_data_config.txt; export COLUMN_DATA_TRIM="NONE";</v>
      </c>
      <c r="BE171" s="73" t="str">
        <f t="shared" si="11"/>
        <v/>
      </c>
      <c r="BF171" s="73" t="str">
        <f t="shared" si="12"/>
        <v/>
      </c>
      <c r="BG171" s="73" t="str">
        <f t="shared" si="13"/>
        <v/>
      </c>
      <c r="BH171" s="73" t="str">
        <f t="shared" si="14"/>
        <v/>
      </c>
      <c r="BI171" s="73" t="str">
        <f t="shared" si="15"/>
        <v/>
      </c>
      <c r="BJ171" s="73" t="str">
        <f t="shared" si="16"/>
        <v/>
      </c>
      <c r="BK171" s="73" t="str">
        <f t="shared" si="17"/>
        <v/>
      </c>
      <c r="BL171" s="73" t="str">
        <f t="shared" si="18"/>
        <v/>
      </c>
      <c r="BM171" s="73" t="str">
        <f t="shared" si="19"/>
        <v/>
      </c>
      <c r="BN171" s="73" t="str">
        <f t="shared" si="20"/>
        <v/>
      </c>
      <c r="BO171" s="73" t="str">
        <f t="shared" si="21"/>
        <v/>
      </c>
      <c r="BP171" s="73" t="str">
        <f t="shared" si="22"/>
        <v/>
      </c>
      <c r="BQ171" s="73" t="str">
        <f t="shared" si="23"/>
        <v/>
      </c>
      <c r="BR171" s="73" t="str">
        <f t="shared" si="24"/>
        <v/>
      </c>
      <c r="BS171" s="73" t="str">
        <f t="shared" si="25"/>
        <v/>
      </c>
      <c r="BT171" s="73" t="str">
        <f t="shared" si="26"/>
        <v/>
      </c>
      <c r="BU171" s="60" t="s">
        <v>1107</v>
      </c>
    </row>
    <row r="172" spans="4:73" ht="54" customHeight="1">
      <c r="D172" s="138">
        <f t="shared" si="27"/>
        <v>49</v>
      </c>
      <c r="E172" s="139"/>
      <c r="F172" s="139"/>
      <c r="G172" s="140"/>
      <c r="H172" s="45" t="str">
        <f t="shared" ca="1" si="2"/>
        <v>clear; echo テストケース049;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6" t="str" cm="1">
        <f t="array" ref="AE172">SUBSTITUTE(INDEX($H$134:$AQ$134, , MATCH($D172, $70:$70, 0)-7),"-","")</f>
        <v>正常</v>
      </c>
      <c r="AF172" s="147"/>
      <c r="AG172" s="148"/>
      <c r="AH172" s="156" t="s">
        <v>932</v>
      </c>
      <c r="AI172" s="157"/>
      <c r="AJ172" s="157"/>
      <c r="AK172" s="157"/>
      <c r="AL172" s="157"/>
      <c r="AM172" s="157"/>
      <c r="AN172" s="157"/>
      <c r="AO172" s="157"/>
      <c r="AP172" s="157"/>
      <c r="AQ172" s="158"/>
      <c r="AS172" s="69" t="str" cm="1">
        <f t="array" ref="AS172">SUBSTITUTE(TEXT(INDEX($H$137:$AQ$137,1,$D172-36),"000000"),"-","")</f>
        <v>220001</v>
      </c>
      <c r="AT172" s="70"/>
      <c r="AU172" s="71"/>
      <c r="AW172" s="73" t="str">
        <f t="shared" si="3"/>
        <v/>
      </c>
      <c r="AX172" s="73" t="str">
        <f t="shared" si="4"/>
        <v/>
      </c>
      <c r="AY172" s="73" t="str">
        <f t="shared" si="5"/>
        <v/>
      </c>
      <c r="AZ172" s="73" t="str">
        <f t="shared" si="6"/>
        <v/>
      </c>
      <c r="BA172" s="73" t="str">
        <f t="shared" si="7"/>
        <v/>
      </c>
      <c r="BB172" s="73" t="str">
        <f t="shared" si="8"/>
        <v/>
      </c>
      <c r="BC172" s="73" t="str">
        <f t="shared" si="9"/>
        <v>sed -i '' 's#COLUMN_DATA_TRIM="NONE"#COLUMN_DATA_TRIM="bt"#g' ${CONFIG_DIR}db_data_config.txt; export COLUMN_DATA_TRIM="bt";</v>
      </c>
      <c r="BD172" s="73" t="str">
        <f t="shared" si="10"/>
        <v>sed -i '' 's#COLUMN_DATA_TRIM="bt"#COLUMN_DATA_TRIM="NONE"#g' ${CONFIG_DIR}db_data_config.txt; export COLUMN_DATA_TRIM="NONE";</v>
      </c>
      <c r="BE172" s="73" t="str">
        <f t="shared" si="11"/>
        <v/>
      </c>
      <c r="BF172" s="73" t="str">
        <f t="shared" si="12"/>
        <v/>
      </c>
      <c r="BG172" s="73" t="str">
        <f t="shared" si="13"/>
        <v/>
      </c>
      <c r="BH172" s="73" t="str">
        <f t="shared" si="14"/>
        <v/>
      </c>
      <c r="BI172" s="73" t="str">
        <f t="shared" si="15"/>
        <v/>
      </c>
      <c r="BJ172" s="73" t="str">
        <f t="shared" si="16"/>
        <v/>
      </c>
      <c r="BK172" s="73" t="str">
        <f t="shared" si="17"/>
        <v/>
      </c>
      <c r="BL172" s="73" t="str">
        <f t="shared" si="18"/>
        <v/>
      </c>
      <c r="BM172" s="73" t="str">
        <f t="shared" si="19"/>
        <v/>
      </c>
      <c r="BN172" s="73" t="str">
        <f t="shared" si="20"/>
        <v/>
      </c>
      <c r="BO172" s="73" t="str">
        <f t="shared" si="21"/>
        <v/>
      </c>
      <c r="BP172" s="73" t="str">
        <f t="shared" si="22"/>
        <v/>
      </c>
      <c r="BQ172" s="73" t="str">
        <f t="shared" si="23"/>
        <v/>
      </c>
      <c r="BR172" s="73" t="str">
        <f t="shared" si="24"/>
        <v/>
      </c>
      <c r="BS172" s="73" t="str">
        <f t="shared" si="25"/>
        <v/>
      </c>
      <c r="BT172" s="73" t="str">
        <f t="shared" si="26"/>
        <v/>
      </c>
      <c r="BU172" s="60" t="s">
        <v>1107</v>
      </c>
    </row>
    <row r="173" spans="4:73" ht="54" customHeight="1">
      <c r="D173" s="138">
        <f t="shared" si="27"/>
        <v>50</v>
      </c>
      <c r="E173" s="139"/>
      <c r="F173" s="139"/>
      <c r="G173" s="140"/>
      <c r="H173" s="45" t="str">
        <f t="shared" ca="1" si="2"/>
        <v>clear; echo テストケース050; 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6" t="str" cm="1">
        <f t="array" ref="AE173">SUBSTITUTE(INDEX($H$134:$AQ$134, , MATCH($D173, $70:$70, 0)-7),"-","")</f>
        <v>異常</v>
      </c>
      <c r="AF173" s="147"/>
      <c r="AG173" s="148"/>
      <c r="AH173" s="156" t="s">
        <v>933</v>
      </c>
      <c r="AI173" s="157"/>
      <c r="AJ173" s="157"/>
      <c r="AK173" s="157"/>
      <c r="AL173" s="157"/>
      <c r="AM173" s="157"/>
      <c r="AN173" s="157"/>
      <c r="AO173" s="157"/>
      <c r="AP173" s="157"/>
      <c r="AQ173" s="158"/>
      <c r="AS173" s="69" t="str" cm="1">
        <f t="array" ref="AS173">SUBSTITUTE(TEXT(INDEX($H$137:$AQ$137,1,$D173-36),"000000"),"-","")</f>
        <v>220131</v>
      </c>
      <c r="AT173" s="70"/>
      <c r="AU173" s="71"/>
      <c r="AW173" s="73" t="str">
        <f t="shared" si="3"/>
        <v/>
      </c>
      <c r="AX173" s="73" t="str">
        <f t="shared" si="4"/>
        <v/>
      </c>
      <c r="AY173" s="73" t="str">
        <f t="shared" si="5"/>
        <v/>
      </c>
      <c r="AZ173" s="73" t="str">
        <f t="shared" si="6"/>
        <v/>
      </c>
      <c r="BA173" s="73" t="str">
        <f t="shared" si="7"/>
        <v>sed -i '' 's#COLUMN_DATA_LENGTH="3"#COLUMN_DATA_LENGTH="1"#g' ${CONFIG_DIR}db_data_config.txt; export COLUMN_DATA_LENGTH="1";</v>
      </c>
      <c r="BB173" s="73" t="str">
        <f t="shared" si="8"/>
        <v>sed -i '' 's#COLUMN_DATA_LENGTH="1"#COLUMN_DATA_LENGTH="3"#g' ${CONFIG_DIR}db_data_config.txt; export COLUMN_DATA_LENGTH="3";</v>
      </c>
      <c r="BC173" s="73" t="str">
        <f t="shared" si="9"/>
        <v>sed -i '' 's#COLUMN_DATA_TRIM="NONE"#COLUMN_DATA_TRIM="FTftBTbt"#g' ${CONFIG_DIR}db_data_config.txt; export COLUMN_DATA_TRIM="FTftBTbt";</v>
      </c>
      <c r="BD173" s="73" t="str">
        <f t="shared" si="10"/>
        <v>sed -i '' 's#COLUMN_DATA_TRIM="FTftBTbt"#COLUMN_DATA_TRIM="NONE"#g' ${CONFIG_DIR}db_data_config.txt; export COLUMN_DATA_TRIM="NONE";</v>
      </c>
      <c r="BE173" s="73" t="str">
        <f t="shared" si="11"/>
        <v/>
      </c>
      <c r="BF173" s="73" t="str">
        <f t="shared" si="12"/>
        <v/>
      </c>
      <c r="BG173" s="73" t="str">
        <f t="shared" si="13"/>
        <v/>
      </c>
      <c r="BH173" s="73" t="str">
        <f t="shared" si="14"/>
        <v/>
      </c>
      <c r="BI173" s="73" t="str">
        <f t="shared" si="15"/>
        <v/>
      </c>
      <c r="BJ173" s="73" t="str">
        <f t="shared" si="16"/>
        <v/>
      </c>
      <c r="BK173" s="73" t="str">
        <f t="shared" si="17"/>
        <v/>
      </c>
      <c r="BL173" s="73" t="str">
        <f t="shared" si="18"/>
        <v/>
      </c>
      <c r="BM173" s="73" t="str">
        <f t="shared" si="19"/>
        <v/>
      </c>
      <c r="BN173" s="73" t="str">
        <f t="shared" si="20"/>
        <v/>
      </c>
      <c r="BO173" s="73" t="str">
        <f t="shared" si="21"/>
        <v/>
      </c>
      <c r="BP173" s="73" t="str">
        <f t="shared" si="22"/>
        <v/>
      </c>
      <c r="BQ173" s="73" t="str">
        <f t="shared" si="23"/>
        <v/>
      </c>
      <c r="BR173" s="73" t="str">
        <f t="shared" si="24"/>
        <v/>
      </c>
      <c r="BS173" s="73" t="str">
        <f t="shared" si="25"/>
        <v/>
      </c>
      <c r="BT173" s="73" t="str">
        <f t="shared" si="26"/>
        <v/>
      </c>
      <c r="BU173" s="60" t="s">
        <v>1107</v>
      </c>
    </row>
    <row r="174" spans="4:73" ht="54" customHeight="1">
      <c r="D174" s="138">
        <f t="shared" si="27"/>
        <v>51</v>
      </c>
      <c r="E174" s="139"/>
      <c r="F174" s="139"/>
      <c r="G174" s="140"/>
      <c r="H174" s="45" t="str">
        <f t="shared" ca="1" si="2"/>
        <v>clear; echo テストケース051; 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6" t="str" cm="1">
        <f t="array" ref="AE174">SUBSTITUTE(INDEX($H$134:$AQ$134, , MATCH($D174, $70:$70, 0)-7),"-","")</f>
        <v>異常</v>
      </c>
      <c r="AF174" s="147"/>
      <c r="AG174" s="148"/>
      <c r="AH174" s="156" t="s">
        <v>934</v>
      </c>
      <c r="AI174" s="157"/>
      <c r="AJ174" s="157"/>
      <c r="AK174" s="157"/>
      <c r="AL174" s="157"/>
      <c r="AM174" s="157"/>
      <c r="AN174" s="157"/>
      <c r="AO174" s="157"/>
      <c r="AP174" s="157"/>
      <c r="AQ174" s="158"/>
      <c r="AS174" s="69" t="str" cm="1">
        <f t="array" ref="AS174">SUBSTITUTE(TEXT(INDEX($H$137:$AQ$137,1,$D174-36),"000000"),"-","")</f>
        <v>220131</v>
      </c>
      <c r="AT174" s="70"/>
      <c r="AU174" s="71"/>
      <c r="AW174" s="73" t="str">
        <f t="shared" si="3"/>
        <v/>
      </c>
      <c r="AX174" s="73" t="str">
        <f t="shared" si="4"/>
        <v/>
      </c>
      <c r="AY174" s="73" t="str">
        <f t="shared" si="5"/>
        <v/>
      </c>
      <c r="AZ174" s="73" t="str">
        <f t="shared" si="6"/>
        <v/>
      </c>
      <c r="BA174" s="73" t="str">
        <f t="shared" si="7"/>
        <v>sed -i '' 's#COLUMN_DATA_LENGTH="3"#COLUMN_DATA_LENGTH="2"#g' ${CONFIG_DIR}db_data_config.txt; export COLUMN_DATA_LENGTH="2";</v>
      </c>
      <c r="BB174" s="73" t="str">
        <f t="shared" si="8"/>
        <v>sed -i '' 's#COLUMN_DATA_LENGTH="2"#COLUMN_DATA_LENGTH="3"#g' ${CONFIG_DIR}db_data_config.txt; export COLUMN_DATA_LENGTH="3";</v>
      </c>
      <c r="BC174" s="73" t="str">
        <f t="shared" si="9"/>
        <v>sed -i '' 's#COLUMN_DATA_TRIM="NONE"#COLUMN_DATA_TRIM="FTftBTbt"#g' ${CONFIG_DIR}db_data_config.txt; export COLUMN_DATA_TRIM="FTftBTbt";</v>
      </c>
      <c r="BD174" s="73" t="str">
        <f t="shared" si="10"/>
        <v>sed -i '' 's#COLUMN_DATA_TRIM="FTftBTbt"#COLUMN_DATA_TRIM="NONE"#g' ${CONFIG_DIR}db_data_config.txt; export COLUMN_DATA_TRIM="NONE";</v>
      </c>
      <c r="BE174" s="73" t="str">
        <f t="shared" si="11"/>
        <v/>
      </c>
      <c r="BF174" s="73" t="str">
        <f t="shared" si="12"/>
        <v/>
      </c>
      <c r="BG174" s="73" t="str">
        <f t="shared" si="13"/>
        <v/>
      </c>
      <c r="BH174" s="73" t="str">
        <f t="shared" si="14"/>
        <v/>
      </c>
      <c r="BI174" s="73" t="str">
        <f t="shared" si="15"/>
        <v/>
      </c>
      <c r="BJ174" s="73" t="str">
        <f t="shared" si="16"/>
        <v/>
      </c>
      <c r="BK174" s="73" t="str">
        <f t="shared" si="17"/>
        <v/>
      </c>
      <c r="BL174" s="73" t="str">
        <f t="shared" si="18"/>
        <v/>
      </c>
      <c r="BM174" s="73" t="str">
        <f t="shared" si="19"/>
        <v/>
      </c>
      <c r="BN174" s="73" t="str">
        <f t="shared" si="20"/>
        <v/>
      </c>
      <c r="BO174" s="73" t="str">
        <f t="shared" si="21"/>
        <v/>
      </c>
      <c r="BP174" s="73" t="str">
        <f t="shared" si="22"/>
        <v/>
      </c>
      <c r="BQ174" s="73" t="str">
        <f t="shared" si="23"/>
        <v/>
      </c>
      <c r="BR174" s="73" t="str">
        <f t="shared" si="24"/>
        <v/>
      </c>
      <c r="BS174" s="73" t="str">
        <f t="shared" si="25"/>
        <v/>
      </c>
      <c r="BT174" s="73" t="str">
        <f t="shared" si="26"/>
        <v/>
      </c>
      <c r="BU174" s="60" t="s">
        <v>1107</v>
      </c>
    </row>
    <row r="175" spans="4:73" ht="54" customHeight="1">
      <c r="D175" s="138">
        <f t="shared" si="27"/>
        <v>52</v>
      </c>
      <c r="E175" s="139"/>
      <c r="F175" s="139"/>
      <c r="G175" s="140"/>
      <c r="H175" s="45" t="str">
        <f t="shared" ca="1" si="2"/>
        <v>clear; echo テストケース052; sed -i '' 's#COLUMN_DATA_TRIM="NONE"#COLUMN_DATA_TRIM="FTftBTbt"#g' ${CONFIG_DIR}db_data_config.txt; export COLUMN_DATA_TRIM="FTftBTbt";sh ./script/db_check_data_validate_config.sh; sed -i '' 's#COLUMN_DATA_TRIM="FTftBTbt"#COLUMN_DATA_TRIM="NONE"#g' ${CONFIG_DIR}db_data_config.txt; export COLUMN_DATA_TRIM="NONE";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6" t="str" cm="1">
        <f t="array" ref="AE175">SUBSTITUTE(INDEX($H$134:$AQ$134, , MATCH($D175, $70:$70, 0)-7),"-","")</f>
        <v>正常</v>
      </c>
      <c r="AF175" s="147"/>
      <c r="AG175" s="148"/>
      <c r="AH175" s="156" t="s">
        <v>935</v>
      </c>
      <c r="AI175" s="157"/>
      <c r="AJ175" s="157"/>
      <c r="AK175" s="157"/>
      <c r="AL175" s="157"/>
      <c r="AM175" s="157"/>
      <c r="AN175" s="157"/>
      <c r="AO175" s="157"/>
      <c r="AP175" s="157"/>
      <c r="AQ175" s="158"/>
      <c r="AS175" s="69" t="str" cm="1">
        <f t="array" ref="AS175">SUBSTITUTE(TEXT(INDEX($H$137:$AQ$137,1,$D175-36),"000000"),"-","")</f>
        <v>220001</v>
      </c>
      <c r="AT175" s="70"/>
      <c r="AU175" s="71"/>
      <c r="AW175" s="73" t="str">
        <f t="shared" si="3"/>
        <v/>
      </c>
      <c r="AX175" s="73" t="str">
        <f t="shared" si="4"/>
        <v/>
      </c>
      <c r="AY175" s="73" t="str">
        <f t="shared" si="5"/>
        <v/>
      </c>
      <c r="AZ175" s="73" t="str">
        <f t="shared" si="6"/>
        <v/>
      </c>
      <c r="BA175" s="73" t="str">
        <f t="shared" si="7"/>
        <v/>
      </c>
      <c r="BB175" s="73" t="str">
        <f t="shared" si="8"/>
        <v/>
      </c>
      <c r="BC175" s="73" t="str">
        <f t="shared" si="9"/>
        <v>sed -i '' 's#COLUMN_DATA_TRIM="NONE"#COLUMN_DATA_TRIM="FTftBTbt"#g' ${CONFIG_DIR}db_data_config.txt; export COLUMN_DATA_TRIM="FTftBTbt";</v>
      </c>
      <c r="BD175" s="73" t="str">
        <f t="shared" si="10"/>
        <v>sed -i '' 's#COLUMN_DATA_TRIM="FTftBTbt"#COLUMN_DATA_TRIM="NONE"#g' ${CONFIG_DIR}db_data_config.txt; export COLUMN_DATA_TRIM="NONE";</v>
      </c>
      <c r="BE175" s="73" t="str">
        <f t="shared" si="11"/>
        <v/>
      </c>
      <c r="BF175" s="73" t="str">
        <f t="shared" si="12"/>
        <v/>
      </c>
      <c r="BG175" s="73" t="str">
        <f t="shared" si="13"/>
        <v/>
      </c>
      <c r="BH175" s="73" t="str">
        <f t="shared" si="14"/>
        <v/>
      </c>
      <c r="BI175" s="73" t="str">
        <f t="shared" si="15"/>
        <v/>
      </c>
      <c r="BJ175" s="73" t="str">
        <f t="shared" si="16"/>
        <v/>
      </c>
      <c r="BK175" s="73" t="str">
        <f t="shared" si="17"/>
        <v/>
      </c>
      <c r="BL175" s="73" t="str">
        <f t="shared" si="18"/>
        <v/>
      </c>
      <c r="BM175" s="73" t="str">
        <f t="shared" si="19"/>
        <v/>
      </c>
      <c r="BN175" s="73" t="str">
        <f t="shared" si="20"/>
        <v/>
      </c>
      <c r="BO175" s="73" t="str">
        <f t="shared" si="21"/>
        <v/>
      </c>
      <c r="BP175" s="73" t="str">
        <f t="shared" si="22"/>
        <v/>
      </c>
      <c r="BQ175" s="73" t="str">
        <f t="shared" si="23"/>
        <v/>
      </c>
      <c r="BR175" s="73" t="str">
        <f t="shared" si="24"/>
        <v/>
      </c>
      <c r="BS175" s="73" t="str">
        <f t="shared" si="25"/>
        <v/>
      </c>
      <c r="BT175" s="73" t="str">
        <f t="shared" si="26"/>
        <v/>
      </c>
      <c r="BU175" s="60" t="s">
        <v>1107</v>
      </c>
    </row>
    <row r="176" spans="4:73" ht="54" customHeight="1">
      <c r="D176" s="138">
        <f t="shared" si="27"/>
        <v>53</v>
      </c>
      <c r="E176" s="139"/>
      <c r="F176" s="139"/>
      <c r="G176" s="140"/>
      <c r="H176" s="45" t="str">
        <f t="shared" ca="1" si="2"/>
        <v>clear; echo テストケース053;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6" t="str" cm="1">
        <f t="array" ref="AE176">SUBSTITUTE(INDEX($H$134:$AQ$134, , MATCH($D176, $70:$70, 0)-7),"-","")</f>
        <v>異常</v>
      </c>
      <c r="AF176" s="147"/>
      <c r="AG176" s="148"/>
      <c r="AH176" s="156" t="s">
        <v>936</v>
      </c>
      <c r="AI176" s="157"/>
      <c r="AJ176" s="157"/>
      <c r="AK176" s="157"/>
      <c r="AL176" s="157"/>
      <c r="AM176" s="157"/>
      <c r="AN176" s="157"/>
      <c r="AO176" s="157"/>
      <c r="AP176" s="157"/>
      <c r="AQ176" s="158"/>
      <c r="AS176" s="69" t="str" cm="1">
        <f t="array" ref="AS176">SUBSTITUTE(TEXT(INDEX($H$137:$AQ$137,1,$D176-36),"000000"),"-","")</f>
        <v>220130</v>
      </c>
      <c r="AT176" s="70"/>
      <c r="AU176" s="71"/>
      <c r="AW176" s="73" t="str">
        <f t="shared" si="3"/>
        <v/>
      </c>
      <c r="AX176" s="73" t="str">
        <f t="shared" si="4"/>
        <v/>
      </c>
      <c r="AY176" s="73" t="str">
        <f t="shared" si="5"/>
        <v/>
      </c>
      <c r="AZ176" s="73" t="str">
        <f t="shared" si="6"/>
        <v/>
      </c>
      <c r="BA176" s="73" t="str">
        <f t="shared" si="7"/>
        <v>sed -i '' 's#COLUMN_DATA_LENGTH="3"#COLUMN_DATA_LENGTH="38.7"#g' ${CONFIG_DIR}db_data_config.txt; export COLUMN_DATA_LENGTH="38.7";</v>
      </c>
      <c r="BB176" s="73" t="str">
        <f t="shared" si="8"/>
        <v>sed -i '' 's#COLUMN_DATA_LENGTH="38.7"#COLUMN_DATA_LENGTH="3"#g' ${CONFIG_DIR}db_data_config.txt; export COLUMN_DATA_LENGTH="3";</v>
      </c>
      <c r="BC176" s="73" t="str">
        <f t="shared" si="9"/>
        <v/>
      </c>
      <c r="BD176" s="73" t="str">
        <f t="shared" si="10"/>
        <v/>
      </c>
      <c r="BE176" s="73" t="str">
        <f t="shared" si="11"/>
        <v/>
      </c>
      <c r="BF176" s="73" t="str">
        <f t="shared" si="12"/>
        <v/>
      </c>
      <c r="BG176" s="73" t="str">
        <f t="shared" si="13"/>
        <v/>
      </c>
      <c r="BH176" s="73" t="str">
        <f t="shared" si="14"/>
        <v/>
      </c>
      <c r="BI176" s="73" t="str">
        <f t="shared" si="15"/>
        <v/>
      </c>
      <c r="BJ176" s="73" t="str">
        <f t="shared" si="16"/>
        <v/>
      </c>
      <c r="BK176" s="73" t="str">
        <f t="shared" si="17"/>
        <v/>
      </c>
      <c r="BL176" s="73" t="str">
        <f t="shared" si="18"/>
        <v/>
      </c>
      <c r="BM176" s="73" t="str">
        <f t="shared" si="19"/>
        <v/>
      </c>
      <c r="BN176" s="73" t="str">
        <f t="shared" si="20"/>
        <v/>
      </c>
      <c r="BO176" s="73" t="str">
        <f t="shared" si="21"/>
        <v/>
      </c>
      <c r="BP176" s="73" t="str">
        <f t="shared" si="22"/>
        <v/>
      </c>
      <c r="BQ176" s="73" t="str">
        <f t="shared" si="23"/>
        <v/>
      </c>
      <c r="BR176" s="73" t="str">
        <f t="shared" si="24"/>
        <v/>
      </c>
      <c r="BS176" s="73" t="str">
        <f t="shared" si="25"/>
        <v/>
      </c>
      <c r="BT176" s="73" t="str">
        <f t="shared" si="26"/>
        <v/>
      </c>
      <c r="BU176" s="60" t="s">
        <v>1107</v>
      </c>
    </row>
    <row r="177" spans="4:73" ht="54" customHeight="1">
      <c r="D177" s="138">
        <f t="shared" si="27"/>
        <v>54</v>
      </c>
      <c r="E177" s="139"/>
      <c r="F177" s="139"/>
      <c r="G177" s="140"/>
      <c r="H177" s="45" t="str">
        <f t="shared" ca="1" si="2"/>
        <v>clear; echo テストケース054;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6" t="str" cm="1">
        <f t="array" ref="AE177">SUBSTITUTE(INDEX($H$134:$AQ$134, , MATCH($D177, $70:$70, 0)-7),"-","")</f>
        <v>異常</v>
      </c>
      <c r="AF177" s="147"/>
      <c r="AG177" s="148"/>
      <c r="AH177" s="156" t="s">
        <v>937</v>
      </c>
      <c r="AI177" s="157"/>
      <c r="AJ177" s="157"/>
      <c r="AK177" s="157"/>
      <c r="AL177" s="157"/>
      <c r="AM177" s="157"/>
      <c r="AN177" s="157"/>
      <c r="AO177" s="157"/>
      <c r="AP177" s="157"/>
      <c r="AQ177" s="158"/>
      <c r="AS177" s="69" t="str" cm="1">
        <f t="array" ref="AS177">SUBSTITUTE(TEXT(INDEX($H$137:$AQ$137,1,$D177-36),"000000"),"-","")</f>
        <v>220130</v>
      </c>
      <c r="AT177" s="70"/>
      <c r="AU177" s="71"/>
      <c r="AW177" s="73" t="str">
        <f t="shared" si="3"/>
        <v/>
      </c>
      <c r="AX177" s="73" t="str">
        <f t="shared" si="4"/>
        <v/>
      </c>
      <c r="AY177" s="73" t="str">
        <f t="shared" si="5"/>
        <v/>
      </c>
      <c r="AZ177" s="73" t="str">
        <f t="shared" si="6"/>
        <v/>
      </c>
      <c r="BA177" s="73" t="str">
        <f t="shared" si="7"/>
        <v>sed -i '' 's#COLUMN_DATA_LENGTH="3"#COLUMN_DATA_LENGTH="YYYY"#g' ${CONFIG_DIR}db_data_config.txt; export COLUMN_DATA_LENGTH="YYYY";</v>
      </c>
      <c r="BB177" s="73" t="str">
        <f t="shared" si="8"/>
        <v>sed -i '' 's#COLUMN_DATA_LENGTH="YYYY"#COLUMN_DATA_LENGTH="3"#g' ${CONFIG_DIR}db_data_config.txt; export COLUMN_DATA_LENGTH="3";</v>
      </c>
      <c r="BC177" s="73" t="str">
        <f t="shared" si="9"/>
        <v/>
      </c>
      <c r="BD177" s="73" t="str">
        <f t="shared" si="10"/>
        <v/>
      </c>
      <c r="BE177" s="73" t="str">
        <f t="shared" si="11"/>
        <v/>
      </c>
      <c r="BF177" s="73" t="str">
        <f t="shared" si="12"/>
        <v/>
      </c>
      <c r="BG177" s="73" t="str">
        <f t="shared" si="13"/>
        <v/>
      </c>
      <c r="BH177" s="73" t="str">
        <f t="shared" si="14"/>
        <v/>
      </c>
      <c r="BI177" s="73" t="str">
        <f t="shared" si="15"/>
        <v/>
      </c>
      <c r="BJ177" s="73" t="str">
        <f t="shared" si="16"/>
        <v/>
      </c>
      <c r="BK177" s="73" t="str">
        <f t="shared" si="17"/>
        <v/>
      </c>
      <c r="BL177" s="73" t="str">
        <f t="shared" si="18"/>
        <v/>
      </c>
      <c r="BM177" s="73" t="str">
        <f t="shared" si="19"/>
        <v/>
      </c>
      <c r="BN177" s="73" t="str">
        <f t="shared" si="20"/>
        <v/>
      </c>
      <c r="BO177" s="73" t="str">
        <f t="shared" si="21"/>
        <v/>
      </c>
      <c r="BP177" s="73" t="str">
        <f t="shared" si="22"/>
        <v/>
      </c>
      <c r="BQ177" s="73" t="str">
        <f t="shared" si="23"/>
        <v/>
      </c>
      <c r="BR177" s="73" t="str">
        <f t="shared" si="24"/>
        <v/>
      </c>
      <c r="BS177" s="73" t="str">
        <f t="shared" si="25"/>
        <v/>
      </c>
      <c r="BT177" s="73" t="str">
        <f t="shared" si="26"/>
        <v/>
      </c>
      <c r="BU177" s="60" t="s">
        <v>1107</v>
      </c>
    </row>
    <row r="178" spans="4:73" ht="54" customHeight="1">
      <c r="D178" s="138">
        <f t="shared" si="27"/>
        <v>55</v>
      </c>
      <c r="E178" s="139"/>
      <c r="F178" s="139"/>
      <c r="G178" s="140"/>
      <c r="H178" s="45" t="str">
        <f t="shared" ca="1" si="2"/>
        <v>clear; echo テストケース055; sed -i '' 's#COLUMN_DATA_TYPE="char"#COLUMN_DATA_TYPE="string"#g' ${CONFIG_DIR}db_data_config.txt; export COLUMN_DATA_TYPE="string";sed -i '' 's#COLUMN_DATA_LENGTH="3"#COLUMN_DATA_LENGTH="0"#g' ${CONFIG_DIR}db_data_config.txt; export COLUMN_DATA_LENGTH="0";sh ./script/db_check_data_validate_config.sh; sed -i '' 's#COLUMN_DATA_TYPE="string"#COLUMN_DATA_TYPE="char"#g' ${CONFIG_DIR}db_data_config.txt; export COLUMN_DATA_TYPE="char";sed -i '' 's#COLUMN_DATA_LENGTH="0"#COLUMN_DATA_LENGTH="3"#g'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6" t="str" cm="1">
        <f t="array" ref="AE178">SUBSTITUTE(INDEX($H$134:$AQ$134, , MATCH($D178, $70:$70, 0)-7),"-","")</f>
        <v>異常</v>
      </c>
      <c r="AF178" s="147"/>
      <c r="AG178" s="148"/>
      <c r="AH178" s="156" t="s">
        <v>938</v>
      </c>
      <c r="AI178" s="157"/>
      <c r="AJ178" s="157"/>
      <c r="AK178" s="157"/>
      <c r="AL178" s="157"/>
      <c r="AM178" s="157"/>
      <c r="AN178" s="157"/>
      <c r="AO178" s="157"/>
      <c r="AP178" s="157"/>
      <c r="AQ178" s="158"/>
      <c r="AS178" s="69" t="str" cm="1">
        <f t="array" ref="AS178">SUBSTITUTE(TEXT(INDEX($H$137:$AQ$137,1,$D178-36),"000000"),"-","")</f>
        <v>220133</v>
      </c>
      <c r="AT178" s="70"/>
      <c r="AU178" s="71"/>
      <c r="AW178" s="73" t="str">
        <f t="shared" si="3"/>
        <v/>
      </c>
      <c r="AX178" s="73" t="str">
        <f t="shared" si="4"/>
        <v/>
      </c>
      <c r="AY178" s="73" t="str">
        <f t="shared" si="5"/>
        <v>sed -i '' 's#COLUMN_DATA_TYPE="char"#COLUMN_DATA_TYPE="string"#g' ${CONFIG_DIR}db_data_config.txt; export COLUMN_DATA_TYPE="string";</v>
      </c>
      <c r="AZ178" s="73" t="str">
        <f t="shared" si="6"/>
        <v>sed -i '' 's#COLUMN_DATA_TYPE="string"#COLUMN_DATA_TYPE="char"#g' ${CONFIG_DIR}db_data_config.txt; export COLUMN_DATA_TYPE="char";</v>
      </c>
      <c r="BA178" s="73" t="str">
        <f t="shared" si="7"/>
        <v>sed -i '' 's#COLUMN_DATA_LENGTH="3"#COLUMN_DATA_LENGTH="0"#g' ${CONFIG_DIR}db_data_config.txt; export COLUMN_DATA_LENGTH="0";</v>
      </c>
      <c r="BB178" s="73" t="str">
        <f t="shared" si="8"/>
        <v>sed -i '' 's#COLUMN_DATA_LENGTH="0"#COLUMN_DATA_LENGTH="3"#g' ${CONFIG_DIR}db_data_config.txt; export COLUMN_DATA_LENGTH="3";</v>
      </c>
      <c r="BC178" s="73" t="str">
        <f t="shared" si="9"/>
        <v/>
      </c>
      <c r="BD178" s="73" t="str">
        <f t="shared" si="10"/>
        <v/>
      </c>
      <c r="BE178" s="73" t="str">
        <f t="shared" si="11"/>
        <v/>
      </c>
      <c r="BF178" s="73" t="str">
        <f t="shared" si="12"/>
        <v/>
      </c>
      <c r="BG178" s="73" t="str">
        <f t="shared" si="13"/>
        <v/>
      </c>
      <c r="BH178" s="73" t="str">
        <f t="shared" si="14"/>
        <v/>
      </c>
      <c r="BI178" s="73" t="str">
        <f t="shared" si="15"/>
        <v/>
      </c>
      <c r="BJ178" s="73" t="str">
        <f t="shared" si="16"/>
        <v/>
      </c>
      <c r="BK178" s="73" t="str">
        <f t="shared" si="17"/>
        <v/>
      </c>
      <c r="BL178" s="73" t="str">
        <f t="shared" si="18"/>
        <v/>
      </c>
      <c r="BM178" s="73" t="str">
        <f t="shared" si="19"/>
        <v/>
      </c>
      <c r="BN178" s="73" t="str">
        <f t="shared" si="20"/>
        <v/>
      </c>
      <c r="BO178" s="73" t="str">
        <f t="shared" si="21"/>
        <v/>
      </c>
      <c r="BP178" s="73" t="str">
        <f t="shared" si="22"/>
        <v/>
      </c>
      <c r="BQ178" s="73" t="str">
        <f t="shared" si="23"/>
        <v/>
      </c>
      <c r="BR178" s="73" t="str">
        <f t="shared" si="24"/>
        <v/>
      </c>
      <c r="BS178" s="73" t="str">
        <f t="shared" si="25"/>
        <v/>
      </c>
      <c r="BT178" s="73" t="str">
        <f t="shared" si="26"/>
        <v/>
      </c>
    </row>
    <row r="179" spans="4:73" ht="54" customHeight="1">
      <c r="D179" s="138">
        <f t="shared" si="27"/>
        <v>56</v>
      </c>
      <c r="E179" s="139"/>
      <c r="F179" s="139"/>
      <c r="G179" s="140"/>
      <c r="H179" s="45" t="str">
        <f t="shared" ca="1" si="2"/>
        <v>clear; echo テストケース056;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6" t="str" cm="1">
        <f t="array" ref="AE179">SUBSTITUTE(INDEX($H$134:$AQ$134, , MATCH($D179, $70:$70, 0)-7),"-","")</f>
        <v>異常</v>
      </c>
      <c r="AF179" s="147"/>
      <c r="AG179" s="148"/>
      <c r="AH179" s="156" t="s">
        <v>939</v>
      </c>
      <c r="AI179" s="157"/>
      <c r="AJ179" s="157"/>
      <c r="AK179" s="157"/>
      <c r="AL179" s="157"/>
      <c r="AM179" s="157"/>
      <c r="AN179" s="157"/>
      <c r="AO179" s="157"/>
      <c r="AP179" s="157"/>
      <c r="AQ179" s="158"/>
      <c r="AS179" s="69" t="str" cm="1">
        <f t="array" ref="AS179">SUBSTITUTE(TEXT(INDEX($H$137:$AQ$137,1,$D179-36),"000000"),"-","")</f>
        <v>220134</v>
      </c>
      <c r="AT179" s="70"/>
      <c r="AU179" s="71"/>
      <c r="AW179" s="73" t="str">
        <f t="shared" si="3"/>
        <v/>
      </c>
      <c r="AX179" s="73" t="str">
        <f t="shared" si="4"/>
        <v/>
      </c>
      <c r="AY179" s="73" t="str">
        <f t="shared" si="5"/>
        <v>sed -i '' 's#COLUMN_DATA_TYPE="char"#COLUMN_DATA_TYPE="string"#g' ${CONFIG_DIR}db_data_config.txt; export COLUMN_DATA_TYPE="string";</v>
      </c>
      <c r="AZ179" s="73" t="str">
        <f t="shared" si="6"/>
        <v>sed -i '' 's#COLUMN_DATA_TYPE="string"#COLUMN_DATA_TYPE="char"#g' ${CONFIG_DIR}db_data_config.txt; export COLUMN_DATA_TYPE="char";</v>
      </c>
      <c r="BA179" s="73" t="str">
        <f t="shared" si="7"/>
        <v>sed -i '' 's#COLUMN_DATA_LENGTH="3"#COLUMN_DATA_LENGTH="1"#g' ${CONFIG_DIR}db_data_config.txt; export COLUMN_DATA_LENGTH="1";</v>
      </c>
      <c r="BB179" s="73" t="str">
        <f t="shared" si="8"/>
        <v>sed -i '' 's#COLUMN_DATA_LENGTH="1"#COLUMN_DATA_LENGTH="3"#g' ${CONFIG_DIR}db_data_config.txt; export COLUMN_DATA_LENGTH="3";</v>
      </c>
      <c r="BC179" s="73" t="str">
        <f t="shared" si="9"/>
        <v>sed -i '' 's#COLUMN_DATA_TRIM="NONE"#COLUMN_DATA_TRIM="FT"#g' ${CONFIG_DIR}db_data_config.txt; export COLUMN_DATA_TRIM="FT";</v>
      </c>
      <c r="BD179" s="73" t="str">
        <f t="shared" si="10"/>
        <v>sed -i '' 's#COLUMN_DATA_TRIM="FT"#COLUMN_DATA_TRIM="NONE"#g' ${CONFIG_DIR}db_data_config.txt; export COLUMN_DATA_TRIM="NONE";</v>
      </c>
      <c r="BE179" s="73" t="str">
        <f t="shared" si="11"/>
        <v/>
      </c>
      <c r="BF179" s="73" t="str">
        <f t="shared" si="12"/>
        <v/>
      </c>
      <c r="BG179" s="73" t="str">
        <f t="shared" si="13"/>
        <v/>
      </c>
      <c r="BH179" s="73" t="str">
        <f t="shared" si="14"/>
        <v/>
      </c>
      <c r="BI179" s="73" t="str">
        <f t="shared" si="15"/>
        <v/>
      </c>
      <c r="BJ179" s="73" t="str">
        <f t="shared" si="16"/>
        <v/>
      </c>
      <c r="BK179" s="73" t="str">
        <f t="shared" si="17"/>
        <v/>
      </c>
      <c r="BL179" s="73" t="str">
        <f t="shared" si="18"/>
        <v/>
      </c>
      <c r="BM179" s="73" t="str">
        <f t="shared" si="19"/>
        <v/>
      </c>
      <c r="BN179" s="73" t="str">
        <f t="shared" si="20"/>
        <v/>
      </c>
      <c r="BO179" s="73" t="str">
        <f t="shared" si="21"/>
        <v/>
      </c>
      <c r="BP179" s="73" t="str">
        <f t="shared" si="22"/>
        <v/>
      </c>
      <c r="BQ179" s="73" t="str">
        <f t="shared" si="23"/>
        <v/>
      </c>
      <c r="BR179" s="73" t="str">
        <f t="shared" si="24"/>
        <v/>
      </c>
      <c r="BS179" s="73" t="str">
        <f t="shared" si="25"/>
        <v/>
      </c>
      <c r="BT179" s="73" t="str">
        <f t="shared" si="26"/>
        <v/>
      </c>
    </row>
    <row r="180" spans="4:73" ht="54" customHeight="1">
      <c r="D180" s="138">
        <f t="shared" si="27"/>
        <v>57</v>
      </c>
      <c r="E180" s="139"/>
      <c r="F180" s="139"/>
      <c r="G180" s="140"/>
      <c r="H180" s="45" t="str">
        <f t="shared" ca="1" si="2"/>
        <v>clear; echo テストケース057;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6" t="str" cm="1">
        <f t="array" ref="AE180">SUBSTITUTE(INDEX($H$134:$AQ$134, , MATCH($D180, $70:$70, 0)-7),"-","")</f>
        <v>異常</v>
      </c>
      <c r="AF180" s="147"/>
      <c r="AG180" s="148"/>
      <c r="AH180" s="156" t="s">
        <v>940</v>
      </c>
      <c r="AI180" s="157"/>
      <c r="AJ180" s="157"/>
      <c r="AK180" s="157"/>
      <c r="AL180" s="157"/>
      <c r="AM180" s="157"/>
      <c r="AN180" s="157"/>
      <c r="AO180" s="157"/>
      <c r="AP180" s="157"/>
      <c r="AQ180" s="158"/>
      <c r="AS180" s="69" t="str" cm="1">
        <f t="array" ref="AS180">SUBSTITUTE(TEXT(INDEX($H$137:$AQ$137,1,$D180-36),"000000"),"-","")</f>
        <v>220134</v>
      </c>
      <c r="AT180" s="70"/>
      <c r="AU180" s="71"/>
      <c r="AW180" s="73" t="str">
        <f t="shared" si="3"/>
        <v/>
      </c>
      <c r="AX180" s="73" t="str">
        <f t="shared" si="4"/>
        <v/>
      </c>
      <c r="AY180" s="73" t="str">
        <f t="shared" si="5"/>
        <v>sed -i '' 's#COLUMN_DATA_TYPE="char"#COLUMN_DATA_TYPE="string"#g' ${CONFIG_DIR}db_data_config.txt; export COLUMN_DATA_TYPE="string";</v>
      </c>
      <c r="AZ180" s="73" t="str">
        <f t="shared" si="6"/>
        <v>sed -i '' 's#COLUMN_DATA_TYPE="string"#COLUMN_DATA_TYPE="char"#g' ${CONFIG_DIR}db_data_config.txt; export COLUMN_DATA_TYPE="char";</v>
      </c>
      <c r="BA180" s="73" t="str">
        <f t="shared" si="7"/>
        <v>sed -i '' 's#COLUMN_DATA_LENGTH="3"#COLUMN_DATA_LENGTH="2"#g' ${CONFIG_DIR}db_data_config.txt; export COLUMN_DATA_LENGTH="2";</v>
      </c>
      <c r="BB180" s="73" t="str">
        <f t="shared" si="8"/>
        <v>sed -i '' 's#COLUMN_DATA_LENGTH="2"#COLUMN_DATA_LENGTH="3"#g' ${CONFIG_DIR}db_data_config.txt; export COLUMN_DATA_LENGTH="3";</v>
      </c>
      <c r="BC180" s="73" t="str">
        <f t="shared" si="9"/>
        <v>sed -i '' 's#COLUMN_DATA_TRIM="NONE"#COLUMN_DATA_TRIM="FT"#g' ${CONFIG_DIR}db_data_config.txt; export COLUMN_DATA_TRIM="FT";</v>
      </c>
      <c r="BD180" s="73" t="str">
        <f t="shared" si="10"/>
        <v>sed -i '' 's#COLUMN_DATA_TRIM="FT"#COLUMN_DATA_TRIM="NONE"#g' ${CONFIG_DIR}db_data_config.txt; export COLUMN_DATA_TRIM="NONE";</v>
      </c>
      <c r="BE180" s="73" t="str">
        <f t="shared" si="11"/>
        <v/>
      </c>
      <c r="BF180" s="73" t="str">
        <f t="shared" si="12"/>
        <v/>
      </c>
      <c r="BG180" s="73" t="str">
        <f t="shared" si="13"/>
        <v/>
      </c>
      <c r="BH180" s="73" t="str">
        <f t="shared" si="14"/>
        <v/>
      </c>
      <c r="BI180" s="73" t="str">
        <f t="shared" si="15"/>
        <v/>
      </c>
      <c r="BJ180" s="73" t="str">
        <f t="shared" si="16"/>
        <v/>
      </c>
      <c r="BK180" s="73" t="str">
        <f t="shared" si="17"/>
        <v/>
      </c>
      <c r="BL180" s="73" t="str">
        <f t="shared" si="18"/>
        <v/>
      </c>
      <c r="BM180" s="73" t="str">
        <f t="shared" si="19"/>
        <v/>
      </c>
      <c r="BN180" s="73" t="str">
        <f t="shared" si="20"/>
        <v/>
      </c>
      <c r="BO180" s="73" t="str">
        <f t="shared" si="21"/>
        <v/>
      </c>
      <c r="BP180" s="73" t="str">
        <f t="shared" si="22"/>
        <v/>
      </c>
      <c r="BQ180" s="73" t="str">
        <f t="shared" si="23"/>
        <v/>
      </c>
      <c r="BR180" s="73" t="str">
        <f t="shared" si="24"/>
        <v/>
      </c>
      <c r="BS180" s="73" t="str">
        <f t="shared" si="25"/>
        <v/>
      </c>
      <c r="BT180" s="73" t="str">
        <f t="shared" si="26"/>
        <v/>
      </c>
    </row>
    <row r="181" spans="4:73" ht="54" customHeight="1">
      <c r="D181" s="138">
        <f t="shared" si="27"/>
        <v>58</v>
      </c>
      <c r="E181" s="139"/>
      <c r="F181" s="139"/>
      <c r="G181" s="140"/>
      <c r="H181" s="45" t="str">
        <f t="shared" ca="1" si="2"/>
        <v>clear; echo テストケース058;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6" t="str" cm="1">
        <f t="array" ref="AE181">SUBSTITUTE(INDEX($H$134:$AQ$134, , MATCH($D181, $70:$70, 0)-7),"-","")</f>
        <v>正常</v>
      </c>
      <c r="AF181" s="147"/>
      <c r="AG181" s="148"/>
      <c r="AH181" s="156" t="s">
        <v>941</v>
      </c>
      <c r="AI181" s="157"/>
      <c r="AJ181" s="157"/>
      <c r="AK181" s="157"/>
      <c r="AL181" s="157"/>
      <c r="AM181" s="157"/>
      <c r="AN181" s="157"/>
      <c r="AO181" s="157"/>
      <c r="AP181" s="157"/>
      <c r="AQ181" s="158"/>
      <c r="AS181" s="69" t="str" cm="1">
        <f t="array" ref="AS181">SUBSTITUTE(TEXT(INDEX($H$137:$AQ$137,1,$D181-36),"000000"),"-","")</f>
        <v>220001</v>
      </c>
      <c r="AT181" s="70"/>
      <c r="AU181" s="71"/>
      <c r="AW181" s="73" t="str">
        <f t="shared" si="3"/>
        <v/>
      </c>
      <c r="AX181" s="73" t="str">
        <f t="shared" si="4"/>
        <v/>
      </c>
      <c r="AY181" s="73" t="str">
        <f t="shared" si="5"/>
        <v>sed -i '' 's#COLUMN_DATA_TYPE="char"#COLUMN_DATA_TYPE="string"#g' ${CONFIG_DIR}db_data_config.txt; export COLUMN_DATA_TYPE="string";</v>
      </c>
      <c r="AZ181" s="73" t="str">
        <f t="shared" si="6"/>
        <v>sed -i '' 's#COLUMN_DATA_TYPE="string"#COLUMN_DATA_TYPE="char"#g' ${CONFIG_DIR}db_data_config.txt; export COLUMN_DATA_TYPE="char";</v>
      </c>
      <c r="BA181" s="73" t="str">
        <f t="shared" si="7"/>
        <v/>
      </c>
      <c r="BB181" s="73" t="str">
        <f t="shared" si="8"/>
        <v/>
      </c>
      <c r="BC181" s="73" t="str">
        <f t="shared" si="9"/>
        <v>sed -i '' 's#COLUMN_DATA_TRIM="NONE"#COLUMN_DATA_TRIM="FT"#g' ${CONFIG_DIR}db_data_config.txt; export COLUMN_DATA_TRIM="FT";</v>
      </c>
      <c r="BD181" s="73" t="str">
        <f t="shared" si="10"/>
        <v>sed -i '' 's#COLUMN_DATA_TRIM="FT"#COLUMN_DATA_TRIM="NONE"#g' ${CONFIG_DIR}db_data_config.txt; export COLUMN_DATA_TRIM="NONE";</v>
      </c>
      <c r="BE181" s="73" t="str">
        <f t="shared" si="11"/>
        <v/>
      </c>
      <c r="BF181" s="73" t="str">
        <f t="shared" si="12"/>
        <v/>
      </c>
      <c r="BG181" s="73" t="str">
        <f t="shared" si="13"/>
        <v/>
      </c>
      <c r="BH181" s="73" t="str">
        <f t="shared" si="14"/>
        <v/>
      </c>
      <c r="BI181" s="73" t="str">
        <f t="shared" si="15"/>
        <v/>
      </c>
      <c r="BJ181" s="73" t="str">
        <f t="shared" si="16"/>
        <v/>
      </c>
      <c r="BK181" s="73" t="str">
        <f t="shared" si="17"/>
        <v/>
      </c>
      <c r="BL181" s="73" t="str">
        <f t="shared" si="18"/>
        <v/>
      </c>
      <c r="BM181" s="73" t="str">
        <f t="shared" si="19"/>
        <v/>
      </c>
      <c r="BN181" s="73" t="str">
        <f t="shared" si="20"/>
        <v/>
      </c>
      <c r="BO181" s="73" t="str">
        <f t="shared" si="21"/>
        <v/>
      </c>
      <c r="BP181" s="73" t="str">
        <f t="shared" si="22"/>
        <v/>
      </c>
      <c r="BQ181" s="73" t="str">
        <f t="shared" si="23"/>
        <v/>
      </c>
      <c r="BR181" s="73" t="str">
        <f t="shared" si="24"/>
        <v/>
      </c>
      <c r="BS181" s="73" t="str">
        <f t="shared" si="25"/>
        <v/>
      </c>
      <c r="BT181" s="73" t="str">
        <f t="shared" si="26"/>
        <v/>
      </c>
    </row>
    <row r="182" spans="4:73" ht="54" customHeight="1">
      <c r="D182" s="138">
        <f t="shared" si="27"/>
        <v>59</v>
      </c>
      <c r="E182" s="139"/>
      <c r="F182" s="139"/>
      <c r="G182" s="140"/>
      <c r="H182" s="45" t="str">
        <f t="shared" ca="1" si="2"/>
        <v>clear; echo テストケース059;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6" t="str" cm="1">
        <f t="array" ref="AE182">SUBSTITUTE(INDEX($H$134:$AQ$134, , MATCH($D182, $70:$70, 0)-7),"-","")</f>
        <v>異常</v>
      </c>
      <c r="AF182" s="147"/>
      <c r="AG182" s="148"/>
      <c r="AH182" s="156" t="s">
        <v>942</v>
      </c>
      <c r="AI182" s="157"/>
      <c r="AJ182" s="157"/>
      <c r="AK182" s="157"/>
      <c r="AL182" s="157"/>
      <c r="AM182" s="157"/>
      <c r="AN182" s="157"/>
      <c r="AO182" s="157"/>
      <c r="AP182" s="157"/>
      <c r="AQ182" s="158"/>
      <c r="AS182" s="69" t="str" cm="1">
        <f t="array" ref="AS182">SUBSTITUTE(TEXT(INDEX($H$137:$AQ$137,1,$D182-36),"000000"),"-","")</f>
        <v>220135</v>
      </c>
      <c r="AT182" s="70"/>
      <c r="AU182" s="71"/>
      <c r="AW182" s="73" t="str">
        <f t="shared" si="3"/>
        <v/>
      </c>
      <c r="AX182" s="73" t="str">
        <f t="shared" si="4"/>
        <v/>
      </c>
      <c r="AY182" s="73" t="str">
        <f t="shared" si="5"/>
        <v>sed -i '' 's#COLUMN_DATA_TYPE="char"#COLUMN_DATA_TYPE="string"#g' ${CONFIG_DIR}db_data_config.txt; export COLUMN_DATA_TYPE="string";</v>
      </c>
      <c r="AZ182" s="73" t="str">
        <f t="shared" si="6"/>
        <v>sed -i '' 's#COLUMN_DATA_TYPE="string"#COLUMN_DATA_TYPE="char"#g' ${CONFIG_DIR}db_data_config.txt; export COLUMN_DATA_TYPE="char";</v>
      </c>
      <c r="BA182" s="73" t="str">
        <f t="shared" si="7"/>
        <v>sed -i '' 's#COLUMN_DATA_LENGTH="3"#COLUMN_DATA_LENGTH="1"#g' ${CONFIG_DIR}db_data_config.txt; export COLUMN_DATA_LENGTH="1";</v>
      </c>
      <c r="BB182" s="73" t="str">
        <f t="shared" si="8"/>
        <v>sed -i '' 's#COLUMN_DATA_LENGTH="1"#COLUMN_DATA_LENGTH="3"#g' ${CONFIG_DIR}db_data_config.txt; export COLUMN_DATA_LENGTH="3";</v>
      </c>
      <c r="BC182" s="73" t="str">
        <f t="shared" si="9"/>
        <v>sed -i '' 's#COLUMN_DATA_TRIM="NONE"#COLUMN_DATA_TRIM="ft"#g' ${CONFIG_DIR}db_data_config.txt; export COLUMN_DATA_TRIM="ft";</v>
      </c>
      <c r="BD182" s="73" t="str">
        <f t="shared" si="10"/>
        <v>sed -i '' 's#COLUMN_DATA_TRIM="ft"#COLUMN_DATA_TRIM="NONE"#g' ${CONFIG_DIR}db_data_config.txt; export COLUMN_DATA_TRIM="NONE";</v>
      </c>
      <c r="BE182" s="73" t="str">
        <f t="shared" si="11"/>
        <v/>
      </c>
      <c r="BF182" s="73" t="str">
        <f t="shared" si="12"/>
        <v/>
      </c>
      <c r="BG182" s="73" t="str">
        <f t="shared" si="13"/>
        <v/>
      </c>
      <c r="BH182" s="73" t="str">
        <f t="shared" si="14"/>
        <v/>
      </c>
      <c r="BI182" s="73" t="str">
        <f t="shared" si="15"/>
        <v/>
      </c>
      <c r="BJ182" s="73" t="str">
        <f t="shared" si="16"/>
        <v/>
      </c>
      <c r="BK182" s="73" t="str">
        <f t="shared" si="17"/>
        <v/>
      </c>
      <c r="BL182" s="73" t="str">
        <f t="shared" si="18"/>
        <v/>
      </c>
      <c r="BM182" s="73" t="str">
        <f t="shared" si="19"/>
        <v/>
      </c>
      <c r="BN182" s="73" t="str">
        <f t="shared" si="20"/>
        <v/>
      </c>
      <c r="BO182" s="73" t="str">
        <f t="shared" si="21"/>
        <v/>
      </c>
      <c r="BP182" s="73" t="str">
        <f t="shared" si="22"/>
        <v/>
      </c>
      <c r="BQ182" s="73" t="str">
        <f t="shared" si="23"/>
        <v/>
      </c>
      <c r="BR182" s="73" t="str">
        <f t="shared" si="24"/>
        <v/>
      </c>
      <c r="BS182" s="73" t="str">
        <f t="shared" si="25"/>
        <v/>
      </c>
      <c r="BT182" s="73" t="str">
        <f t="shared" si="26"/>
        <v/>
      </c>
    </row>
    <row r="183" spans="4:73" ht="54" customHeight="1">
      <c r="D183" s="138">
        <f t="shared" si="27"/>
        <v>60</v>
      </c>
      <c r="E183" s="139"/>
      <c r="F183" s="139"/>
      <c r="G183" s="140"/>
      <c r="H183" s="45" t="str">
        <f t="shared" ca="1" si="2"/>
        <v>clear; echo テストケース060;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6" t="str" cm="1">
        <f t="array" ref="AE183">SUBSTITUTE(INDEX($H$134:$AQ$134, , MATCH($D183, $70:$70, 0)-7),"-","")</f>
        <v>正常</v>
      </c>
      <c r="AF183" s="147"/>
      <c r="AG183" s="148"/>
      <c r="AH183" s="156" t="s">
        <v>943</v>
      </c>
      <c r="AI183" s="157"/>
      <c r="AJ183" s="157"/>
      <c r="AK183" s="157"/>
      <c r="AL183" s="157"/>
      <c r="AM183" s="157"/>
      <c r="AN183" s="157"/>
      <c r="AO183" s="157"/>
      <c r="AP183" s="157"/>
      <c r="AQ183" s="158"/>
      <c r="AS183" s="69" t="str" cm="1">
        <f t="array" ref="AS183">SUBSTITUTE(TEXT(INDEX($H$137:$AQ$137,1,$D183-36),"000000"),"-","")</f>
        <v>220001</v>
      </c>
      <c r="AT183" s="70"/>
      <c r="AU183" s="71"/>
      <c r="AW183" s="73" t="str">
        <f t="shared" si="3"/>
        <v/>
      </c>
      <c r="AX183" s="73" t="str">
        <f t="shared" si="4"/>
        <v/>
      </c>
      <c r="AY183" s="73" t="str">
        <f t="shared" si="5"/>
        <v>sed -i '' 's#COLUMN_DATA_TYPE="char"#COLUMN_DATA_TYPE="string"#g' ${CONFIG_DIR}db_data_config.txt; export COLUMN_DATA_TYPE="string";</v>
      </c>
      <c r="AZ183" s="73" t="str">
        <f t="shared" si="6"/>
        <v>sed -i '' 's#COLUMN_DATA_TYPE="string"#COLUMN_DATA_TYPE="char"#g' ${CONFIG_DIR}db_data_config.txt; export COLUMN_DATA_TYPE="char";</v>
      </c>
      <c r="BA183" s="73" t="str">
        <f t="shared" si="7"/>
        <v>sed -i '' 's#COLUMN_DATA_LENGTH="3"#COLUMN_DATA_LENGTH="2"#g' ${CONFIG_DIR}db_data_config.txt; export COLUMN_DATA_LENGTH="2";</v>
      </c>
      <c r="BB183" s="73" t="str">
        <f t="shared" si="8"/>
        <v>sed -i '' 's#COLUMN_DATA_LENGTH="2"#COLUMN_DATA_LENGTH="3"#g' ${CONFIG_DIR}db_data_config.txt; export COLUMN_DATA_LENGTH="3";</v>
      </c>
      <c r="BC183" s="73" t="str">
        <f t="shared" si="9"/>
        <v>sed -i '' 's#COLUMN_DATA_TRIM="NONE"#COLUMN_DATA_TRIM="ft"#g' ${CONFIG_DIR}db_data_config.txt; export COLUMN_DATA_TRIM="ft";</v>
      </c>
      <c r="BD183" s="73" t="str">
        <f t="shared" si="10"/>
        <v>sed -i '' 's#COLUMN_DATA_TRIM="ft"#COLUMN_DATA_TRIM="NONE"#g' ${CONFIG_DIR}db_data_config.txt; export COLUMN_DATA_TRIM="NONE";</v>
      </c>
      <c r="BE183" s="73" t="str">
        <f t="shared" si="11"/>
        <v/>
      </c>
      <c r="BF183" s="73" t="str">
        <f t="shared" si="12"/>
        <v/>
      </c>
      <c r="BG183" s="73" t="str">
        <f t="shared" si="13"/>
        <v/>
      </c>
      <c r="BH183" s="73" t="str">
        <f t="shared" si="14"/>
        <v/>
      </c>
      <c r="BI183" s="73" t="str">
        <f t="shared" si="15"/>
        <v/>
      </c>
      <c r="BJ183" s="73" t="str">
        <f t="shared" si="16"/>
        <v/>
      </c>
      <c r="BK183" s="73" t="str">
        <f t="shared" si="17"/>
        <v/>
      </c>
      <c r="BL183" s="73" t="str">
        <f t="shared" si="18"/>
        <v/>
      </c>
      <c r="BM183" s="73" t="str">
        <f t="shared" si="19"/>
        <v/>
      </c>
      <c r="BN183" s="73" t="str">
        <f t="shared" si="20"/>
        <v/>
      </c>
      <c r="BO183" s="73" t="str">
        <f t="shared" si="21"/>
        <v/>
      </c>
      <c r="BP183" s="73" t="str">
        <f t="shared" si="22"/>
        <v/>
      </c>
      <c r="BQ183" s="73" t="str">
        <f t="shared" si="23"/>
        <v/>
      </c>
      <c r="BR183" s="73" t="str">
        <f t="shared" si="24"/>
        <v/>
      </c>
      <c r="BS183" s="73" t="str">
        <f t="shared" si="25"/>
        <v/>
      </c>
      <c r="BT183" s="73" t="str">
        <f t="shared" si="26"/>
        <v/>
      </c>
    </row>
    <row r="184" spans="4:73" ht="54" customHeight="1">
      <c r="D184" s="138">
        <f t="shared" si="27"/>
        <v>61</v>
      </c>
      <c r="E184" s="139"/>
      <c r="F184" s="139"/>
      <c r="G184" s="140"/>
      <c r="H184" s="45" t="str">
        <f t="shared" ca="1" si="2"/>
        <v>clear; echo テストケース061;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6" t="str" cm="1">
        <f t="array" ref="AE184">SUBSTITUTE(INDEX($H$134:$AQ$134, , MATCH($D184, $70:$70, 0)-7),"-","")</f>
        <v>正常</v>
      </c>
      <c r="AF184" s="147"/>
      <c r="AG184" s="148"/>
      <c r="AH184" s="156" t="s">
        <v>944</v>
      </c>
      <c r="AI184" s="157"/>
      <c r="AJ184" s="157"/>
      <c r="AK184" s="157"/>
      <c r="AL184" s="157"/>
      <c r="AM184" s="157"/>
      <c r="AN184" s="157"/>
      <c r="AO184" s="157"/>
      <c r="AP184" s="157"/>
      <c r="AQ184" s="158"/>
      <c r="AS184" s="69" t="str" cm="1">
        <f t="array" ref="AS184">SUBSTITUTE(TEXT(INDEX($H$137:$AQ$137,1,$D184-36),"000000"),"-","")</f>
        <v>220001</v>
      </c>
      <c r="AT184" s="70"/>
      <c r="AU184" s="71"/>
      <c r="AW184" s="73" t="str">
        <f t="shared" si="3"/>
        <v/>
      </c>
      <c r="AX184" s="73" t="str">
        <f t="shared" si="4"/>
        <v/>
      </c>
      <c r="AY184" s="73" t="str">
        <f t="shared" si="5"/>
        <v>sed -i '' 's#COLUMN_DATA_TYPE="char"#COLUMN_DATA_TYPE="string"#g' ${CONFIG_DIR}db_data_config.txt; export COLUMN_DATA_TYPE="string";</v>
      </c>
      <c r="AZ184" s="73" t="str">
        <f t="shared" si="6"/>
        <v>sed -i '' 's#COLUMN_DATA_TYPE="string"#COLUMN_DATA_TYPE="char"#g' ${CONFIG_DIR}db_data_config.txt; export COLUMN_DATA_TYPE="char";</v>
      </c>
      <c r="BA184" s="73" t="str">
        <f t="shared" si="7"/>
        <v/>
      </c>
      <c r="BB184" s="73" t="str">
        <f t="shared" si="8"/>
        <v/>
      </c>
      <c r="BC184" s="73" t="str">
        <f t="shared" si="9"/>
        <v>sed -i '' 's#COLUMN_DATA_TRIM="NONE"#COLUMN_DATA_TRIM="ft"#g' ${CONFIG_DIR}db_data_config.txt; export COLUMN_DATA_TRIM="ft";</v>
      </c>
      <c r="BD184" s="73" t="str">
        <f t="shared" si="10"/>
        <v>sed -i '' 's#COLUMN_DATA_TRIM="ft"#COLUMN_DATA_TRIM="NONE"#g' ${CONFIG_DIR}db_data_config.txt; export COLUMN_DATA_TRIM="NONE";</v>
      </c>
      <c r="BE184" s="73" t="str">
        <f t="shared" si="11"/>
        <v/>
      </c>
      <c r="BF184" s="73" t="str">
        <f t="shared" si="12"/>
        <v/>
      </c>
      <c r="BG184" s="73" t="str">
        <f t="shared" si="13"/>
        <v/>
      </c>
      <c r="BH184" s="73" t="str">
        <f t="shared" si="14"/>
        <v/>
      </c>
      <c r="BI184" s="73" t="str">
        <f t="shared" si="15"/>
        <v/>
      </c>
      <c r="BJ184" s="73" t="str">
        <f t="shared" si="16"/>
        <v/>
      </c>
      <c r="BK184" s="73" t="str">
        <f t="shared" si="17"/>
        <v/>
      </c>
      <c r="BL184" s="73" t="str">
        <f t="shared" si="18"/>
        <v/>
      </c>
      <c r="BM184" s="73" t="str">
        <f t="shared" si="19"/>
        <v/>
      </c>
      <c r="BN184" s="73" t="str">
        <f t="shared" si="20"/>
        <v/>
      </c>
      <c r="BO184" s="73" t="str">
        <f t="shared" si="21"/>
        <v/>
      </c>
      <c r="BP184" s="73" t="str">
        <f t="shared" si="22"/>
        <v/>
      </c>
      <c r="BQ184" s="73" t="str">
        <f t="shared" si="23"/>
        <v/>
      </c>
      <c r="BR184" s="73" t="str">
        <f t="shared" si="24"/>
        <v/>
      </c>
      <c r="BS184" s="73" t="str">
        <f t="shared" si="25"/>
        <v/>
      </c>
      <c r="BT184" s="73" t="str">
        <f t="shared" si="26"/>
        <v/>
      </c>
    </row>
    <row r="185" spans="4:73" ht="54" customHeight="1">
      <c r="D185" s="138">
        <f t="shared" si="27"/>
        <v>62</v>
      </c>
      <c r="E185" s="139"/>
      <c r="F185" s="139"/>
      <c r="G185" s="140"/>
      <c r="H185" s="45" t="str">
        <f t="shared" ca="1" si="2"/>
        <v>clear; echo テストケース062;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6" t="str" cm="1">
        <f t="array" ref="AE185">SUBSTITUTE(INDEX($H$134:$AQ$134, , MATCH($D185, $70:$70, 0)-7),"-","")</f>
        <v>異常</v>
      </c>
      <c r="AF185" s="147"/>
      <c r="AG185" s="148"/>
      <c r="AH185" s="156" t="s">
        <v>945</v>
      </c>
      <c r="AI185" s="157"/>
      <c r="AJ185" s="157"/>
      <c r="AK185" s="157"/>
      <c r="AL185" s="157"/>
      <c r="AM185" s="157"/>
      <c r="AN185" s="157"/>
      <c r="AO185" s="157"/>
      <c r="AP185" s="157"/>
      <c r="AQ185" s="158"/>
      <c r="AS185" s="69" t="str" cm="1">
        <f t="array" ref="AS185">SUBSTITUTE(TEXT(INDEX($H$137:$AQ$137,1,$D185-36),"000000"),"-","")</f>
        <v>220134</v>
      </c>
      <c r="AT185" s="70"/>
      <c r="AU185" s="71"/>
      <c r="AW185" s="73" t="str">
        <f t="shared" si="3"/>
        <v/>
      </c>
      <c r="AX185" s="73" t="str">
        <f t="shared" si="4"/>
        <v/>
      </c>
      <c r="AY185" s="73" t="str">
        <f t="shared" si="5"/>
        <v>sed -i '' 's#COLUMN_DATA_TYPE="char"#COLUMN_DATA_TYPE="string"#g' ${CONFIG_DIR}db_data_config.txt; export COLUMN_DATA_TYPE="string";</v>
      </c>
      <c r="AZ185" s="73" t="str">
        <f t="shared" si="6"/>
        <v>sed -i '' 's#COLUMN_DATA_TYPE="string"#COLUMN_DATA_TYPE="char"#g' ${CONFIG_DIR}db_data_config.txt; export COLUMN_DATA_TYPE="char";</v>
      </c>
      <c r="BA185" s="73" t="str">
        <f t="shared" si="7"/>
        <v>sed -i '' 's#COLUMN_DATA_LENGTH="3"#COLUMN_DATA_LENGTH="1"#g' ${CONFIG_DIR}db_data_config.txt; export COLUMN_DATA_LENGTH="1";</v>
      </c>
      <c r="BB185" s="73" t="str">
        <f t="shared" si="8"/>
        <v>sed -i '' 's#COLUMN_DATA_LENGTH="1"#COLUMN_DATA_LENGTH="3"#g' ${CONFIG_DIR}db_data_config.txt; export COLUMN_DATA_LENGTH="3";</v>
      </c>
      <c r="BC185" s="73" t="str">
        <f t="shared" si="9"/>
        <v>sed -i '' 's#COLUMN_DATA_TRIM="NONE"#COLUMN_DATA_TRIM="BT"#g' ${CONFIG_DIR}db_data_config.txt; export COLUMN_DATA_TRIM="BT";</v>
      </c>
      <c r="BD185" s="73" t="str">
        <f t="shared" si="10"/>
        <v>sed -i '' 's#COLUMN_DATA_TRIM="BT"#COLUMN_DATA_TRIM="NONE"#g' ${CONFIG_DIR}db_data_config.txt; export COLUMN_DATA_TRIM="NONE";</v>
      </c>
      <c r="BE185" s="73" t="str">
        <f t="shared" si="11"/>
        <v/>
      </c>
      <c r="BF185" s="73" t="str">
        <f t="shared" si="12"/>
        <v/>
      </c>
      <c r="BG185" s="73" t="str">
        <f t="shared" si="13"/>
        <v/>
      </c>
      <c r="BH185" s="73" t="str">
        <f t="shared" si="14"/>
        <v/>
      </c>
      <c r="BI185" s="73" t="str">
        <f t="shared" si="15"/>
        <v/>
      </c>
      <c r="BJ185" s="73" t="str">
        <f t="shared" si="16"/>
        <v/>
      </c>
      <c r="BK185" s="73" t="str">
        <f t="shared" si="17"/>
        <v/>
      </c>
      <c r="BL185" s="73" t="str">
        <f t="shared" si="18"/>
        <v/>
      </c>
      <c r="BM185" s="73" t="str">
        <f t="shared" si="19"/>
        <v/>
      </c>
      <c r="BN185" s="73" t="str">
        <f t="shared" si="20"/>
        <v/>
      </c>
      <c r="BO185" s="73" t="str">
        <f t="shared" si="21"/>
        <v/>
      </c>
      <c r="BP185" s="73" t="str">
        <f t="shared" si="22"/>
        <v/>
      </c>
      <c r="BQ185" s="73" t="str">
        <f t="shared" si="23"/>
        <v/>
      </c>
      <c r="BR185" s="73" t="str">
        <f t="shared" si="24"/>
        <v/>
      </c>
      <c r="BS185" s="73" t="str">
        <f t="shared" si="25"/>
        <v/>
      </c>
      <c r="BT185" s="73" t="str">
        <f t="shared" si="26"/>
        <v/>
      </c>
    </row>
    <row r="186" spans="4:73" ht="54" customHeight="1">
      <c r="D186" s="138">
        <f t="shared" si="27"/>
        <v>63</v>
      </c>
      <c r="E186" s="139"/>
      <c r="F186" s="139"/>
      <c r="G186" s="140"/>
      <c r="H186" s="45" t="str">
        <f t="shared" ca="1" si="2"/>
        <v>clear; echo テストケース063;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6" t="str" cm="1">
        <f t="array" ref="AE186">SUBSTITUTE(INDEX($H$134:$AQ$134, , MATCH($D186, $70:$70, 0)-7),"-","")</f>
        <v>異常</v>
      </c>
      <c r="AF186" s="147"/>
      <c r="AG186" s="148"/>
      <c r="AH186" s="156" t="s">
        <v>946</v>
      </c>
      <c r="AI186" s="157"/>
      <c r="AJ186" s="157"/>
      <c r="AK186" s="157"/>
      <c r="AL186" s="157"/>
      <c r="AM186" s="157"/>
      <c r="AN186" s="157"/>
      <c r="AO186" s="157"/>
      <c r="AP186" s="157"/>
      <c r="AQ186" s="158"/>
      <c r="AS186" s="69" t="str" cm="1">
        <f t="array" ref="AS186">SUBSTITUTE(TEXT(INDEX($H$137:$AQ$137,1,$D186-36),"000000"),"-","")</f>
        <v>220134</v>
      </c>
      <c r="AT186" s="70"/>
      <c r="AU186" s="71"/>
      <c r="AW186" s="73" t="str">
        <f t="shared" si="3"/>
        <v/>
      </c>
      <c r="AX186" s="73" t="str">
        <f t="shared" si="4"/>
        <v/>
      </c>
      <c r="AY186" s="73" t="str">
        <f t="shared" si="5"/>
        <v>sed -i '' 's#COLUMN_DATA_TYPE="char"#COLUMN_DATA_TYPE="string"#g' ${CONFIG_DIR}db_data_config.txt; export COLUMN_DATA_TYPE="string";</v>
      </c>
      <c r="AZ186" s="73" t="str">
        <f t="shared" si="6"/>
        <v>sed -i '' 's#COLUMN_DATA_TYPE="string"#COLUMN_DATA_TYPE="char"#g' ${CONFIG_DIR}db_data_config.txt; export COLUMN_DATA_TYPE="char";</v>
      </c>
      <c r="BA186" s="73" t="str">
        <f t="shared" si="7"/>
        <v>sed -i '' 's#COLUMN_DATA_LENGTH="3"#COLUMN_DATA_LENGTH="2"#g' ${CONFIG_DIR}db_data_config.txt; export COLUMN_DATA_LENGTH="2";</v>
      </c>
      <c r="BB186" s="73" t="str">
        <f t="shared" si="8"/>
        <v>sed -i '' 's#COLUMN_DATA_LENGTH="2"#COLUMN_DATA_LENGTH="3"#g' ${CONFIG_DIR}db_data_config.txt; export COLUMN_DATA_LENGTH="3";</v>
      </c>
      <c r="BC186" s="73" t="str">
        <f t="shared" si="9"/>
        <v>sed -i '' 's#COLUMN_DATA_TRIM="NONE"#COLUMN_DATA_TRIM="BT"#g' ${CONFIG_DIR}db_data_config.txt; export COLUMN_DATA_TRIM="BT";</v>
      </c>
      <c r="BD186" s="73" t="str">
        <f t="shared" si="10"/>
        <v>sed -i '' 's#COLUMN_DATA_TRIM="BT"#COLUMN_DATA_TRIM="NONE"#g' ${CONFIG_DIR}db_data_config.txt; export COLUMN_DATA_TRIM="NONE";</v>
      </c>
      <c r="BE186" s="73" t="str">
        <f t="shared" si="11"/>
        <v/>
      </c>
      <c r="BF186" s="73" t="str">
        <f t="shared" si="12"/>
        <v/>
      </c>
      <c r="BG186" s="73" t="str">
        <f t="shared" si="13"/>
        <v/>
      </c>
      <c r="BH186" s="73" t="str">
        <f t="shared" si="14"/>
        <v/>
      </c>
      <c r="BI186" s="73" t="str">
        <f t="shared" si="15"/>
        <v/>
      </c>
      <c r="BJ186" s="73" t="str">
        <f t="shared" si="16"/>
        <v/>
      </c>
      <c r="BK186" s="73" t="str">
        <f t="shared" si="17"/>
        <v/>
      </c>
      <c r="BL186" s="73" t="str">
        <f t="shared" si="18"/>
        <v/>
      </c>
      <c r="BM186" s="73" t="str">
        <f t="shared" si="19"/>
        <v/>
      </c>
      <c r="BN186" s="73" t="str">
        <f t="shared" si="20"/>
        <v/>
      </c>
      <c r="BO186" s="73" t="str">
        <f t="shared" si="21"/>
        <v/>
      </c>
      <c r="BP186" s="73" t="str">
        <f t="shared" si="22"/>
        <v/>
      </c>
      <c r="BQ186" s="73" t="str">
        <f t="shared" si="23"/>
        <v/>
      </c>
      <c r="BR186" s="73" t="str">
        <f t="shared" si="24"/>
        <v/>
      </c>
      <c r="BS186" s="73" t="str">
        <f t="shared" si="25"/>
        <v/>
      </c>
      <c r="BT186" s="73" t="str">
        <f t="shared" si="26"/>
        <v/>
      </c>
    </row>
    <row r="187" spans="4:73" ht="54" customHeight="1">
      <c r="D187" s="138">
        <f t="shared" si="27"/>
        <v>64</v>
      </c>
      <c r="E187" s="139"/>
      <c r="F187" s="139"/>
      <c r="G187" s="140"/>
      <c r="H187" s="45" t="str">
        <f t="shared" ca="1" si="2"/>
        <v>clear; echo テストケース064;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6" t="str" cm="1">
        <f t="array" ref="AE187">SUBSTITUTE(INDEX($H$134:$AQ$134, , MATCH($D187, $70:$70, 0)-7),"-","")</f>
        <v>正常</v>
      </c>
      <c r="AF187" s="147"/>
      <c r="AG187" s="148"/>
      <c r="AH187" s="156" t="s">
        <v>947</v>
      </c>
      <c r="AI187" s="157"/>
      <c r="AJ187" s="157"/>
      <c r="AK187" s="157"/>
      <c r="AL187" s="157"/>
      <c r="AM187" s="157"/>
      <c r="AN187" s="157"/>
      <c r="AO187" s="157"/>
      <c r="AP187" s="157"/>
      <c r="AQ187" s="158"/>
      <c r="AS187" s="69" t="str" cm="1">
        <f t="array" ref="AS187">SUBSTITUTE(TEXT(INDEX($H$137:$AQ$137,1,$D187-36),"000000"),"-","")</f>
        <v>220001</v>
      </c>
      <c r="AT187" s="70"/>
      <c r="AU187" s="71"/>
      <c r="AW187" s="73" t="str">
        <f t="shared" si="3"/>
        <v/>
      </c>
      <c r="AX187" s="73" t="str">
        <f t="shared" si="4"/>
        <v/>
      </c>
      <c r="AY187" s="73" t="str">
        <f t="shared" si="5"/>
        <v>sed -i '' 's#COLUMN_DATA_TYPE="char"#COLUMN_DATA_TYPE="string"#g' ${CONFIG_DIR}db_data_config.txt; export COLUMN_DATA_TYPE="string";</v>
      </c>
      <c r="AZ187" s="73" t="str">
        <f t="shared" si="6"/>
        <v>sed -i '' 's#COLUMN_DATA_TYPE="string"#COLUMN_DATA_TYPE="char"#g' ${CONFIG_DIR}db_data_config.txt; export COLUMN_DATA_TYPE="char";</v>
      </c>
      <c r="BA187" s="73" t="str">
        <f t="shared" si="7"/>
        <v/>
      </c>
      <c r="BB187" s="73" t="str">
        <f t="shared" si="8"/>
        <v/>
      </c>
      <c r="BC187" s="73" t="str">
        <f t="shared" si="9"/>
        <v>sed -i '' 's#COLUMN_DATA_TRIM="NONE"#COLUMN_DATA_TRIM="BT"#g' ${CONFIG_DIR}db_data_config.txt; export COLUMN_DATA_TRIM="BT";</v>
      </c>
      <c r="BD187" s="73" t="str">
        <f t="shared" si="10"/>
        <v>sed -i '' 's#COLUMN_DATA_TRIM="BT"#COLUMN_DATA_TRIM="NONE"#g' ${CONFIG_DIR}db_data_config.txt; export COLUMN_DATA_TRIM="NONE";</v>
      </c>
      <c r="BE187" s="73" t="str">
        <f t="shared" si="11"/>
        <v/>
      </c>
      <c r="BF187" s="73" t="str">
        <f t="shared" si="12"/>
        <v/>
      </c>
      <c r="BG187" s="73" t="str">
        <f t="shared" si="13"/>
        <v/>
      </c>
      <c r="BH187" s="73" t="str">
        <f t="shared" si="14"/>
        <v/>
      </c>
      <c r="BI187" s="73" t="str">
        <f t="shared" si="15"/>
        <v/>
      </c>
      <c r="BJ187" s="73" t="str">
        <f t="shared" si="16"/>
        <v/>
      </c>
      <c r="BK187" s="73" t="str">
        <f t="shared" si="17"/>
        <v/>
      </c>
      <c r="BL187" s="73" t="str">
        <f t="shared" si="18"/>
        <v/>
      </c>
      <c r="BM187" s="73" t="str">
        <f t="shared" si="19"/>
        <v/>
      </c>
      <c r="BN187" s="73" t="str">
        <f t="shared" si="20"/>
        <v/>
      </c>
      <c r="BO187" s="73" t="str">
        <f t="shared" si="21"/>
        <v/>
      </c>
      <c r="BP187" s="73" t="str">
        <f t="shared" si="22"/>
        <v/>
      </c>
      <c r="BQ187" s="73" t="str">
        <f t="shared" si="23"/>
        <v/>
      </c>
      <c r="BR187" s="73" t="str">
        <f t="shared" si="24"/>
        <v/>
      </c>
      <c r="BS187" s="73" t="str">
        <f t="shared" si="25"/>
        <v/>
      </c>
      <c r="BT187" s="73" t="str">
        <f t="shared" si="26"/>
        <v/>
      </c>
    </row>
    <row r="188" spans="4:73" ht="54" customHeight="1">
      <c r="D188" s="138">
        <f t="shared" si="27"/>
        <v>65</v>
      </c>
      <c r="E188" s="139"/>
      <c r="F188" s="139"/>
      <c r="G188" s="140"/>
      <c r="H188" s="45" t="str">
        <f t="shared" ca="1" si="2"/>
        <v>clear; echo テストケース065;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6" t="str" cm="1">
        <f t="array" ref="AE188">SUBSTITUTE(INDEX($H$134:$AQ$134, , MATCH($D188, $70:$70, 0)-7),"-","")</f>
        <v>異常</v>
      </c>
      <c r="AF188" s="147"/>
      <c r="AG188" s="148"/>
      <c r="AH188" s="156" t="s">
        <v>948</v>
      </c>
      <c r="AI188" s="157"/>
      <c r="AJ188" s="157"/>
      <c r="AK188" s="157"/>
      <c r="AL188" s="157"/>
      <c r="AM188" s="157"/>
      <c r="AN188" s="157"/>
      <c r="AO188" s="157"/>
      <c r="AP188" s="157"/>
      <c r="AQ188" s="158"/>
      <c r="AS188" s="69" t="str" cm="1">
        <f t="array" ref="AS188">SUBSTITUTE(TEXT(INDEX($H$137:$AQ$137,1,$D188-36),"000000"),"-","")</f>
        <v>220135</v>
      </c>
      <c r="AT188" s="70"/>
      <c r="AU188" s="71"/>
      <c r="AW188" s="73" t="str">
        <f t="shared" si="3"/>
        <v/>
      </c>
      <c r="AX188" s="73" t="str">
        <f t="shared" si="4"/>
        <v/>
      </c>
      <c r="AY188" s="73" t="str">
        <f t="shared" si="5"/>
        <v>sed -i '' 's#COLUMN_DATA_TYPE="char"#COLUMN_DATA_TYPE="string"#g' ${CONFIG_DIR}db_data_config.txt; export COLUMN_DATA_TYPE="string";</v>
      </c>
      <c r="AZ188" s="73" t="str">
        <f t="shared" si="6"/>
        <v>sed -i '' 's#COLUMN_DATA_TYPE="string"#COLUMN_DATA_TYPE="char"#g' ${CONFIG_DIR}db_data_config.txt; export COLUMN_DATA_TYPE="char";</v>
      </c>
      <c r="BA188" s="73" t="str">
        <f t="shared" si="7"/>
        <v>sed -i '' 's#COLUMN_DATA_LENGTH="3"#COLUMN_DATA_LENGTH="1"#g' ${CONFIG_DIR}db_data_config.txt; export COLUMN_DATA_LENGTH="1";</v>
      </c>
      <c r="BB188" s="73" t="str">
        <f t="shared" si="8"/>
        <v>sed -i '' 's#COLUMN_DATA_LENGTH="1"#COLUMN_DATA_LENGTH="3"#g' ${CONFIG_DIR}db_data_config.txt; export COLUMN_DATA_LENGTH="3";</v>
      </c>
      <c r="BC188" s="73" t="str">
        <f t="shared" si="9"/>
        <v>sed -i '' 's#COLUMN_DATA_TRIM="NONE"#COLUMN_DATA_TRIM="bt"#g' ${CONFIG_DIR}db_data_config.txt; export COLUMN_DATA_TRIM="bt";</v>
      </c>
      <c r="BD188" s="73" t="str">
        <f t="shared" si="10"/>
        <v>sed -i '' 's#COLUMN_DATA_TRIM="bt"#COLUMN_DATA_TRIM="NONE"#g' ${CONFIG_DIR}db_data_config.txt; export COLUMN_DATA_TRIM="NONE";</v>
      </c>
      <c r="BE188" s="73" t="str">
        <f t="shared" si="11"/>
        <v/>
      </c>
      <c r="BF188" s="73" t="str">
        <f t="shared" si="12"/>
        <v/>
      </c>
      <c r="BG188" s="73" t="str">
        <f t="shared" si="13"/>
        <v/>
      </c>
      <c r="BH188" s="73" t="str">
        <f t="shared" si="14"/>
        <v/>
      </c>
      <c r="BI188" s="73" t="str">
        <f t="shared" si="15"/>
        <v/>
      </c>
      <c r="BJ188" s="73" t="str">
        <f t="shared" si="16"/>
        <v/>
      </c>
      <c r="BK188" s="73" t="str">
        <f t="shared" si="17"/>
        <v/>
      </c>
      <c r="BL188" s="73" t="str">
        <f t="shared" si="18"/>
        <v/>
      </c>
      <c r="BM188" s="73" t="str">
        <f t="shared" si="19"/>
        <v/>
      </c>
      <c r="BN188" s="73" t="str">
        <f t="shared" si="20"/>
        <v/>
      </c>
      <c r="BO188" s="73" t="str">
        <f t="shared" si="21"/>
        <v/>
      </c>
      <c r="BP188" s="73" t="str">
        <f t="shared" si="22"/>
        <v/>
      </c>
      <c r="BQ188" s="73" t="str">
        <f t="shared" si="23"/>
        <v/>
      </c>
      <c r="BR188" s="73" t="str">
        <f t="shared" si="24"/>
        <v/>
      </c>
      <c r="BS188" s="73" t="str">
        <f t="shared" si="25"/>
        <v/>
      </c>
      <c r="BT188" s="73" t="str">
        <f t="shared" si="26"/>
        <v/>
      </c>
    </row>
    <row r="189" spans="4:73" ht="54" customHeight="1">
      <c r="D189" s="138">
        <f t="shared" si="27"/>
        <v>66</v>
      </c>
      <c r="E189" s="139"/>
      <c r="F189" s="139"/>
      <c r="G189" s="140"/>
      <c r="H189" s="45" t="str">
        <f t="shared" ca="1" si="2"/>
        <v>clear; echo テストケース066;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6" t="str" cm="1">
        <f t="array" ref="AE189">SUBSTITUTE(INDEX($H$134:$AQ$134, , MATCH($D189, $70:$70, 0)-7),"-","")</f>
        <v>正常</v>
      </c>
      <c r="AF189" s="147"/>
      <c r="AG189" s="148"/>
      <c r="AH189" s="156" t="s">
        <v>949</v>
      </c>
      <c r="AI189" s="157"/>
      <c r="AJ189" s="157"/>
      <c r="AK189" s="157"/>
      <c r="AL189" s="157"/>
      <c r="AM189" s="157"/>
      <c r="AN189" s="157"/>
      <c r="AO189" s="157"/>
      <c r="AP189" s="157"/>
      <c r="AQ189" s="158"/>
      <c r="AS189" s="69" t="str" cm="1">
        <f t="array" ref="AS189">SUBSTITUTE(TEXT(INDEX($H$137:$AQ$137,1,$D189-36),"000000"),"-","")</f>
        <v>220001</v>
      </c>
      <c r="AT189" s="70"/>
      <c r="AU189" s="71"/>
      <c r="AW189" s="73" t="str">
        <f t="shared" si="3"/>
        <v/>
      </c>
      <c r="AX189" s="73" t="str">
        <f t="shared" si="4"/>
        <v/>
      </c>
      <c r="AY189" s="73" t="str">
        <f t="shared" si="5"/>
        <v>sed -i '' 's#COLUMN_DATA_TYPE="char"#COLUMN_DATA_TYPE="string"#g' ${CONFIG_DIR}db_data_config.txt; export COLUMN_DATA_TYPE="string";</v>
      </c>
      <c r="AZ189" s="73" t="str">
        <f t="shared" si="6"/>
        <v>sed -i '' 's#COLUMN_DATA_TYPE="string"#COLUMN_DATA_TYPE="char"#g' ${CONFIG_DIR}db_data_config.txt; export COLUMN_DATA_TYPE="char";</v>
      </c>
      <c r="BA189" s="73" t="str">
        <f t="shared" si="7"/>
        <v>sed -i '' 's#COLUMN_DATA_LENGTH="3"#COLUMN_DATA_LENGTH="2"#g' ${CONFIG_DIR}db_data_config.txt; export COLUMN_DATA_LENGTH="2";</v>
      </c>
      <c r="BB189" s="73" t="str">
        <f t="shared" si="8"/>
        <v>sed -i '' 's#COLUMN_DATA_LENGTH="2"#COLUMN_DATA_LENGTH="3"#g' ${CONFIG_DIR}db_data_config.txt; export COLUMN_DATA_LENGTH="3";</v>
      </c>
      <c r="BC189" s="73" t="str">
        <f t="shared" si="9"/>
        <v>sed -i '' 's#COLUMN_DATA_TRIM="NONE"#COLUMN_DATA_TRIM="bt"#g' ${CONFIG_DIR}db_data_config.txt; export COLUMN_DATA_TRIM="bt";</v>
      </c>
      <c r="BD189" s="73" t="str">
        <f t="shared" si="10"/>
        <v>sed -i '' 's#COLUMN_DATA_TRIM="bt"#COLUMN_DATA_TRIM="NONE"#g' ${CONFIG_DIR}db_data_config.txt; export COLUMN_DATA_TRIM="NONE";</v>
      </c>
      <c r="BE189" s="73" t="str">
        <f t="shared" si="11"/>
        <v/>
      </c>
      <c r="BF189" s="73" t="str">
        <f t="shared" si="12"/>
        <v/>
      </c>
      <c r="BG189" s="73" t="str">
        <f t="shared" si="13"/>
        <v/>
      </c>
      <c r="BH189" s="73" t="str">
        <f t="shared" si="14"/>
        <v/>
      </c>
      <c r="BI189" s="73" t="str">
        <f t="shared" si="15"/>
        <v/>
      </c>
      <c r="BJ189" s="73" t="str">
        <f t="shared" si="16"/>
        <v/>
      </c>
      <c r="BK189" s="73" t="str">
        <f t="shared" si="17"/>
        <v/>
      </c>
      <c r="BL189" s="73" t="str">
        <f t="shared" si="18"/>
        <v/>
      </c>
      <c r="BM189" s="73" t="str">
        <f t="shared" si="19"/>
        <v/>
      </c>
      <c r="BN189" s="73" t="str">
        <f t="shared" si="20"/>
        <v/>
      </c>
      <c r="BO189" s="73" t="str">
        <f t="shared" si="21"/>
        <v/>
      </c>
      <c r="BP189" s="73" t="str">
        <f t="shared" si="22"/>
        <v/>
      </c>
      <c r="BQ189" s="73" t="str">
        <f t="shared" si="23"/>
        <v/>
      </c>
      <c r="BR189" s="73" t="str">
        <f t="shared" si="24"/>
        <v/>
      </c>
      <c r="BS189" s="73" t="str">
        <f t="shared" si="25"/>
        <v/>
      </c>
      <c r="BT189" s="73" t="str">
        <f t="shared" si="26"/>
        <v/>
      </c>
    </row>
    <row r="190" spans="4:73" ht="54" customHeight="1">
      <c r="D190" s="138">
        <f t="shared" si="27"/>
        <v>67</v>
      </c>
      <c r="E190" s="139"/>
      <c r="F190" s="139"/>
      <c r="G190" s="140"/>
      <c r="H190" s="45" t="str">
        <f t="shared" ca="1" si="2"/>
        <v>clear; echo テストケース067;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6" t="str" cm="1">
        <f t="array" ref="AE190">SUBSTITUTE(INDEX($H$134:$AQ$134, , MATCH($D190, $70:$70, 0)-7),"-","")</f>
        <v>正常</v>
      </c>
      <c r="AF190" s="147"/>
      <c r="AG190" s="148"/>
      <c r="AH190" s="156" t="s">
        <v>950</v>
      </c>
      <c r="AI190" s="157"/>
      <c r="AJ190" s="157"/>
      <c r="AK190" s="157"/>
      <c r="AL190" s="157"/>
      <c r="AM190" s="157"/>
      <c r="AN190" s="157"/>
      <c r="AO190" s="157"/>
      <c r="AP190" s="157"/>
      <c r="AQ190" s="158"/>
      <c r="AS190" s="69" t="str" cm="1">
        <f t="array" ref="AS190">SUBSTITUTE(TEXT(INDEX($H$137:$AQ$137,1,$D190-36),"000000"),"-","")</f>
        <v>220001</v>
      </c>
      <c r="AT190" s="70"/>
      <c r="AU190" s="71"/>
      <c r="AW190" s="73" t="str">
        <f t="shared" si="3"/>
        <v/>
      </c>
      <c r="AX190" s="73" t="str">
        <f t="shared" si="4"/>
        <v/>
      </c>
      <c r="AY190" s="73" t="str">
        <f t="shared" si="5"/>
        <v>sed -i '' 's#COLUMN_DATA_TYPE="char"#COLUMN_DATA_TYPE="string"#g' ${CONFIG_DIR}db_data_config.txt; export COLUMN_DATA_TYPE="string";</v>
      </c>
      <c r="AZ190" s="73" t="str">
        <f t="shared" si="6"/>
        <v>sed -i '' 's#COLUMN_DATA_TYPE="string"#COLUMN_DATA_TYPE="char"#g' ${CONFIG_DIR}db_data_config.txt; export COLUMN_DATA_TYPE="char";</v>
      </c>
      <c r="BA190" s="73" t="str">
        <f t="shared" si="7"/>
        <v/>
      </c>
      <c r="BB190" s="73" t="str">
        <f t="shared" si="8"/>
        <v/>
      </c>
      <c r="BC190" s="73" t="str">
        <f t="shared" si="9"/>
        <v>sed -i '' 's#COLUMN_DATA_TRIM="NONE"#COLUMN_DATA_TRIM="bt"#g' ${CONFIG_DIR}db_data_config.txt; export COLUMN_DATA_TRIM="bt";</v>
      </c>
      <c r="BD190" s="73" t="str">
        <f t="shared" si="10"/>
        <v>sed -i '' 's#COLUMN_DATA_TRIM="bt"#COLUMN_DATA_TRIM="NONE"#g' ${CONFIG_DIR}db_data_config.txt; export COLUMN_DATA_TRIM="NONE";</v>
      </c>
      <c r="BE190" s="73" t="str">
        <f t="shared" si="11"/>
        <v/>
      </c>
      <c r="BF190" s="73" t="str">
        <f t="shared" si="12"/>
        <v/>
      </c>
      <c r="BG190" s="73" t="str">
        <f t="shared" si="13"/>
        <v/>
      </c>
      <c r="BH190" s="73" t="str">
        <f t="shared" si="14"/>
        <v/>
      </c>
      <c r="BI190" s="73" t="str">
        <f t="shared" si="15"/>
        <v/>
      </c>
      <c r="BJ190" s="73" t="str">
        <f t="shared" si="16"/>
        <v/>
      </c>
      <c r="BK190" s="73" t="str">
        <f t="shared" si="17"/>
        <v/>
      </c>
      <c r="BL190" s="73" t="str">
        <f t="shared" si="18"/>
        <v/>
      </c>
      <c r="BM190" s="73" t="str">
        <f t="shared" si="19"/>
        <v/>
      </c>
      <c r="BN190" s="73" t="str">
        <f t="shared" si="20"/>
        <v/>
      </c>
      <c r="BO190" s="73" t="str">
        <f t="shared" si="21"/>
        <v/>
      </c>
      <c r="BP190" s="73" t="str">
        <f t="shared" si="22"/>
        <v/>
      </c>
      <c r="BQ190" s="73" t="str">
        <f t="shared" si="23"/>
        <v/>
      </c>
      <c r="BR190" s="73" t="str">
        <f t="shared" si="24"/>
        <v/>
      </c>
      <c r="BS190" s="73" t="str">
        <f t="shared" si="25"/>
        <v/>
      </c>
      <c r="BT190" s="73" t="str">
        <f t="shared" si="26"/>
        <v/>
      </c>
    </row>
    <row r="191" spans="4:73" ht="54" customHeight="1">
      <c r="D191" s="138">
        <f t="shared" si="27"/>
        <v>68</v>
      </c>
      <c r="E191" s="139"/>
      <c r="F191" s="139"/>
      <c r="G191" s="140"/>
      <c r="H191" s="45" t="str">
        <f t="shared" ca="1" si="2"/>
        <v>clear; echo テストケース068;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6" t="str" cm="1">
        <f t="array" ref="AE191">SUBSTITUTE(INDEX($H$134:$AQ$134, , MATCH($D191, $70:$70, 0)-7),"-","")</f>
        <v>異常</v>
      </c>
      <c r="AF191" s="147"/>
      <c r="AG191" s="148"/>
      <c r="AH191" s="156" t="s">
        <v>951</v>
      </c>
      <c r="AI191" s="157"/>
      <c r="AJ191" s="157"/>
      <c r="AK191" s="157"/>
      <c r="AL191" s="157"/>
      <c r="AM191" s="157"/>
      <c r="AN191" s="157"/>
      <c r="AO191" s="157"/>
      <c r="AP191" s="157"/>
      <c r="AQ191" s="158"/>
      <c r="AS191" s="69" t="str" cm="1">
        <f t="array" ref="AS191">SUBSTITUTE(TEXT(INDEX($H$137:$AQ$137,1,$D191-36),"000000"),"-","")</f>
        <v>220134</v>
      </c>
      <c r="AT191" s="70"/>
      <c r="AU191" s="71"/>
      <c r="AW191" s="73" t="str">
        <f t="shared" si="3"/>
        <v/>
      </c>
      <c r="AX191" s="73" t="str">
        <f t="shared" si="4"/>
        <v/>
      </c>
      <c r="AY191" s="73" t="str">
        <f t="shared" si="5"/>
        <v>sed -i '' 's#COLUMN_DATA_TYPE="char"#COLUMN_DATA_TYPE="string"#g' ${CONFIG_DIR}db_data_config.txt; export COLUMN_DATA_TYPE="string";</v>
      </c>
      <c r="AZ191" s="73" t="str">
        <f t="shared" si="6"/>
        <v>sed -i '' 's#COLUMN_DATA_TYPE="string"#COLUMN_DATA_TYPE="char"#g' ${CONFIG_DIR}db_data_config.txt; export COLUMN_DATA_TYPE="char";</v>
      </c>
      <c r="BA191" s="73" t="str">
        <f t="shared" si="7"/>
        <v>sed -i '' 's#COLUMN_DATA_LENGTH="3"#COLUMN_DATA_LENGTH="1"#g' ${CONFIG_DIR}db_data_config.txt; export COLUMN_DATA_LENGTH="1";</v>
      </c>
      <c r="BB191" s="73" t="str">
        <f t="shared" si="8"/>
        <v>sed -i '' 's#COLUMN_DATA_LENGTH="1"#COLUMN_DATA_LENGTH="3"#g' ${CONFIG_DIR}db_data_config.txt; export COLUMN_DATA_LENGTH="3";</v>
      </c>
      <c r="BC191" s="73" t="str">
        <f t="shared" si="9"/>
        <v>sed -i '' 's#COLUMN_DATA_TRIM="NONE"#COLUMN_DATA_TRIM="FTftBTbt"#g' ${CONFIG_DIR}db_data_config.txt; export COLUMN_DATA_TRIM="FTftBTbt";</v>
      </c>
      <c r="BD191" s="73" t="str">
        <f t="shared" si="10"/>
        <v>sed -i '' 's#COLUMN_DATA_TRIM="FTftBTbt"#COLUMN_DATA_TRIM="NONE"#g' ${CONFIG_DIR}db_data_config.txt; export COLUMN_DATA_TRIM="NONE";</v>
      </c>
      <c r="BE191" s="73" t="str">
        <f t="shared" si="11"/>
        <v/>
      </c>
      <c r="BF191" s="73" t="str">
        <f t="shared" si="12"/>
        <v/>
      </c>
      <c r="BG191" s="73" t="str">
        <f t="shared" si="13"/>
        <v/>
      </c>
      <c r="BH191" s="73" t="str">
        <f t="shared" si="14"/>
        <v/>
      </c>
      <c r="BI191" s="73" t="str">
        <f t="shared" si="15"/>
        <v/>
      </c>
      <c r="BJ191" s="73" t="str">
        <f t="shared" si="16"/>
        <v/>
      </c>
      <c r="BK191" s="73" t="str">
        <f t="shared" si="17"/>
        <v/>
      </c>
      <c r="BL191" s="73" t="str">
        <f t="shared" si="18"/>
        <v/>
      </c>
      <c r="BM191" s="73" t="str">
        <f t="shared" si="19"/>
        <v/>
      </c>
      <c r="BN191" s="73" t="str">
        <f t="shared" si="20"/>
        <v/>
      </c>
      <c r="BO191" s="73" t="str">
        <f t="shared" si="21"/>
        <v/>
      </c>
      <c r="BP191" s="73" t="str">
        <f t="shared" si="22"/>
        <v/>
      </c>
      <c r="BQ191" s="73" t="str">
        <f t="shared" si="23"/>
        <v/>
      </c>
      <c r="BR191" s="73" t="str">
        <f t="shared" si="24"/>
        <v/>
      </c>
      <c r="BS191" s="73" t="str">
        <f t="shared" si="25"/>
        <v/>
      </c>
      <c r="BT191" s="73" t="str">
        <f t="shared" si="26"/>
        <v/>
      </c>
    </row>
    <row r="192" spans="4:73" ht="54" customHeight="1">
      <c r="D192" s="138">
        <f t="shared" si="27"/>
        <v>69</v>
      </c>
      <c r="E192" s="139"/>
      <c r="F192" s="139"/>
      <c r="G192" s="140"/>
      <c r="H192" s="45" t="str">
        <f t="shared" ca="1" si="2"/>
        <v>clear; echo テストケース069;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6" t="str" cm="1">
        <f t="array" ref="AE192">SUBSTITUTE(INDEX($H$134:$AQ$134, , MATCH($D192, $70:$70, 0)-7),"-","")</f>
        <v>異常</v>
      </c>
      <c r="AF192" s="147"/>
      <c r="AG192" s="148"/>
      <c r="AH192" s="156" t="s">
        <v>952</v>
      </c>
      <c r="AI192" s="157"/>
      <c r="AJ192" s="157"/>
      <c r="AK192" s="157"/>
      <c r="AL192" s="157"/>
      <c r="AM192" s="157"/>
      <c r="AN192" s="157"/>
      <c r="AO192" s="157"/>
      <c r="AP192" s="157"/>
      <c r="AQ192" s="158"/>
      <c r="AS192" s="69" t="str" cm="1">
        <f t="array" ref="AS192">SUBSTITUTE(TEXT(INDEX($H$137:$AQ$137,1,$D192-36),"000000"),"-","")</f>
        <v>220134</v>
      </c>
      <c r="AT192" s="70"/>
      <c r="AU192" s="71"/>
      <c r="AW192" s="73" t="str">
        <f t="shared" si="3"/>
        <v/>
      </c>
      <c r="AX192" s="73" t="str">
        <f t="shared" si="4"/>
        <v/>
      </c>
      <c r="AY192" s="73" t="str">
        <f t="shared" si="5"/>
        <v>sed -i '' 's#COLUMN_DATA_TYPE="char"#COLUMN_DATA_TYPE="string"#g' ${CONFIG_DIR}db_data_config.txt; export COLUMN_DATA_TYPE="string";</v>
      </c>
      <c r="AZ192" s="73" t="str">
        <f t="shared" si="6"/>
        <v>sed -i '' 's#COLUMN_DATA_TYPE="string"#COLUMN_DATA_TYPE="char"#g' ${CONFIG_DIR}db_data_config.txt; export COLUMN_DATA_TYPE="char";</v>
      </c>
      <c r="BA192" s="73" t="str">
        <f t="shared" si="7"/>
        <v>sed -i '' 's#COLUMN_DATA_LENGTH="3"#COLUMN_DATA_LENGTH="2"#g' ${CONFIG_DIR}db_data_config.txt; export COLUMN_DATA_LENGTH="2";</v>
      </c>
      <c r="BB192" s="73" t="str">
        <f t="shared" si="8"/>
        <v>sed -i '' 's#COLUMN_DATA_LENGTH="2"#COLUMN_DATA_LENGTH="3"#g' ${CONFIG_DIR}db_data_config.txt; export COLUMN_DATA_LENGTH="3";</v>
      </c>
      <c r="BC192" s="73" t="str">
        <f t="shared" si="9"/>
        <v>sed -i '' 's#COLUMN_DATA_TRIM="NONE"#COLUMN_DATA_TRIM="FTftBTbt"#g' ${CONFIG_DIR}db_data_config.txt; export COLUMN_DATA_TRIM="FTftBTbt";</v>
      </c>
      <c r="BD192" s="73" t="str">
        <f t="shared" si="10"/>
        <v>sed -i '' 's#COLUMN_DATA_TRIM="FTftBTbt"#COLUMN_DATA_TRIM="NONE"#g' ${CONFIG_DIR}db_data_config.txt; export COLUMN_DATA_TRIM="NONE";</v>
      </c>
      <c r="BE192" s="73" t="str">
        <f t="shared" si="11"/>
        <v/>
      </c>
      <c r="BF192" s="73" t="str">
        <f t="shared" si="12"/>
        <v/>
      </c>
      <c r="BG192" s="73" t="str">
        <f t="shared" si="13"/>
        <v/>
      </c>
      <c r="BH192" s="73" t="str">
        <f t="shared" si="14"/>
        <v/>
      </c>
      <c r="BI192" s="73" t="str">
        <f t="shared" si="15"/>
        <v/>
      </c>
      <c r="BJ192" s="73" t="str">
        <f t="shared" si="16"/>
        <v/>
      </c>
      <c r="BK192" s="73" t="str">
        <f t="shared" si="17"/>
        <v/>
      </c>
      <c r="BL192" s="73" t="str">
        <f t="shared" si="18"/>
        <v/>
      </c>
      <c r="BM192" s="73" t="str">
        <f t="shared" si="19"/>
        <v/>
      </c>
      <c r="BN192" s="73" t="str">
        <f t="shared" si="20"/>
        <v/>
      </c>
      <c r="BO192" s="73" t="str">
        <f t="shared" si="21"/>
        <v/>
      </c>
      <c r="BP192" s="73" t="str">
        <f t="shared" si="22"/>
        <v/>
      </c>
      <c r="BQ192" s="73" t="str">
        <f t="shared" si="23"/>
        <v/>
      </c>
      <c r="BR192" s="73" t="str">
        <f t="shared" si="24"/>
        <v/>
      </c>
      <c r="BS192" s="73" t="str">
        <f t="shared" si="25"/>
        <v/>
      </c>
      <c r="BT192" s="73" t="str">
        <f t="shared" si="26"/>
        <v/>
      </c>
    </row>
    <row r="193" spans="4:72" ht="54" customHeight="1">
      <c r="D193" s="138">
        <f t="shared" si="27"/>
        <v>70</v>
      </c>
      <c r="E193" s="139"/>
      <c r="F193" s="139"/>
      <c r="G193" s="140"/>
      <c r="H193" s="45" t="str">
        <f t="shared" ca="1" si="2"/>
        <v>clear; echo テストケース070; sed -i '' 's#COLUMN_DATA_TYPE="char"#COLUMN_DATA_TYPE="string"#g' ${CONFIG_DIR}db_data_config.txt; export COLUMN_DATA_TYPE="string";sed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's#COLUMN_DATA_TRIM="FTftBTbt"#COLUMN_DATA_TRIM="NONE"#g' ${CONFIG_DIR}db_data_config.txt; export COLUMN_DATA_TRIM="NONE";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6" t="str" cm="1">
        <f t="array" ref="AE193">SUBSTITUTE(INDEX($H$134:$AQ$134, , MATCH($D193, $70:$70, 0)-7),"-","")</f>
        <v>正常</v>
      </c>
      <c r="AF193" s="147"/>
      <c r="AG193" s="148"/>
      <c r="AH193" s="156" t="s">
        <v>953</v>
      </c>
      <c r="AI193" s="157"/>
      <c r="AJ193" s="157"/>
      <c r="AK193" s="157"/>
      <c r="AL193" s="157"/>
      <c r="AM193" s="157"/>
      <c r="AN193" s="157"/>
      <c r="AO193" s="157"/>
      <c r="AP193" s="157"/>
      <c r="AQ193" s="158"/>
      <c r="AS193" s="69" t="str" cm="1">
        <f t="array" ref="AS193">SUBSTITUTE(TEXT(INDEX($H$137:$AQ$137,1,$D193-36),"000000"),"-","")</f>
        <v>220001</v>
      </c>
      <c r="AT193" s="70"/>
      <c r="AU193" s="71"/>
      <c r="AW193" s="73" t="str">
        <f t="shared" si="3"/>
        <v/>
      </c>
      <c r="AX193" s="73" t="str">
        <f t="shared" si="4"/>
        <v/>
      </c>
      <c r="AY193" s="73" t="str">
        <f t="shared" si="5"/>
        <v>sed -i '' 's#COLUMN_DATA_TYPE="char"#COLUMN_DATA_TYPE="string"#g' ${CONFIG_DIR}db_data_config.txt; export COLUMN_DATA_TYPE="string";</v>
      </c>
      <c r="AZ193" s="73" t="str">
        <f t="shared" si="6"/>
        <v>sed -i '' 's#COLUMN_DATA_TYPE="string"#COLUMN_DATA_TYPE="char"#g' ${CONFIG_DIR}db_data_config.txt; export COLUMN_DATA_TYPE="char";</v>
      </c>
      <c r="BA193" s="73" t="str">
        <f t="shared" si="7"/>
        <v/>
      </c>
      <c r="BB193" s="73" t="str">
        <f t="shared" si="8"/>
        <v/>
      </c>
      <c r="BC193" s="73" t="str">
        <f t="shared" si="9"/>
        <v>sed -i '' 's#COLUMN_DATA_TRIM="NONE"#COLUMN_DATA_TRIM="FTftBTbt"#g' ${CONFIG_DIR}db_data_config.txt; export COLUMN_DATA_TRIM="FTftBTbt";</v>
      </c>
      <c r="BD193" s="73" t="str">
        <f t="shared" si="10"/>
        <v>sed -i '' 's#COLUMN_DATA_TRIM="FTftBTbt"#COLUMN_DATA_TRIM="NONE"#g' ${CONFIG_DIR}db_data_config.txt; export COLUMN_DATA_TRIM="NONE";</v>
      </c>
      <c r="BE193" s="73" t="str">
        <f t="shared" si="11"/>
        <v/>
      </c>
      <c r="BF193" s="73" t="str">
        <f t="shared" si="12"/>
        <v/>
      </c>
      <c r="BG193" s="73" t="str">
        <f t="shared" si="13"/>
        <v/>
      </c>
      <c r="BH193" s="73" t="str">
        <f t="shared" si="14"/>
        <v/>
      </c>
      <c r="BI193" s="73" t="str">
        <f t="shared" si="15"/>
        <v/>
      </c>
      <c r="BJ193" s="73" t="str">
        <f t="shared" si="16"/>
        <v/>
      </c>
      <c r="BK193" s="73" t="str">
        <f t="shared" si="17"/>
        <v/>
      </c>
      <c r="BL193" s="73" t="str">
        <f t="shared" si="18"/>
        <v/>
      </c>
      <c r="BM193" s="73" t="str">
        <f t="shared" si="19"/>
        <v/>
      </c>
      <c r="BN193" s="73" t="str">
        <f t="shared" si="20"/>
        <v/>
      </c>
      <c r="BO193" s="73" t="str">
        <f t="shared" si="21"/>
        <v/>
      </c>
      <c r="BP193" s="73" t="str">
        <f t="shared" si="22"/>
        <v/>
      </c>
      <c r="BQ193" s="73" t="str">
        <f t="shared" si="23"/>
        <v/>
      </c>
      <c r="BR193" s="73" t="str">
        <f t="shared" si="24"/>
        <v/>
      </c>
      <c r="BS193" s="73" t="str">
        <f t="shared" si="25"/>
        <v/>
      </c>
      <c r="BT193" s="73" t="str">
        <f t="shared" si="26"/>
        <v/>
      </c>
    </row>
    <row r="194" spans="4:72" ht="54" customHeight="1">
      <c r="D194" s="138">
        <f t="shared" si="27"/>
        <v>71</v>
      </c>
      <c r="E194" s="139"/>
      <c r="F194" s="139"/>
      <c r="G194" s="140"/>
      <c r="H194" s="45" t="str">
        <f t="shared" ca="1" si="2"/>
        <v>clear; echo テストケース071; sed -i '' 's#COLUMN_DATA_TYPE="char"#COLUMN_DATA_TYPE="string"#g' ${CONFIG_DIR}db_data_config.txt; export COLUMN_DATA_TYPE="string";sed -i '' 's#COLUMN_DATA_LENGTH="3"#COLUMN_DATA_LENGTH="38.7"#g' ${CONFIG_DIR}db_data_config.txt; export COLUMN_DATA_LENGTH="38.7";sh ./script/db_check_data_validate_config.sh; sed -i '' 's#COLUMN_DATA_TYPE="string"#COLUMN_DATA_TYPE="char"#g' ${CONFIG_DIR}db_data_config.txt; export COLUMN_DATA_TYPE="char";sed -i '' 's#COLUMN_DATA_LENGTH="38.7"#COLUMN_DATA_LENGTH="3"#g'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6" t="str" cm="1">
        <f t="array" ref="AE194">SUBSTITUTE(INDEX($H$134:$AQ$134, , MATCH($D194, $70:$70, 0)-7),"-","")</f>
        <v>異常</v>
      </c>
      <c r="AF194" s="147"/>
      <c r="AG194" s="148"/>
      <c r="AH194" s="156" t="s">
        <v>954</v>
      </c>
      <c r="AI194" s="157"/>
      <c r="AJ194" s="157"/>
      <c r="AK194" s="157"/>
      <c r="AL194" s="157"/>
      <c r="AM194" s="157"/>
      <c r="AN194" s="157"/>
      <c r="AO194" s="157"/>
      <c r="AP194" s="157"/>
      <c r="AQ194" s="158"/>
      <c r="AS194" s="69" t="str" cm="1">
        <f t="array" ref="AS194">SUBSTITUTE(TEXT(INDEX($H$137:$AQ$137,1,$D194-36),"000000"),"-","")</f>
        <v>220133</v>
      </c>
      <c r="AT194" s="70"/>
      <c r="AU194" s="71"/>
      <c r="AW194" s="73" t="str">
        <f t="shared" si="3"/>
        <v/>
      </c>
      <c r="AX194" s="73" t="str">
        <f t="shared" si="4"/>
        <v/>
      </c>
      <c r="AY194" s="73" t="str">
        <f t="shared" si="5"/>
        <v>sed -i '' 's#COLUMN_DATA_TYPE="char"#COLUMN_DATA_TYPE="string"#g' ${CONFIG_DIR}db_data_config.txt; export COLUMN_DATA_TYPE="string";</v>
      </c>
      <c r="AZ194" s="73" t="str">
        <f t="shared" si="6"/>
        <v>sed -i '' 's#COLUMN_DATA_TYPE="string"#COLUMN_DATA_TYPE="char"#g' ${CONFIG_DIR}db_data_config.txt; export COLUMN_DATA_TYPE="char";</v>
      </c>
      <c r="BA194" s="73" t="str">
        <f t="shared" si="7"/>
        <v>sed -i '' 's#COLUMN_DATA_LENGTH="3"#COLUMN_DATA_LENGTH="38.7"#g' ${CONFIG_DIR}db_data_config.txt; export COLUMN_DATA_LENGTH="38.7";</v>
      </c>
      <c r="BB194" s="73" t="str">
        <f t="shared" si="8"/>
        <v>sed -i '' 's#COLUMN_DATA_LENGTH="38.7"#COLUMN_DATA_LENGTH="3"#g' ${CONFIG_DIR}db_data_config.txt; export COLUMN_DATA_LENGTH="3";</v>
      </c>
      <c r="BC194" s="73" t="str">
        <f t="shared" si="9"/>
        <v/>
      </c>
      <c r="BD194" s="73" t="str">
        <f t="shared" si="10"/>
        <v/>
      </c>
      <c r="BE194" s="73" t="str">
        <f t="shared" si="11"/>
        <v/>
      </c>
      <c r="BF194" s="73" t="str">
        <f t="shared" si="12"/>
        <v/>
      </c>
      <c r="BG194" s="73" t="str">
        <f t="shared" si="13"/>
        <v/>
      </c>
      <c r="BH194" s="73" t="str">
        <f t="shared" si="14"/>
        <v/>
      </c>
      <c r="BI194" s="73" t="str">
        <f t="shared" si="15"/>
        <v/>
      </c>
      <c r="BJ194" s="73" t="str">
        <f t="shared" si="16"/>
        <v/>
      </c>
      <c r="BK194" s="73" t="str">
        <f t="shared" si="17"/>
        <v/>
      </c>
      <c r="BL194" s="73" t="str">
        <f t="shared" si="18"/>
        <v/>
      </c>
      <c r="BM194" s="73" t="str">
        <f t="shared" si="19"/>
        <v/>
      </c>
      <c r="BN194" s="73" t="str">
        <f t="shared" si="20"/>
        <v/>
      </c>
      <c r="BO194" s="73" t="str">
        <f t="shared" si="21"/>
        <v/>
      </c>
      <c r="BP194" s="73" t="str">
        <f t="shared" si="22"/>
        <v/>
      </c>
      <c r="BQ194" s="73" t="str">
        <f t="shared" si="23"/>
        <v/>
      </c>
      <c r="BR194" s="73" t="str">
        <f t="shared" si="24"/>
        <v/>
      </c>
      <c r="BS194" s="73" t="str">
        <f t="shared" si="25"/>
        <v/>
      </c>
      <c r="BT194" s="73" t="str">
        <f t="shared" si="26"/>
        <v/>
      </c>
    </row>
    <row r="195" spans="4:72" ht="54" customHeight="1">
      <c r="D195" s="138">
        <f t="shared" si="27"/>
        <v>72</v>
      </c>
      <c r="E195" s="139"/>
      <c r="F195" s="139"/>
      <c r="G195" s="140"/>
      <c r="H195" s="45" t="str">
        <f t="shared" ca="1" si="2"/>
        <v>clear; echo テストケース072; sed -i '' 's#COLUMN_DATA_TYPE="char"#COLUMN_DATA_TYPE="string"#g' ${CONFIG_DIR}db_data_config.txt; export COLUMN_DATA_TYPE="string";sed -i '' 's#COLUMN_DATA_LENGTH="3"#COLUMN_DATA_LENGTH="YYYY"#g' ${CONFIG_DIR}db_data_config.txt; export COLUMN_DATA_LENGTH="YYYY";sh ./script/db_check_data_validate_config.sh; sed -i '' 's#COLUMN_DATA_TYPE="string"#COLUMN_DATA_TYPE="char"#g' ${CONFIG_DIR}db_data_config.txt; export COLUMN_DATA_TYPE="char";sed -i '' 's#COLUMN_DATA_LENGTH="YYYY"#COLUMN_DATA_LENGTH="3"#g'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6" t="str" cm="1">
        <f t="array" ref="AE195">SUBSTITUTE(INDEX($H$134:$AQ$134, , MATCH($D195, $70:$70, 0)-7),"-","")</f>
        <v>異常</v>
      </c>
      <c r="AF195" s="147"/>
      <c r="AG195" s="148"/>
      <c r="AH195" s="156" t="s">
        <v>955</v>
      </c>
      <c r="AI195" s="157"/>
      <c r="AJ195" s="157"/>
      <c r="AK195" s="157"/>
      <c r="AL195" s="157"/>
      <c r="AM195" s="157"/>
      <c r="AN195" s="157"/>
      <c r="AO195" s="157"/>
      <c r="AP195" s="157"/>
      <c r="AQ195" s="158"/>
      <c r="AS195" s="69" t="str" cm="1">
        <f t="array" ref="AS195">SUBSTITUTE(TEXT(INDEX($H$137:$AQ$137,1,$D195-36),"000000"),"-","")</f>
        <v>220133</v>
      </c>
      <c r="AT195" s="70"/>
      <c r="AU195" s="71"/>
      <c r="AW195" s="73" t="str">
        <f t="shared" si="3"/>
        <v/>
      </c>
      <c r="AX195" s="73" t="str">
        <f t="shared" si="4"/>
        <v/>
      </c>
      <c r="AY195" s="73" t="str">
        <f t="shared" si="5"/>
        <v>sed -i '' 's#COLUMN_DATA_TYPE="char"#COLUMN_DATA_TYPE="string"#g' ${CONFIG_DIR}db_data_config.txt; export COLUMN_DATA_TYPE="string";</v>
      </c>
      <c r="AZ195" s="73" t="str">
        <f t="shared" si="6"/>
        <v>sed -i '' 's#COLUMN_DATA_TYPE="string"#COLUMN_DATA_TYPE="char"#g' ${CONFIG_DIR}db_data_config.txt; export COLUMN_DATA_TYPE="char";</v>
      </c>
      <c r="BA195" s="73" t="str">
        <f t="shared" si="7"/>
        <v>sed -i '' 's#COLUMN_DATA_LENGTH="3"#COLUMN_DATA_LENGTH="YYYY"#g' ${CONFIG_DIR}db_data_config.txt; export COLUMN_DATA_LENGTH="YYYY";</v>
      </c>
      <c r="BB195" s="73" t="str">
        <f t="shared" si="8"/>
        <v>sed -i '' 's#COLUMN_DATA_LENGTH="YYYY"#COLUMN_DATA_LENGTH="3"#g' ${CONFIG_DIR}db_data_config.txt; export COLUMN_DATA_LENGTH="3";</v>
      </c>
      <c r="BC195" s="73" t="str">
        <f t="shared" si="9"/>
        <v/>
      </c>
      <c r="BD195" s="73" t="str">
        <f t="shared" si="10"/>
        <v/>
      </c>
      <c r="BE195" s="73" t="str">
        <f t="shared" si="11"/>
        <v/>
      </c>
      <c r="BF195" s="73" t="str">
        <f t="shared" si="12"/>
        <v/>
      </c>
      <c r="BG195" s="73" t="str">
        <f t="shared" si="13"/>
        <v/>
      </c>
      <c r="BH195" s="73" t="str">
        <f t="shared" si="14"/>
        <v/>
      </c>
      <c r="BI195" s="73" t="str">
        <f t="shared" si="15"/>
        <v/>
      </c>
      <c r="BJ195" s="73" t="str">
        <f t="shared" si="16"/>
        <v/>
      </c>
      <c r="BK195" s="73" t="str">
        <f t="shared" si="17"/>
        <v/>
      </c>
      <c r="BL195" s="73" t="str">
        <f t="shared" si="18"/>
        <v/>
      </c>
      <c r="BM195" s="73" t="str">
        <f t="shared" si="19"/>
        <v/>
      </c>
      <c r="BN195" s="73" t="str">
        <f t="shared" si="20"/>
        <v/>
      </c>
      <c r="BO195" s="73" t="str">
        <f t="shared" si="21"/>
        <v/>
      </c>
      <c r="BP195" s="73" t="str">
        <f t="shared" si="22"/>
        <v/>
      </c>
      <c r="BQ195" s="73" t="str">
        <f t="shared" si="23"/>
        <v/>
      </c>
      <c r="BR195" s="73" t="str">
        <f t="shared" si="24"/>
        <v/>
      </c>
      <c r="BS195" s="73" t="str">
        <f t="shared" si="25"/>
        <v/>
      </c>
      <c r="BT195" s="73" t="str">
        <f t="shared" si="26"/>
        <v/>
      </c>
    </row>
  </sheetData>
  <mergeCells count="372"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E78:G78"/>
    <mergeCell ref="E80:G80"/>
    <mergeCell ref="E81:G81"/>
    <mergeCell ref="E82:G82"/>
    <mergeCell ref="E83:G83"/>
    <mergeCell ref="E85:G85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E92:G92"/>
    <mergeCell ref="E94:G94"/>
    <mergeCell ref="E95:G95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107:G107"/>
    <mergeCell ref="E108:G108"/>
    <mergeCell ref="E110:G110"/>
    <mergeCell ref="E111:G111"/>
    <mergeCell ref="E112:G112"/>
    <mergeCell ref="E114:G114"/>
    <mergeCell ref="E99:G99"/>
    <mergeCell ref="E100:G100"/>
    <mergeCell ref="E102:G102"/>
    <mergeCell ref="E103:G103"/>
    <mergeCell ref="E104:G104"/>
    <mergeCell ref="E106:G106"/>
    <mergeCell ref="E123:G123"/>
    <mergeCell ref="E124:G124"/>
    <mergeCell ref="E126:G126"/>
    <mergeCell ref="E127:G127"/>
    <mergeCell ref="E128:G128"/>
    <mergeCell ref="E130:G130"/>
    <mergeCell ref="E115:G115"/>
    <mergeCell ref="E116:G116"/>
    <mergeCell ref="E118:G118"/>
    <mergeCell ref="E119:G119"/>
    <mergeCell ref="E120:G120"/>
    <mergeCell ref="E122:G122"/>
    <mergeCell ref="K134:K136"/>
    <mergeCell ref="L134:L136"/>
    <mergeCell ref="M134:M136"/>
    <mergeCell ref="N134:N136"/>
    <mergeCell ref="O134:O136"/>
    <mergeCell ref="P134:P136"/>
    <mergeCell ref="E131:G131"/>
    <mergeCell ref="E132:G132"/>
    <mergeCell ref="D134:G136"/>
    <mergeCell ref="H134:H136"/>
    <mergeCell ref="I134:I136"/>
    <mergeCell ref="J134:J136"/>
    <mergeCell ref="D137:G141"/>
    <mergeCell ref="H137:H141"/>
    <mergeCell ref="I137:I141"/>
    <mergeCell ref="J137:J141"/>
    <mergeCell ref="K137:K141"/>
    <mergeCell ref="L137:L141"/>
    <mergeCell ref="M137:M141"/>
    <mergeCell ref="AI134:AI136"/>
    <mergeCell ref="AJ134:AJ136"/>
    <mergeCell ref="AC134:AC136"/>
    <mergeCell ref="AD134:AD136"/>
    <mergeCell ref="AE134:AE136"/>
    <mergeCell ref="AF134:AF136"/>
    <mergeCell ref="AG134:AG136"/>
    <mergeCell ref="AH134:AH136"/>
    <mergeCell ref="W134:W136"/>
    <mergeCell ref="X134:X136"/>
    <mergeCell ref="Y134:Y136"/>
    <mergeCell ref="Z134:Z136"/>
    <mergeCell ref="AA134:AA136"/>
    <mergeCell ref="AB134:AB136"/>
    <mergeCell ref="Q134:Q136"/>
    <mergeCell ref="R134:R136"/>
    <mergeCell ref="S134:S136"/>
    <mergeCell ref="N137:N141"/>
    <mergeCell ref="O137:O141"/>
    <mergeCell ref="P137:P141"/>
    <mergeCell ref="Q137:Q141"/>
    <mergeCell ref="R137:R141"/>
    <mergeCell ref="S137:S141"/>
    <mergeCell ref="AO134:AO136"/>
    <mergeCell ref="AP134:AP136"/>
    <mergeCell ref="AQ134:AQ136"/>
    <mergeCell ref="AK134:AK136"/>
    <mergeCell ref="AL134:AL136"/>
    <mergeCell ref="AM134:AM136"/>
    <mergeCell ref="AN134:AN136"/>
    <mergeCell ref="T134:T136"/>
    <mergeCell ref="U134:U136"/>
    <mergeCell ref="V134:V136"/>
    <mergeCell ref="Z137:Z141"/>
    <mergeCell ref="AA137:AA141"/>
    <mergeCell ref="AB137:AB141"/>
    <mergeCell ref="AC137:AC141"/>
    <mergeCell ref="AD137:AD141"/>
    <mergeCell ref="AE137:AE141"/>
    <mergeCell ref="T137:T141"/>
    <mergeCell ref="U137:U141"/>
    <mergeCell ref="V137:V141"/>
    <mergeCell ref="W137:W141"/>
    <mergeCell ref="X137:X141"/>
    <mergeCell ref="Y137:Y141"/>
    <mergeCell ref="AL137:AL141"/>
    <mergeCell ref="AM137:AM141"/>
    <mergeCell ref="AN137:AN141"/>
    <mergeCell ref="AO137:AO141"/>
    <mergeCell ref="AP137:AP141"/>
    <mergeCell ref="AQ137:AQ141"/>
    <mergeCell ref="AF137:AF141"/>
    <mergeCell ref="AG137:AG141"/>
    <mergeCell ref="AH137:AH141"/>
    <mergeCell ref="AI137:AI141"/>
    <mergeCell ref="AJ137:AJ141"/>
    <mergeCell ref="AK137:AK141"/>
    <mergeCell ref="M143:M145"/>
    <mergeCell ref="N143:N145"/>
    <mergeCell ref="O143:O145"/>
    <mergeCell ref="P143:P145"/>
    <mergeCell ref="Q143:Q145"/>
    <mergeCell ref="R143:R145"/>
    <mergeCell ref="D143:G145"/>
    <mergeCell ref="H143:H145"/>
    <mergeCell ref="I143:I145"/>
    <mergeCell ref="J143:J145"/>
    <mergeCell ref="K143:K145"/>
    <mergeCell ref="L143:L145"/>
    <mergeCell ref="AA143:AA145"/>
    <mergeCell ref="AB143:AB145"/>
    <mergeCell ref="AC143:AC145"/>
    <mergeCell ref="AD143:AD145"/>
    <mergeCell ref="S143:S145"/>
    <mergeCell ref="T143:T145"/>
    <mergeCell ref="U143:U145"/>
    <mergeCell ref="V143:V145"/>
    <mergeCell ref="W143:W145"/>
    <mergeCell ref="X143:X145"/>
    <mergeCell ref="AQ143:AQ145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O146:O150"/>
    <mergeCell ref="AK143:AK145"/>
    <mergeCell ref="AL143:AL145"/>
    <mergeCell ref="AM143:AM145"/>
    <mergeCell ref="AN143:AN145"/>
    <mergeCell ref="AO143:AO145"/>
    <mergeCell ref="AP143:AP145"/>
    <mergeCell ref="AE143:AE145"/>
    <mergeCell ref="AF143:AF145"/>
    <mergeCell ref="AG143:AG145"/>
    <mergeCell ref="AH143:AH145"/>
    <mergeCell ref="AI143:AI145"/>
    <mergeCell ref="AJ143:AJ145"/>
    <mergeCell ref="Y143:Y145"/>
    <mergeCell ref="Z143:Z145"/>
    <mergeCell ref="Y146:Y150"/>
    <mergeCell ref="Z146:Z150"/>
    <mergeCell ref="AA146:AA150"/>
    <mergeCell ref="P146:P150"/>
    <mergeCell ref="Q146:Q150"/>
    <mergeCell ref="R146:R150"/>
    <mergeCell ref="S146:S150"/>
    <mergeCell ref="T146:T150"/>
    <mergeCell ref="U146:U150"/>
    <mergeCell ref="AN146:AN150"/>
    <mergeCell ref="AO146:AO150"/>
    <mergeCell ref="AP146:AP150"/>
    <mergeCell ref="AQ146:AQ150"/>
    <mergeCell ref="AK156:AN156"/>
    <mergeCell ref="D158:G159"/>
    <mergeCell ref="H158:AD159"/>
    <mergeCell ref="AE158:AG159"/>
    <mergeCell ref="AH158:AQ159"/>
    <mergeCell ref="AH146:AH150"/>
    <mergeCell ref="AI146:AI150"/>
    <mergeCell ref="AJ146:AJ150"/>
    <mergeCell ref="AK146:AK150"/>
    <mergeCell ref="AL146:AL150"/>
    <mergeCell ref="AM146:AM150"/>
    <mergeCell ref="AB146:AB150"/>
    <mergeCell ref="AC146:AC150"/>
    <mergeCell ref="AD146:AD150"/>
    <mergeCell ref="AE146:AE150"/>
    <mergeCell ref="AF146:AF150"/>
    <mergeCell ref="AG146:AG150"/>
    <mergeCell ref="V146:V150"/>
    <mergeCell ref="W146:W150"/>
    <mergeCell ref="X146:X150"/>
    <mergeCell ref="D162:G162"/>
    <mergeCell ref="AE162:AG162"/>
    <mergeCell ref="AH162:AQ162"/>
    <mergeCell ref="D163:G163"/>
    <mergeCell ref="AE163:AG163"/>
    <mergeCell ref="AH163:AQ163"/>
    <mergeCell ref="D160:G160"/>
    <mergeCell ref="AE160:AG160"/>
    <mergeCell ref="AH160:AQ160"/>
    <mergeCell ref="D161:G161"/>
    <mergeCell ref="AE161:AG161"/>
    <mergeCell ref="AH161:AQ161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</mergeCells>
  <phoneticPr fontId="1" type="noConversion"/>
  <dataValidations count="3">
    <dataValidation type="list" allowBlank="1" showInputMessage="1" showErrorMessage="1" sqref="H134:AQ136 H143:AQ145" xr:uid="{E26FC8DD-F90C-634F-A29E-A81946DAB2AF}">
      <formula1>"-,正常,異常,警告"</formula1>
    </dataValidation>
    <dataValidation type="list" allowBlank="1" showInputMessage="1" showErrorMessage="1" sqref="AK156" xr:uid="{A2A8F003-7DA2-4648-8DDA-20F8D4B16D73}">
      <formula1>"MacOS,GNU(Linux)"</formula1>
    </dataValidation>
    <dataValidation type="list" allowBlank="1" showInputMessage="1" showErrorMessage="1" sqref="AO9:AQ20" xr:uid="{388B05E9-D948-2D43-98E4-A4914DEB4975}">
      <formula1>"-,大文字,小文字"</formula1>
    </dataValidation>
  </dataValidations>
  <hyperlinks>
    <hyperlink ref="AL5" location="詳細設計!A1" display="詳細設計" xr:uid="{D32B28E1-17CA-DC48-8788-35A13757A5B6}"/>
  </hyperlinks>
  <pageMargins left="0.7" right="0.7" top="0.75" bottom="0.75" header="0.3" footer="0.3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EF2-0E68-B14D-B56D-E8169E85A8C1}">
  <sheetPr>
    <tabColor theme="5" tint="0.79998168889431442"/>
  </sheetPr>
  <dimension ref="B2:BU210"/>
  <sheetViews>
    <sheetView showGridLines="0" view="pageBreakPreview" zoomScale="179" zoomScaleNormal="100" zoomScaleSheetLayoutView="80" workbookViewId="0">
      <selection activeCell="AJ43" sqref="AJ43:AK4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7" width="2.7109375" style="5"/>
    <col min="38" max="39" width="2.7109375" style="5" customWidth="1"/>
    <col min="40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720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251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251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742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'COLUMN_DATA_LENGTH="3"' &gt;&gt; `pwd`/config/db_data_config.txt</v>
      </c>
      <c r="H11" s="24"/>
      <c r="M11" s="24"/>
      <c r="AC11" s="5" t="s">
        <v>251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'COLUMN_DATA_TRIM="NONE"' &gt;&gt; `pwd`/config/db_data_config.txt</v>
      </c>
      <c r="H12" s="24"/>
      <c r="M12" s="24"/>
      <c r="AC12" s="5" t="s">
        <v>251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847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'COLUMN_DATA_SIGNED="0"' &gt;&gt; `pwd`/config/db_data_config.txt</v>
      </c>
      <c r="H13" s="24"/>
      <c r="M13" s="24"/>
      <c r="AC13" s="5" t="s">
        <v>251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'SIGN_DIGIT="0"' &gt;&gt; `pwd`/config/db_data_config.txt</v>
      </c>
      <c r="H14" s="24"/>
      <c r="M14" s="24"/>
      <c r="AC14" s="5" t="s">
        <v>251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'DATE_SEPARATOR="/"' &gt;&gt; `pwd`/config/db_data_config.txt</v>
      </c>
      <c r="H15" s="24"/>
      <c r="M15" s="24"/>
      <c r="AC15" s="5" t="s">
        <v>251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'TIME_SEPARATOR=":"' &gt;&gt; `pwd`/config/db_data_config.txt</v>
      </c>
      <c r="H16" s="24"/>
      <c r="M16" s="24"/>
      <c r="AC16" s="5" t="s">
        <v>251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256</v>
      </c>
      <c r="AL16" s="56"/>
      <c r="AM16" s="56"/>
      <c r="AN16" s="57"/>
      <c r="AO16" s="146" t="s">
        <v>255</v>
      </c>
      <c r="AP16" s="147"/>
      <c r="AQ16" s="148"/>
    </row>
    <row r="17" spans="3:43" ht="18" customHeight="1">
      <c r="D17" s="5" t="s">
        <v>311</v>
      </c>
      <c r="E17" s="24" t="str">
        <f t="shared" si="0"/>
        <v>echo 'SEPARATOR_DATE_TIME="SPACE"' &gt;&gt; `pwd`/config/db_data_config.txt</v>
      </c>
      <c r="H17" s="24"/>
      <c r="M17" s="24"/>
      <c r="AC17" s="5" t="s">
        <v>251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727</v>
      </c>
      <c r="AL17" s="56"/>
      <c r="AM17" s="56"/>
      <c r="AN17" s="57"/>
      <c r="AO17" s="146" t="s">
        <v>255</v>
      </c>
      <c r="AP17" s="147"/>
      <c r="AQ17" s="148"/>
    </row>
    <row r="18" spans="3:43" ht="18" customHeight="1">
      <c r="D18" s="5" t="s">
        <v>311</v>
      </c>
      <c r="E18" s="24" t="str">
        <f t="shared" si="0"/>
        <v>echo 'REFERENCE_DATE="2024/12/31"' &gt;&gt; `pwd`/config/db_data_config.txt</v>
      </c>
      <c r="H18" s="24"/>
      <c r="M18" s="24"/>
      <c r="AC18" s="5" t="s">
        <v>251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736</v>
      </c>
      <c r="AL18" s="56"/>
      <c r="AM18" s="56"/>
      <c r="AN18" s="57"/>
      <c r="AO18" s="146" t="s">
        <v>255</v>
      </c>
      <c r="AP18" s="147"/>
      <c r="AQ18" s="148"/>
    </row>
    <row r="19" spans="3:43" ht="18" customHeight="1">
      <c r="D19" s="5" t="s">
        <v>311</v>
      </c>
      <c r="E19" s="24" t="str">
        <f t="shared" si="0"/>
        <v>echo 'CASE_MODE="UPPER"' &gt;&gt; `pwd`/config/db_data_config.txt</v>
      </c>
      <c r="H19" s="24"/>
      <c r="M19" s="24"/>
      <c r="AC19" s="5" t="s">
        <v>251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412</v>
      </c>
      <c r="AL19" s="56"/>
      <c r="AM19" s="56"/>
      <c r="AN19" s="57"/>
      <c r="AO19" s="146" t="s">
        <v>255</v>
      </c>
      <c r="AP19" s="147"/>
      <c r="AQ19" s="148"/>
    </row>
    <row r="20" spans="3:43" ht="18" customHeight="1">
      <c r="D20" s="5" t="s">
        <v>311</v>
      </c>
      <c r="E20" s="24" t="str">
        <f t="shared" si="0"/>
        <v>echo 'MULTIBYTE_STRING="あ"' &gt;&gt; `pwd`/config/db_data_config.txt</v>
      </c>
      <c r="H20" s="24"/>
      <c r="M20" s="24"/>
      <c r="AC20" s="5" t="s">
        <v>251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737</v>
      </c>
      <c r="AL20" s="56"/>
      <c r="AM20" s="56"/>
      <c r="AN20" s="57"/>
      <c r="AO20" s="146" t="s">
        <v>255</v>
      </c>
      <c r="AP20" s="147"/>
      <c r="AQ20" s="14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448</v>
      </c>
    </row>
    <row r="24" spans="3:43" ht="18" customHeight="1">
      <c r="D24" s="5" t="s">
        <v>24</v>
      </c>
      <c r="E24" s="5" t="s">
        <v>449</v>
      </c>
      <c r="L24" s="5" t="s">
        <v>13</v>
      </c>
      <c r="M24" s="5" t="s">
        <v>423</v>
      </c>
    </row>
    <row r="25" spans="3:43" ht="18" customHeight="1">
      <c r="D25" s="5" t="s">
        <v>24</v>
      </c>
      <c r="E25" s="5" t="s">
        <v>422</v>
      </c>
      <c r="L25" s="5" t="s">
        <v>13</v>
      </c>
      <c r="M25" s="5" t="s">
        <v>424</v>
      </c>
    </row>
    <row r="26" spans="3:43" ht="18" customHeight="1">
      <c r="E26" s="5" t="s">
        <v>311</v>
      </c>
      <c r="F26" s="5" t="s">
        <v>425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526</v>
      </c>
      <c r="L28" s="5" t="s">
        <v>13</v>
      </c>
      <c r="M28" s="5" t="s">
        <v>528</v>
      </c>
    </row>
    <row r="29" spans="3:43" ht="18" customHeight="1">
      <c r="E29" s="5" t="s">
        <v>311</v>
      </c>
      <c r="F29" s="5" t="s">
        <v>425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542</v>
      </c>
    </row>
    <row r="32" spans="3:43" ht="18" customHeight="1">
      <c r="E32" s="5" t="s">
        <v>311</v>
      </c>
      <c r="F32" s="5" t="s">
        <v>425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544</v>
      </c>
    </row>
    <row r="35" spans="4:13" ht="18" customHeight="1">
      <c r="E35" s="5" t="s">
        <v>311</v>
      </c>
      <c r="F35" s="5" t="s">
        <v>425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545</v>
      </c>
    </row>
    <row r="38" spans="4:13" ht="18" customHeight="1">
      <c r="E38" s="5" t="s">
        <v>311</v>
      </c>
      <c r="F38" s="5" t="s">
        <v>425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744</v>
      </c>
      <c r="L40" s="5" t="s">
        <v>13</v>
      </c>
      <c r="M40" s="5" t="s">
        <v>747</v>
      </c>
    </row>
    <row r="41" spans="4:13" ht="18" customHeight="1">
      <c r="E41" s="5" t="s">
        <v>311</v>
      </c>
      <c r="F41" s="5" t="s">
        <v>425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600</v>
      </c>
      <c r="L43" s="5" t="s">
        <v>13</v>
      </c>
      <c r="M43" s="5" t="s">
        <v>717</v>
      </c>
    </row>
    <row r="44" spans="4:13" ht="18" customHeight="1">
      <c r="E44" s="5" t="s">
        <v>311</v>
      </c>
      <c r="F44" s="5" t="s">
        <v>425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692</v>
      </c>
      <c r="L46" s="5" t="s">
        <v>13</v>
      </c>
      <c r="M46" s="5" t="s">
        <v>718</v>
      </c>
    </row>
    <row r="47" spans="4:13" ht="18" customHeight="1">
      <c r="E47" s="5" t="s">
        <v>311</v>
      </c>
      <c r="F47" s="5" t="s">
        <v>425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546</v>
      </c>
    </row>
    <row r="50" spans="4:13" ht="18" customHeight="1">
      <c r="E50" s="5" t="s">
        <v>311</v>
      </c>
      <c r="F50" s="5" t="s">
        <v>425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547</v>
      </c>
    </row>
    <row r="53" spans="4:13" ht="18" customHeight="1">
      <c r="E53" s="5" t="s">
        <v>311</v>
      </c>
      <c r="F53" s="5" t="s">
        <v>425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543</v>
      </c>
      <c r="L55" s="5" t="s">
        <v>13</v>
      </c>
      <c r="M55" s="5" t="s">
        <v>548</v>
      </c>
    </row>
    <row r="56" spans="4:13" ht="18" customHeight="1">
      <c r="E56" s="5" t="s">
        <v>311</v>
      </c>
      <c r="F56" s="5" t="s">
        <v>425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549</v>
      </c>
    </row>
    <row r="59" spans="4:13" ht="18" customHeight="1">
      <c r="E59" s="5" t="s">
        <v>311</v>
      </c>
      <c r="F59" s="5" t="s">
        <v>425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550</v>
      </c>
    </row>
    <row r="62" spans="4:13" ht="18" customHeight="1">
      <c r="E62" s="5" t="s">
        <v>311</v>
      </c>
      <c r="F62" s="5" t="s">
        <v>425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721</v>
      </c>
      <c r="L64" s="5" t="s">
        <v>13</v>
      </c>
      <c r="M64" s="5" t="s">
        <v>734</v>
      </c>
    </row>
    <row r="65" spans="3:60" ht="18" customHeight="1">
      <c r="E65" s="5" t="s">
        <v>311</v>
      </c>
      <c r="F65" s="5" t="s">
        <v>425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427</v>
      </c>
    </row>
    <row r="70" spans="3:60" ht="18" customHeight="1">
      <c r="D70" s="109" t="s">
        <v>427</v>
      </c>
      <c r="E70" s="110"/>
      <c r="F70" s="110"/>
      <c r="G70" s="111"/>
      <c r="H70" s="128">
        <f>db_check_data_validate_config2!AQ$70+1</f>
        <v>73</v>
      </c>
      <c r="I70" s="128">
        <f>H$70+1</f>
        <v>74</v>
      </c>
      <c r="J70" s="128">
        <f t="shared" ref="J70:AQ70" si="1">I$70+1</f>
        <v>75</v>
      </c>
      <c r="K70" s="128">
        <f t="shared" si="1"/>
        <v>76</v>
      </c>
      <c r="L70" s="128">
        <f t="shared" si="1"/>
        <v>77</v>
      </c>
      <c r="M70" s="128">
        <f t="shared" si="1"/>
        <v>78</v>
      </c>
      <c r="N70" s="128">
        <f t="shared" si="1"/>
        <v>79</v>
      </c>
      <c r="O70" s="128">
        <f t="shared" si="1"/>
        <v>80</v>
      </c>
      <c r="P70" s="128">
        <f t="shared" si="1"/>
        <v>81</v>
      </c>
      <c r="Q70" s="128">
        <f t="shared" si="1"/>
        <v>82</v>
      </c>
      <c r="R70" s="128">
        <f t="shared" si="1"/>
        <v>83</v>
      </c>
      <c r="S70" s="128">
        <f t="shared" si="1"/>
        <v>84</v>
      </c>
      <c r="T70" s="128">
        <f t="shared" si="1"/>
        <v>85</v>
      </c>
      <c r="U70" s="128">
        <f t="shared" si="1"/>
        <v>86</v>
      </c>
      <c r="V70" s="128">
        <f t="shared" si="1"/>
        <v>87</v>
      </c>
      <c r="W70" s="128">
        <f t="shared" si="1"/>
        <v>88</v>
      </c>
      <c r="X70" s="128">
        <f t="shared" si="1"/>
        <v>89</v>
      </c>
      <c r="Y70" s="128">
        <f t="shared" si="1"/>
        <v>90</v>
      </c>
      <c r="Z70" s="128">
        <f t="shared" si="1"/>
        <v>91</v>
      </c>
      <c r="AA70" s="128">
        <f t="shared" si="1"/>
        <v>92</v>
      </c>
      <c r="AB70" s="128">
        <f t="shared" si="1"/>
        <v>93</v>
      </c>
      <c r="AC70" s="128">
        <f t="shared" si="1"/>
        <v>94</v>
      </c>
      <c r="AD70" s="128">
        <f t="shared" si="1"/>
        <v>95</v>
      </c>
      <c r="AE70" s="128">
        <f t="shared" si="1"/>
        <v>96</v>
      </c>
      <c r="AF70" s="128">
        <f t="shared" si="1"/>
        <v>97</v>
      </c>
      <c r="AG70" s="128">
        <f t="shared" si="1"/>
        <v>98</v>
      </c>
      <c r="AH70" s="128">
        <f t="shared" si="1"/>
        <v>99</v>
      </c>
      <c r="AI70" s="128">
        <f t="shared" si="1"/>
        <v>100</v>
      </c>
      <c r="AJ70" s="128">
        <f t="shared" si="1"/>
        <v>101</v>
      </c>
      <c r="AK70" s="128">
        <f t="shared" si="1"/>
        <v>102</v>
      </c>
      <c r="AL70" s="128">
        <f t="shared" si="1"/>
        <v>103</v>
      </c>
      <c r="AM70" s="128">
        <f t="shared" si="1"/>
        <v>104</v>
      </c>
      <c r="AN70" s="128">
        <f t="shared" si="1"/>
        <v>105</v>
      </c>
      <c r="AO70" s="128">
        <f t="shared" si="1"/>
        <v>106</v>
      </c>
      <c r="AP70" s="128">
        <f t="shared" si="1"/>
        <v>107</v>
      </c>
      <c r="AQ70" s="128">
        <f t="shared" si="1"/>
        <v>108</v>
      </c>
    </row>
    <row r="71" spans="3:60" ht="18" customHeight="1">
      <c r="D71" s="122"/>
      <c r="E71" s="123"/>
      <c r="F71" s="123"/>
      <c r="G71" s="124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</row>
    <row r="72" spans="3:60" ht="18" customHeight="1">
      <c r="D72" s="112"/>
      <c r="E72" s="113"/>
      <c r="F72" s="113"/>
      <c r="G72" s="114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</row>
    <row r="73" spans="3:60" ht="18" customHeight="1">
      <c r="D73" s="37" t="s">
        <v>719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3" t="s">
        <v>70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99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1"/>
      <c r="AX75" s="161"/>
      <c r="AY75" s="161"/>
      <c r="AZ75" s="16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3" t="s">
        <v>70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3">
        <v>1</v>
      </c>
      <c r="F77" s="154"/>
      <c r="G77" s="155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3" t="s">
        <v>865</v>
      </c>
      <c r="F78" s="154"/>
      <c r="G78" s="155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">
        <v>100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53" t="s">
        <v>70</v>
      </c>
      <c r="F80" s="154"/>
      <c r="G80" s="155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3" t="s">
        <v>577</v>
      </c>
      <c r="F81" s="154"/>
      <c r="G81" s="155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53" t="s">
        <v>574</v>
      </c>
      <c r="F82" s="154"/>
      <c r="G82" s="155"/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3" t="s">
        <v>576</v>
      </c>
      <c r="F83" s="154"/>
      <c r="G83" s="155"/>
      <c r="H83" s="33"/>
      <c r="I83" s="33"/>
      <c r="J83" s="33"/>
      <c r="K83" s="33"/>
      <c r="L83" s="33"/>
      <c r="M83" s="33"/>
      <c r="N83" s="33" t="s">
        <v>24</v>
      </c>
      <c r="O83" s="33" t="s">
        <v>24</v>
      </c>
      <c r="P83" s="33" t="s">
        <v>24</v>
      </c>
      <c r="Q83" s="33" t="s">
        <v>24</v>
      </c>
      <c r="R83" s="33" t="s">
        <v>24</v>
      </c>
      <c r="S83" s="33" t="s">
        <v>24</v>
      </c>
      <c r="T83" s="33" t="s">
        <v>24</v>
      </c>
      <c r="U83" s="33" t="s">
        <v>24</v>
      </c>
      <c r="V83" s="33" t="s">
        <v>24</v>
      </c>
      <c r="W83" s="33" t="s">
        <v>24</v>
      </c>
      <c r="X83" s="33" t="s">
        <v>24</v>
      </c>
      <c r="Y83" s="33" t="s">
        <v>24</v>
      </c>
      <c r="Z83" s="33" t="s">
        <v>24</v>
      </c>
      <c r="AA83" s="33" t="s">
        <v>24</v>
      </c>
      <c r="AB83" s="33" t="s">
        <v>24</v>
      </c>
      <c r="AC83" s="33" t="s">
        <v>24</v>
      </c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/>
      <c r="AM83" s="33"/>
      <c r="AN83" s="33"/>
      <c r="AO83" s="33"/>
      <c r="AP83" s="33"/>
      <c r="AQ83" s="33"/>
    </row>
    <row r="84" spans="4:43" ht="18" customHeight="1">
      <c r="D84" s="33"/>
      <c r="E84" s="153" t="s">
        <v>865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">
        <v>101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53" t="s">
        <v>70</v>
      </c>
      <c r="F86" s="154"/>
      <c r="G86" s="15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>
        <v>0</v>
      </c>
      <c r="F87" s="154"/>
      <c r="G87" s="155"/>
      <c r="H87" s="33" t="s">
        <v>24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75" t="s">
        <v>314</v>
      </c>
      <c r="AM87" s="33"/>
      <c r="AN87" s="33"/>
      <c r="AO87" s="33"/>
      <c r="AP87" s="33"/>
      <c r="AQ87" s="33"/>
    </row>
    <row r="88" spans="4:43" ht="18" customHeight="1">
      <c r="D88" s="33"/>
      <c r="E88" s="153">
        <v>1</v>
      </c>
      <c r="F88" s="154"/>
      <c r="G88" s="155"/>
      <c r="H88" s="33"/>
      <c r="I88" s="33" t="s">
        <v>24</v>
      </c>
      <c r="J88" s="33"/>
      <c r="K88" s="33"/>
      <c r="L88" s="33"/>
      <c r="M88" s="33"/>
      <c r="N88" s="33" t="s">
        <v>24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5"/>
      <c r="AN88" s="33"/>
      <c r="AO88" s="33"/>
      <c r="AP88" s="75"/>
      <c r="AQ88" s="75"/>
    </row>
    <row r="89" spans="4:43" ht="18" customHeight="1">
      <c r="D89" s="33"/>
      <c r="E89" s="153">
        <v>2</v>
      </c>
      <c r="F89" s="154"/>
      <c r="G89" s="155"/>
      <c r="H89" s="33"/>
      <c r="I89" s="33"/>
      <c r="J89" s="33" t="s">
        <v>24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75"/>
      <c r="AM89" s="75" t="s">
        <v>314</v>
      </c>
      <c r="AN89" s="75"/>
      <c r="AO89" s="75"/>
      <c r="AP89" s="75"/>
      <c r="AQ89" s="75"/>
    </row>
    <row r="90" spans="4:43" ht="18" customHeight="1">
      <c r="D90" s="33"/>
      <c r="E90" s="153">
        <v>3</v>
      </c>
      <c r="F90" s="154"/>
      <c r="G90" s="155"/>
      <c r="H90" s="33"/>
      <c r="I90" s="33"/>
      <c r="J90" s="33"/>
      <c r="K90" s="33" t="s">
        <v>24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75" t="s">
        <v>314</v>
      </c>
      <c r="AO90" s="33"/>
      <c r="AP90" s="33"/>
      <c r="AQ90" s="75"/>
    </row>
    <row r="91" spans="4:43" ht="18" customHeight="1">
      <c r="D91" s="33"/>
      <c r="E91" s="153">
        <v>4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75" t="s">
        <v>314</v>
      </c>
      <c r="AP91" s="33"/>
      <c r="AQ91" s="33"/>
    </row>
    <row r="92" spans="4:43" ht="18" customHeight="1">
      <c r="D92" s="33"/>
      <c r="E92" s="153">
        <v>7</v>
      </c>
      <c r="F92" s="154"/>
      <c r="G92" s="155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3">
        <v>38.700000000000003</v>
      </c>
      <c r="F93" s="154"/>
      <c r="G93" s="155"/>
      <c r="H93" s="33"/>
      <c r="I93" s="33"/>
      <c r="J93" s="33"/>
      <c r="K93" s="33"/>
      <c r="L93" s="33" t="s">
        <v>24</v>
      </c>
      <c r="M93" s="33"/>
      <c r="N93" s="33"/>
      <c r="O93" s="33" t="s">
        <v>24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75" t="s">
        <v>314</v>
      </c>
      <c r="AQ93" s="33"/>
    </row>
    <row r="94" spans="4:43" ht="18" customHeight="1">
      <c r="D94" s="33"/>
      <c r="E94" s="153" t="s">
        <v>583</v>
      </c>
      <c r="F94" s="154"/>
      <c r="G94" s="155"/>
      <c r="H94" s="33"/>
      <c r="I94" s="33"/>
      <c r="J94" s="33"/>
      <c r="K94" s="33"/>
      <c r="L94" s="33"/>
      <c r="M94" s="33" t="s">
        <v>24</v>
      </c>
      <c r="N94" s="33"/>
      <c r="O94" s="33"/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75" t="s">
        <v>314</v>
      </c>
    </row>
    <row r="95" spans="4:43" ht="18" customHeight="1">
      <c r="D95" s="33"/>
      <c r="E95" s="153" t="s">
        <v>728</v>
      </c>
      <c r="F95" s="154"/>
      <c r="G95" s="155"/>
      <c r="H95" s="33"/>
      <c r="I95" s="33"/>
      <c r="J95" s="33"/>
      <c r="K95" s="33"/>
      <c r="L95" s="33"/>
      <c r="M95" s="33"/>
      <c r="N95" s="33"/>
      <c r="O95" s="33"/>
      <c r="P95" s="33"/>
      <c r="Q95" s="33" t="s">
        <v>24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 t="s">
        <v>365</v>
      </c>
      <c r="F96" s="154"/>
      <c r="G96" s="155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3" t="s">
        <v>584</v>
      </c>
      <c r="F97" s="154"/>
      <c r="G97" s="155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3" t="s">
        <v>729</v>
      </c>
      <c r="F98" s="154"/>
      <c r="G98" s="155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3" t="s">
        <v>585</v>
      </c>
      <c r="F99" s="154"/>
      <c r="G99" s="155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53" t="s">
        <v>730</v>
      </c>
      <c r="F100" s="154"/>
      <c r="G100" s="155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s">
        <v>24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53" t="s">
        <v>771</v>
      </c>
      <c r="F101" s="154"/>
      <c r="G101" s="155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24</v>
      </c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3" t="s">
        <v>586</v>
      </c>
      <c r="F102" s="154"/>
      <c r="G102" s="155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 t="s">
        <v>24</v>
      </c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3" t="s">
        <v>731</v>
      </c>
      <c r="F103" s="154"/>
      <c r="G103" s="155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75" t="s">
        <v>314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3" t="s">
        <v>587</v>
      </c>
      <c r="F104" s="154"/>
      <c r="G104" s="155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75" t="s">
        <v>314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53" t="s">
        <v>732</v>
      </c>
      <c r="F105" s="154"/>
      <c r="G105" s="155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75" t="s">
        <v>314</v>
      </c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53" t="s">
        <v>588</v>
      </c>
      <c r="F106" s="154"/>
      <c r="G106" s="155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5" t="s">
        <v>314</v>
      </c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3" t="s">
        <v>726</v>
      </c>
      <c r="F107" s="154"/>
      <c r="G107" s="155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5" t="s">
        <v>314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53" t="s">
        <v>772</v>
      </c>
      <c r="F108" s="154"/>
      <c r="G108" s="155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5" t="s">
        <v>314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3" t="s">
        <v>595</v>
      </c>
      <c r="F109" s="154"/>
      <c r="G109" s="15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5" t="s">
        <v>314</v>
      </c>
      <c r="AF109" s="33"/>
      <c r="AG109" s="75" t="s">
        <v>314</v>
      </c>
      <c r="AH109" s="75" t="s">
        <v>314</v>
      </c>
      <c r="AI109" s="75" t="s">
        <v>314</v>
      </c>
      <c r="AJ109" s="75" t="s">
        <v>314</v>
      </c>
      <c r="AK109" s="75" t="s">
        <v>314</v>
      </c>
      <c r="AL109" s="75"/>
      <c r="AM109" s="75"/>
      <c r="AN109" s="75"/>
      <c r="AO109" s="75"/>
      <c r="AP109" s="75"/>
      <c r="AQ109" s="75"/>
    </row>
    <row r="110" spans="4:43" ht="18" customHeight="1">
      <c r="D110" s="33"/>
      <c r="E110" s="153" t="s">
        <v>880</v>
      </c>
      <c r="F110" s="154"/>
      <c r="G110" s="155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53" t="s">
        <v>865</v>
      </c>
      <c r="F111" s="154"/>
      <c r="G111" s="155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75" t="s">
        <v>314</v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">
        <v>744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53" t="s">
        <v>70</v>
      </c>
      <c r="F113" s="154"/>
      <c r="G113" s="155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53" t="s">
        <v>847</v>
      </c>
      <c r="F114" s="154"/>
      <c r="G114" s="155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 t="s">
        <v>24</v>
      </c>
      <c r="X114" s="33" t="s">
        <v>24</v>
      </c>
      <c r="Y114" s="33" t="s">
        <v>24</v>
      </c>
      <c r="Z114" s="33" t="s">
        <v>24</v>
      </c>
      <c r="AA114" s="33" t="s">
        <v>24</v>
      </c>
      <c r="AB114" s="33" t="s">
        <v>24</v>
      </c>
      <c r="AC114" s="33" t="s">
        <v>24</v>
      </c>
      <c r="AD114" s="33" t="s">
        <v>24</v>
      </c>
      <c r="AE114" s="33" t="s">
        <v>24</v>
      </c>
      <c r="AF114" s="33" t="s">
        <v>24</v>
      </c>
      <c r="AG114" s="33" t="s">
        <v>24</v>
      </c>
      <c r="AH114" s="33" t="s">
        <v>24</v>
      </c>
      <c r="AI114" s="33" t="s">
        <v>24</v>
      </c>
      <c r="AJ114" s="33" t="s">
        <v>24</v>
      </c>
      <c r="AK114" s="33" t="s">
        <v>24</v>
      </c>
      <c r="AL114" s="33" t="s">
        <v>24</v>
      </c>
      <c r="AM114" s="33" t="s">
        <v>24</v>
      </c>
      <c r="AN114" s="33" t="s">
        <v>24</v>
      </c>
      <c r="AO114" s="33" t="s">
        <v>24</v>
      </c>
      <c r="AP114" s="75" t="s">
        <v>314</v>
      </c>
      <c r="AQ114" s="75" t="s">
        <v>314</v>
      </c>
    </row>
    <row r="115" spans="4:43" ht="18" customHeight="1">
      <c r="D115" s="37" t="s">
        <v>600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53" t="s">
        <v>70</v>
      </c>
      <c r="F116" s="154"/>
      <c r="G116" s="155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53">
        <v>0</v>
      </c>
      <c r="F117" s="154"/>
      <c r="G117" s="155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53" t="s">
        <v>865</v>
      </c>
      <c r="F118" s="154"/>
      <c r="G118" s="155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">
        <v>692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53" t="s">
        <v>70</v>
      </c>
      <c r="F120" s="154"/>
      <c r="G120" s="155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3">
        <v>0</v>
      </c>
      <c r="F121" s="154"/>
      <c r="G121" s="155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53" t="s">
        <v>865</v>
      </c>
      <c r="F122" s="154"/>
      <c r="G122" s="155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">
        <v>102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53" t="s">
        <v>70</v>
      </c>
      <c r="F124" s="154"/>
      <c r="G124" s="155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53" t="s">
        <v>253</v>
      </c>
      <c r="F125" s="154"/>
      <c r="G125" s="155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/>
      <c r="AH125" s="33"/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53" t="s">
        <v>255</v>
      </c>
      <c r="F126" s="154"/>
      <c r="G126" s="155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 t="s">
        <v>24</v>
      </c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53" t="s">
        <v>865</v>
      </c>
      <c r="F127" s="154"/>
      <c r="G127" s="155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 t="s">
        <v>24</v>
      </c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7" t="s">
        <v>103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53" t="s">
        <v>70</v>
      </c>
      <c r="F129" s="154"/>
      <c r="G129" s="155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53" t="s">
        <v>256</v>
      </c>
      <c r="F130" s="154"/>
      <c r="G130" s="155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/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53" t="s">
        <v>865</v>
      </c>
      <c r="F131" s="154"/>
      <c r="G131" s="155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 t="s">
        <v>24</v>
      </c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">
        <v>725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53" t="s">
        <v>70</v>
      </c>
      <c r="F133" s="154"/>
      <c r="G133" s="155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53" t="s">
        <v>727</v>
      </c>
      <c r="F134" s="154"/>
      <c r="G134" s="155"/>
      <c r="H134" s="33" t="s">
        <v>24</v>
      </c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 t="s">
        <v>24</v>
      </c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3" t="s">
        <v>24</v>
      </c>
      <c r="AJ134" s="33"/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53" t="s">
        <v>865</v>
      </c>
      <c r="F135" s="154"/>
      <c r="G135" s="155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 t="s">
        <v>24</v>
      </c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7" t="s">
        <v>104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43"/>
    </row>
    <row r="137" spans="4:43" ht="18" customHeight="1">
      <c r="D137" s="33"/>
      <c r="E137" s="153" t="s">
        <v>70</v>
      </c>
      <c r="F137" s="154"/>
      <c r="G137" s="155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60" t="s">
        <v>736</v>
      </c>
      <c r="F138" s="154"/>
      <c r="G138" s="155"/>
      <c r="H138" s="33" t="s">
        <v>24</v>
      </c>
      <c r="I138" s="33" t="s">
        <v>24</v>
      </c>
      <c r="J138" s="33" t="s">
        <v>24</v>
      </c>
      <c r="K138" s="33" t="s">
        <v>24</v>
      </c>
      <c r="L138" s="33" t="s">
        <v>24</v>
      </c>
      <c r="M138" s="33" t="s">
        <v>24</v>
      </c>
      <c r="N138" s="33" t="s">
        <v>24</v>
      </c>
      <c r="O138" s="33" t="s">
        <v>24</v>
      </c>
      <c r="P138" s="33" t="s">
        <v>24</v>
      </c>
      <c r="Q138" s="33" t="s">
        <v>24</v>
      </c>
      <c r="R138" s="33" t="s">
        <v>24</v>
      </c>
      <c r="S138" s="33" t="s">
        <v>24</v>
      </c>
      <c r="T138" s="33" t="s">
        <v>24</v>
      </c>
      <c r="U138" s="33" t="s">
        <v>24</v>
      </c>
      <c r="V138" s="33" t="s">
        <v>24</v>
      </c>
      <c r="W138" s="33" t="s">
        <v>24</v>
      </c>
      <c r="X138" s="33" t="s">
        <v>24</v>
      </c>
      <c r="Y138" s="33" t="s">
        <v>24</v>
      </c>
      <c r="Z138" s="33" t="s">
        <v>24</v>
      </c>
      <c r="AA138" s="33" t="s">
        <v>24</v>
      </c>
      <c r="AB138" s="33" t="s">
        <v>24</v>
      </c>
      <c r="AC138" s="33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3" t="s">
        <v>24</v>
      </c>
      <c r="AJ138" s="33" t="s">
        <v>24</v>
      </c>
      <c r="AK138" s="33"/>
      <c r="AL138" s="33" t="s">
        <v>24</v>
      </c>
      <c r="AM138" s="33" t="s">
        <v>24</v>
      </c>
      <c r="AN138" s="33" t="s">
        <v>24</v>
      </c>
      <c r="AO138" s="33" t="s">
        <v>24</v>
      </c>
      <c r="AP138" s="33" t="s">
        <v>24</v>
      </c>
      <c r="AQ138" s="33" t="s">
        <v>24</v>
      </c>
    </row>
    <row r="139" spans="4:43" ht="18" customHeight="1">
      <c r="D139" s="33"/>
      <c r="E139" s="153" t="s">
        <v>865</v>
      </c>
      <c r="F139" s="154"/>
      <c r="G139" s="155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 t="s">
        <v>24</v>
      </c>
      <c r="AL139" s="33"/>
      <c r="AM139" s="33"/>
      <c r="AN139" s="33"/>
      <c r="AO139" s="33"/>
      <c r="AP139" s="33"/>
      <c r="AQ139" s="33"/>
    </row>
    <row r="140" spans="4:43" ht="18" customHeight="1">
      <c r="D140" s="37" t="s">
        <v>105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4:43" ht="18" customHeight="1">
      <c r="D141" s="33"/>
      <c r="E141" s="153" t="s">
        <v>70</v>
      </c>
      <c r="F141" s="154"/>
      <c r="G141" s="155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53" t="s">
        <v>412</v>
      </c>
      <c r="F142" s="154"/>
      <c r="G142" s="155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53" t="s">
        <v>865</v>
      </c>
      <c r="F143" s="154"/>
      <c r="G143" s="155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7" t="s">
        <v>721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43"/>
    </row>
    <row r="145" spans="4:43" ht="18" customHeight="1">
      <c r="D145" s="33"/>
      <c r="E145" s="153" t="s">
        <v>70</v>
      </c>
      <c r="F145" s="154"/>
      <c r="G145" s="155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53" t="s">
        <v>737</v>
      </c>
      <c r="F146" s="154"/>
      <c r="G146" s="155"/>
      <c r="H146" s="33" t="s">
        <v>24</v>
      </c>
      <c r="I146" s="33" t="s">
        <v>24</v>
      </c>
      <c r="J146" s="33" t="s">
        <v>24</v>
      </c>
      <c r="K146" s="33" t="s">
        <v>24</v>
      </c>
      <c r="L146" s="33" t="s">
        <v>24</v>
      </c>
      <c r="M146" s="33" t="s">
        <v>24</v>
      </c>
      <c r="N146" s="33" t="s">
        <v>24</v>
      </c>
      <c r="O146" s="33" t="s">
        <v>24</v>
      </c>
      <c r="P146" s="33" t="s">
        <v>24</v>
      </c>
      <c r="Q146" s="33" t="s">
        <v>24</v>
      </c>
      <c r="R146" s="33" t="s">
        <v>24</v>
      </c>
      <c r="S146" s="33" t="s">
        <v>24</v>
      </c>
      <c r="T146" s="33" t="s">
        <v>24</v>
      </c>
      <c r="U146" s="33" t="s">
        <v>24</v>
      </c>
      <c r="V146" s="33" t="s">
        <v>24</v>
      </c>
      <c r="W146" s="33" t="s">
        <v>24</v>
      </c>
      <c r="X146" s="33" t="s">
        <v>24</v>
      </c>
      <c r="Y146" s="33" t="s">
        <v>24</v>
      </c>
      <c r="Z146" s="33" t="s">
        <v>24</v>
      </c>
      <c r="AA146" s="33" t="s">
        <v>24</v>
      </c>
      <c r="AB146" s="33" t="s">
        <v>24</v>
      </c>
      <c r="AC146" s="33" t="s">
        <v>24</v>
      </c>
      <c r="AD146" s="33" t="s">
        <v>24</v>
      </c>
      <c r="AE146" s="33" t="s">
        <v>24</v>
      </c>
      <c r="AF146" s="33" t="s">
        <v>24</v>
      </c>
      <c r="AG146" s="33" t="s">
        <v>24</v>
      </c>
      <c r="AH146" s="33" t="s">
        <v>24</v>
      </c>
      <c r="AI146" s="33" t="s">
        <v>24</v>
      </c>
      <c r="AJ146" s="33" t="s">
        <v>24</v>
      </c>
      <c r="AK146" s="33" t="s">
        <v>24</v>
      </c>
      <c r="AL146" s="33" t="s">
        <v>24</v>
      </c>
      <c r="AM146" s="33" t="s">
        <v>24</v>
      </c>
      <c r="AN146" s="33" t="s">
        <v>24</v>
      </c>
      <c r="AO146" s="33" t="s">
        <v>24</v>
      </c>
      <c r="AP146" s="33" t="s">
        <v>24</v>
      </c>
      <c r="AQ146" s="33" t="s">
        <v>24</v>
      </c>
    </row>
    <row r="147" spans="4:43" ht="18" customHeight="1">
      <c r="D147" s="33"/>
      <c r="E147" s="153" t="s">
        <v>765</v>
      </c>
      <c r="F147" s="154"/>
      <c r="G147" s="155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2" t="s">
        <v>440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76"/>
      <c r="AM148" s="30"/>
      <c r="AN148" s="30"/>
      <c r="AO148" s="30"/>
      <c r="AP148" s="30"/>
      <c r="AQ148" s="44"/>
    </row>
    <row r="149" spans="4:43" ht="18" customHeight="1">
      <c r="D149" s="137" t="s">
        <v>429</v>
      </c>
      <c r="E149" s="110"/>
      <c r="F149" s="110"/>
      <c r="G149" s="111"/>
      <c r="H149" s="131" t="s">
        <v>430</v>
      </c>
      <c r="I149" s="131" t="s">
        <v>430</v>
      </c>
      <c r="J149" s="131" t="s">
        <v>430</v>
      </c>
      <c r="K149" s="131" t="s">
        <v>433</v>
      </c>
      <c r="L149" s="131" t="s">
        <v>433</v>
      </c>
      <c r="M149" s="131" t="s">
        <v>433</v>
      </c>
      <c r="N149" s="131" t="s">
        <v>433</v>
      </c>
      <c r="O149" s="131" t="s">
        <v>433</v>
      </c>
      <c r="P149" s="131" t="s">
        <v>430</v>
      </c>
      <c r="Q149" s="131" t="s">
        <v>433</v>
      </c>
      <c r="R149" s="131" t="s">
        <v>430</v>
      </c>
      <c r="S149" s="131" t="s">
        <v>430</v>
      </c>
      <c r="T149" s="131" t="s">
        <v>430</v>
      </c>
      <c r="U149" s="131" t="s">
        <v>430</v>
      </c>
      <c r="V149" s="131" t="s">
        <v>430</v>
      </c>
      <c r="W149" s="131" t="s">
        <v>430</v>
      </c>
      <c r="X149" s="131" t="s">
        <v>430</v>
      </c>
      <c r="Y149" s="131" t="s">
        <v>430</v>
      </c>
      <c r="Z149" s="131" t="s">
        <v>430</v>
      </c>
      <c r="AA149" s="131" t="s">
        <v>430</v>
      </c>
      <c r="AB149" s="131" t="s">
        <v>430</v>
      </c>
      <c r="AC149" s="131" t="s">
        <v>430</v>
      </c>
      <c r="AD149" s="131" t="s">
        <v>430</v>
      </c>
      <c r="AE149" s="131" t="s">
        <v>430</v>
      </c>
      <c r="AF149" s="131" t="s">
        <v>433</v>
      </c>
      <c r="AG149" s="131" t="s">
        <v>430</v>
      </c>
      <c r="AH149" s="131" t="s">
        <v>430</v>
      </c>
      <c r="AI149" s="131" t="s">
        <v>430</v>
      </c>
      <c r="AJ149" s="131" t="s">
        <v>430</v>
      </c>
      <c r="AK149" s="131" t="s">
        <v>433</v>
      </c>
      <c r="AL149" s="131" t="s">
        <v>433</v>
      </c>
      <c r="AM149" s="131" t="s">
        <v>430</v>
      </c>
      <c r="AN149" s="131" t="s">
        <v>430</v>
      </c>
      <c r="AO149" s="131" t="s">
        <v>433</v>
      </c>
      <c r="AP149" s="131" t="s">
        <v>433</v>
      </c>
      <c r="AQ149" s="131" t="s">
        <v>433</v>
      </c>
    </row>
    <row r="150" spans="4:43" ht="18" customHeight="1">
      <c r="D150" s="122"/>
      <c r="E150" s="123"/>
      <c r="F150" s="123"/>
      <c r="G150" s="124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</row>
    <row r="151" spans="4:43" ht="18" customHeight="1">
      <c r="D151" s="112"/>
      <c r="E151" s="113"/>
      <c r="F151" s="113"/>
      <c r="G151" s="114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33"/>
      <c r="AJ151" s="133"/>
      <c r="AK151" s="133"/>
      <c r="AL151" s="133"/>
      <c r="AM151" s="133"/>
      <c r="AN151" s="133"/>
      <c r="AO151" s="133"/>
      <c r="AP151" s="133"/>
      <c r="AQ151" s="133"/>
    </row>
    <row r="152" spans="4:43" ht="18" customHeight="1">
      <c r="D152" s="109" t="s">
        <v>431</v>
      </c>
      <c r="E152" s="110"/>
      <c r="F152" s="110"/>
      <c r="G152" s="111"/>
      <c r="H152" s="134">
        <v>220001</v>
      </c>
      <c r="I152" s="134">
        <v>220001</v>
      </c>
      <c r="J152" s="134">
        <v>220001</v>
      </c>
      <c r="K152" s="134">
        <v>220136</v>
      </c>
      <c r="L152" s="134">
        <v>220136</v>
      </c>
      <c r="M152" s="134">
        <v>220136</v>
      </c>
      <c r="N152" s="134">
        <v>220137</v>
      </c>
      <c r="O152" s="134">
        <v>220137</v>
      </c>
      <c r="P152" s="134">
        <v>220001</v>
      </c>
      <c r="Q152" s="134">
        <v>220137</v>
      </c>
      <c r="R152" s="134">
        <v>220001</v>
      </c>
      <c r="S152" s="134">
        <v>220001</v>
      </c>
      <c r="T152" s="134">
        <v>220001</v>
      </c>
      <c r="U152" s="134">
        <v>220001</v>
      </c>
      <c r="V152" s="134">
        <v>220001</v>
      </c>
      <c r="W152" s="134">
        <v>220001</v>
      </c>
      <c r="X152" s="134">
        <v>220001</v>
      </c>
      <c r="Y152" s="134">
        <v>220001</v>
      </c>
      <c r="Z152" s="134">
        <v>220001</v>
      </c>
      <c r="AA152" s="134">
        <v>220001</v>
      </c>
      <c r="AB152" s="134">
        <v>220001</v>
      </c>
      <c r="AC152" s="134">
        <v>220001</v>
      </c>
      <c r="AD152" s="134">
        <v>220001</v>
      </c>
      <c r="AE152" s="134">
        <v>220001</v>
      </c>
      <c r="AF152" s="134">
        <v>220137</v>
      </c>
      <c r="AG152" s="134">
        <v>220001</v>
      </c>
      <c r="AH152" s="134">
        <v>220001</v>
      </c>
      <c r="AI152" s="134">
        <v>220001</v>
      </c>
      <c r="AJ152" s="134">
        <v>220001</v>
      </c>
      <c r="AK152" s="134">
        <v>220127</v>
      </c>
      <c r="AL152" s="134">
        <v>220138</v>
      </c>
      <c r="AM152" s="134">
        <v>220001</v>
      </c>
      <c r="AN152" s="134">
        <v>220001</v>
      </c>
      <c r="AO152" s="134">
        <v>220139</v>
      </c>
      <c r="AP152" s="134">
        <v>220138</v>
      </c>
      <c r="AQ152" s="134">
        <v>220138</v>
      </c>
    </row>
    <row r="153" spans="4:43" ht="18" customHeight="1">
      <c r="D153" s="122"/>
      <c r="E153" s="123"/>
      <c r="F153" s="123"/>
      <c r="G153" s="124"/>
      <c r="H153" s="135"/>
      <c r="I153" s="135"/>
      <c r="J153" s="135"/>
      <c r="K153" s="135"/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</row>
    <row r="154" spans="4:43" ht="18" customHeight="1">
      <c r="D154" s="122"/>
      <c r="E154" s="123"/>
      <c r="F154" s="123"/>
      <c r="G154" s="124"/>
      <c r="H154" s="135"/>
      <c r="I154" s="135"/>
      <c r="J154" s="135"/>
      <c r="K154" s="135"/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</row>
    <row r="155" spans="4:43" ht="18" customHeight="1">
      <c r="D155" s="122"/>
      <c r="E155" s="123"/>
      <c r="F155" s="123"/>
      <c r="G155" s="124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</row>
    <row r="156" spans="4:43" ht="18" customHeight="1">
      <c r="D156" s="112"/>
      <c r="E156" s="113"/>
      <c r="F156" s="113"/>
      <c r="G156" s="114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136"/>
      <c r="AE156" s="136"/>
      <c r="AF156" s="136"/>
      <c r="AG156" s="136"/>
      <c r="AH156" s="136"/>
      <c r="AI156" s="136"/>
      <c r="AJ156" s="136"/>
      <c r="AK156" s="136"/>
      <c r="AL156" s="136"/>
      <c r="AM156" s="136"/>
      <c r="AN156" s="136"/>
      <c r="AO156" s="136"/>
      <c r="AP156" s="136"/>
      <c r="AQ156" s="136"/>
    </row>
    <row r="157" spans="4:43" ht="18" customHeight="1">
      <c r="D157" s="32" t="s">
        <v>441</v>
      </c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9"/>
      <c r="AJ157" s="30"/>
      <c r="AK157" s="30"/>
      <c r="AL157" s="30"/>
      <c r="AM157" s="30"/>
      <c r="AN157" s="30"/>
      <c r="AO157" s="30"/>
      <c r="AP157" s="30"/>
      <c r="AQ157" s="44"/>
    </row>
    <row r="158" spans="4:43" ht="18" customHeight="1">
      <c r="D158" s="137" t="s">
        <v>432</v>
      </c>
      <c r="E158" s="110"/>
      <c r="F158" s="110"/>
      <c r="G158" s="111"/>
      <c r="H158" s="131" t="s">
        <v>430</v>
      </c>
      <c r="I158" s="131" t="s">
        <v>430</v>
      </c>
      <c r="J158" s="131" t="s">
        <v>430</v>
      </c>
      <c r="K158" s="131" t="s">
        <v>433</v>
      </c>
      <c r="L158" s="131" t="s">
        <v>433</v>
      </c>
      <c r="M158" s="131" t="s">
        <v>433</v>
      </c>
      <c r="N158" s="131" t="s">
        <v>433</v>
      </c>
      <c r="O158" s="131" t="s">
        <v>433</v>
      </c>
      <c r="P158" s="131" t="s">
        <v>430</v>
      </c>
      <c r="Q158" s="131" t="s">
        <v>433</v>
      </c>
      <c r="R158" s="131" t="s">
        <v>430</v>
      </c>
      <c r="S158" s="131" t="s">
        <v>430</v>
      </c>
      <c r="T158" s="131" t="s">
        <v>430</v>
      </c>
      <c r="U158" s="131" t="s">
        <v>430</v>
      </c>
      <c r="V158" s="131" t="s">
        <v>430</v>
      </c>
      <c r="W158" s="131" t="s">
        <v>430</v>
      </c>
      <c r="X158" s="131" t="s">
        <v>430</v>
      </c>
      <c r="Y158" s="131" t="s">
        <v>430</v>
      </c>
      <c r="Z158" s="131" t="s">
        <v>430</v>
      </c>
      <c r="AA158" s="131" t="s">
        <v>430</v>
      </c>
      <c r="AB158" s="131" t="s">
        <v>430</v>
      </c>
      <c r="AC158" s="131" t="s">
        <v>430</v>
      </c>
      <c r="AD158" s="131" t="s">
        <v>430</v>
      </c>
      <c r="AE158" s="131" t="s">
        <v>430</v>
      </c>
      <c r="AF158" s="131" t="s">
        <v>433</v>
      </c>
      <c r="AG158" s="131" t="s">
        <v>430</v>
      </c>
      <c r="AH158" s="131" t="s">
        <v>430</v>
      </c>
      <c r="AI158" s="131" t="s">
        <v>430</v>
      </c>
      <c r="AJ158" s="131" t="s">
        <v>430</v>
      </c>
      <c r="AK158" s="131" t="s">
        <v>433</v>
      </c>
      <c r="AL158" s="131" t="s">
        <v>433</v>
      </c>
      <c r="AM158" s="131" t="s">
        <v>430</v>
      </c>
      <c r="AN158" s="131" t="s">
        <v>430</v>
      </c>
      <c r="AO158" s="131" t="s">
        <v>433</v>
      </c>
      <c r="AP158" s="131" t="s">
        <v>433</v>
      </c>
      <c r="AQ158" s="131" t="s">
        <v>433</v>
      </c>
    </row>
    <row r="159" spans="4:43" ht="18" customHeight="1">
      <c r="D159" s="122"/>
      <c r="E159" s="123"/>
      <c r="F159" s="123"/>
      <c r="G159" s="124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2"/>
      <c r="AP159" s="132"/>
      <c r="AQ159" s="132"/>
    </row>
    <row r="160" spans="4:43" ht="18" customHeight="1">
      <c r="D160" s="112"/>
      <c r="E160" s="113"/>
      <c r="F160" s="113"/>
      <c r="G160" s="114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  <c r="AM160" s="133"/>
      <c r="AN160" s="133"/>
      <c r="AO160" s="133"/>
      <c r="AP160" s="133"/>
      <c r="AQ160" s="133"/>
    </row>
    <row r="161" spans="3:73" ht="18" customHeight="1">
      <c r="D161" s="137" t="s">
        <v>444</v>
      </c>
      <c r="E161" s="110"/>
      <c r="F161" s="110"/>
      <c r="G161" s="111"/>
      <c r="H161" s="142">
        <v>45741</v>
      </c>
      <c r="I161" s="142">
        <v>45741</v>
      </c>
      <c r="J161" s="142">
        <v>45741</v>
      </c>
      <c r="K161" s="142">
        <v>45741</v>
      </c>
      <c r="L161" s="142">
        <v>45741</v>
      </c>
      <c r="M161" s="142">
        <v>45741</v>
      </c>
      <c r="N161" s="142">
        <v>45741</v>
      </c>
      <c r="O161" s="142">
        <v>45741</v>
      </c>
      <c r="P161" s="142">
        <v>45741</v>
      </c>
      <c r="Q161" s="142">
        <v>45741</v>
      </c>
      <c r="R161" s="142">
        <v>45741</v>
      </c>
      <c r="S161" s="142">
        <v>45741</v>
      </c>
      <c r="T161" s="142">
        <v>45741</v>
      </c>
      <c r="U161" s="142">
        <v>45741</v>
      </c>
      <c r="V161" s="142">
        <v>45741</v>
      </c>
      <c r="W161" s="142">
        <v>45741</v>
      </c>
      <c r="X161" s="142">
        <v>45741</v>
      </c>
      <c r="Y161" s="142">
        <v>45741</v>
      </c>
      <c r="Z161" s="142">
        <v>45741</v>
      </c>
      <c r="AA161" s="142">
        <v>45741</v>
      </c>
      <c r="AB161" s="142">
        <v>45741</v>
      </c>
      <c r="AC161" s="142">
        <v>45741</v>
      </c>
      <c r="AD161" s="142">
        <v>45741</v>
      </c>
      <c r="AE161" s="142">
        <v>45741</v>
      </c>
      <c r="AF161" s="142">
        <v>45741</v>
      </c>
      <c r="AG161" s="142">
        <v>45741</v>
      </c>
      <c r="AH161" s="142">
        <v>45741</v>
      </c>
      <c r="AI161" s="142">
        <v>45741</v>
      </c>
      <c r="AJ161" s="142">
        <v>45741</v>
      </c>
      <c r="AK161" s="142">
        <v>45741</v>
      </c>
      <c r="AL161" s="142">
        <v>45741</v>
      </c>
      <c r="AM161" s="142">
        <v>45741</v>
      </c>
      <c r="AN161" s="142">
        <v>45741</v>
      </c>
      <c r="AO161" s="142">
        <v>45741</v>
      </c>
      <c r="AP161" s="142">
        <v>45741</v>
      </c>
      <c r="AQ161" s="142">
        <v>45741</v>
      </c>
    </row>
    <row r="162" spans="3:73" ht="18" customHeight="1">
      <c r="D162" s="141"/>
      <c r="E162" s="123"/>
      <c r="F162" s="123"/>
      <c r="G162" s="124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2"/>
      <c r="AF162" s="142"/>
      <c r="AG162" s="142"/>
      <c r="AH162" s="142"/>
      <c r="AI162" s="142"/>
      <c r="AJ162" s="142"/>
      <c r="AK162" s="142"/>
      <c r="AL162" s="142"/>
      <c r="AM162" s="142"/>
      <c r="AN162" s="142"/>
      <c r="AO162" s="142"/>
      <c r="AP162" s="142"/>
      <c r="AQ162" s="142"/>
    </row>
    <row r="163" spans="3:73" ht="18" customHeight="1">
      <c r="D163" s="141"/>
      <c r="E163" s="123"/>
      <c r="F163" s="123"/>
      <c r="G163" s="124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</row>
    <row r="164" spans="3:73" ht="18" customHeight="1">
      <c r="D164" s="122"/>
      <c r="E164" s="123"/>
      <c r="F164" s="123"/>
      <c r="G164" s="124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2"/>
      <c r="AE164" s="142"/>
      <c r="AF164" s="142"/>
      <c r="AG164" s="142"/>
      <c r="AH164" s="142"/>
      <c r="AI164" s="142"/>
      <c r="AJ164" s="142"/>
      <c r="AK164" s="142"/>
      <c r="AL164" s="142"/>
      <c r="AM164" s="142"/>
      <c r="AN164" s="142"/>
      <c r="AO164" s="142"/>
      <c r="AP164" s="142"/>
      <c r="AQ164" s="142"/>
    </row>
    <row r="165" spans="3:73" ht="18" customHeight="1">
      <c r="D165" s="112"/>
      <c r="E165" s="113"/>
      <c r="F165" s="113"/>
      <c r="G165" s="114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  <c r="AE165" s="142"/>
      <c r="AF165" s="142"/>
      <c r="AG165" s="142"/>
      <c r="AH165" s="142"/>
      <c r="AI165" s="142"/>
      <c r="AJ165" s="142"/>
      <c r="AK165" s="142"/>
      <c r="AL165" s="142"/>
      <c r="AM165" s="142"/>
      <c r="AN165" s="142"/>
      <c r="AO165" s="142"/>
      <c r="AP165" s="142"/>
      <c r="AQ165" s="142"/>
    </row>
    <row r="166" spans="3:73" ht="18" customHeight="1">
      <c r="O166" s="19"/>
      <c r="AJ166" s="36"/>
      <c r="AL166" s="19"/>
    </row>
    <row r="167" spans="3:73" ht="18" customHeight="1">
      <c r="D167" s="5" t="s">
        <v>251</v>
      </c>
      <c r="E167" s="5" t="s">
        <v>429</v>
      </c>
      <c r="I167" s="5" t="s">
        <v>13</v>
      </c>
      <c r="J167" s="5" t="s">
        <v>445</v>
      </c>
      <c r="O167" s="19"/>
      <c r="AJ167" s="36"/>
      <c r="AL167" s="19"/>
    </row>
    <row r="168" spans="3:73" ht="18" customHeight="1">
      <c r="J168" s="5" t="s">
        <v>446</v>
      </c>
      <c r="O168" s="19"/>
      <c r="AJ168" s="36"/>
      <c r="AL168" s="19"/>
    </row>
    <row r="169" spans="3:73" ht="18" customHeight="1">
      <c r="J169" s="5" t="s">
        <v>447</v>
      </c>
      <c r="O169" s="19"/>
      <c r="AJ169" s="36"/>
      <c r="AL169" s="19"/>
    </row>
    <row r="170" spans="3:73" ht="18" customHeight="1">
      <c r="O170" s="19"/>
      <c r="AJ170" s="36"/>
      <c r="AL170" s="19"/>
    </row>
    <row r="171" spans="3:73" ht="18" customHeight="1">
      <c r="C171" s="5" t="s">
        <v>30</v>
      </c>
      <c r="D171" s="5" t="s">
        <v>450</v>
      </c>
      <c r="AE171" s="5" t="s">
        <v>251</v>
      </c>
      <c r="AF171" s="5" t="s">
        <v>740</v>
      </c>
      <c r="AJ171" s="5" t="s">
        <v>328</v>
      </c>
      <c r="AK171" s="123" t="s">
        <v>741</v>
      </c>
      <c r="AL171" s="123"/>
      <c r="AM171" s="123"/>
      <c r="AN171" s="123"/>
    </row>
    <row r="173" spans="3:73" ht="18" customHeight="1">
      <c r="D173" s="109" t="s">
        <v>426</v>
      </c>
      <c r="E173" s="110"/>
      <c r="F173" s="110"/>
      <c r="G173" s="111"/>
      <c r="H173" s="115" t="s">
        <v>756</v>
      </c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7"/>
      <c r="AE173" s="121" t="s">
        <v>457</v>
      </c>
      <c r="AF173" s="116"/>
      <c r="AG173" s="117"/>
      <c r="AH173" s="115" t="s">
        <v>434</v>
      </c>
      <c r="AI173" s="116"/>
      <c r="AJ173" s="116"/>
      <c r="AK173" s="116"/>
      <c r="AL173" s="116"/>
      <c r="AM173" s="116"/>
      <c r="AN173" s="116"/>
      <c r="AO173" s="116"/>
      <c r="AP173" s="116"/>
      <c r="AQ173" s="117"/>
      <c r="AS173" s="62" t="s">
        <v>467</v>
      </c>
      <c r="AT173" s="63"/>
      <c r="AU173" s="64"/>
      <c r="AW173" s="235" t="str">
        <f>$D$75</f>
        <v>COLUMN_COUNTS</v>
      </c>
      <c r="AX173" s="235" t="str">
        <f>$D$75</f>
        <v>COLUMN_COUNTS</v>
      </c>
      <c r="AY173" s="235" t="str">
        <f>$D$79</f>
        <v>COLUMN_DATA_TYPE</v>
      </c>
      <c r="AZ173" s="235" t="str">
        <f>$D$79</f>
        <v>COLUMN_DATA_TYPE</v>
      </c>
      <c r="BA173" s="235" t="str">
        <f>$D$85</f>
        <v>COLUMN_DATA_LENGTH</v>
      </c>
      <c r="BB173" s="235" t="str">
        <f>$D$85</f>
        <v>COLUMN_DATA_LENGTH</v>
      </c>
      <c r="BC173" s="235" t="str">
        <f>$D$112</f>
        <v>COLUMN_DATA_TRIM</v>
      </c>
      <c r="BD173" s="235" t="str">
        <f>$D$112</f>
        <v>COLUMN_DATA_TRIM</v>
      </c>
      <c r="BE173" s="235" t="str">
        <f>$D$115</f>
        <v>COLUMN_DATA_SIGNED</v>
      </c>
      <c r="BF173" s="235" t="str">
        <f>$D$115</f>
        <v>COLUMN_DATA_SIGNED</v>
      </c>
      <c r="BG173" s="235" t="str">
        <f>$D$119</f>
        <v>SIGN_DIGIT</v>
      </c>
      <c r="BH173" s="235" t="str">
        <f>$D$119</f>
        <v>SIGN_DIGIT</v>
      </c>
      <c r="BI173" s="235" t="str">
        <f>$D$123</f>
        <v>DATE_SEPARATOR</v>
      </c>
      <c r="BJ173" s="235" t="str">
        <f>$D$123</f>
        <v>DATE_SEPARATOR</v>
      </c>
      <c r="BK173" s="235" t="str">
        <f>$D$128</f>
        <v>TIME_SEPARATOR</v>
      </c>
      <c r="BL173" s="235" t="str">
        <f>$D$128</f>
        <v>TIME_SEPARATOR</v>
      </c>
      <c r="BM173" s="235" t="str">
        <f>$D$132</f>
        <v>SEPARATOR_DATE_TIME</v>
      </c>
      <c r="BN173" s="235" t="str">
        <f>$D$132</f>
        <v>SEPARATOR_DATE_TIME</v>
      </c>
      <c r="BO173" s="235" t="str">
        <f>$D$136</f>
        <v>REFERENCE_DATE</v>
      </c>
      <c r="BP173" s="235" t="str">
        <f>$D$136</f>
        <v>REFERENCE_DATE</v>
      </c>
      <c r="BQ173" s="235" t="str">
        <f>$D$140</f>
        <v>CASE_MODE</v>
      </c>
      <c r="BR173" s="235" t="str">
        <f>$D$140</f>
        <v>CASE_MODE</v>
      </c>
      <c r="BS173" s="235" t="str">
        <f>$D$144</f>
        <v>MULTIBYTE_STRING</v>
      </c>
      <c r="BT173" s="235" t="str">
        <f>$D$144</f>
        <v>MULTIBYTE_STRING</v>
      </c>
      <c r="BU173" s="60" t="s">
        <v>1107</v>
      </c>
    </row>
    <row r="174" spans="3:73" ht="18" customHeight="1">
      <c r="D174" s="112"/>
      <c r="E174" s="113"/>
      <c r="F174" s="113"/>
      <c r="G174" s="114"/>
      <c r="H174" s="118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20"/>
      <c r="AE174" s="118"/>
      <c r="AF174" s="119"/>
      <c r="AG174" s="120"/>
      <c r="AH174" s="118"/>
      <c r="AI174" s="119"/>
      <c r="AJ174" s="119"/>
      <c r="AK174" s="119"/>
      <c r="AL174" s="119"/>
      <c r="AM174" s="119"/>
      <c r="AN174" s="119"/>
      <c r="AO174" s="119"/>
      <c r="AP174" s="119"/>
      <c r="AQ174" s="120"/>
      <c r="AS174" s="66" t="s">
        <v>468</v>
      </c>
      <c r="AT174" s="67"/>
      <c r="AU174" s="68"/>
      <c r="AW174" s="74" t="s">
        <v>758</v>
      </c>
      <c r="AX174" s="74" t="s">
        <v>759</v>
      </c>
      <c r="AY174" s="74" t="s">
        <v>758</v>
      </c>
      <c r="AZ174" s="74" t="s">
        <v>759</v>
      </c>
      <c r="BA174" s="74" t="s">
        <v>758</v>
      </c>
      <c r="BB174" s="74" t="s">
        <v>759</v>
      </c>
      <c r="BC174" s="74" t="s">
        <v>758</v>
      </c>
      <c r="BD174" s="74" t="s">
        <v>759</v>
      </c>
      <c r="BE174" s="74" t="s">
        <v>758</v>
      </c>
      <c r="BF174" s="74" t="s">
        <v>759</v>
      </c>
      <c r="BG174" s="74" t="s">
        <v>758</v>
      </c>
      <c r="BH174" s="74" t="s">
        <v>759</v>
      </c>
      <c r="BI174" s="74" t="s">
        <v>758</v>
      </c>
      <c r="BJ174" s="74" t="s">
        <v>759</v>
      </c>
      <c r="BK174" s="74" t="s">
        <v>758</v>
      </c>
      <c r="BL174" s="74" t="s">
        <v>759</v>
      </c>
      <c r="BM174" s="74" t="s">
        <v>758</v>
      </c>
      <c r="BN174" s="74" t="s">
        <v>759</v>
      </c>
      <c r="BO174" s="74" t="s">
        <v>758</v>
      </c>
      <c r="BP174" s="74" t="s">
        <v>759</v>
      </c>
      <c r="BQ174" s="74" t="s">
        <v>758</v>
      </c>
      <c r="BR174" s="74" t="s">
        <v>759</v>
      </c>
      <c r="BS174" s="74" t="s">
        <v>758</v>
      </c>
      <c r="BT174" s="74" t="s">
        <v>759</v>
      </c>
      <c r="BU174" s="60" t="s">
        <v>1107</v>
      </c>
    </row>
    <row r="175" spans="3:73" ht="54" customHeight="1">
      <c r="D175" s="138">
        <f>$H$70</f>
        <v>73</v>
      </c>
      <c r="E175" s="139"/>
      <c r="F175" s="139"/>
      <c r="G175" s="140"/>
      <c r="H175" s="45" t="str">
        <f ca="1">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</f>
        <v>clear; echo テストケース073; sed -i '' 's#COLUMN_DATA_TYPE="char"#COLUMN_DATA_TYPE="boolean"#g' ${CONFIG_DIR}db_data_config.txt; export COLUMN_DATA_TYPE="boolean";sed -i '' 's#COLUMN_DATA_LENGTH="3"#COLUMN_DATA_LENGTH="0"#g' ${CONFIG_DIR}db_data_config.txt; export COLUMN_DATA_LENGTH="0";sh ./script/db_check_data_validate_config.sh; sed -i '' 's#COLUMN_DATA_TYPE="boolean"#COLUMN_DATA_TYPE="char"#g' ${CONFIG_DIR}db_data_config.txt; export COLUMN_DATA_TYPE="char";sed -i '' 's#COLUMN_DATA_LENGTH="0"#COLUMN_DATA_LENGTH="3"#g'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6" t="str" cm="1">
        <f t="array" ref="AE175">SUBSTITUTE(INDEX($H$149:$AQ$149, , MATCH($D175, $70:$70, 0)-7),"-","")</f>
        <v>正常</v>
      </c>
      <c r="AF175" s="147"/>
      <c r="AG175" s="148"/>
      <c r="AH175" s="156" t="s">
        <v>956</v>
      </c>
      <c r="AI175" s="157"/>
      <c r="AJ175" s="157"/>
      <c r="AK175" s="157"/>
      <c r="AL175" s="157"/>
      <c r="AM175" s="157"/>
      <c r="AN175" s="157"/>
      <c r="AO175" s="157"/>
      <c r="AP175" s="157"/>
      <c r="AQ175" s="158"/>
      <c r="AS175" s="69" t="str" cm="1">
        <f t="array" ref="AS175">SUBSTITUTE(TEXT(INDEX($H$152:$AQ$152,1,$D175-72),"000000"),"-","")</f>
        <v>220001</v>
      </c>
      <c r="AT175" s="70"/>
      <c r="AU175" s="71"/>
      <c r="AW175" s="73" t="str">
        <f>SUBSTITUTE(IF(VLOOKUP(AW$173,$AD$9:$AN$20,8,FALSE)=INDEX($E$76:$G$78,MATCH("●",INDEX($H$76:$AQ$78,,MATCH($D175,$70:$70,0)-7),0),1),"","sed -i "&amp;IF($AK$171="MacOS","'' ","")&amp;"'s#"&amp;AW$173&amp;"="""&amp;VLOOKUP(AW$173,$AD$9:$AN$20,8,FALSE)&amp;""""&amp;"#"&amp;AW$173&amp;"="&amp;""""&amp;INDEX($E$76:$G$78,MATCH("●",INDEX($H$76:$AQ$78,,MATCH($D175,$70:$70,0)-7),0),1)&amp;""""&amp;"#g'"&amp;" ${CONFIG_DIR}db_data_config.txt; export "&amp;AW$173&amp;"="&amp;""""&amp;INDEX($E$76:$G$78,MATCH("●",INDEX($H$76:$AQ$78,,MATCH($D175,$70:$70,0)-7),0),1)&amp;""";"),",",""",""")</f>
        <v/>
      </c>
      <c r="AX175" s="73" t="str">
        <f>SUBSTITUTE(IF(INDEX($E$76:$G$78,MATCH("●",INDEX($H$76:$AQ$78,,MATCH($D175,$70:$70,0)-7),0),1)=VLOOKUP(AX$173,$AD$9:$AN$20,8,FALSE),"","sed -i "&amp;IF($AK$171="MacOS","'' ","")&amp;"'s#"&amp;AX$173&amp;"="""&amp;INDEX($E$76:$G$78,MATCH("●",INDEX($H$76:$AQ$78,,MATCH($D175,$70:$70,0)-7),0),1)&amp;""""&amp;"#"&amp;AX$173&amp;"="&amp;""""&amp;VLOOKUP(AX$173,$AD$9:$AN$20,8,FALSE)&amp;""""&amp;"#g'"&amp;"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75" s="73" t="str">
        <f>SUBSTITUTE(IF(VLOOKUP(AY$173,$AD$9:$AN$20,8,FALSE)=INDEX($E$80:$G$84,MATCH("●",INDEX($H$80:$AQ$84,,MATCH($D175,$70:$70,0)-7),0),1),"","sed -i "&amp;IF($AK$171="MacOS","'' ","")&amp;"'s#"&amp;AY$173&amp;"="""&amp;VLOOKUP(AY$173,$AD$9:$AN$20,8,FALSE)&amp;""""&amp;"#"&amp;AY$173&amp;"="&amp;""""&amp;INDEX($E$80:$G$84,MATCH("●",INDEX($H$80:$AQ$84,,MATCH($D175,$70:$70,0)-7),0),1)&amp;""""&amp;"#g'"&amp;" ${CONFIG_DIR}db_data_config.txt; export "&amp;AY$173&amp;"="&amp;""""&amp;INDEX($E$80:$G$84,MATCH("●",INDEX($H$80:$AQ$84,,MATCH($D175,$70:$70,0)-7),0),1)&amp;""";"),",",""",""")</f>
        <v>sed -i '' 's#COLUMN_DATA_TYPE="char"#COLUMN_DATA_TYPE="boolean"#g' ${CONFIG_DIR}db_data_config.txt; export COLUMN_DATA_TYPE="boolean";</v>
      </c>
      <c r="AZ175" s="73" t="str">
        <f>SUBSTITUTE(IF(INDEX($E$80:$G$84,MATCH("●",INDEX($H$80:$AQ$84,,MATCH($D175,$70:$70,0)-7),0),1)=VLOOKUP(AZ$173,$AD$9:$AN$20,8,FALSE),"","sed -i "&amp;IF($AK$171="MacOS","'' ","")&amp;"'s#"&amp;AZ$173&amp;"="""&amp;INDEX($E$80:$G$84,MATCH("●",INDEX($H$80:$AQ$84,,MATCH($D175,$70:$70,0)-7),0),1)&amp;""""&amp;"#"&amp;AZ$173&amp;"="&amp;""""&amp;VLOOKUP(AZ$173,$AD$9:$AN$20,8,FALSE)&amp;""""&amp;"#g'"&amp;"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5" s="73" t="str">
        <f>SUBSTITUTE(IF(VLOOKUP(BA$173,$AD$9:$AN$20,8,FALSE)=INDEX($E$86:$G$111,MATCH("●",INDEX($H$86:$AQ$111,,MATCH($D175,$70:$70,0)-7),0),1),"","sed -i "&amp;IF($AK$171="MacOS","'' ","")&amp;"'s#"&amp;BA$173&amp;"="""&amp;VLOOKUP(BA$173,$AD$9:$AN$20,8,FALSE)&amp;""""&amp;"#"&amp;BA$173&amp;"="&amp;""""&amp;INDEX($E$86:$G$111,MATCH("●",INDEX($H$86:$AQ$111,,MATCH($D175,$70:$70,0)-7),0),1)&amp;""""&amp;"#g'"&amp;" ${CONFIG_DIR}db_data_config.txt; export "&amp;BA$173&amp;"="&amp;""""&amp;INDEX($E$86:$G$111,MATCH("●",INDEX($H$86:$AQ$111,,MATCH($D175,$70:$70,0)-7),0),1)&amp;""";"),",",""",""")</f>
        <v>sed -i '' 's#COLUMN_DATA_LENGTH="3"#COLUMN_DATA_LENGTH="0"#g' ${CONFIG_DIR}db_data_config.txt; export COLUMN_DATA_LENGTH="0";</v>
      </c>
      <c r="BB175" s="73" t="str">
        <f>SUBSTITUTE(IF(INDEX($E$86:$G$111,MATCH("●",INDEX($H$86:$AQ$111,,MATCH($D175,$70:$70,0)-7),0),1)=VLOOKUP(BB$173,$AD$9:$AN$20,8,FALSE),"","sed -i "&amp;IF($AK$171="MacOS","'' ","")&amp;"'s#"&amp;BB$173&amp;"="""&amp;INDEX($E$86:$G$111,MATCH("●",INDEX($H$86:$AQ$111,,MATCH($D175,$70:$70,0)-7),0),1)&amp;""""&amp;"#"&amp;BB$173&amp;"="&amp;""""&amp;VLOOKUP(BB$173,$AD$9:$AN$20,8,FALSE)&amp;""""&amp;"#g'"&amp;"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's#COLUMN_DATA_LENGTH="0"#COLUMN_DATA_LENGTH="3"#g' ${CONFIG_DIR}db_data_config.txt; export COLUMN_DATA_LENGTH="3";</v>
      </c>
      <c r="BC175" s="73" t="str">
        <f>SUBSTITUTE(IF(VLOOKUP(BC$173,$AD$9:$AN$20,8,FALSE)=INDEX($E$113:$G$114,MATCH("●",INDEX($H$113:$AQ$114,,MATCH($D175,$70:$70,0)-7),0),1),"","sed -i "&amp;IF($AK$171="MacOS","'' ","")&amp;"'s#"&amp;BC$173&amp;"="""&amp;VLOOKUP(BC$173,$AD$9:$AN$20,8,FALSE)&amp;""""&amp;"#"&amp;BC$173&amp;"="&amp;""""&amp;INDEX($E$113:$G$114,MATCH("●",INDEX($H$113:$AQ$114,,MATCH($D175,$70:$70,0)-7),0),1)&amp;""""&amp;"#g'"&amp;" ${CONFIG_DIR}db_data_config.txt; export "&amp;BC$173&amp;"="&amp;""""&amp;INDEX($E$113:$G$114,MATCH("●",INDEX($H$113:$AQ$114,,MATCH($D175,$70:$70,0)-7),0),1)&amp;""";"),",",""",""")</f>
        <v/>
      </c>
      <c r="BD175" s="73" t="str">
        <f>SUBSTITUTE(IF(INDEX($E$113:$G$114,MATCH("●",INDEX($H$113:$AQ$114,,MATCH($D175,$70:$70,0)-7),0),1)=VLOOKUP(BD$173,$AD$9:$AN$20,8,FALSE),"","sed -i "&amp;IF($AK$171="MacOS","'' ","")&amp;"'s#"&amp;BD$173&amp;"="""&amp;INDEX($E$113:$G$114,MATCH("●",INDEX($H$113:$AQ$114,,MATCH($D175,$70:$70,0)-7),0),1)&amp;""""&amp;"#"&amp;BD$173&amp;"="&amp;""""&amp;VLOOKUP(BD$173,$AD$9:$AN$20,8,FALSE)&amp;""""&amp;"#g'"&amp;"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75" s="73" t="str">
        <f>SUBSTITUTE(IF(VLOOKUP(BE$173,$AD$9:$AN$20,8,FALSE)=INDEX($E$116:$G$118,MATCH("●",INDEX($H$116:$AQ$118,,MATCH($D175,$70:$70,0)-7),0),1),"","sed -i "&amp;IF($AK$171="MacOS","'' ","")&amp;"'s#"&amp;BE$173&amp;"="""&amp;VLOOKUP(BE$173,$AD$9:$AN$20,8,FALSE)&amp;""""&amp;"#"&amp;BE$173&amp;"="&amp;""""&amp;INDEX($E$116:$G$118,MATCH("●",INDEX($H$116:$AQ$118,,MATCH($D175,$70:$70,0)-7),0),1)&amp;""""&amp;"#g'"&amp;" ${CONFIG_DIR}db_data_config.txt; export "&amp;BE$173&amp;"="&amp;""""&amp;INDEX($E$116:$G$118,MATCH("●",INDEX($H$116:$AQ$118,,MATCH($D175,$70:$70,0)-7),0),1)&amp;""";"),",",""",""")</f>
        <v/>
      </c>
      <c r="BF175" s="73" t="str">
        <f>SUBSTITUTE(IF(INDEX($E$116:$G$118,MATCH("●",INDEX($H$116:$AQ$118,,MATCH($D175,$70:$70,0)-7),0),1)=VLOOKUP(BF$173,$AD$9:$AN$20,8,FALSE),"","sed -i "&amp;IF($AK$171="MacOS","'' ","")&amp;"'s#"&amp;BF$173&amp;"="""&amp;INDEX($E$116:$G$118,MATCH("●",INDEX($H$116:$AQ$118,,MATCH($D175,$70:$70,0)-7),0),1)&amp;""""&amp;"#"&amp;BF$173&amp;"="&amp;""""&amp;VLOOKUP(BF$173,$AD$9:$AN$20,8,FALSE)&amp;""""&amp;"#g'"&amp;"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75" s="73" t="str">
        <f>SUBSTITUTE(IF(VLOOKUP(BG$173,$AD$9:$AN$20,8,FALSE)=INDEX($E$120:$G$122,MATCH("●",INDEX($H$120:$AQ$122,,MATCH($D175,$70:$70,0)-7),0),1),"","sed -i "&amp;IF($AK$171="MacOS","'' ","")&amp;"'s#"&amp;BG$173&amp;"="""&amp;VLOOKUP(BG$173,$AD$9:$AN$20,8,FALSE)&amp;""""&amp;"#"&amp;BG$173&amp;"="&amp;""""&amp;INDEX($E$120:$G$122,MATCH("●",INDEX($H$120:$AQ$122,,MATCH($D175,$70:$70,0)-7),0),1)&amp;""""&amp;"#g'"&amp;" ${CONFIG_DIR}db_data_config.txt; export "&amp;BG$173&amp;"="&amp;""""&amp;INDEX($E$120:$G$122,MATCH("●",INDEX($H$120:$AQ$122,,MATCH($D175,$70:$70,0)-7),0),1)&amp;""";"),",",""",""")</f>
        <v/>
      </c>
      <c r="BH175" s="73" t="str">
        <f>SUBSTITUTE(IF(INDEX($E$120:$G$122,MATCH("●",INDEX($H$120:$AQ$122,,MATCH($D175,$70:$70,0)-7),0),1)=VLOOKUP(BH$173,$AD$9:$AN$20,8,FALSE),"","sed -i "&amp;IF($AK$171="MacOS","'' ","")&amp;"'s#"&amp;BH$173&amp;"="""&amp;INDEX($E$120:$G$122,MATCH("●",INDEX($H$120:$AQ$122,,MATCH($D175,$70:$70,0)-7),0),1)&amp;""""&amp;"#"&amp;BH$173&amp;"="&amp;""""&amp;VLOOKUP(BH$173,$AD$9:$AN$20,8,FALSE)&amp;""""&amp;"#g'"&amp;"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75" s="73" t="str">
        <f>SUBSTITUTE(IF(VLOOKUP(BI$173,$AD$9:$AN$20,8,FALSE)=INDEX($E$124:$G$127,MATCH("●",INDEX($H$124:$AQ$127,,MATCH($D175,$70:$70,0)-7),0),1),"","sed -i "&amp;IF($AK$171="MacOS","'' ","")&amp;"'s#"&amp;BI$173&amp;"="""&amp;VLOOKUP(BI$173,$AD$9:$AN$20,8,FALSE)&amp;""""&amp;"#"&amp;BI$173&amp;"="&amp;""""&amp;INDEX($E$124:$G$127,MATCH("●",INDEX($H$124:$AQ$127,,MATCH($D175,$70:$70,0)-7),0),1)&amp;""""&amp;"#g'"&amp;" ${CONFIG_DIR}db_data_config.txt; export "&amp;BI$173&amp;"="&amp;""""&amp;INDEX($E$124:$G$127,MATCH("●",INDEX($H$124:$AQ$127,,MATCH($D175,$70:$70,0)-7),0),1)&amp;""";"),",",""",""")</f>
        <v/>
      </c>
      <c r="BJ175" s="73" t="str">
        <f>SUBSTITUTE(IF(INDEX($E$124:$G$127,MATCH("●",INDEX($H$124:$AQ$127,,MATCH($D175,$70:$70,0)-7),0),1)=VLOOKUP(BJ$173,$AD$9:$AN$20,8,FALSE),"","sed -i "&amp;IF($AK$171="MacOS","'' ","")&amp;"'s#"&amp;BJ$173&amp;"="""&amp;INDEX($E$124:$G$127,MATCH("●",INDEX($H$124:$AQ$127,,MATCH($D175,$70:$70,0)-7),0),1)&amp;""""&amp;"#"&amp;BJ$173&amp;"="&amp;""""&amp;VLOOKUP(BJ$173,$AD$9:$AN$20,8,FALSE)&amp;""""&amp;"#g'"&amp;"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75" s="73" t="str">
        <f>SUBSTITUTE(IF(VLOOKUP(BK$173,$AD$9:$AN$20,8,FALSE)=INDEX($E$129:$G$131,MATCH("●",INDEX($H$129:$AQ$131,,MATCH($D175,$70:$70,0)-7),0),1),"","sed -i "&amp;IF($AK$171="MacOS","'' ","")&amp;"'s#"&amp;BK$173&amp;"="""&amp;VLOOKUP(BK$173,$AD$9:$AN$20,8,FALSE)&amp;""""&amp;"#"&amp;BK$173&amp;"="&amp;""""&amp;INDEX($E$129:$G$131,MATCH("●",INDEX($H$129:$AQ$131,,MATCH($D175,$70:$70,0)-7),0),1)&amp;""""&amp;"#g'"&amp;" ${CONFIG_DIR}db_data_config.txt; export "&amp;BK$173&amp;"="&amp;""""&amp;INDEX($E$129:$G$131,MATCH("●",INDEX($H$129:$AQ$131,,MATCH($D175,$70:$70,0)-7),0),1)&amp;""";"),",",""",""")</f>
        <v/>
      </c>
      <c r="BL175" s="73" t="str">
        <f>SUBSTITUTE(IF(INDEX($E$129:$G$131,MATCH("●",INDEX($H$129:$AQ$131,,MATCH($D175,$70:$70,0)-7),0),1)=VLOOKUP(BL$173,$AD$9:$AN$20,8,FALSE),"","sed -i "&amp;IF($AK$171="MacOS","'' ","")&amp;"'s#"&amp;BL$173&amp;"="""&amp;INDEX($E$129:$G$131,MATCH("●",INDEX($H$129:$AQ$131,,MATCH($D175,$70:$70,0)-7),0),1)&amp;""""&amp;"#"&amp;BL$173&amp;"="&amp;""""&amp;VLOOKUP(BL$173,$AD$9:$AN$20,8,FALSE)&amp;""""&amp;"#g'"&amp;"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75" s="73" t="str">
        <f>SUBSTITUTE(IF(VLOOKUP(BM$173,$AD$9:$AN$20,8,FALSE)=INDEX($E$133:$G$135,MATCH("●",INDEX($H$133:$AQ$135,,MATCH($D175,$70:$70,0)-7),0),1),"","sed -i "&amp;IF($AK$171="MacOS","'' ","")&amp;"'s#"&amp;BM$173&amp;"="""&amp;VLOOKUP(BM$173,$AD$9:$AN$20,8,FALSE)&amp;""""&amp;"#"&amp;BM$173&amp;"="&amp;""""&amp;INDEX($E$133:$G$135,MATCH("●",INDEX($H$133:$AQ$135,,MATCH($D175,$70:$70,0)-7),0),1)&amp;""""&amp;"#g'"&amp;" ${CONFIG_DIR}db_data_config.txt; export "&amp;BM$173&amp;"="&amp;""""&amp;INDEX($E$133:$G$135,MATCH("●",INDEX($H$133:$AQ$135,,MATCH($D175,$70:$70,0)-7),0),1)&amp;""";"),",",""",""")</f>
        <v/>
      </c>
      <c r="BN175" s="73" t="str">
        <f>SUBSTITUTE(IF(INDEX($E$133:$G$135,MATCH("●",INDEX($H$133:$AQ$135,,MATCH($D175,$70:$70,0)-7),0),1)=VLOOKUP(BN$173,$AD$9:$AN$20,8,FALSE),"","sed -i "&amp;IF($AK$171="MacOS","'' ","")&amp;"'s#"&amp;BN$173&amp;"="""&amp;INDEX($E$133:$G$135,MATCH("●",INDEX($H$133:$AQ$135,,MATCH($D175,$70:$70,0)-7),0),1)&amp;""""&amp;"#"&amp;BN$173&amp;"="&amp;""""&amp;VLOOKUP(BN$173,$AD$9:$AN$20,8,FALSE)&amp;""""&amp;"#g'"&amp;"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75" s="73" t="str">
        <f>SUBSTITUTE(IF(VLOOKUP(BO$173,$AD$9:$AN$20,8,FALSE)=INDEX($E$137:$G$139,MATCH("●",INDEX($H$137:$AQ$139,,MATCH($D175,$70:$70,0)-7),0),1),"","sed -i "&amp;IF($AK$171="MacOS","'' ","")&amp;"'s#"&amp;BO$173&amp;"="""&amp;VLOOKUP(BO$173,$AD$9:$AN$20,8,FALSE)&amp;""""&amp;"#"&amp;BO$173&amp;"="&amp;""""&amp;INDEX($E$137:$G$139,MATCH("●",INDEX($H$137:$AQ$139,,MATCH($D175,$70:$70,0)-7),0),1)&amp;""""&amp;"#g'"&amp;" ${CONFIG_DIR}db_data_config.txt; export "&amp;BO$173&amp;"="&amp;""""&amp;INDEX($E$137:$G$139,MATCH("●",INDEX($H$137:$AQ$139,,MATCH($D175,$70:$70,0)-7),0),1)&amp;""";"),",",""",""")</f>
        <v/>
      </c>
      <c r="BP175" s="73" t="str">
        <f>SUBSTITUTE(IF(INDEX($E$137:$G$139,MATCH("●",INDEX($H$137:$AQ$139,,MATCH($D175,$70:$70,0)-7),0),1)=VLOOKUP(BP$173,$AD$9:$AN$20,8,FALSE),"","sed -i "&amp;IF($AK$171="MacOS","'' ","")&amp;"'s#"&amp;BP$173&amp;"="""&amp;INDEX($E$137:$G$139,MATCH("●",INDEX($H$137:$AQ$139,,MATCH($D175,$70:$70,0)-7),0),1)&amp;""""&amp;"#"&amp;BP$173&amp;"="&amp;""""&amp;VLOOKUP(BP$173,$AD$9:$AN$20,8,FALSE)&amp;""""&amp;"#g'"&amp;"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75" s="73" t="str">
        <f>SUBSTITUTE(IF(VLOOKUP(BQ$173,$AD$9:$AN$20,8,FALSE)=INDEX($E$141:$G$143,MATCH("●",INDEX($H$141:$AQ$143,,MATCH($D175,$70:$70,0)-7),0),1),"","sed -i "&amp;IF($AK$171="MacOS","'' ","")&amp;"'s#"&amp;BQ$173&amp;"="""&amp;VLOOKUP(BQ$173,$AD$9:$AN$20,8,FALSE)&amp;""""&amp;"#"&amp;BQ$173&amp;"="&amp;""""&amp;INDEX($E$141:$G$143,MATCH("●",INDEX($H$141:$AQ$143,,MATCH($D175,$70:$70,0)-7),0),1)&amp;""""&amp;"#g'"&amp;" ${CONFIG_DIR}db_data_config.txt; export "&amp;BQ$173&amp;"="&amp;""""&amp;INDEX($E$141:$G$143,MATCH("●",INDEX($H$141:$AQ$143,,MATCH($D175,$70:$70,0)-7),0),1)&amp;""";"),",",""",""")</f>
        <v/>
      </c>
      <c r="BR175" s="73" t="str">
        <f>SUBSTITUTE(IF(INDEX($E$141:$G$143,MATCH("●",INDEX($H$141:$AQ$143,,MATCH($D175,$70:$70,0)-7),0),1)=VLOOKUP(BR$173,$AD$9:$AN$20,8,FALSE),"","sed -i "&amp;IF($AK$171="MacOS","'' ","")&amp;"'s#"&amp;BR$173&amp;"="""&amp;INDEX($E$141:$G$143,MATCH("●",INDEX($H$141:$AQ$143,,MATCH($D175,$70:$70,0)-7),0),1)&amp;""""&amp;"#"&amp;BR$173&amp;"="&amp;""""&amp;VLOOKUP(BR$173,$AD$9:$AN$20,8,FALSE)&amp;""""&amp;"#g'"&amp;"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75" s="73" t="str">
        <f>SUBSTITUTE(IF(VLOOKUP(BS$173,$AD$9:$AN$20,8,FALSE)=INDEX($E$145:$G$147,MATCH("●",INDEX($H$145:$AQ$147,,MATCH($D175,$70:$70,0)-7),0),1),"","sed -i "&amp;IF($AK$171="MacOS","'' ","")&amp;"'s#"&amp;BS$173&amp;"="""&amp;VLOOKUP(BS$173,$AD$9:$AN$20,8,FALSE)&amp;""""&amp;"#"&amp;BS$173&amp;"="&amp;""""&amp;INDEX($E$145:$G$147,MATCH("●",INDEX($H$145:$AQ$147,,MATCH($D175,$70:$70,0)-7),0),1)&amp;""""&amp;"#g'"&amp;" ${CONFIG_DIR}db_data_config.txt; export "&amp;BS$173&amp;"="&amp;""""&amp;INDEX($E$145:$G$147,MATCH("●",INDEX($H$145:$AQ$147,,MATCH($D175,$70:$70,0)-7),0),1)&amp;""";"),",",""",""")</f>
        <v/>
      </c>
      <c r="BT175" s="73" t="str">
        <f>SUBSTITUTE(IF(INDEX($E$145:$G$147,MATCH("●",INDEX($H$145:$AQ$147,,MATCH($D175,$70:$70,0)-7),0),1)=VLOOKUP(BT$173,$AD$9:$AN$20,8,FALSE),"","sed -i "&amp;IF($AK$171="MacOS","'' ","")&amp;"'s#"&amp;BT$173&amp;"="""&amp;INDEX($E$145:$G$147,MATCH("●",INDEX($H$145:$AQ$147,,MATCH($D175,$70:$70,0)-7),0),1)&amp;""""&amp;"#"&amp;BT$173&amp;"="&amp;""""&amp;VLOOKUP(BT$173,$AD$9:$AN$20,8,FALSE)&amp;""""&amp;"#g'"&amp;"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75" s="60" t="s">
        <v>1107</v>
      </c>
    </row>
    <row r="176" spans="3:73" ht="54" customHeight="1">
      <c r="D176" s="138">
        <f>$D175+1</f>
        <v>74</v>
      </c>
      <c r="E176" s="139"/>
      <c r="F176" s="139"/>
      <c r="G176" s="140"/>
      <c r="H176" s="45" t="str">
        <f t="shared" ref="H176:H210" ca="1" si="2">SUBSTITUTE("clear; echo "&amp;"テストケース"&amp;TEXT($D176,"000")&amp;"; "&amp;AW176&amp;AY176&amp;BA176&amp;BC176&amp;BE176&amp;BG176&amp;BI176&amp;BK176&amp;BM176&amp;BO176&amp;BQ176&amp;BS176&amp;"sh ./script/"&amp;$B$2&amp;".sh; "&amp;AX176&amp;AZ176&amp;BB176&amp;BD176&amp;BF176&amp;BH176&amp;BJ176&amp;BL176&amp;BN176&amp;BP176&amp;BR176&amp;BT176,"なし","")</f>
        <v>clear; echo テストケース074; sed -i '' 's#COLUMN_DATA_TYPE="char"#COLUMN_DATA_TYPE="boolean"#g' ${CONFIG_DIR}db_data_config.txt; export COLUMN_DATA_TYPE="boolean";sed -i '' 's#COLUMN_DATA_LENGTH="3"#COLUMN_DATA_LENGTH="1"#g' ${CONFIG_DIR}db_data_config.txt; export COLUMN_DATA_LENGTH="1";sh ./script/db_check_data_validate_config.sh; sed -i '' 's#COLUMN_DATA_TYPE="boolean"#COLUMN_DATA_TYPE="char"#g' ${CONFIG_DIR}db_data_config.txt; export COLUMN_DATA_TYPE="char";sed -i '' 's#COLUMN_DATA_LENGTH="1"#COLUMN_DATA_LENGTH="3"#g'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6" t="str" cm="1">
        <f t="array" ref="AE176">SUBSTITUTE(INDEX($H$149:$AQ$149, , MATCH($D176, $70:$70, 0)-7),"-","")</f>
        <v>正常</v>
      </c>
      <c r="AF176" s="147"/>
      <c r="AG176" s="148"/>
      <c r="AH176" s="156" t="s">
        <v>957</v>
      </c>
      <c r="AI176" s="157"/>
      <c r="AJ176" s="157"/>
      <c r="AK176" s="157"/>
      <c r="AL176" s="157"/>
      <c r="AM176" s="157"/>
      <c r="AN176" s="157"/>
      <c r="AO176" s="157"/>
      <c r="AP176" s="157"/>
      <c r="AQ176" s="158"/>
      <c r="AS176" s="69" t="str" cm="1">
        <f t="array" ref="AS176">SUBSTITUTE(TEXT(INDEX($H$152:$AQ$152,1,$D176-72),"000000"),"-","")</f>
        <v>220001</v>
      </c>
      <c r="AT176" s="70"/>
      <c r="AU176" s="71"/>
      <c r="AW176" s="73" t="str">
        <f>SUBSTITUTE(IF(VLOOKUP(AW$173,$AD$9:$AN$20,8,FALSE)=INDEX($E$76:$G$78,MATCH("●",INDEX($H$76:$AQ$78,,MATCH($D176,$70:$70,0)-7),0),1),"","sed -i "&amp;IF($AK$171="MacOS","'' ","")&amp;"'s#"&amp;AW$173&amp;"="""&amp;VLOOKUP(AW$173,$AD$9:$AN$20,8,FALSE)&amp;""""&amp;"#"&amp;AW$173&amp;"="&amp;""""&amp;INDEX($E$76:$G$78,MATCH("●",INDEX($H$76:$AQ$78,,MATCH($D176,$70:$70,0)-7),0),1)&amp;""""&amp;"#g'"&amp;" ${CONFIG_DIR}db_data_config.txt; export "&amp;AW$173&amp;"="&amp;""""&amp;INDEX($E$76:$G$78,MATCH("●",INDEX($H$76:$AQ$78,,MATCH($D176,$70:$70,0)-7),0),1)&amp;""";"),",",""",""")</f>
        <v/>
      </c>
      <c r="AX176" s="73" t="str">
        <f>SUBSTITUTE(IF(INDEX($E$76:$G$78,MATCH("●",INDEX($H$76:$AQ$78,,MATCH($D176,$70:$70,0)-7),0),1)=VLOOKUP(AX$173,$AD$9:$AN$20,8,FALSE),"","sed -i "&amp;IF($AK$171="MacOS","'' ","")&amp;"'s#"&amp;AX$173&amp;"="""&amp;INDEX($E$76:$G$78,MATCH("●",INDEX($H$76:$AQ$78,,MATCH($D176,$70:$70,0)-7),0),1)&amp;""""&amp;"#"&amp;AX$173&amp;"="&amp;""""&amp;VLOOKUP(AX$173,$AD$9:$AN$20,8,FALSE)&amp;""""&amp;"#g'"&amp;"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76" s="73" t="str">
        <f>SUBSTITUTE(IF(VLOOKUP(AY$173,$AD$9:$AN$20,8,FALSE)=INDEX($E$80:$G$84,MATCH("●",INDEX($H$80:$AQ$84,,MATCH($D176,$70:$70,0)-7),0),1),"","sed -i "&amp;IF($AK$171="MacOS","'' ","")&amp;"'s#"&amp;AY$173&amp;"="""&amp;VLOOKUP(AY$173,$AD$9:$AN$20,8,FALSE)&amp;""""&amp;"#"&amp;AY$173&amp;"="&amp;""""&amp;INDEX($E$80:$G$84,MATCH("●",INDEX($H$80:$AQ$84,,MATCH($D176,$70:$70,0)-7),0),1)&amp;""""&amp;"#g'"&amp;" ${CONFIG_DIR}db_data_config.txt; export "&amp;AY$173&amp;"="&amp;""""&amp;INDEX($E$80:$G$84,MATCH("●",INDEX($H$80:$AQ$84,,MATCH($D176,$70:$70,0)-7),0),1)&amp;""";"),",",""",""")</f>
        <v>sed -i '' 's#COLUMN_DATA_TYPE="char"#COLUMN_DATA_TYPE="boolean"#g' ${CONFIG_DIR}db_data_config.txt; export COLUMN_DATA_TYPE="boolean";</v>
      </c>
      <c r="AZ176" s="73" t="str">
        <f>SUBSTITUTE(IF(INDEX($E$80:$G$84,MATCH("●",INDEX($H$80:$AQ$84,,MATCH($D176,$70:$70,0)-7),0),1)=VLOOKUP(AZ$173,$AD$9:$AN$20,8,FALSE),"","sed -i "&amp;IF($AK$171="MacOS","'' ","")&amp;"'s#"&amp;AZ$173&amp;"="""&amp;INDEX($E$80:$G$84,MATCH("●",INDEX($H$80:$AQ$84,,MATCH($D176,$70:$70,0)-7),0),1)&amp;""""&amp;"#"&amp;AZ$173&amp;"="&amp;""""&amp;VLOOKUP(AZ$173,$AD$9:$AN$20,8,FALSE)&amp;""""&amp;"#g'"&amp;"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6" s="73" t="str">
        <f>SUBSTITUTE(IF(VLOOKUP(BA$173,$AD$9:$AN$20,8,FALSE)=INDEX($E$86:$G$111,MATCH("●",INDEX($H$86:$AQ$111,,MATCH($D176,$70:$70,0)-7),0),1),"","sed -i "&amp;IF($AK$171="MacOS","'' ","")&amp;"'s#"&amp;BA$173&amp;"="""&amp;VLOOKUP(BA$173,$AD$9:$AN$20,8,FALSE)&amp;""""&amp;"#"&amp;BA$173&amp;"="&amp;""""&amp;INDEX($E$86:$G$111,MATCH("●",INDEX($H$86:$AQ$111,,MATCH($D176,$70:$70,0)-7),0),1)&amp;""""&amp;"#g'"&amp;" ${CONFIG_DIR}db_data_config.txt; export "&amp;BA$173&amp;"="&amp;""""&amp;INDEX($E$86:$G$111,MATCH("●",INDEX($H$86:$AQ$111,,MATCH($D176,$70:$70,0)-7),0),1)&amp;""";"),",",""",""")</f>
        <v>sed -i '' 's#COLUMN_DATA_LENGTH="3"#COLUMN_DATA_LENGTH="1"#g' ${CONFIG_DIR}db_data_config.txt; export COLUMN_DATA_LENGTH="1";</v>
      </c>
      <c r="BB176" s="73" t="str">
        <f>SUBSTITUTE(IF(INDEX($E$86:$G$111,MATCH("●",INDEX($H$86:$AQ$111,,MATCH($D176,$70:$70,0)-7),0),1)=VLOOKUP(BB$173,$AD$9:$AN$20,8,FALSE),"","sed -i "&amp;IF($AK$171="MacOS","'' ","")&amp;"'s#"&amp;BB$173&amp;"="""&amp;INDEX($E$86:$G$111,MATCH("●",INDEX($H$86:$AQ$111,,MATCH($D176,$70:$70,0)-7),0),1)&amp;""""&amp;"#"&amp;BB$173&amp;"="&amp;""""&amp;VLOOKUP(BB$173,$AD$9:$AN$20,8,FALSE)&amp;""""&amp;"#g'"&amp;"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's#COLUMN_DATA_LENGTH="1"#COLUMN_DATA_LENGTH="3"#g' ${CONFIG_DIR}db_data_config.txt; export COLUMN_DATA_LENGTH="3";</v>
      </c>
      <c r="BC176" s="73" t="str">
        <f>SUBSTITUTE(IF(VLOOKUP(BC$173,$AD$9:$AN$20,8,FALSE)=INDEX($E$113:$G$114,MATCH("●",INDEX($H$113:$AQ$114,,MATCH($D176,$70:$70,0)-7),0),1),"","sed -i "&amp;IF($AK$171="MacOS","'' ","")&amp;"'s#"&amp;BC$173&amp;"="""&amp;VLOOKUP(BC$173,$AD$9:$AN$20,8,FALSE)&amp;""""&amp;"#"&amp;BC$173&amp;"="&amp;""""&amp;INDEX($E$113:$G$114,MATCH("●",INDEX($H$113:$AQ$114,,MATCH($D176,$70:$70,0)-7),0),1)&amp;""""&amp;"#g'"&amp;" ${CONFIG_DIR}db_data_config.txt; export "&amp;BC$173&amp;"="&amp;""""&amp;INDEX($E$113:$G$114,MATCH("●",INDEX($H$113:$AQ$114,,MATCH($D176,$70:$70,0)-7),0),1)&amp;""";"),",",""",""")</f>
        <v/>
      </c>
      <c r="BD176" s="73" t="str">
        <f>SUBSTITUTE(IF(INDEX($E$113:$G$114,MATCH("●",INDEX($H$113:$AQ$114,,MATCH($D176,$70:$70,0)-7),0),1)=VLOOKUP(BD$173,$AD$9:$AN$20,8,FALSE),"","sed -i "&amp;IF($AK$171="MacOS","'' ","")&amp;"'s#"&amp;BD$173&amp;"="""&amp;INDEX($E$113:$G$114,MATCH("●",INDEX($H$113:$AQ$114,,MATCH($D176,$70:$70,0)-7),0),1)&amp;""""&amp;"#"&amp;BD$173&amp;"="&amp;""""&amp;VLOOKUP(BD$173,$AD$9:$AN$20,8,FALSE)&amp;""""&amp;"#g'"&amp;"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76" s="73" t="str">
        <f>SUBSTITUTE(IF(VLOOKUP(BE$173,$AD$9:$AN$20,8,FALSE)=INDEX($E$116:$G$118,MATCH("●",INDEX($H$116:$AQ$118,,MATCH($D176,$70:$70,0)-7),0),1),"","sed -i "&amp;IF($AK$171="MacOS","'' ","")&amp;"'s#"&amp;BE$173&amp;"="""&amp;VLOOKUP(BE$173,$AD$9:$AN$20,8,FALSE)&amp;""""&amp;"#"&amp;BE$173&amp;"="&amp;""""&amp;INDEX($E$116:$G$118,MATCH("●",INDEX($H$116:$AQ$118,,MATCH($D176,$70:$70,0)-7),0),1)&amp;""""&amp;"#g'"&amp;" ${CONFIG_DIR}db_data_config.txt; export "&amp;BE$173&amp;"="&amp;""""&amp;INDEX($E$116:$G$118,MATCH("●",INDEX($H$116:$AQ$118,,MATCH($D176,$70:$70,0)-7),0),1)&amp;""";"),",",""",""")</f>
        <v/>
      </c>
      <c r="BF176" s="73" t="str">
        <f>SUBSTITUTE(IF(INDEX($E$116:$G$118,MATCH("●",INDEX($H$116:$AQ$118,,MATCH($D176,$70:$70,0)-7),0),1)=VLOOKUP(BF$173,$AD$9:$AN$20,8,FALSE),"","sed -i "&amp;IF($AK$171="MacOS","'' ","")&amp;"'s#"&amp;BF$173&amp;"="""&amp;INDEX($E$116:$G$118,MATCH("●",INDEX($H$116:$AQ$118,,MATCH($D176,$70:$70,0)-7),0),1)&amp;""""&amp;"#"&amp;BF$173&amp;"="&amp;""""&amp;VLOOKUP(BF$173,$AD$9:$AN$20,8,FALSE)&amp;""""&amp;"#g'"&amp;"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76" s="73" t="str">
        <f>SUBSTITUTE(IF(VLOOKUP(BG$173,$AD$9:$AN$20,8,FALSE)=INDEX($E$120:$G$122,MATCH("●",INDEX($H$120:$AQ$122,,MATCH($D176,$70:$70,0)-7),0),1),"","sed -i "&amp;IF($AK$171="MacOS","'' ","")&amp;"'s#"&amp;BG$173&amp;"="""&amp;VLOOKUP(BG$173,$AD$9:$AN$20,8,FALSE)&amp;""""&amp;"#"&amp;BG$173&amp;"="&amp;""""&amp;INDEX($E$120:$G$122,MATCH("●",INDEX($H$120:$AQ$122,,MATCH($D176,$70:$70,0)-7),0),1)&amp;""""&amp;"#g'"&amp;" ${CONFIG_DIR}db_data_config.txt; export "&amp;BG$173&amp;"="&amp;""""&amp;INDEX($E$120:$G$122,MATCH("●",INDEX($H$120:$AQ$122,,MATCH($D176,$70:$70,0)-7),0),1)&amp;""";"),",",""",""")</f>
        <v/>
      </c>
      <c r="BH176" s="73" t="str">
        <f>SUBSTITUTE(IF(INDEX($E$120:$G$122,MATCH("●",INDEX($H$120:$AQ$122,,MATCH($D176,$70:$70,0)-7),0),1)=VLOOKUP(BH$173,$AD$9:$AN$20,8,FALSE),"","sed -i "&amp;IF($AK$171="MacOS","'' ","")&amp;"'s#"&amp;BH$173&amp;"="""&amp;INDEX($E$120:$G$122,MATCH("●",INDEX($H$120:$AQ$122,,MATCH($D176,$70:$70,0)-7),0),1)&amp;""""&amp;"#"&amp;BH$173&amp;"="&amp;""""&amp;VLOOKUP(BH$173,$AD$9:$AN$20,8,FALSE)&amp;""""&amp;"#g'"&amp;"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76" s="73" t="str">
        <f>SUBSTITUTE(IF(VLOOKUP(BI$173,$AD$9:$AN$20,8,FALSE)=INDEX($E$124:$G$127,MATCH("●",INDEX($H$124:$AQ$127,,MATCH($D176,$70:$70,0)-7),0),1),"","sed -i "&amp;IF($AK$171="MacOS","'' ","")&amp;"'s#"&amp;BI$173&amp;"="""&amp;VLOOKUP(BI$173,$AD$9:$AN$20,8,FALSE)&amp;""""&amp;"#"&amp;BI$173&amp;"="&amp;""""&amp;INDEX($E$124:$G$127,MATCH("●",INDEX($H$124:$AQ$127,,MATCH($D176,$70:$70,0)-7),0),1)&amp;""""&amp;"#g'"&amp;" ${CONFIG_DIR}db_data_config.txt; export "&amp;BI$173&amp;"="&amp;""""&amp;INDEX($E$124:$G$127,MATCH("●",INDEX($H$124:$AQ$127,,MATCH($D176,$70:$70,0)-7),0),1)&amp;""";"),",",""",""")</f>
        <v/>
      </c>
      <c r="BJ176" s="73" t="str">
        <f>SUBSTITUTE(IF(INDEX($E$124:$G$127,MATCH("●",INDEX($H$124:$AQ$127,,MATCH($D176,$70:$70,0)-7),0),1)=VLOOKUP(BJ$173,$AD$9:$AN$20,8,FALSE),"","sed -i "&amp;IF($AK$171="MacOS","'' ","")&amp;"'s#"&amp;BJ$173&amp;"="""&amp;INDEX($E$124:$G$127,MATCH("●",INDEX($H$124:$AQ$127,,MATCH($D176,$70:$70,0)-7),0),1)&amp;""""&amp;"#"&amp;BJ$173&amp;"="&amp;""""&amp;VLOOKUP(BJ$173,$AD$9:$AN$20,8,FALSE)&amp;""""&amp;"#g'"&amp;"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76" s="73" t="str">
        <f>SUBSTITUTE(IF(VLOOKUP(BK$173,$AD$9:$AN$20,8,FALSE)=INDEX($E$129:$G$131,MATCH("●",INDEX($H$129:$AQ$131,,MATCH($D176,$70:$70,0)-7),0),1),"","sed -i "&amp;IF($AK$171="MacOS","'' ","")&amp;"'s#"&amp;BK$173&amp;"="""&amp;VLOOKUP(BK$173,$AD$9:$AN$20,8,FALSE)&amp;""""&amp;"#"&amp;BK$173&amp;"="&amp;""""&amp;INDEX($E$129:$G$131,MATCH("●",INDEX($H$129:$AQ$131,,MATCH($D176,$70:$70,0)-7),0),1)&amp;""""&amp;"#g'"&amp;" ${CONFIG_DIR}db_data_config.txt; export "&amp;BK$173&amp;"="&amp;""""&amp;INDEX($E$129:$G$131,MATCH("●",INDEX($H$129:$AQ$131,,MATCH($D176,$70:$70,0)-7),0),1)&amp;""";"),",",""",""")</f>
        <v/>
      </c>
      <c r="BL176" s="73" t="str">
        <f>SUBSTITUTE(IF(INDEX($E$129:$G$131,MATCH("●",INDEX($H$129:$AQ$131,,MATCH($D176,$70:$70,0)-7),0),1)=VLOOKUP(BL$173,$AD$9:$AN$20,8,FALSE),"","sed -i "&amp;IF($AK$171="MacOS","'' ","")&amp;"'s#"&amp;BL$173&amp;"="""&amp;INDEX($E$129:$G$131,MATCH("●",INDEX($H$129:$AQ$131,,MATCH($D176,$70:$70,0)-7),0),1)&amp;""""&amp;"#"&amp;BL$173&amp;"="&amp;""""&amp;VLOOKUP(BL$173,$AD$9:$AN$20,8,FALSE)&amp;""""&amp;"#g'"&amp;"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76" s="73" t="str">
        <f>SUBSTITUTE(IF(VLOOKUP(BM$173,$AD$9:$AN$20,8,FALSE)=INDEX($E$133:$G$135,MATCH("●",INDEX($H$133:$AQ$135,,MATCH($D176,$70:$70,0)-7),0),1),"","sed -i "&amp;IF($AK$171="MacOS","'' ","")&amp;"'s#"&amp;BM$173&amp;"="""&amp;VLOOKUP(BM$173,$AD$9:$AN$20,8,FALSE)&amp;""""&amp;"#"&amp;BM$173&amp;"="&amp;""""&amp;INDEX($E$133:$G$135,MATCH("●",INDEX($H$133:$AQ$135,,MATCH($D176,$70:$70,0)-7),0),1)&amp;""""&amp;"#g'"&amp;" ${CONFIG_DIR}db_data_config.txt; export "&amp;BM$173&amp;"="&amp;""""&amp;INDEX($E$133:$G$135,MATCH("●",INDEX($H$133:$AQ$135,,MATCH($D176,$70:$70,0)-7),0),1)&amp;""";"),",",""",""")</f>
        <v/>
      </c>
      <c r="BN176" s="73" t="str">
        <f>SUBSTITUTE(IF(INDEX($E$133:$G$135,MATCH("●",INDEX($H$133:$AQ$135,,MATCH($D176,$70:$70,0)-7),0),1)=VLOOKUP(BN$173,$AD$9:$AN$20,8,FALSE),"","sed -i "&amp;IF($AK$171="MacOS","'' ","")&amp;"'s#"&amp;BN$173&amp;"="""&amp;INDEX($E$133:$G$135,MATCH("●",INDEX($H$133:$AQ$135,,MATCH($D176,$70:$70,0)-7),0),1)&amp;""""&amp;"#"&amp;BN$173&amp;"="&amp;""""&amp;VLOOKUP(BN$173,$AD$9:$AN$20,8,FALSE)&amp;""""&amp;"#g'"&amp;"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76" s="73" t="str">
        <f>SUBSTITUTE(IF(VLOOKUP(BO$173,$AD$9:$AN$20,8,FALSE)=INDEX($E$137:$G$139,MATCH("●",INDEX($H$137:$AQ$139,,MATCH($D176,$70:$70,0)-7),0),1),"","sed -i "&amp;IF($AK$171="MacOS","'' ","")&amp;"'s#"&amp;BO$173&amp;"="""&amp;VLOOKUP(BO$173,$AD$9:$AN$20,8,FALSE)&amp;""""&amp;"#"&amp;BO$173&amp;"="&amp;""""&amp;INDEX($E$137:$G$139,MATCH("●",INDEX($H$137:$AQ$139,,MATCH($D176,$70:$70,0)-7),0),1)&amp;""""&amp;"#g'"&amp;" ${CONFIG_DIR}db_data_config.txt; export "&amp;BO$173&amp;"="&amp;""""&amp;INDEX($E$137:$G$139,MATCH("●",INDEX($H$137:$AQ$139,,MATCH($D176,$70:$70,0)-7),0),1)&amp;""";"),",",""",""")</f>
        <v/>
      </c>
      <c r="BP176" s="73" t="str">
        <f>SUBSTITUTE(IF(INDEX($E$137:$G$139,MATCH("●",INDEX($H$137:$AQ$139,,MATCH($D176,$70:$70,0)-7),0),1)=VLOOKUP(BP$173,$AD$9:$AN$20,8,FALSE),"","sed -i "&amp;IF($AK$171="MacOS","'' ","")&amp;"'s#"&amp;BP$173&amp;"="""&amp;INDEX($E$137:$G$139,MATCH("●",INDEX($H$137:$AQ$139,,MATCH($D176,$70:$70,0)-7),0),1)&amp;""""&amp;"#"&amp;BP$173&amp;"="&amp;""""&amp;VLOOKUP(BP$173,$AD$9:$AN$20,8,FALSE)&amp;""""&amp;"#g'"&amp;"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76" s="73" t="str">
        <f>SUBSTITUTE(IF(VLOOKUP(BQ$173,$AD$9:$AN$20,8,FALSE)=INDEX($E$141:$G$143,MATCH("●",INDEX($H$141:$AQ$143,,MATCH($D176,$70:$70,0)-7),0),1),"","sed -i "&amp;IF($AK$171="MacOS","'' ","")&amp;"'s#"&amp;BQ$173&amp;"="""&amp;VLOOKUP(BQ$173,$AD$9:$AN$20,8,FALSE)&amp;""""&amp;"#"&amp;BQ$173&amp;"="&amp;""""&amp;INDEX($E$141:$G$143,MATCH("●",INDEX($H$141:$AQ$143,,MATCH($D176,$70:$70,0)-7),0),1)&amp;""""&amp;"#g'"&amp;" ${CONFIG_DIR}db_data_config.txt; export "&amp;BQ$173&amp;"="&amp;""""&amp;INDEX($E$141:$G$143,MATCH("●",INDEX($H$141:$AQ$143,,MATCH($D176,$70:$70,0)-7),0),1)&amp;""";"),",",""",""")</f>
        <v/>
      </c>
      <c r="BR176" s="73" t="str">
        <f>SUBSTITUTE(IF(INDEX($E$141:$G$143,MATCH("●",INDEX($H$141:$AQ$143,,MATCH($D176,$70:$70,0)-7),0),1)=VLOOKUP(BR$173,$AD$9:$AN$20,8,FALSE),"","sed -i "&amp;IF($AK$171="MacOS","'' ","")&amp;"'s#"&amp;BR$173&amp;"="""&amp;INDEX($E$141:$G$143,MATCH("●",INDEX($H$141:$AQ$143,,MATCH($D176,$70:$70,0)-7),0),1)&amp;""""&amp;"#"&amp;BR$173&amp;"="&amp;""""&amp;VLOOKUP(BR$173,$AD$9:$AN$20,8,FALSE)&amp;""""&amp;"#g'"&amp;"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76" s="73" t="str">
        <f>SUBSTITUTE(IF(VLOOKUP(BS$173,$AD$9:$AN$20,8,FALSE)=INDEX($E$145:$G$147,MATCH("●",INDEX($H$145:$AQ$147,,MATCH($D176,$70:$70,0)-7),0),1),"","sed -i "&amp;IF($AK$171="MacOS","'' ","")&amp;"'s#"&amp;BS$173&amp;"="""&amp;VLOOKUP(BS$173,$AD$9:$AN$20,8,FALSE)&amp;""""&amp;"#"&amp;BS$173&amp;"="&amp;""""&amp;INDEX($E$145:$G$147,MATCH("●",INDEX($H$145:$AQ$147,,MATCH($D176,$70:$70,0)-7),0),1)&amp;""""&amp;"#g'"&amp;" ${CONFIG_DIR}db_data_config.txt; export "&amp;BS$173&amp;"="&amp;""""&amp;INDEX($E$145:$G$147,MATCH("●",INDEX($H$145:$AQ$147,,MATCH($D176,$70:$70,0)-7),0),1)&amp;""";"),",",""",""")</f>
        <v/>
      </c>
      <c r="BT176" s="73" t="str">
        <f>SUBSTITUTE(IF(INDEX($E$145:$G$147,MATCH("●",INDEX($H$145:$AQ$147,,MATCH($D176,$70:$70,0)-7),0),1)=VLOOKUP(BT$173,$AD$9:$AN$20,8,FALSE),"","sed -i "&amp;IF($AK$171="MacOS","'' ","")&amp;"'s#"&amp;BT$173&amp;"="""&amp;INDEX($E$145:$G$147,MATCH("●",INDEX($H$145:$AQ$147,,MATCH($D176,$70:$70,0)-7),0),1)&amp;""""&amp;"#"&amp;BT$173&amp;"="&amp;""""&amp;VLOOKUP(BT$173,$AD$9:$AN$20,8,FALSE)&amp;""""&amp;"#g'"&amp;"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76" s="60" t="s">
        <v>1107</v>
      </c>
    </row>
    <row r="177" spans="4:73" ht="54" customHeight="1">
      <c r="D177" s="138">
        <f>$D176+1</f>
        <v>75</v>
      </c>
      <c r="E177" s="139"/>
      <c r="F177" s="139"/>
      <c r="G177" s="140"/>
      <c r="H177" s="45" t="str">
        <f t="shared" ca="1" si="2"/>
        <v>clear; echo テストケース075; sed -i '' 's#COLUMN_DATA_TYPE="char"#COLUMN_DATA_TYPE="boolean"#g' ${CONFIG_DIR}db_data_config.txt; export COLUMN_DATA_TYPE="boolean";sed -i '' 's#COLUMN_DATA_LENGTH="3"#COLUMN_DATA_LENGTH="2"#g' ${CONFIG_DIR}db_data_config.txt; export COLUMN_DATA_LENGTH="2";sh ./script/db_check_data_validate_config.sh; sed -i '' 's#COLUMN_DATA_TYPE="boolean"#COLUMN_DATA_TYPE="char"#g' ${CONFIG_DIR}db_data_config.txt; export COLUMN_DATA_TYPE="char";sed -i '' 's#COLUMN_DATA_LENGTH="2"#COLUMN_DATA_LENGTH="3"#g'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6" t="str" cm="1">
        <f t="array" ref="AE177">SUBSTITUTE(INDEX($H$149:$AQ$149, , MATCH($D177, $70:$70, 0)-7),"-","")</f>
        <v>正常</v>
      </c>
      <c r="AF177" s="147"/>
      <c r="AG177" s="148"/>
      <c r="AH177" s="156" t="s">
        <v>958</v>
      </c>
      <c r="AI177" s="157"/>
      <c r="AJ177" s="157"/>
      <c r="AK177" s="157"/>
      <c r="AL177" s="157"/>
      <c r="AM177" s="157"/>
      <c r="AN177" s="157"/>
      <c r="AO177" s="157"/>
      <c r="AP177" s="157"/>
      <c r="AQ177" s="158"/>
      <c r="AS177" s="69" t="str" cm="1">
        <f t="array" ref="AS177">SUBSTITUTE(TEXT(INDEX($H$152:$AQ$152,1,$D177-72),"000000"),"-","")</f>
        <v>220001</v>
      </c>
      <c r="AT177" s="70"/>
      <c r="AU177" s="71"/>
      <c r="AW177" s="73" t="str">
        <f>SUBSTITUTE(IF(VLOOKUP(AW$173,$AD$9:$AN$20,8,FALSE)=INDEX($E$76:$G$78,MATCH("●",INDEX($H$76:$AQ$78,,MATCH($D177,$70:$70,0)-7),0),1),"","sed -i "&amp;IF($AK$171="MacOS","'' ","")&amp;"'s#"&amp;AW$173&amp;"="""&amp;VLOOKUP(AW$173,$AD$9:$AN$20,8,FALSE)&amp;""""&amp;"#"&amp;AW$173&amp;"="&amp;""""&amp;INDEX($E$76:$G$78,MATCH("●",INDEX($H$76:$AQ$78,,MATCH($D177,$70:$70,0)-7),0),1)&amp;""""&amp;"#g'"&amp;" ${CONFIG_DIR}db_data_config.txt; export "&amp;AW$173&amp;"="&amp;""""&amp;INDEX($E$76:$G$78,MATCH("●",INDEX($H$76:$AQ$78,,MATCH($D177,$70:$70,0)-7),0),1)&amp;""";"),",",""",""")</f>
        <v/>
      </c>
      <c r="AX177" s="73" t="str">
        <f>SUBSTITUTE(IF(INDEX($E$76:$G$78,MATCH("●",INDEX($H$76:$AQ$78,,MATCH($D177,$70:$70,0)-7),0),1)=VLOOKUP(AX$173,$AD$9:$AN$20,8,FALSE),"","sed -i "&amp;IF($AK$171="MacOS","'' ","")&amp;"'s#"&amp;AX$173&amp;"="""&amp;INDEX($E$76:$G$78,MATCH("●",INDEX($H$76:$AQ$78,,MATCH($D177,$70:$70,0)-7),0),1)&amp;""""&amp;"#"&amp;AX$173&amp;"="&amp;""""&amp;VLOOKUP(AX$173,$AD$9:$AN$20,8,FALSE)&amp;""""&amp;"#g'"&amp;"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77" s="73" t="str">
        <f>SUBSTITUTE(IF(VLOOKUP(AY$173,$AD$9:$AN$20,8,FALSE)=INDEX($E$80:$G$84,MATCH("●",INDEX($H$80:$AQ$84,,MATCH($D177,$70:$70,0)-7),0),1),"","sed -i "&amp;IF($AK$171="MacOS","'' ","")&amp;"'s#"&amp;AY$173&amp;"="""&amp;VLOOKUP(AY$173,$AD$9:$AN$20,8,FALSE)&amp;""""&amp;"#"&amp;AY$173&amp;"="&amp;""""&amp;INDEX($E$80:$G$84,MATCH("●",INDEX($H$80:$AQ$84,,MATCH($D177,$70:$70,0)-7),0),1)&amp;""""&amp;"#g'"&amp;" ${CONFIG_DIR}db_data_config.txt; export "&amp;AY$173&amp;"="&amp;""""&amp;INDEX($E$80:$G$84,MATCH("●",INDEX($H$80:$AQ$84,,MATCH($D177,$70:$70,0)-7),0),1)&amp;""";"),",",""",""")</f>
        <v>sed -i '' 's#COLUMN_DATA_TYPE="char"#COLUMN_DATA_TYPE="boolean"#g' ${CONFIG_DIR}db_data_config.txt; export COLUMN_DATA_TYPE="boolean";</v>
      </c>
      <c r="AZ177" s="73" t="str">
        <f>SUBSTITUTE(IF(INDEX($E$80:$G$84,MATCH("●",INDEX($H$80:$AQ$84,,MATCH($D177,$70:$70,0)-7),0),1)=VLOOKUP(AZ$173,$AD$9:$AN$20,8,FALSE),"","sed -i "&amp;IF($AK$171="MacOS","'' ","")&amp;"'s#"&amp;AZ$173&amp;"="""&amp;INDEX($E$80:$G$84,MATCH("●",INDEX($H$80:$AQ$84,,MATCH($D177,$70:$70,0)-7),0),1)&amp;""""&amp;"#"&amp;AZ$173&amp;"="&amp;""""&amp;VLOOKUP(AZ$173,$AD$9:$AN$20,8,FALSE)&amp;""""&amp;"#g'"&amp;"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7" s="73" t="str">
        <f>SUBSTITUTE(IF(VLOOKUP(BA$173,$AD$9:$AN$20,8,FALSE)=INDEX($E$86:$G$111,MATCH("●",INDEX($H$86:$AQ$111,,MATCH($D177,$70:$70,0)-7),0),1),"","sed -i "&amp;IF($AK$171="MacOS","'' ","")&amp;"'s#"&amp;BA$173&amp;"="""&amp;VLOOKUP(BA$173,$AD$9:$AN$20,8,FALSE)&amp;""""&amp;"#"&amp;BA$173&amp;"="&amp;""""&amp;INDEX($E$86:$G$111,MATCH("●",INDEX($H$86:$AQ$111,,MATCH($D177,$70:$70,0)-7),0),1)&amp;""""&amp;"#g'"&amp;" ${CONFIG_DIR}db_data_config.txt; export "&amp;BA$173&amp;"="&amp;""""&amp;INDEX($E$86:$G$111,MATCH("●",INDEX($H$86:$AQ$111,,MATCH($D177,$70:$70,0)-7),0),1)&amp;""";"),",",""",""")</f>
        <v>sed -i '' 's#COLUMN_DATA_LENGTH="3"#COLUMN_DATA_LENGTH="2"#g' ${CONFIG_DIR}db_data_config.txt; export COLUMN_DATA_LENGTH="2";</v>
      </c>
      <c r="BB177" s="73" t="str">
        <f>SUBSTITUTE(IF(INDEX($E$86:$G$111,MATCH("●",INDEX($H$86:$AQ$111,,MATCH($D177,$70:$70,0)-7),0),1)=VLOOKUP(BB$173,$AD$9:$AN$20,8,FALSE),"","sed -i "&amp;IF($AK$171="MacOS","'' ","")&amp;"'s#"&amp;BB$173&amp;"="""&amp;INDEX($E$86:$G$111,MATCH("●",INDEX($H$86:$AQ$111,,MATCH($D177,$70:$70,0)-7),0),1)&amp;""""&amp;"#"&amp;BB$173&amp;"="&amp;""""&amp;VLOOKUP(BB$173,$AD$9:$AN$20,8,FALSE)&amp;""""&amp;"#g'"&amp;"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's#COLUMN_DATA_LENGTH="2"#COLUMN_DATA_LENGTH="3"#g' ${CONFIG_DIR}db_data_config.txt; export COLUMN_DATA_LENGTH="3";</v>
      </c>
      <c r="BC177" s="73" t="str">
        <f>SUBSTITUTE(IF(VLOOKUP(BC$173,$AD$9:$AN$20,8,FALSE)=INDEX($E$113:$G$114,MATCH("●",INDEX($H$113:$AQ$114,,MATCH($D177,$70:$70,0)-7),0),1),"","sed -i "&amp;IF($AK$171="MacOS","'' ","")&amp;"'s#"&amp;BC$173&amp;"="""&amp;VLOOKUP(BC$173,$AD$9:$AN$20,8,FALSE)&amp;""""&amp;"#"&amp;BC$173&amp;"="&amp;""""&amp;INDEX($E$113:$G$114,MATCH("●",INDEX($H$113:$AQ$114,,MATCH($D177,$70:$70,0)-7),0),1)&amp;""""&amp;"#g'"&amp;" ${CONFIG_DIR}db_data_config.txt; export "&amp;BC$173&amp;"="&amp;""""&amp;INDEX($E$113:$G$114,MATCH("●",INDEX($H$113:$AQ$114,,MATCH($D177,$70:$70,0)-7),0),1)&amp;""";"),",",""",""")</f>
        <v/>
      </c>
      <c r="BD177" s="73" t="str">
        <f>SUBSTITUTE(IF(INDEX($E$113:$G$114,MATCH("●",INDEX($H$113:$AQ$114,,MATCH($D177,$70:$70,0)-7),0),1)=VLOOKUP(BD$173,$AD$9:$AN$20,8,FALSE),"","sed -i "&amp;IF($AK$171="MacOS","'' ","")&amp;"'s#"&amp;BD$173&amp;"="""&amp;INDEX($E$113:$G$114,MATCH("●",INDEX($H$113:$AQ$114,,MATCH($D177,$70:$70,0)-7),0),1)&amp;""""&amp;"#"&amp;BD$173&amp;"="&amp;""""&amp;VLOOKUP(BD$173,$AD$9:$AN$20,8,FALSE)&amp;""""&amp;"#g'"&amp;"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77" s="73" t="str">
        <f>SUBSTITUTE(IF(VLOOKUP(BE$173,$AD$9:$AN$20,8,FALSE)=INDEX($E$116:$G$118,MATCH("●",INDEX($H$116:$AQ$118,,MATCH($D177,$70:$70,0)-7),0),1),"","sed -i "&amp;IF($AK$171="MacOS","'' ","")&amp;"'s#"&amp;BE$173&amp;"="""&amp;VLOOKUP(BE$173,$AD$9:$AN$20,8,FALSE)&amp;""""&amp;"#"&amp;BE$173&amp;"="&amp;""""&amp;INDEX($E$116:$G$118,MATCH("●",INDEX($H$116:$AQ$118,,MATCH($D177,$70:$70,0)-7),0),1)&amp;""""&amp;"#g'"&amp;" ${CONFIG_DIR}db_data_config.txt; export "&amp;BE$173&amp;"="&amp;""""&amp;INDEX($E$116:$G$118,MATCH("●",INDEX($H$116:$AQ$118,,MATCH($D177,$70:$70,0)-7),0),1)&amp;""";"),",",""",""")</f>
        <v/>
      </c>
      <c r="BF177" s="73" t="str">
        <f>SUBSTITUTE(IF(INDEX($E$116:$G$118,MATCH("●",INDEX($H$116:$AQ$118,,MATCH($D177,$70:$70,0)-7),0),1)=VLOOKUP(BF$173,$AD$9:$AN$20,8,FALSE),"","sed -i "&amp;IF($AK$171="MacOS","'' ","")&amp;"'s#"&amp;BF$173&amp;"="""&amp;INDEX($E$116:$G$118,MATCH("●",INDEX($H$116:$AQ$118,,MATCH($D177,$70:$70,0)-7),0),1)&amp;""""&amp;"#"&amp;BF$173&amp;"="&amp;""""&amp;VLOOKUP(BF$173,$AD$9:$AN$20,8,FALSE)&amp;""""&amp;"#g'"&amp;"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77" s="73" t="str">
        <f>SUBSTITUTE(IF(VLOOKUP(BG$173,$AD$9:$AN$20,8,FALSE)=INDEX($E$120:$G$122,MATCH("●",INDEX($H$120:$AQ$122,,MATCH($D177,$70:$70,0)-7),0),1),"","sed -i "&amp;IF($AK$171="MacOS","'' ","")&amp;"'s#"&amp;BG$173&amp;"="""&amp;VLOOKUP(BG$173,$AD$9:$AN$20,8,FALSE)&amp;""""&amp;"#"&amp;BG$173&amp;"="&amp;""""&amp;INDEX($E$120:$G$122,MATCH("●",INDEX($H$120:$AQ$122,,MATCH($D177,$70:$70,0)-7),0),1)&amp;""""&amp;"#g'"&amp;" ${CONFIG_DIR}db_data_config.txt; export "&amp;BG$173&amp;"="&amp;""""&amp;INDEX($E$120:$G$122,MATCH("●",INDEX($H$120:$AQ$122,,MATCH($D177,$70:$70,0)-7),0),1)&amp;""";"),",",""",""")</f>
        <v/>
      </c>
      <c r="BH177" s="73" t="str">
        <f>SUBSTITUTE(IF(INDEX($E$120:$G$122,MATCH("●",INDEX($H$120:$AQ$122,,MATCH($D177,$70:$70,0)-7),0),1)=VLOOKUP(BH$173,$AD$9:$AN$20,8,FALSE),"","sed -i "&amp;IF($AK$171="MacOS","'' ","")&amp;"'s#"&amp;BH$173&amp;"="""&amp;INDEX($E$120:$G$122,MATCH("●",INDEX($H$120:$AQ$122,,MATCH($D177,$70:$70,0)-7),0),1)&amp;""""&amp;"#"&amp;BH$173&amp;"="&amp;""""&amp;VLOOKUP(BH$173,$AD$9:$AN$20,8,FALSE)&amp;""""&amp;"#g'"&amp;"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77" s="73" t="str">
        <f>SUBSTITUTE(IF(VLOOKUP(BI$173,$AD$9:$AN$20,8,FALSE)=INDEX($E$124:$G$127,MATCH("●",INDEX($H$124:$AQ$127,,MATCH($D177,$70:$70,0)-7),0),1),"","sed -i "&amp;IF($AK$171="MacOS","'' ","")&amp;"'s#"&amp;BI$173&amp;"="""&amp;VLOOKUP(BI$173,$AD$9:$AN$20,8,FALSE)&amp;""""&amp;"#"&amp;BI$173&amp;"="&amp;""""&amp;INDEX($E$124:$G$127,MATCH("●",INDEX($H$124:$AQ$127,,MATCH($D177,$70:$70,0)-7),0),1)&amp;""""&amp;"#g'"&amp;" ${CONFIG_DIR}db_data_config.txt; export "&amp;BI$173&amp;"="&amp;""""&amp;INDEX($E$124:$G$127,MATCH("●",INDEX($H$124:$AQ$127,,MATCH($D177,$70:$70,0)-7),0),1)&amp;""";"),",",""",""")</f>
        <v/>
      </c>
      <c r="BJ177" s="73" t="str">
        <f>SUBSTITUTE(IF(INDEX($E$124:$G$127,MATCH("●",INDEX($H$124:$AQ$127,,MATCH($D177,$70:$70,0)-7),0),1)=VLOOKUP(BJ$173,$AD$9:$AN$20,8,FALSE),"","sed -i "&amp;IF($AK$171="MacOS","'' ","")&amp;"'s#"&amp;BJ$173&amp;"="""&amp;INDEX($E$124:$G$127,MATCH("●",INDEX($H$124:$AQ$127,,MATCH($D177,$70:$70,0)-7),0),1)&amp;""""&amp;"#"&amp;BJ$173&amp;"="&amp;""""&amp;VLOOKUP(BJ$173,$AD$9:$AN$20,8,FALSE)&amp;""""&amp;"#g'"&amp;"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77" s="73" t="str">
        <f>SUBSTITUTE(IF(VLOOKUP(BK$173,$AD$9:$AN$20,8,FALSE)=INDEX($E$129:$G$131,MATCH("●",INDEX($H$129:$AQ$131,,MATCH($D177,$70:$70,0)-7),0),1),"","sed -i "&amp;IF($AK$171="MacOS","'' ","")&amp;"'s#"&amp;BK$173&amp;"="""&amp;VLOOKUP(BK$173,$AD$9:$AN$20,8,FALSE)&amp;""""&amp;"#"&amp;BK$173&amp;"="&amp;""""&amp;INDEX($E$129:$G$131,MATCH("●",INDEX($H$129:$AQ$131,,MATCH($D177,$70:$70,0)-7),0),1)&amp;""""&amp;"#g'"&amp;" ${CONFIG_DIR}db_data_config.txt; export "&amp;BK$173&amp;"="&amp;""""&amp;INDEX($E$129:$G$131,MATCH("●",INDEX($H$129:$AQ$131,,MATCH($D177,$70:$70,0)-7),0),1)&amp;""";"),",",""",""")</f>
        <v/>
      </c>
      <c r="BL177" s="73" t="str">
        <f>SUBSTITUTE(IF(INDEX($E$129:$G$131,MATCH("●",INDEX($H$129:$AQ$131,,MATCH($D177,$70:$70,0)-7),0),1)=VLOOKUP(BL$173,$AD$9:$AN$20,8,FALSE),"","sed -i "&amp;IF($AK$171="MacOS","'' ","")&amp;"'s#"&amp;BL$173&amp;"="""&amp;INDEX($E$129:$G$131,MATCH("●",INDEX($H$129:$AQ$131,,MATCH($D177,$70:$70,0)-7),0),1)&amp;""""&amp;"#"&amp;BL$173&amp;"="&amp;""""&amp;VLOOKUP(BL$173,$AD$9:$AN$20,8,FALSE)&amp;""""&amp;"#g'"&amp;"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77" s="73" t="str">
        <f>SUBSTITUTE(IF(VLOOKUP(BM$173,$AD$9:$AN$20,8,FALSE)=INDEX($E$133:$G$135,MATCH("●",INDEX($H$133:$AQ$135,,MATCH($D177,$70:$70,0)-7),0),1),"","sed -i "&amp;IF($AK$171="MacOS","'' ","")&amp;"'s#"&amp;BM$173&amp;"="""&amp;VLOOKUP(BM$173,$AD$9:$AN$20,8,FALSE)&amp;""""&amp;"#"&amp;BM$173&amp;"="&amp;""""&amp;INDEX($E$133:$G$135,MATCH("●",INDEX($H$133:$AQ$135,,MATCH($D177,$70:$70,0)-7),0),1)&amp;""""&amp;"#g'"&amp;" ${CONFIG_DIR}db_data_config.txt; export "&amp;BM$173&amp;"="&amp;""""&amp;INDEX($E$133:$G$135,MATCH("●",INDEX($H$133:$AQ$135,,MATCH($D177,$70:$70,0)-7),0),1)&amp;""";"),",",""",""")</f>
        <v/>
      </c>
      <c r="BN177" s="73" t="str">
        <f>SUBSTITUTE(IF(INDEX($E$133:$G$135,MATCH("●",INDEX($H$133:$AQ$135,,MATCH($D177,$70:$70,0)-7),0),1)=VLOOKUP(BN$173,$AD$9:$AN$20,8,FALSE),"","sed -i "&amp;IF($AK$171="MacOS","'' ","")&amp;"'s#"&amp;BN$173&amp;"="""&amp;INDEX($E$133:$G$135,MATCH("●",INDEX($H$133:$AQ$135,,MATCH($D177,$70:$70,0)-7),0),1)&amp;""""&amp;"#"&amp;BN$173&amp;"="&amp;""""&amp;VLOOKUP(BN$173,$AD$9:$AN$20,8,FALSE)&amp;""""&amp;"#g'"&amp;"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77" s="73" t="str">
        <f>SUBSTITUTE(IF(VLOOKUP(BO$173,$AD$9:$AN$20,8,FALSE)=INDEX($E$137:$G$139,MATCH("●",INDEX($H$137:$AQ$139,,MATCH($D177,$70:$70,0)-7),0),1),"","sed -i "&amp;IF($AK$171="MacOS","'' ","")&amp;"'s#"&amp;BO$173&amp;"="""&amp;VLOOKUP(BO$173,$AD$9:$AN$20,8,FALSE)&amp;""""&amp;"#"&amp;BO$173&amp;"="&amp;""""&amp;INDEX($E$137:$G$139,MATCH("●",INDEX($H$137:$AQ$139,,MATCH($D177,$70:$70,0)-7),0),1)&amp;""""&amp;"#g'"&amp;" ${CONFIG_DIR}db_data_config.txt; export "&amp;BO$173&amp;"="&amp;""""&amp;INDEX($E$137:$G$139,MATCH("●",INDEX($H$137:$AQ$139,,MATCH($D177,$70:$70,0)-7),0),1)&amp;""";"),",",""",""")</f>
        <v/>
      </c>
      <c r="BP177" s="73" t="str">
        <f>SUBSTITUTE(IF(INDEX($E$137:$G$139,MATCH("●",INDEX($H$137:$AQ$139,,MATCH($D177,$70:$70,0)-7),0),1)=VLOOKUP(BP$173,$AD$9:$AN$20,8,FALSE),"","sed -i "&amp;IF($AK$171="MacOS","'' ","")&amp;"'s#"&amp;BP$173&amp;"="""&amp;INDEX($E$137:$G$139,MATCH("●",INDEX($H$137:$AQ$139,,MATCH($D177,$70:$70,0)-7),0),1)&amp;""""&amp;"#"&amp;BP$173&amp;"="&amp;""""&amp;VLOOKUP(BP$173,$AD$9:$AN$20,8,FALSE)&amp;""""&amp;"#g'"&amp;"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77" s="73" t="str">
        <f>SUBSTITUTE(IF(VLOOKUP(BQ$173,$AD$9:$AN$20,8,FALSE)=INDEX($E$141:$G$143,MATCH("●",INDEX($H$141:$AQ$143,,MATCH($D177,$70:$70,0)-7),0),1),"","sed -i "&amp;IF($AK$171="MacOS","'' ","")&amp;"'s#"&amp;BQ$173&amp;"="""&amp;VLOOKUP(BQ$173,$AD$9:$AN$20,8,FALSE)&amp;""""&amp;"#"&amp;BQ$173&amp;"="&amp;""""&amp;INDEX($E$141:$G$143,MATCH("●",INDEX($H$141:$AQ$143,,MATCH($D177,$70:$70,0)-7),0),1)&amp;""""&amp;"#g'"&amp;" ${CONFIG_DIR}db_data_config.txt; export "&amp;BQ$173&amp;"="&amp;""""&amp;INDEX($E$141:$G$143,MATCH("●",INDEX($H$141:$AQ$143,,MATCH($D177,$70:$70,0)-7),0),1)&amp;""";"),",",""",""")</f>
        <v/>
      </c>
      <c r="BR177" s="73" t="str">
        <f>SUBSTITUTE(IF(INDEX($E$141:$G$143,MATCH("●",INDEX($H$141:$AQ$143,,MATCH($D177,$70:$70,0)-7),0),1)=VLOOKUP(BR$173,$AD$9:$AN$20,8,FALSE),"","sed -i "&amp;IF($AK$171="MacOS","'' ","")&amp;"'s#"&amp;BR$173&amp;"="""&amp;INDEX($E$141:$G$143,MATCH("●",INDEX($H$141:$AQ$143,,MATCH($D177,$70:$70,0)-7),0),1)&amp;""""&amp;"#"&amp;BR$173&amp;"="&amp;""""&amp;VLOOKUP(BR$173,$AD$9:$AN$20,8,FALSE)&amp;""""&amp;"#g'"&amp;"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77" s="73" t="str">
        <f>SUBSTITUTE(IF(VLOOKUP(BS$173,$AD$9:$AN$20,8,FALSE)=INDEX($E$145:$G$147,MATCH("●",INDEX($H$145:$AQ$147,,MATCH($D177,$70:$70,0)-7),0),1),"","sed -i "&amp;IF($AK$171="MacOS","'' ","")&amp;"'s#"&amp;BS$173&amp;"="""&amp;VLOOKUP(BS$173,$AD$9:$AN$20,8,FALSE)&amp;""""&amp;"#"&amp;BS$173&amp;"="&amp;""""&amp;INDEX($E$145:$G$147,MATCH("●",INDEX($H$145:$AQ$147,,MATCH($D177,$70:$70,0)-7),0),1)&amp;""""&amp;"#g'"&amp;" ${CONFIG_DIR}db_data_config.txt; export "&amp;BS$173&amp;"="&amp;""""&amp;INDEX($E$145:$G$147,MATCH("●",INDEX($H$145:$AQ$147,,MATCH($D177,$70:$70,0)-7),0),1)&amp;""";"),",",""",""")</f>
        <v/>
      </c>
      <c r="BT177" s="73" t="str">
        <f>SUBSTITUTE(IF(INDEX($E$145:$G$147,MATCH("●",INDEX($H$145:$AQ$147,,MATCH($D177,$70:$70,0)-7),0),1)=VLOOKUP(BT$173,$AD$9:$AN$20,8,FALSE),"","sed -i "&amp;IF($AK$171="MacOS","'' ","")&amp;"'s#"&amp;BT$173&amp;"="""&amp;INDEX($E$145:$G$147,MATCH("●",INDEX($H$145:$AQ$147,,MATCH($D177,$70:$70,0)-7),0),1)&amp;""""&amp;"#"&amp;BT$173&amp;"="&amp;""""&amp;VLOOKUP(BT$173,$AD$9:$AN$20,8,FALSE)&amp;""""&amp;"#g'"&amp;"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77" s="60" t="s">
        <v>1107</v>
      </c>
    </row>
    <row r="178" spans="4:73" ht="54" customHeight="1">
      <c r="D178" s="138">
        <f t="shared" ref="D178:D210" si="3">$D177+1</f>
        <v>76</v>
      </c>
      <c r="E178" s="139"/>
      <c r="F178" s="139"/>
      <c r="G178" s="140"/>
      <c r="H178" s="45" t="str">
        <f t="shared" ca="1" si="2"/>
        <v>clear; echo テストケース076; sed -i '' 's#COLUMN_DATA_TYPE="char"#COLUMN_DATA_TYPE="boolean"#g' ${CONFIG_DIR}db_data_config.txt; export COLUMN_DATA_TYPE="boolean";sh ./script/db_check_data_validate_config.sh; sed -i '' 's#COLUMN_DATA_TYPE="boolean"#COLUMN_DATA_TYPE="char"#g' ${CONFIG_DIR}db_data_config.txt; export COLUMN_DATA_TYPE="char";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6" t="str" cm="1">
        <f t="array" ref="AE178">SUBSTITUTE(INDEX($H$149:$AQ$149, , MATCH($D178, $70:$70, 0)-7),"-","")</f>
        <v>異常</v>
      </c>
      <c r="AF178" s="147"/>
      <c r="AG178" s="148"/>
      <c r="AH178" s="156" t="s">
        <v>959</v>
      </c>
      <c r="AI178" s="157"/>
      <c r="AJ178" s="157"/>
      <c r="AK178" s="157"/>
      <c r="AL178" s="157"/>
      <c r="AM178" s="157"/>
      <c r="AN178" s="157"/>
      <c r="AO178" s="157"/>
      <c r="AP178" s="157"/>
      <c r="AQ178" s="158"/>
      <c r="AS178" s="69" t="str" cm="1">
        <f t="array" ref="AS178">SUBSTITUTE(TEXT(INDEX($H$152:$AQ$152,1,$D178-72),"000000"),"-","")</f>
        <v>220136</v>
      </c>
      <c r="AT178" s="70"/>
      <c r="AU178" s="71"/>
      <c r="AW178" s="73" t="str">
        <f>SUBSTITUTE(IF(VLOOKUP(AW$173,$AD$9:$AN$20,8,FALSE)=INDEX($E$76:$G$78,MATCH("●",INDEX($H$76:$AQ$78,,MATCH($D178,$70:$70,0)-7),0),1),"","sed -i "&amp;IF($AK$171="MacOS","'' ","")&amp;"'s#"&amp;AW$173&amp;"="""&amp;VLOOKUP(AW$173,$AD$9:$AN$20,8,FALSE)&amp;""""&amp;"#"&amp;AW$173&amp;"="&amp;""""&amp;INDEX($E$76:$G$78,MATCH("●",INDEX($H$76:$AQ$78,,MATCH($D178,$70:$70,0)-7),0),1)&amp;""""&amp;"#g'"&amp;" ${CONFIG_DIR}db_data_config.txt; export "&amp;AW$173&amp;"="&amp;""""&amp;INDEX($E$76:$G$78,MATCH("●",INDEX($H$76:$AQ$78,,MATCH($D178,$70:$70,0)-7),0),1)&amp;""";"),",",""",""")</f>
        <v/>
      </c>
      <c r="AX178" s="73" t="str">
        <f>SUBSTITUTE(IF(INDEX($E$76:$G$78,MATCH("●",INDEX($H$76:$AQ$78,,MATCH($D178,$70:$70,0)-7),0),1)=VLOOKUP(AX$173,$AD$9:$AN$20,8,FALSE),"","sed -i "&amp;IF($AK$171="MacOS","'' ","")&amp;"'s#"&amp;AX$173&amp;"="""&amp;INDEX($E$76:$G$78,MATCH("●",INDEX($H$76:$AQ$78,,MATCH($D178,$70:$70,0)-7),0),1)&amp;""""&amp;"#"&amp;AX$173&amp;"="&amp;""""&amp;VLOOKUP(AX$173,$AD$9:$AN$20,8,FALSE)&amp;""""&amp;"#g'"&amp;"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78" s="73" t="str">
        <f>SUBSTITUTE(IF(VLOOKUP(AY$173,$AD$9:$AN$20,8,FALSE)=INDEX($E$80:$G$84,MATCH("●",INDEX($H$80:$AQ$84,,MATCH($D178,$70:$70,0)-7),0),1),"","sed -i "&amp;IF($AK$171="MacOS","'' ","")&amp;"'s#"&amp;AY$173&amp;"="""&amp;VLOOKUP(AY$173,$AD$9:$AN$20,8,FALSE)&amp;""""&amp;"#"&amp;AY$173&amp;"="&amp;""""&amp;INDEX($E$80:$G$84,MATCH("●",INDEX($H$80:$AQ$84,,MATCH($D178,$70:$70,0)-7),0),1)&amp;""""&amp;"#g'"&amp;" ${CONFIG_DIR}db_data_config.txt; export "&amp;AY$173&amp;"="&amp;""""&amp;INDEX($E$80:$G$84,MATCH("●",INDEX($H$80:$AQ$84,,MATCH($D178,$70:$70,0)-7),0),1)&amp;""";"),",",""",""")</f>
        <v>sed -i '' 's#COLUMN_DATA_TYPE="char"#COLUMN_DATA_TYPE="boolean"#g' ${CONFIG_DIR}db_data_config.txt; export COLUMN_DATA_TYPE="boolean";</v>
      </c>
      <c r="AZ178" s="73" t="str">
        <f>SUBSTITUTE(IF(INDEX($E$80:$G$84,MATCH("●",INDEX($H$80:$AQ$84,,MATCH($D178,$70:$70,0)-7),0),1)=VLOOKUP(AZ$173,$AD$9:$AN$20,8,FALSE),"","sed -i "&amp;IF($AK$171="MacOS","'' ","")&amp;"'s#"&amp;AZ$173&amp;"="""&amp;INDEX($E$80:$G$84,MATCH("●",INDEX($H$80:$AQ$84,,MATCH($D178,$70:$70,0)-7),0),1)&amp;""""&amp;"#"&amp;AZ$173&amp;"="&amp;""""&amp;VLOOKUP(AZ$173,$AD$9:$AN$20,8,FALSE)&amp;""""&amp;"#g'"&amp;"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8" s="73" t="str">
        <f>SUBSTITUTE(IF(VLOOKUP(BA$173,$AD$9:$AN$20,8,FALSE)=INDEX($E$86:$G$111,MATCH("●",INDEX($H$86:$AQ$111,,MATCH($D178,$70:$70,0)-7),0),1),"","sed -i "&amp;IF($AK$171="MacOS","'' ","")&amp;"'s#"&amp;BA$173&amp;"="""&amp;VLOOKUP(BA$173,$AD$9:$AN$20,8,FALSE)&amp;""""&amp;"#"&amp;BA$173&amp;"="&amp;""""&amp;INDEX($E$86:$G$111,MATCH("●",INDEX($H$86:$AQ$111,,MATCH($D178,$70:$70,0)-7),0),1)&amp;""""&amp;"#g'"&amp;" ${CONFIG_DIR}db_data_config.txt; export "&amp;BA$173&amp;"="&amp;""""&amp;INDEX($E$86:$G$111,MATCH("●",INDEX($H$86:$AQ$111,,MATCH($D178,$70:$70,0)-7),0),1)&amp;""";"),",",""",""")</f>
        <v/>
      </c>
      <c r="BB178" s="73" t="str">
        <f>SUBSTITUTE(IF(INDEX($E$86:$G$111,MATCH("●",INDEX($H$86:$AQ$111,,MATCH($D178,$70:$70,0)-7),0),1)=VLOOKUP(BB$173,$AD$9:$AN$20,8,FALSE),"","sed -i "&amp;IF($AK$171="MacOS","'' ","")&amp;"'s#"&amp;BB$173&amp;"="""&amp;INDEX($E$86:$G$111,MATCH("●",INDEX($H$86:$AQ$111,,MATCH($D178,$70:$70,0)-7),0),1)&amp;""""&amp;"#"&amp;BB$173&amp;"="&amp;""""&amp;VLOOKUP(BB$173,$AD$9:$AN$20,8,FALSE)&amp;""""&amp;"#g'"&amp;"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/>
      </c>
      <c r="BC178" s="73" t="str">
        <f>SUBSTITUTE(IF(VLOOKUP(BC$173,$AD$9:$AN$20,8,FALSE)=INDEX($E$113:$G$114,MATCH("●",INDEX($H$113:$AQ$114,,MATCH($D178,$70:$70,0)-7),0),1),"","sed -i "&amp;IF($AK$171="MacOS","'' ","")&amp;"'s#"&amp;BC$173&amp;"="""&amp;VLOOKUP(BC$173,$AD$9:$AN$20,8,FALSE)&amp;""""&amp;"#"&amp;BC$173&amp;"="&amp;""""&amp;INDEX($E$113:$G$114,MATCH("●",INDEX($H$113:$AQ$114,,MATCH($D178,$70:$70,0)-7),0),1)&amp;""""&amp;"#g'"&amp;" ${CONFIG_DIR}db_data_config.txt; export "&amp;BC$173&amp;"="&amp;""""&amp;INDEX($E$113:$G$114,MATCH("●",INDEX($H$113:$AQ$114,,MATCH($D178,$70:$70,0)-7),0),1)&amp;""";"),",",""",""")</f>
        <v/>
      </c>
      <c r="BD178" s="73" t="str">
        <f>SUBSTITUTE(IF(INDEX($E$113:$G$114,MATCH("●",INDEX($H$113:$AQ$114,,MATCH($D178,$70:$70,0)-7),0),1)=VLOOKUP(BD$173,$AD$9:$AN$20,8,FALSE),"","sed -i "&amp;IF($AK$171="MacOS","'' ","")&amp;"'s#"&amp;BD$173&amp;"="""&amp;INDEX($E$113:$G$114,MATCH("●",INDEX($H$113:$AQ$114,,MATCH($D178,$70:$70,0)-7),0),1)&amp;""""&amp;"#"&amp;BD$173&amp;"="&amp;""""&amp;VLOOKUP(BD$173,$AD$9:$AN$20,8,FALSE)&amp;""""&amp;"#g'"&amp;"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78" s="73" t="str">
        <f>SUBSTITUTE(IF(VLOOKUP(BE$173,$AD$9:$AN$20,8,FALSE)=INDEX($E$116:$G$118,MATCH("●",INDEX($H$116:$AQ$118,,MATCH($D178,$70:$70,0)-7),0),1),"","sed -i "&amp;IF($AK$171="MacOS","'' ","")&amp;"'s#"&amp;BE$173&amp;"="""&amp;VLOOKUP(BE$173,$AD$9:$AN$20,8,FALSE)&amp;""""&amp;"#"&amp;BE$173&amp;"="&amp;""""&amp;INDEX($E$116:$G$118,MATCH("●",INDEX($H$116:$AQ$118,,MATCH($D178,$70:$70,0)-7),0),1)&amp;""""&amp;"#g'"&amp;" ${CONFIG_DIR}db_data_config.txt; export "&amp;BE$173&amp;"="&amp;""""&amp;INDEX($E$116:$G$118,MATCH("●",INDEX($H$116:$AQ$118,,MATCH($D178,$70:$70,0)-7),0),1)&amp;""";"),",",""",""")</f>
        <v/>
      </c>
      <c r="BF178" s="73" t="str">
        <f>SUBSTITUTE(IF(INDEX($E$116:$G$118,MATCH("●",INDEX($H$116:$AQ$118,,MATCH($D178,$70:$70,0)-7),0),1)=VLOOKUP(BF$173,$AD$9:$AN$20,8,FALSE),"","sed -i "&amp;IF($AK$171="MacOS","'' ","")&amp;"'s#"&amp;BF$173&amp;"="""&amp;INDEX($E$116:$G$118,MATCH("●",INDEX($H$116:$AQ$118,,MATCH($D178,$70:$70,0)-7),0),1)&amp;""""&amp;"#"&amp;BF$173&amp;"="&amp;""""&amp;VLOOKUP(BF$173,$AD$9:$AN$20,8,FALSE)&amp;""""&amp;"#g'"&amp;"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78" s="73" t="str">
        <f>SUBSTITUTE(IF(VLOOKUP(BG$173,$AD$9:$AN$20,8,FALSE)=INDEX($E$120:$G$122,MATCH("●",INDEX($H$120:$AQ$122,,MATCH($D178,$70:$70,0)-7),0),1),"","sed -i "&amp;IF($AK$171="MacOS","'' ","")&amp;"'s#"&amp;BG$173&amp;"="""&amp;VLOOKUP(BG$173,$AD$9:$AN$20,8,FALSE)&amp;""""&amp;"#"&amp;BG$173&amp;"="&amp;""""&amp;INDEX($E$120:$G$122,MATCH("●",INDEX($H$120:$AQ$122,,MATCH($D178,$70:$70,0)-7),0),1)&amp;""""&amp;"#g'"&amp;" ${CONFIG_DIR}db_data_config.txt; export "&amp;BG$173&amp;"="&amp;""""&amp;INDEX($E$120:$G$122,MATCH("●",INDEX($H$120:$AQ$122,,MATCH($D178,$70:$70,0)-7),0),1)&amp;""";"),",",""",""")</f>
        <v/>
      </c>
      <c r="BH178" s="73" t="str">
        <f>SUBSTITUTE(IF(INDEX($E$120:$G$122,MATCH("●",INDEX($H$120:$AQ$122,,MATCH($D178,$70:$70,0)-7),0),1)=VLOOKUP(BH$173,$AD$9:$AN$20,8,FALSE),"","sed -i "&amp;IF($AK$171="MacOS","'' ","")&amp;"'s#"&amp;BH$173&amp;"="""&amp;INDEX($E$120:$G$122,MATCH("●",INDEX($H$120:$AQ$122,,MATCH($D178,$70:$70,0)-7),0),1)&amp;""""&amp;"#"&amp;BH$173&amp;"="&amp;""""&amp;VLOOKUP(BH$173,$AD$9:$AN$20,8,FALSE)&amp;""""&amp;"#g'"&amp;"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78" s="73" t="str">
        <f>SUBSTITUTE(IF(VLOOKUP(BI$173,$AD$9:$AN$20,8,FALSE)=INDEX($E$124:$G$127,MATCH("●",INDEX($H$124:$AQ$127,,MATCH($D178,$70:$70,0)-7),0),1),"","sed -i "&amp;IF($AK$171="MacOS","'' ","")&amp;"'s#"&amp;BI$173&amp;"="""&amp;VLOOKUP(BI$173,$AD$9:$AN$20,8,FALSE)&amp;""""&amp;"#"&amp;BI$173&amp;"="&amp;""""&amp;INDEX($E$124:$G$127,MATCH("●",INDEX($H$124:$AQ$127,,MATCH($D178,$70:$70,0)-7),0),1)&amp;""""&amp;"#g'"&amp;" ${CONFIG_DIR}db_data_config.txt; export "&amp;BI$173&amp;"="&amp;""""&amp;INDEX($E$124:$G$127,MATCH("●",INDEX($H$124:$AQ$127,,MATCH($D178,$70:$70,0)-7),0),1)&amp;""";"),",",""",""")</f>
        <v/>
      </c>
      <c r="BJ178" s="73" t="str">
        <f>SUBSTITUTE(IF(INDEX($E$124:$G$127,MATCH("●",INDEX($H$124:$AQ$127,,MATCH($D178,$70:$70,0)-7),0),1)=VLOOKUP(BJ$173,$AD$9:$AN$20,8,FALSE),"","sed -i "&amp;IF($AK$171="MacOS","'' ","")&amp;"'s#"&amp;BJ$173&amp;"="""&amp;INDEX($E$124:$G$127,MATCH("●",INDEX($H$124:$AQ$127,,MATCH($D178,$70:$70,0)-7),0),1)&amp;""""&amp;"#"&amp;BJ$173&amp;"="&amp;""""&amp;VLOOKUP(BJ$173,$AD$9:$AN$20,8,FALSE)&amp;""""&amp;"#g'"&amp;"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78" s="73" t="str">
        <f>SUBSTITUTE(IF(VLOOKUP(BK$173,$AD$9:$AN$20,8,FALSE)=INDEX($E$129:$G$131,MATCH("●",INDEX($H$129:$AQ$131,,MATCH($D178,$70:$70,0)-7),0),1),"","sed -i "&amp;IF($AK$171="MacOS","'' ","")&amp;"'s#"&amp;BK$173&amp;"="""&amp;VLOOKUP(BK$173,$AD$9:$AN$20,8,FALSE)&amp;""""&amp;"#"&amp;BK$173&amp;"="&amp;""""&amp;INDEX($E$129:$G$131,MATCH("●",INDEX($H$129:$AQ$131,,MATCH($D178,$70:$70,0)-7),0),1)&amp;""""&amp;"#g'"&amp;" ${CONFIG_DIR}db_data_config.txt; export "&amp;BK$173&amp;"="&amp;""""&amp;INDEX($E$129:$G$131,MATCH("●",INDEX($H$129:$AQ$131,,MATCH($D178,$70:$70,0)-7),0),1)&amp;""";"),",",""",""")</f>
        <v/>
      </c>
      <c r="BL178" s="73" t="str">
        <f>SUBSTITUTE(IF(INDEX($E$129:$G$131,MATCH("●",INDEX($H$129:$AQ$131,,MATCH($D178,$70:$70,0)-7),0),1)=VLOOKUP(BL$173,$AD$9:$AN$20,8,FALSE),"","sed -i "&amp;IF($AK$171="MacOS","'' ","")&amp;"'s#"&amp;BL$173&amp;"="""&amp;INDEX($E$129:$G$131,MATCH("●",INDEX($H$129:$AQ$131,,MATCH($D178,$70:$70,0)-7),0),1)&amp;""""&amp;"#"&amp;BL$173&amp;"="&amp;""""&amp;VLOOKUP(BL$173,$AD$9:$AN$20,8,FALSE)&amp;""""&amp;"#g'"&amp;"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78" s="73" t="str">
        <f>SUBSTITUTE(IF(VLOOKUP(BM$173,$AD$9:$AN$20,8,FALSE)=INDEX($E$133:$G$135,MATCH("●",INDEX($H$133:$AQ$135,,MATCH($D178,$70:$70,0)-7),0),1),"","sed -i "&amp;IF($AK$171="MacOS","'' ","")&amp;"'s#"&amp;BM$173&amp;"="""&amp;VLOOKUP(BM$173,$AD$9:$AN$20,8,FALSE)&amp;""""&amp;"#"&amp;BM$173&amp;"="&amp;""""&amp;INDEX($E$133:$G$135,MATCH("●",INDEX($H$133:$AQ$135,,MATCH($D178,$70:$70,0)-7),0),1)&amp;""""&amp;"#g'"&amp;" ${CONFIG_DIR}db_data_config.txt; export "&amp;BM$173&amp;"="&amp;""""&amp;INDEX($E$133:$G$135,MATCH("●",INDEX($H$133:$AQ$135,,MATCH($D178,$70:$70,0)-7),0),1)&amp;""";"),",",""",""")</f>
        <v/>
      </c>
      <c r="BN178" s="73" t="str">
        <f>SUBSTITUTE(IF(INDEX($E$133:$G$135,MATCH("●",INDEX($H$133:$AQ$135,,MATCH($D178,$70:$70,0)-7),0),1)=VLOOKUP(BN$173,$AD$9:$AN$20,8,FALSE),"","sed -i "&amp;IF($AK$171="MacOS","'' ","")&amp;"'s#"&amp;BN$173&amp;"="""&amp;INDEX($E$133:$G$135,MATCH("●",INDEX($H$133:$AQ$135,,MATCH($D178,$70:$70,0)-7),0),1)&amp;""""&amp;"#"&amp;BN$173&amp;"="&amp;""""&amp;VLOOKUP(BN$173,$AD$9:$AN$20,8,FALSE)&amp;""""&amp;"#g'"&amp;"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78" s="73" t="str">
        <f>SUBSTITUTE(IF(VLOOKUP(BO$173,$AD$9:$AN$20,8,FALSE)=INDEX($E$137:$G$139,MATCH("●",INDEX($H$137:$AQ$139,,MATCH($D178,$70:$70,0)-7),0),1),"","sed -i "&amp;IF($AK$171="MacOS","'' ","")&amp;"'s#"&amp;BO$173&amp;"="""&amp;VLOOKUP(BO$173,$AD$9:$AN$20,8,FALSE)&amp;""""&amp;"#"&amp;BO$173&amp;"="&amp;""""&amp;INDEX($E$137:$G$139,MATCH("●",INDEX($H$137:$AQ$139,,MATCH($D178,$70:$70,0)-7),0),1)&amp;""""&amp;"#g'"&amp;" ${CONFIG_DIR}db_data_config.txt; export "&amp;BO$173&amp;"="&amp;""""&amp;INDEX($E$137:$G$139,MATCH("●",INDEX($H$137:$AQ$139,,MATCH($D178,$70:$70,0)-7),0),1)&amp;""";"),",",""",""")</f>
        <v/>
      </c>
      <c r="BP178" s="73" t="str">
        <f>SUBSTITUTE(IF(INDEX($E$137:$G$139,MATCH("●",INDEX($H$137:$AQ$139,,MATCH($D178,$70:$70,0)-7),0),1)=VLOOKUP(BP$173,$AD$9:$AN$20,8,FALSE),"","sed -i "&amp;IF($AK$171="MacOS","'' ","")&amp;"'s#"&amp;BP$173&amp;"="""&amp;INDEX($E$137:$G$139,MATCH("●",INDEX($H$137:$AQ$139,,MATCH($D178,$70:$70,0)-7),0),1)&amp;""""&amp;"#"&amp;BP$173&amp;"="&amp;""""&amp;VLOOKUP(BP$173,$AD$9:$AN$20,8,FALSE)&amp;""""&amp;"#g'"&amp;"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78" s="73" t="str">
        <f>SUBSTITUTE(IF(VLOOKUP(BQ$173,$AD$9:$AN$20,8,FALSE)=INDEX($E$141:$G$143,MATCH("●",INDEX($H$141:$AQ$143,,MATCH($D178,$70:$70,0)-7),0),1),"","sed -i "&amp;IF($AK$171="MacOS","'' ","")&amp;"'s#"&amp;BQ$173&amp;"="""&amp;VLOOKUP(BQ$173,$AD$9:$AN$20,8,FALSE)&amp;""""&amp;"#"&amp;BQ$173&amp;"="&amp;""""&amp;INDEX($E$141:$G$143,MATCH("●",INDEX($H$141:$AQ$143,,MATCH($D178,$70:$70,0)-7),0),1)&amp;""""&amp;"#g'"&amp;" ${CONFIG_DIR}db_data_config.txt; export "&amp;BQ$173&amp;"="&amp;""""&amp;INDEX($E$141:$G$143,MATCH("●",INDEX($H$141:$AQ$143,,MATCH($D178,$70:$70,0)-7),0),1)&amp;""";"),",",""",""")</f>
        <v/>
      </c>
      <c r="BR178" s="73" t="str">
        <f>SUBSTITUTE(IF(INDEX($E$141:$G$143,MATCH("●",INDEX($H$141:$AQ$143,,MATCH($D178,$70:$70,0)-7),0),1)=VLOOKUP(BR$173,$AD$9:$AN$20,8,FALSE),"","sed -i "&amp;IF($AK$171="MacOS","'' ","")&amp;"'s#"&amp;BR$173&amp;"="""&amp;INDEX($E$141:$G$143,MATCH("●",INDEX($H$141:$AQ$143,,MATCH($D178,$70:$70,0)-7),0),1)&amp;""""&amp;"#"&amp;BR$173&amp;"="&amp;""""&amp;VLOOKUP(BR$173,$AD$9:$AN$20,8,FALSE)&amp;""""&amp;"#g'"&amp;"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78" s="73" t="str">
        <f>SUBSTITUTE(IF(VLOOKUP(BS$173,$AD$9:$AN$20,8,FALSE)=INDEX($E$145:$G$147,MATCH("●",INDEX($H$145:$AQ$147,,MATCH($D178,$70:$70,0)-7),0),1),"","sed -i "&amp;IF($AK$171="MacOS","'' ","")&amp;"'s#"&amp;BS$173&amp;"="""&amp;VLOOKUP(BS$173,$AD$9:$AN$20,8,FALSE)&amp;""""&amp;"#"&amp;BS$173&amp;"="&amp;""""&amp;INDEX($E$145:$G$147,MATCH("●",INDEX($H$145:$AQ$147,,MATCH($D178,$70:$70,0)-7),0),1)&amp;""""&amp;"#g'"&amp;" ${CONFIG_DIR}db_data_config.txt; export "&amp;BS$173&amp;"="&amp;""""&amp;INDEX($E$145:$G$147,MATCH("●",INDEX($H$145:$AQ$147,,MATCH($D178,$70:$70,0)-7),0),1)&amp;""";"),",",""",""")</f>
        <v/>
      </c>
      <c r="BT178" s="73" t="str">
        <f>SUBSTITUTE(IF(INDEX($E$145:$G$147,MATCH("●",INDEX($H$145:$AQ$147,,MATCH($D178,$70:$70,0)-7),0),1)=VLOOKUP(BT$173,$AD$9:$AN$20,8,FALSE),"","sed -i "&amp;IF($AK$171="MacOS","'' ","")&amp;"'s#"&amp;BT$173&amp;"="""&amp;INDEX($E$145:$G$147,MATCH("●",INDEX($H$145:$AQ$147,,MATCH($D178,$70:$70,0)-7),0),1)&amp;""""&amp;"#"&amp;BT$173&amp;"="&amp;""""&amp;VLOOKUP(BT$173,$AD$9:$AN$20,8,FALSE)&amp;""""&amp;"#g'"&amp;"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78" s="60" t="s">
        <v>1107</v>
      </c>
    </row>
    <row r="179" spans="4:73" ht="54" customHeight="1">
      <c r="D179" s="138">
        <f t="shared" si="3"/>
        <v>77</v>
      </c>
      <c r="E179" s="139"/>
      <c r="F179" s="139"/>
      <c r="G179" s="140"/>
      <c r="H179" s="45" t="str">
        <f t="shared" ca="1" si="2"/>
        <v>clear; echo テストケース077; sed -i '' 's#COLUMN_DATA_TYPE="char"#COLUMN_DATA_TYPE="boolean"#g' ${CONFIG_DIR}db_data_config.txt; export COLUMN_DATA_TYPE="boolean";sed -i '' 's#COLUMN_DATA_LENGTH="3"#COLUMN_DATA_LENGTH="38.7"#g' ${CONFIG_DIR}db_data_config.txt; export COLUMN_DATA_LENGTH="38.7";sh ./script/db_check_data_validate_config.sh; sed -i '' 's#COLUMN_DATA_TYPE="boolean"#COLUMN_DATA_TYPE="char"#g' ${CONFIG_DIR}db_data_config.txt; export COLUMN_DATA_TYPE="char";sed -i '' 's#COLUMN_DATA_LENGTH="38.7"#COLUMN_DATA_LENGTH="3"#g'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6" t="str" cm="1">
        <f t="array" ref="AE179">SUBSTITUTE(INDEX($H$149:$AQ$149, , MATCH($D179, $70:$70, 0)-7),"-","")</f>
        <v>異常</v>
      </c>
      <c r="AF179" s="147"/>
      <c r="AG179" s="148"/>
      <c r="AH179" s="156" t="s">
        <v>960</v>
      </c>
      <c r="AI179" s="157"/>
      <c r="AJ179" s="157"/>
      <c r="AK179" s="157"/>
      <c r="AL179" s="157"/>
      <c r="AM179" s="157"/>
      <c r="AN179" s="157"/>
      <c r="AO179" s="157"/>
      <c r="AP179" s="157"/>
      <c r="AQ179" s="158"/>
      <c r="AS179" s="69" t="str" cm="1">
        <f t="array" ref="AS179">SUBSTITUTE(TEXT(INDEX($H$152:$AQ$152,1,$D179-72),"000000"),"-","")</f>
        <v>220136</v>
      </c>
      <c r="AT179" s="70"/>
      <c r="AU179" s="71"/>
      <c r="AW179" s="73" t="str">
        <f>SUBSTITUTE(IF(VLOOKUP(AW$173,$AD$9:$AN$20,8,FALSE)=INDEX($E$76:$G$78,MATCH("●",INDEX($H$76:$AQ$78,,MATCH($D179,$70:$70,0)-7),0),1),"","sed -i "&amp;IF($AK$171="MacOS","'' ","")&amp;"'s#"&amp;AW$173&amp;"="""&amp;VLOOKUP(AW$173,$AD$9:$AN$20,8,FALSE)&amp;""""&amp;"#"&amp;AW$173&amp;"="&amp;""""&amp;INDEX($E$76:$G$78,MATCH("●",INDEX($H$76:$AQ$78,,MATCH($D179,$70:$70,0)-7),0),1)&amp;""""&amp;"#g'"&amp;" ${CONFIG_DIR}db_data_config.txt; export "&amp;AW$173&amp;"="&amp;""""&amp;INDEX($E$76:$G$78,MATCH("●",INDEX($H$76:$AQ$78,,MATCH($D179,$70:$70,0)-7),0),1)&amp;""";"),",",""",""")</f>
        <v/>
      </c>
      <c r="AX179" s="73" t="str">
        <f>SUBSTITUTE(IF(INDEX($E$76:$G$78,MATCH("●",INDEX($H$76:$AQ$78,,MATCH($D179,$70:$70,0)-7),0),1)=VLOOKUP(AX$173,$AD$9:$AN$20,8,FALSE),"","sed -i "&amp;IF($AK$171="MacOS","'' ","")&amp;"'s#"&amp;AX$173&amp;"="""&amp;INDEX($E$76:$G$78,MATCH("●",INDEX($H$76:$AQ$78,,MATCH($D179,$70:$70,0)-7),0),1)&amp;""""&amp;"#"&amp;AX$173&amp;"="&amp;""""&amp;VLOOKUP(AX$173,$AD$9:$AN$20,8,FALSE)&amp;""""&amp;"#g'"&amp;"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79" s="73" t="str">
        <f>SUBSTITUTE(IF(VLOOKUP(AY$173,$AD$9:$AN$20,8,FALSE)=INDEX($E$80:$G$84,MATCH("●",INDEX($H$80:$AQ$84,,MATCH($D179,$70:$70,0)-7),0),1),"","sed -i "&amp;IF($AK$171="MacOS","'' ","")&amp;"'s#"&amp;AY$173&amp;"="""&amp;VLOOKUP(AY$173,$AD$9:$AN$20,8,FALSE)&amp;""""&amp;"#"&amp;AY$173&amp;"="&amp;""""&amp;INDEX($E$80:$G$84,MATCH("●",INDEX($H$80:$AQ$84,,MATCH($D179,$70:$70,0)-7),0),1)&amp;""""&amp;"#g'"&amp;" ${CONFIG_DIR}db_data_config.txt; export "&amp;AY$173&amp;"="&amp;""""&amp;INDEX($E$80:$G$84,MATCH("●",INDEX($H$80:$AQ$84,,MATCH($D179,$70:$70,0)-7),0),1)&amp;""";"),",",""",""")</f>
        <v>sed -i '' 's#COLUMN_DATA_TYPE="char"#COLUMN_DATA_TYPE="boolean"#g' ${CONFIG_DIR}db_data_config.txt; export COLUMN_DATA_TYPE="boolean";</v>
      </c>
      <c r="AZ179" s="73" t="str">
        <f>SUBSTITUTE(IF(INDEX($E$80:$G$84,MATCH("●",INDEX($H$80:$AQ$84,,MATCH($D179,$70:$70,0)-7),0),1)=VLOOKUP(AZ$173,$AD$9:$AN$20,8,FALSE),"","sed -i "&amp;IF($AK$171="MacOS","'' ","")&amp;"'s#"&amp;AZ$173&amp;"="""&amp;INDEX($E$80:$G$84,MATCH("●",INDEX($H$80:$AQ$84,,MATCH($D179,$70:$70,0)-7),0),1)&amp;""""&amp;"#"&amp;AZ$173&amp;"="&amp;""""&amp;VLOOKUP(AZ$173,$AD$9:$AN$20,8,FALSE)&amp;""""&amp;"#g'"&amp;"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9" s="73" t="str">
        <f>SUBSTITUTE(IF(VLOOKUP(BA$173,$AD$9:$AN$20,8,FALSE)=INDEX($E$86:$G$111,MATCH("●",INDEX($H$86:$AQ$111,,MATCH($D179,$70:$70,0)-7),0),1),"","sed -i "&amp;IF($AK$171="MacOS","'' ","")&amp;"'s#"&amp;BA$173&amp;"="""&amp;VLOOKUP(BA$173,$AD$9:$AN$20,8,FALSE)&amp;""""&amp;"#"&amp;BA$173&amp;"="&amp;""""&amp;INDEX($E$86:$G$111,MATCH("●",INDEX($H$86:$AQ$111,,MATCH($D179,$70:$70,0)-7),0),1)&amp;""""&amp;"#g'"&amp;" ${CONFIG_DIR}db_data_config.txt; export "&amp;BA$173&amp;"="&amp;""""&amp;INDEX($E$86:$G$111,MATCH("●",INDEX($H$86:$AQ$111,,MATCH($D179,$70:$70,0)-7),0),1)&amp;""";"),",",""",""")</f>
        <v>sed -i '' 's#COLUMN_DATA_LENGTH="3"#COLUMN_DATA_LENGTH="38.7"#g' ${CONFIG_DIR}db_data_config.txt; export COLUMN_DATA_LENGTH="38.7";</v>
      </c>
      <c r="BB179" s="73" t="str">
        <f>SUBSTITUTE(IF(INDEX($E$86:$G$111,MATCH("●",INDEX($H$86:$AQ$111,,MATCH($D179,$70:$70,0)-7),0),1)=VLOOKUP(BB$173,$AD$9:$AN$20,8,FALSE),"","sed -i "&amp;IF($AK$171="MacOS","'' ","")&amp;"'s#"&amp;BB$173&amp;"="""&amp;INDEX($E$86:$G$111,MATCH("●",INDEX($H$86:$AQ$111,,MATCH($D179,$70:$70,0)-7),0),1)&amp;""""&amp;"#"&amp;BB$173&amp;"="&amp;""""&amp;VLOOKUP(BB$173,$AD$9:$AN$20,8,FALSE)&amp;""""&amp;"#g'"&amp;"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's#COLUMN_DATA_LENGTH="38.7"#COLUMN_DATA_LENGTH="3"#g' ${CONFIG_DIR}db_data_config.txt; export COLUMN_DATA_LENGTH="3";</v>
      </c>
      <c r="BC179" s="73" t="str">
        <f>SUBSTITUTE(IF(VLOOKUP(BC$173,$AD$9:$AN$20,8,FALSE)=INDEX($E$113:$G$114,MATCH("●",INDEX($H$113:$AQ$114,,MATCH($D179,$70:$70,0)-7),0),1),"","sed -i "&amp;IF($AK$171="MacOS","'' ","")&amp;"'s#"&amp;BC$173&amp;"="""&amp;VLOOKUP(BC$173,$AD$9:$AN$20,8,FALSE)&amp;""""&amp;"#"&amp;BC$173&amp;"="&amp;""""&amp;INDEX($E$113:$G$114,MATCH("●",INDEX($H$113:$AQ$114,,MATCH($D179,$70:$70,0)-7),0),1)&amp;""""&amp;"#g'"&amp;" ${CONFIG_DIR}db_data_config.txt; export "&amp;BC$173&amp;"="&amp;""""&amp;INDEX($E$113:$G$114,MATCH("●",INDEX($H$113:$AQ$114,,MATCH($D179,$70:$70,0)-7),0),1)&amp;""";"),",",""",""")</f>
        <v/>
      </c>
      <c r="BD179" s="73" t="str">
        <f>SUBSTITUTE(IF(INDEX($E$113:$G$114,MATCH("●",INDEX($H$113:$AQ$114,,MATCH($D179,$70:$70,0)-7),0),1)=VLOOKUP(BD$173,$AD$9:$AN$20,8,FALSE),"","sed -i "&amp;IF($AK$171="MacOS","'' ","")&amp;"'s#"&amp;BD$173&amp;"="""&amp;INDEX($E$113:$G$114,MATCH("●",INDEX($H$113:$AQ$114,,MATCH($D179,$70:$70,0)-7),0),1)&amp;""""&amp;"#"&amp;BD$173&amp;"="&amp;""""&amp;VLOOKUP(BD$173,$AD$9:$AN$20,8,FALSE)&amp;""""&amp;"#g'"&amp;"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79" s="73" t="str">
        <f>SUBSTITUTE(IF(VLOOKUP(BE$173,$AD$9:$AN$20,8,FALSE)=INDEX($E$116:$G$118,MATCH("●",INDEX($H$116:$AQ$118,,MATCH($D179,$70:$70,0)-7),0),1),"","sed -i "&amp;IF($AK$171="MacOS","'' ","")&amp;"'s#"&amp;BE$173&amp;"="""&amp;VLOOKUP(BE$173,$AD$9:$AN$20,8,FALSE)&amp;""""&amp;"#"&amp;BE$173&amp;"="&amp;""""&amp;INDEX($E$116:$G$118,MATCH("●",INDEX($H$116:$AQ$118,,MATCH($D179,$70:$70,0)-7),0),1)&amp;""""&amp;"#g'"&amp;" ${CONFIG_DIR}db_data_config.txt; export "&amp;BE$173&amp;"="&amp;""""&amp;INDEX($E$116:$G$118,MATCH("●",INDEX($H$116:$AQ$118,,MATCH($D179,$70:$70,0)-7),0),1)&amp;""";"),",",""",""")</f>
        <v/>
      </c>
      <c r="BF179" s="73" t="str">
        <f>SUBSTITUTE(IF(INDEX($E$116:$G$118,MATCH("●",INDEX($H$116:$AQ$118,,MATCH($D179,$70:$70,0)-7),0),1)=VLOOKUP(BF$173,$AD$9:$AN$20,8,FALSE),"","sed -i "&amp;IF($AK$171="MacOS","'' ","")&amp;"'s#"&amp;BF$173&amp;"="""&amp;INDEX($E$116:$G$118,MATCH("●",INDEX($H$116:$AQ$118,,MATCH($D179,$70:$70,0)-7),0),1)&amp;""""&amp;"#"&amp;BF$173&amp;"="&amp;""""&amp;VLOOKUP(BF$173,$AD$9:$AN$20,8,FALSE)&amp;""""&amp;"#g'"&amp;"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79" s="73" t="str">
        <f>SUBSTITUTE(IF(VLOOKUP(BG$173,$AD$9:$AN$20,8,FALSE)=INDEX($E$120:$G$122,MATCH("●",INDEX($H$120:$AQ$122,,MATCH($D179,$70:$70,0)-7),0),1),"","sed -i "&amp;IF($AK$171="MacOS","'' ","")&amp;"'s#"&amp;BG$173&amp;"="""&amp;VLOOKUP(BG$173,$AD$9:$AN$20,8,FALSE)&amp;""""&amp;"#"&amp;BG$173&amp;"="&amp;""""&amp;INDEX($E$120:$G$122,MATCH("●",INDEX($H$120:$AQ$122,,MATCH($D179,$70:$70,0)-7),0),1)&amp;""""&amp;"#g'"&amp;" ${CONFIG_DIR}db_data_config.txt; export "&amp;BG$173&amp;"="&amp;""""&amp;INDEX($E$120:$G$122,MATCH("●",INDEX($H$120:$AQ$122,,MATCH($D179,$70:$70,0)-7),0),1)&amp;""";"),",",""",""")</f>
        <v/>
      </c>
      <c r="BH179" s="73" t="str">
        <f>SUBSTITUTE(IF(INDEX($E$120:$G$122,MATCH("●",INDEX($H$120:$AQ$122,,MATCH($D179,$70:$70,0)-7),0),1)=VLOOKUP(BH$173,$AD$9:$AN$20,8,FALSE),"","sed -i "&amp;IF($AK$171="MacOS","'' ","")&amp;"'s#"&amp;BH$173&amp;"="""&amp;INDEX($E$120:$G$122,MATCH("●",INDEX($H$120:$AQ$122,,MATCH($D179,$70:$70,0)-7),0),1)&amp;""""&amp;"#"&amp;BH$173&amp;"="&amp;""""&amp;VLOOKUP(BH$173,$AD$9:$AN$20,8,FALSE)&amp;""""&amp;"#g'"&amp;"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79" s="73" t="str">
        <f>SUBSTITUTE(IF(VLOOKUP(BI$173,$AD$9:$AN$20,8,FALSE)=INDEX($E$124:$G$127,MATCH("●",INDEX($H$124:$AQ$127,,MATCH($D179,$70:$70,0)-7),0),1),"","sed -i "&amp;IF($AK$171="MacOS","'' ","")&amp;"'s#"&amp;BI$173&amp;"="""&amp;VLOOKUP(BI$173,$AD$9:$AN$20,8,FALSE)&amp;""""&amp;"#"&amp;BI$173&amp;"="&amp;""""&amp;INDEX($E$124:$G$127,MATCH("●",INDEX($H$124:$AQ$127,,MATCH($D179,$70:$70,0)-7),0),1)&amp;""""&amp;"#g'"&amp;" ${CONFIG_DIR}db_data_config.txt; export "&amp;BI$173&amp;"="&amp;""""&amp;INDEX($E$124:$G$127,MATCH("●",INDEX($H$124:$AQ$127,,MATCH($D179,$70:$70,0)-7),0),1)&amp;""";"),",",""",""")</f>
        <v/>
      </c>
      <c r="BJ179" s="73" t="str">
        <f>SUBSTITUTE(IF(INDEX($E$124:$G$127,MATCH("●",INDEX($H$124:$AQ$127,,MATCH($D179,$70:$70,0)-7),0),1)=VLOOKUP(BJ$173,$AD$9:$AN$20,8,FALSE),"","sed -i "&amp;IF($AK$171="MacOS","'' ","")&amp;"'s#"&amp;BJ$173&amp;"="""&amp;INDEX($E$124:$G$127,MATCH("●",INDEX($H$124:$AQ$127,,MATCH($D179,$70:$70,0)-7),0),1)&amp;""""&amp;"#"&amp;BJ$173&amp;"="&amp;""""&amp;VLOOKUP(BJ$173,$AD$9:$AN$20,8,FALSE)&amp;""""&amp;"#g'"&amp;"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79" s="73" t="str">
        <f>SUBSTITUTE(IF(VLOOKUP(BK$173,$AD$9:$AN$20,8,FALSE)=INDEX($E$129:$G$131,MATCH("●",INDEX($H$129:$AQ$131,,MATCH($D179,$70:$70,0)-7),0),1),"","sed -i "&amp;IF($AK$171="MacOS","'' ","")&amp;"'s#"&amp;BK$173&amp;"="""&amp;VLOOKUP(BK$173,$AD$9:$AN$20,8,FALSE)&amp;""""&amp;"#"&amp;BK$173&amp;"="&amp;""""&amp;INDEX($E$129:$G$131,MATCH("●",INDEX($H$129:$AQ$131,,MATCH($D179,$70:$70,0)-7),0),1)&amp;""""&amp;"#g'"&amp;" ${CONFIG_DIR}db_data_config.txt; export "&amp;BK$173&amp;"="&amp;""""&amp;INDEX($E$129:$G$131,MATCH("●",INDEX($H$129:$AQ$131,,MATCH($D179,$70:$70,0)-7),0),1)&amp;""";"),",",""",""")</f>
        <v/>
      </c>
      <c r="BL179" s="73" t="str">
        <f>SUBSTITUTE(IF(INDEX($E$129:$G$131,MATCH("●",INDEX($H$129:$AQ$131,,MATCH($D179,$70:$70,0)-7),0),1)=VLOOKUP(BL$173,$AD$9:$AN$20,8,FALSE),"","sed -i "&amp;IF($AK$171="MacOS","'' ","")&amp;"'s#"&amp;BL$173&amp;"="""&amp;INDEX($E$129:$G$131,MATCH("●",INDEX($H$129:$AQ$131,,MATCH($D179,$70:$70,0)-7),0),1)&amp;""""&amp;"#"&amp;BL$173&amp;"="&amp;""""&amp;VLOOKUP(BL$173,$AD$9:$AN$20,8,FALSE)&amp;""""&amp;"#g'"&amp;"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79" s="73" t="str">
        <f>SUBSTITUTE(IF(VLOOKUP(BM$173,$AD$9:$AN$20,8,FALSE)=INDEX($E$133:$G$135,MATCH("●",INDEX($H$133:$AQ$135,,MATCH($D179,$70:$70,0)-7),0),1),"","sed -i "&amp;IF($AK$171="MacOS","'' ","")&amp;"'s#"&amp;BM$173&amp;"="""&amp;VLOOKUP(BM$173,$AD$9:$AN$20,8,FALSE)&amp;""""&amp;"#"&amp;BM$173&amp;"="&amp;""""&amp;INDEX($E$133:$G$135,MATCH("●",INDEX($H$133:$AQ$135,,MATCH($D179,$70:$70,0)-7),0),1)&amp;""""&amp;"#g'"&amp;" ${CONFIG_DIR}db_data_config.txt; export "&amp;BM$173&amp;"="&amp;""""&amp;INDEX($E$133:$G$135,MATCH("●",INDEX($H$133:$AQ$135,,MATCH($D179,$70:$70,0)-7),0),1)&amp;""";"),",",""",""")</f>
        <v/>
      </c>
      <c r="BN179" s="73" t="str">
        <f>SUBSTITUTE(IF(INDEX($E$133:$G$135,MATCH("●",INDEX($H$133:$AQ$135,,MATCH($D179,$70:$70,0)-7),0),1)=VLOOKUP(BN$173,$AD$9:$AN$20,8,FALSE),"","sed -i "&amp;IF($AK$171="MacOS","'' ","")&amp;"'s#"&amp;BN$173&amp;"="""&amp;INDEX($E$133:$G$135,MATCH("●",INDEX($H$133:$AQ$135,,MATCH($D179,$70:$70,0)-7),0),1)&amp;""""&amp;"#"&amp;BN$173&amp;"="&amp;""""&amp;VLOOKUP(BN$173,$AD$9:$AN$20,8,FALSE)&amp;""""&amp;"#g'"&amp;"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79" s="73" t="str">
        <f>SUBSTITUTE(IF(VLOOKUP(BO$173,$AD$9:$AN$20,8,FALSE)=INDEX($E$137:$G$139,MATCH("●",INDEX($H$137:$AQ$139,,MATCH($D179,$70:$70,0)-7),0),1),"","sed -i "&amp;IF($AK$171="MacOS","'' ","")&amp;"'s#"&amp;BO$173&amp;"="""&amp;VLOOKUP(BO$173,$AD$9:$AN$20,8,FALSE)&amp;""""&amp;"#"&amp;BO$173&amp;"="&amp;""""&amp;INDEX($E$137:$G$139,MATCH("●",INDEX($H$137:$AQ$139,,MATCH($D179,$70:$70,0)-7),0),1)&amp;""""&amp;"#g'"&amp;" ${CONFIG_DIR}db_data_config.txt; export "&amp;BO$173&amp;"="&amp;""""&amp;INDEX($E$137:$G$139,MATCH("●",INDEX($H$137:$AQ$139,,MATCH($D179,$70:$70,0)-7),0),1)&amp;""";"),",",""",""")</f>
        <v/>
      </c>
      <c r="BP179" s="73" t="str">
        <f>SUBSTITUTE(IF(INDEX($E$137:$G$139,MATCH("●",INDEX($H$137:$AQ$139,,MATCH($D179,$70:$70,0)-7),0),1)=VLOOKUP(BP$173,$AD$9:$AN$20,8,FALSE),"","sed -i "&amp;IF($AK$171="MacOS","'' ","")&amp;"'s#"&amp;BP$173&amp;"="""&amp;INDEX($E$137:$G$139,MATCH("●",INDEX($H$137:$AQ$139,,MATCH($D179,$70:$70,0)-7),0),1)&amp;""""&amp;"#"&amp;BP$173&amp;"="&amp;""""&amp;VLOOKUP(BP$173,$AD$9:$AN$20,8,FALSE)&amp;""""&amp;"#g'"&amp;"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79" s="73" t="str">
        <f>SUBSTITUTE(IF(VLOOKUP(BQ$173,$AD$9:$AN$20,8,FALSE)=INDEX($E$141:$G$143,MATCH("●",INDEX($H$141:$AQ$143,,MATCH($D179,$70:$70,0)-7),0),1),"","sed -i "&amp;IF($AK$171="MacOS","'' ","")&amp;"'s#"&amp;BQ$173&amp;"="""&amp;VLOOKUP(BQ$173,$AD$9:$AN$20,8,FALSE)&amp;""""&amp;"#"&amp;BQ$173&amp;"="&amp;""""&amp;INDEX($E$141:$G$143,MATCH("●",INDEX($H$141:$AQ$143,,MATCH($D179,$70:$70,0)-7),0),1)&amp;""""&amp;"#g'"&amp;" ${CONFIG_DIR}db_data_config.txt; export "&amp;BQ$173&amp;"="&amp;""""&amp;INDEX($E$141:$G$143,MATCH("●",INDEX($H$141:$AQ$143,,MATCH($D179,$70:$70,0)-7),0),1)&amp;""";"),",",""",""")</f>
        <v/>
      </c>
      <c r="BR179" s="73" t="str">
        <f>SUBSTITUTE(IF(INDEX($E$141:$G$143,MATCH("●",INDEX($H$141:$AQ$143,,MATCH($D179,$70:$70,0)-7),0),1)=VLOOKUP(BR$173,$AD$9:$AN$20,8,FALSE),"","sed -i "&amp;IF($AK$171="MacOS","'' ","")&amp;"'s#"&amp;BR$173&amp;"="""&amp;INDEX($E$141:$G$143,MATCH("●",INDEX($H$141:$AQ$143,,MATCH($D179,$70:$70,0)-7),0),1)&amp;""""&amp;"#"&amp;BR$173&amp;"="&amp;""""&amp;VLOOKUP(BR$173,$AD$9:$AN$20,8,FALSE)&amp;""""&amp;"#g'"&amp;"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79" s="73" t="str">
        <f>SUBSTITUTE(IF(VLOOKUP(BS$173,$AD$9:$AN$20,8,FALSE)=INDEX($E$145:$G$147,MATCH("●",INDEX($H$145:$AQ$147,,MATCH($D179,$70:$70,0)-7),0),1),"","sed -i "&amp;IF($AK$171="MacOS","'' ","")&amp;"'s#"&amp;BS$173&amp;"="""&amp;VLOOKUP(BS$173,$AD$9:$AN$20,8,FALSE)&amp;""""&amp;"#"&amp;BS$173&amp;"="&amp;""""&amp;INDEX($E$145:$G$147,MATCH("●",INDEX($H$145:$AQ$147,,MATCH($D179,$70:$70,0)-7),0),1)&amp;""""&amp;"#g'"&amp;" ${CONFIG_DIR}db_data_config.txt; export "&amp;BS$173&amp;"="&amp;""""&amp;INDEX($E$145:$G$147,MATCH("●",INDEX($H$145:$AQ$147,,MATCH($D179,$70:$70,0)-7),0),1)&amp;""";"),",",""",""")</f>
        <v/>
      </c>
      <c r="BT179" s="73" t="str">
        <f>SUBSTITUTE(IF(INDEX($E$145:$G$147,MATCH("●",INDEX($H$145:$AQ$147,,MATCH($D179,$70:$70,0)-7),0),1)=VLOOKUP(BT$173,$AD$9:$AN$20,8,FALSE),"","sed -i "&amp;IF($AK$171="MacOS","'' ","")&amp;"'s#"&amp;BT$173&amp;"="""&amp;INDEX($E$145:$G$147,MATCH("●",INDEX($H$145:$AQ$147,,MATCH($D179,$70:$70,0)-7),0),1)&amp;""""&amp;"#"&amp;BT$173&amp;"="&amp;""""&amp;VLOOKUP(BT$173,$AD$9:$AN$20,8,FALSE)&amp;""""&amp;"#g'"&amp;"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79" s="60" t="s">
        <v>1107</v>
      </c>
    </row>
    <row r="180" spans="4:73" ht="54" customHeight="1">
      <c r="D180" s="138">
        <f t="shared" si="3"/>
        <v>78</v>
      </c>
      <c r="E180" s="139"/>
      <c r="F180" s="139"/>
      <c r="G180" s="140"/>
      <c r="H180" s="45" t="str">
        <f t="shared" ca="1" si="2"/>
        <v>clear; echo テストケース078; sed -i '' 's#COLUMN_DATA_TYPE="char"#COLUMN_DATA_TYPE="boolean"#g' ${CONFIG_DIR}db_data_config.txt; export COLUMN_DATA_TYPE="boolean";sed -i '' 's#COLUMN_DATA_LENGTH="3"#COLUMN_DATA_LENGTH="YYYY"#g' ${CONFIG_DIR}db_data_config.txt; export COLUMN_DATA_LENGTH="YYYY";sh ./script/db_check_data_validate_config.sh; sed -i '' 's#COLUMN_DATA_TYPE="boolean"#COLUMN_DATA_TYPE="char"#g' ${CONFIG_DIR}db_data_config.txt; export COLUMN_DATA_TYPE="char";sed -i '' 's#COLUMN_DATA_LENGTH="YYYY"#COLUMN_DATA_LENGTH="3"#g' ${CONFIG_DIR}db_data_config.txt; export COLUMN_DATA_LENGTH="3";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6" t="str" cm="1">
        <f t="array" ref="AE180">SUBSTITUTE(INDEX($H$149:$AQ$149, , MATCH($D180, $70:$70, 0)-7),"-","")</f>
        <v>異常</v>
      </c>
      <c r="AF180" s="147"/>
      <c r="AG180" s="148"/>
      <c r="AH180" s="156" t="s">
        <v>961</v>
      </c>
      <c r="AI180" s="157"/>
      <c r="AJ180" s="157"/>
      <c r="AK180" s="157"/>
      <c r="AL180" s="157"/>
      <c r="AM180" s="157"/>
      <c r="AN180" s="157"/>
      <c r="AO180" s="157"/>
      <c r="AP180" s="157"/>
      <c r="AQ180" s="158"/>
      <c r="AS180" s="69" t="str" cm="1">
        <f t="array" ref="AS180">SUBSTITUTE(TEXT(INDEX($H$152:$AQ$152,1,$D180-72),"000000"),"-","")</f>
        <v>220136</v>
      </c>
      <c r="AT180" s="70"/>
      <c r="AU180" s="71"/>
      <c r="AW180" s="73" t="str">
        <f>SUBSTITUTE(IF(VLOOKUP(AW$173,$AD$9:$AN$20,8,FALSE)=INDEX($E$76:$G$78,MATCH("●",INDEX($H$76:$AQ$78,,MATCH($D180,$70:$70,0)-7),0),1),"","sed -i "&amp;IF($AK$171="MacOS","'' ","")&amp;"'s#"&amp;AW$173&amp;"="""&amp;VLOOKUP(AW$173,$AD$9:$AN$20,8,FALSE)&amp;""""&amp;"#"&amp;AW$173&amp;"="&amp;""""&amp;INDEX($E$76:$G$78,MATCH("●",INDEX($H$76:$AQ$78,,MATCH($D180,$70:$70,0)-7),0),1)&amp;""""&amp;"#g'"&amp;" ${CONFIG_DIR}db_data_config.txt; export "&amp;AW$173&amp;"="&amp;""""&amp;INDEX($E$76:$G$78,MATCH("●",INDEX($H$76:$AQ$78,,MATCH($D180,$70:$70,0)-7),0),1)&amp;""";"),",",""",""")</f>
        <v/>
      </c>
      <c r="AX180" s="73" t="str">
        <f>SUBSTITUTE(IF(INDEX($E$76:$G$78,MATCH("●",INDEX($H$76:$AQ$78,,MATCH($D180,$70:$70,0)-7),0),1)=VLOOKUP(AX$173,$AD$9:$AN$20,8,FALSE),"","sed -i "&amp;IF($AK$171="MacOS","'' ","")&amp;"'s#"&amp;AX$173&amp;"="""&amp;INDEX($E$76:$G$78,MATCH("●",INDEX($H$76:$AQ$78,,MATCH($D180,$70:$70,0)-7),0),1)&amp;""""&amp;"#"&amp;AX$173&amp;"="&amp;""""&amp;VLOOKUP(AX$173,$AD$9:$AN$20,8,FALSE)&amp;""""&amp;"#g'"&amp;"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0" s="73" t="str">
        <f>SUBSTITUTE(IF(VLOOKUP(AY$173,$AD$9:$AN$20,8,FALSE)=INDEX($E$80:$G$84,MATCH("●",INDEX($H$80:$AQ$84,,MATCH($D180,$70:$70,0)-7),0),1),"","sed -i "&amp;IF($AK$171="MacOS","'' ","")&amp;"'s#"&amp;AY$173&amp;"="""&amp;VLOOKUP(AY$173,$AD$9:$AN$20,8,FALSE)&amp;""""&amp;"#"&amp;AY$173&amp;"="&amp;""""&amp;INDEX($E$80:$G$84,MATCH("●",INDEX($H$80:$AQ$84,,MATCH($D180,$70:$70,0)-7),0),1)&amp;""""&amp;"#g'"&amp;" ${CONFIG_DIR}db_data_config.txt; export "&amp;AY$173&amp;"="&amp;""""&amp;INDEX($E$80:$G$84,MATCH("●",INDEX($H$80:$AQ$84,,MATCH($D180,$70:$70,0)-7),0),1)&amp;""";"),",",""",""")</f>
        <v>sed -i '' 's#COLUMN_DATA_TYPE="char"#COLUMN_DATA_TYPE="boolean"#g' ${CONFIG_DIR}db_data_config.txt; export COLUMN_DATA_TYPE="boolean";</v>
      </c>
      <c r="AZ180" s="73" t="str">
        <f>SUBSTITUTE(IF(INDEX($E$80:$G$84,MATCH("●",INDEX($H$80:$AQ$84,,MATCH($D180,$70:$70,0)-7),0),1)=VLOOKUP(AZ$173,$AD$9:$AN$20,8,FALSE),"","sed -i "&amp;IF($AK$171="MacOS","'' ","")&amp;"'s#"&amp;AZ$173&amp;"="""&amp;INDEX($E$80:$G$84,MATCH("●",INDEX($H$80:$AQ$84,,MATCH($D180,$70:$70,0)-7),0),1)&amp;""""&amp;"#"&amp;AZ$173&amp;"="&amp;""""&amp;VLOOKUP(AZ$173,$AD$9:$AN$20,8,FALSE)&amp;""""&amp;"#g'"&amp;"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80" s="73" t="str">
        <f>SUBSTITUTE(IF(VLOOKUP(BA$173,$AD$9:$AN$20,8,FALSE)=INDEX($E$86:$G$111,MATCH("●",INDEX($H$86:$AQ$111,,MATCH($D180,$70:$70,0)-7),0),1),"","sed -i "&amp;IF($AK$171="MacOS","'' ","")&amp;"'s#"&amp;BA$173&amp;"="""&amp;VLOOKUP(BA$173,$AD$9:$AN$20,8,FALSE)&amp;""""&amp;"#"&amp;BA$173&amp;"="&amp;""""&amp;INDEX($E$86:$G$111,MATCH("●",INDEX($H$86:$AQ$111,,MATCH($D180,$70:$70,0)-7),0),1)&amp;""""&amp;"#g'"&amp;" ${CONFIG_DIR}db_data_config.txt; export "&amp;BA$173&amp;"="&amp;""""&amp;INDEX($E$86:$G$111,MATCH("●",INDEX($H$86:$AQ$111,,MATCH($D180,$70:$70,0)-7),0),1)&amp;""";"),",",""",""")</f>
        <v>sed -i '' 's#COLUMN_DATA_LENGTH="3"#COLUMN_DATA_LENGTH="YYYY"#g' ${CONFIG_DIR}db_data_config.txt; export COLUMN_DATA_LENGTH="YYYY";</v>
      </c>
      <c r="BB180" s="73" t="str">
        <f>SUBSTITUTE(IF(INDEX($E$86:$G$111,MATCH("●",INDEX($H$86:$AQ$111,,MATCH($D180,$70:$70,0)-7),0),1)=VLOOKUP(BB$173,$AD$9:$AN$20,8,FALSE),"","sed -i "&amp;IF($AK$171="MacOS","'' ","")&amp;"'s#"&amp;BB$173&amp;"="""&amp;INDEX($E$86:$G$111,MATCH("●",INDEX($H$86:$AQ$111,,MATCH($D180,$70:$70,0)-7),0),1)&amp;""""&amp;"#"&amp;BB$173&amp;"="&amp;""""&amp;VLOOKUP(BB$173,$AD$9:$AN$20,8,FALSE)&amp;""""&amp;"#g'"&amp;"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's#COLUMN_DATA_LENGTH="YYYY"#COLUMN_DATA_LENGTH="3"#g' ${CONFIG_DIR}db_data_config.txt; export COLUMN_DATA_LENGTH="3";</v>
      </c>
      <c r="BC180" s="73" t="str">
        <f>SUBSTITUTE(IF(VLOOKUP(BC$173,$AD$9:$AN$20,8,FALSE)=INDEX($E$113:$G$114,MATCH("●",INDEX($H$113:$AQ$114,,MATCH($D180,$70:$70,0)-7),0),1),"","sed -i "&amp;IF($AK$171="MacOS","'' ","")&amp;"'s#"&amp;BC$173&amp;"="""&amp;VLOOKUP(BC$173,$AD$9:$AN$20,8,FALSE)&amp;""""&amp;"#"&amp;BC$173&amp;"="&amp;""""&amp;INDEX($E$113:$G$114,MATCH("●",INDEX($H$113:$AQ$114,,MATCH($D180,$70:$70,0)-7),0),1)&amp;""""&amp;"#g'"&amp;" ${CONFIG_DIR}db_data_config.txt; export "&amp;BC$173&amp;"="&amp;""""&amp;INDEX($E$113:$G$114,MATCH("●",INDEX($H$113:$AQ$114,,MATCH($D180,$70:$70,0)-7),0),1)&amp;""";"),",",""",""")</f>
        <v/>
      </c>
      <c r="BD180" s="73" t="str">
        <f>SUBSTITUTE(IF(INDEX($E$113:$G$114,MATCH("●",INDEX($H$113:$AQ$114,,MATCH($D180,$70:$70,0)-7),0),1)=VLOOKUP(BD$173,$AD$9:$AN$20,8,FALSE),"","sed -i "&amp;IF($AK$171="MacOS","'' ","")&amp;"'s#"&amp;BD$173&amp;"="""&amp;INDEX($E$113:$G$114,MATCH("●",INDEX($H$113:$AQ$114,,MATCH($D180,$70:$70,0)-7),0),1)&amp;""""&amp;"#"&amp;BD$173&amp;"="&amp;""""&amp;VLOOKUP(BD$173,$AD$9:$AN$20,8,FALSE)&amp;""""&amp;"#g'"&amp;"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0" s="73" t="str">
        <f>SUBSTITUTE(IF(VLOOKUP(BE$173,$AD$9:$AN$20,8,FALSE)=INDEX($E$116:$G$118,MATCH("●",INDEX($H$116:$AQ$118,,MATCH($D180,$70:$70,0)-7),0),1),"","sed -i "&amp;IF($AK$171="MacOS","'' ","")&amp;"'s#"&amp;BE$173&amp;"="""&amp;VLOOKUP(BE$173,$AD$9:$AN$20,8,FALSE)&amp;""""&amp;"#"&amp;BE$173&amp;"="&amp;""""&amp;INDEX($E$116:$G$118,MATCH("●",INDEX($H$116:$AQ$118,,MATCH($D180,$70:$70,0)-7),0),1)&amp;""""&amp;"#g'"&amp;" ${CONFIG_DIR}db_data_config.txt; export "&amp;BE$173&amp;"="&amp;""""&amp;INDEX($E$116:$G$118,MATCH("●",INDEX($H$116:$AQ$118,,MATCH($D180,$70:$70,0)-7),0),1)&amp;""";"),",",""",""")</f>
        <v/>
      </c>
      <c r="BF180" s="73" t="str">
        <f>SUBSTITUTE(IF(INDEX($E$116:$G$118,MATCH("●",INDEX($H$116:$AQ$118,,MATCH($D180,$70:$70,0)-7),0),1)=VLOOKUP(BF$173,$AD$9:$AN$20,8,FALSE),"","sed -i "&amp;IF($AK$171="MacOS","'' ","")&amp;"'s#"&amp;BF$173&amp;"="""&amp;INDEX($E$116:$G$118,MATCH("●",INDEX($H$116:$AQ$118,,MATCH($D180,$70:$70,0)-7),0),1)&amp;""""&amp;"#"&amp;BF$173&amp;"="&amp;""""&amp;VLOOKUP(BF$173,$AD$9:$AN$20,8,FALSE)&amp;""""&amp;"#g'"&amp;"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0" s="73" t="str">
        <f>SUBSTITUTE(IF(VLOOKUP(BG$173,$AD$9:$AN$20,8,FALSE)=INDEX($E$120:$G$122,MATCH("●",INDEX($H$120:$AQ$122,,MATCH($D180,$70:$70,0)-7),0),1),"","sed -i "&amp;IF($AK$171="MacOS","'' ","")&amp;"'s#"&amp;BG$173&amp;"="""&amp;VLOOKUP(BG$173,$AD$9:$AN$20,8,FALSE)&amp;""""&amp;"#"&amp;BG$173&amp;"="&amp;""""&amp;INDEX($E$120:$G$122,MATCH("●",INDEX($H$120:$AQ$122,,MATCH($D180,$70:$70,0)-7),0),1)&amp;""""&amp;"#g'"&amp;" ${CONFIG_DIR}db_data_config.txt; export "&amp;BG$173&amp;"="&amp;""""&amp;INDEX($E$120:$G$122,MATCH("●",INDEX($H$120:$AQ$122,,MATCH($D180,$70:$70,0)-7),0),1)&amp;""";"),",",""",""")</f>
        <v/>
      </c>
      <c r="BH180" s="73" t="str">
        <f>SUBSTITUTE(IF(INDEX($E$120:$G$122,MATCH("●",INDEX($H$120:$AQ$122,,MATCH($D180,$70:$70,0)-7),0),1)=VLOOKUP(BH$173,$AD$9:$AN$20,8,FALSE),"","sed -i "&amp;IF($AK$171="MacOS","'' ","")&amp;"'s#"&amp;BH$173&amp;"="""&amp;INDEX($E$120:$G$122,MATCH("●",INDEX($H$120:$AQ$122,,MATCH($D180,$70:$70,0)-7),0),1)&amp;""""&amp;"#"&amp;BH$173&amp;"="&amp;""""&amp;VLOOKUP(BH$173,$AD$9:$AN$20,8,FALSE)&amp;""""&amp;"#g'"&amp;"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0" s="73" t="str">
        <f>SUBSTITUTE(IF(VLOOKUP(BI$173,$AD$9:$AN$20,8,FALSE)=INDEX($E$124:$G$127,MATCH("●",INDEX($H$124:$AQ$127,,MATCH($D180,$70:$70,0)-7),0),1),"","sed -i "&amp;IF($AK$171="MacOS","'' ","")&amp;"'s#"&amp;BI$173&amp;"="""&amp;VLOOKUP(BI$173,$AD$9:$AN$20,8,FALSE)&amp;""""&amp;"#"&amp;BI$173&amp;"="&amp;""""&amp;INDEX($E$124:$G$127,MATCH("●",INDEX($H$124:$AQ$127,,MATCH($D180,$70:$70,0)-7),0),1)&amp;""""&amp;"#g'"&amp;" ${CONFIG_DIR}db_data_config.txt; export "&amp;BI$173&amp;"="&amp;""""&amp;INDEX($E$124:$G$127,MATCH("●",INDEX($H$124:$AQ$127,,MATCH($D180,$70:$70,0)-7),0),1)&amp;""";"),",",""",""")</f>
        <v/>
      </c>
      <c r="BJ180" s="73" t="str">
        <f>SUBSTITUTE(IF(INDEX($E$124:$G$127,MATCH("●",INDEX($H$124:$AQ$127,,MATCH($D180,$70:$70,0)-7),0),1)=VLOOKUP(BJ$173,$AD$9:$AN$20,8,FALSE),"","sed -i "&amp;IF($AK$171="MacOS","'' ","")&amp;"'s#"&amp;BJ$173&amp;"="""&amp;INDEX($E$124:$G$127,MATCH("●",INDEX($H$124:$AQ$127,,MATCH($D180,$70:$70,0)-7),0),1)&amp;""""&amp;"#"&amp;BJ$173&amp;"="&amp;""""&amp;VLOOKUP(BJ$173,$AD$9:$AN$20,8,FALSE)&amp;""""&amp;"#g'"&amp;"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0" s="73" t="str">
        <f>SUBSTITUTE(IF(VLOOKUP(BK$173,$AD$9:$AN$20,8,FALSE)=INDEX($E$129:$G$131,MATCH("●",INDEX($H$129:$AQ$131,,MATCH($D180,$70:$70,0)-7),0),1),"","sed -i "&amp;IF($AK$171="MacOS","'' ","")&amp;"'s#"&amp;BK$173&amp;"="""&amp;VLOOKUP(BK$173,$AD$9:$AN$20,8,FALSE)&amp;""""&amp;"#"&amp;BK$173&amp;"="&amp;""""&amp;INDEX($E$129:$G$131,MATCH("●",INDEX($H$129:$AQ$131,,MATCH($D180,$70:$70,0)-7),0),1)&amp;""""&amp;"#g'"&amp;" ${CONFIG_DIR}db_data_config.txt; export "&amp;BK$173&amp;"="&amp;""""&amp;INDEX($E$129:$G$131,MATCH("●",INDEX($H$129:$AQ$131,,MATCH($D180,$70:$70,0)-7),0),1)&amp;""";"),",",""",""")</f>
        <v/>
      </c>
      <c r="BL180" s="73" t="str">
        <f>SUBSTITUTE(IF(INDEX($E$129:$G$131,MATCH("●",INDEX($H$129:$AQ$131,,MATCH($D180,$70:$70,0)-7),0),1)=VLOOKUP(BL$173,$AD$9:$AN$20,8,FALSE),"","sed -i "&amp;IF($AK$171="MacOS","'' ","")&amp;"'s#"&amp;BL$173&amp;"="""&amp;INDEX($E$129:$G$131,MATCH("●",INDEX($H$129:$AQ$131,,MATCH($D180,$70:$70,0)-7),0),1)&amp;""""&amp;"#"&amp;BL$173&amp;"="&amp;""""&amp;VLOOKUP(BL$173,$AD$9:$AN$20,8,FALSE)&amp;""""&amp;"#g'"&amp;"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0" s="73" t="str">
        <f>SUBSTITUTE(IF(VLOOKUP(BM$173,$AD$9:$AN$20,8,FALSE)=INDEX($E$133:$G$135,MATCH("●",INDEX($H$133:$AQ$135,,MATCH($D180,$70:$70,0)-7),0),1),"","sed -i "&amp;IF($AK$171="MacOS","'' ","")&amp;"'s#"&amp;BM$173&amp;"="""&amp;VLOOKUP(BM$173,$AD$9:$AN$20,8,FALSE)&amp;""""&amp;"#"&amp;BM$173&amp;"="&amp;""""&amp;INDEX($E$133:$G$135,MATCH("●",INDEX($H$133:$AQ$135,,MATCH($D180,$70:$70,0)-7),0),1)&amp;""""&amp;"#g'"&amp;" ${CONFIG_DIR}db_data_config.txt; export "&amp;BM$173&amp;"="&amp;""""&amp;INDEX($E$133:$G$135,MATCH("●",INDEX($H$133:$AQ$135,,MATCH($D180,$70:$70,0)-7),0),1)&amp;""";"),",",""",""")</f>
        <v/>
      </c>
      <c r="BN180" s="73" t="str">
        <f>SUBSTITUTE(IF(INDEX($E$133:$G$135,MATCH("●",INDEX($H$133:$AQ$135,,MATCH($D180,$70:$70,0)-7),0),1)=VLOOKUP(BN$173,$AD$9:$AN$20,8,FALSE),"","sed -i "&amp;IF($AK$171="MacOS","'' ","")&amp;"'s#"&amp;BN$173&amp;"="""&amp;INDEX($E$133:$G$135,MATCH("●",INDEX($H$133:$AQ$135,,MATCH($D180,$70:$70,0)-7),0),1)&amp;""""&amp;"#"&amp;BN$173&amp;"="&amp;""""&amp;VLOOKUP(BN$173,$AD$9:$AN$20,8,FALSE)&amp;""""&amp;"#g'"&amp;"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0" s="73" t="str">
        <f>SUBSTITUTE(IF(VLOOKUP(BO$173,$AD$9:$AN$20,8,FALSE)=INDEX($E$137:$G$139,MATCH("●",INDEX($H$137:$AQ$139,,MATCH($D180,$70:$70,0)-7),0),1),"","sed -i "&amp;IF($AK$171="MacOS","'' ","")&amp;"'s#"&amp;BO$173&amp;"="""&amp;VLOOKUP(BO$173,$AD$9:$AN$20,8,FALSE)&amp;""""&amp;"#"&amp;BO$173&amp;"="&amp;""""&amp;INDEX($E$137:$G$139,MATCH("●",INDEX($H$137:$AQ$139,,MATCH($D180,$70:$70,0)-7),0),1)&amp;""""&amp;"#g'"&amp;" ${CONFIG_DIR}db_data_config.txt; export "&amp;BO$173&amp;"="&amp;""""&amp;INDEX($E$137:$G$139,MATCH("●",INDEX($H$137:$AQ$139,,MATCH($D180,$70:$70,0)-7),0),1)&amp;""";"),",",""",""")</f>
        <v/>
      </c>
      <c r="BP180" s="73" t="str">
        <f>SUBSTITUTE(IF(INDEX($E$137:$G$139,MATCH("●",INDEX($H$137:$AQ$139,,MATCH($D180,$70:$70,0)-7),0),1)=VLOOKUP(BP$173,$AD$9:$AN$20,8,FALSE),"","sed -i "&amp;IF($AK$171="MacOS","'' ","")&amp;"'s#"&amp;BP$173&amp;"="""&amp;INDEX($E$137:$G$139,MATCH("●",INDEX($H$137:$AQ$139,,MATCH($D180,$70:$70,0)-7),0),1)&amp;""""&amp;"#"&amp;BP$173&amp;"="&amp;""""&amp;VLOOKUP(BP$173,$AD$9:$AN$20,8,FALSE)&amp;""""&amp;"#g'"&amp;"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0" s="73" t="str">
        <f>SUBSTITUTE(IF(VLOOKUP(BQ$173,$AD$9:$AN$20,8,FALSE)=INDEX($E$141:$G$143,MATCH("●",INDEX($H$141:$AQ$143,,MATCH($D180,$70:$70,0)-7),0),1),"","sed -i "&amp;IF($AK$171="MacOS","'' ","")&amp;"'s#"&amp;BQ$173&amp;"="""&amp;VLOOKUP(BQ$173,$AD$9:$AN$20,8,FALSE)&amp;""""&amp;"#"&amp;BQ$173&amp;"="&amp;""""&amp;INDEX($E$141:$G$143,MATCH("●",INDEX($H$141:$AQ$143,,MATCH($D180,$70:$70,0)-7),0),1)&amp;""""&amp;"#g'"&amp;" ${CONFIG_DIR}db_data_config.txt; export "&amp;BQ$173&amp;"="&amp;""""&amp;INDEX($E$141:$G$143,MATCH("●",INDEX($H$141:$AQ$143,,MATCH($D180,$70:$70,0)-7),0),1)&amp;""";"),",",""",""")</f>
        <v/>
      </c>
      <c r="BR180" s="73" t="str">
        <f>SUBSTITUTE(IF(INDEX($E$141:$G$143,MATCH("●",INDEX($H$141:$AQ$143,,MATCH($D180,$70:$70,0)-7),0),1)=VLOOKUP(BR$173,$AD$9:$AN$20,8,FALSE),"","sed -i "&amp;IF($AK$171="MacOS","'' ","")&amp;"'s#"&amp;BR$173&amp;"="""&amp;INDEX($E$141:$G$143,MATCH("●",INDEX($H$141:$AQ$143,,MATCH($D180,$70:$70,0)-7),0),1)&amp;""""&amp;"#"&amp;BR$173&amp;"="&amp;""""&amp;VLOOKUP(BR$173,$AD$9:$AN$20,8,FALSE)&amp;""""&amp;"#g'"&amp;"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0" s="73" t="str">
        <f>SUBSTITUTE(IF(VLOOKUP(BS$173,$AD$9:$AN$20,8,FALSE)=INDEX($E$145:$G$147,MATCH("●",INDEX($H$145:$AQ$147,,MATCH($D180,$70:$70,0)-7),0),1),"","sed -i "&amp;IF($AK$171="MacOS","'' ","")&amp;"'s#"&amp;BS$173&amp;"="""&amp;VLOOKUP(BS$173,$AD$9:$AN$20,8,FALSE)&amp;""""&amp;"#"&amp;BS$173&amp;"="&amp;""""&amp;INDEX($E$145:$G$147,MATCH("●",INDEX($H$145:$AQ$147,,MATCH($D180,$70:$70,0)-7),0),1)&amp;""""&amp;"#g'"&amp;" ${CONFIG_DIR}db_data_config.txt; export "&amp;BS$173&amp;"="&amp;""""&amp;INDEX($E$145:$G$147,MATCH("●",INDEX($H$145:$AQ$147,,MATCH($D180,$70:$70,0)-7),0),1)&amp;""";"),",",""",""")</f>
        <v/>
      </c>
      <c r="BT180" s="73" t="str">
        <f>SUBSTITUTE(IF(INDEX($E$145:$G$147,MATCH("●",INDEX($H$145:$AQ$147,,MATCH($D180,$70:$70,0)-7),0),1)=VLOOKUP(BT$173,$AD$9:$AN$20,8,FALSE),"","sed -i "&amp;IF($AK$171="MacOS","'' ","")&amp;"'s#"&amp;BT$173&amp;"="""&amp;INDEX($E$145:$G$147,MATCH("●",INDEX($H$145:$AQ$147,,MATCH($D180,$70:$70,0)-7),0),1)&amp;""""&amp;"#"&amp;BT$173&amp;"="&amp;""""&amp;VLOOKUP(BT$173,$AD$9:$AN$20,8,FALSE)&amp;""""&amp;"#g'"&amp;"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0" s="60" t="s">
        <v>1107</v>
      </c>
    </row>
    <row r="181" spans="4:73" ht="54" customHeight="1">
      <c r="D181" s="138">
        <f t="shared" si="3"/>
        <v>79</v>
      </c>
      <c r="E181" s="139"/>
      <c r="F181" s="139"/>
      <c r="G181" s="140"/>
      <c r="H181" s="45" t="str">
        <f t="shared" ca="1" si="2"/>
        <v>clear; echo テストケース079; sed -i '' 's#COLUMN_DATA_TYPE="char"#COLUMN_DATA_TYPE="date"#g' ${CONFIG_DIR}db_data_config.txt; export COLUMN_DATA_TYPE="date";sed -i '' 's#COLUMN_DATA_LENGTH="3"#COLUMN_DATA_LENGTH="1"#g' ${CONFIG_DIR}db_data_config.txt; export COLUMN_DATA_LENGTH="1";sh ./script/db_check_data_validate_config.sh; sed -i '' 's#COLUMN_DATA_TYPE="date"#COLUMN_DATA_TYPE="char"#g' ${CONFIG_DIR}db_data_config.txt; export COLUMN_DATA_TYPE="char";sed -i '' 's#COLUMN_DATA_LENGTH="1"#COLUMN_DATA_LENGTH="3"#g'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6" t="str" cm="1">
        <f t="array" ref="AE181">SUBSTITUTE(INDEX($H$149:$AQ$149, , MATCH($D181, $70:$70, 0)-7),"-","")</f>
        <v>異常</v>
      </c>
      <c r="AF181" s="147"/>
      <c r="AG181" s="148"/>
      <c r="AH181" s="156" t="s">
        <v>962</v>
      </c>
      <c r="AI181" s="157"/>
      <c r="AJ181" s="157"/>
      <c r="AK181" s="157"/>
      <c r="AL181" s="157"/>
      <c r="AM181" s="157"/>
      <c r="AN181" s="157"/>
      <c r="AO181" s="157"/>
      <c r="AP181" s="157"/>
      <c r="AQ181" s="158"/>
      <c r="AS181" s="69" t="str" cm="1">
        <f t="array" ref="AS181">SUBSTITUTE(TEXT(INDEX($H$152:$AQ$152,1,$D181-72),"000000"),"-","")</f>
        <v>220137</v>
      </c>
      <c r="AT181" s="70"/>
      <c r="AU181" s="71"/>
      <c r="AW181" s="73" t="str">
        <f>SUBSTITUTE(IF(VLOOKUP(AW$173,$AD$9:$AN$20,8,FALSE)=INDEX($E$76:$G$78,MATCH("●",INDEX($H$76:$AQ$78,,MATCH($D181,$70:$70,0)-7),0),1),"","sed -i "&amp;IF($AK$171="MacOS","'' ","")&amp;"'s#"&amp;AW$173&amp;"="""&amp;VLOOKUP(AW$173,$AD$9:$AN$20,8,FALSE)&amp;""""&amp;"#"&amp;AW$173&amp;"="&amp;""""&amp;INDEX($E$76:$G$78,MATCH("●",INDEX($H$76:$AQ$78,,MATCH($D181,$70:$70,0)-7),0),1)&amp;""""&amp;"#g'"&amp;" ${CONFIG_DIR}db_data_config.txt; export "&amp;AW$173&amp;"="&amp;""""&amp;INDEX($E$76:$G$78,MATCH("●",INDEX($H$76:$AQ$78,,MATCH($D181,$70:$70,0)-7),0),1)&amp;""";"),",",""",""")</f>
        <v/>
      </c>
      <c r="AX181" s="73" t="str">
        <f>SUBSTITUTE(IF(INDEX($E$76:$G$78,MATCH("●",INDEX($H$76:$AQ$78,,MATCH($D181,$70:$70,0)-7),0),1)=VLOOKUP(AX$173,$AD$9:$AN$20,8,FALSE),"","sed -i "&amp;IF($AK$171="MacOS","'' ","")&amp;"'s#"&amp;AX$173&amp;"="""&amp;INDEX($E$76:$G$78,MATCH("●",INDEX($H$76:$AQ$78,,MATCH($D181,$70:$70,0)-7),0),1)&amp;""""&amp;"#"&amp;AX$173&amp;"="&amp;""""&amp;VLOOKUP(AX$173,$AD$9:$AN$20,8,FALSE)&amp;""""&amp;"#g'"&amp;"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1" s="73" t="str">
        <f>SUBSTITUTE(IF(VLOOKUP(AY$173,$AD$9:$AN$20,8,FALSE)=INDEX($E$80:$G$84,MATCH("●",INDEX($H$80:$AQ$84,,MATCH($D181,$70:$70,0)-7),0),1),"","sed -i "&amp;IF($AK$171="MacOS","'' ","")&amp;"'s#"&amp;AY$173&amp;"="""&amp;VLOOKUP(AY$173,$AD$9:$AN$20,8,FALSE)&amp;""""&amp;"#"&amp;AY$173&amp;"="&amp;""""&amp;INDEX($E$80:$G$84,MATCH("●",INDEX($H$80:$AQ$84,,MATCH($D181,$70:$70,0)-7),0),1)&amp;""""&amp;"#g'"&amp;" ${CONFIG_DIR}db_data_config.txt; export "&amp;AY$173&amp;"="&amp;""""&amp;INDEX($E$80:$G$84,MATCH("●",INDEX($H$80:$AQ$84,,MATCH($D181,$70:$70,0)-7),0),1)&amp;""";"),",",""",""")</f>
        <v>sed -i '' 's#COLUMN_DATA_TYPE="char"#COLUMN_DATA_TYPE="date"#g' ${CONFIG_DIR}db_data_config.txt; export COLUMN_DATA_TYPE="date";</v>
      </c>
      <c r="AZ181" s="73" t="str">
        <f>SUBSTITUTE(IF(INDEX($E$80:$G$84,MATCH("●",INDEX($H$80:$AQ$84,,MATCH($D181,$70:$70,0)-7),0),1)=VLOOKUP(AZ$173,$AD$9:$AN$20,8,FALSE),"","sed -i "&amp;IF($AK$171="MacOS","'' ","")&amp;"'s#"&amp;AZ$173&amp;"="""&amp;INDEX($E$80:$G$84,MATCH("●",INDEX($H$80:$AQ$84,,MATCH($D181,$70:$70,0)-7),0),1)&amp;""""&amp;"#"&amp;AZ$173&amp;"="&amp;""""&amp;VLOOKUP(AZ$173,$AD$9:$AN$20,8,FALSE)&amp;""""&amp;"#g'"&amp;"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1" s="73" t="str">
        <f>SUBSTITUTE(IF(VLOOKUP(BA$173,$AD$9:$AN$20,8,FALSE)=INDEX($E$86:$G$111,MATCH("●",INDEX($H$86:$AQ$111,,MATCH($D181,$70:$70,0)-7),0),1),"","sed -i "&amp;IF($AK$171="MacOS","'' ","")&amp;"'s#"&amp;BA$173&amp;"="""&amp;VLOOKUP(BA$173,$AD$9:$AN$20,8,FALSE)&amp;""""&amp;"#"&amp;BA$173&amp;"="&amp;""""&amp;INDEX($E$86:$G$111,MATCH("●",INDEX($H$86:$AQ$111,,MATCH($D181,$70:$70,0)-7),0),1)&amp;""""&amp;"#g'"&amp;" ${CONFIG_DIR}db_data_config.txt; export "&amp;BA$173&amp;"="&amp;""""&amp;INDEX($E$86:$G$111,MATCH("●",INDEX($H$86:$AQ$111,,MATCH($D181,$70:$70,0)-7),0),1)&amp;""";"),",",""",""")</f>
        <v>sed -i '' 's#COLUMN_DATA_LENGTH="3"#COLUMN_DATA_LENGTH="1"#g' ${CONFIG_DIR}db_data_config.txt; export COLUMN_DATA_LENGTH="1";</v>
      </c>
      <c r="BB181" s="73" t="str">
        <f>SUBSTITUTE(IF(INDEX($E$86:$G$111,MATCH("●",INDEX($H$86:$AQ$111,,MATCH($D181,$70:$70,0)-7),0),1)=VLOOKUP(BB$173,$AD$9:$AN$20,8,FALSE),"","sed -i "&amp;IF($AK$171="MacOS","'' ","")&amp;"'s#"&amp;BB$173&amp;"="""&amp;INDEX($E$86:$G$111,MATCH("●",INDEX($H$86:$AQ$111,,MATCH($D181,$70:$70,0)-7),0),1)&amp;""""&amp;"#"&amp;BB$173&amp;"="&amp;""""&amp;VLOOKUP(BB$173,$AD$9:$AN$20,8,FALSE)&amp;""""&amp;"#g'"&amp;"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's#COLUMN_DATA_LENGTH="1"#COLUMN_DATA_LENGTH="3"#g' ${CONFIG_DIR}db_data_config.txt; export COLUMN_DATA_LENGTH="3";</v>
      </c>
      <c r="BC181" s="73" t="str">
        <f>SUBSTITUTE(IF(VLOOKUP(BC$173,$AD$9:$AN$20,8,FALSE)=INDEX($E$113:$G$114,MATCH("●",INDEX($H$113:$AQ$114,,MATCH($D181,$70:$70,0)-7),0),1),"","sed -i "&amp;IF($AK$171="MacOS","'' ","")&amp;"'s#"&amp;BC$173&amp;"="""&amp;VLOOKUP(BC$173,$AD$9:$AN$20,8,FALSE)&amp;""""&amp;"#"&amp;BC$173&amp;"="&amp;""""&amp;INDEX($E$113:$G$114,MATCH("●",INDEX($H$113:$AQ$114,,MATCH($D181,$70:$70,0)-7),0),1)&amp;""""&amp;"#g'"&amp;" ${CONFIG_DIR}db_data_config.txt; export "&amp;BC$173&amp;"="&amp;""""&amp;INDEX($E$113:$G$114,MATCH("●",INDEX($H$113:$AQ$114,,MATCH($D181,$70:$70,0)-7),0),1)&amp;""";"),",",""",""")</f>
        <v/>
      </c>
      <c r="BD181" s="73" t="str">
        <f>SUBSTITUTE(IF(INDEX($E$113:$G$114,MATCH("●",INDEX($H$113:$AQ$114,,MATCH($D181,$70:$70,0)-7),0),1)=VLOOKUP(BD$173,$AD$9:$AN$20,8,FALSE),"","sed -i "&amp;IF($AK$171="MacOS","'' ","")&amp;"'s#"&amp;BD$173&amp;"="""&amp;INDEX($E$113:$G$114,MATCH("●",INDEX($H$113:$AQ$114,,MATCH($D181,$70:$70,0)-7),0),1)&amp;""""&amp;"#"&amp;BD$173&amp;"="&amp;""""&amp;VLOOKUP(BD$173,$AD$9:$AN$20,8,FALSE)&amp;""""&amp;"#g'"&amp;"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1" s="73" t="str">
        <f>SUBSTITUTE(IF(VLOOKUP(BE$173,$AD$9:$AN$20,8,FALSE)=INDEX($E$116:$G$118,MATCH("●",INDEX($H$116:$AQ$118,,MATCH($D181,$70:$70,0)-7),0),1),"","sed -i "&amp;IF($AK$171="MacOS","'' ","")&amp;"'s#"&amp;BE$173&amp;"="""&amp;VLOOKUP(BE$173,$AD$9:$AN$20,8,FALSE)&amp;""""&amp;"#"&amp;BE$173&amp;"="&amp;""""&amp;INDEX($E$116:$G$118,MATCH("●",INDEX($H$116:$AQ$118,,MATCH($D181,$70:$70,0)-7),0),1)&amp;""""&amp;"#g'"&amp;" ${CONFIG_DIR}db_data_config.txt; export "&amp;BE$173&amp;"="&amp;""""&amp;INDEX($E$116:$G$118,MATCH("●",INDEX($H$116:$AQ$118,,MATCH($D181,$70:$70,0)-7),0),1)&amp;""";"),",",""",""")</f>
        <v/>
      </c>
      <c r="BF181" s="73" t="str">
        <f>SUBSTITUTE(IF(INDEX($E$116:$G$118,MATCH("●",INDEX($H$116:$AQ$118,,MATCH($D181,$70:$70,0)-7),0),1)=VLOOKUP(BF$173,$AD$9:$AN$20,8,FALSE),"","sed -i "&amp;IF($AK$171="MacOS","'' ","")&amp;"'s#"&amp;BF$173&amp;"="""&amp;INDEX($E$116:$G$118,MATCH("●",INDEX($H$116:$AQ$118,,MATCH($D181,$70:$70,0)-7),0),1)&amp;""""&amp;"#"&amp;BF$173&amp;"="&amp;""""&amp;VLOOKUP(BF$173,$AD$9:$AN$20,8,FALSE)&amp;""""&amp;"#g'"&amp;"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1" s="73" t="str">
        <f>SUBSTITUTE(IF(VLOOKUP(BG$173,$AD$9:$AN$20,8,FALSE)=INDEX($E$120:$G$122,MATCH("●",INDEX($H$120:$AQ$122,,MATCH($D181,$70:$70,0)-7),0),1),"","sed -i "&amp;IF($AK$171="MacOS","'' ","")&amp;"'s#"&amp;BG$173&amp;"="""&amp;VLOOKUP(BG$173,$AD$9:$AN$20,8,FALSE)&amp;""""&amp;"#"&amp;BG$173&amp;"="&amp;""""&amp;INDEX($E$120:$G$122,MATCH("●",INDEX($H$120:$AQ$122,,MATCH($D181,$70:$70,0)-7),0),1)&amp;""""&amp;"#g'"&amp;" ${CONFIG_DIR}db_data_config.txt; export "&amp;BG$173&amp;"="&amp;""""&amp;INDEX($E$120:$G$122,MATCH("●",INDEX($H$120:$AQ$122,,MATCH($D181,$70:$70,0)-7),0),1)&amp;""";"),",",""",""")</f>
        <v/>
      </c>
      <c r="BH181" s="73" t="str">
        <f>SUBSTITUTE(IF(INDEX($E$120:$G$122,MATCH("●",INDEX($H$120:$AQ$122,,MATCH($D181,$70:$70,0)-7),0),1)=VLOOKUP(BH$173,$AD$9:$AN$20,8,FALSE),"","sed -i "&amp;IF($AK$171="MacOS","'' ","")&amp;"'s#"&amp;BH$173&amp;"="""&amp;INDEX($E$120:$G$122,MATCH("●",INDEX($H$120:$AQ$122,,MATCH($D181,$70:$70,0)-7),0),1)&amp;""""&amp;"#"&amp;BH$173&amp;"="&amp;""""&amp;VLOOKUP(BH$173,$AD$9:$AN$20,8,FALSE)&amp;""""&amp;"#g'"&amp;"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1" s="73" t="str">
        <f>SUBSTITUTE(IF(VLOOKUP(BI$173,$AD$9:$AN$20,8,FALSE)=INDEX($E$124:$G$127,MATCH("●",INDEX($H$124:$AQ$127,,MATCH($D181,$70:$70,0)-7),0),1),"","sed -i "&amp;IF($AK$171="MacOS","'' ","")&amp;"'s#"&amp;BI$173&amp;"="""&amp;VLOOKUP(BI$173,$AD$9:$AN$20,8,FALSE)&amp;""""&amp;"#"&amp;BI$173&amp;"="&amp;""""&amp;INDEX($E$124:$G$127,MATCH("●",INDEX($H$124:$AQ$127,,MATCH($D181,$70:$70,0)-7),0),1)&amp;""""&amp;"#g'"&amp;" ${CONFIG_DIR}db_data_config.txt; export "&amp;BI$173&amp;"="&amp;""""&amp;INDEX($E$124:$G$127,MATCH("●",INDEX($H$124:$AQ$127,,MATCH($D181,$70:$70,0)-7),0),1)&amp;""";"),",",""",""")</f>
        <v/>
      </c>
      <c r="BJ181" s="73" t="str">
        <f>SUBSTITUTE(IF(INDEX($E$124:$G$127,MATCH("●",INDEX($H$124:$AQ$127,,MATCH($D181,$70:$70,0)-7),0),1)=VLOOKUP(BJ$173,$AD$9:$AN$20,8,FALSE),"","sed -i "&amp;IF($AK$171="MacOS","'' ","")&amp;"'s#"&amp;BJ$173&amp;"="""&amp;INDEX($E$124:$G$127,MATCH("●",INDEX($H$124:$AQ$127,,MATCH($D181,$70:$70,0)-7),0),1)&amp;""""&amp;"#"&amp;BJ$173&amp;"="&amp;""""&amp;VLOOKUP(BJ$173,$AD$9:$AN$20,8,FALSE)&amp;""""&amp;"#g'"&amp;"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1" s="73" t="str">
        <f>SUBSTITUTE(IF(VLOOKUP(BK$173,$AD$9:$AN$20,8,FALSE)=INDEX($E$129:$G$131,MATCH("●",INDEX($H$129:$AQ$131,,MATCH($D181,$70:$70,0)-7),0),1),"","sed -i "&amp;IF($AK$171="MacOS","'' ","")&amp;"'s#"&amp;BK$173&amp;"="""&amp;VLOOKUP(BK$173,$AD$9:$AN$20,8,FALSE)&amp;""""&amp;"#"&amp;BK$173&amp;"="&amp;""""&amp;INDEX($E$129:$G$131,MATCH("●",INDEX($H$129:$AQ$131,,MATCH($D181,$70:$70,0)-7),0),1)&amp;""""&amp;"#g'"&amp;" ${CONFIG_DIR}db_data_config.txt; export "&amp;BK$173&amp;"="&amp;""""&amp;INDEX($E$129:$G$131,MATCH("●",INDEX($H$129:$AQ$131,,MATCH($D181,$70:$70,0)-7),0),1)&amp;""";"),",",""",""")</f>
        <v/>
      </c>
      <c r="BL181" s="73" t="str">
        <f>SUBSTITUTE(IF(INDEX($E$129:$G$131,MATCH("●",INDEX($H$129:$AQ$131,,MATCH($D181,$70:$70,0)-7),0),1)=VLOOKUP(BL$173,$AD$9:$AN$20,8,FALSE),"","sed -i "&amp;IF($AK$171="MacOS","'' ","")&amp;"'s#"&amp;BL$173&amp;"="""&amp;INDEX($E$129:$G$131,MATCH("●",INDEX($H$129:$AQ$131,,MATCH($D181,$70:$70,0)-7),0),1)&amp;""""&amp;"#"&amp;BL$173&amp;"="&amp;""""&amp;VLOOKUP(BL$173,$AD$9:$AN$20,8,FALSE)&amp;""""&amp;"#g'"&amp;"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1" s="73" t="str">
        <f>SUBSTITUTE(IF(VLOOKUP(BM$173,$AD$9:$AN$20,8,FALSE)=INDEX($E$133:$G$135,MATCH("●",INDEX($H$133:$AQ$135,,MATCH($D181,$70:$70,0)-7),0),1),"","sed -i "&amp;IF($AK$171="MacOS","'' ","")&amp;"'s#"&amp;BM$173&amp;"="""&amp;VLOOKUP(BM$173,$AD$9:$AN$20,8,FALSE)&amp;""""&amp;"#"&amp;BM$173&amp;"="&amp;""""&amp;INDEX($E$133:$G$135,MATCH("●",INDEX($H$133:$AQ$135,,MATCH($D181,$70:$70,0)-7),0),1)&amp;""""&amp;"#g'"&amp;" ${CONFIG_DIR}db_data_config.txt; export "&amp;BM$173&amp;"="&amp;""""&amp;INDEX($E$133:$G$135,MATCH("●",INDEX($H$133:$AQ$135,,MATCH($D181,$70:$70,0)-7),0),1)&amp;""";"),",",""",""")</f>
        <v/>
      </c>
      <c r="BN181" s="73" t="str">
        <f>SUBSTITUTE(IF(INDEX($E$133:$G$135,MATCH("●",INDEX($H$133:$AQ$135,,MATCH($D181,$70:$70,0)-7),0),1)=VLOOKUP(BN$173,$AD$9:$AN$20,8,FALSE),"","sed -i "&amp;IF($AK$171="MacOS","'' ","")&amp;"'s#"&amp;BN$173&amp;"="""&amp;INDEX($E$133:$G$135,MATCH("●",INDEX($H$133:$AQ$135,,MATCH($D181,$70:$70,0)-7),0),1)&amp;""""&amp;"#"&amp;BN$173&amp;"="&amp;""""&amp;VLOOKUP(BN$173,$AD$9:$AN$20,8,FALSE)&amp;""""&amp;"#g'"&amp;"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1" s="73" t="str">
        <f>SUBSTITUTE(IF(VLOOKUP(BO$173,$AD$9:$AN$20,8,FALSE)=INDEX($E$137:$G$139,MATCH("●",INDEX($H$137:$AQ$139,,MATCH($D181,$70:$70,0)-7),0),1),"","sed -i "&amp;IF($AK$171="MacOS","'' ","")&amp;"'s#"&amp;BO$173&amp;"="""&amp;VLOOKUP(BO$173,$AD$9:$AN$20,8,FALSE)&amp;""""&amp;"#"&amp;BO$173&amp;"="&amp;""""&amp;INDEX($E$137:$G$139,MATCH("●",INDEX($H$137:$AQ$139,,MATCH($D181,$70:$70,0)-7),0),1)&amp;""""&amp;"#g'"&amp;" ${CONFIG_DIR}db_data_config.txt; export "&amp;BO$173&amp;"="&amp;""""&amp;INDEX($E$137:$G$139,MATCH("●",INDEX($H$137:$AQ$139,,MATCH($D181,$70:$70,0)-7),0),1)&amp;""";"),",",""",""")</f>
        <v/>
      </c>
      <c r="BP181" s="73" t="str">
        <f>SUBSTITUTE(IF(INDEX($E$137:$G$139,MATCH("●",INDEX($H$137:$AQ$139,,MATCH($D181,$70:$70,0)-7),0),1)=VLOOKUP(BP$173,$AD$9:$AN$20,8,FALSE),"","sed -i "&amp;IF($AK$171="MacOS","'' ","")&amp;"'s#"&amp;BP$173&amp;"="""&amp;INDEX($E$137:$G$139,MATCH("●",INDEX($H$137:$AQ$139,,MATCH($D181,$70:$70,0)-7),0),1)&amp;""""&amp;"#"&amp;BP$173&amp;"="&amp;""""&amp;VLOOKUP(BP$173,$AD$9:$AN$20,8,FALSE)&amp;""""&amp;"#g'"&amp;"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1" s="73" t="str">
        <f>SUBSTITUTE(IF(VLOOKUP(BQ$173,$AD$9:$AN$20,8,FALSE)=INDEX($E$141:$G$143,MATCH("●",INDEX($H$141:$AQ$143,,MATCH($D181,$70:$70,0)-7),0),1),"","sed -i "&amp;IF($AK$171="MacOS","'' ","")&amp;"'s#"&amp;BQ$173&amp;"="""&amp;VLOOKUP(BQ$173,$AD$9:$AN$20,8,FALSE)&amp;""""&amp;"#"&amp;BQ$173&amp;"="&amp;""""&amp;INDEX($E$141:$G$143,MATCH("●",INDEX($H$141:$AQ$143,,MATCH($D181,$70:$70,0)-7),0),1)&amp;""""&amp;"#g'"&amp;" ${CONFIG_DIR}db_data_config.txt; export "&amp;BQ$173&amp;"="&amp;""""&amp;INDEX($E$141:$G$143,MATCH("●",INDEX($H$141:$AQ$143,,MATCH($D181,$70:$70,0)-7),0),1)&amp;""";"),",",""",""")</f>
        <v/>
      </c>
      <c r="BR181" s="73" t="str">
        <f>SUBSTITUTE(IF(INDEX($E$141:$G$143,MATCH("●",INDEX($H$141:$AQ$143,,MATCH($D181,$70:$70,0)-7),0),1)=VLOOKUP(BR$173,$AD$9:$AN$20,8,FALSE),"","sed -i "&amp;IF($AK$171="MacOS","'' ","")&amp;"'s#"&amp;BR$173&amp;"="""&amp;INDEX($E$141:$G$143,MATCH("●",INDEX($H$141:$AQ$143,,MATCH($D181,$70:$70,0)-7),0),1)&amp;""""&amp;"#"&amp;BR$173&amp;"="&amp;""""&amp;VLOOKUP(BR$173,$AD$9:$AN$20,8,FALSE)&amp;""""&amp;"#g'"&amp;"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1" s="73" t="str">
        <f>SUBSTITUTE(IF(VLOOKUP(BS$173,$AD$9:$AN$20,8,FALSE)=INDEX($E$145:$G$147,MATCH("●",INDEX($H$145:$AQ$147,,MATCH($D181,$70:$70,0)-7),0),1),"","sed -i "&amp;IF($AK$171="MacOS","'' ","")&amp;"'s#"&amp;BS$173&amp;"="""&amp;VLOOKUP(BS$173,$AD$9:$AN$20,8,FALSE)&amp;""""&amp;"#"&amp;BS$173&amp;"="&amp;""""&amp;INDEX($E$145:$G$147,MATCH("●",INDEX($H$145:$AQ$147,,MATCH($D181,$70:$70,0)-7),0),1)&amp;""""&amp;"#g'"&amp;" ${CONFIG_DIR}db_data_config.txt; export "&amp;BS$173&amp;"="&amp;""""&amp;INDEX($E$145:$G$147,MATCH("●",INDEX($H$145:$AQ$147,,MATCH($D181,$70:$70,0)-7),0),1)&amp;""";"),",",""",""")</f>
        <v/>
      </c>
      <c r="BT181" s="73" t="str">
        <f>SUBSTITUTE(IF(INDEX($E$145:$G$147,MATCH("●",INDEX($H$145:$AQ$147,,MATCH($D181,$70:$70,0)-7),0),1)=VLOOKUP(BT$173,$AD$9:$AN$20,8,FALSE),"","sed -i "&amp;IF($AK$171="MacOS","'' ","")&amp;"'s#"&amp;BT$173&amp;"="""&amp;INDEX($E$145:$G$147,MATCH("●",INDEX($H$145:$AQ$147,,MATCH($D181,$70:$70,0)-7),0),1)&amp;""""&amp;"#"&amp;BT$173&amp;"="&amp;""""&amp;VLOOKUP(BT$173,$AD$9:$AN$20,8,FALSE)&amp;""""&amp;"#g'"&amp;"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1" s="60" t="s">
        <v>1107</v>
      </c>
    </row>
    <row r="182" spans="4:73" ht="54" customHeight="1">
      <c r="D182" s="138">
        <f t="shared" si="3"/>
        <v>80</v>
      </c>
      <c r="E182" s="139"/>
      <c r="F182" s="139"/>
      <c r="G182" s="140"/>
      <c r="H182" s="45" t="str">
        <f t="shared" ca="1" si="2"/>
        <v>clear; echo テストケース080; sed -i '' 's#COLUMN_DATA_TYPE="char"#COLUMN_DATA_TYPE="date"#g' ${CONFIG_DIR}db_data_config.txt; export COLUMN_DATA_TYPE="date";sed -i '' 's#COLUMN_DATA_LENGTH="3"#COLUMN_DATA_LENGTH="38.7"#g' ${CONFIG_DIR}db_data_config.txt; export COLUMN_DATA_LENGTH="38.7";sh ./script/db_check_data_validate_config.sh; sed -i '' 's#COLUMN_DATA_TYPE="date"#COLUMN_DATA_TYPE="char"#g' ${CONFIG_DIR}db_data_config.txt; export COLUMN_DATA_TYPE="char";sed -i '' 's#COLUMN_DATA_LENGTH="38.7"#COLUMN_DATA_LENGTH="3"#g' ${CONFIG_DIR}db_data_config.txt; export COLUMN_DATA_LENGTH="3";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6" t="str" cm="1">
        <f t="array" ref="AE182">SUBSTITUTE(INDEX($H$149:$AQ$149, , MATCH($D182, $70:$70, 0)-7),"-","")</f>
        <v>異常</v>
      </c>
      <c r="AF182" s="147"/>
      <c r="AG182" s="148"/>
      <c r="AH182" s="156" t="s">
        <v>963</v>
      </c>
      <c r="AI182" s="157"/>
      <c r="AJ182" s="157"/>
      <c r="AK182" s="157"/>
      <c r="AL182" s="157"/>
      <c r="AM182" s="157"/>
      <c r="AN182" s="157"/>
      <c r="AO182" s="157"/>
      <c r="AP182" s="157"/>
      <c r="AQ182" s="158"/>
      <c r="AS182" s="69" t="str" cm="1">
        <f t="array" ref="AS182">SUBSTITUTE(TEXT(INDEX($H$152:$AQ$152,1,$D182-72),"000000"),"-","")</f>
        <v>220137</v>
      </c>
      <c r="AT182" s="70"/>
      <c r="AU182" s="71"/>
      <c r="AW182" s="73" t="str">
        <f>SUBSTITUTE(IF(VLOOKUP(AW$173,$AD$9:$AN$20,8,FALSE)=INDEX($E$76:$G$78,MATCH("●",INDEX($H$76:$AQ$78,,MATCH($D182,$70:$70,0)-7),0),1),"","sed -i "&amp;IF($AK$171="MacOS","'' ","")&amp;"'s#"&amp;AW$173&amp;"="""&amp;VLOOKUP(AW$173,$AD$9:$AN$20,8,FALSE)&amp;""""&amp;"#"&amp;AW$173&amp;"="&amp;""""&amp;INDEX($E$76:$G$78,MATCH("●",INDEX($H$76:$AQ$78,,MATCH($D182,$70:$70,0)-7),0),1)&amp;""""&amp;"#g'"&amp;" ${CONFIG_DIR}db_data_config.txt; export "&amp;AW$173&amp;"="&amp;""""&amp;INDEX($E$76:$G$78,MATCH("●",INDEX($H$76:$AQ$78,,MATCH($D182,$70:$70,0)-7),0),1)&amp;""";"),",",""",""")</f>
        <v/>
      </c>
      <c r="AX182" s="73" t="str">
        <f>SUBSTITUTE(IF(INDEX($E$76:$G$78,MATCH("●",INDEX($H$76:$AQ$78,,MATCH($D182,$70:$70,0)-7),0),1)=VLOOKUP(AX$173,$AD$9:$AN$20,8,FALSE),"","sed -i "&amp;IF($AK$171="MacOS","'' ","")&amp;"'s#"&amp;AX$173&amp;"="""&amp;INDEX($E$76:$G$78,MATCH("●",INDEX($H$76:$AQ$78,,MATCH($D182,$70:$70,0)-7),0),1)&amp;""""&amp;"#"&amp;AX$173&amp;"="&amp;""""&amp;VLOOKUP(AX$173,$AD$9:$AN$20,8,FALSE)&amp;""""&amp;"#g'"&amp;"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2" s="73" t="str">
        <f>SUBSTITUTE(IF(VLOOKUP(AY$173,$AD$9:$AN$20,8,FALSE)=INDEX($E$80:$G$84,MATCH("●",INDEX($H$80:$AQ$84,,MATCH($D182,$70:$70,0)-7),0),1),"","sed -i "&amp;IF($AK$171="MacOS","'' ","")&amp;"'s#"&amp;AY$173&amp;"="""&amp;VLOOKUP(AY$173,$AD$9:$AN$20,8,FALSE)&amp;""""&amp;"#"&amp;AY$173&amp;"="&amp;""""&amp;INDEX($E$80:$G$84,MATCH("●",INDEX($H$80:$AQ$84,,MATCH($D182,$70:$70,0)-7),0),1)&amp;""""&amp;"#g'"&amp;" ${CONFIG_DIR}db_data_config.txt; export "&amp;AY$173&amp;"="&amp;""""&amp;INDEX($E$80:$G$84,MATCH("●",INDEX($H$80:$AQ$84,,MATCH($D182,$70:$70,0)-7),0),1)&amp;""";"),",",""",""")</f>
        <v>sed -i '' 's#COLUMN_DATA_TYPE="char"#COLUMN_DATA_TYPE="date"#g' ${CONFIG_DIR}db_data_config.txt; export COLUMN_DATA_TYPE="date";</v>
      </c>
      <c r="AZ182" s="73" t="str">
        <f>SUBSTITUTE(IF(INDEX($E$80:$G$84,MATCH("●",INDEX($H$80:$AQ$84,,MATCH($D182,$70:$70,0)-7),0),1)=VLOOKUP(AZ$173,$AD$9:$AN$20,8,FALSE),"","sed -i "&amp;IF($AK$171="MacOS","'' ","")&amp;"'s#"&amp;AZ$173&amp;"="""&amp;INDEX($E$80:$G$84,MATCH("●",INDEX($H$80:$AQ$84,,MATCH($D182,$70:$70,0)-7),0),1)&amp;""""&amp;"#"&amp;AZ$173&amp;"="&amp;""""&amp;VLOOKUP(AZ$173,$AD$9:$AN$20,8,FALSE)&amp;""""&amp;"#g'"&amp;"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2" s="73" t="str">
        <f>SUBSTITUTE(IF(VLOOKUP(BA$173,$AD$9:$AN$20,8,FALSE)=INDEX($E$86:$G$111,MATCH("●",INDEX($H$86:$AQ$111,,MATCH($D182,$70:$70,0)-7),0),1),"","sed -i "&amp;IF($AK$171="MacOS","'' ","")&amp;"'s#"&amp;BA$173&amp;"="""&amp;VLOOKUP(BA$173,$AD$9:$AN$20,8,FALSE)&amp;""""&amp;"#"&amp;BA$173&amp;"="&amp;""""&amp;INDEX($E$86:$G$111,MATCH("●",INDEX($H$86:$AQ$111,,MATCH($D182,$70:$70,0)-7),0),1)&amp;""""&amp;"#g'"&amp;" ${CONFIG_DIR}db_data_config.txt; export "&amp;BA$173&amp;"="&amp;""""&amp;INDEX($E$86:$G$111,MATCH("●",INDEX($H$86:$AQ$111,,MATCH($D182,$70:$70,0)-7),0),1)&amp;""";"),",",""",""")</f>
        <v>sed -i '' 's#COLUMN_DATA_LENGTH="3"#COLUMN_DATA_LENGTH="38.7"#g' ${CONFIG_DIR}db_data_config.txt; export COLUMN_DATA_LENGTH="38.7";</v>
      </c>
      <c r="BB182" s="73" t="str">
        <f>SUBSTITUTE(IF(INDEX($E$86:$G$111,MATCH("●",INDEX($H$86:$AQ$111,,MATCH($D182,$70:$70,0)-7),0),1)=VLOOKUP(BB$173,$AD$9:$AN$20,8,FALSE),"","sed -i "&amp;IF($AK$171="MacOS","'' ","")&amp;"'s#"&amp;BB$173&amp;"="""&amp;INDEX($E$86:$G$111,MATCH("●",INDEX($H$86:$AQ$111,,MATCH($D182,$70:$70,0)-7),0),1)&amp;""""&amp;"#"&amp;BB$173&amp;"="&amp;""""&amp;VLOOKUP(BB$173,$AD$9:$AN$20,8,FALSE)&amp;""""&amp;"#g'"&amp;"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's#COLUMN_DATA_LENGTH="38.7"#COLUMN_DATA_LENGTH="3"#g' ${CONFIG_DIR}db_data_config.txt; export COLUMN_DATA_LENGTH="3";</v>
      </c>
      <c r="BC182" s="73" t="str">
        <f>SUBSTITUTE(IF(VLOOKUP(BC$173,$AD$9:$AN$20,8,FALSE)=INDEX($E$113:$G$114,MATCH("●",INDEX($H$113:$AQ$114,,MATCH($D182,$70:$70,0)-7),0),1),"","sed -i "&amp;IF($AK$171="MacOS","'' ","")&amp;"'s#"&amp;BC$173&amp;"="""&amp;VLOOKUP(BC$173,$AD$9:$AN$20,8,FALSE)&amp;""""&amp;"#"&amp;BC$173&amp;"="&amp;""""&amp;INDEX($E$113:$G$114,MATCH("●",INDEX($H$113:$AQ$114,,MATCH($D182,$70:$70,0)-7),0),1)&amp;""""&amp;"#g'"&amp;" ${CONFIG_DIR}db_data_config.txt; export "&amp;BC$173&amp;"="&amp;""""&amp;INDEX($E$113:$G$114,MATCH("●",INDEX($H$113:$AQ$114,,MATCH($D182,$70:$70,0)-7),0),1)&amp;""";"),",",""",""")</f>
        <v/>
      </c>
      <c r="BD182" s="73" t="str">
        <f>SUBSTITUTE(IF(INDEX($E$113:$G$114,MATCH("●",INDEX($H$113:$AQ$114,,MATCH($D182,$70:$70,0)-7),0),1)=VLOOKUP(BD$173,$AD$9:$AN$20,8,FALSE),"","sed -i "&amp;IF($AK$171="MacOS","'' ","")&amp;"'s#"&amp;BD$173&amp;"="""&amp;INDEX($E$113:$G$114,MATCH("●",INDEX($H$113:$AQ$114,,MATCH($D182,$70:$70,0)-7),0),1)&amp;""""&amp;"#"&amp;BD$173&amp;"="&amp;""""&amp;VLOOKUP(BD$173,$AD$9:$AN$20,8,FALSE)&amp;""""&amp;"#g'"&amp;"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2" s="73" t="str">
        <f>SUBSTITUTE(IF(VLOOKUP(BE$173,$AD$9:$AN$20,8,FALSE)=INDEX($E$116:$G$118,MATCH("●",INDEX($H$116:$AQ$118,,MATCH($D182,$70:$70,0)-7),0),1),"","sed -i "&amp;IF($AK$171="MacOS","'' ","")&amp;"'s#"&amp;BE$173&amp;"="""&amp;VLOOKUP(BE$173,$AD$9:$AN$20,8,FALSE)&amp;""""&amp;"#"&amp;BE$173&amp;"="&amp;""""&amp;INDEX($E$116:$G$118,MATCH("●",INDEX($H$116:$AQ$118,,MATCH($D182,$70:$70,0)-7),0),1)&amp;""""&amp;"#g'"&amp;" ${CONFIG_DIR}db_data_config.txt; export "&amp;BE$173&amp;"="&amp;""""&amp;INDEX($E$116:$G$118,MATCH("●",INDEX($H$116:$AQ$118,,MATCH($D182,$70:$70,0)-7),0),1)&amp;""";"),",",""",""")</f>
        <v/>
      </c>
      <c r="BF182" s="73" t="str">
        <f>SUBSTITUTE(IF(INDEX($E$116:$G$118,MATCH("●",INDEX($H$116:$AQ$118,,MATCH($D182,$70:$70,0)-7),0),1)=VLOOKUP(BF$173,$AD$9:$AN$20,8,FALSE),"","sed -i "&amp;IF($AK$171="MacOS","'' ","")&amp;"'s#"&amp;BF$173&amp;"="""&amp;INDEX($E$116:$G$118,MATCH("●",INDEX($H$116:$AQ$118,,MATCH($D182,$70:$70,0)-7),0),1)&amp;""""&amp;"#"&amp;BF$173&amp;"="&amp;""""&amp;VLOOKUP(BF$173,$AD$9:$AN$20,8,FALSE)&amp;""""&amp;"#g'"&amp;"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2" s="73" t="str">
        <f>SUBSTITUTE(IF(VLOOKUP(BG$173,$AD$9:$AN$20,8,FALSE)=INDEX($E$120:$G$122,MATCH("●",INDEX($H$120:$AQ$122,,MATCH($D182,$70:$70,0)-7),0),1),"","sed -i "&amp;IF($AK$171="MacOS","'' ","")&amp;"'s#"&amp;BG$173&amp;"="""&amp;VLOOKUP(BG$173,$AD$9:$AN$20,8,FALSE)&amp;""""&amp;"#"&amp;BG$173&amp;"="&amp;""""&amp;INDEX($E$120:$G$122,MATCH("●",INDEX($H$120:$AQ$122,,MATCH($D182,$70:$70,0)-7),0),1)&amp;""""&amp;"#g'"&amp;" ${CONFIG_DIR}db_data_config.txt; export "&amp;BG$173&amp;"="&amp;""""&amp;INDEX($E$120:$G$122,MATCH("●",INDEX($H$120:$AQ$122,,MATCH($D182,$70:$70,0)-7),0),1)&amp;""";"),",",""",""")</f>
        <v/>
      </c>
      <c r="BH182" s="73" t="str">
        <f>SUBSTITUTE(IF(INDEX($E$120:$G$122,MATCH("●",INDEX($H$120:$AQ$122,,MATCH($D182,$70:$70,0)-7),0),1)=VLOOKUP(BH$173,$AD$9:$AN$20,8,FALSE),"","sed -i "&amp;IF($AK$171="MacOS","'' ","")&amp;"'s#"&amp;BH$173&amp;"="""&amp;INDEX($E$120:$G$122,MATCH("●",INDEX($H$120:$AQ$122,,MATCH($D182,$70:$70,0)-7),0),1)&amp;""""&amp;"#"&amp;BH$173&amp;"="&amp;""""&amp;VLOOKUP(BH$173,$AD$9:$AN$20,8,FALSE)&amp;""""&amp;"#g'"&amp;"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2" s="73" t="str">
        <f>SUBSTITUTE(IF(VLOOKUP(BI$173,$AD$9:$AN$20,8,FALSE)=INDEX($E$124:$G$127,MATCH("●",INDEX($H$124:$AQ$127,,MATCH($D182,$70:$70,0)-7),0),1),"","sed -i "&amp;IF($AK$171="MacOS","'' ","")&amp;"'s#"&amp;BI$173&amp;"="""&amp;VLOOKUP(BI$173,$AD$9:$AN$20,8,FALSE)&amp;""""&amp;"#"&amp;BI$173&amp;"="&amp;""""&amp;INDEX($E$124:$G$127,MATCH("●",INDEX($H$124:$AQ$127,,MATCH($D182,$70:$70,0)-7),0),1)&amp;""""&amp;"#g'"&amp;" ${CONFIG_DIR}db_data_config.txt; export "&amp;BI$173&amp;"="&amp;""""&amp;INDEX($E$124:$G$127,MATCH("●",INDEX($H$124:$AQ$127,,MATCH($D182,$70:$70,0)-7),0),1)&amp;""";"),",",""",""")</f>
        <v/>
      </c>
      <c r="BJ182" s="73" t="str">
        <f>SUBSTITUTE(IF(INDEX($E$124:$G$127,MATCH("●",INDEX($H$124:$AQ$127,,MATCH($D182,$70:$70,0)-7),0),1)=VLOOKUP(BJ$173,$AD$9:$AN$20,8,FALSE),"","sed -i "&amp;IF($AK$171="MacOS","'' ","")&amp;"'s#"&amp;BJ$173&amp;"="""&amp;INDEX($E$124:$G$127,MATCH("●",INDEX($H$124:$AQ$127,,MATCH($D182,$70:$70,0)-7),0),1)&amp;""""&amp;"#"&amp;BJ$173&amp;"="&amp;""""&amp;VLOOKUP(BJ$173,$AD$9:$AN$20,8,FALSE)&amp;""""&amp;"#g'"&amp;"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2" s="73" t="str">
        <f>SUBSTITUTE(IF(VLOOKUP(BK$173,$AD$9:$AN$20,8,FALSE)=INDEX($E$129:$G$131,MATCH("●",INDEX($H$129:$AQ$131,,MATCH($D182,$70:$70,0)-7),0),1),"","sed -i "&amp;IF($AK$171="MacOS","'' ","")&amp;"'s#"&amp;BK$173&amp;"="""&amp;VLOOKUP(BK$173,$AD$9:$AN$20,8,FALSE)&amp;""""&amp;"#"&amp;BK$173&amp;"="&amp;""""&amp;INDEX($E$129:$G$131,MATCH("●",INDEX($H$129:$AQ$131,,MATCH($D182,$70:$70,0)-7),0),1)&amp;""""&amp;"#g'"&amp;" ${CONFIG_DIR}db_data_config.txt; export "&amp;BK$173&amp;"="&amp;""""&amp;INDEX($E$129:$G$131,MATCH("●",INDEX($H$129:$AQ$131,,MATCH($D182,$70:$70,0)-7),0),1)&amp;""";"),",",""",""")</f>
        <v/>
      </c>
      <c r="BL182" s="73" t="str">
        <f>SUBSTITUTE(IF(INDEX($E$129:$G$131,MATCH("●",INDEX($H$129:$AQ$131,,MATCH($D182,$70:$70,0)-7),0),1)=VLOOKUP(BL$173,$AD$9:$AN$20,8,FALSE),"","sed -i "&amp;IF($AK$171="MacOS","'' ","")&amp;"'s#"&amp;BL$173&amp;"="""&amp;INDEX($E$129:$G$131,MATCH("●",INDEX($H$129:$AQ$131,,MATCH($D182,$70:$70,0)-7),0),1)&amp;""""&amp;"#"&amp;BL$173&amp;"="&amp;""""&amp;VLOOKUP(BL$173,$AD$9:$AN$20,8,FALSE)&amp;""""&amp;"#g'"&amp;"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2" s="73" t="str">
        <f>SUBSTITUTE(IF(VLOOKUP(BM$173,$AD$9:$AN$20,8,FALSE)=INDEX($E$133:$G$135,MATCH("●",INDEX($H$133:$AQ$135,,MATCH($D182,$70:$70,0)-7),0),1),"","sed -i "&amp;IF($AK$171="MacOS","'' ","")&amp;"'s#"&amp;BM$173&amp;"="""&amp;VLOOKUP(BM$173,$AD$9:$AN$20,8,FALSE)&amp;""""&amp;"#"&amp;BM$173&amp;"="&amp;""""&amp;INDEX($E$133:$G$135,MATCH("●",INDEX($H$133:$AQ$135,,MATCH($D182,$70:$70,0)-7),0),1)&amp;""""&amp;"#g'"&amp;" ${CONFIG_DIR}db_data_config.txt; export "&amp;BM$173&amp;"="&amp;""""&amp;INDEX($E$133:$G$135,MATCH("●",INDEX($H$133:$AQ$135,,MATCH($D182,$70:$70,0)-7),0),1)&amp;""";"),",",""",""")</f>
        <v/>
      </c>
      <c r="BN182" s="73" t="str">
        <f>SUBSTITUTE(IF(INDEX($E$133:$G$135,MATCH("●",INDEX($H$133:$AQ$135,,MATCH($D182,$70:$70,0)-7),0),1)=VLOOKUP(BN$173,$AD$9:$AN$20,8,FALSE),"","sed -i "&amp;IF($AK$171="MacOS","'' ","")&amp;"'s#"&amp;BN$173&amp;"="""&amp;INDEX($E$133:$G$135,MATCH("●",INDEX($H$133:$AQ$135,,MATCH($D182,$70:$70,0)-7),0),1)&amp;""""&amp;"#"&amp;BN$173&amp;"="&amp;""""&amp;VLOOKUP(BN$173,$AD$9:$AN$20,8,FALSE)&amp;""""&amp;"#g'"&amp;"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2" s="73" t="str">
        <f>SUBSTITUTE(IF(VLOOKUP(BO$173,$AD$9:$AN$20,8,FALSE)=INDEX($E$137:$G$139,MATCH("●",INDEX($H$137:$AQ$139,,MATCH($D182,$70:$70,0)-7),0),1),"","sed -i "&amp;IF($AK$171="MacOS","'' ","")&amp;"'s#"&amp;BO$173&amp;"="""&amp;VLOOKUP(BO$173,$AD$9:$AN$20,8,FALSE)&amp;""""&amp;"#"&amp;BO$173&amp;"="&amp;""""&amp;INDEX($E$137:$G$139,MATCH("●",INDEX($H$137:$AQ$139,,MATCH($D182,$70:$70,0)-7),0),1)&amp;""""&amp;"#g'"&amp;" ${CONFIG_DIR}db_data_config.txt; export "&amp;BO$173&amp;"="&amp;""""&amp;INDEX($E$137:$G$139,MATCH("●",INDEX($H$137:$AQ$139,,MATCH($D182,$70:$70,0)-7),0),1)&amp;""";"),",",""",""")</f>
        <v/>
      </c>
      <c r="BP182" s="73" t="str">
        <f>SUBSTITUTE(IF(INDEX($E$137:$G$139,MATCH("●",INDEX($H$137:$AQ$139,,MATCH($D182,$70:$70,0)-7),0),1)=VLOOKUP(BP$173,$AD$9:$AN$20,8,FALSE),"","sed -i "&amp;IF($AK$171="MacOS","'' ","")&amp;"'s#"&amp;BP$173&amp;"="""&amp;INDEX($E$137:$G$139,MATCH("●",INDEX($H$137:$AQ$139,,MATCH($D182,$70:$70,0)-7),0),1)&amp;""""&amp;"#"&amp;BP$173&amp;"="&amp;""""&amp;VLOOKUP(BP$173,$AD$9:$AN$20,8,FALSE)&amp;""""&amp;"#g'"&amp;"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2" s="73" t="str">
        <f>SUBSTITUTE(IF(VLOOKUP(BQ$173,$AD$9:$AN$20,8,FALSE)=INDEX($E$141:$G$143,MATCH("●",INDEX($H$141:$AQ$143,,MATCH($D182,$70:$70,0)-7),0),1),"","sed -i "&amp;IF($AK$171="MacOS","'' ","")&amp;"'s#"&amp;BQ$173&amp;"="""&amp;VLOOKUP(BQ$173,$AD$9:$AN$20,8,FALSE)&amp;""""&amp;"#"&amp;BQ$173&amp;"="&amp;""""&amp;INDEX($E$141:$G$143,MATCH("●",INDEX($H$141:$AQ$143,,MATCH($D182,$70:$70,0)-7),0),1)&amp;""""&amp;"#g'"&amp;" ${CONFIG_DIR}db_data_config.txt; export "&amp;BQ$173&amp;"="&amp;""""&amp;INDEX($E$141:$G$143,MATCH("●",INDEX($H$141:$AQ$143,,MATCH($D182,$70:$70,0)-7),0),1)&amp;""";"),",",""",""")</f>
        <v/>
      </c>
      <c r="BR182" s="73" t="str">
        <f>SUBSTITUTE(IF(INDEX($E$141:$G$143,MATCH("●",INDEX($H$141:$AQ$143,,MATCH($D182,$70:$70,0)-7),0),1)=VLOOKUP(BR$173,$AD$9:$AN$20,8,FALSE),"","sed -i "&amp;IF($AK$171="MacOS","'' ","")&amp;"'s#"&amp;BR$173&amp;"="""&amp;INDEX($E$141:$G$143,MATCH("●",INDEX($H$141:$AQ$143,,MATCH($D182,$70:$70,0)-7),0),1)&amp;""""&amp;"#"&amp;BR$173&amp;"="&amp;""""&amp;VLOOKUP(BR$173,$AD$9:$AN$20,8,FALSE)&amp;""""&amp;"#g'"&amp;"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2" s="73" t="str">
        <f>SUBSTITUTE(IF(VLOOKUP(BS$173,$AD$9:$AN$20,8,FALSE)=INDEX($E$145:$G$147,MATCH("●",INDEX($H$145:$AQ$147,,MATCH($D182,$70:$70,0)-7),0),1),"","sed -i "&amp;IF($AK$171="MacOS","'' ","")&amp;"'s#"&amp;BS$173&amp;"="""&amp;VLOOKUP(BS$173,$AD$9:$AN$20,8,FALSE)&amp;""""&amp;"#"&amp;BS$173&amp;"="&amp;""""&amp;INDEX($E$145:$G$147,MATCH("●",INDEX($H$145:$AQ$147,,MATCH($D182,$70:$70,0)-7),0),1)&amp;""""&amp;"#g'"&amp;" ${CONFIG_DIR}db_data_config.txt; export "&amp;BS$173&amp;"="&amp;""""&amp;INDEX($E$145:$G$147,MATCH("●",INDEX($H$145:$AQ$147,,MATCH($D182,$70:$70,0)-7),0),1)&amp;""";"),",",""",""")</f>
        <v/>
      </c>
      <c r="BT182" s="73" t="str">
        <f>SUBSTITUTE(IF(INDEX($E$145:$G$147,MATCH("●",INDEX($H$145:$AQ$147,,MATCH($D182,$70:$70,0)-7),0),1)=VLOOKUP(BT$173,$AD$9:$AN$20,8,FALSE),"","sed -i "&amp;IF($AK$171="MacOS","'' ","")&amp;"'s#"&amp;BT$173&amp;"="""&amp;INDEX($E$145:$G$147,MATCH("●",INDEX($H$145:$AQ$147,,MATCH($D182,$70:$70,0)-7),0),1)&amp;""""&amp;"#"&amp;BT$173&amp;"="&amp;""""&amp;VLOOKUP(BT$173,$AD$9:$AN$20,8,FALSE)&amp;""""&amp;"#g'"&amp;"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2" s="60" t="s">
        <v>1107</v>
      </c>
    </row>
    <row r="183" spans="4:73" ht="54" customHeight="1">
      <c r="D183" s="138">
        <f t="shared" si="3"/>
        <v>81</v>
      </c>
      <c r="E183" s="139"/>
      <c r="F183" s="139"/>
      <c r="G183" s="140"/>
      <c r="H183" s="45" t="str">
        <f t="shared" ca="1" si="2"/>
        <v>clear; echo テストケース081; sed -i '' 's#COLUMN_DATA_TYPE="char"#COLUMN_DATA_TYPE="date"#g' ${CONFIG_DIR}db_data_config.txt; export COLUMN_DATA_TYPE="date";sed -i '' 's#COLUMN_DATA_LENGTH="3"#COLUMN_DATA_LENGTH="YYYY"#g' ${CONFIG_DIR}db_data_config.txt; export COLUMN_DATA_LENGTH="YYYY";sh ./script/db_check_data_validate_config.sh; sed -i '' 's#COLUMN_DATA_TYPE="date"#COLUMN_DATA_TYPE="char"#g' ${CONFIG_DIR}db_data_config.txt; export COLUMN_DATA_TYPE="char";sed -i '' 's#COLUMN_DATA_LENGTH="YYYY"#COLUMN_DATA_LENGTH="3"#g'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6" t="str" cm="1">
        <f t="array" ref="AE183">SUBSTITUTE(INDEX($H$149:$AQ$149, , MATCH($D183, $70:$70, 0)-7),"-","")</f>
        <v>正常</v>
      </c>
      <c r="AF183" s="147"/>
      <c r="AG183" s="148"/>
      <c r="AH183" s="156" t="s">
        <v>964</v>
      </c>
      <c r="AI183" s="157"/>
      <c r="AJ183" s="157"/>
      <c r="AK183" s="157"/>
      <c r="AL183" s="157"/>
      <c r="AM183" s="157"/>
      <c r="AN183" s="157"/>
      <c r="AO183" s="157"/>
      <c r="AP183" s="157"/>
      <c r="AQ183" s="158"/>
      <c r="AS183" s="69" t="str" cm="1">
        <f t="array" ref="AS183">SUBSTITUTE(TEXT(INDEX($H$152:$AQ$152,1,$D183-72),"000000"),"-","")</f>
        <v>220001</v>
      </c>
      <c r="AT183" s="70"/>
      <c r="AU183" s="71"/>
      <c r="AW183" s="73" t="str">
        <f>SUBSTITUTE(IF(VLOOKUP(AW$173,$AD$9:$AN$20,8,FALSE)=INDEX($E$76:$G$78,MATCH("●",INDEX($H$76:$AQ$78,,MATCH($D183,$70:$70,0)-7),0),1),"","sed -i "&amp;IF($AK$171="MacOS","'' ","")&amp;"'s#"&amp;AW$173&amp;"="""&amp;VLOOKUP(AW$173,$AD$9:$AN$20,8,FALSE)&amp;""""&amp;"#"&amp;AW$173&amp;"="&amp;""""&amp;INDEX($E$76:$G$78,MATCH("●",INDEX($H$76:$AQ$78,,MATCH($D183,$70:$70,0)-7),0),1)&amp;""""&amp;"#g'"&amp;" ${CONFIG_DIR}db_data_config.txt; export "&amp;AW$173&amp;"="&amp;""""&amp;INDEX($E$76:$G$78,MATCH("●",INDEX($H$76:$AQ$78,,MATCH($D183,$70:$70,0)-7),0),1)&amp;""";"),",",""",""")</f>
        <v/>
      </c>
      <c r="AX183" s="73" t="str">
        <f>SUBSTITUTE(IF(INDEX($E$76:$G$78,MATCH("●",INDEX($H$76:$AQ$78,,MATCH($D183,$70:$70,0)-7),0),1)=VLOOKUP(AX$173,$AD$9:$AN$20,8,FALSE),"","sed -i "&amp;IF($AK$171="MacOS","'' ","")&amp;"'s#"&amp;AX$173&amp;"="""&amp;INDEX($E$76:$G$78,MATCH("●",INDEX($H$76:$AQ$78,,MATCH($D183,$70:$70,0)-7),0),1)&amp;""""&amp;"#"&amp;AX$173&amp;"="&amp;""""&amp;VLOOKUP(AX$173,$AD$9:$AN$20,8,FALSE)&amp;""""&amp;"#g'"&amp;"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3" s="73" t="str">
        <f>SUBSTITUTE(IF(VLOOKUP(AY$173,$AD$9:$AN$20,8,FALSE)=INDEX($E$80:$G$84,MATCH("●",INDEX($H$80:$AQ$84,,MATCH($D183,$70:$70,0)-7),0),1),"","sed -i "&amp;IF($AK$171="MacOS","'' ","")&amp;"'s#"&amp;AY$173&amp;"="""&amp;VLOOKUP(AY$173,$AD$9:$AN$20,8,FALSE)&amp;""""&amp;"#"&amp;AY$173&amp;"="&amp;""""&amp;INDEX($E$80:$G$84,MATCH("●",INDEX($H$80:$AQ$84,,MATCH($D183,$70:$70,0)-7),0),1)&amp;""""&amp;"#g'"&amp;" ${CONFIG_DIR}db_data_config.txt; export "&amp;AY$173&amp;"="&amp;""""&amp;INDEX($E$80:$G$84,MATCH("●",INDEX($H$80:$AQ$84,,MATCH($D183,$70:$70,0)-7),0),1)&amp;""";"),",",""",""")</f>
        <v>sed -i '' 's#COLUMN_DATA_TYPE="char"#COLUMN_DATA_TYPE="date"#g' ${CONFIG_DIR}db_data_config.txt; export COLUMN_DATA_TYPE="date";</v>
      </c>
      <c r="AZ183" s="73" t="str">
        <f>SUBSTITUTE(IF(INDEX($E$80:$G$84,MATCH("●",INDEX($H$80:$AQ$84,,MATCH($D183,$70:$70,0)-7),0),1)=VLOOKUP(AZ$173,$AD$9:$AN$20,8,FALSE),"","sed -i "&amp;IF($AK$171="MacOS","'' ","")&amp;"'s#"&amp;AZ$173&amp;"="""&amp;INDEX($E$80:$G$84,MATCH("●",INDEX($H$80:$AQ$84,,MATCH($D183,$70:$70,0)-7),0),1)&amp;""""&amp;"#"&amp;AZ$173&amp;"="&amp;""""&amp;VLOOKUP(AZ$173,$AD$9:$AN$20,8,FALSE)&amp;""""&amp;"#g'"&amp;"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3" s="73" t="str">
        <f>SUBSTITUTE(IF(VLOOKUP(BA$173,$AD$9:$AN$20,8,FALSE)=INDEX($E$86:$G$111,MATCH("●",INDEX($H$86:$AQ$111,,MATCH($D183,$70:$70,0)-7),0),1),"","sed -i "&amp;IF($AK$171="MacOS","'' ","")&amp;"'s#"&amp;BA$173&amp;"="""&amp;VLOOKUP(BA$173,$AD$9:$AN$20,8,FALSE)&amp;""""&amp;"#"&amp;BA$173&amp;"="&amp;""""&amp;INDEX($E$86:$G$111,MATCH("●",INDEX($H$86:$AQ$111,,MATCH($D183,$70:$70,0)-7),0),1)&amp;""""&amp;"#g'"&amp;" ${CONFIG_DIR}db_data_config.txt; export "&amp;BA$173&amp;"="&amp;""""&amp;INDEX($E$86:$G$111,MATCH("●",INDEX($H$86:$AQ$111,,MATCH($D183,$70:$70,0)-7),0),1)&amp;""";"),",",""",""")</f>
        <v>sed -i '' 's#COLUMN_DATA_LENGTH="3"#COLUMN_DATA_LENGTH="YYYY"#g' ${CONFIG_DIR}db_data_config.txt; export COLUMN_DATA_LENGTH="YYYY";</v>
      </c>
      <c r="BB183" s="73" t="str">
        <f>SUBSTITUTE(IF(INDEX($E$86:$G$111,MATCH("●",INDEX($H$86:$AQ$111,,MATCH($D183,$70:$70,0)-7),0),1)=VLOOKUP(BB$173,$AD$9:$AN$20,8,FALSE),"","sed -i "&amp;IF($AK$171="MacOS","'' ","")&amp;"'s#"&amp;BB$173&amp;"="""&amp;INDEX($E$86:$G$111,MATCH("●",INDEX($H$86:$AQ$111,,MATCH($D183,$70:$70,0)-7),0),1)&amp;""""&amp;"#"&amp;BB$173&amp;"="&amp;""""&amp;VLOOKUP(BB$173,$AD$9:$AN$20,8,FALSE)&amp;""""&amp;"#g'"&amp;"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's#COLUMN_DATA_LENGTH="YYYY"#COLUMN_DATA_LENGTH="3"#g' ${CONFIG_DIR}db_data_config.txt; export COLUMN_DATA_LENGTH="3";</v>
      </c>
      <c r="BC183" s="73" t="str">
        <f>SUBSTITUTE(IF(VLOOKUP(BC$173,$AD$9:$AN$20,8,FALSE)=INDEX($E$113:$G$114,MATCH("●",INDEX($H$113:$AQ$114,,MATCH($D183,$70:$70,0)-7),0),1),"","sed -i "&amp;IF($AK$171="MacOS","'' ","")&amp;"'s#"&amp;BC$173&amp;"="""&amp;VLOOKUP(BC$173,$AD$9:$AN$20,8,FALSE)&amp;""""&amp;"#"&amp;BC$173&amp;"="&amp;""""&amp;INDEX($E$113:$G$114,MATCH("●",INDEX($H$113:$AQ$114,,MATCH($D183,$70:$70,0)-7),0),1)&amp;""""&amp;"#g'"&amp;" ${CONFIG_DIR}db_data_config.txt; export "&amp;BC$173&amp;"="&amp;""""&amp;INDEX($E$113:$G$114,MATCH("●",INDEX($H$113:$AQ$114,,MATCH($D183,$70:$70,0)-7),0),1)&amp;""";"),",",""",""")</f>
        <v/>
      </c>
      <c r="BD183" s="73" t="str">
        <f>SUBSTITUTE(IF(INDEX($E$113:$G$114,MATCH("●",INDEX($H$113:$AQ$114,,MATCH($D183,$70:$70,0)-7),0),1)=VLOOKUP(BD$173,$AD$9:$AN$20,8,FALSE),"","sed -i "&amp;IF($AK$171="MacOS","'' ","")&amp;"'s#"&amp;BD$173&amp;"="""&amp;INDEX($E$113:$G$114,MATCH("●",INDEX($H$113:$AQ$114,,MATCH($D183,$70:$70,0)-7),0),1)&amp;""""&amp;"#"&amp;BD$173&amp;"="&amp;""""&amp;VLOOKUP(BD$173,$AD$9:$AN$20,8,FALSE)&amp;""""&amp;"#g'"&amp;"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3" s="73" t="str">
        <f>SUBSTITUTE(IF(VLOOKUP(BE$173,$AD$9:$AN$20,8,FALSE)=INDEX($E$116:$G$118,MATCH("●",INDEX($H$116:$AQ$118,,MATCH($D183,$70:$70,0)-7),0),1),"","sed -i "&amp;IF($AK$171="MacOS","'' ","")&amp;"'s#"&amp;BE$173&amp;"="""&amp;VLOOKUP(BE$173,$AD$9:$AN$20,8,FALSE)&amp;""""&amp;"#"&amp;BE$173&amp;"="&amp;""""&amp;INDEX($E$116:$G$118,MATCH("●",INDEX($H$116:$AQ$118,,MATCH($D183,$70:$70,0)-7),0),1)&amp;""""&amp;"#g'"&amp;" ${CONFIG_DIR}db_data_config.txt; export "&amp;BE$173&amp;"="&amp;""""&amp;INDEX($E$116:$G$118,MATCH("●",INDEX($H$116:$AQ$118,,MATCH($D183,$70:$70,0)-7),0),1)&amp;""";"),",",""",""")</f>
        <v/>
      </c>
      <c r="BF183" s="73" t="str">
        <f>SUBSTITUTE(IF(INDEX($E$116:$G$118,MATCH("●",INDEX($H$116:$AQ$118,,MATCH($D183,$70:$70,0)-7),0),1)=VLOOKUP(BF$173,$AD$9:$AN$20,8,FALSE),"","sed -i "&amp;IF($AK$171="MacOS","'' ","")&amp;"'s#"&amp;BF$173&amp;"="""&amp;INDEX($E$116:$G$118,MATCH("●",INDEX($H$116:$AQ$118,,MATCH($D183,$70:$70,0)-7),0),1)&amp;""""&amp;"#"&amp;BF$173&amp;"="&amp;""""&amp;VLOOKUP(BF$173,$AD$9:$AN$20,8,FALSE)&amp;""""&amp;"#g'"&amp;"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3" s="73" t="str">
        <f>SUBSTITUTE(IF(VLOOKUP(BG$173,$AD$9:$AN$20,8,FALSE)=INDEX($E$120:$G$122,MATCH("●",INDEX($H$120:$AQ$122,,MATCH($D183,$70:$70,0)-7),0),1),"","sed -i "&amp;IF($AK$171="MacOS","'' ","")&amp;"'s#"&amp;BG$173&amp;"="""&amp;VLOOKUP(BG$173,$AD$9:$AN$20,8,FALSE)&amp;""""&amp;"#"&amp;BG$173&amp;"="&amp;""""&amp;INDEX($E$120:$G$122,MATCH("●",INDEX($H$120:$AQ$122,,MATCH($D183,$70:$70,0)-7),0),1)&amp;""""&amp;"#g'"&amp;" ${CONFIG_DIR}db_data_config.txt; export "&amp;BG$173&amp;"="&amp;""""&amp;INDEX($E$120:$G$122,MATCH("●",INDEX($H$120:$AQ$122,,MATCH($D183,$70:$70,0)-7),0),1)&amp;""";"),",",""",""")</f>
        <v/>
      </c>
      <c r="BH183" s="73" t="str">
        <f>SUBSTITUTE(IF(INDEX($E$120:$G$122,MATCH("●",INDEX($H$120:$AQ$122,,MATCH($D183,$70:$70,0)-7),0),1)=VLOOKUP(BH$173,$AD$9:$AN$20,8,FALSE),"","sed -i "&amp;IF($AK$171="MacOS","'' ","")&amp;"'s#"&amp;BH$173&amp;"="""&amp;INDEX($E$120:$G$122,MATCH("●",INDEX($H$120:$AQ$122,,MATCH($D183,$70:$70,0)-7),0),1)&amp;""""&amp;"#"&amp;BH$173&amp;"="&amp;""""&amp;VLOOKUP(BH$173,$AD$9:$AN$20,8,FALSE)&amp;""""&amp;"#g'"&amp;"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3" s="73" t="str">
        <f>SUBSTITUTE(IF(VLOOKUP(BI$173,$AD$9:$AN$20,8,FALSE)=INDEX($E$124:$G$127,MATCH("●",INDEX($H$124:$AQ$127,,MATCH($D183,$70:$70,0)-7),0),1),"","sed -i "&amp;IF($AK$171="MacOS","'' ","")&amp;"'s#"&amp;BI$173&amp;"="""&amp;VLOOKUP(BI$173,$AD$9:$AN$20,8,FALSE)&amp;""""&amp;"#"&amp;BI$173&amp;"="&amp;""""&amp;INDEX($E$124:$G$127,MATCH("●",INDEX($H$124:$AQ$127,,MATCH($D183,$70:$70,0)-7),0),1)&amp;""""&amp;"#g'"&amp;" ${CONFIG_DIR}db_data_config.txt; export "&amp;BI$173&amp;"="&amp;""""&amp;INDEX($E$124:$G$127,MATCH("●",INDEX($H$124:$AQ$127,,MATCH($D183,$70:$70,0)-7),0),1)&amp;""";"),",",""",""")</f>
        <v/>
      </c>
      <c r="BJ183" s="73" t="str">
        <f>SUBSTITUTE(IF(INDEX($E$124:$G$127,MATCH("●",INDEX($H$124:$AQ$127,,MATCH($D183,$70:$70,0)-7),0),1)=VLOOKUP(BJ$173,$AD$9:$AN$20,8,FALSE),"","sed -i "&amp;IF($AK$171="MacOS","'' ","")&amp;"'s#"&amp;BJ$173&amp;"="""&amp;INDEX($E$124:$G$127,MATCH("●",INDEX($H$124:$AQ$127,,MATCH($D183,$70:$70,0)-7),0),1)&amp;""""&amp;"#"&amp;BJ$173&amp;"="&amp;""""&amp;VLOOKUP(BJ$173,$AD$9:$AN$20,8,FALSE)&amp;""""&amp;"#g'"&amp;"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3" s="73" t="str">
        <f>SUBSTITUTE(IF(VLOOKUP(BK$173,$AD$9:$AN$20,8,FALSE)=INDEX($E$129:$G$131,MATCH("●",INDEX($H$129:$AQ$131,,MATCH($D183,$70:$70,0)-7),0),1),"","sed -i "&amp;IF($AK$171="MacOS","'' ","")&amp;"'s#"&amp;BK$173&amp;"="""&amp;VLOOKUP(BK$173,$AD$9:$AN$20,8,FALSE)&amp;""""&amp;"#"&amp;BK$173&amp;"="&amp;""""&amp;INDEX($E$129:$G$131,MATCH("●",INDEX($H$129:$AQ$131,,MATCH($D183,$70:$70,0)-7),0),1)&amp;""""&amp;"#g'"&amp;" ${CONFIG_DIR}db_data_config.txt; export "&amp;BK$173&amp;"="&amp;""""&amp;INDEX($E$129:$G$131,MATCH("●",INDEX($H$129:$AQ$131,,MATCH($D183,$70:$70,0)-7),0),1)&amp;""";"),",",""",""")</f>
        <v/>
      </c>
      <c r="BL183" s="73" t="str">
        <f>SUBSTITUTE(IF(INDEX($E$129:$G$131,MATCH("●",INDEX($H$129:$AQ$131,,MATCH($D183,$70:$70,0)-7),0),1)=VLOOKUP(BL$173,$AD$9:$AN$20,8,FALSE),"","sed -i "&amp;IF($AK$171="MacOS","'' ","")&amp;"'s#"&amp;BL$173&amp;"="""&amp;INDEX($E$129:$G$131,MATCH("●",INDEX($H$129:$AQ$131,,MATCH($D183,$70:$70,0)-7),0),1)&amp;""""&amp;"#"&amp;BL$173&amp;"="&amp;""""&amp;VLOOKUP(BL$173,$AD$9:$AN$20,8,FALSE)&amp;""""&amp;"#g'"&amp;"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3" s="73" t="str">
        <f>SUBSTITUTE(IF(VLOOKUP(BM$173,$AD$9:$AN$20,8,FALSE)=INDEX($E$133:$G$135,MATCH("●",INDEX($H$133:$AQ$135,,MATCH($D183,$70:$70,0)-7),0),1),"","sed -i "&amp;IF($AK$171="MacOS","'' ","")&amp;"'s#"&amp;BM$173&amp;"="""&amp;VLOOKUP(BM$173,$AD$9:$AN$20,8,FALSE)&amp;""""&amp;"#"&amp;BM$173&amp;"="&amp;""""&amp;INDEX($E$133:$G$135,MATCH("●",INDEX($H$133:$AQ$135,,MATCH($D183,$70:$70,0)-7),0),1)&amp;""""&amp;"#g'"&amp;" ${CONFIG_DIR}db_data_config.txt; export "&amp;BM$173&amp;"="&amp;""""&amp;INDEX($E$133:$G$135,MATCH("●",INDEX($H$133:$AQ$135,,MATCH($D183,$70:$70,0)-7),0),1)&amp;""";"),",",""",""")</f>
        <v/>
      </c>
      <c r="BN183" s="73" t="str">
        <f>SUBSTITUTE(IF(INDEX($E$133:$G$135,MATCH("●",INDEX($H$133:$AQ$135,,MATCH($D183,$70:$70,0)-7),0),1)=VLOOKUP(BN$173,$AD$9:$AN$20,8,FALSE),"","sed -i "&amp;IF($AK$171="MacOS","'' ","")&amp;"'s#"&amp;BN$173&amp;"="""&amp;INDEX($E$133:$G$135,MATCH("●",INDEX($H$133:$AQ$135,,MATCH($D183,$70:$70,0)-7),0),1)&amp;""""&amp;"#"&amp;BN$173&amp;"="&amp;""""&amp;VLOOKUP(BN$173,$AD$9:$AN$20,8,FALSE)&amp;""""&amp;"#g'"&amp;"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3" s="73" t="str">
        <f>SUBSTITUTE(IF(VLOOKUP(BO$173,$AD$9:$AN$20,8,FALSE)=INDEX($E$137:$G$139,MATCH("●",INDEX($H$137:$AQ$139,,MATCH($D183,$70:$70,0)-7),0),1),"","sed -i "&amp;IF($AK$171="MacOS","'' ","")&amp;"'s#"&amp;BO$173&amp;"="""&amp;VLOOKUP(BO$173,$AD$9:$AN$20,8,FALSE)&amp;""""&amp;"#"&amp;BO$173&amp;"="&amp;""""&amp;INDEX($E$137:$G$139,MATCH("●",INDEX($H$137:$AQ$139,,MATCH($D183,$70:$70,0)-7),0),1)&amp;""""&amp;"#g'"&amp;" ${CONFIG_DIR}db_data_config.txt; export "&amp;BO$173&amp;"="&amp;""""&amp;INDEX($E$137:$G$139,MATCH("●",INDEX($H$137:$AQ$139,,MATCH($D183,$70:$70,0)-7),0),1)&amp;""";"),",",""",""")</f>
        <v/>
      </c>
      <c r="BP183" s="73" t="str">
        <f>SUBSTITUTE(IF(INDEX($E$137:$G$139,MATCH("●",INDEX($H$137:$AQ$139,,MATCH($D183,$70:$70,0)-7),0),1)=VLOOKUP(BP$173,$AD$9:$AN$20,8,FALSE),"","sed -i "&amp;IF($AK$171="MacOS","'' ","")&amp;"'s#"&amp;BP$173&amp;"="""&amp;INDEX($E$137:$G$139,MATCH("●",INDEX($H$137:$AQ$139,,MATCH($D183,$70:$70,0)-7),0),1)&amp;""""&amp;"#"&amp;BP$173&amp;"="&amp;""""&amp;VLOOKUP(BP$173,$AD$9:$AN$20,8,FALSE)&amp;""""&amp;"#g'"&amp;"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3" s="73" t="str">
        <f>SUBSTITUTE(IF(VLOOKUP(BQ$173,$AD$9:$AN$20,8,FALSE)=INDEX($E$141:$G$143,MATCH("●",INDEX($H$141:$AQ$143,,MATCH($D183,$70:$70,0)-7),0),1),"","sed -i "&amp;IF($AK$171="MacOS","'' ","")&amp;"'s#"&amp;BQ$173&amp;"="""&amp;VLOOKUP(BQ$173,$AD$9:$AN$20,8,FALSE)&amp;""""&amp;"#"&amp;BQ$173&amp;"="&amp;""""&amp;INDEX($E$141:$G$143,MATCH("●",INDEX($H$141:$AQ$143,,MATCH($D183,$70:$70,0)-7),0),1)&amp;""""&amp;"#g'"&amp;" ${CONFIG_DIR}db_data_config.txt; export "&amp;BQ$173&amp;"="&amp;""""&amp;INDEX($E$141:$G$143,MATCH("●",INDEX($H$141:$AQ$143,,MATCH($D183,$70:$70,0)-7),0),1)&amp;""";"),",",""",""")</f>
        <v/>
      </c>
      <c r="BR183" s="73" t="str">
        <f>SUBSTITUTE(IF(INDEX($E$141:$G$143,MATCH("●",INDEX($H$141:$AQ$143,,MATCH($D183,$70:$70,0)-7),0),1)=VLOOKUP(BR$173,$AD$9:$AN$20,8,FALSE),"","sed -i "&amp;IF($AK$171="MacOS","'' ","")&amp;"'s#"&amp;BR$173&amp;"="""&amp;INDEX($E$141:$G$143,MATCH("●",INDEX($H$141:$AQ$143,,MATCH($D183,$70:$70,0)-7),0),1)&amp;""""&amp;"#"&amp;BR$173&amp;"="&amp;""""&amp;VLOOKUP(BR$173,$AD$9:$AN$20,8,FALSE)&amp;""""&amp;"#g'"&amp;"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3" s="73" t="str">
        <f>SUBSTITUTE(IF(VLOOKUP(BS$173,$AD$9:$AN$20,8,FALSE)=INDEX($E$145:$G$147,MATCH("●",INDEX($H$145:$AQ$147,,MATCH($D183,$70:$70,0)-7),0),1),"","sed -i "&amp;IF($AK$171="MacOS","'' ","")&amp;"'s#"&amp;BS$173&amp;"="""&amp;VLOOKUP(BS$173,$AD$9:$AN$20,8,FALSE)&amp;""""&amp;"#"&amp;BS$173&amp;"="&amp;""""&amp;INDEX($E$145:$G$147,MATCH("●",INDEX($H$145:$AQ$147,,MATCH($D183,$70:$70,0)-7),0),1)&amp;""""&amp;"#g'"&amp;" ${CONFIG_DIR}db_data_config.txt; export "&amp;BS$173&amp;"="&amp;""""&amp;INDEX($E$145:$G$147,MATCH("●",INDEX($H$145:$AQ$147,,MATCH($D183,$70:$70,0)-7),0),1)&amp;""";"),",",""",""")</f>
        <v/>
      </c>
      <c r="BT183" s="73" t="str">
        <f>SUBSTITUTE(IF(INDEX($E$145:$G$147,MATCH("●",INDEX($H$145:$AQ$147,,MATCH($D183,$70:$70,0)-7),0),1)=VLOOKUP(BT$173,$AD$9:$AN$20,8,FALSE),"","sed -i "&amp;IF($AK$171="MacOS","'' ","")&amp;"'s#"&amp;BT$173&amp;"="""&amp;INDEX($E$145:$G$147,MATCH("●",INDEX($H$145:$AQ$147,,MATCH($D183,$70:$70,0)-7),0),1)&amp;""""&amp;"#"&amp;BT$173&amp;"="&amp;""""&amp;VLOOKUP(BT$173,$AD$9:$AN$20,8,FALSE)&amp;""""&amp;"#g'"&amp;"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3" s="60" t="s">
        <v>1107</v>
      </c>
    </row>
    <row r="184" spans="4:73" ht="54" customHeight="1">
      <c r="D184" s="138">
        <f t="shared" si="3"/>
        <v>82</v>
      </c>
      <c r="E184" s="139"/>
      <c r="F184" s="139"/>
      <c r="G184" s="140"/>
      <c r="H184" s="45" t="str">
        <f t="shared" ca="1" si="2"/>
        <v>clear; echo テストケース082; sed -i '' 's#COLUMN_DATA_TYPE="char"#COLUMN_DATA_TYPE="date"#g' ${CONFIG_DIR}db_data_config.txt; export COLUMN_DATA_TYPE="date";sed -i '' 's#COLUMN_DATA_LENGTH="3"#COLUMN_DATA_LENGTH="YYY"#g' ${CONFIG_DIR}db_data_config.txt; export COLUMN_DATA_LENGTH="YYY";sh ./script/db_check_data_validate_config.sh; sed -i '' 's#COLUMN_DATA_TYPE="date"#COLUMN_DATA_TYPE="char"#g' ${CONFIG_DIR}db_data_config.txt; export COLUMN_DATA_TYPE="char";sed -i '' 's#COLUMN_DATA_LENGTH="YYY"#COLUMN_DATA_LENGTH="3"#g'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6" t="str" cm="1">
        <f t="array" ref="AE184">SUBSTITUTE(INDEX($H$149:$AQ$149, , MATCH($D184, $70:$70, 0)-7),"-","")</f>
        <v>異常</v>
      </c>
      <c r="AF184" s="147"/>
      <c r="AG184" s="148"/>
      <c r="AH184" s="156" t="s">
        <v>965</v>
      </c>
      <c r="AI184" s="157"/>
      <c r="AJ184" s="157"/>
      <c r="AK184" s="157"/>
      <c r="AL184" s="157"/>
      <c r="AM184" s="157"/>
      <c r="AN184" s="157"/>
      <c r="AO184" s="157"/>
      <c r="AP184" s="157"/>
      <c r="AQ184" s="158"/>
      <c r="AS184" s="69" t="str" cm="1">
        <f t="array" ref="AS184">SUBSTITUTE(TEXT(INDEX($H$152:$AQ$152,1,$D184-72),"000000"),"-","")</f>
        <v>220137</v>
      </c>
      <c r="AT184" s="70"/>
      <c r="AU184" s="71"/>
      <c r="AW184" s="73" t="str">
        <f>SUBSTITUTE(IF(VLOOKUP(AW$173,$AD$9:$AN$20,8,FALSE)=INDEX($E$76:$G$78,MATCH("●",INDEX($H$76:$AQ$78,,MATCH($D184,$70:$70,0)-7),0),1),"","sed -i "&amp;IF($AK$171="MacOS","'' ","")&amp;"'s#"&amp;AW$173&amp;"="""&amp;VLOOKUP(AW$173,$AD$9:$AN$20,8,FALSE)&amp;""""&amp;"#"&amp;AW$173&amp;"="&amp;""""&amp;INDEX($E$76:$G$78,MATCH("●",INDEX($H$76:$AQ$78,,MATCH($D184,$70:$70,0)-7),0),1)&amp;""""&amp;"#g'"&amp;" ${CONFIG_DIR}db_data_config.txt; export "&amp;AW$173&amp;"="&amp;""""&amp;INDEX($E$76:$G$78,MATCH("●",INDEX($H$76:$AQ$78,,MATCH($D184,$70:$70,0)-7),0),1)&amp;""";"),",",""",""")</f>
        <v/>
      </c>
      <c r="AX184" s="73" t="str">
        <f>SUBSTITUTE(IF(INDEX($E$76:$G$78,MATCH("●",INDEX($H$76:$AQ$78,,MATCH($D184,$70:$70,0)-7),0),1)=VLOOKUP(AX$173,$AD$9:$AN$20,8,FALSE),"","sed -i "&amp;IF($AK$171="MacOS","'' ","")&amp;"'s#"&amp;AX$173&amp;"="""&amp;INDEX($E$76:$G$78,MATCH("●",INDEX($H$76:$AQ$78,,MATCH($D184,$70:$70,0)-7),0),1)&amp;""""&amp;"#"&amp;AX$173&amp;"="&amp;""""&amp;VLOOKUP(AX$173,$AD$9:$AN$20,8,FALSE)&amp;""""&amp;"#g'"&amp;"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4" s="73" t="str">
        <f>SUBSTITUTE(IF(VLOOKUP(AY$173,$AD$9:$AN$20,8,FALSE)=INDEX($E$80:$G$84,MATCH("●",INDEX($H$80:$AQ$84,,MATCH($D184,$70:$70,0)-7),0),1),"","sed -i "&amp;IF($AK$171="MacOS","'' ","")&amp;"'s#"&amp;AY$173&amp;"="""&amp;VLOOKUP(AY$173,$AD$9:$AN$20,8,FALSE)&amp;""""&amp;"#"&amp;AY$173&amp;"="&amp;""""&amp;INDEX($E$80:$G$84,MATCH("●",INDEX($H$80:$AQ$84,,MATCH($D184,$70:$70,0)-7),0),1)&amp;""""&amp;"#g'"&amp;" ${CONFIG_DIR}db_data_config.txt; export "&amp;AY$173&amp;"="&amp;""""&amp;INDEX($E$80:$G$84,MATCH("●",INDEX($H$80:$AQ$84,,MATCH($D184,$70:$70,0)-7),0),1)&amp;""";"),",",""",""")</f>
        <v>sed -i '' 's#COLUMN_DATA_TYPE="char"#COLUMN_DATA_TYPE="date"#g' ${CONFIG_DIR}db_data_config.txt; export COLUMN_DATA_TYPE="date";</v>
      </c>
      <c r="AZ184" s="73" t="str">
        <f>SUBSTITUTE(IF(INDEX($E$80:$G$84,MATCH("●",INDEX($H$80:$AQ$84,,MATCH($D184,$70:$70,0)-7),0),1)=VLOOKUP(AZ$173,$AD$9:$AN$20,8,FALSE),"","sed -i "&amp;IF($AK$171="MacOS","'' ","")&amp;"'s#"&amp;AZ$173&amp;"="""&amp;INDEX($E$80:$G$84,MATCH("●",INDEX($H$80:$AQ$84,,MATCH($D184,$70:$70,0)-7),0),1)&amp;""""&amp;"#"&amp;AZ$173&amp;"="&amp;""""&amp;VLOOKUP(AZ$173,$AD$9:$AN$20,8,FALSE)&amp;""""&amp;"#g'"&amp;"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4" s="73" t="str">
        <f>SUBSTITUTE(IF(VLOOKUP(BA$173,$AD$9:$AN$20,8,FALSE)=INDEX($E$86:$G$111,MATCH("●",INDEX($H$86:$AQ$111,,MATCH($D184,$70:$70,0)-7),0),1),"","sed -i "&amp;IF($AK$171="MacOS","'' ","")&amp;"'s#"&amp;BA$173&amp;"="""&amp;VLOOKUP(BA$173,$AD$9:$AN$20,8,FALSE)&amp;""""&amp;"#"&amp;BA$173&amp;"="&amp;""""&amp;INDEX($E$86:$G$111,MATCH("●",INDEX($H$86:$AQ$111,,MATCH($D184,$70:$70,0)-7),0),1)&amp;""""&amp;"#g'"&amp;" ${CONFIG_DIR}db_data_config.txt; export "&amp;BA$173&amp;"="&amp;""""&amp;INDEX($E$86:$G$111,MATCH("●",INDEX($H$86:$AQ$111,,MATCH($D184,$70:$70,0)-7),0),1)&amp;""";"),",",""",""")</f>
        <v>sed -i '' 's#COLUMN_DATA_LENGTH="3"#COLUMN_DATA_LENGTH="YYY"#g' ${CONFIG_DIR}db_data_config.txt; export COLUMN_DATA_LENGTH="YYY";</v>
      </c>
      <c r="BB184" s="73" t="str">
        <f>SUBSTITUTE(IF(INDEX($E$86:$G$111,MATCH("●",INDEX($H$86:$AQ$111,,MATCH($D184,$70:$70,0)-7),0),1)=VLOOKUP(BB$173,$AD$9:$AN$20,8,FALSE),"","sed -i "&amp;IF($AK$171="MacOS","'' ","")&amp;"'s#"&amp;BB$173&amp;"="""&amp;INDEX($E$86:$G$111,MATCH("●",INDEX($H$86:$AQ$111,,MATCH($D184,$70:$70,0)-7),0),1)&amp;""""&amp;"#"&amp;BB$173&amp;"="&amp;""""&amp;VLOOKUP(BB$173,$AD$9:$AN$20,8,FALSE)&amp;""""&amp;"#g'"&amp;"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's#COLUMN_DATA_LENGTH="YYY"#COLUMN_DATA_LENGTH="3"#g' ${CONFIG_DIR}db_data_config.txt; export COLUMN_DATA_LENGTH="3";</v>
      </c>
      <c r="BC184" s="73" t="str">
        <f>SUBSTITUTE(IF(VLOOKUP(BC$173,$AD$9:$AN$20,8,FALSE)=INDEX($E$113:$G$114,MATCH("●",INDEX($H$113:$AQ$114,,MATCH($D184,$70:$70,0)-7),0),1),"","sed -i "&amp;IF($AK$171="MacOS","'' ","")&amp;"'s#"&amp;BC$173&amp;"="""&amp;VLOOKUP(BC$173,$AD$9:$AN$20,8,FALSE)&amp;""""&amp;"#"&amp;BC$173&amp;"="&amp;""""&amp;INDEX($E$113:$G$114,MATCH("●",INDEX($H$113:$AQ$114,,MATCH($D184,$70:$70,0)-7),0),1)&amp;""""&amp;"#g'"&amp;" ${CONFIG_DIR}db_data_config.txt; export "&amp;BC$173&amp;"="&amp;""""&amp;INDEX($E$113:$G$114,MATCH("●",INDEX($H$113:$AQ$114,,MATCH($D184,$70:$70,0)-7),0),1)&amp;""";"),",",""",""")</f>
        <v/>
      </c>
      <c r="BD184" s="73" t="str">
        <f>SUBSTITUTE(IF(INDEX($E$113:$G$114,MATCH("●",INDEX($H$113:$AQ$114,,MATCH($D184,$70:$70,0)-7),0),1)=VLOOKUP(BD$173,$AD$9:$AN$20,8,FALSE),"","sed -i "&amp;IF($AK$171="MacOS","'' ","")&amp;"'s#"&amp;BD$173&amp;"="""&amp;INDEX($E$113:$G$114,MATCH("●",INDEX($H$113:$AQ$114,,MATCH($D184,$70:$70,0)-7),0),1)&amp;""""&amp;"#"&amp;BD$173&amp;"="&amp;""""&amp;VLOOKUP(BD$173,$AD$9:$AN$20,8,FALSE)&amp;""""&amp;"#g'"&amp;"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4" s="73" t="str">
        <f>SUBSTITUTE(IF(VLOOKUP(BE$173,$AD$9:$AN$20,8,FALSE)=INDEX($E$116:$G$118,MATCH("●",INDEX($H$116:$AQ$118,,MATCH($D184,$70:$70,0)-7),0),1),"","sed -i "&amp;IF($AK$171="MacOS","'' ","")&amp;"'s#"&amp;BE$173&amp;"="""&amp;VLOOKUP(BE$173,$AD$9:$AN$20,8,FALSE)&amp;""""&amp;"#"&amp;BE$173&amp;"="&amp;""""&amp;INDEX($E$116:$G$118,MATCH("●",INDEX($H$116:$AQ$118,,MATCH($D184,$70:$70,0)-7),0),1)&amp;""""&amp;"#g'"&amp;" ${CONFIG_DIR}db_data_config.txt; export "&amp;BE$173&amp;"="&amp;""""&amp;INDEX($E$116:$G$118,MATCH("●",INDEX($H$116:$AQ$118,,MATCH($D184,$70:$70,0)-7),0),1)&amp;""";"),",",""",""")</f>
        <v/>
      </c>
      <c r="BF184" s="73" t="str">
        <f>SUBSTITUTE(IF(INDEX($E$116:$G$118,MATCH("●",INDEX($H$116:$AQ$118,,MATCH($D184,$70:$70,0)-7),0),1)=VLOOKUP(BF$173,$AD$9:$AN$20,8,FALSE),"","sed -i "&amp;IF($AK$171="MacOS","'' ","")&amp;"'s#"&amp;BF$173&amp;"="""&amp;INDEX($E$116:$G$118,MATCH("●",INDEX($H$116:$AQ$118,,MATCH($D184,$70:$70,0)-7),0),1)&amp;""""&amp;"#"&amp;BF$173&amp;"="&amp;""""&amp;VLOOKUP(BF$173,$AD$9:$AN$20,8,FALSE)&amp;""""&amp;"#g'"&amp;"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4" s="73" t="str">
        <f>SUBSTITUTE(IF(VLOOKUP(BG$173,$AD$9:$AN$20,8,FALSE)=INDEX($E$120:$G$122,MATCH("●",INDEX($H$120:$AQ$122,,MATCH($D184,$70:$70,0)-7),0),1),"","sed -i "&amp;IF($AK$171="MacOS","'' ","")&amp;"'s#"&amp;BG$173&amp;"="""&amp;VLOOKUP(BG$173,$AD$9:$AN$20,8,FALSE)&amp;""""&amp;"#"&amp;BG$173&amp;"="&amp;""""&amp;INDEX($E$120:$G$122,MATCH("●",INDEX($H$120:$AQ$122,,MATCH($D184,$70:$70,0)-7),0),1)&amp;""""&amp;"#g'"&amp;" ${CONFIG_DIR}db_data_config.txt; export "&amp;BG$173&amp;"="&amp;""""&amp;INDEX($E$120:$G$122,MATCH("●",INDEX($H$120:$AQ$122,,MATCH($D184,$70:$70,0)-7),0),1)&amp;""";"),",",""",""")</f>
        <v/>
      </c>
      <c r="BH184" s="73" t="str">
        <f>SUBSTITUTE(IF(INDEX($E$120:$G$122,MATCH("●",INDEX($H$120:$AQ$122,,MATCH($D184,$70:$70,0)-7),0),1)=VLOOKUP(BH$173,$AD$9:$AN$20,8,FALSE),"","sed -i "&amp;IF($AK$171="MacOS","'' ","")&amp;"'s#"&amp;BH$173&amp;"="""&amp;INDEX($E$120:$G$122,MATCH("●",INDEX($H$120:$AQ$122,,MATCH($D184,$70:$70,0)-7),0),1)&amp;""""&amp;"#"&amp;BH$173&amp;"="&amp;""""&amp;VLOOKUP(BH$173,$AD$9:$AN$20,8,FALSE)&amp;""""&amp;"#g'"&amp;"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4" s="73" t="str">
        <f>SUBSTITUTE(IF(VLOOKUP(BI$173,$AD$9:$AN$20,8,FALSE)=INDEX($E$124:$G$127,MATCH("●",INDEX($H$124:$AQ$127,,MATCH($D184,$70:$70,0)-7),0),1),"","sed -i "&amp;IF($AK$171="MacOS","'' ","")&amp;"'s#"&amp;BI$173&amp;"="""&amp;VLOOKUP(BI$173,$AD$9:$AN$20,8,FALSE)&amp;""""&amp;"#"&amp;BI$173&amp;"="&amp;""""&amp;INDEX($E$124:$G$127,MATCH("●",INDEX($H$124:$AQ$127,,MATCH($D184,$70:$70,0)-7),0),1)&amp;""""&amp;"#g'"&amp;" ${CONFIG_DIR}db_data_config.txt; export "&amp;BI$173&amp;"="&amp;""""&amp;INDEX($E$124:$G$127,MATCH("●",INDEX($H$124:$AQ$127,,MATCH($D184,$70:$70,0)-7),0),1)&amp;""";"),",",""",""")</f>
        <v/>
      </c>
      <c r="BJ184" s="73" t="str">
        <f>SUBSTITUTE(IF(INDEX($E$124:$G$127,MATCH("●",INDEX($H$124:$AQ$127,,MATCH($D184,$70:$70,0)-7),0),1)=VLOOKUP(BJ$173,$AD$9:$AN$20,8,FALSE),"","sed -i "&amp;IF($AK$171="MacOS","'' ","")&amp;"'s#"&amp;BJ$173&amp;"="""&amp;INDEX($E$124:$G$127,MATCH("●",INDEX($H$124:$AQ$127,,MATCH($D184,$70:$70,0)-7),0),1)&amp;""""&amp;"#"&amp;BJ$173&amp;"="&amp;""""&amp;VLOOKUP(BJ$173,$AD$9:$AN$20,8,FALSE)&amp;""""&amp;"#g'"&amp;"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4" s="73" t="str">
        <f>SUBSTITUTE(IF(VLOOKUP(BK$173,$AD$9:$AN$20,8,FALSE)=INDEX($E$129:$G$131,MATCH("●",INDEX($H$129:$AQ$131,,MATCH($D184,$70:$70,0)-7),0),1),"","sed -i "&amp;IF($AK$171="MacOS","'' ","")&amp;"'s#"&amp;BK$173&amp;"="""&amp;VLOOKUP(BK$173,$AD$9:$AN$20,8,FALSE)&amp;""""&amp;"#"&amp;BK$173&amp;"="&amp;""""&amp;INDEX($E$129:$G$131,MATCH("●",INDEX($H$129:$AQ$131,,MATCH($D184,$70:$70,0)-7),0),1)&amp;""""&amp;"#g'"&amp;" ${CONFIG_DIR}db_data_config.txt; export "&amp;BK$173&amp;"="&amp;""""&amp;INDEX($E$129:$G$131,MATCH("●",INDEX($H$129:$AQ$131,,MATCH($D184,$70:$70,0)-7),0),1)&amp;""";"),",",""",""")</f>
        <v/>
      </c>
      <c r="BL184" s="73" t="str">
        <f>SUBSTITUTE(IF(INDEX($E$129:$G$131,MATCH("●",INDEX($H$129:$AQ$131,,MATCH($D184,$70:$70,0)-7),0),1)=VLOOKUP(BL$173,$AD$9:$AN$20,8,FALSE),"","sed -i "&amp;IF($AK$171="MacOS","'' ","")&amp;"'s#"&amp;BL$173&amp;"="""&amp;INDEX($E$129:$G$131,MATCH("●",INDEX($H$129:$AQ$131,,MATCH($D184,$70:$70,0)-7),0),1)&amp;""""&amp;"#"&amp;BL$173&amp;"="&amp;""""&amp;VLOOKUP(BL$173,$AD$9:$AN$20,8,FALSE)&amp;""""&amp;"#g'"&amp;"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4" s="73" t="str">
        <f>SUBSTITUTE(IF(VLOOKUP(BM$173,$AD$9:$AN$20,8,FALSE)=INDEX($E$133:$G$135,MATCH("●",INDEX($H$133:$AQ$135,,MATCH($D184,$70:$70,0)-7),0),1),"","sed -i "&amp;IF($AK$171="MacOS","'' ","")&amp;"'s#"&amp;BM$173&amp;"="""&amp;VLOOKUP(BM$173,$AD$9:$AN$20,8,FALSE)&amp;""""&amp;"#"&amp;BM$173&amp;"="&amp;""""&amp;INDEX($E$133:$G$135,MATCH("●",INDEX($H$133:$AQ$135,,MATCH($D184,$70:$70,0)-7),0),1)&amp;""""&amp;"#g'"&amp;" ${CONFIG_DIR}db_data_config.txt; export "&amp;BM$173&amp;"="&amp;""""&amp;INDEX($E$133:$G$135,MATCH("●",INDEX($H$133:$AQ$135,,MATCH($D184,$70:$70,0)-7),0),1)&amp;""";"),",",""",""")</f>
        <v/>
      </c>
      <c r="BN184" s="73" t="str">
        <f>SUBSTITUTE(IF(INDEX($E$133:$G$135,MATCH("●",INDEX($H$133:$AQ$135,,MATCH($D184,$70:$70,0)-7),0),1)=VLOOKUP(BN$173,$AD$9:$AN$20,8,FALSE),"","sed -i "&amp;IF($AK$171="MacOS","'' ","")&amp;"'s#"&amp;BN$173&amp;"="""&amp;INDEX($E$133:$G$135,MATCH("●",INDEX($H$133:$AQ$135,,MATCH($D184,$70:$70,0)-7),0),1)&amp;""""&amp;"#"&amp;BN$173&amp;"="&amp;""""&amp;VLOOKUP(BN$173,$AD$9:$AN$20,8,FALSE)&amp;""""&amp;"#g'"&amp;"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4" s="73" t="str">
        <f>SUBSTITUTE(IF(VLOOKUP(BO$173,$AD$9:$AN$20,8,FALSE)=INDEX($E$137:$G$139,MATCH("●",INDEX($H$137:$AQ$139,,MATCH($D184,$70:$70,0)-7),0),1),"","sed -i "&amp;IF($AK$171="MacOS","'' ","")&amp;"'s#"&amp;BO$173&amp;"="""&amp;VLOOKUP(BO$173,$AD$9:$AN$20,8,FALSE)&amp;""""&amp;"#"&amp;BO$173&amp;"="&amp;""""&amp;INDEX($E$137:$G$139,MATCH("●",INDEX($H$137:$AQ$139,,MATCH($D184,$70:$70,0)-7),0),1)&amp;""""&amp;"#g'"&amp;" ${CONFIG_DIR}db_data_config.txt; export "&amp;BO$173&amp;"="&amp;""""&amp;INDEX($E$137:$G$139,MATCH("●",INDEX($H$137:$AQ$139,,MATCH($D184,$70:$70,0)-7),0),1)&amp;""";"),",",""",""")</f>
        <v/>
      </c>
      <c r="BP184" s="73" t="str">
        <f>SUBSTITUTE(IF(INDEX($E$137:$G$139,MATCH("●",INDEX($H$137:$AQ$139,,MATCH($D184,$70:$70,0)-7),0),1)=VLOOKUP(BP$173,$AD$9:$AN$20,8,FALSE),"","sed -i "&amp;IF($AK$171="MacOS","'' ","")&amp;"'s#"&amp;BP$173&amp;"="""&amp;INDEX($E$137:$G$139,MATCH("●",INDEX($H$137:$AQ$139,,MATCH($D184,$70:$70,0)-7),0),1)&amp;""""&amp;"#"&amp;BP$173&amp;"="&amp;""""&amp;VLOOKUP(BP$173,$AD$9:$AN$20,8,FALSE)&amp;""""&amp;"#g'"&amp;"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4" s="73" t="str">
        <f>SUBSTITUTE(IF(VLOOKUP(BQ$173,$AD$9:$AN$20,8,FALSE)=INDEX($E$141:$G$143,MATCH("●",INDEX($H$141:$AQ$143,,MATCH($D184,$70:$70,0)-7),0),1),"","sed -i "&amp;IF($AK$171="MacOS","'' ","")&amp;"'s#"&amp;BQ$173&amp;"="""&amp;VLOOKUP(BQ$173,$AD$9:$AN$20,8,FALSE)&amp;""""&amp;"#"&amp;BQ$173&amp;"="&amp;""""&amp;INDEX($E$141:$G$143,MATCH("●",INDEX($H$141:$AQ$143,,MATCH($D184,$70:$70,0)-7),0),1)&amp;""""&amp;"#g'"&amp;" ${CONFIG_DIR}db_data_config.txt; export "&amp;BQ$173&amp;"="&amp;""""&amp;INDEX($E$141:$G$143,MATCH("●",INDEX($H$141:$AQ$143,,MATCH($D184,$70:$70,0)-7),0),1)&amp;""";"),",",""",""")</f>
        <v/>
      </c>
      <c r="BR184" s="73" t="str">
        <f>SUBSTITUTE(IF(INDEX($E$141:$G$143,MATCH("●",INDEX($H$141:$AQ$143,,MATCH($D184,$70:$70,0)-7),0),1)=VLOOKUP(BR$173,$AD$9:$AN$20,8,FALSE),"","sed -i "&amp;IF($AK$171="MacOS","'' ","")&amp;"'s#"&amp;BR$173&amp;"="""&amp;INDEX($E$141:$G$143,MATCH("●",INDEX($H$141:$AQ$143,,MATCH($D184,$70:$70,0)-7),0),1)&amp;""""&amp;"#"&amp;BR$173&amp;"="&amp;""""&amp;VLOOKUP(BR$173,$AD$9:$AN$20,8,FALSE)&amp;""""&amp;"#g'"&amp;"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4" s="73" t="str">
        <f>SUBSTITUTE(IF(VLOOKUP(BS$173,$AD$9:$AN$20,8,FALSE)=INDEX($E$145:$G$147,MATCH("●",INDEX($H$145:$AQ$147,,MATCH($D184,$70:$70,0)-7),0),1),"","sed -i "&amp;IF($AK$171="MacOS","'' ","")&amp;"'s#"&amp;BS$173&amp;"="""&amp;VLOOKUP(BS$173,$AD$9:$AN$20,8,FALSE)&amp;""""&amp;"#"&amp;BS$173&amp;"="&amp;""""&amp;INDEX($E$145:$G$147,MATCH("●",INDEX($H$145:$AQ$147,,MATCH($D184,$70:$70,0)-7),0),1)&amp;""""&amp;"#g'"&amp;" ${CONFIG_DIR}db_data_config.txt; export "&amp;BS$173&amp;"="&amp;""""&amp;INDEX($E$145:$G$147,MATCH("●",INDEX($H$145:$AQ$147,,MATCH($D184,$70:$70,0)-7),0),1)&amp;""";"),",",""",""")</f>
        <v/>
      </c>
      <c r="BT184" s="73" t="str">
        <f>SUBSTITUTE(IF(INDEX($E$145:$G$147,MATCH("●",INDEX($H$145:$AQ$147,,MATCH($D184,$70:$70,0)-7),0),1)=VLOOKUP(BT$173,$AD$9:$AN$20,8,FALSE),"","sed -i "&amp;IF($AK$171="MacOS","'' ","")&amp;"'s#"&amp;BT$173&amp;"="""&amp;INDEX($E$145:$G$147,MATCH("●",INDEX($H$145:$AQ$147,,MATCH($D184,$70:$70,0)-7),0),1)&amp;""""&amp;"#"&amp;BT$173&amp;"="&amp;""""&amp;VLOOKUP(BT$173,$AD$9:$AN$20,8,FALSE)&amp;""""&amp;"#g'"&amp;"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4" s="60" t="s">
        <v>1107</v>
      </c>
    </row>
    <row r="185" spans="4:73" ht="54" customHeight="1">
      <c r="D185" s="138">
        <f t="shared" si="3"/>
        <v>83</v>
      </c>
      <c r="E185" s="139"/>
      <c r="F185" s="139"/>
      <c r="G185" s="140"/>
      <c r="H185" s="45" t="str">
        <f t="shared" ca="1" si="2"/>
        <v>clear; echo テストケース083; sed -i '' 's#COLUMN_DATA_TYPE="char"#COLUMN_DATA_TYPE="date"#g' ${CONFIG_DIR}db_data_config.txt; export COLUMN_DATA_TYPE="date";sed -i '' 's#COLUMN_DATA_LENGTH="3"#COLUMN_DATA_LENGTH="YY"#g' ${CONFIG_DIR}db_data_config.txt; export COLUMN_DATA_LENGTH="YY";sh ./script/db_check_data_validate_config.sh; sed -i '' 's#COLUMN_DATA_TYPE="date"#COLUMN_DATA_TYPE="char"#g' ${CONFIG_DIR}db_data_config.txt; export COLUMN_DATA_TYPE="char";sed -i '' 's#COLUMN_DATA_LENGTH="YY"#COLUMN_DATA_LENGTH="3"#g'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6" t="str" cm="1">
        <f t="array" ref="AE185">SUBSTITUTE(INDEX($H$149:$AQ$149, , MATCH($D185, $70:$70, 0)-7),"-","")</f>
        <v>正常</v>
      </c>
      <c r="AF185" s="147"/>
      <c r="AG185" s="148"/>
      <c r="AH185" s="156" t="s">
        <v>966</v>
      </c>
      <c r="AI185" s="157"/>
      <c r="AJ185" s="157"/>
      <c r="AK185" s="157"/>
      <c r="AL185" s="157"/>
      <c r="AM185" s="157"/>
      <c r="AN185" s="157"/>
      <c r="AO185" s="157"/>
      <c r="AP185" s="157"/>
      <c r="AQ185" s="158"/>
      <c r="AS185" s="69" t="str" cm="1">
        <f t="array" ref="AS185">SUBSTITUTE(TEXT(INDEX($H$152:$AQ$152,1,$D185-72),"000000"),"-","")</f>
        <v>220001</v>
      </c>
      <c r="AT185" s="70"/>
      <c r="AU185" s="71"/>
      <c r="AW185" s="73" t="str">
        <f>SUBSTITUTE(IF(VLOOKUP(AW$173,$AD$9:$AN$20,8,FALSE)=INDEX($E$76:$G$78,MATCH("●",INDEX($H$76:$AQ$78,,MATCH($D185,$70:$70,0)-7),0),1),"","sed -i "&amp;IF($AK$171="MacOS","'' ","")&amp;"'s#"&amp;AW$173&amp;"="""&amp;VLOOKUP(AW$173,$AD$9:$AN$20,8,FALSE)&amp;""""&amp;"#"&amp;AW$173&amp;"="&amp;""""&amp;INDEX($E$76:$G$78,MATCH("●",INDEX($H$76:$AQ$78,,MATCH($D185,$70:$70,0)-7),0),1)&amp;""""&amp;"#g'"&amp;" ${CONFIG_DIR}db_data_config.txt; export "&amp;AW$173&amp;"="&amp;""""&amp;INDEX($E$76:$G$78,MATCH("●",INDEX($H$76:$AQ$78,,MATCH($D185,$70:$70,0)-7),0),1)&amp;""";"),",",""",""")</f>
        <v/>
      </c>
      <c r="AX185" s="73" t="str">
        <f>SUBSTITUTE(IF(INDEX($E$76:$G$78,MATCH("●",INDEX($H$76:$AQ$78,,MATCH($D185,$70:$70,0)-7),0),1)=VLOOKUP(AX$173,$AD$9:$AN$20,8,FALSE),"","sed -i "&amp;IF($AK$171="MacOS","'' ","")&amp;"'s#"&amp;AX$173&amp;"="""&amp;INDEX($E$76:$G$78,MATCH("●",INDEX($H$76:$AQ$78,,MATCH($D185,$70:$70,0)-7),0),1)&amp;""""&amp;"#"&amp;AX$173&amp;"="&amp;""""&amp;VLOOKUP(AX$173,$AD$9:$AN$20,8,FALSE)&amp;""""&amp;"#g'"&amp;"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5" s="73" t="str">
        <f>SUBSTITUTE(IF(VLOOKUP(AY$173,$AD$9:$AN$20,8,FALSE)=INDEX($E$80:$G$84,MATCH("●",INDEX($H$80:$AQ$84,,MATCH($D185,$70:$70,0)-7),0),1),"","sed -i "&amp;IF($AK$171="MacOS","'' ","")&amp;"'s#"&amp;AY$173&amp;"="""&amp;VLOOKUP(AY$173,$AD$9:$AN$20,8,FALSE)&amp;""""&amp;"#"&amp;AY$173&amp;"="&amp;""""&amp;INDEX($E$80:$G$84,MATCH("●",INDEX($H$80:$AQ$84,,MATCH($D185,$70:$70,0)-7),0),1)&amp;""""&amp;"#g'"&amp;" ${CONFIG_DIR}db_data_config.txt; export "&amp;AY$173&amp;"="&amp;""""&amp;INDEX($E$80:$G$84,MATCH("●",INDEX($H$80:$AQ$84,,MATCH($D185,$70:$70,0)-7),0),1)&amp;""";"),",",""",""")</f>
        <v>sed -i '' 's#COLUMN_DATA_TYPE="char"#COLUMN_DATA_TYPE="date"#g' ${CONFIG_DIR}db_data_config.txt; export COLUMN_DATA_TYPE="date";</v>
      </c>
      <c r="AZ185" s="73" t="str">
        <f>SUBSTITUTE(IF(INDEX($E$80:$G$84,MATCH("●",INDEX($H$80:$AQ$84,,MATCH($D185,$70:$70,0)-7),0),1)=VLOOKUP(AZ$173,$AD$9:$AN$20,8,FALSE),"","sed -i "&amp;IF($AK$171="MacOS","'' ","")&amp;"'s#"&amp;AZ$173&amp;"="""&amp;INDEX($E$80:$G$84,MATCH("●",INDEX($H$80:$AQ$84,,MATCH($D185,$70:$70,0)-7),0),1)&amp;""""&amp;"#"&amp;AZ$173&amp;"="&amp;""""&amp;VLOOKUP(AZ$173,$AD$9:$AN$20,8,FALSE)&amp;""""&amp;"#g'"&amp;"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5" s="73" t="str">
        <f>SUBSTITUTE(IF(VLOOKUP(BA$173,$AD$9:$AN$20,8,FALSE)=INDEX($E$86:$G$111,MATCH("●",INDEX($H$86:$AQ$111,,MATCH($D185,$70:$70,0)-7),0),1),"","sed -i "&amp;IF($AK$171="MacOS","'' ","")&amp;"'s#"&amp;BA$173&amp;"="""&amp;VLOOKUP(BA$173,$AD$9:$AN$20,8,FALSE)&amp;""""&amp;"#"&amp;BA$173&amp;"="&amp;""""&amp;INDEX($E$86:$G$111,MATCH("●",INDEX($H$86:$AQ$111,,MATCH($D185,$70:$70,0)-7),0),1)&amp;""""&amp;"#g'"&amp;" ${CONFIG_DIR}db_data_config.txt; export "&amp;BA$173&amp;"="&amp;""""&amp;INDEX($E$86:$G$111,MATCH("●",INDEX($H$86:$AQ$111,,MATCH($D185,$70:$70,0)-7),0),1)&amp;""";"),",",""",""")</f>
        <v>sed -i '' 's#COLUMN_DATA_LENGTH="3"#COLUMN_DATA_LENGTH="YY"#g' ${CONFIG_DIR}db_data_config.txt; export COLUMN_DATA_LENGTH="YY";</v>
      </c>
      <c r="BB185" s="73" t="str">
        <f>SUBSTITUTE(IF(INDEX($E$86:$G$111,MATCH("●",INDEX($H$86:$AQ$111,,MATCH($D185,$70:$70,0)-7),0),1)=VLOOKUP(BB$173,$AD$9:$AN$20,8,FALSE),"","sed -i "&amp;IF($AK$171="MacOS","'' ","")&amp;"'s#"&amp;BB$173&amp;"="""&amp;INDEX($E$86:$G$111,MATCH("●",INDEX($H$86:$AQ$111,,MATCH($D185,$70:$70,0)-7),0),1)&amp;""""&amp;"#"&amp;BB$173&amp;"="&amp;""""&amp;VLOOKUP(BB$173,$AD$9:$AN$20,8,FALSE)&amp;""""&amp;"#g'"&amp;"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's#COLUMN_DATA_LENGTH="YY"#COLUMN_DATA_LENGTH="3"#g' ${CONFIG_DIR}db_data_config.txt; export COLUMN_DATA_LENGTH="3";</v>
      </c>
      <c r="BC185" s="73" t="str">
        <f>SUBSTITUTE(IF(VLOOKUP(BC$173,$AD$9:$AN$20,8,FALSE)=INDEX($E$113:$G$114,MATCH("●",INDEX($H$113:$AQ$114,,MATCH($D185,$70:$70,0)-7),0),1),"","sed -i "&amp;IF($AK$171="MacOS","'' ","")&amp;"'s#"&amp;BC$173&amp;"="""&amp;VLOOKUP(BC$173,$AD$9:$AN$20,8,FALSE)&amp;""""&amp;"#"&amp;BC$173&amp;"="&amp;""""&amp;INDEX($E$113:$G$114,MATCH("●",INDEX($H$113:$AQ$114,,MATCH($D185,$70:$70,0)-7),0),1)&amp;""""&amp;"#g'"&amp;" ${CONFIG_DIR}db_data_config.txt; export "&amp;BC$173&amp;"="&amp;""""&amp;INDEX($E$113:$G$114,MATCH("●",INDEX($H$113:$AQ$114,,MATCH($D185,$70:$70,0)-7),0),1)&amp;""";"),",",""",""")</f>
        <v/>
      </c>
      <c r="BD185" s="73" t="str">
        <f>SUBSTITUTE(IF(INDEX($E$113:$G$114,MATCH("●",INDEX($H$113:$AQ$114,,MATCH($D185,$70:$70,0)-7),0),1)=VLOOKUP(BD$173,$AD$9:$AN$20,8,FALSE),"","sed -i "&amp;IF($AK$171="MacOS","'' ","")&amp;"'s#"&amp;BD$173&amp;"="""&amp;INDEX($E$113:$G$114,MATCH("●",INDEX($H$113:$AQ$114,,MATCH($D185,$70:$70,0)-7),0),1)&amp;""""&amp;"#"&amp;BD$173&amp;"="&amp;""""&amp;VLOOKUP(BD$173,$AD$9:$AN$20,8,FALSE)&amp;""""&amp;"#g'"&amp;"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5" s="73" t="str">
        <f>SUBSTITUTE(IF(VLOOKUP(BE$173,$AD$9:$AN$20,8,FALSE)=INDEX($E$116:$G$118,MATCH("●",INDEX($H$116:$AQ$118,,MATCH($D185,$70:$70,0)-7),0),1),"","sed -i "&amp;IF($AK$171="MacOS","'' ","")&amp;"'s#"&amp;BE$173&amp;"="""&amp;VLOOKUP(BE$173,$AD$9:$AN$20,8,FALSE)&amp;""""&amp;"#"&amp;BE$173&amp;"="&amp;""""&amp;INDEX($E$116:$G$118,MATCH("●",INDEX($H$116:$AQ$118,,MATCH($D185,$70:$70,0)-7),0),1)&amp;""""&amp;"#g'"&amp;" ${CONFIG_DIR}db_data_config.txt; export "&amp;BE$173&amp;"="&amp;""""&amp;INDEX($E$116:$G$118,MATCH("●",INDEX($H$116:$AQ$118,,MATCH($D185,$70:$70,0)-7),0),1)&amp;""";"),",",""",""")</f>
        <v/>
      </c>
      <c r="BF185" s="73" t="str">
        <f>SUBSTITUTE(IF(INDEX($E$116:$G$118,MATCH("●",INDEX($H$116:$AQ$118,,MATCH($D185,$70:$70,0)-7),0),1)=VLOOKUP(BF$173,$AD$9:$AN$20,8,FALSE),"","sed -i "&amp;IF($AK$171="MacOS","'' ","")&amp;"'s#"&amp;BF$173&amp;"="""&amp;INDEX($E$116:$G$118,MATCH("●",INDEX($H$116:$AQ$118,,MATCH($D185,$70:$70,0)-7),0),1)&amp;""""&amp;"#"&amp;BF$173&amp;"="&amp;""""&amp;VLOOKUP(BF$173,$AD$9:$AN$20,8,FALSE)&amp;""""&amp;"#g'"&amp;"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5" s="73" t="str">
        <f>SUBSTITUTE(IF(VLOOKUP(BG$173,$AD$9:$AN$20,8,FALSE)=INDEX($E$120:$G$122,MATCH("●",INDEX($H$120:$AQ$122,,MATCH($D185,$70:$70,0)-7),0),1),"","sed -i "&amp;IF($AK$171="MacOS","'' ","")&amp;"'s#"&amp;BG$173&amp;"="""&amp;VLOOKUP(BG$173,$AD$9:$AN$20,8,FALSE)&amp;""""&amp;"#"&amp;BG$173&amp;"="&amp;""""&amp;INDEX($E$120:$G$122,MATCH("●",INDEX($H$120:$AQ$122,,MATCH($D185,$70:$70,0)-7),0),1)&amp;""""&amp;"#g'"&amp;" ${CONFIG_DIR}db_data_config.txt; export "&amp;BG$173&amp;"="&amp;""""&amp;INDEX($E$120:$G$122,MATCH("●",INDEX($H$120:$AQ$122,,MATCH($D185,$70:$70,0)-7),0),1)&amp;""";"),",",""",""")</f>
        <v/>
      </c>
      <c r="BH185" s="73" t="str">
        <f>SUBSTITUTE(IF(INDEX($E$120:$G$122,MATCH("●",INDEX($H$120:$AQ$122,,MATCH($D185,$70:$70,0)-7),0),1)=VLOOKUP(BH$173,$AD$9:$AN$20,8,FALSE),"","sed -i "&amp;IF($AK$171="MacOS","'' ","")&amp;"'s#"&amp;BH$173&amp;"="""&amp;INDEX($E$120:$G$122,MATCH("●",INDEX($H$120:$AQ$122,,MATCH($D185,$70:$70,0)-7),0),1)&amp;""""&amp;"#"&amp;BH$173&amp;"="&amp;""""&amp;VLOOKUP(BH$173,$AD$9:$AN$20,8,FALSE)&amp;""""&amp;"#g'"&amp;"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5" s="73" t="str">
        <f>SUBSTITUTE(IF(VLOOKUP(BI$173,$AD$9:$AN$20,8,FALSE)=INDEX($E$124:$G$127,MATCH("●",INDEX($H$124:$AQ$127,,MATCH($D185,$70:$70,0)-7),0),1),"","sed -i "&amp;IF($AK$171="MacOS","'' ","")&amp;"'s#"&amp;BI$173&amp;"="""&amp;VLOOKUP(BI$173,$AD$9:$AN$20,8,FALSE)&amp;""""&amp;"#"&amp;BI$173&amp;"="&amp;""""&amp;INDEX($E$124:$G$127,MATCH("●",INDEX($H$124:$AQ$127,,MATCH($D185,$70:$70,0)-7),0),1)&amp;""""&amp;"#g'"&amp;" ${CONFIG_DIR}db_data_config.txt; export "&amp;BI$173&amp;"="&amp;""""&amp;INDEX($E$124:$G$127,MATCH("●",INDEX($H$124:$AQ$127,,MATCH($D185,$70:$70,0)-7),0),1)&amp;""";"),",",""",""")</f>
        <v/>
      </c>
      <c r="BJ185" s="73" t="str">
        <f>SUBSTITUTE(IF(INDEX($E$124:$G$127,MATCH("●",INDEX($H$124:$AQ$127,,MATCH($D185,$70:$70,0)-7),0),1)=VLOOKUP(BJ$173,$AD$9:$AN$20,8,FALSE),"","sed -i "&amp;IF($AK$171="MacOS","'' ","")&amp;"'s#"&amp;BJ$173&amp;"="""&amp;INDEX($E$124:$G$127,MATCH("●",INDEX($H$124:$AQ$127,,MATCH($D185,$70:$70,0)-7),0),1)&amp;""""&amp;"#"&amp;BJ$173&amp;"="&amp;""""&amp;VLOOKUP(BJ$173,$AD$9:$AN$20,8,FALSE)&amp;""""&amp;"#g'"&amp;"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5" s="73" t="str">
        <f>SUBSTITUTE(IF(VLOOKUP(BK$173,$AD$9:$AN$20,8,FALSE)=INDEX($E$129:$G$131,MATCH("●",INDEX($H$129:$AQ$131,,MATCH($D185,$70:$70,0)-7),0),1),"","sed -i "&amp;IF($AK$171="MacOS","'' ","")&amp;"'s#"&amp;BK$173&amp;"="""&amp;VLOOKUP(BK$173,$AD$9:$AN$20,8,FALSE)&amp;""""&amp;"#"&amp;BK$173&amp;"="&amp;""""&amp;INDEX($E$129:$G$131,MATCH("●",INDEX($H$129:$AQ$131,,MATCH($D185,$70:$70,0)-7),0),1)&amp;""""&amp;"#g'"&amp;" ${CONFIG_DIR}db_data_config.txt; export "&amp;BK$173&amp;"="&amp;""""&amp;INDEX($E$129:$G$131,MATCH("●",INDEX($H$129:$AQ$131,,MATCH($D185,$70:$70,0)-7),0),1)&amp;""";"),",",""",""")</f>
        <v/>
      </c>
      <c r="BL185" s="73" t="str">
        <f>SUBSTITUTE(IF(INDEX($E$129:$G$131,MATCH("●",INDEX($H$129:$AQ$131,,MATCH($D185,$70:$70,0)-7),0),1)=VLOOKUP(BL$173,$AD$9:$AN$20,8,FALSE),"","sed -i "&amp;IF($AK$171="MacOS","'' ","")&amp;"'s#"&amp;BL$173&amp;"="""&amp;INDEX($E$129:$G$131,MATCH("●",INDEX($H$129:$AQ$131,,MATCH($D185,$70:$70,0)-7),0),1)&amp;""""&amp;"#"&amp;BL$173&amp;"="&amp;""""&amp;VLOOKUP(BL$173,$AD$9:$AN$20,8,FALSE)&amp;""""&amp;"#g'"&amp;"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5" s="73" t="str">
        <f>SUBSTITUTE(IF(VLOOKUP(BM$173,$AD$9:$AN$20,8,FALSE)=INDEX($E$133:$G$135,MATCH("●",INDEX($H$133:$AQ$135,,MATCH($D185,$70:$70,0)-7),0),1),"","sed -i "&amp;IF($AK$171="MacOS","'' ","")&amp;"'s#"&amp;BM$173&amp;"="""&amp;VLOOKUP(BM$173,$AD$9:$AN$20,8,FALSE)&amp;""""&amp;"#"&amp;BM$173&amp;"="&amp;""""&amp;INDEX($E$133:$G$135,MATCH("●",INDEX($H$133:$AQ$135,,MATCH($D185,$70:$70,0)-7),0),1)&amp;""""&amp;"#g'"&amp;" ${CONFIG_DIR}db_data_config.txt; export "&amp;BM$173&amp;"="&amp;""""&amp;INDEX($E$133:$G$135,MATCH("●",INDEX($H$133:$AQ$135,,MATCH($D185,$70:$70,0)-7),0),1)&amp;""";"),",",""",""")</f>
        <v/>
      </c>
      <c r="BN185" s="73" t="str">
        <f>SUBSTITUTE(IF(INDEX($E$133:$G$135,MATCH("●",INDEX($H$133:$AQ$135,,MATCH($D185,$70:$70,0)-7),0),1)=VLOOKUP(BN$173,$AD$9:$AN$20,8,FALSE),"","sed -i "&amp;IF($AK$171="MacOS","'' ","")&amp;"'s#"&amp;BN$173&amp;"="""&amp;INDEX($E$133:$G$135,MATCH("●",INDEX($H$133:$AQ$135,,MATCH($D185,$70:$70,0)-7),0),1)&amp;""""&amp;"#"&amp;BN$173&amp;"="&amp;""""&amp;VLOOKUP(BN$173,$AD$9:$AN$20,8,FALSE)&amp;""""&amp;"#g'"&amp;"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5" s="73" t="str">
        <f>SUBSTITUTE(IF(VLOOKUP(BO$173,$AD$9:$AN$20,8,FALSE)=INDEX($E$137:$G$139,MATCH("●",INDEX($H$137:$AQ$139,,MATCH($D185,$70:$70,0)-7),0),1),"","sed -i "&amp;IF($AK$171="MacOS","'' ","")&amp;"'s#"&amp;BO$173&amp;"="""&amp;VLOOKUP(BO$173,$AD$9:$AN$20,8,FALSE)&amp;""""&amp;"#"&amp;BO$173&amp;"="&amp;""""&amp;INDEX($E$137:$G$139,MATCH("●",INDEX($H$137:$AQ$139,,MATCH($D185,$70:$70,0)-7),0),1)&amp;""""&amp;"#g'"&amp;" ${CONFIG_DIR}db_data_config.txt; export "&amp;BO$173&amp;"="&amp;""""&amp;INDEX($E$137:$G$139,MATCH("●",INDEX($H$137:$AQ$139,,MATCH($D185,$70:$70,0)-7),0),1)&amp;""";"),",",""",""")</f>
        <v/>
      </c>
      <c r="BP185" s="73" t="str">
        <f>SUBSTITUTE(IF(INDEX($E$137:$G$139,MATCH("●",INDEX($H$137:$AQ$139,,MATCH($D185,$70:$70,0)-7),0),1)=VLOOKUP(BP$173,$AD$9:$AN$20,8,FALSE),"","sed -i "&amp;IF($AK$171="MacOS","'' ","")&amp;"'s#"&amp;BP$173&amp;"="""&amp;INDEX($E$137:$G$139,MATCH("●",INDEX($H$137:$AQ$139,,MATCH($D185,$70:$70,0)-7),0),1)&amp;""""&amp;"#"&amp;BP$173&amp;"="&amp;""""&amp;VLOOKUP(BP$173,$AD$9:$AN$20,8,FALSE)&amp;""""&amp;"#g'"&amp;"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5" s="73" t="str">
        <f>SUBSTITUTE(IF(VLOOKUP(BQ$173,$AD$9:$AN$20,8,FALSE)=INDEX($E$141:$G$143,MATCH("●",INDEX($H$141:$AQ$143,,MATCH($D185,$70:$70,0)-7),0),1),"","sed -i "&amp;IF($AK$171="MacOS","'' ","")&amp;"'s#"&amp;BQ$173&amp;"="""&amp;VLOOKUP(BQ$173,$AD$9:$AN$20,8,FALSE)&amp;""""&amp;"#"&amp;BQ$173&amp;"="&amp;""""&amp;INDEX($E$141:$G$143,MATCH("●",INDEX($H$141:$AQ$143,,MATCH($D185,$70:$70,0)-7),0),1)&amp;""""&amp;"#g'"&amp;" ${CONFIG_DIR}db_data_config.txt; export "&amp;BQ$173&amp;"="&amp;""""&amp;INDEX($E$141:$G$143,MATCH("●",INDEX($H$141:$AQ$143,,MATCH($D185,$70:$70,0)-7),0),1)&amp;""";"),",",""",""")</f>
        <v/>
      </c>
      <c r="BR185" s="73" t="str">
        <f>SUBSTITUTE(IF(INDEX($E$141:$G$143,MATCH("●",INDEX($H$141:$AQ$143,,MATCH($D185,$70:$70,0)-7),0),1)=VLOOKUP(BR$173,$AD$9:$AN$20,8,FALSE),"","sed -i "&amp;IF($AK$171="MacOS","'' ","")&amp;"'s#"&amp;BR$173&amp;"="""&amp;INDEX($E$141:$G$143,MATCH("●",INDEX($H$141:$AQ$143,,MATCH($D185,$70:$70,0)-7),0),1)&amp;""""&amp;"#"&amp;BR$173&amp;"="&amp;""""&amp;VLOOKUP(BR$173,$AD$9:$AN$20,8,FALSE)&amp;""""&amp;"#g'"&amp;"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5" s="73" t="str">
        <f>SUBSTITUTE(IF(VLOOKUP(BS$173,$AD$9:$AN$20,8,FALSE)=INDEX($E$145:$G$147,MATCH("●",INDEX($H$145:$AQ$147,,MATCH($D185,$70:$70,0)-7),0),1),"","sed -i "&amp;IF($AK$171="MacOS","'' ","")&amp;"'s#"&amp;BS$173&amp;"="""&amp;VLOOKUP(BS$173,$AD$9:$AN$20,8,FALSE)&amp;""""&amp;"#"&amp;BS$173&amp;"="&amp;""""&amp;INDEX($E$145:$G$147,MATCH("●",INDEX($H$145:$AQ$147,,MATCH($D185,$70:$70,0)-7),0),1)&amp;""""&amp;"#g'"&amp;" ${CONFIG_DIR}db_data_config.txt; export "&amp;BS$173&amp;"="&amp;""""&amp;INDEX($E$145:$G$147,MATCH("●",INDEX($H$145:$AQ$147,,MATCH($D185,$70:$70,0)-7),0),1)&amp;""";"),",",""",""")</f>
        <v/>
      </c>
      <c r="BT185" s="73" t="str">
        <f>SUBSTITUTE(IF(INDEX($E$145:$G$147,MATCH("●",INDEX($H$145:$AQ$147,,MATCH($D185,$70:$70,0)-7),0),1)=VLOOKUP(BT$173,$AD$9:$AN$20,8,FALSE),"","sed -i "&amp;IF($AK$171="MacOS","'' ","")&amp;"'s#"&amp;BT$173&amp;"="""&amp;INDEX($E$145:$G$147,MATCH("●",INDEX($H$145:$AQ$147,,MATCH($D185,$70:$70,0)-7),0),1)&amp;""""&amp;"#"&amp;BT$173&amp;"="&amp;""""&amp;VLOOKUP(BT$173,$AD$9:$AN$20,8,FALSE)&amp;""""&amp;"#g'"&amp;"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5" s="60" t="s">
        <v>1107</v>
      </c>
    </row>
    <row r="186" spans="4:73" ht="54" customHeight="1">
      <c r="D186" s="138">
        <f t="shared" si="3"/>
        <v>84</v>
      </c>
      <c r="E186" s="139"/>
      <c r="F186" s="139"/>
      <c r="G186" s="140"/>
      <c r="H186" s="45" t="str">
        <f t="shared" ca="1" si="2"/>
        <v>clear; echo テストケース084;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6" t="str" cm="1">
        <f t="array" ref="AE186">SUBSTITUTE(INDEX($H$149:$AQ$149, , MATCH($D186, $70:$70, 0)-7),"-","")</f>
        <v>正常</v>
      </c>
      <c r="AF186" s="147"/>
      <c r="AG186" s="148"/>
      <c r="AH186" s="156" t="s">
        <v>967</v>
      </c>
      <c r="AI186" s="157"/>
      <c r="AJ186" s="157"/>
      <c r="AK186" s="157"/>
      <c r="AL186" s="157"/>
      <c r="AM186" s="157"/>
      <c r="AN186" s="157"/>
      <c r="AO186" s="157"/>
      <c r="AP186" s="157"/>
      <c r="AQ186" s="158"/>
      <c r="AS186" s="69" t="str" cm="1">
        <f t="array" ref="AS186">SUBSTITUTE(TEXT(INDEX($H$152:$AQ$152,1,$D186-72),"000000"),"-","")</f>
        <v>220001</v>
      </c>
      <c r="AT186" s="70"/>
      <c r="AU186" s="71"/>
      <c r="AW186" s="73" t="str">
        <f>SUBSTITUTE(IF(VLOOKUP(AW$173,$AD$9:$AN$20,8,FALSE)=INDEX($E$76:$G$78,MATCH("●",INDEX($H$76:$AQ$78,,MATCH($D186,$70:$70,0)-7),0),1),"","sed -i "&amp;IF($AK$171="MacOS","'' ","")&amp;"'s#"&amp;AW$173&amp;"="""&amp;VLOOKUP(AW$173,$AD$9:$AN$20,8,FALSE)&amp;""""&amp;"#"&amp;AW$173&amp;"="&amp;""""&amp;INDEX($E$76:$G$78,MATCH("●",INDEX($H$76:$AQ$78,,MATCH($D186,$70:$70,0)-7),0),1)&amp;""""&amp;"#g'"&amp;" ${CONFIG_DIR}db_data_config.txt; export "&amp;AW$173&amp;"="&amp;""""&amp;INDEX($E$76:$G$78,MATCH("●",INDEX($H$76:$AQ$78,,MATCH($D186,$70:$70,0)-7),0),1)&amp;""";"),",",""",""")</f>
        <v/>
      </c>
      <c r="AX186" s="73" t="str">
        <f>SUBSTITUTE(IF(INDEX($E$76:$G$78,MATCH("●",INDEX($H$76:$AQ$78,,MATCH($D186,$70:$70,0)-7),0),1)=VLOOKUP(AX$173,$AD$9:$AN$20,8,FALSE),"","sed -i "&amp;IF($AK$171="MacOS","'' ","")&amp;"'s#"&amp;AX$173&amp;"="""&amp;INDEX($E$76:$G$78,MATCH("●",INDEX($H$76:$AQ$78,,MATCH($D186,$70:$70,0)-7),0),1)&amp;""""&amp;"#"&amp;AX$173&amp;"="&amp;""""&amp;VLOOKUP(AX$173,$AD$9:$AN$20,8,FALSE)&amp;""""&amp;"#g'"&amp;"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6" s="73" t="str">
        <f>SUBSTITUTE(IF(VLOOKUP(AY$173,$AD$9:$AN$20,8,FALSE)=INDEX($E$80:$G$84,MATCH("●",INDEX($H$80:$AQ$84,,MATCH($D186,$70:$70,0)-7),0),1),"","sed -i "&amp;IF($AK$171="MacOS","'' ","")&amp;"'s#"&amp;AY$173&amp;"="""&amp;VLOOKUP(AY$173,$AD$9:$AN$20,8,FALSE)&amp;""""&amp;"#"&amp;AY$173&amp;"="&amp;""""&amp;INDEX($E$80:$G$84,MATCH("●",INDEX($H$80:$AQ$84,,MATCH($D186,$70:$70,0)-7),0),1)&amp;""""&amp;"#g'"&amp;" ${CONFIG_DIR}db_data_config.txt; export "&amp;AY$173&amp;"="&amp;""""&amp;INDEX($E$80:$G$84,MATCH("●",INDEX($H$80:$AQ$84,,MATCH($D186,$70:$70,0)-7),0),1)&amp;""";"),",",""",""")</f>
        <v>sed -i '' 's#COLUMN_DATA_TYPE="char"#COLUMN_DATA_TYPE="date"#g' ${CONFIG_DIR}db_data_config.txt; export COLUMN_DATA_TYPE="date";</v>
      </c>
      <c r="AZ186" s="73" t="str">
        <f>SUBSTITUTE(IF(INDEX($E$80:$G$84,MATCH("●",INDEX($H$80:$AQ$84,,MATCH($D186,$70:$70,0)-7),0),1)=VLOOKUP(AZ$173,$AD$9:$AN$20,8,FALSE),"","sed -i "&amp;IF($AK$171="MacOS","'' ","")&amp;"'s#"&amp;AZ$173&amp;"="""&amp;INDEX($E$80:$G$84,MATCH("●",INDEX($H$80:$AQ$84,,MATCH($D186,$70:$70,0)-7),0),1)&amp;""""&amp;"#"&amp;AZ$173&amp;"="&amp;""""&amp;VLOOKUP(AZ$173,$AD$9:$AN$20,8,FALSE)&amp;""""&amp;"#g'"&amp;"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6" s="73" t="str">
        <f>SUBSTITUTE(IF(VLOOKUP(BA$173,$AD$9:$AN$20,8,FALSE)=INDEX($E$86:$G$111,MATCH("●",INDEX($H$86:$AQ$111,,MATCH($D186,$70:$70,0)-7),0),1),"","sed -i "&amp;IF($AK$171="MacOS","'' ","")&amp;"'s#"&amp;BA$173&amp;"="""&amp;VLOOKUP(BA$173,$AD$9:$AN$20,8,FALSE)&amp;""""&amp;"#"&amp;BA$173&amp;"="&amp;""""&amp;INDEX($E$86:$G$111,MATCH("●",INDEX($H$86:$AQ$111,,MATCH($D186,$70:$70,0)-7),0),1)&amp;""""&amp;"#g'"&amp;" ${CONFIG_DIR}db_data_config.txt; export "&amp;BA$173&amp;"="&amp;""""&amp;INDEX($E$86:$G$111,MATCH("●",INDEX($H$86:$AQ$111,,MATCH($D186,$70:$70,0)-7),0),1)&amp;""";"),",",""",""")</f>
        <v>sed -i '' 's#COLUMN_DATA_LENGTH="3"#COLUMN_DATA_LENGTH="MM"#g' ${CONFIG_DIR}db_data_config.txt; export COLUMN_DATA_LENGTH="MM";</v>
      </c>
      <c r="BB186" s="73" t="str">
        <f>SUBSTITUTE(IF(INDEX($E$86:$G$111,MATCH("●",INDEX($H$86:$AQ$111,,MATCH($D186,$70:$70,0)-7),0),1)=VLOOKUP(BB$173,$AD$9:$AN$20,8,FALSE),"","sed -i "&amp;IF($AK$171="MacOS","'' ","")&amp;"'s#"&amp;BB$173&amp;"="""&amp;INDEX($E$86:$G$111,MATCH("●",INDEX($H$86:$AQ$111,,MATCH($D186,$70:$70,0)-7),0),1)&amp;""""&amp;"#"&amp;BB$173&amp;"="&amp;""""&amp;VLOOKUP(BB$173,$AD$9:$AN$20,8,FALSE)&amp;""""&amp;"#g'"&amp;"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's#COLUMN_DATA_LENGTH="MM"#COLUMN_DATA_LENGTH="3"#g' ${CONFIG_DIR}db_data_config.txt; export COLUMN_DATA_LENGTH="3";</v>
      </c>
      <c r="BC186" s="73" t="str">
        <f>SUBSTITUTE(IF(VLOOKUP(BC$173,$AD$9:$AN$20,8,FALSE)=INDEX($E$113:$G$114,MATCH("●",INDEX($H$113:$AQ$114,,MATCH($D186,$70:$70,0)-7),0),1),"","sed -i "&amp;IF($AK$171="MacOS","'' ","")&amp;"'s#"&amp;BC$173&amp;"="""&amp;VLOOKUP(BC$173,$AD$9:$AN$20,8,FALSE)&amp;""""&amp;"#"&amp;BC$173&amp;"="&amp;""""&amp;INDEX($E$113:$G$114,MATCH("●",INDEX($H$113:$AQ$114,,MATCH($D186,$70:$70,0)-7),0),1)&amp;""""&amp;"#g'"&amp;" ${CONFIG_DIR}db_data_config.txt; export "&amp;BC$173&amp;"="&amp;""""&amp;INDEX($E$113:$G$114,MATCH("●",INDEX($H$113:$AQ$114,,MATCH($D186,$70:$70,0)-7),0),1)&amp;""";"),",",""",""")</f>
        <v/>
      </c>
      <c r="BD186" s="73" t="str">
        <f>SUBSTITUTE(IF(INDEX($E$113:$G$114,MATCH("●",INDEX($H$113:$AQ$114,,MATCH($D186,$70:$70,0)-7),0),1)=VLOOKUP(BD$173,$AD$9:$AN$20,8,FALSE),"","sed -i "&amp;IF($AK$171="MacOS","'' ","")&amp;"'s#"&amp;BD$173&amp;"="""&amp;INDEX($E$113:$G$114,MATCH("●",INDEX($H$113:$AQ$114,,MATCH($D186,$70:$70,0)-7),0),1)&amp;""""&amp;"#"&amp;BD$173&amp;"="&amp;""""&amp;VLOOKUP(BD$173,$AD$9:$AN$20,8,FALSE)&amp;""""&amp;"#g'"&amp;"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6" s="73" t="str">
        <f>SUBSTITUTE(IF(VLOOKUP(BE$173,$AD$9:$AN$20,8,FALSE)=INDEX($E$116:$G$118,MATCH("●",INDEX($H$116:$AQ$118,,MATCH($D186,$70:$70,0)-7),0),1),"","sed -i "&amp;IF($AK$171="MacOS","'' ","")&amp;"'s#"&amp;BE$173&amp;"="""&amp;VLOOKUP(BE$173,$AD$9:$AN$20,8,FALSE)&amp;""""&amp;"#"&amp;BE$173&amp;"="&amp;""""&amp;INDEX($E$116:$G$118,MATCH("●",INDEX($H$116:$AQ$118,,MATCH($D186,$70:$70,0)-7),0),1)&amp;""""&amp;"#g'"&amp;" ${CONFIG_DIR}db_data_config.txt; export "&amp;BE$173&amp;"="&amp;""""&amp;INDEX($E$116:$G$118,MATCH("●",INDEX($H$116:$AQ$118,,MATCH($D186,$70:$70,0)-7),0),1)&amp;""";"),",",""",""")</f>
        <v/>
      </c>
      <c r="BF186" s="73" t="str">
        <f>SUBSTITUTE(IF(INDEX($E$116:$G$118,MATCH("●",INDEX($H$116:$AQ$118,,MATCH($D186,$70:$70,0)-7),0),1)=VLOOKUP(BF$173,$AD$9:$AN$20,8,FALSE),"","sed -i "&amp;IF($AK$171="MacOS","'' ","")&amp;"'s#"&amp;BF$173&amp;"="""&amp;INDEX($E$116:$G$118,MATCH("●",INDEX($H$116:$AQ$118,,MATCH($D186,$70:$70,0)-7),0),1)&amp;""""&amp;"#"&amp;BF$173&amp;"="&amp;""""&amp;VLOOKUP(BF$173,$AD$9:$AN$20,8,FALSE)&amp;""""&amp;"#g'"&amp;"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6" s="73" t="str">
        <f>SUBSTITUTE(IF(VLOOKUP(BG$173,$AD$9:$AN$20,8,FALSE)=INDEX($E$120:$G$122,MATCH("●",INDEX($H$120:$AQ$122,,MATCH($D186,$70:$70,0)-7),0),1),"","sed -i "&amp;IF($AK$171="MacOS","'' ","")&amp;"'s#"&amp;BG$173&amp;"="""&amp;VLOOKUP(BG$173,$AD$9:$AN$20,8,FALSE)&amp;""""&amp;"#"&amp;BG$173&amp;"="&amp;""""&amp;INDEX($E$120:$G$122,MATCH("●",INDEX($H$120:$AQ$122,,MATCH($D186,$70:$70,0)-7),0),1)&amp;""""&amp;"#g'"&amp;" ${CONFIG_DIR}db_data_config.txt; export "&amp;BG$173&amp;"="&amp;""""&amp;INDEX($E$120:$G$122,MATCH("●",INDEX($H$120:$AQ$122,,MATCH($D186,$70:$70,0)-7),0),1)&amp;""";"),",",""",""")</f>
        <v/>
      </c>
      <c r="BH186" s="73" t="str">
        <f>SUBSTITUTE(IF(INDEX($E$120:$G$122,MATCH("●",INDEX($H$120:$AQ$122,,MATCH($D186,$70:$70,0)-7),0),1)=VLOOKUP(BH$173,$AD$9:$AN$20,8,FALSE),"","sed -i "&amp;IF($AK$171="MacOS","'' ","")&amp;"'s#"&amp;BH$173&amp;"="""&amp;INDEX($E$120:$G$122,MATCH("●",INDEX($H$120:$AQ$122,,MATCH($D186,$70:$70,0)-7),0),1)&amp;""""&amp;"#"&amp;BH$173&amp;"="&amp;""""&amp;VLOOKUP(BH$173,$AD$9:$AN$20,8,FALSE)&amp;""""&amp;"#g'"&amp;"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6" s="73" t="str">
        <f>SUBSTITUTE(IF(VLOOKUP(BI$173,$AD$9:$AN$20,8,FALSE)=INDEX($E$124:$G$127,MATCH("●",INDEX($H$124:$AQ$127,,MATCH($D186,$70:$70,0)-7),0),1),"","sed -i "&amp;IF($AK$171="MacOS","'' ","")&amp;"'s#"&amp;BI$173&amp;"="""&amp;VLOOKUP(BI$173,$AD$9:$AN$20,8,FALSE)&amp;""""&amp;"#"&amp;BI$173&amp;"="&amp;""""&amp;INDEX($E$124:$G$127,MATCH("●",INDEX($H$124:$AQ$127,,MATCH($D186,$70:$70,0)-7),0),1)&amp;""""&amp;"#g'"&amp;" ${CONFIG_DIR}db_data_config.txt; export "&amp;BI$173&amp;"="&amp;""""&amp;INDEX($E$124:$G$127,MATCH("●",INDEX($H$124:$AQ$127,,MATCH($D186,$70:$70,0)-7),0),1)&amp;""";"),",",""",""")</f>
        <v/>
      </c>
      <c r="BJ186" s="73" t="str">
        <f>SUBSTITUTE(IF(INDEX($E$124:$G$127,MATCH("●",INDEX($H$124:$AQ$127,,MATCH($D186,$70:$70,0)-7),0),1)=VLOOKUP(BJ$173,$AD$9:$AN$20,8,FALSE),"","sed -i "&amp;IF($AK$171="MacOS","'' ","")&amp;"'s#"&amp;BJ$173&amp;"="""&amp;INDEX($E$124:$G$127,MATCH("●",INDEX($H$124:$AQ$127,,MATCH($D186,$70:$70,0)-7),0),1)&amp;""""&amp;"#"&amp;BJ$173&amp;"="&amp;""""&amp;VLOOKUP(BJ$173,$AD$9:$AN$20,8,FALSE)&amp;""""&amp;"#g'"&amp;"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6" s="73" t="str">
        <f>SUBSTITUTE(IF(VLOOKUP(BK$173,$AD$9:$AN$20,8,FALSE)=INDEX($E$129:$G$131,MATCH("●",INDEX($H$129:$AQ$131,,MATCH($D186,$70:$70,0)-7),0),1),"","sed -i "&amp;IF($AK$171="MacOS","'' ","")&amp;"'s#"&amp;BK$173&amp;"="""&amp;VLOOKUP(BK$173,$AD$9:$AN$20,8,FALSE)&amp;""""&amp;"#"&amp;BK$173&amp;"="&amp;""""&amp;INDEX($E$129:$G$131,MATCH("●",INDEX($H$129:$AQ$131,,MATCH($D186,$70:$70,0)-7),0),1)&amp;""""&amp;"#g'"&amp;" ${CONFIG_DIR}db_data_config.txt; export "&amp;BK$173&amp;"="&amp;""""&amp;INDEX($E$129:$G$131,MATCH("●",INDEX($H$129:$AQ$131,,MATCH($D186,$70:$70,0)-7),0),1)&amp;""";"),",",""",""")</f>
        <v/>
      </c>
      <c r="BL186" s="73" t="str">
        <f>SUBSTITUTE(IF(INDEX($E$129:$G$131,MATCH("●",INDEX($H$129:$AQ$131,,MATCH($D186,$70:$70,0)-7),0),1)=VLOOKUP(BL$173,$AD$9:$AN$20,8,FALSE),"","sed -i "&amp;IF($AK$171="MacOS","'' ","")&amp;"'s#"&amp;BL$173&amp;"="""&amp;INDEX($E$129:$G$131,MATCH("●",INDEX($H$129:$AQ$131,,MATCH($D186,$70:$70,0)-7),0),1)&amp;""""&amp;"#"&amp;BL$173&amp;"="&amp;""""&amp;VLOOKUP(BL$173,$AD$9:$AN$20,8,FALSE)&amp;""""&amp;"#g'"&amp;"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6" s="73" t="str">
        <f>SUBSTITUTE(IF(VLOOKUP(BM$173,$AD$9:$AN$20,8,FALSE)=INDEX($E$133:$G$135,MATCH("●",INDEX($H$133:$AQ$135,,MATCH($D186,$70:$70,0)-7),0),1),"","sed -i "&amp;IF($AK$171="MacOS","'' ","")&amp;"'s#"&amp;BM$173&amp;"="""&amp;VLOOKUP(BM$173,$AD$9:$AN$20,8,FALSE)&amp;""""&amp;"#"&amp;BM$173&amp;"="&amp;""""&amp;INDEX($E$133:$G$135,MATCH("●",INDEX($H$133:$AQ$135,,MATCH($D186,$70:$70,0)-7),0),1)&amp;""""&amp;"#g'"&amp;" ${CONFIG_DIR}db_data_config.txt; export "&amp;BM$173&amp;"="&amp;""""&amp;INDEX($E$133:$G$135,MATCH("●",INDEX($H$133:$AQ$135,,MATCH($D186,$70:$70,0)-7),0),1)&amp;""";"),",",""",""")</f>
        <v/>
      </c>
      <c r="BN186" s="73" t="str">
        <f>SUBSTITUTE(IF(INDEX($E$133:$G$135,MATCH("●",INDEX($H$133:$AQ$135,,MATCH($D186,$70:$70,0)-7),0),1)=VLOOKUP(BN$173,$AD$9:$AN$20,8,FALSE),"","sed -i "&amp;IF($AK$171="MacOS","'' ","")&amp;"'s#"&amp;BN$173&amp;"="""&amp;INDEX($E$133:$G$135,MATCH("●",INDEX($H$133:$AQ$135,,MATCH($D186,$70:$70,0)-7),0),1)&amp;""""&amp;"#"&amp;BN$173&amp;"="&amp;""""&amp;VLOOKUP(BN$173,$AD$9:$AN$20,8,FALSE)&amp;""""&amp;"#g'"&amp;"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6" s="73" t="str">
        <f>SUBSTITUTE(IF(VLOOKUP(BO$173,$AD$9:$AN$20,8,FALSE)=INDEX($E$137:$G$139,MATCH("●",INDEX($H$137:$AQ$139,,MATCH($D186,$70:$70,0)-7),0),1),"","sed -i "&amp;IF($AK$171="MacOS","'' ","")&amp;"'s#"&amp;BO$173&amp;"="""&amp;VLOOKUP(BO$173,$AD$9:$AN$20,8,FALSE)&amp;""""&amp;"#"&amp;BO$173&amp;"="&amp;""""&amp;INDEX($E$137:$G$139,MATCH("●",INDEX($H$137:$AQ$139,,MATCH($D186,$70:$70,0)-7),0),1)&amp;""""&amp;"#g'"&amp;" ${CONFIG_DIR}db_data_config.txt; export "&amp;BO$173&amp;"="&amp;""""&amp;INDEX($E$137:$G$139,MATCH("●",INDEX($H$137:$AQ$139,,MATCH($D186,$70:$70,0)-7),0),1)&amp;""";"),",",""",""")</f>
        <v/>
      </c>
      <c r="BP186" s="73" t="str">
        <f>SUBSTITUTE(IF(INDEX($E$137:$G$139,MATCH("●",INDEX($H$137:$AQ$139,,MATCH($D186,$70:$70,0)-7),0),1)=VLOOKUP(BP$173,$AD$9:$AN$20,8,FALSE),"","sed -i "&amp;IF($AK$171="MacOS","'' ","")&amp;"'s#"&amp;BP$173&amp;"="""&amp;INDEX($E$137:$G$139,MATCH("●",INDEX($H$137:$AQ$139,,MATCH($D186,$70:$70,0)-7),0),1)&amp;""""&amp;"#"&amp;BP$173&amp;"="&amp;""""&amp;VLOOKUP(BP$173,$AD$9:$AN$20,8,FALSE)&amp;""""&amp;"#g'"&amp;"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6" s="73" t="str">
        <f>SUBSTITUTE(IF(VLOOKUP(BQ$173,$AD$9:$AN$20,8,FALSE)=INDEX($E$141:$G$143,MATCH("●",INDEX($H$141:$AQ$143,,MATCH($D186,$70:$70,0)-7),0),1),"","sed -i "&amp;IF($AK$171="MacOS","'' ","")&amp;"'s#"&amp;BQ$173&amp;"="""&amp;VLOOKUP(BQ$173,$AD$9:$AN$20,8,FALSE)&amp;""""&amp;"#"&amp;BQ$173&amp;"="&amp;""""&amp;INDEX($E$141:$G$143,MATCH("●",INDEX($H$141:$AQ$143,,MATCH($D186,$70:$70,0)-7),0),1)&amp;""""&amp;"#g'"&amp;" ${CONFIG_DIR}db_data_config.txt; export "&amp;BQ$173&amp;"="&amp;""""&amp;INDEX($E$141:$G$143,MATCH("●",INDEX($H$141:$AQ$143,,MATCH($D186,$70:$70,0)-7),0),1)&amp;""";"),",",""",""")</f>
        <v/>
      </c>
      <c r="BR186" s="73" t="str">
        <f>SUBSTITUTE(IF(INDEX($E$141:$G$143,MATCH("●",INDEX($H$141:$AQ$143,,MATCH($D186,$70:$70,0)-7),0),1)=VLOOKUP(BR$173,$AD$9:$AN$20,8,FALSE),"","sed -i "&amp;IF($AK$171="MacOS","'' ","")&amp;"'s#"&amp;BR$173&amp;"="""&amp;INDEX($E$141:$G$143,MATCH("●",INDEX($H$141:$AQ$143,,MATCH($D186,$70:$70,0)-7),0),1)&amp;""""&amp;"#"&amp;BR$173&amp;"="&amp;""""&amp;VLOOKUP(BR$173,$AD$9:$AN$20,8,FALSE)&amp;""""&amp;"#g'"&amp;"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6" s="73" t="str">
        <f>SUBSTITUTE(IF(VLOOKUP(BS$173,$AD$9:$AN$20,8,FALSE)=INDEX($E$145:$G$147,MATCH("●",INDEX($H$145:$AQ$147,,MATCH($D186,$70:$70,0)-7),0),1),"","sed -i "&amp;IF($AK$171="MacOS","'' ","")&amp;"'s#"&amp;BS$173&amp;"="""&amp;VLOOKUP(BS$173,$AD$9:$AN$20,8,FALSE)&amp;""""&amp;"#"&amp;BS$173&amp;"="&amp;""""&amp;INDEX($E$145:$G$147,MATCH("●",INDEX($H$145:$AQ$147,,MATCH($D186,$70:$70,0)-7),0),1)&amp;""""&amp;"#g'"&amp;" ${CONFIG_DIR}db_data_config.txt; export "&amp;BS$173&amp;"="&amp;""""&amp;INDEX($E$145:$G$147,MATCH("●",INDEX($H$145:$AQ$147,,MATCH($D186,$70:$70,0)-7),0),1)&amp;""";"),",",""",""")</f>
        <v/>
      </c>
      <c r="BT186" s="73" t="str">
        <f>SUBSTITUTE(IF(INDEX($E$145:$G$147,MATCH("●",INDEX($H$145:$AQ$147,,MATCH($D186,$70:$70,0)-7),0),1)=VLOOKUP(BT$173,$AD$9:$AN$20,8,FALSE),"","sed -i "&amp;IF($AK$171="MacOS","'' ","")&amp;"'s#"&amp;BT$173&amp;"="""&amp;INDEX($E$145:$G$147,MATCH("●",INDEX($H$145:$AQ$147,,MATCH($D186,$70:$70,0)-7),0),1)&amp;""""&amp;"#"&amp;BT$173&amp;"="&amp;""""&amp;VLOOKUP(BT$173,$AD$9:$AN$20,8,FALSE)&amp;""""&amp;"#g'"&amp;"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6" s="60" t="s">
        <v>1107</v>
      </c>
    </row>
    <row r="187" spans="4:73" ht="54" customHeight="1">
      <c r="D187" s="138">
        <f t="shared" si="3"/>
        <v>85</v>
      </c>
      <c r="E187" s="139"/>
      <c r="F187" s="139"/>
      <c r="G187" s="140"/>
      <c r="H187" s="45" t="str">
        <f t="shared" ca="1" si="2"/>
        <v>clear; echo テストケース085;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6" t="str" cm="1">
        <f t="array" ref="AE187">SUBSTITUTE(INDEX($H$149:$AQ$149, , MATCH($D187, $70:$70, 0)-7),"-","")</f>
        <v>正常</v>
      </c>
      <c r="AF187" s="147"/>
      <c r="AG187" s="148"/>
      <c r="AH187" s="156" t="s">
        <v>968</v>
      </c>
      <c r="AI187" s="157"/>
      <c r="AJ187" s="157"/>
      <c r="AK187" s="157"/>
      <c r="AL187" s="157"/>
      <c r="AM187" s="157"/>
      <c r="AN187" s="157"/>
      <c r="AO187" s="157"/>
      <c r="AP187" s="157"/>
      <c r="AQ187" s="158"/>
      <c r="AS187" s="69" t="str" cm="1">
        <f t="array" ref="AS187">SUBSTITUTE(TEXT(INDEX($H$152:$AQ$152,1,$D187-72),"000000"),"-","")</f>
        <v>220001</v>
      </c>
      <c r="AT187" s="70"/>
      <c r="AU187" s="71"/>
      <c r="AW187" s="73" t="str">
        <f>SUBSTITUTE(IF(VLOOKUP(AW$173,$AD$9:$AN$20,8,FALSE)=INDEX($E$76:$G$78,MATCH("●",INDEX($H$76:$AQ$78,,MATCH($D187,$70:$70,0)-7),0),1),"","sed -i "&amp;IF($AK$171="MacOS","'' ","")&amp;"'s#"&amp;AW$173&amp;"="""&amp;VLOOKUP(AW$173,$AD$9:$AN$20,8,FALSE)&amp;""""&amp;"#"&amp;AW$173&amp;"="&amp;""""&amp;INDEX($E$76:$G$78,MATCH("●",INDEX($H$76:$AQ$78,,MATCH($D187,$70:$70,0)-7),0),1)&amp;""""&amp;"#g'"&amp;" ${CONFIG_DIR}db_data_config.txt; export "&amp;AW$173&amp;"="&amp;""""&amp;INDEX($E$76:$G$78,MATCH("●",INDEX($H$76:$AQ$78,,MATCH($D187,$70:$70,0)-7),0),1)&amp;""";"),",",""",""")</f>
        <v/>
      </c>
      <c r="AX187" s="73" t="str">
        <f>SUBSTITUTE(IF(INDEX($E$76:$G$78,MATCH("●",INDEX($H$76:$AQ$78,,MATCH($D187,$70:$70,0)-7),0),1)=VLOOKUP(AX$173,$AD$9:$AN$20,8,FALSE),"","sed -i "&amp;IF($AK$171="MacOS","'' ","")&amp;"'s#"&amp;AX$173&amp;"="""&amp;INDEX($E$76:$G$78,MATCH("●",INDEX($H$76:$AQ$78,,MATCH($D187,$70:$70,0)-7),0),1)&amp;""""&amp;"#"&amp;AX$173&amp;"="&amp;""""&amp;VLOOKUP(AX$173,$AD$9:$AN$20,8,FALSE)&amp;""""&amp;"#g'"&amp;"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7" s="73" t="str">
        <f>SUBSTITUTE(IF(VLOOKUP(AY$173,$AD$9:$AN$20,8,FALSE)=INDEX($E$80:$G$84,MATCH("●",INDEX($H$80:$AQ$84,,MATCH($D187,$70:$70,0)-7),0),1),"","sed -i "&amp;IF($AK$171="MacOS","'' ","")&amp;"'s#"&amp;AY$173&amp;"="""&amp;VLOOKUP(AY$173,$AD$9:$AN$20,8,FALSE)&amp;""""&amp;"#"&amp;AY$173&amp;"="&amp;""""&amp;INDEX($E$80:$G$84,MATCH("●",INDEX($H$80:$AQ$84,,MATCH($D187,$70:$70,0)-7),0),1)&amp;""""&amp;"#g'"&amp;" ${CONFIG_DIR}db_data_config.txt; export "&amp;AY$173&amp;"="&amp;""""&amp;INDEX($E$80:$G$84,MATCH("●",INDEX($H$80:$AQ$84,,MATCH($D187,$70:$70,0)-7),0),1)&amp;""";"),",",""",""")</f>
        <v>sed -i '' 's#COLUMN_DATA_TYPE="char"#COLUMN_DATA_TYPE="date"#g' ${CONFIG_DIR}db_data_config.txt; export COLUMN_DATA_TYPE="date";</v>
      </c>
      <c r="AZ187" s="73" t="str">
        <f>SUBSTITUTE(IF(INDEX($E$80:$G$84,MATCH("●",INDEX($H$80:$AQ$84,,MATCH($D187,$70:$70,0)-7),0),1)=VLOOKUP(AZ$173,$AD$9:$AN$20,8,FALSE),"","sed -i "&amp;IF($AK$171="MacOS","'' ","")&amp;"'s#"&amp;AZ$173&amp;"="""&amp;INDEX($E$80:$G$84,MATCH("●",INDEX($H$80:$AQ$84,,MATCH($D187,$70:$70,0)-7),0),1)&amp;""""&amp;"#"&amp;AZ$173&amp;"="&amp;""""&amp;VLOOKUP(AZ$173,$AD$9:$AN$20,8,FALSE)&amp;""""&amp;"#g'"&amp;"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7" s="73" t="str">
        <f>SUBSTITUTE(IF(VLOOKUP(BA$173,$AD$9:$AN$20,8,FALSE)=INDEX($E$86:$G$111,MATCH("●",INDEX($H$86:$AQ$111,,MATCH($D187,$70:$70,0)-7),0),1),"","sed -i "&amp;IF($AK$171="MacOS","'' ","")&amp;"'s#"&amp;BA$173&amp;"="""&amp;VLOOKUP(BA$173,$AD$9:$AN$20,8,FALSE)&amp;""""&amp;"#"&amp;BA$173&amp;"="&amp;""""&amp;INDEX($E$86:$G$111,MATCH("●",INDEX($H$86:$AQ$111,,MATCH($D187,$70:$70,0)-7),0),1)&amp;""""&amp;"#g'"&amp;" ${CONFIG_DIR}db_data_config.txt; export "&amp;BA$173&amp;"="&amp;""""&amp;INDEX($E$86:$G$111,MATCH("●",INDEX($H$86:$AQ$111,,MATCH($D187,$70:$70,0)-7),0),1)&amp;""";"),",",""",""")</f>
        <v>sed -i '' 's#COLUMN_DATA_LENGTH="3"#COLUMN_DATA_LENGTH="M"#g' ${CONFIG_DIR}db_data_config.txt; export COLUMN_DATA_LENGTH="M";</v>
      </c>
      <c r="BB187" s="73" t="str">
        <f>SUBSTITUTE(IF(INDEX($E$86:$G$111,MATCH("●",INDEX($H$86:$AQ$111,,MATCH($D187,$70:$70,0)-7),0),1)=VLOOKUP(BB$173,$AD$9:$AN$20,8,FALSE),"","sed -i "&amp;IF($AK$171="MacOS","'' ","")&amp;"'s#"&amp;BB$173&amp;"="""&amp;INDEX($E$86:$G$111,MATCH("●",INDEX($H$86:$AQ$111,,MATCH($D187,$70:$70,0)-7),0),1)&amp;""""&amp;"#"&amp;BB$173&amp;"="&amp;""""&amp;VLOOKUP(BB$173,$AD$9:$AN$20,8,FALSE)&amp;""""&amp;"#g'"&amp;"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's#COLUMN_DATA_LENGTH="M"#COLUMN_DATA_LENGTH="3"#g' ${CONFIG_DIR}db_data_config.txt; export COLUMN_DATA_LENGTH="3";</v>
      </c>
      <c r="BC187" s="73" t="str">
        <f>SUBSTITUTE(IF(VLOOKUP(BC$173,$AD$9:$AN$20,8,FALSE)=INDEX($E$113:$G$114,MATCH("●",INDEX($H$113:$AQ$114,,MATCH($D187,$70:$70,0)-7),0),1),"","sed -i "&amp;IF($AK$171="MacOS","'' ","")&amp;"'s#"&amp;BC$173&amp;"="""&amp;VLOOKUP(BC$173,$AD$9:$AN$20,8,FALSE)&amp;""""&amp;"#"&amp;BC$173&amp;"="&amp;""""&amp;INDEX($E$113:$G$114,MATCH("●",INDEX($H$113:$AQ$114,,MATCH($D187,$70:$70,0)-7),0),1)&amp;""""&amp;"#g'"&amp;" ${CONFIG_DIR}db_data_config.txt; export "&amp;BC$173&amp;"="&amp;""""&amp;INDEX($E$113:$G$114,MATCH("●",INDEX($H$113:$AQ$114,,MATCH($D187,$70:$70,0)-7),0),1)&amp;""";"),",",""",""")</f>
        <v/>
      </c>
      <c r="BD187" s="73" t="str">
        <f>SUBSTITUTE(IF(INDEX($E$113:$G$114,MATCH("●",INDEX($H$113:$AQ$114,,MATCH($D187,$70:$70,0)-7),0),1)=VLOOKUP(BD$173,$AD$9:$AN$20,8,FALSE),"","sed -i "&amp;IF($AK$171="MacOS","'' ","")&amp;"'s#"&amp;BD$173&amp;"="""&amp;INDEX($E$113:$G$114,MATCH("●",INDEX($H$113:$AQ$114,,MATCH($D187,$70:$70,0)-7),0),1)&amp;""""&amp;"#"&amp;BD$173&amp;"="&amp;""""&amp;VLOOKUP(BD$173,$AD$9:$AN$20,8,FALSE)&amp;""""&amp;"#g'"&amp;"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7" s="73" t="str">
        <f>SUBSTITUTE(IF(VLOOKUP(BE$173,$AD$9:$AN$20,8,FALSE)=INDEX($E$116:$G$118,MATCH("●",INDEX($H$116:$AQ$118,,MATCH($D187,$70:$70,0)-7),0),1),"","sed -i "&amp;IF($AK$171="MacOS","'' ","")&amp;"'s#"&amp;BE$173&amp;"="""&amp;VLOOKUP(BE$173,$AD$9:$AN$20,8,FALSE)&amp;""""&amp;"#"&amp;BE$173&amp;"="&amp;""""&amp;INDEX($E$116:$G$118,MATCH("●",INDEX($H$116:$AQ$118,,MATCH($D187,$70:$70,0)-7),0),1)&amp;""""&amp;"#g'"&amp;" ${CONFIG_DIR}db_data_config.txt; export "&amp;BE$173&amp;"="&amp;""""&amp;INDEX($E$116:$G$118,MATCH("●",INDEX($H$116:$AQ$118,,MATCH($D187,$70:$70,0)-7),0),1)&amp;""";"),",",""",""")</f>
        <v/>
      </c>
      <c r="BF187" s="73" t="str">
        <f>SUBSTITUTE(IF(INDEX($E$116:$G$118,MATCH("●",INDEX($H$116:$AQ$118,,MATCH($D187,$70:$70,0)-7),0),1)=VLOOKUP(BF$173,$AD$9:$AN$20,8,FALSE),"","sed -i "&amp;IF($AK$171="MacOS","'' ","")&amp;"'s#"&amp;BF$173&amp;"="""&amp;INDEX($E$116:$G$118,MATCH("●",INDEX($H$116:$AQ$118,,MATCH($D187,$70:$70,0)-7),0),1)&amp;""""&amp;"#"&amp;BF$173&amp;"="&amp;""""&amp;VLOOKUP(BF$173,$AD$9:$AN$20,8,FALSE)&amp;""""&amp;"#g'"&amp;"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7" s="73" t="str">
        <f>SUBSTITUTE(IF(VLOOKUP(BG$173,$AD$9:$AN$20,8,FALSE)=INDEX($E$120:$G$122,MATCH("●",INDEX($H$120:$AQ$122,,MATCH($D187,$70:$70,0)-7),0),1),"","sed -i "&amp;IF($AK$171="MacOS","'' ","")&amp;"'s#"&amp;BG$173&amp;"="""&amp;VLOOKUP(BG$173,$AD$9:$AN$20,8,FALSE)&amp;""""&amp;"#"&amp;BG$173&amp;"="&amp;""""&amp;INDEX($E$120:$G$122,MATCH("●",INDEX($H$120:$AQ$122,,MATCH($D187,$70:$70,0)-7),0),1)&amp;""""&amp;"#g'"&amp;" ${CONFIG_DIR}db_data_config.txt; export "&amp;BG$173&amp;"="&amp;""""&amp;INDEX($E$120:$G$122,MATCH("●",INDEX($H$120:$AQ$122,,MATCH($D187,$70:$70,0)-7),0),1)&amp;""";"),",",""",""")</f>
        <v/>
      </c>
      <c r="BH187" s="73" t="str">
        <f>SUBSTITUTE(IF(INDEX($E$120:$G$122,MATCH("●",INDEX($H$120:$AQ$122,,MATCH($D187,$70:$70,0)-7),0),1)=VLOOKUP(BH$173,$AD$9:$AN$20,8,FALSE),"","sed -i "&amp;IF($AK$171="MacOS","'' ","")&amp;"'s#"&amp;BH$173&amp;"="""&amp;INDEX($E$120:$G$122,MATCH("●",INDEX($H$120:$AQ$122,,MATCH($D187,$70:$70,0)-7),0),1)&amp;""""&amp;"#"&amp;BH$173&amp;"="&amp;""""&amp;VLOOKUP(BH$173,$AD$9:$AN$20,8,FALSE)&amp;""""&amp;"#g'"&amp;"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7" s="73" t="str">
        <f>SUBSTITUTE(IF(VLOOKUP(BI$173,$AD$9:$AN$20,8,FALSE)=INDEX($E$124:$G$127,MATCH("●",INDEX($H$124:$AQ$127,,MATCH($D187,$70:$70,0)-7),0),1),"","sed -i "&amp;IF($AK$171="MacOS","'' ","")&amp;"'s#"&amp;BI$173&amp;"="""&amp;VLOOKUP(BI$173,$AD$9:$AN$20,8,FALSE)&amp;""""&amp;"#"&amp;BI$173&amp;"="&amp;""""&amp;INDEX($E$124:$G$127,MATCH("●",INDEX($H$124:$AQ$127,,MATCH($D187,$70:$70,0)-7),0),1)&amp;""""&amp;"#g'"&amp;" ${CONFIG_DIR}db_data_config.txt; export "&amp;BI$173&amp;"="&amp;""""&amp;INDEX($E$124:$G$127,MATCH("●",INDEX($H$124:$AQ$127,,MATCH($D187,$70:$70,0)-7),0),1)&amp;""";"),",",""",""")</f>
        <v/>
      </c>
      <c r="BJ187" s="73" t="str">
        <f>SUBSTITUTE(IF(INDEX($E$124:$G$127,MATCH("●",INDEX($H$124:$AQ$127,,MATCH($D187,$70:$70,0)-7),0),1)=VLOOKUP(BJ$173,$AD$9:$AN$20,8,FALSE),"","sed -i "&amp;IF($AK$171="MacOS","'' ","")&amp;"'s#"&amp;BJ$173&amp;"="""&amp;INDEX($E$124:$G$127,MATCH("●",INDEX($H$124:$AQ$127,,MATCH($D187,$70:$70,0)-7),0),1)&amp;""""&amp;"#"&amp;BJ$173&amp;"="&amp;""""&amp;VLOOKUP(BJ$173,$AD$9:$AN$20,8,FALSE)&amp;""""&amp;"#g'"&amp;"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7" s="73" t="str">
        <f>SUBSTITUTE(IF(VLOOKUP(BK$173,$AD$9:$AN$20,8,FALSE)=INDEX($E$129:$G$131,MATCH("●",INDEX($H$129:$AQ$131,,MATCH($D187,$70:$70,0)-7),0),1),"","sed -i "&amp;IF($AK$171="MacOS","'' ","")&amp;"'s#"&amp;BK$173&amp;"="""&amp;VLOOKUP(BK$173,$AD$9:$AN$20,8,FALSE)&amp;""""&amp;"#"&amp;BK$173&amp;"="&amp;""""&amp;INDEX($E$129:$G$131,MATCH("●",INDEX($H$129:$AQ$131,,MATCH($D187,$70:$70,0)-7),0),1)&amp;""""&amp;"#g'"&amp;" ${CONFIG_DIR}db_data_config.txt; export "&amp;BK$173&amp;"="&amp;""""&amp;INDEX($E$129:$G$131,MATCH("●",INDEX($H$129:$AQ$131,,MATCH($D187,$70:$70,0)-7),0),1)&amp;""";"),",",""",""")</f>
        <v/>
      </c>
      <c r="BL187" s="73" t="str">
        <f>SUBSTITUTE(IF(INDEX($E$129:$G$131,MATCH("●",INDEX($H$129:$AQ$131,,MATCH($D187,$70:$70,0)-7),0),1)=VLOOKUP(BL$173,$AD$9:$AN$20,8,FALSE),"","sed -i "&amp;IF($AK$171="MacOS","'' ","")&amp;"'s#"&amp;BL$173&amp;"="""&amp;INDEX($E$129:$G$131,MATCH("●",INDEX($H$129:$AQ$131,,MATCH($D187,$70:$70,0)-7),0),1)&amp;""""&amp;"#"&amp;BL$173&amp;"="&amp;""""&amp;VLOOKUP(BL$173,$AD$9:$AN$20,8,FALSE)&amp;""""&amp;"#g'"&amp;"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7" s="73" t="str">
        <f>SUBSTITUTE(IF(VLOOKUP(BM$173,$AD$9:$AN$20,8,FALSE)=INDEX($E$133:$G$135,MATCH("●",INDEX($H$133:$AQ$135,,MATCH($D187,$70:$70,0)-7),0),1),"","sed -i "&amp;IF($AK$171="MacOS","'' ","")&amp;"'s#"&amp;BM$173&amp;"="""&amp;VLOOKUP(BM$173,$AD$9:$AN$20,8,FALSE)&amp;""""&amp;"#"&amp;BM$173&amp;"="&amp;""""&amp;INDEX($E$133:$G$135,MATCH("●",INDEX($H$133:$AQ$135,,MATCH($D187,$70:$70,0)-7),0),1)&amp;""""&amp;"#g'"&amp;" ${CONFIG_DIR}db_data_config.txt; export "&amp;BM$173&amp;"="&amp;""""&amp;INDEX($E$133:$G$135,MATCH("●",INDEX($H$133:$AQ$135,,MATCH($D187,$70:$70,0)-7),0),1)&amp;""";"),",",""",""")</f>
        <v/>
      </c>
      <c r="BN187" s="73" t="str">
        <f>SUBSTITUTE(IF(INDEX($E$133:$G$135,MATCH("●",INDEX($H$133:$AQ$135,,MATCH($D187,$70:$70,0)-7),0),1)=VLOOKUP(BN$173,$AD$9:$AN$20,8,FALSE),"","sed -i "&amp;IF($AK$171="MacOS","'' ","")&amp;"'s#"&amp;BN$173&amp;"="""&amp;INDEX($E$133:$G$135,MATCH("●",INDEX($H$133:$AQ$135,,MATCH($D187,$70:$70,0)-7),0),1)&amp;""""&amp;"#"&amp;BN$173&amp;"="&amp;""""&amp;VLOOKUP(BN$173,$AD$9:$AN$20,8,FALSE)&amp;""""&amp;"#g'"&amp;"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7" s="73" t="str">
        <f>SUBSTITUTE(IF(VLOOKUP(BO$173,$AD$9:$AN$20,8,FALSE)=INDEX($E$137:$G$139,MATCH("●",INDEX($H$137:$AQ$139,,MATCH($D187,$70:$70,0)-7),0),1),"","sed -i "&amp;IF($AK$171="MacOS","'' ","")&amp;"'s#"&amp;BO$173&amp;"="""&amp;VLOOKUP(BO$173,$AD$9:$AN$20,8,FALSE)&amp;""""&amp;"#"&amp;BO$173&amp;"="&amp;""""&amp;INDEX($E$137:$G$139,MATCH("●",INDEX($H$137:$AQ$139,,MATCH($D187,$70:$70,0)-7),0),1)&amp;""""&amp;"#g'"&amp;" ${CONFIG_DIR}db_data_config.txt; export "&amp;BO$173&amp;"="&amp;""""&amp;INDEX($E$137:$G$139,MATCH("●",INDEX($H$137:$AQ$139,,MATCH($D187,$70:$70,0)-7),0),1)&amp;""";"),",",""",""")</f>
        <v/>
      </c>
      <c r="BP187" s="73" t="str">
        <f>SUBSTITUTE(IF(INDEX($E$137:$G$139,MATCH("●",INDEX($H$137:$AQ$139,,MATCH($D187,$70:$70,0)-7),0),1)=VLOOKUP(BP$173,$AD$9:$AN$20,8,FALSE),"","sed -i "&amp;IF($AK$171="MacOS","'' ","")&amp;"'s#"&amp;BP$173&amp;"="""&amp;INDEX($E$137:$G$139,MATCH("●",INDEX($H$137:$AQ$139,,MATCH($D187,$70:$70,0)-7),0),1)&amp;""""&amp;"#"&amp;BP$173&amp;"="&amp;""""&amp;VLOOKUP(BP$173,$AD$9:$AN$20,8,FALSE)&amp;""""&amp;"#g'"&amp;"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7" s="73" t="str">
        <f>SUBSTITUTE(IF(VLOOKUP(BQ$173,$AD$9:$AN$20,8,FALSE)=INDEX($E$141:$G$143,MATCH("●",INDEX($H$141:$AQ$143,,MATCH($D187,$70:$70,0)-7),0),1),"","sed -i "&amp;IF($AK$171="MacOS","'' ","")&amp;"'s#"&amp;BQ$173&amp;"="""&amp;VLOOKUP(BQ$173,$AD$9:$AN$20,8,FALSE)&amp;""""&amp;"#"&amp;BQ$173&amp;"="&amp;""""&amp;INDEX($E$141:$G$143,MATCH("●",INDEX($H$141:$AQ$143,,MATCH($D187,$70:$70,0)-7),0),1)&amp;""""&amp;"#g'"&amp;" ${CONFIG_DIR}db_data_config.txt; export "&amp;BQ$173&amp;"="&amp;""""&amp;INDEX($E$141:$G$143,MATCH("●",INDEX($H$141:$AQ$143,,MATCH($D187,$70:$70,0)-7),0),1)&amp;""";"),",",""",""")</f>
        <v/>
      </c>
      <c r="BR187" s="73" t="str">
        <f>SUBSTITUTE(IF(INDEX($E$141:$G$143,MATCH("●",INDEX($H$141:$AQ$143,,MATCH($D187,$70:$70,0)-7),0),1)=VLOOKUP(BR$173,$AD$9:$AN$20,8,FALSE),"","sed -i "&amp;IF($AK$171="MacOS","'' ","")&amp;"'s#"&amp;BR$173&amp;"="""&amp;INDEX($E$141:$G$143,MATCH("●",INDEX($H$141:$AQ$143,,MATCH($D187,$70:$70,0)-7),0),1)&amp;""""&amp;"#"&amp;BR$173&amp;"="&amp;""""&amp;VLOOKUP(BR$173,$AD$9:$AN$20,8,FALSE)&amp;""""&amp;"#g'"&amp;"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7" s="73" t="str">
        <f>SUBSTITUTE(IF(VLOOKUP(BS$173,$AD$9:$AN$20,8,FALSE)=INDEX($E$145:$G$147,MATCH("●",INDEX($H$145:$AQ$147,,MATCH($D187,$70:$70,0)-7),0),1),"","sed -i "&amp;IF($AK$171="MacOS","'' ","")&amp;"'s#"&amp;BS$173&amp;"="""&amp;VLOOKUP(BS$173,$AD$9:$AN$20,8,FALSE)&amp;""""&amp;"#"&amp;BS$173&amp;"="&amp;""""&amp;INDEX($E$145:$G$147,MATCH("●",INDEX($H$145:$AQ$147,,MATCH($D187,$70:$70,0)-7),0),1)&amp;""""&amp;"#g'"&amp;" ${CONFIG_DIR}db_data_config.txt; export "&amp;BS$173&amp;"="&amp;""""&amp;INDEX($E$145:$G$147,MATCH("●",INDEX($H$145:$AQ$147,,MATCH($D187,$70:$70,0)-7),0),1)&amp;""";"),",",""",""")</f>
        <v/>
      </c>
      <c r="BT187" s="73" t="str">
        <f>SUBSTITUTE(IF(INDEX($E$145:$G$147,MATCH("●",INDEX($H$145:$AQ$147,,MATCH($D187,$70:$70,0)-7),0),1)=VLOOKUP(BT$173,$AD$9:$AN$20,8,FALSE),"","sed -i "&amp;IF($AK$171="MacOS","'' ","")&amp;"'s#"&amp;BT$173&amp;"="""&amp;INDEX($E$145:$G$147,MATCH("●",INDEX($H$145:$AQ$147,,MATCH($D187,$70:$70,0)-7),0),1)&amp;""""&amp;"#"&amp;BT$173&amp;"="&amp;""""&amp;VLOOKUP(BT$173,$AD$9:$AN$20,8,FALSE)&amp;""""&amp;"#g'"&amp;"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7" s="60" t="s">
        <v>1107</v>
      </c>
    </row>
    <row r="188" spans="4:73" ht="54" customHeight="1">
      <c r="D188" s="138">
        <f t="shared" si="3"/>
        <v>86</v>
      </c>
      <c r="E188" s="139"/>
      <c r="F188" s="139"/>
      <c r="G188" s="140"/>
      <c r="H188" s="45" t="str">
        <f t="shared" ca="1" si="2"/>
        <v>clear; echo テストケース086; sed -i '' 's#COLUMN_DATA_TYPE="char"#COLUMN_DATA_TYPE="date"#g' ${CONFIG_DIR}db_data_config.txt; export COLUMN_DATA_TYPE="date";sed -i '' 's#COLUMN_DATA_LENGTH="3"#COLUMN_DATA_LENGTH="DD"#g' ${CONFIG_DIR}db_data_config.txt; export COLUMN_DATA_LENGTH="DD";sh ./script/db_check_data_validate_config.sh; sed -i '' 's#COLUMN_DATA_TYPE="date"#COLUMN_DATA_TYPE="char"#g' ${CONFIG_DIR}db_data_config.txt; export COLUMN_DATA_TYPE="char";sed -i '' 's#COLUMN_DATA_LENGTH="DD"#COLUMN_DATA_LENGTH="3"#g'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6" t="str" cm="1">
        <f t="array" ref="AE188">SUBSTITUTE(INDEX($H$149:$AQ$149, , MATCH($D188, $70:$70, 0)-7),"-","")</f>
        <v>正常</v>
      </c>
      <c r="AF188" s="147"/>
      <c r="AG188" s="148"/>
      <c r="AH188" s="156" t="s">
        <v>969</v>
      </c>
      <c r="AI188" s="157"/>
      <c r="AJ188" s="157"/>
      <c r="AK188" s="157"/>
      <c r="AL188" s="157"/>
      <c r="AM188" s="157"/>
      <c r="AN188" s="157"/>
      <c r="AO188" s="157"/>
      <c r="AP188" s="157"/>
      <c r="AQ188" s="158"/>
      <c r="AS188" s="69" t="str" cm="1">
        <f t="array" ref="AS188">SUBSTITUTE(TEXT(INDEX($H$152:$AQ$152,1,$D188-72),"000000"),"-","")</f>
        <v>220001</v>
      </c>
      <c r="AT188" s="70"/>
      <c r="AU188" s="71"/>
      <c r="AW188" s="73" t="str">
        <f>SUBSTITUTE(IF(VLOOKUP(AW$173,$AD$9:$AN$20,8,FALSE)=INDEX($E$76:$G$78,MATCH("●",INDEX($H$76:$AQ$78,,MATCH($D188,$70:$70,0)-7),0),1),"","sed -i "&amp;IF($AK$171="MacOS","'' ","")&amp;"'s#"&amp;AW$173&amp;"="""&amp;VLOOKUP(AW$173,$AD$9:$AN$20,8,FALSE)&amp;""""&amp;"#"&amp;AW$173&amp;"="&amp;""""&amp;INDEX($E$76:$G$78,MATCH("●",INDEX($H$76:$AQ$78,,MATCH($D188,$70:$70,0)-7),0),1)&amp;""""&amp;"#g'"&amp;" ${CONFIG_DIR}db_data_config.txt; export "&amp;AW$173&amp;"="&amp;""""&amp;INDEX($E$76:$G$78,MATCH("●",INDEX($H$76:$AQ$78,,MATCH($D188,$70:$70,0)-7),0),1)&amp;""";"),",",""",""")</f>
        <v/>
      </c>
      <c r="AX188" s="73" t="str">
        <f>SUBSTITUTE(IF(INDEX($E$76:$G$78,MATCH("●",INDEX($H$76:$AQ$78,,MATCH($D188,$70:$70,0)-7),0),1)=VLOOKUP(AX$173,$AD$9:$AN$20,8,FALSE),"","sed -i "&amp;IF($AK$171="MacOS","'' ","")&amp;"'s#"&amp;AX$173&amp;"="""&amp;INDEX($E$76:$G$78,MATCH("●",INDEX($H$76:$AQ$78,,MATCH($D188,$70:$70,0)-7),0),1)&amp;""""&amp;"#"&amp;AX$173&amp;"="&amp;""""&amp;VLOOKUP(AX$173,$AD$9:$AN$20,8,FALSE)&amp;""""&amp;"#g'"&amp;"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8" s="73" t="str">
        <f>SUBSTITUTE(IF(VLOOKUP(AY$173,$AD$9:$AN$20,8,FALSE)=INDEX($E$80:$G$84,MATCH("●",INDEX($H$80:$AQ$84,,MATCH($D188,$70:$70,0)-7),0),1),"","sed -i "&amp;IF($AK$171="MacOS","'' ","")&amp;"'s#"&amp;AY$173&amp;"="""&amp;VLOOKUP(AY$173,$AD$9:$AN$20,8,FALSE)&amp;""""&amp;"#"&amp;AY$173&amp;"="&amp;""""&amp;INDEX($E$80:$G$84,MATCH("●",INDEX($H$80:$AQ$84,,MATCH($D188,$70:$70,0)-7),0),1)&amp;""""&amp;"#g'"&amp;" ${CONFIG_DIR}db_data_config.txt; export "&amp;AY$173&amp;"="&amp;""""&amp;INDEX($E$80:$G$84,MATCH("●",INDEX($H$80:$AQ$84,,MATCH($D188,$70:$70,0)-7),0),1)&amp;""";"),",",""",""")</f>
        <v>sed -i '' 's#COLUMN_DATA_TYPE="char"#COLUMN_DATA_TYPE="date"#g' ${CONFIG_DIR}db_data_config.txt; export COLUMN_DATA_TYPE="date";</v>
      </c>
      <c r="AZ188" s="73" t="str">
        <f>SUBSTITUTE(IF(INDEX($E$80:$G$84,MATCH("●",INDEX($H$80:$AQ$84,,MATCH($D188,$70:$70,0)-7),0),1)=VLOOKUP(AZ$173,$AD$9:$AN$20,8,FALSE),"","sed -i "&amp;IF($AK$171="MacOS","'' ","")&amp;"'s#"&amp;AZ$173&amp;"="""&amp;INDEX($E$80:$G$84,MATCH("●",INDEX($H$80:$AQ$84,,MATCH($D188,$70:$70,0)-7),0),1)&amp;""""&amp;"#"&amp;AZ$173&amp;"="&amp;""""&amp;VLOOKUP(AZ$173,$AD$9:$AN$20,8,FALSE)&amp;""""&amp;"#g'"&amp;"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8" s="73" t="str">
        <f>SUBSTITUTE(IF(VLOOKUP(BA$173,$AD$9:$AN$20,8,FALSE)=INDEX($E$86:$G$111,MATCH("●",INDEX($H$86:$AQ$111,,MATCH($D188,$70:$70,0)-7),0),1),"","sed -i "&amp;IF($AK$171="MacOS","'' ","")&amp;"'s#"&amp;BA$173&amp;"="""&amp;VLOOKUP(BA$173,$AD$9:$AN$20,8,FALSE)&amp;""""&amp;"#"&amp;BA$173&amp;"="&amp;""""&amp;INDEX($E$86:$G$111,MATCH("●",INDEX($H$86:$AQ$111,,MATCH($D188,$70:$70,0)-7),0),1)&amp;""""&amp;"#g'"&amp;" ${CONFIG_DIR}db_data_config.txt; export "&amp;BA$173&amp;"="&amp;""""&amp;INDEX($E$86:$G$111,MATCH("●",INDEX($H$86:$AQ$111,,MATCH($D188,$70:$70,0)-7),0),1)&amp;""";"),",",""",""")</f>
        <v>sed -i '' 's#COLUMN_DATA_LENGTH="3"#COLUMN_DATA_LENGTH="DD"#g' ${CONFIG_DIR}db_data_config.txt; export COLUMN_DATA_LENGTH="DD";</v>
      </c>
      <c r="BB188" s="73" t="str">
        <f>SUBSTITUTE(IF(INDEX($E$86:$G$111,MATCH("●",INDEX($H$86:$AQ$111,,MATCH($D188,$70:$70,0)-7),0),1)=VLOOKUP(BB$173,$AD$9:$AN$20,8,FALSE),"","sed -i "&amp;IF($AK$171="MacOS","'' ","")&amp;"'s#"&amp;BB$173&amp;"="""&amp;INDEX($E$86:$G$111,MATCH("●",INDEX($H$86:$AQ$111,,MATCH($D188,$70:$70,0)-7),0),1)&amp;""""&amp;"#"&amp;BB$173&amp;"="&amp;""""&amp;VLOOKUP(BB$173,$AD$9:$AN$20,8,FALSE)&amp;""""&amp;"#g'"&amp;"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's#COLUMN_DATA_LENGTH="DD"#COLUMN_DATA_LENGTH="3"#g' ${CONFIG_DIR}db_data_config.txt; export COLUMN_DATA_LENGTH="3";</v>
      </c>
      <c r="BC188" s="73" t="str">
        <f>SUBSTITUTE(IF(VLOOKUP(BC$173,$AD$9:$AN$20,8,FALSE)=INDEX($E$113:$G$114,MATCH("●",INDEX($H$113:$AQ$114,,MATCH($D188,$70:$70,0)-7),0),1),"","sed -i "&amp;IF($AK$171="MacOS","'' ","")&amp;"'s#"&amp;BC$173&amp;"="""&amp;VLOOKUP(BC$173,$AD$9:$AN$20,8,FALSE)&amp;""""&amp;"#"&amp;BC$173&amp;"="&amp;""""&amp;INDEX($E$113:$G$114,MATCH("●",INDEX($H$113:$AQ$114,,MATCH($D188,$70:$70,0)-7),0),1)&amp;""""&amp;"#g'"&amp;" ${CONFIG_DIR}db_data_config.txt; export "&amp;BC$173&amp;"="&amp;""""&amp;INDEX($E$113:$G$114,MATCH("●",INDEX($H$113:$AQ$114,,MATCH($D188,$70:$70,0)-7),0),1)&amp;""";"),",",""",""")</f>
        <v/>
      </c>
      <c r="BD188" s="73" t="str">
        <f>SUBSTITUTE(IF(INDEX($E$113:$G$114,MATCH("●",INDEX($H$113:$AQ$114,,MATCH($D188,$70:$70,0)-7),0),1)=VLOOKUP(BD$173,$AD$9:$AN$20,8,FALSE),"","sed -i "&amp;IF($AK$171="MacOS","'' ","")&amp;"'s#"&amp;BD$173&amp;"="""&amp;INDEX($E$113:$G$114,MATCH("●",INDEX($H$113:$AQ$114,,MATCH($D188,$70:$70,0)-7),0),1)&amp;""""&amp;"#"&amp;BD$173&amp;"="&amp;""""&amp;VLOOKUP(BD$173,$AD$9:$AN$20,8,FALSE)&amp;""""&amp;"#g'"&amp;"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8" s="73" t="str">
        <f>SUBSTITUTE(IF(VLOOKUP(BE$173,$AD$9:$AN$20,8,FALSE)=INDEX($E$116:$G$118,MATCH("●",INDEX($H$116:$AQ$118,,MATCH($D188,$70:$70,0)-7),0),1),"","sed -i "&amp;IF($AK$171="MacOS","'' ","")&amp;"'s#"&amp;BE$173&amp;"="""&amp;VLOOKUP(BE$173,$AD$9:$AN$20,8,FALSE)&amp;""""&amp;"#"&amp;BE$173&amp;"="&amp;""""&amp;INDEX($E$116:$G$118,MATCH("●",INDEX($H$116:$AQ$118,,MATCH($D188,$70:$70,0)-7),0),1)&amp;""""&amp;"#g'"&amp;" ${CONFIG_DIR}db_data_config.txt; export "&amp;BE$173&amp;"="&amp;""""&amp;INDEX($E$116:$G$118,MATCH("●",INDEX($H$116:$AQ$118,,MATCH($D188,$70:$70,0)-7),0),1)&amp;""";"),",",""",""")</f>
        <v/>
      </c>
      <c r="BF188" s="73" t="str">
        <f>SUBSTITUTE(IF(INDEX($E$116:$G$118,MATCH("●",INDEX($H$116:$AQ$118,,MATCH($D188,$70:$70,0)-7),0),1)=VLOOKUP(BF$173,$AD$9:$AN$20,8,FALSE),"","sed -i "&amp;IF($AK$171="MacOS","'' ","")&amp;"'s#"&amp;BF$173&amp;"="""&amp;INDEX($E$116:$G$118,MATCH("●",INDEX($H$116:$AQ$118,,MATCH($D188,$70:$70,0)-7),0),1)&amp;""""&amp;"#"&amp;BF$173&amp;"="&amp;""""&amp;VLOOKUP(BF$173,$AD$9:$AN$20,8,FALSE)&amp;""""&amp;"#g'"&amp;"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8" s="73" t="str">
        <f>SUBSTITUTE(IF(VLOOKUP(BG$173,$AD$9:$AN$20,8,FALSE)=INDEX($E$120:$G$122,MATCH("●",INDEX($H$120:$AQ$122,,MATCH($D188,$70:$70,0)-7),0),1),"","sed -i "&amp;IF($AK$171="MacOS","'' ","")&amp;"'s#"&amp;BG$173&amp;"="""&amp;VLOOKUP(BG$173,$AD$9:$AN$20,8,FALSE)&amp;""""&amp;"#"&amp;BG$173&amp;"="&amp;""""&amp;INDEX($E$120:$G$122,MATCH("●",INDEX($H$120:$AQ$122,,MATCH($D188,$70:$70,0)-7),0),1)&amp;""""&amp;"#g'"&amp;" ${CONFIG_DIR}db_data_config.txt; export "&amp;BG$173&amp;"="&amp;""""&amp;INDEX($E$120:$G$122,MATCH("●",INDEX($H$120:$AQ$122,,MATCH($D188,$70:$70,0)-7),0),1)&amp;""";"),",",""",""")</f>
        <v/>
      </c>
      <c r="BH188" s="73" t="str">
        <f>SUBSTITUTE(IF(INDEX($E$120:$G$122,MATCH("●",INDEX($H$120:$AQ$122,,MATCH($D188,$70:$70,0)-7),0),1)=VLOOKUP(BH$173,$AD$9:$AN$20,8,FALSE),"","sed -i "&amp;IF($AK$171="MacOS","'' ","")&amp;"'s#"&amp;BH$173&amp;"="""&amp;INDEX($E$120:$G$122,MATCH("●",INDEX($H$120:$AQ$122,,MATCH($D188,$70:$70,0)-7),0),1)&amp;""""&amp;"#"&amp;BH$173&amp;"="&amp;""""&amp;VLOOKUP(BH$173,$AD$9:$AN$20,8,FALSE)&amp;""""&amp;"#g'"&amp;"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8" s="73" t="str">
        <f>SUBSTITUTE(IF(VLOOKUP(BI$173,$AD$9:$AN$20,8,FALSE)=INDEX($E$124:$G$127,MATCH("●",INDEX($H$124:$AQ$127,,MATCH($D188,$70:$70,0)-7),0),1),"","sed -i "&amp;IF($AK$171="MacOS","'' ","")&amp;"'s#"&amp;BI$173&amp;"="""&amp;VLOOKUP(BI$173,$AD$9:$AN$20,8,FALSE)&amp;""""&amp;"#"&amp;BI$173&amp;"="&amp;""""&amp;INDEX($E$124:$G$127,MATCH("●",INDEX($H$124:$AQ$127,,MATCH($D188,$70:$70,0)-7),0),1)&amp;""""&amp;"#g'"&amp;" ${CONFIG_DIR}db_data_config.txt; export "&amp;BI$173&amp;"="&amp;""""&amp;INDEX($E$124:$G$127,MATCH("●",INDEX($H$124:$AQ$127,,MATCH($D188,$70:$70,0)-7),0),1)&amp;""";"),",",""",""")</f>
        <v/>
      </c>
      <c r="BJ188" s="73" t="str">
        <f>SUBSTITUTE(IF(INDEX($E$124:$G$127,MATCH("●",INDEX($H$124:$AQ$127,,MATCH($D188,$70:$70,0)-7),0),1)=VLOOKUP(BJ$173,$AD$9:$AN$20,8,FALSE),"","sed -i "&amp;IF($AK$171="MacOS","'' ","")&amp;"'s#"&amp;BJ$173&amp;"="""&amp;INDEX($E$124:$G$127,MATCH("●",INDEX($H$124:$AQ$127,,MATCH($D188,$70:$70,0)-7),0),1)&amp;""""&amp;"#"&amp;BJ$173&amp;"="&amp;""""&amp;VLOOKUP(BJ$173,$AD$9:$AN$20,8,FALSE)&amp;""""&amp;"#g'"&amp;"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8" s="73" t="str">
        <f>SUBSTITUTE(IF(VLOOKUP(BK$173,$AD$9:$AN$20,8,FALSE)=INDEX($E$129:$G$131,MATCH("●",INDEX($H$129:$AQ$131,,MATCH($D188,$70:$70,0)-7),0),1),"","sed -i "&amp;IF($AK$171="MacOS","'' ","")&amp;"'s#"&amp;BK$173&amp;"="""&amp;VLOOKUP(BK$173,$AD$9:$AN$20,8,FALSE)&amp;""""&amp;"#"&amp;BK$173&amp;"="&amp;""""&amp;INDEX($E$129:$G$131,MATCH("●",INDEX($H$129:$AQ$131,,MATCH($D188,$70:$70,0)-7),0),1)&amp;""""&amp;"#g'"&amp;" ${CONFIG_DIR}db_data_config.txt; export "&amp;BK$173&amp;"="&amp;""""&amp;INDEX($E$129:$G$131,MATCH("●",INDEX($H$129:$AQ$131,,MATCH($D188,$70:$70,0)-7),0),1)&amp;""";"),",",""",""")</f>
        <v/>
      </c>
      <c r="BL188" s="73" t="str">
        <f>SUBSTITUTE(IF(INDEX($E$129:$G$131,MATCH("●",INDEX($H$129:$AQ$131,,MATCH($D188,$70:$70,0)-7),0),1)=VLOOKUP(BL$173,$AD$9:$AN$20,8,FALSE),"","sed -i "&amp;IF($AK$171="MacOS","'' ","")&amp;"'s#"&amp;BL$173&amp;"="""&amp;INDEX($E$129:$G$131,MATCH("●",INDEX($H$129:$AQ$131,,MATCH($D188,$70:$70,0)-7),0),1)&amp;""""&amp;"#"&amp;BL$173&amp;"="&amp;""""&amp;VLOOKUP(BL$173,$AD$9:$AN$20,8,FALSE)&amp;""""&amp;"#g'"&amp;"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8" s="73" t="str">
        <f>SUBSTITUTE(IF(VLOOKUP(BM$173,$AD$9:$AN$20,8,FALSE)=INDEX($E$133:$G$135,MATCH("●",INDEX($H$133:$AQ$135,,MATCH($D188,$70:$70,0)-7),0),1),"","sed -i "&amp;IF($AK$171="MacOS","'' ","")&amp;"'s#"&amp;BM$173&amp;"="""&amp;VLOOKUP(BM$173,$AD$9:$AN$20,8,FALSE)&amp;""""&amp;"#"&amp;BM$173&amp;"="&amp;""""&amp;INDEX($E$133:$G$135,MATCH("●",INDEX($H$133:$AQ$135,,MATCH($D188,$70:$70,0)-7),0),1)&amp;""""&amp;"#g'"&amp;" ${CONFIG_DIR}db_data_config.txt; export "&amp;BM$173&amp;"="&amp;""""&amp;INDEX($E$133:$G$135,MATCH("●",INDEX($H$133:$AQ$135,,MATCH($D188,$70:$70,0)-7),0),1)&amp;""";"),",",""",""")</f>
        <v/>
      </c>
      <c r="BN188" s="73" t="str">
        <f>SUBSTITUTE(IF(INDEX($E$133:$G$135,MATCH("●",INDEX($H$133:$AQ$135,,MATCH($D188,$70:$70,0)-7),0),1)=VLOOKUP(BN$173,$AD$9:$AN$20,8,FALSE),"","sed -i "&amp;IF($AK$171="MacOS","'' ","")&amp;"'s#"&amp;BN$173&amp;"="""&amp;INDEX($E$133:$G$135,MATCH("●",INDEX($H$133:$AQ$135,,MATCH($D188,$70:$70,0)-7),0),1)&amp;""""&amp;"#"&amp;BN$173&amp;"="&amp;""""&amp;VLOOKUP(BN$173,$AD$9:$AN$20,8,FALSE)&amp;""""&amp;"#g'"&amp;"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8" s="73" t="str">
        <f>SUBSTITUTE(IF(VLOOKUP(BO$173,$AD$9:$AN$20,8,FALSE)=INDEX($E$137:$G$139,MATCH("●",INDEX($H$137:$AQ$139,,MATCH($D188,$70:$70,0)-7),0),1),"","sed -i "&amp;IF($AK$171="MacOS","'' ","")&amp;"'s#"&amp;BO$173&amp;"="""&amp;VLOOKUP(BO$173,$AD$9:$AN$20,8,FALSE)&amp;""""&amp;"#"&amp;BO$173&amp;"="&amp;""""&amp;INDEX($E$137:$G$139,MATCH("●",INDEX($H$137:$AQ$139,,MATCH($D188,$70:$70,0)-7),0),1)&amp;""""&amp;"#g'"&amp;" ${CONFIG_DIR}db_data_config.txt; export "&amp;BO$173&amp;"="&amp;""""&amp;INDEX($E$137:$G$139,MATCH("●",INDEX($H$137:$AQ$139,,MATCH($D188,$70:$70,0)-7),0),1)&amp;""";"),",",""",""")</f>
        <v/>
      </c>
      <c r="BP188" s="73" t="str">
        <f>SUBSTITUTE(IF(INDEX($E$137:$G$139,MATCH("●",INDEX($H$137:$AQ$139,,MATCH($D188,$70:$70,0)-7),0),1)=VLOOKUP(BP$173,$AD$9:$AN$20,8,FALSE),"","sed -i "&amp;IF($AK$171="MacOS","'' ","")&amp;"'s#"&amp;BP$173&amp;"="""&amp;INDEX($E$137:$G$139,MATCH("●",INDEX($H$137:$AQ$139,,MATCH($D188,$70:$70,0)-7),0),1)&amp;""""&amp;"#"&amp;BP$173&amp;"="&amp;""""&amp;VLOOKUP(BP$173,$AD$9:$AN$20,8,FALSE)&amp;""""&amp;"#g'"&amp;"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8" s="73" t="str">
        <f>SUBSTITUTE(IF(VLOOKUP(BQ$173,$AD$9:$AN$20,8,FALSE)=INDEX($E$141:$G$143,MATCH("●",INDEX($H$141:$AQ$143,,MATCH($D188,$70:$70,0)-7),0),1),"","sed -i "&amp;IF($AK$171="MacOS","'' ","")&amp;"'s#"&amp;BQ$173&amp;"="""&amp;VLOOKUP(BQ$173,$AD$9:$AN$20,8,FALSE)&amp;""""&amp;"#"&amp;BQ$173&amp;"="&amp;""""&amp;INDEX($E$141:$G$143,MATCH("●",INDEX($H$141:$AQ$143,,MATCH($D188,$70:$70,0)-7),0),1)&amp;""""&amp;"#g'"&amp;" ${CONFIG_DIR}db_data_config.txt; export "&amp;BQ$173&amp;"="&amp;""""&amp;INDEX($E$141:$G$143,MATCH("●",INDEX($H$141:$AQ$143,,MATCH($D188,$70:$70,0)-7),0),1)&amp;""";"),",",""",""")</f>
        <v/>
      </c>
      <c r="BR188" s="73" t="str">
        <f>SUBSTITUTE(IF(INDEX($E$141:$G$143,MATCH("●",INDEX($H$141:$AQ$143,,MATCH($D188,$70:$70,0)-7),0),1)=VLOOKUP(BR$173,$AD$9:$AN$20,8,FALSE),"","sed -i "&amp;IF($AK$171="MacOS","'' ","")&amp;"'s#"&amp;BR$173&amp;"="""&amp;INDEX($E$141:$G$143,MATCH("●",INDEX($H$141:$AQ$143,,MATCH($D188,$70:$70,0)-7),0),1)&amp;""""&amp;"#"&amp;BR$173&amp;"="&amp;""""&amp;VLOOKUP(BR$173,$AD$9:$AN$20,8,FALSE)&amp;""""&amp;"#g'"&amp;"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8" s="73" t="str">
        <f>SUBSTITUTE(IF(VLOOKUP(BS$173,$AD$9:$AN$20,8,FALSE)=INDEX($E$145:$G$147,MATCH("●",INDEX($H$145:$AQ$147,,MATCH($D188,$70:$70,0)-7),0),1),"","sed -i "&amp;IF($AK$171="MacOS","'' ","")&amp;"'s#"&amp;BS$173&amp;"="""&amp;VLOOKUP(BS$173,$AD$9:$AN$20,8,FALSE)&amp;""""&amp;"#"&amp;BS$173&amp;"="&amp;""""&amp;INDEX($E$145:$G$147,MATCH("●",INDEX($H$145:$AQ$147,,MATCH($D188,$70:$70,0)-7),0),1)&amp;""""&amp;"#g'"&amp;" ${CONFIG_DIR}db_data_config.txt; export "&amp;BS$173&amp;"="&amp;""""&amp;INDEX($E$145:$G$147,MATCH("●",INDEX($H$145:$AQ$147,,MATCH($D188,$70:$70,0)-7),0),1)&amp;""";"),",",""",""")</f>
        <v/>
      </c>
      <c r="BT188" s="73" t="str">
        <f>SUBSTITUTE(IF(INDEX($E$145:$G$147,MATCH("●",INDEX($H$145:$AQ$147,,MATCH($D188,$70:$70,0)-7),0),1)=VLOOKUP(BT$173,$AD$9:$AN$20,8,FALSE),"","sed -i "&amp;IF($AK$171="MacOS","'' ","")&amp;"'s#"&amp;BT$173&amp;"="""&amp;INDEX($E$145:$G$147,MATCH("●",INDEX($H$145:$AQ$147,,MATCH($D188,$70:$70,0)-7),0),1)&amp;""""&amp;"#"&amp;BT$173&amp;"="&amp;""""&amp;VLOOKUP(BT$173,$AD$9:$AN$20,8,FALSE)&amp;""""&amp;"#g'"&amp;"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8" s="60" t="s">
        <v>1107</v>
      </c>
    </row>
    <row r="189" spans="4:73" ht="54" customHeight="1">
      <c r="D189" s="138">
        <f t="shared" si="3"/>
        <v>87</v>
      </c>
      <c r="E189" s="139"/>
      <c r="F189" s="139"/>
      <c r="G189" s="140"/>
      <c r="H189" s="45" t="str">
        <f t="shared" ca="1" si="2"/>
        <v>clear; echo テストケース087; sed -i '' 's#COLUMN_DATA_TYPE="char"#COLUMN_DATA_TYPE="date"#g' ${CONFIG_DIR}db_data_config.txt; export COLUMN_DATA_TYPE="date";sed -i '' 's#COLUMN_DATA_LENGTH="3"#COLUMN_DATA_LENGTH="D"#g' ${CONFIG_DIR}db_data_config.txt; export COLUMN_DATA_LENGTH="D";sh ./script/db_check_data_validate_config.sh; sed -i '' 's#COLUMN_DATA_TYPE="date"#COLUMN_DATA_TYPE="char"#g' ${CONFIG_DIR}db_data_config.txt; export COLUMN_DATA_TYPE="char";sed -i '' 's#COLUMN_DATA_LENGTH="D"#COLUMN_DATA_LENGTH="3"#g'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6" t="str" cm="1">
        <f t="array" ref="AE189">SUBSTITUTE(INDEX($H$149:$AQ$149, , MATCH($D189, $70:$70, 0)-7),"-","")</f>
        <v>正常</v>
      </c>
      <c r="AF189" s="147"/>
      <c r="AG189" s="148"/>
      <c r="AH189" s="156" t="s">
        <v>970</v>
      </c>
      <c r="AI189" s="157"/>
      <c r="AJ189" s="157"/>
      <c r="AK189" s="157"/>
      <c r="AL189" s="157"/>
      <c r="AM189" s="157"/>
      <c r="AN189" s="157"/>
      <c r="AO189" s="157"/>
      <c r="AP189" s="157"/>
      <c r="AQ189" s="158"/>
      <c r="AS189" s="69" t="str" cm="1">
        <f t="array" ref="AS189">SUBSTITUTE(TEXT(INDEX($H$152:$AQ$152,1,$D189-72),"000000"),"-","")</f>
        <v>220001</v>
      </c>
      <c r="AT189" s="70"/>
      <c r="AU189" s="71"/>
      <c r="AW189" s="73" t="str">
        <f>SUBSTITUTE(IF(VLOOKUP(AW$173,$AD$9:$AN$20,8,FALSE)=INDEX($E$76:$G$78,MATCH("●",INDEX($H$76:$AQ$78,,MATCH($D189,$70:$70,0)-7),0),1),"","sed -i "&amp;IF($AK$171="MacOS","'' ","")&amp;"'s#"&amp;AW$173&amp;"="""&amp;VLOOKUP(AW$173,$AD$9:$AN$20,8,FALSE)&amp;""""&amp;"#"&amp;AW$173&amp;"="&amp;""""&amp;INDEX($E$76:$G$78,MATCH("●",INDEX($H$76:$AQ$78,,MATCH($D189,$70:$70,0)-7),0),1)&amp;""""&amp;"#g'"&amp;" ${CONFIG_DIR}db_data_config.txt; export "&amp;AW$173&amp;"="&amp;""""&amp;INDEX($E$76:$G$78,MATCH("●",INDEX($H$76:$AQ$78,,MATCH($D189,$70:$70,0)-7),0),1)&amp;""";"),",",""",""")</f>
        <v/>
      </c>
      <c r="AX189" s="73" t="str">
        <f>SUBSTITUTE(IF(INDEX($E$76:$G$78,MATCH("●",INDEX($H$76:$AQ$78,,MATCH($D189,$70:$70,0)-7),0),1)=VLOOKUP(AX$173,$AD$9:$AN$20,8,FALSE),"","sed -i "&amp;IF($AK$171="MacOS","'' ","")&amp;"'s#"&amp;AX$173&amp;"="""&amp;INDEX($E$76:$G$78,MATCH("●",INDEX($H$76:$AQ$78,,MATCH($D189,$70:$70,0)-7),0),1)&amp;""""&amp;"#"&amp;AX$173&amp;"="&amp;""""&amp;VLOOKUP(AX$173,$AD$9:$AN$20,8,FALSE)&amp;""""&amp;"#g'"&amp;"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89" s="73" t="str">
        <f>SUBSTITUTE(IF(VLOOKUP(AY$173,$AD$9:$AN$20,8,FALSE)=INDEX($E$80:$G$84,MATCH("●",INDEX($H$80:$AQ$84,,MATCH($D189,$70:$70,0)-7),0),1),"","sed -i "&amp;IF($AK$171="MacOS","'' ","")&amp;"'s#"&amp;AY$173&amp;"="""&amp;VLOOKUP(AY$173,$AD$9:$AN$20,8,FALSE)&amp;""""&amp;"#"&amp;AY$173&amp;"="&amp;""""&amp;INDEX($E$80:$G$84,MATCH("●",INDEX($H$80:$AQ$84,,MATCH($D189,$70:$70,0)-7),0),1)&amp;""""&amp;"#g'"&amp;" ${CONFIG_DIR}db_data_config.txt; export "&amp;AY$173&amp;"="&amp;""""&amp;INDEX($E$80:$G$84,MATCH("●",INDEX($H$80:$AQ$84,,MATCH($D189,$70:$70,0)-7),0),1)&amp;""";"),",",""",""")</f>
        <v>sed -i '' 's#COLUMN_DATA_TYPE="char"#COLUMN_DATA_TYPE="date"#g' ${CONFIG_DIR}db_data_config.txt; export COLUMN_DATA_TYPE="date";</v>
      </c>
      <c r="AZ189" s="73" t="str">
        <f>SUBSTITUTE(IF(INDEX($E$80:$G$84,MATCH("●",INDEX($H$80:$AQ$84,,MATCH($D189,$70:$70,0)-7),0),1)=VLOOKUP(AZ$173,$AD$9:$AN$20,8,FALSE),"","sed -i "&amp;IF($AK$171="MacOS","'' ","")&amp;"'s#"&amp;AZ$173&amp;"="""&amp;INDEX($E$80:$G$84,MATCH("●",INDEX($H$80:$AQ$84,,MATCH($D189,$70:$70,0)-7),0),1)&amp;""""&amp;"#"&amp;AZ$173&amp;"="&amp;""""&amp;VLOOKUP(AZ$173,$AD$9:$AN$20,8,FALSE)&amp;""""&amp;"#g'"&amp;"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89" s="73" t="str">
        <f>SUBSTITUTE(IF(VLOOKUP(BA$173,$AD$9:$AN$20,8,FALSE)=INDEX($E$86:$G$111,MATCH("●",INDEX($H$86:$AQ$111,,MATCH($D189,$70:$70,0)-7),0),1),"","sed -i "&amp;IF($AK$171="MacOS","'' ","")&amp;"'s#"&amp;BA$173&amp;"="""&amp;VLOOKUP(BA$173,$AD$9:$AN$20,8,FALSE)&amp;""""&amp;"#"&amp;BA$173&amp;"="&amp;""""&amp;INDEX($E$86:$G$111,MATCH("●",INDEX($H$86:$AQ$111,,MATCH($D189,$70:$70,0)-7),0),1)&amp;""""&amp;"#g'"&amp;" ${CONFIG_DIR}db_data_config.txt; export "&amp;BA$173&amp;"="&amp;""""&amp;INDEX($E$86:$G$111,MATCH("●",INDEX($H$86:$AQ$111,,MATCH($D189,$70:$70,0)-7),0),1)&amp;""";"),",",""",""")</f>
        <v>sed -i '' 's#COLUMN_DATA_LENGTH="3"#COLUMN_DATA_LENGTH="D"#g' ${CONFIG_DIR}db_data_config.txt; export COLUMN_DATA_LENGTH="D";</v>
      </c>
      <c r="BB189" s="73" t="str">
        <f>SUBSTITUTE(IF(INDEX($E$86:$G$111,MATCH("●",INDEX($H$86:$AQ$111,,MATCH($D189,$70:$70,0)-7),0),1)=VLOOKUP(BB$173,$AD$9:$AN$20,8,FALSE),"","sed -i "&amp;IF($AK$171="MacOS","'' ","")&amp;"'s#"&amp;BB$173&amp;"="""&amp;INDEX($E$86:$G$111,MATCH("●",INDEX($H$86:$AQ$111,,MATCH($D189,$70:$70,0)-7),0),1)&amp;""""&amp;"#"&amp;BB$173&amp;"="&amp;""""&amp;VLOOKUP(BB$173,$AD$9:$AN$20,8,FALSE)&amp;""""&amp;"#g'"&amp;"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's#COLUMN_DATA_LENGTH="D"#COLUMN_DATA_LENGTH="3"#g' ${CONFIG_DIR}db_data_config.txt; export COLUMN_DATA_LENGTH="3";</v>
      </c>
      <c r="BC189" s="73" t="str">
        <f>SUBSTITUTE(IF(VLOOKUP(BC$173,$AD$9:$AN$20,8,FALSE)=INDEX($E$113:$G$114,MATCH("●",INDEX($H$113:$AQ$114,,MATCH($D189,$70:$70,0)-7),0),1),"","sed -i "&amp;IF($AK$171="MacOS","'' ","")&amp;"'s#"&amp;BC$173&amp;"="""&amp;VLOOKUP(BC$173,$AD$9:$AN$20,8,FALSE)&amp;""""&amp;"#"&amp;BC$173&amp;"="&amp;""""&amp;INDEX($E$113:$G$114,MATCH("●",INDEX($H$113:$AQ$114,,MATCH($D189,$70:$70,0)-7),0),1)&amp;""""&amp;"#g'"&amp;" ${CONFIG_DIR}db_data_config.txt; export "&amp;BC$173&amp;"="&amp;""""&amp;INDEX($E$113:$G$114,MATCH("●",INDEX($H$113:$AQ$114,,MATCH($D189,$70:$70,0)-7),0),1)&amp;""";"),",",""",""")</f>
        <v/>
      </c>
      <c r="BD189" s="73" t="str">
        <f>SUBSTITUTE(IF(INDEX($E$113:$G$114,MATCH("●",INDEX($H$113:$AQ$114,,MATCH($D189,$70:$70,0)-7),0),1)=VLOOKUP(BD$173,$AD$9:$AN$20,8,FALSE),"","sed -i "&amp;IF($AK$171="MacOS","'' ","")&amp;"'s#"&amp;BD$173&amp;"="""&amp;INDEX($E$113:$G$114,MATCH("●",INDEX($H$113:$AQ$114,,MATCH($D189,$70:$70,0)-7),0),1)&amp;""""&amp;"#"&amp;BD$173&amp;"="&amp;""""&amp;VLOOKUP(BD$173,$AD$9:$AN$20,8,FALSE)&amp;""""&amp;"#g'"&amp;"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89" s="73" t="str">
        <f>SUBSTITUTE(IF(VLOOKUP(BE$173,$AD$9:$AN$20,8,FALSE)=INDEX($E$116:$G$118,MATCH("●",INDEX($H$116:$AQ$118,,MATCH($D189,$70:$70,0)-7),0),1),"","sed -i "&amp;IF($AK$171="MacOS","'' ","")&amp;"'s#"&amp;BE$173&amp;"="""&amp;VLOOKUP(BE$173,$AD$9:$AN$20,8,FALSE)&amp;""""&amp;"#"&amp;BE$173&amp;"="&amp;""""&amp;INDEX($E$116:$G$118,MATCH("●",INDEX($H$116:$AQ$118,,MATCH($D189,$70:$70,0)-7),0),1)&amp;""""&amp;"#g'"&amp;" ${CONFIG_DIR}db_data_config.txt; export "&amp;BE$173&amp;"="&amp;""""&amp;INDEX($E$116:$G$118,MATCH("●",INDEX($H$116:$AQ$118,,MATCH($D189,$70:$70,0)-7),0),1)&amp;""";"),",",""",""")</f>
        <v/>
      </c>
      <c r="BF189" s="73" t="str">
        <f>SUBSTITUTE(IF(INDEX($E$116:$G$118,MATCH("●",INDEX($H$116:$AQ$118,,MATCH($D189,$70:$70,0)-7),0),1)=VLOOKUP(BF$173,$AD$9:$AN$20,8,FALSE),"","sed -i "&amp;IF($AK$171="MacOS","'' ","")&amp;"'s#"&amp;BF$173&amp;"="""&amp;INDEX($E$116:$G$118,MATCH("●",INDEX($H$116:$AQ$118,,MATCH($D189,$70:$70,0)-7),0),1)&amp;""""&amp;"#"&amp;BF$173&amp;"="&amp;""""&amp;VLOOKUP(BF$173,$AD$9:$AN$20,8,FALSE)&amp;""""&amp;"#g'"&amp;"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89" s="73" t="str">
        <f>SUBSTITUTE(IF(VLOOKUP(BG$173,$AD$9:$AN$20,8,FALSE)=INDEX($E$120:$G$122,MATCH("●",INDEX($H$120:$AQ$122,,MATCH($D189,$70:$70,0)-7),0),1),"","sed -i "&amp;IF($AK$171="MacOS","'' ","")&amp;"'s#"&amp;BG$173&amp;"="""&amp;VLOOKUP(BG$173,$AD$9:$AN$20,8,FALSE)&amp;""""&amp;"#"&amp;BG$173&amp;"="&amp;""""&amp;INDEX($E$120:$G$122,MATCH("●",INDEX($H$120:$AQ$122,,MATCH($D189,$70:$70,0)-7),0),1)&amp;""""&amp;"#g'"&amp;" ${CONFIG_DIR}db_data_config.txt; export "&amp;BG$173&amp;"="&amp;""""&amp;INDEX($E$120:$G$122,MATCH("●",INDEX($H$120:$AQ$122,,MATCH($D189,$70:$70,0)-7),0),1)&amp;""";"),",",""",""")</f>
        <v/>
      </c>
      <c r="BH189" s="73" t="str">
        <f>SUBSTITUTE(IF(INDEX($E$120:$G$122,MATCH("●",INDEX($H$120:$AQ$122,,MATCH($D189,$70:$70,0)-7),0),1)=VLOOKUP(BH$173,$AD$9:$AN$20,8,FALSE),"","sed -i "&amp;IF($AK$171="MacOS","'' ","")&amp;"'s#"&amp;BH$173&amp;"="""&amp;INDEX($E$120:$G$122,MATCH("●",INDEX($H$120:$AQ$122,,MATCH($D189,$70:$70,0)-7),0),1)&amp;""""&amp;"#"&amp;BH$173&amp;"="&amp;""""&amp;VLOOKUP(BH$173,$AD$9:$AN$20,8,FALSE)&amp;""""&amp;"#g'"&amp;"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89" s="73" t="str">
        <f>SUBSTITUTE(IF(VLOOKUP(BI$173,$AD$9:$AN$20,8,FALSE)=INDEX($E$124:$G$127,MATCH("●",INDEX($H$124:$AQ$127,,MATCH($D189,$70:$70,0)-7),0),1),"","sed -i "&amp;IF($AK$171="MacOS","'' ","")&amp;"'s#"&amp;BI$173&amp;"="""&amp;VLOOKUP(BI$173,$AD$9:$AN$20,8,FALSE)&amp;""""&amp;"#"&amp;BI$173&amp;"="&amp;""""&amp;INDEX($E$124:$G$127,MATCH("●",INDEX($H$124:$AQ$127,,MATCH($D189,$70:$70,0)-7),0),1)&amp;""""&amp;"#g'"&amp;" ${CONFIG_DIR}db_data_config.txt; export "&amp;BI$173&amp;"="&amp;""""&amp;INDEX($E$124:$G$127,MATCH("●",INDEX($H$124:$AQ$127,,MATCH($D189,$70:$70,0)-7),0),1)&amp;""";"),",",""",""")</f>
        <v/>
      </c>
      <c r="BJ189" s="73" t="str">
        <f>SUBSTITUTE(IF(INDEX($E$124:$G$127,MATCH("●",INDEX($H$124:$AQ$127,,MATCH($D189,$70:$70,0)-7),0),1)=VLOOKUP(BJ$173,$AD$9:$AN$20,8,FALSE),"","sed -i "&amp;IF($AK$171="MacOS","'' ","")&amp;"'s#"&amp;BJ$173&amp;"="""&amp;INDEX($E$124:$G$127,MATCH("●",INDEX($H$124:$AQ$127,,MATCH($D189,$70:$70,0)-7),0),1)&amp;""""&amp;"#"&amp;BJ$173&amp;"="&amp;""""&amp;VLOOKUP(BJ$173,$AD$9:$AN$20,8,FALSE)&amp;""""&amp;"#g'"&amp;"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89" s="73" t="str">
        <f>SUBSTITUTE(IF(VLOOKUP(BK$173,$AD$9:$AN$20,8,FALSE)=INDEX($E$129:$G$131,MATCH("●",INDEX($H$129:$AQ$131,,MATCH($D189,$70:$70,0)-7),0),1),"","sed -i "&amp;IF($AK$171="MacOS","'' ","")&amp;"'s#"&amp;BK$173&amp;"="""&amp;VLOOKUP(BK$173,$AD$9:$AN$20,8,FALSE)&amp;""""&amp;"#"&amp;BK$173&amp;"="&amp;""""&amp;INDEX($E$129:$G$131,MATCH("●",INDEX($H$129:$AQ$131,,MATCH($D189,$70:$70,0)-7),0),1)&amp;""""&amp;"#g'"&amp;" ${CONFIG_DIR}db_data_config.txt; export "&amp;BK$173&amp;"="&amp;""""&amp;INDEX($E$129:$G$131,MATCH("●",INDEX($H$129:$AQ$131,,MATCH($D189,$70:$70,0)-7),0),1)&amp;""";"),",",""",""")</f>
        <v/>
      </c>
      <c r="BL189" s="73" t="str">
        <f>SUBSTITUTE(IF(INDEX($E$129:$G$131,MATCH("●",INDEX($H$129:$AQ$131,,MATCH($D189,$70:$70,0)-7),0),1)=VLOOKUP(BL$173,$AD$9:$AN$20,8,FALSE),"","sed -i "&amp;IF($AK$171="MacOS","'' ","")&amp;"'s#"&amp;BL$173&amp;"="""&amp;INDEX($E$129:$G$131,MATCH("●",INDEX($H$129:$AQ$131,,MATCH($D189,$70:$70,0)-7),0),1)&amp;""""&amp;"#"&amp;BL$173&amp;"="&amp;""""&amp;VLOOKUP(BL$173,$AD$9:$AN$20,8,FALSE)&amp;""""&amp;"#g'"&amp;"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89" s="73" t="str">
        <f>SUBSTITUTE(IF(VLOOKUP(BM$173,$AD$9:$AN$20,8,FALSE)=INDEX($E$133:$G$135,MATCH("●",INDEX($H$133:$AQ$135,,MATCH($D189,$70:$70,0)-7),0),1),"","sed -i "&amp;IF($AK$171="MacOS","'' ","")&amp;"'s#"&amp;BM$173&amp;"="""&amp;VLOOKUP(BM$173,$AD$9:$AN$20,8,FALSE)&amp;""""&amp;"#"&amp;BM$173&amp;"="&amp;""""&amp;INDEX($E$133:$G$135,MATCH("●",INDEX($H$133:$AQ$135,,MATCH($D189,$70:$70,0)-7),0),1)&amp;""""&amp;"#g'"&amp;" ${CONFIG_DIR}db_data_config.txt; export "&amp;BM$173&amp;"="&amp;""""&amp;INDEX($E$133:$G$135,MATCH("●",INDEX($H$133:$AQ$135,,MATCH($D189,$70:$70,0)-7),0),1)&amp;""";"),",",""",""")</f>
        <v/>
      </c>
      <c r="BN189" s="73" t="str">
        <f>SUBSTITUTE(IF(INDEX($E$133:$G$135,MATCH("●",INDEX($H$133:$AQ$135,,MATCH($D189,$70:$70,0)-7),0),1)=VLOOKUP(BN$173,$AD$9:$AN$20,8,FALSE),"","sed -i "&amp;IF($AK$171="MacOS","'' ","")&amp;"'s#"&amp;BN$173&amp;"="""&amp;INDEX($E$133:$G$135,MATCH("●",INDEX($H$133:$AQ$135,,MATCH($D189,$70:$70,0)-7),0),1)&amp;""""&amp;"#"&amp;BN$173&amp;"="&amp;""""&amp;VLOOKUP(BN$173,$AD$9:$AN$20,8,FALSE)&amp;""""&amp;"#g'"&amp;"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89" s="73" t="str">
        <f>SUBSTITUTE(IF(VLOOKUP(BO$173,$AD$9:$AN$20,8,FALSE)=INDEX($E$137:$G$139,MATCH("●",INDEX($H$137:$AQ$139,,MATCH($D189,$70:$70,0)-7),0),1),"","sed -i "&amp;IF($AK$171="MacOS","'' ","")&amp;"'s#"&amp;BO$173&amp;"="""&amp;VLOOKUP(BO$173,$AD$9:$AN$20,8,FALSE)&amp;""""&amp;"#"&amp;BO$173&amp;"="&amp;""""&amp;INDEX($E$137:$G$139,MATCH("●",INDEX($H$137:$AQ$139,,MATCH($D189,$70:$70,0)-7),0),1)&amp;""""&amp;"#g'"&amp;" ${CONFIG_DIR}db_data_config.txt; export "&amp;BO$173&amp;"="&amp;""""&amp;INDEX($E$137:$G$139,MATCH("●",INDEX($H$137:$AQ$139,,MATCH($D189,$70:$70,0)-7),0),1)&amp;""";"),",",""",""")</f>
        <v/>
      </c>
      <c r="BP189" s="73" t="str">
        <f>SUBSTITUTE(IF(INDEX($E$137:$G$139,MATCH("●",INDEX($H$137:$AQ$139,,MATCH($D189,$70:$70,0)-7),0),1)=VLOOKUP(BP$173,$AD$9:$AN$20,8,FALSE),"","sed -i "&amp;IF($AK$171="MacOS","'' ","")&amp;"'s#"&amp;BP$173&amp;"="""&amp;INDEX($E$137:$G$139,MATCH("●",INDEX($H$137:$AQ$139,,MATCH($D189,$70:$70,0)-7),0),1)&amp;""""&amp;"#"&amp;BP$173&amp;"="&amp;""""&amp;VLOOKUP(BP$173,$AD$9:$AN$20,8,FALSE)&amp;""""&amp;"#g'"&amp;"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89" s="73" t="str">
        <f>SUBSTITUTE(IF(VLOOKUP(BQ$173,$AD$9:$AN$20,8,FALSE)=INDEX($E$141:$G$143,MATCH("●",INDEX($H$141:$AQ$143,,MATCH($D189,$70:$70,0)-7),0),1),"","sed -i "&amp;IF($AK$171="MacOS","'' ","")&amp;"'s#"&amp;BQ$173&amp;"="""&amp;VLOOKUP(BQ$173,$AD$9:$AN$20,8,FALSE)&amp;""""&amp;"#"&amp;BQ$173&amp;"="&amp;""""&amp;INDEX($E$141:$G$143,MATCH("●",INDEX($H$141:$AQ$143,,MATCH($D189,$70:$70,0)-7),0),1)&amp;""""&amp;"#g'"&amp;" ${CONFIG_DIR}db_data_config.txt; export "&amp;BQ$173&amp;"="&amp;""""&amp;INDEX($E$141:$G$143,MATCH("●",INDEX($H$141:$AQ$143,,MATCH($D189,$70:$70,0)-7),0),1)&amp;""";"),",",""",""")</f>
        <v/>
      </c>
      <c r="BR189" s="73" t="str">
        <f>SUBSTITUTE(IF(INDEX($E$141:$G$143,MATCH("●",INDEX($H$141:$AQ$143,,MATCH($D189,$70:$70,0)-7),0),1)=VLOOKUP(BR$173,$AD$9:$AN$20,8,FALSE),"","sed -i "&amp;IF($AK$171="MacOS","'' ","")&amp;"'s#"&amp;BR$173&amp;"="""&amp;INDEX($E$141:$G$143,MATCH("●",INDEX($H$141:$AQ$143,,MATCH($D189,$70:$70,0)-7),0),1)&amp;""""&amp;"#"&amp;BR$173&amp;"="&amp;""""&amp;VLOOKUP(BR$173,$AD$9:$AN$20,8,FALSE)&amp;""""&amp;"#g'"&amp;"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89" s="73" t="str">
        <f>SUBSTITUTE(IF(VLOOKUP(BS$173,$AD$9:$AN$20,8,FALSE)=INDEX($E$145:$G$147,MATCH("●",INDEX($H$145:$AQ$147,,MATCH($D189,$70:$70,0)-7),0),1),"","sed -i "&amp;IF($AK$171="MacOS","'' ","")&amp;"'s#"&amp;BS$173&amp;"="""&amp;VLOOKUP(BS$173,$AD$9:$AN$20,8,FALSE)&amp;""""&amp;"#"&amp;BS$173&amp;"="&amp;""""&amp;INDEX($E$145:$G$147,MATCH("●",INDEX($H$145:$AQ$147,,MATCH($D189,$70:$70,0)-7),0),1)&amp;""""&amp;"#g'"&amp;" ${CONFIG_DIR}db_data_config.txt; export "&amp;BS$173&amp;"="&amp;""""&amp;INDEX($E$145:$G$147,MATCH("●",INDEX($H$145:$AQ$147,,MATCH($D189,$70:$70,0)-7),0),1)&amp;""";"),",",""",""")</f>
        <v/>
      </c>
      <c r="BT189" s="73" t="str">
        <f>SUBSTITUTE(IF(INDEX($E$145:$G$147,MATCH("●",INDEX($H$145:$AQ$147,,MATCH($D189,$70:$70,0)-7),0),1)=VLOOKUP(BT$173,$AD$9:$AN$20,8,FALSE),"","sed -i "&amp;IF($AK$171="MacOS","'' ","")&amp;"'s#"&amp;BT$173&amp;"="""&amp;INDEX($E$145:$G$147,MATCH("●",INDEX($H$145:$AQ$147,,MATCH($D189,$70:$70,0)-7),0),1)&amp;""""&amp;"#"&amp;BT$173&amp;"="&amp;""""&amp;VLOOKUP(BT$173,$AD$9:$AN$20,8,FALSE)&amp;""""&amp;"#g'"&amp;"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89" s="60" t="s">
        <v>1107</v>
      </c>
    </row>
    <row r="190" spans="4:73" ht="54" customHeight="1">
      <c r="D190" s="138">
        <f t="shared" si="3"/>
        <v>88</v>
      </c>
      <c r="E190" s="139"/>
      <c r="F190" s="139"/>
      <c r="G190" s="140"/>
      <c r="H190" s="45" t="str">
        <f t="shared" ca="1" si="2"/>
        <v>clear; echo テストケース088; sed -i '' 's#COLUMN_DATA_TYPE="char"#COLUMN_DATA_TYPE="date"#g' ${CONFIG_DIR}db_data_config.txt; export COLUMN_DATA_TYPE="date";sed -i '' 's#COLUMN_DATA_LENGTH="3"#COLUMN_DATA_LENGTH="YYYYMMDD"#g' ${CONFIG_DIR}db_data_config.txt; export COLUMN_DATA_LENGTH="YYYYMMDD";sh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6" t="str" cm="1">
        <f t="array" ref="AE190">SUBSTITUTE(INDEX($H$149:$AQ$149, , MATCH($D190, $70:$70, 0)-7),"-","")</f>
        <v>正常</v>
      </c>
      <c r="AF190" s="147"/>
      <c r="AG190" s="148"/>
      <c r="AH190" s="156" t="s">
        <v>971</v>
      </c>
      <c r="AI190" s="157"/>
      <c r="AJ190" s="157"/>
      <c r="AK190" s="157"/>
      <c r="AL190" s="157"/>
      <c r="AM190" s="157"/>
      <c r="AN190" s="157"/>
      <c r="AO190" s="157"/>
      <c r="AP190" s="157"/>
      <c r="AQ190" s="158"/>
      <c r="AS190" s="69" t="str" cm="1">
        <f t="array" ref="AS190">SUBSTITUTE(TEXT(INDEX($H$152:$AQ$152,1,$D190-72),"000000"),"-","")</f>
        <v>220001</v>
      </c>
      <c r="AT190" s="70"/>
      <c r="AU190" s="71"/>
      <c r="AW190" s="73" t="str">
        <f>SUBSTITUTE(IF(VLOOKUP(AW$173,$AD$9:$AN$20,8,FALSE)=INDEX($E$76:$G$78,MATCH("●",INDEX($H$76:$AQ$78,,MATCH($D190,$70:$70,0)-7),0),1),"","sed -i "&amp;IF($AK$171="MacOS","'' ","")&amp;"'s#"&amp;AW$173&amp;"="""&amp;VLOOKUP(AW$173,$AD$9:$AN$20,8,FALSE)&amp;""""&amp;"#"&amp;AW$173&amp;"="&amp;""""&amp;INDEX($E$76:$G$78,MATCH("●",INDEX($H$76:$AQ$78,,MATCH($D190,$70:$70,0)-7),0),1)&amp;""""&amp;"#g'"&amp;" ${CONFIG_DIR}db_data_config.txt; export "&amp;AW$173&amp;"="&amp;""""&amp;INDEX($E$76:$G$78,MATCH("●",INDEX($H$76:$AQ$78,,MATCH($D190,$70:$70,0)-7),0),1)&amp;""";"),",",""",""")</f>
        <v/>
      </c>
      <c r="AX190" s="73" t="str">
        <f>SUBSTITUTE(IF(INDEX($E$76:$G$78,MATCH("●",INDEX($H$76:$AQ$78,,MATCH($D190,$70:$70,0)-7),0),1)=VLOOKUP(AX$173,$AD$9:$AN$20,8,FALSE),"","sed -i "&amp;IF($AK$171="MacOS","'' ","")&amp;"'s#"&amp;AX$173&amp;"="""&amp;INDEX($E$76:$G$78,MATCH("●",INDEX($H$76:$AQ$78,,MATCH($D190,$70:$70,0)-7),0),1)&amp;""""&amp;"#"&amp;AX$173&amp;"="&amp;""""&amp;VLOOKUP(AX$173,$AD$9:$AN$20,8,FALSE)&amp;""""&amp;"#g'"&amp;"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0" s="73" t="str">
        <f>SUBSTITUTE(IF(VLOOKUP(AY$173,$AD$9:$AN$20,8,FALSE)=INDEX($E$80:$G$84,MATCH("●",INDEX($H$80:$AQ$84,,MATCH($D190,$70:$70,0)-7),0),1),"","sed -i "&amp;IF($AK$171="MacOS","'' ","")&amp;"'s#"&amp;AY$173&amp;"="""&amp;VLOOKUP(AY$173,$AD$9:$AN$20,8,FALSE)&amp;""""&amp;"#"&amp;AY$173&amp;"="&amp;""""&amp;INDEX($E$80:$G$84,MATCH("●",INDEX($H$80:$AQ$84,,MATCH($D190,$70:$70,0)-7),0),1)&amp;""""&amp;"#g'"&amp;" ${CONFIG_DIR}db_data_config.txt; export "&amp;AY$173&amp;"="&amp;""""&amp;INDEX($E$80:$G$84,MATCH("●",INDEX($H$80:$AQ$84,,MATCH($D190,$70:$70,0)-7),0),1)&amp;""";"),",",""",""")</f>
        <v>sed -i '' 's#COLUMN_DATA_TYPE="char"#COLUMN_DATA_TYPE="date"#g' ${CONFIG_DIR}db_data_config.txt; export COLUMN_DATA_TYPE="date";</v>
      </c>
      <c r="AZ190" s="73" t="str">
        <f>SUBSTITUTE(IF(INDEX($E$80:$G$84,MATCH("●",INDEX($H$80:$AQ$84,,MATCH($D190,$70:$70,0)-7),0),1)=VLOOKUP(AZ$173,$AD$9:$AN$20,8,FALSE),"","sed -i "&amp;IF($AK$171="MacOS","'' ","")&amp;"'s#"&amp;AZ$173&amp;"="""&amp;INDEX($E$80:$G$84,MATCH("●",INDEX($H$80:$AQ$84,,MATCH($D190,$70:$70,0)-7),0),1)&amp;""""&amp;"#"&amp;AZ$173&amp;"="&amp;""""&amp;VLOOKUP(AZ$173,$AD$9:$AN$20,8,FALSE)&amp;""""&amp;"#g'"&amp;"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0" s="73" t="str">
        <f>SUBSTITUTE(IF(VLOOKUP(BA$173,$AD$9:$AN$20,8,FALSE)=INDEX($E$86:$G$111,MATCH("●",INDEX($H$86:$AQ$111,,MATCH($D190,$70:$70,0)-7),0),1),"","sed -i "&amp;IF($AK$171="MacOS","'' ","")&amp;"'s#"&amp;BA$173&amp;"="""&amp;VLOOKUP(BA$173,$AD$9:$AN$20,8,FALSE)&amp;""""&amp;"#"&amp;BA$173&amp;"="&amp;""""&amp;INDEX($E$86:$G$111,MATCH("●",INDEX($H$86:$AQ$111,,MATCH($D190,$70:$70,0)-7),0),1)&amp;""""&amp;"#g'"&amp;" ${CONFIG_DIR}db_data_config.txt; export "&amp;BA$173&amp;"="&amp;""""&amp;INDEX($E$86:$G$111,MATCH("●",INDEX($H$86:$AQ$111,,MATCH($D190,$70:$70,0)-7),0),1)&amp;""";"),",",""",""")</f>
        <v>sed -i '' 's#COLUMN_DATA_LENGTH="3"#COLUMN_DATA_LENGTH="YYYYMMDD"#g' ${CONFIG_DIR}db_data_config.txt; export COLUMN_DATA_LENGTH="YYYYMMDD";</v>
      </c>
      <c r="BB190" s="73" t="str">
        <f>SUBSTITUTE(IF(INDEX($E$86:$G$111,MATCH("●",INDEX($H$86:$AQ$111,,MATCH($D190,$70:$70,0)-7),0),1)=VLOOKUP(BB$173,$AD$9:$AN$20,8,FALSE),"","sed -i "&amp;IF($AK$171="MacOS","'' ","")&amp;"'s#"&amp;BB$173&amp;"="""&amp;INDEX($E$86:$G$111,MATCH("●",INDEX($H$86:$AQ$111,,MATCH($D190,$70:$70,0)-7),0),1)&amp;""""&amp;"#"&amp;BB$173&amp;"="&amp;""""&amp;VLOOKUP(BB$173,$AD$9:$AN$20,8,FALSE)&amp;""""&amp;"#g'"&amp;"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's#COLUMN_DATA_LENGTH="YYYYMMDD"#COLUMN_DATA_LENGTH="3"#g' ${CONFIG_DIR}db_data_config.txt; export COLUMN_DATA_LENGTH="3";</v>
      </c>
      <c r="BC190" s="73" t="str">
        <f>SUBSTITUTE(IF(VLOOKUP(BC$173,$AD$9:$AN$20,8,FALSE)=INDEX($E$113:$G$114,MATCH("●",INDEX($H$113:$AQ$114,,MATCH($D190,$70:$70,0)-7),0),1),"","sed -i "&amp;IF($AK$171="MacOS","'' ","")&amp;"'s#"&amp;BC$173&amp;"="""&amp;VLOOKUP(BC$173,$AD$9:$AN$20,8,FALSE)&amp;""""&amp;"#"&amp;BC$173&amp;"="&amp;""""&amp;INDEX($E$113:$G$114,MATCH("●",INDEX($H$113:$AQ$114,,MATCH($D190,$70:$70,0)-7),0),1)&amp;""""&amp;"#g'"&amp;" ${CONFIG_DIR}db_data_config.txt; export "&amp;BC$173&amp;"="&amp;""""&amp;INDEX($E$113:$G$114,MATCH("●",INDEX($H$113:$AQ$114,,MATCH($D190,$70:$70,0)-7),0),1)&amp;""";"),",",""",""")</f>
        <v/>
      </c>
      <c r="BD190" s="73" t="str">
        <f>SUBSTITUTE(IF(INDEX($E$113:$G$114,MATCH("●",INDEX($H$113:$AQ$114,,MATCH($D190,$70:$70,0)-7),0),1)=VLOOKUP(BD$173,$AD$9:$AN$20,8,FALSE),"","sed -i "&amp;IF($AK$171="MacOS","'' ","")&amp;"'s#"&amp;BD$173&amp;"="""&amp;INDEX($E$113:$G$114,MATCH("●",INDEX($H$113:$AQ$114,,MATCH($D190,$70:$70,0)-7),0),1)&amp;""""&amp;"#"&amp;BD$173&amp;"="&amp;""""&amp;VLOOKUP(BD$173,$AD$9:$AN$20,8,FALSE)&amp;""""&amp;"#g'"&amp;"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0" s="73" t="str">
        <f>SUBSTITUTE(IF(VLOOKUP(BE$173,$AD$9:$AN$20,8,FALSE)=INDEX($E$116:$G$118,MATCH("●",INDEX($H$116:$AQ$118,,MATCH($D190,$70:$70,0)-7),0),1),"","sed -i "&amp;IF($AK$171="MacOS","'' ","")&amp;"'s#"&amp;BE$173&amp;"="""&amp;VLOOKUP(BE$173,$AD$9:$AN$20,8,FALSE)&amp;""""&amp;"#"&amp;BE$173&amp;"="&amp;""""&amp;INDEX($E$116:$G$118,MATCH("●",INDEX($H$116:$AQ$118,,MATCH($D190,$70:$70,0)-7),0),1)&amp;""""&amp;"#g'"&amp;" ${CONFIG_DIR}db_data_config.txt; export "&amp;BE$173&amp;"="&amp;""""&amp;INDEX($E$116:$G$118,MATCH("●",INDEX($H$116:$AQ$118,,MATCH($D190,$70:$70,0)-7),0),1)&amp;""";"),",",""",""")</f>
        <v/>
      </c>
      <c r="BF190" s="73" t="str">
        <f>SUBSTITUTE(IF(INDEX($E$116:$G$118,MATCH("●",INDEX($H$116:$AQ$118,,MATCH($D190,$70:$70,0)-7),0),1)=VLOOKUP(BF$173,$AD$9:$AN$20,8,FALSE),"","sed -i "&amp;IF($AK$171="MacOS","'' ","")&amp;"'s#"&amp;BF$173&amp;"="""&amp;INDEX($E$116:$G$118,MATCH("●",INDEX($H$116:$AQ$118,,MATCH($D190,$70:$70,0)-7),0),1)&amp;""""&amp;"#"&amp;BF$173&amp;"="&amp;""""&amp;VLOOKUP(BF$173,$AD$9:$AN$20,8,FALSE)&amp;""""&amp;"#g'"&amp;"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0" s="73" t="str">
        <f>SUBSTITUTE(IF(VLOOKUP(BG$173,$AD$9:$AN$20,8,FALSE)=INDEX($E$120:$G$122,MATCH("●",INDEX($H$120:$AQ$122,,MATCH($D190,$70:$70,0)-7),0),1),"","sed -i "&amp;IF($AK$171="MacOS","'' ","")&amp;"'s#"&amp;BG$173&amp;"="""&amp;VLOOKUP(BG$173,$AD$9:$AN$20,8,FALSE)&amp;""""&amp;"#"&amp;BG$173&amp;"="&amp;""""&amp;INDEX($E$120:$G$122,MATCH("●",INDEX($H$120:$AQ$122,,MATCH($D190,$70:$70,0)-7),0),1)&amp;""""&amp;"#g'"&amp;" ${CONFIG_DIR}db_data_config.txt; export "&amp;BG$173&amp;"="&amp;""""&amp;INDEX($E$120:$G$122,MATCH("●",INDEX($H$120:$AQ$122,,MATCH($D190,$70:$70,0)-7),0),1)&amp;""";"),",",""",""")</f>
        <v/>
      </c>
      <c r="BH190" s="73" t="str">
        <f>SUBSTITUTE(IF(INDEX($E$120:$G$122,MATCH("●",INDEX($H$120:$AQ$122,,MATCH($D190,$70:$70,0)-7),0),1)=VLOOKUP(BH$173,$AD$9:$AN$20,8,FALSE),"","sed -i "&amp;IF($AK$171="MacOS","'' ","")&amp;"'s#"&amp;BH$173&amp;"="""&amp;INDEX($E$120:$G$122,MATCH("●",INDEX($H$120:$AQ$122,,MATCH($D190,$70:$70,0)-7),0),1)&amp;""""&amp;"#"&amp;BH$173&amp;"="&amp;""""&amp;VLOOKUP(BH$173,$AD$9:$AN$20,8,FALSE)&amp;""""&amp;"#g'"&amp;"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0" s="73" t="str">
        <f>SUBSTITUTE(IF(VLOOKUP(BI$173,$AD$9:$AN$20,8,FALSE)=INDEX($E$124:$G$127,MATCH("●",INDEX($H$124:$AQ$127,,MATCH($D190,$70:$70,0)-7),0),1),"","sed -i "&amp;IF($AK$171="MacOS","'' ","")&amp;"'s#"&amp;BI$173&amp;"="""&amp;VLOOKUP(BI$173,$AD$9:$AN$20,8,FALSE)&amp;""""&amp;"#"&amp;BI$173&amp;"="&amp;""""&amp;INDEX($E$124:$G$127,MATCH("●",INDEX($H$124:$AQ$127,,MATCH($D190,$70:$70,0)-7),0),1)&amp;""""&amp;"#g'"&amp;" ${CONFIG_DIR}db_data_config.txt; export "&amp;BI$173&amp;"="&amp;""""&amp;INDEX($E$124:$G$127,MATCH("●",INDEX($H$124:$AQ$127,,MATCH($D190,$70:$70,0)-7),0),1)&amp;""";"),",",""",""")</f>
        <v/>
      </c>
      <c r="BJ190" s="73" t="str">
        <f>SUBSTITUTE(IF(INDEX($E$124:$G$127,MATCH("●",INDEX($H$124:$AQ$127,,MATCH($D190,$70:$70,0)-7),0),1)=VLOOKUP(BJ$173,$AD$9:$AN$20,8,FALSE),"","sed -i "&amp;IF($AK$171="MacOS","'' ","")&amp;"'s#"&amp;BJ$173&amp;"="""&amp;INDEX($E$124:$G$127,MATCH("●",INDEX($H$124:$AQ$127,,MATCH($D190,$70:$70,0)-7),0),1)&amp;""""&amp;"#"&amp;BJ$173&amp;"="&amp;""""&amp;VLOOKUP(BJ$173,$AD$9:$AN$20,8,FALSE)&amp;""""&amp;"#g'"&amp;"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0" s="73" t="str">
        <f>SUBSTITUTE(IF(VLOOKUP(BK$173,$AD$9:$AN$20,8,FALSE)=INDEX($E$129:$G$131,MATCH("●",INDEX($H$129:$AQ$131,,MATCH($D190,$70:$70,0)-7),0),1),"","sed -i "&amp;IF($AK$171="MacOS","'' ","")&amp;"'s#"&amp;BK$173&amp;"="""&amp;VLOOKUP(BK$173,$AD$9:$AN$20,8,FALSE)&amp;""""&amp;"#"&amp;BK$173&amp;"="&amp;""""&amp;INDEX($E$129:$G$131,MATCH("●",INDEX($H$129:$AQ$131,,MATCH($D190,$70:$70,0)-7),0),1)&amp;""""&amp;"#g'"&amp;" ${CONFIG_DIR}db_data_config.txt; export "&amp;BK$173&amp;"="&amp;""""&amp;INDEX($E$129:$G$131,MATCH("●",INDEX($H$129:$AQ$131,,MATCH($D190,$70:$70,0)-7),0),1)&amp;""";"),",",""",""")</f>
        <v/>
      </c>
      <c r="BL190" s="73" t="str">
        <f>SUBSTITUTE(IF(INDEX($E$129:$G$131,MATCH("●",INDEX($H$129:$AQ$131,,MATCH($D190,$70:$70,0)-7),0),1)=VLOOKUP(BL$173,$AD$9:$AN$20,8,FALSE),"","sed -i "&amp;IF($AK$171="MacOS","'' ","")&amp;"'s#"&amp;BL$173&amp;"="""&amp;INDEX($E$129:$G$131,MATCH("●",INDEX($H$129:$AQ$131,,MATCH($D190,$70:$70,0)-7),0),1)&amp;""""&amp;"#"&amp;BL$173&amp;"="&amp;""""&amp;VLOOKUP(BL$173,$AD$9:$AN$20,8,FALSE)&amp;""""&amp;"#g'"&amp;"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0" s="73" t="str">
        <f>SUBSTITUTE(IF(VLOOKUP(BM$173,$AD$9:$AN$20,8,FALSE)=INDEX($E$133:$G$135,MATCH("●",INDEX($H$133:$AQ$135,,MATCH($D190,$70:$70,0)-7),0),1),"","sed -i "&amp;IF($AK$171="MacOS","'' ","")&amp;"'s#"&amp;BM$173&amp;"="""&amp;VLOOKUP(BM$173,$AD$9:$AN$20,8,FALSE)&amp;""""&amp;"#"&amp;BM$173&amp;"="&amp;""""&amp;INDEX($E$133:$G$135,MATCH("●",INDEX($H$133:$AQ$135,,MATCH($D190,$70:$70,0)-7),0),1)&amp;""""&amp;"#g'"&amp;" ${CONFIG_DIR}db_data_config.txt; export "&amp;BM$173&amp;"="&amp;""""&amp;INDEX($E$133:$G$135,MATCH("●",INDEX($H$133:$AQ$135,,MATCH($D190,$70:$70,0)-7),0),1)&amp;""";"),",",""",""")</f>
        <v/>
      </c>
      <c r="BN190" s="73" t="str">
        <f>SUBSTITUTE(IF(INDEX($E$133:$G$135,MATCH("●",INDEX($H$133:$AQ$135,,MATCH($D190,$70:$70,0)-7),0),1)=VLOOKUP(BN$173,$AD$9:$AN$20,8,FALSE),"","sed -i "&amp;IF($AK$171="MacOS","'' ","")&amp;"'s#"&amp;BN$173&amp;"="""&amp;INDEX($E$133:$G$135,MATCH("●",INDEX($H$133:$AQ$135,,MATCH($D190,$70:$70,0)-7),0),1)&amp;""""&amp;"#"&amp;BN$173&amp;"="&amp;""""&amp;VLOOKUP(BN$173,$AD$9:$AN$20,8,FALSE)&amp;""""&amp;"#g'"&amp;"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0" s="73" t="str">
        <f>SUBSTITUTE(IF(VLOOKUP(BO$173,$AD$9:$AN$20,8,FALSE)=INDEX($E$137:$G$139,MATCH("●",INDEX($H$137:$AQ$139,,MATCH($D190,$70:$70,0)-7),0),1),"","sed -i "&amp;IF($AK$171="MacOS","'' ","")&amp;"'s#"&amp;BO$173&amp;"="""&amp;VLOOKUP(BO$173,$AD$9:$AN$20,8,FALSE)&amp;""""&amp;"#"&amp;BO$173&amp;"="&amp;""""&amp;INDEX($E$137:$G$139,MATCH("●",INDEX($H$137:$AQ$139,,MATCH($D190,$70:$70,0)-7),0),1)&amp;""""&amp;"#g'"&amp;" ${CONFIG_DIR}db_data_config.txt; export "&amp;BO$173&amp;"="&amp;""""&amp;INDEX($E$137:$G$139,MATCH("●",INDEX($H$137:$AQ$139,,MATCH($D190,$70:$70,0)-7),0),1)&amp;""";"),",",""",""")</f>
        <v/>
      </c>
      <c r="BP190" s="73" t="str">
        <f>SUBSTITUTE(IF(INDEX($E$137:$G$139,MATCH("●",INDEX($H$137:$AQ$139,,MATCH($D190,$70:$70,0)-7),0),1)=VLOOKUP(BP$173,$AD$9:$AN$20,8,FALSE),"","sed -i "&amp;IF($AK$171="MacOS","'' ","")&amp;"'s#"&amp;BP$173&amp;"="""&amp;INDEX($E$137:$G$139,MATCH("●",INDEX($H$137:$AQ$139,,MATCH($D190,$70:$70,0)-7),0),1)&amp;""""&amp;"#"&amp;BP$173&amp;"="&amp;""""&amp;VLOOKUP(BP$173,$AD$9:$AN$20,8,FALSE)&amp;""""&amp;"#g'"&amp;"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0" s="73" t="str">
        <f>SUBSTITUTE(IF(VLOOKUP(BQ$173,$AD$9:$AN$20,8,FALSE)=INDEX($E$141:$G$143,MATCH("●",INDEX($H$141:$AQ$143,,MATCH($D190,$70:$70,0)-7),0),1),"","sed -i "&amp;IF($AK$171="MacOS","'' ","")&amp;"'s#"&amp;BQ$173&amp;"="""&amp;VLOOKUP(BQ$173,$AD$9:$AN$20,8,FALSE)&amp;""""&amp;"#"&amp;BQ$173&amp;"="&amp;""""&amp;INDEX($E$141:$G$143,MATCH("●",INDEX($H$141:$AQ$143,,MATCH($D190,$70:$70,0)-7),0),1)&amp;""""&amp;"#g'"&amp;" ${CONFIG_DIR}db_data_config.txt; export "&amp;BQ$173&amp;"="&amp;""""&amp;INDEX($E$141:$G$143,MATCH("●",INDEX($H$141:$AQ$143,,MATCH($D190,$70:$70,0)-7),0),1)&amp;""";"),",",""",""")</f>
        <v/>
      </c>
      <c r="BR190" s="73" t="str">
        <f>SUBSTITUTE(IF(INDEX($E$141:$G$143,MATCH("●",INDEX($H$141:$AQ$143,,MATCH($D190,$70:$70,0)-7),0),1)=VLOOKUP(BR$173,$AD$9:$AN$20,8,FALSE),"","sed -i "&amp;IF($AK$171="MacOS","'' ","")&amp;"'s#"&amp;BR$173&amp;"="""&amp;INDEX($E$141:$G$143,MATCH("●",INDEX($H$141:$AQ$143,,MATCH($D190,$70:$70,0)-7),0),1)&amp;""""&amp;"#"&amp;BR$173&amp;"="&amp;""""&amp;VLOOKUP(BR$173,$AD$9:$AN$20,8,FALSE)&amp;""""&amp;"#g'"&amp;"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0" s="73" t="str">
        <f>SUBSTITUTE(IF(VLOOKUP(BS$173,$AD$9:$AN$20,8,FALSE)=INDEX($E$145:$G$147,MATCH("●",INDEX($H$145:$AQ$147,,MATCH($D190,$70:$70,0)-7),0),1),"","sed -i "&amp;IF($AK$171="MacOS","'' ","")&amp;"'s#"&amp;BS$173&amp;"="""&amp;VLOOKUP(BS$173,$AD$9:$AN$20,8,FALSE)&amp;""""&amp;"#"&amp;BS$173&amp;"="&amp;""""&amp;INDEX($E$145:$G$147,MATCH("●",INDEX($H$145:$AQ$147,,MATCH($D190,$70:$70,0)-7),0),1)&amp;""""&amp;"#g'"&amp;" ${CONFIG_DIR}db_data_config.txt; export "&amp;BS$173&amp;"="&amp;""""&amp;INDEX($E$145:$G$147,MATCH("●",INDEX($H$145:$AQ$147,,MATCH($D190,$70:$70,0)-7),0),1)&amp;""";"),",",""",""")</f>
        <v/>
      </c>
      <c r="BT190" s="73" t="str">
        <f>SUBSTITUTE(IF(INDEX($E$145:$G$147,MATCH("●",INDEX($H$145:$AQ$147,,MATCH($D190,$70:$70,0)-7),0),1)=VLOOKUP(BT$173,$AD$9:$AN$20,8,FALSE),"","sed -i "&amp;IF($AK$171="MacOS","'' ","")&amp;"'s#"&amp;BT$173&amp;"="""&amp;INDEX($E$145:$G$147,MATCH("●",INDEX($H$145:$AQ$147,,MATCH($D190,$70:$70,0)-7),0),1)&amp;""""&amp;"#"&amp;BT$173&amp;"="&amp;""""&amp;VLOOKUP(BT$173,$AD$9:$AN$20,8,FALSE)&amp;""""&amp;"#g'"&amp;"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0" s="60" t="s">
        <v>1107</v>
      </c>
    </row>
    <row r="191" spans="4:73" ht="54" customHeight="1">
      <c r="D191" s="138">
        <f t="shared" si="3"/>
        <v>89</v>
      </c>
      <c r="E191" s="139"/>
      <c r="F191" s="139"/>
      <c r="G191" s="140"/>
      <c r="H191" s="45" t="str">
        <f t="shared" ca="1" si="2"/>
        <v>clear; echo テストケース089; sed -i '' 's#COLUMN_DATA_TYPE="char"#COLUMN_DATA_TYPE="date"#g' ${CONFIG_DIR}db_data_config.txt; export COLUMN_DATA_TYPE="date";sed -i '' 's#COLUMN_DATA_LENGTH="3"#COLUMN_DATA_LENGTH="hh"#g' ${CONFIG_DIR}db_data_config.txt; export COLUMN_DATA_LENGTH="hh";sh ./script/db_check_data_validate_config.sh; sed -i '' 's#COLUMN_DATA_TYPE="date"#COLUMN_DATA_TYPE="char"#g' ${CONFIG_DIR}db_data_config.txt; export COLUMN_DATA_TYPE="char";sed -i '' 's#COLUMN_DATA_LENGTH="hh"#COLUMN_DATA_LENGTH="3"#g'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6" t="str" cm="1">
        <f t="array" ref="AE191">SUBSTITUTE(INDEX($H$149:$AQ$149, , MATCH($D191, $70:$70, 0)-7),"-","")</f>
        <v>正常</v>
      </c>
      <c r="AF191" s="147"/>
      <c r="AG191" s="148"/>
      <c r="AH191" s="156" t="s">
        <v>972</v>
      </c>
      <c r="AI191" s="157"/>
      <c r="AJ191" s="157"/>
      <c r="AK191" s="157"/>
      <c r="AL191" s="157"/>
      <c r="AM191" s="157"/>
      <c r="AN191" s="157"/>
      <c r="AO191" s="157"/>
      <c r="AP191" s="157"/>
      <c r="AQ191" s="158"/>
      <c r="AS191" s="69" t="str" cm="1">
        <f t="array" ref="AS191">SUBSTITUTE(TEXT(INDEX($H$152:$AQ$152,1,$D191-72),"000000"),"-","")</f>
        <v>220001</v>
      </c>
      <c r="AT191" s="70"/>
      <c r="AU191" s="71"/>
      <c r="AW191" s="73" t="str">
        <f>SUBSTITUTE(IF(VLOOKUP(AW$173,$AD$9:$AN$20,8,FALSE)=INDEX($E$76:$G$78,MATCH("●",INDEX($H$76:$AQ$78,,MATCH($D191,$70:$70,0)-7),0),1),"","sed -i "&amp;IF($AK$171="MacOS","'' ","")&amp;"'s#"&amp;AW$173&amp;"="""&amp;VLOOKUP(AW$173,$AD$9:$AN$20,8,FALSE)&amp;""""&amp;"#"&amp;AW$173&amp;"="&amp;""""&amp;INDEX($E$76:$G$78,MATCH("●",INDEX($H$76:$AQ$78,,MATCH($D191,$70:$70,0)-7),0),1)&amp;""""&amp;"#g'"&amp;" ${CONFIG_DIR}db_data_config.txt; export "&amp;AW$173&amp;"="&amp;""""&amp;INDEX($E$76:$G$78,MATCH("●",INDEX($H$76:$AQ$78,,MATCH($D191,$70:$70,0)-7),0),1)&amp;""";"),",",""",""")</f>
        <v/>
      </c>
      <c r="AX191" s="73" t="str">
        <f>SUBSTITUTE(IF(INDEX($E$76:$G$78,MATCH("●",INDEX($H$76:$AQ$78,,MATCH($D191,$70:$70,0)-7),0),1)=VLOOKUP(AX$173,$AD$9:$AN$20,8,FALSE),"","sed -i "&amp;IF($AK$171="MacOS","'' ","")&amp;"'s#"&amp;AX$173&amp;"="""&amp;INDEX($E$76:$G$78,MATCH("●",INDEX($H$76:$AQ$78,,MATCH($D191,$70:$70,0)-7),0),1)&amp;""""&amp;"#"&amp;AX$173&amp;"="&amp;""""&amp;VLOOKUP(AX$173,$AD$9:$AN$20,8,FALSE)&amp;""""&amp;"#g'"&amp;"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1" s="73" t="str">
        <f>SUBSTITUTE(IF(VLOOKUP(AY$173,$AD$9:$AN$20,8,FALSE)=INDEX($E$80:$G$84,MATCH("●",INDEX($H$80:$AQ$84,,MATCH($D191,$70:$70,0)-7),0),1),"","sed -i "&amp;IF($AK$171="MacOS","'' ","")&amp;"'s#"&amp;AY$173&amp;"="""&amp;VLOOKUP(AY$173,$AD$9:$AN$20,8,FALSE)&amp;""""&amp;"#"&amp;AY$173&amp;"="&amp;""""&amp;INDEX($E$80:$G$84,MATCH("●",INDEX($H$80:$AQ$84,,MATCH($D191,$70:$70,0)-7),0),1)&amp;""""&amp;"#g'"&amp;" ${CONFIG_DIR}db_data_config.txt; export "&amp;AY$173&amp;"="&amp;""""&amp;INDEX($E$80:$G$84,MATCH("●",INDEX($H$80:$AQ$84,,MATCH($D191,$70:$70,0)-7),0),1)&amp;""";"),",",""",""")</f>
        <v>sed -i '' 's#COLUMN_DATA_TYPE="char"#COLUMN_DATA_TYPE="date"#g' ${CONFIG_DIR}db_data_config.txt; export COLUMN_DATA_TYPE="date";</v>
      </c>
      <c r="AZ191" s="73" t="str">
        <f>SUBSTITUTE(IF(INDEX($E$80:$G$84,MATCH("●",INDEX($H$80:$AQ$84,,MATCH($D191,$70:$70,0)-7),0),1)=VLOOKUP(AZ$173,$AD$9:$AN$20,8,FALSE),"","sed -i "&amp;IF($AK$171="MacOS","'' ","")&amp;"'s#"&amp;AZ$173&amp;"="""&amp;INDEX($E$80:$G$84,MATCH("●",INDEX($H$80:$AQ$84,,MATCH($D191,$70:$70,0)-7),0),1)&amp;""""&amp;"#"&amp;AZ$173&amp;"="&amp;""""&amp;VLOOKUP(AZ$173,$AD$9:$AN$20,8,FALSE)&amp;""""&amp;"#g'"&amp;"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1" s="73" t="str">
        <f>SUBSTITUTE(IF(VLOOKUP(BA$173,$AD$9:$AN$20,8,FALSE)=INDEX($E$86:$G$111,MATCH("●",INDEX($H$86:$AQ$111,,MATCH($D191,$70:$70,0)-7),0),1),"","sed -i "&amp;IF($AK$171="MacOS","'' ","")&amp;"'s#"&amp;BA$173&amp;"="""&amp;VLOOKUP(BA$173,$AD$9:$AN$20,8,FALSE)&amp;""""&amp;"#"&amp;BA$173&amp;"="&amp;""""&amp;INDEX($E$86:$G$111,MATCH("●",INDEX($H$86:$AQ$111,,MATCH($D191,$70:$70,0)-7),0),1)&amp;""""&amp;"#g'"&amp;" ${CONFIG_DIR}db_data_config.txt; export "&amp;BA$173&amp;"="&amp;""""&amp;INDEX($E$86:$G$111,MATCH("●",INDEX($H$86:$AQ$111,,MATCH($D191,$70:$70,0)-7),0),1)&amp;""";"),",",""",""")</f>
        <v>sed -i '' 's#COLUMN_DATA_LENGTH="3"#COLUMN_DATA_LENGTH="hh"#g' ${CONFIG_DIR}db_data_config.txt; export COLUMN_DATA_LENGTH="hh";</v>
      </c>
      <c r="BB191" s="73" t="str">
        <f>SUBSTITUTE(IF(INDEX($E$86:$G$111,MATCH("●",INDEX($H$86:$AQ$111,,MATCH($D191,$70:$70,0)-7),0),1)=VLOOKUP(BB$173,$AD$9:$AN$20,8,FALSE),"","sed -i "&amp;IF($AK$171="MacOS","'' ","")&amp;"'s#"&amp;BB$173&amp;"="""&amp;INDEX($E$86:$G$111,MATCH("●",INDEX($H$86:$AQ$111,,MATCH($D191,$70:$70,0)-7),0),1)&amp;""""&amp;"#"&amp;BB$173&amp;"="&amp;""""&amp;VLOOKUP(BB$173,$AD$9:$AN$20,8,FALSE)&amp;""""&amp;"#g'"&amp;"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's#COLUMN_DATA_LENGTH="hh"#COLUMN_DATA_LENGTH="3"#g' ${CONFIG_DIR}db_data_config.txt; export COLUMN_DATA_LENGTH="3";</v>
      </c>
      <c r="BC191" s="73" t="str">
        <f>SUBSTITUTE(IF(VLOOKUP(BC$173,$AD$9:$AN$20,8,FALSE)=INDEX($E$113:$G$114,MATCH("●",INDEX($H$113:$AQ$114,,MATCH($D191,$70:$70,0)-7),0),1),"","sed -i "&amp;IF($AK$171="MacOS","'' ","")&amp;"'s#"&amp;BC$173&amp;"="""&amp;VLOOKUP(BC$173,$AD$9:$AN$20,8,FALSE)&amp;""""&amp;"#"&amp;BC$173&amp;"="&amp;""""&amp;INDEX($E$113:$G$114,MATCH("●",INDEX($H$113:$AQ$114,,MATCH($D191,$70:$70,0)-7),0),1)&amp;""""&amp;"#g'"&amp;" ${CONFIG_DIR}db_data_config.txt; export "&amp;BC$173&amp;"="&amp;""""&amp;INDEX($E$113:$G$114,MATCH("●",INDEX($H$113:$AQ$114,,MATCH($D191,$70:$70,0)-7),0),1)&amp;""";"),",",""",""")</f>
        <v/>
      </c>
      <c r="BD191" s="73" t="str">
        <f>SUBSTITUTE(IF(INDEX($E$113:$G$114,MATCH("●",INDEX($H$113:$AQ$114,,MATCH($D191,$70:$70,0)-7),0),1)=VLOOKUP(BD$173,$AD$9:$AN$20,8,FALSE),"","sed -i "&amp;IF($AK$171="MacOS","'' ","")&amp;"'s#"&amp;BD$173&amp;"="""&amp;INDEX($E$113:$G$114,MATCH("●",INDEX($H$113:$AQ$114,,MATCH($D191,$70:$70,0)-7),0),1)&amp;""""&amp;"#"&amp;BD$173&amp;"="&amp;""""&amp;VLOOKUP(BD$173,$AD$9:$AN$20,8,FALSE)&amp;""""&amp;"#g'"&amp;"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1" s="73" t="str">
        <f>SUBSTITUTE(IF(VLOOKUP(BE$173,$AD$9:$AN$20,8,FALSE)=INDEX($E$116:$G$118,MATCH("●",INDEX($H$116:$AQ$118,,MATCH($D191,$70:$70,0)-7),0),1),"","sed -i "&amp;IF($AK$171="MacOS","'' ","")&amp;"'s#"&amp;BE$173&amp;"="""&amp;VLOOKUP(BE$173,$AD$9:$AN$20,8,FALSE)&amp;""""&amp;"#"&amp;BE$173&amp;"="&amp;""""&amp;INDEX($E$116:$G$118,MATCH("●",INDEX($H$116:$AQ$118,,MATCH($D191,$70:$70,0)-7),0),1)&amp;""""&amp;"#g'"&amp;" ${CONFIG_DIR}db_data_config.txt; export "&amp;BE$173&amp;"="&amp;""""&amp;INDEX($E$116:$G$118,MATCH("●",INDEX($H$116:$AQ$118,,MATCH($D191,$70:$70,0)-7),0),1)&amp;""";"),",",""",""")</f>
        <v/>
      </c>
      <c r="BF191" s="73" t="str">
        <f>SUBSTITUTE(IF(INDEX($E$116:$G$118,MATCH("●",INDEX($H$116:$AQ$118,,MATCH($D191,$70:$70,0)-7),0),1)=VLOOKUP(BF$173,$AD$9:$AN$20,8,FALSE),"","sed -i "&amp;IF($AK$171="MacOS","'' ","")&amp;"'s#"&amp;BF$173&amp;"="""&amp;INDEX($E$116:$G$118,MATCH("●",INDEX($H$116:$AQ$118,,MATCH($D191,$70:$70,0)-7),0),1)&amp;""""&amp;"#"&amp;BF$173&amp;"="&amp;""""&amp;VLOOKUP(BF$173,$AD$9:$AN$20,8,FALSE)&amp;""""&amp;"#g'"&amp;"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1" s="73" t="str">
        <f>SUBSTITUTE(IF(VLOOKUP(BG$173,$AD$9:$AN$20,8,FALSE)=INDEX($E$120:$G$122,MATCH("●",INDEX($H$120:$AQ$122,,MATCH($D191,$70:$70,0)-7),0),1),"","sed -i "&amp;IF($AK$171="MacOS","'' ","")&amp;"'s#"&amp;BG$173&amp;"="""&amp;VLOOKUP(BG$173,$AD$9:$AN$20,8,FALSE)&amp;""""&amp;"#"&amp;BG$173&amp;"="&amp;""""&amp;INDEX($E$120:$G$122,MATCH("●",INDEX($H$120:$AQ$122,,MATCH($D191,$70:$70,0)-7),0),1)&amp;""""&amp;"#g'"&amp;" ${CONFIG_DIR}db_data_config.txt; export "&amp;BG$173&amp;"="&amp;""""&amp;INDEX($E$120:$G$122,MATCH("●",INDEX($H$120:$AQ$122,,MATCH($D191,$70:$70,0)-7),0),1)&amp;""";"),",",""",""")</f>
        <v/>
      </c>
      <c r="BH191" s="73" t="str">
        <f>SUBSTITUTE(IF(INDEX($E$120:$G$122,MATCH("●",INDEX($H$120:$AQ$122,,MATCH($D191,$70:$70,0)-7),0),1)=VLOOKUP(BH$173,$AD$9:$AN$20,8,FALSE),"","sed -i "&amp;IF($AK$171="MacOS","'' ","")&amp;"'s#"&amp;BH$173&amp;"="""&amp;INDEX($E$120:$G$122,MATCH("●",INDEX($H$120:$AQ$122,,MATCH($D191,$70:$70,0)-7),0),1)&amp;""""&amp;"#"&amp;BH$173&amp;"="&amp;""""&amp;VLOOKUP(BH$173,$AD$9:$AN$20,8,FALSE)&amp;""""&amp;"#g'"&amp;"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1" s="73" t="str">
        <f>SUBSTITUTE(IF(VLOOKUP(BI$173,$AD$9:$AN$20,8,FALSE)=INDEX($E$124:$G$127,MATCH("●",INDEX($H$124:$AQ$127,,MATCH($D191,$70:$70,0)-7),0),1),"","sed -i "&amp;IF($AK$171="MacOS","'' ","")&amp;"'s#"&amp;BI$173&amp;"="""&amp;VLOOKUP(BI$173,$AD$9:$AN$20,8,FALSE)&amp;""""&amp;"#"&amp;BI$173&amp;"="&amp;""""&amp;INDEX($E$124:$G$127,MATCH("●",INDEX($H$124:$AQ$127,,MATCH($D191,$70:$70,0)-7),0),1)&amp;""""&amp;"#g'"&amp;" ${CONFIG_DIR}db_data_config.txt; export "&amp;BI$173&amp;"="&amp;""""&amp;INDEX($E$124:$G$127,MATCH("●",INDEX($H$124:$AQ$127,,MATCH($D191,$70:$70,0)-7),0),1)&amp;""";"),",",""",""")</f>
        <v/>
      </c>
      <c r="BJ191" s="73" t="str">
        <f>SUBSTITUTE(IF(INDEX($E$124:$G$127,MATCH("●",INDEX($H$124:$AQ$127,,MATCH($D191,$70:$70,0)-7),0),1)=VLOOKUP(BJ$173,$AD$9:$AN$20,8,FALSE),"","sed -i "&amp;IF($AK$171="MacOS","'' ","")&amp;"'s#"&amp;BJ$173&amp;"="""&amp;INDEX($E$124:$G$127,MATCH("●",INDEX($H$124:$AQ$127,,MATCH($D191,$70:$70,0)-7),0),1)&amp;""""&amp;"#"&amp;BJ$173&amp;"="&amp;""""&amp;VLOOKUP(BJ$173,$AD$9:$AN$20,8,FALSE)&amp;""""&amp;"#g'"&amp;"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1" s="73" t="str">
        <f>SUBSTITUTE(IF(VLOOKUP(BK$173,$AD$9:$AN$20,8,FALSE)=INDEX($E$129:$G$131,MATCH("●",INDEX($H$129:$AQ$131,,MATCH($D191,$70:$70,0)-7),0),1),"","sed -i "&amp;IF($AK$171="MacOS","'' ","")&amp;"'s#"&amp;BK$173&amp;"="""&amp;VLOOKUP(BK$173,$AD$9:$AN$20,8,FALSE)&amp;""""&amp;"#"&amp;BK$173&amp;"="&amp;""""&amp;INDEX($E$129:$G$131,MATCH("●",INDEX($H$129:$AQ$131,,MATCH($D191,$70:$70,0)-7),0),1)&amp;""""&amp;"#g'"&amp;" ${CONFIG_DIR}db_data_config.txt; export "&amp;BK$173&amp;"="&amp;""""&amp;INDEX($E$129:$G$131,MATCH("●",INDEX($H$129:$AQ$131,,MATCH($D191,$70:$70,0)-7),0),1)&amp;""";"),",",""",""")</f>
        <v/>
      </c>
      <c r="BL191" s="73" t="str">
        <f>SUBSTITUTE(IF(INDEX($E$129:$G$131,MATCH("●",INDEX($H$129:$AQ$131,,MATCH($D191,$70:$70,0)-7),0),1)=VLOOKUP(BL$173,$AD$9:$AN$20,8,FALSE),"","sed -i "&amp;IF($AK$171="MacOS","'' ","")&amp;"'s#"&amp;BL$173&amp;"="""&amp;INDEX($E$129:$G$131,MATCH("●",INDEX($H$129:$AQ$131,,MATCH($D191,$70:$70,0)-7),0),1)&amp;""""&amp;"#"&amp;BL$173&amp;"="&amp;""""&amp;VLOOKUP(BL$173,$AD$9:$AN$20,8,FALSE)&amp;""""&amp;"#g'"&amp;"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1" s="73" t="str">
        <f>SUBSTITUTE(IF(VLOOKUP(BM$173,$AD$9:$AN$20,8,FALSE)=INDEX($E$133:$G$135,MATCH("●",INDEX($H$133:$AQ$135,,MATCH($D191,$70:$70,0)-7),0),1),"","sed -i "&amp;IF($AK$171="MacOS","'' ","")&amp;"'s#"&amp;BM$173&amp;"="""&amp;VLOOKUP(BM$173,$AD$9:$AN$20,8,FALSE)&amp;""""&amp;"#"&amp;BM$173&amp;"="&amp;""""&amp;INDEX($E$133:$G$135,MATCH("●",INDEX($H$133:$AQ$135,,MATCH($D191,$70:$70,0)-7),0),1)&amp;""""&amp;"#g'"&amp;" ${CONFIG_DIR}db_data_config.txt; export "&amp;BM$173&amp;"="&amp;""""&amp;INDEX($E$133:$G$135,MATCH("●",INDEX($H$133:$AQ$135,,MATCH($D191,$70:$70,0)-7),0),1)&amp;""";"),",",""",""")</f>
        <v/>
      </c>
      <c r="BN191" s="73" t="str">
        <f>SUBSTITUTE(IF(INDEX($E$133:$G$135,MATCH("●",INDEX($H$133:$AQ$135,,MATCH($D191,$70:$70,0)-7),0),1)=VLOOKUP(BN$173,$AD$9:$AN$20,8,FALSE),"","sed -i "&amp;IF($AK$171="MacOS","'' ","")&amp;"'s#"&amp;BN$173&amp;"="""&amp;INDEX($E$133:$G$135,MATCH("●",INDEX($H$133:$AQ$135,,MATCH($D191,$70:$70,0)-7),0),1)&amp;""""&amp;"#"&amp;BN$173&amp;"="&amp;""""&amp;VLOOKUP(BN$173,$AD$9:$AN$20,8,FALSE)&amp;""""&amp;"#g'"&amp;"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1" s="73" t="str">
        <f>SUBSTITUTE(IF(VLOOKUP(BO$173,$AD$9:$AN$20,8,FALSE)=INDEX($E$137:$G$139,MATCH("●",INDEX($H$137:$AQ$139,,MATCH($D191,$70:$70,0)-7),0),1),"","sed -i "&amp;IF($AK$171="MacOS","'' ","")&amp;"'s#"&amp;BO$173&amp;"="""&amp;VLOOKUP(BO$173,$AD$9:$AN$20,8,FALSE)&amp;""""&amp;"#"&amp;BO$173&amp;"="&amp;""""&amp;INDEX($E$137:$G$139,MATCH("●",INDEX($H$137:$AQ$139,,MATCH($D191,$70:$70,0)-7),0),1)&amp;""""&amp;"#g'"&amp;" ${CONFIG_DIR}db_data_config.txt; export "&amp;BO$173&amp;"="&amp;""""&amp;INDEX($E$137:$G$139,MATCH("●",INDEX($H$137:$AQ$139,,MATCH($D191,$70:$70,0)-7),0),1)&amp;""";"),",",""",""")</f>
        <v/>
      </c>
      <c r="BP191" s="73" t="str">
        <f>SUBSTITUTE(IF(INDEX($E$137:$G$139,MATCH("●",INDEX($H$137:$AQ$139,,MATCH($D191,$70:$70,0)-7),0),1)=VLOOKUP(BP$173,$AD$9:$AN$20,8,FALSE),"","sed -i "&amp;IF($AK$171="MacOS","'' ","")&amp;"'s#"&amp;BP$173&amp;"="""&amp;INDEX($E$137:$G$139,MATCH("●",INDEX($H$137:$AQ$139,,MATCH($D191,$70:$70,0)-7),0),1)&amp;""""&amp;"#"&amp;BP$173&amp;"="&amp;""""&amp;VLOOKUP(BP$173,$AD$9:$AN$20,8,FALSE)&amp;""""&amp;"#g'"&amp;"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1" s="73" t="str">
        <f>SUBSTITUTE(IF(VLOOKUP(BQ$173,$AD$9:$AN$20,8,FALSE)=INDEX($E$141:$G$143,MATCH("●",INDEX($H$141:$AQ$143,,MATCH($D191,$70:$70,0)-7),0),1),"","sed -i "&amp;IF($AK$171="MacOS","'' ","")&amp;"'s#"&amp;BQ$173&amp;"="""&amp;VLOOKUP(BQ$173,$AD$9:$AN$20,8,FALSE)&amp;""""&amp;"#"&amp;BQ$173&amp;"="&amp;""""&amp;INDEX($E$141:$G$143,MATCH("●",INDEX($H$141:$AQ$143,,MATCH($D191,$70:$70,0)-7),0),1)&amp;""""&amp;"#g'"&amp;" ${CONFIG_DIR}db_data_config.txt; export "&amp;BQ$173&amp;"="&amp;""""&amp;INDEX($E$141:$G$143,MATCH("●",INDEX($H$141:$AQ$143,,MATCH($D191,$70:$70,0)-7),0),1)&amp;""";"),",",""",""")</f>
        <v/>
      </c>
      <c r="BR191" s="73" t="str">
        <f>SUBSTITUTE(IF(INDEX($E$141:$G$143,MATCH("●",INDEX($H$141:$AQ$143,,MATCH($D191,$70:$70,0)-7),0),1)=VLOOKUP(BR$173,$AD$9:$AN$20,8,FALSE),"","sed -i "&amp;IF($AK$171="MacOS","'' ","")&amp;"'s#"&amp;BR$173&amp;"="""&amp;INDEX($E$141:$G$143,MATCH("●",INDEX($H$141:$AQ$143,,MATCH($D191,$70:$70,0)-7),0),1)&amp;""""&amp;"#"&amp;BR$173&amp;"="&amp;""""&amp;VLOOKUP(BR$173,$AD$9:$AN$20,8,FALSE)&amp;""""&amp;"#g'"&amp;"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1" s="73" t="str">
        <f>SUBSTITUTE(IF(VLOOKUP(BS$173,$AD$9:$AN$20,8,FALSE)=INDEX($E$145:$G$147,MATCH("●",INDEX($H$145:$AQ$147,,MATCH($D191,$70:$70,0)-7),0),1),"","sed -i "&amp;IF($AK$171="MacOS","'' ","")&amp;"'s#"&amp;BS$173&amp;"="""&amp;VLOOKUP(BS$173,$AD$9:$AN$20,8,FALSE)&amp;""""&amp;"#"&amp;BS$173&amp;"="&amp;""""&amp;INDEX($E$145:$G$147,MATCH("●",INDEX($H$145:$AQ$147,,MATCH($D191,$70:$70,0)-7),0),1)&amp;""""&amp;"#g'"&amp;" ${CONFIG_DIR}db_data_config.txt; export "&amp;BS$173&amp;"="&amp;""""&amp;INDEX($E$145:$G$147,MATCH("●",INDEX($H$145:$AQ$147,,MATCH($D191,$70:$70,0)-7),0),1)&amp;""";"),",",""",""")</f>
        <v/>
      </c>
      <c r="BT191" s="73" t="str">
        <f>SUBSTITUTE(IF(INDEX($E$145:$G$147,MATCH("●",INDEX($H$145:$AQ$147,,MATCH($D191,$70:$70,0)-7),0),1)=VLOOKUP(BT$173,$AD$9:$AN$20,8,FALSE),"","sed -i "&amp;IF($AK$171="MacOS","'' ","")&amp;"'s#"&amp;BT$173&amp;"="""&amp;INDEX($E$145:$G$147,MATCH("●",INDEX($H$145:$AQ$147,,MATCH($D191,$70:$70,0)-7),0),1)&amp;""""&amp;"#"&amp;BT$173&amp;"="&amp;""""&amp;VLOOKUP(BT$173,$AD$9:$AN$20,8,FALSE)&amp;""""&amp;"#g'"&amp;"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1" s="60" t="s">
        <v>1107</v>
      </c>
    </row>
    <row r="192" spans="4:73" ht="54" customHeight="1">
      <c r="D192" s="138">
        <f t="shared" si="3"/>
        <v>90</v>
      </c>
      <c r="E192" s="139"/>
      <c r="F192" s="139"/>
      <c r="G192" s="140"/>
      <c r="H192" s="45" t="str">
        <f t="shared" ca="1" si="2"/>
        <v>clear; echo テストケース090; sed -i '' 's#COLUMN_DATA_TYPE="char"#COLUMN_DATA_TYPE="date"#g' ${CONFIG_DIR}db_data_config.txt; export COLUMN_DATA_TYPE="date";sed -i '' 's#COLUMN_DATA_LENGTH="3"#COLUMN_DATA_LENGTH="h"#g' ${CONFIG_DIR}db_data_config.txt; export COLUMN_DATA_LENGTH="h";sh ./script/db_check_data_validate_config.sh; sed -i '' 's#COLUMN_DATA_TYPE="date"#COLUMN_DATA_TYPE="char"#g' ${CONFIG_DIR}db_data_config.txt; export COLUMN_DATA_TYPE="char";sed -i '' 's#COLUMN_DATA_LENGTH="h"#COLUMN_DATA_LENGTH="3"#g'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6" t="str" cm="1">
        <f t="array" ref="AE192">SUBSTITUTE(INDEX($H$149:$AQ$149, , MATCH($D192, $70:$70, 0)-7),"-","")</f>
        <v>正常</v>
      </c>
      <c r="AF192" s="147"/>
      <c r="AG192" s="148"/>
      <c r="AH192" s="156" t="s">
        <v>973</v>
      </c>
      <c r="AI192" s="157"/>
      <c r="AJ192" s="157"/>
      <c r="AK192" s="157"/>
      <c r="AL192" s="157"/>
      <c r="AM192" s="157"/>
      <c r="AN192" s="157"/>
      <c r="AO192" s="157"/>
      <c r="AP192" s="157"/>
      <c r="AQ192" s="158"/>
      <c r="AS192" s="69" t="str" cm="1">
        <f t="array" ref="AS192">SUBSTITUTE(TEXT(INDEX($H$152:$AQ$152,1,$D192-72),"000000"),"-","")</f>
        <v>220001</v>
      </c>
      <c r="AT192" s="70"/>
      <c r="AU192" s="71"/>
      <c r="AW192" s="73" t="str">
        <f>SUBSTITUTE(IF(VLOOKUP(AW$173,$AD$9:$AN$20,8,FALSE)=INDEX($E$76:$G$78,MATCH("●",INDEX($H$76:$AQ$78,,MATCH($D192,$70:$70,0)-7),0),1),"","sed -i "&amp;IF($AK$171="MacOS","'' ","")&amp;"'s#"&amp;AW$173&amp;"="""&amp;VLOOKUP(AW$173,$AD$9:$AN$20,8,FALSE)&amp;""""&amp;"#"&amp;AW$173&amp;"="&amp;""""&amp;INDEX($E$76:$G$78,MATCH("●",INDEX($H$76:$AQ$78,,MATCH($D192,$70:$70,0)-7),0),1)&amp;""""&amp;"#g'"&amp;" ${CONFIG_DIR}db_data_config.txt; export "&amp;AW$173&amp;"="&amp;""""&amp;INDEX($E$76:$G$78,MATCH("●",INDEX($H$76:$AQ$78,,MATCH($D192,$70:$70,0)-7),0),1)&amp;""";"),",",""",""")</f>
        <v/>
      </c>
      <c r="AX192" s="73" t="str">
        <f>SUBSTITUTE(IF(INDEX($E$76:$G$78,MATCH("●",INDEX($H$76:$AQ$78,,MATCH($D192,$70:$70,0)-7),0),1)=VLOOKUP(AX$173,$AD$9:$AN$20,8,FALSE),"","sed -i "&amp;IF($AK$171="MacOS","'' ","")&amp;"'s#"&amp;AX$173&amp;"="""&amp;INDEX($E$76:$G$78,MATCH("●",INDEX($H$76:$AQ$78,,MATCH($D192,$70:$70,0)-7),0),1)&amp;""""&amp;"#"&amp;AX$173&amp;"="&amp;""""&amp;VLOOKUP(AX$173,$AD$9:$AN$20,8,FALSE)&amp;""""&amp;"#g'"&amp;"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2" s="73" t="str">
        <f>SUBSTITUTE(IF(VLOOKUP(AY$173,$AD$9:$AN$20,8,FALSE)=INDEX($E$80:$G$84,MATCH("●",INDEX($H$80:$AQ$84,,MATCH($D192,$70:$70,0)-7),0),1),"","sed -i "&amp;IF($AK$171="MacOS","'' ","")&amp;"'s#"&amp;AY$173&amp;"="""&amp;VLOOKUP(AY$173,$AD$9:$AN$20,8,FALSE)&amp;""""&amp;"#"&amp;AY$173&amp;"="&amp;""""&amp;INDEX($E$80:$G$84,MATCH("●",INDEX($H$80:$AQ$84,,MATCH($D192,$70:$70,0)-7),0),1)&amp;""""&amp;"#g'"&amp;" ${CONFIG_DIR}db_data_config.txt; export "&amp;AY$173&amp;"="&amp;""""&amp;INDEX($E$80:$G$84,MATCH("●",INDEX($H$80:$AQ$84,,MATCH($D192,$70:$70,0)-7),0),1)&amp;""";"),",",""",""")</f>
        <v>sed -i '' 's#COLUMN_DATA_TYPE="char"#COLUMN_DATA_TYPE="date"#g' ${CONFIG_DIR}db_data_config.txt; export COLUMN_DATA_TYPE="date";</v>
      </c>
      <c r="AZ192" s="73" t="str">
        <f>SUBSTITUTE(IF(INDEX($E$80:$G$84,MATCH("●",INDEX($H$80:$AQ$84,,MATCH($D192,$70:$70,0)-7),0),1)=VLOOKUP(AZ$173,$AD$9:$AN$20,8,FALSE),"","sed -i "&amp;IF($AK$171="MacOS","'' ","")&amp;"'s#"&amp;AZ$173&amp;"="""&amp;INDEX($E$80:$G$84,MATCH("●",INDEX($H$80:$AQ$84,,MATCH($D192,$70:$70,0)-7),0),1)&amp;""""&amp;"#"&amp;AZ$173&amp;"="&amp;""""&amp;VLOOKUP(AZ$173,$AD$9:$AN$20,8,FALSE)&amp;""""&amp;"#g'"&amp;"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2" s="73" t="str">
        <f>SUBSTITUTE(IF(VLOOKUP(BA$173,$AD$9:$AN$20,8,FALSE)=INDEX($E$86:$G$111,MATCH("●",INDEX($H$86:$AQ$111,,MATCH($D192,$70:$70,0)-7),0),1),"","sed -i "&amp;IF($AK$171="MacOS","'' ","")&amp;"'s#"&amp;BA$173&amp;"="""&amp;VLOOKUP(BA$173,$AD$9:$AN$20,8,FALSE)&amp;""""&amp;"#"&amp;BA$173&amp;"="&amp;""""&amp;INDEX($E$86:$G$111,MATCH("●",INDEX($H$86:$AQ$111,,MATCH($D192,$70:$70,0)-7),0),1)&amp;""""&amp;"#g'"&amp;" ${CONFIG_DIR}db_data_config.txt; export "&amp;BA$173&amp;"="&amp;""""&amp;INDEX($E$86:$G$111,MATCH("●",INDEX($H$86:$AQ$111,,MATCH($D192,$70:$70,0)-7),0),1)&amp;""";"),",",""",""")</f>
        <v>sed -i '' 's#COLUMN_DATA_LENGTH="3"#COLUMN_DATA_LENGTH="h"#g' ${CONFIG_DIR}db_data_config.txt; export COLUMN_DATA_LENGTH="h";</v>
      </c>
      <c r="BB192" s="73" t="str">
        <f>SUBSTITUTE(IF(INDEX($E$86:$G$111,MATCH("●",INDEX($H$86:$AQ$111,,MATCH($D192,$70:$70,0)-7),0),1)=VLOOKUP(BB$173,$AD$9:$AN$20,8,FALSE),"","sed -i "&amp;IF($AK$171="MacOS","'' ","")&amp;"'s#"&amp;BB$173&amp;"="""&amp;INDEX($E$86:$G$111,MATCH("●",INDEX($H$86:$AQ$111,,MATCH($D192,$70:$70,0)-7),0),1)&amp;""""&amp;"#"&amp;BB$173&amp;"="&amp;""""&amp;VLOOKUP(BB$173,$AD$9:$AN$20,8,FALSE)&amp;""""&amp;"#g'"&amp;"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's#COLUMN_DATA_LENGTH="h"#COLUMN_DATA_LENGTH="3"#g' ${CONFIG_DIR}db_data_config.txt; export COLUMN_DATA_LENGTH="3";</v>
      </c>
      <c r="BC192" s="73" t="str">
        <f>SUBSTITUTE(IF(VLOOKUP(BC$173,$AD$9:$AN$20,8,FALSE)=INDEX($E$113:$G$114,MATCH("●",INDEX($H$113:$AQ$114,,MATCH($D192,$70:$70,0)-7),0),1),"","sed -i "&amp;IF($AK$171="MacOS","'' ","")&amp;"'s#"&amp;BC$173&amp;"="""&amp;VLOOKUP(BC$173,$AD$9:$AN$20,8,FALSE)&amp;""""&amp;"#"&amp;BC$173&amp;"="&amp;""""&amp;INDEX($E$113:$G$114,MATCH("●",INDEX($H$113:$AQ$114,,MATCH($D192,$70:$70,0)-7),0),1)&amp;""""&amp;"#g'"&amp;" ${CONFIG_DIR}db_data_config.txt; export "&amp;BC$173&amp;"="&amp;""""&amp;INDEX($E$113:$G$114,MATCH("●",INDEX($H$113:$AQ$114,,MATCH($D192,$70:$70,0)-7),0),1)&amp;""";"),",",""",""")</f>
        <v/>
      </c>
      <c r="BD192" s="73" t="str">
        <f>SUBSTITUTE(IF(INDEX($E$113:$G$114,MATCH("●",INDEX($H$113:$AQ$114,,MATCH($D192,$70:$70,0)-7),0),1)=VLOOKUP(BD$173,$AD$9:$AN$20,8,FALSE),"","sed -i "&amp;IF($AK$171="MacOS","'' ","")&amp;"'s#"&amp;BD$173&amp;"="""&amp;INDEX($E$113:$G$114,MATCH("●",INDEX($H$113:$AQ$114,,MATCH($D192,$70:$70,0)-7),0),1)&amp;""""&amp;"#"&amp;BD$173&amp;"="&amp;""""&amp;VLOOKUP(BD$173,$AD$9:$AN$20,8,FALSE)&amp;""""&amp;"#g'"&amp;"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2" s="73" t="str">
        <f>SUBSTITUTE(IF(VLOOKUP(BE$173,$AD$9:$AN$20,8,FALSE)=INDEX($E$116:$G$118,MATCH("●",INDEX($H$116:$AQ$118,,MATCH($D192,$70:$70,0)-7),0),1),"","sed -i "&amp;IF($AK$171="MacOS","'' ","")&amp;"'s#"&amp;BE$173&amp;"="""&amp;VLOOKUP(BE$173,$AD$9:$AN$20,8,FALSE)&amp;""""&amp;"#"&amp;BE$173&amp;"="&amp;""""&amp;INDEX($E$116:$G$118,MATCH("●",INDEX($H$116:$AQ$118,,MATCH($D192,$70:$70,0)-7),0),1)&amp;""""&amp;"#g'"&amp;" ${CONFIG_DIR}db_data_config.txt; export "&amp;BE$173&amp;"="&amp;""""&amp;INDEX($E$116:$G$118,MATCH("●",INDEX($H$116:$AQ$118,,MATCH($D192,$70:$70,0)-7),0),1)&amp;""";"),",",""",""")</f>
        <v/>
      </c>
      <c r="BF192" s="73" t="str">
        <f>SUBSTITUTE(IF(INDEX($E$116:$G$118,MATCH("●",INDEX($H$116:$AQ$118,,MATCH($D192,$70:$70,0)-7),0),1)=VLOOKUP(BF$173,$AD$9:$AN$20,8,FALSE),"","sed -i "&amp;IF($AK$171="MacOS","'' ","")&amp;"'s#"&amp;BF$173&amp;"="""&amp;INDEX($E$116:$G$118,MATCH("●",INDEX($H$116:$AQ$118,,MATCH($D192,$70:$70,0)-7),0),1)&amp;""""&amp;"#"&amp;BF$173&amp;"="&amp;""""&amp;VLOOKUP(BF$173,$AD$9:$AN$20,8,FALSE)&amp;""""&amp;"#g'"&amp;"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2" s="73" t="str">
        <f>SUBSTITUTE(IF(VLOOKUP(BG$173,$AD$9:$AN$20,8,FALSE)=INDEX($E$120:$G$122,MATCH("●",INDEX($H$120:$AQ$122,,MATCH($D192,$70:$70,0)-7),0),1),"","sed -i "&amp;IF($AK$171="MacOS","'' ","")&amp;"'s#"&amp;BG$173&amp;"="""&amp;VLOOKUP(BG$173,$AD$9:$AN$20,8,FALSE)&amp;""""&amp;"#"&amp;BG$173&amp;"="&amp;""""&amp;INDEX($E$120:$G$122,MATCH("●",INDEX($H$120:$AQ$122,,MATCH($D192,$70:$70,0)-7),0),1)&amp;""""&amp;"#g'"&amp;" ${CONFIG_DIR}db_data_config.txt; export "&amp;BG$173&amp;"="&amp;""""&amp;INDEX($E$120:$G$122,MATCH("●",INDEX($H$120:$AQ$122,,MATCH($D192,$70:$70,0)-7),0),1)&amp;""";"),",",""",""")</f>
        <v/>
      </c>
      <c r="BH192" s="73" t="str">
        <f>SUBSTITUTE(IF(INDEX($E$120:$G$122,MATCH("●",INDEX($H$120:$AQ$122,,MATCH($D192,$70:$70,0)-7),0),1)=VLOOKUP(BH$173,$AD$9:$AN$20,8,FALSE),"","sed -i "&amp;IF($AK$171="MacOS","'' ","")&amp;"'s#"&amp;BH$173&amp;"="""&amp;INDEX($E$120:$G$122,MATCH("●",INDEX($H$120:$AQ$122,,MATCH($D192,$70:$70,0)-7),0),1)&amp;""""&amp;"#"&amp;BH$173&amp;"="&amp;""""&amp;VLOOKUP(BH$173,$AD$9:$AN$20,8,FALSE)&amp;""""&amp;"#g'"&amp;"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2" s="73" t="str">
        <f>SUBSTITUTE(IF(VLOOKUP(BI$173,$AD$9:$AN$20,8,FALSE)=INDEX($E$124:$G$127,MATCH("●",INDEX($H$124:$AQ$127,,MATCH($D192,$70:$70,0)-7),0),1),"","sed -i "&amp;IF($AK$171="MacOS","'' ","")&amp;"'s#"&amp;BI$173&amp;"="""&amp;VLOOKUP(BI$173,$AD$9:$AN$20,8,FALSE)&amp;""""&amp;"#"&amp;BI$173&amp;"="&amp;""""&amp;INDEX($E$124:$G$127,MATCH("●",INDEX($H$124:$AQ$127,,MATCH($D192,$70:$70,0)-7),0),1)&amp;""""&amp;"#g'"&amp;" ${CONFIG_DIR}db_data_config.txt; export "&amp;BI$173&amp;"="&amp;""""&amp;INDEX($E$124:$G$127,MATCH("●",INDEX($H$124:$AQ$127,,MATCH($D192,$70:$70,0)-7),0),1)&amp;""";"),",",""",""")</f>
        <v/>
      </c>
      <c r="BJ192" s="73" t="str">
        <f>SUBSTITUTE(IF(INDEX($E$124:$G$127,MATCH("●",INDEX($H$124:$AQ$127,,MATCH($D192,$70:$70,0)-7),0),1)=VLOOKUP(BJ$173,$AD$9:$AN$20,8,FALSE),"","sed -i "&amp;IF($AK$171="MacOS","'' ","")&amp;"'s#"&amp;BJ$173&amp;"="""&amp;INDEX($E$124:$G$127,MATCH("●",INDEX($H$124:$AQ$127,,MATCH($D192,$70:$70,0)-7),0),1)&amp;""""&amp;"#"&amp;BJ$173&amp;"="&amp;""""&amp;VLOOKUP(BJ$173,$AD$9:$AN$20,8,FALSE)&amp;""""&amp;"#g'"&amp;"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2" s="73" t="str">
        <f>SUBSTITUTE(IF(VLOOKUP(BK$173,$AD$9:$AN$20,8,FALSE)=INDEX($E$129:$G$131,MATCH("●",INDEX($H$129:$AQ$131,,MATCH($D192,$70:$70,0)-7),0),1),"","sed -i "&amp;IF($AK$171="MacOS","'' ","")&amp;"'s#"&amp;BK$173&amp;"="""&amp;VLOOKUP(BK$173,$AD$9:$AN$20,8,FALSE)&amp;""""&amp;"#"&amp;BK$173&amp;"="&amp;""""&amp;INDEX($E$129:$G$131,MATCH("●",INDEX($H$129:$AQ$131,,MATCH($D192,$70:$70,0)-7),0),1)&amp;""""&amp;"#g'"&amp;" ${CONFIG_DIR}db_data_config.txt; export "&amp;BK$173&amp;"="&amp;""""&amp;INDEX($E$129:$G$131,MATCH("●",INDEX($H$129:$AQ$131,,MATCH($D192,$70:$70,0)-7),0),1)&amp;""";"),",",""",""")</f>
        <v/>
      </c>
      <c r="BL192" s="73" t="str">
        <f>SUBSTITUTE(IF(INDEX($E$129:$G$131,MATCH("●",INDEX($H$129:$AQ$131,,MATCH($D192,$70:$70,0)-7),0),1)=VLOOKUP(BL$173,$AD$9:$AN$20,8,FALSE),"","sed -i "&amp;IF($AK$171="MacOS","'' ","")&amp;"'s#"&amp;BL$173&amp;"="""&amp;INDEX($E$129:$G$131,MATCH("●",INDEX($H$129:$AQ$131,,MATCH($D192,$70:$70,0)-7),0),1)&amp;""""&amp;"#"&amp;BL$173&amp;"="&amp;""""&amp;VLOOKUP(BL$173,$AD$9:$AN$20,8,FALSE)&amp;""""&amp;"#g'"&amp;"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2" s="73" t="str">
        <f>SUBSTITUTE(IF(VLOOKUP(BM$173,$AD$9:$AN$20,8,FALSE)=INDEX($E$133:$G$135,MATCH("●",INDEX($H$133:$AQ$135,,MATCH($D192,$70:$70,0)-7),0),1),"","sed -i "&amp;IF($AK$171="MacOS","'' ","")&amp;"'s#"&amp;BM$173&amp;"="""&amp;VLOOKUP(BM$173,$AD$9:$AN$20,8,FALSE)&amp;""""&amp;"#"&amp;BM$173&amp;"="&amp;""""&amp;INDEX($E$133:$G$135,MATCH("●",INDEX($H$133:$AQ$135,,MATCH($D192,$70:$70,0)-7),0),1)&amp;""""&amp;"#g'"&amp;" ${CONFIG_DIR}db_data_config.txt; export "&amp;BM$173&amp;"="&amp;""""&amp;INDEX($E$133:$G$135,MATCH("●",INDEX($H$133:$AQ$135,,MATCH($D192,$70:$70,0)-7),0),1)&amp;""";"),",",""",""")</f>
        <v/>
      </c>
      <c r="BN192" s="73" t="str">
        <f>SUBSTITUTE(IF(INDEX($E$133:$G$135,MATCH("●",INDEX($H$133:$AQ$135,,MATCH($D192,$70:$70,0)-7),0),1)=VLOOKUP(BN$173,$AD$9:$AN$20,8,FALSE),"","sed -i "&amp;IF($AK$171="MacOS","'' ","")&amp;"'s#"&amp;BN$173&amp;"="""&amp;INDEX($E$133:$G$135,MATCH("●",INDEX($H$133:$AQ$135,,MATCH($D192,$70:$70,0)-7),0),1)&amp;""""&amp;"#"&amp;BN$173&amp;"="&amp;""""&amp;VLOOKUP(BN$173,$AD$9:$AN$20,8,FALSE)&amp;""""&amp;"#g'"&amp;"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2" s="73" t="str">
        <f>SUBSTITUTE(IF(VLOOKUP(BO$173,$AD$9:$AN$20,8,FALSE)=INDEX($E$137:$G$139,MATCH("●",INDEX($H$137:$AQ$139,,MATCH($D192,$70:$70,0)-7),0),1),"","sed -i "&amp;IF($AK$171="MacOS","'' ","")&amp;"'s#"&amp;BO$173&amp;"="""&amp;VLOOKUP(BO$173,$AD$9:$AN$20,8,FALSE)&amp;""""&amp;"#"&amp;BO$173&amp;"="&amp;""""&amp;INDEX($E$137:$G$139,MATCH("●",INDEX($H$137:$AQ$139,,MATCH($D192,$70:$70,0)-7),0),1)&amp;""""&amp;"#g'"&amp;" ${CONFIG_DIR}db_data_config.txt; export "&amp;BO$173&amp;"="&amp;""""&amp;INDEX($E$137:$G$139,MATCH("●",INDEX($H$137:$AQ$139,,MATCH($D192,$70:$70,0)-7),0),1)&amp;""";"),",",""",""")</f>
        <v/>
      </c>
      <c r="BP192" s="73" t="str">
        <f>SUBSTITUTE(IF(INDEX($E$137:$G$139,MATCH("●",INDEX($H$137:$AQ$139,,MATCH($D192,$70:$70,0)-7),0),1)=VLOOKUP(BP$173,$AD$9:$AN$20,8,FALSE),"","sed -i "&amp;IF($AK$171="MacOS","'' ","")&amp;"'s#"&amp;BP$173&amp;"="""&amp;INDEX($E$137:$G$139,MATCH("●",INDEX($H$137:$AQ$139,,MATCH($D192,$70:$70,0)-7),0),1)&amp;""""&amp;"#"&amp;BP$173&amp;"="&amp;""""&amp;VLOOKUP(BP$173,$AD$9:$AN$20,8,FALSE)&amp;""""&amp;"#g'"&amp;"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2" s="73" t="str">
        <f>SUBSTITUTE(IF(VLOOKUP(BQ$173,$AD$9:$AN$20,8,FALSE)=INDEX($E$141:$G$143,MATCH("●",INDEX($H$141:$AQ$143,,MATCH($D192,$70:$70,0)-7),0),1),"","sed -i "&amp;IF($AK$171="MacOS","'' ","")&amp;"'s#"&amp;BQ$173&amp;"="""&amp;VLOOKUP(BQ$173,$AD$9:$AN$20,8,FALSE)&amp;""""&amp;"#"&amp;BQ$173&amp;"="&amp;""""&amp;INDEX($E$141:$G$143,MATCH("●",INDEX($H$141:$AQ$143,,MATCH($D192,$70:$70,0)-7),0),1)&amp;""""&amp;"#g'"&amp;" ${CONFIG_DIR}db_data_config.txt; export "&amp;BQ$173&amp;"="&amp;""""&amp;INDEX($E$141:$G$143,MATCH("●",INDEX($H$141:$AQ$143,,MATCH($D192,$70:$70,0)-7),0),1)&amp;""";"),",",""",""")</f>
        <v/>
      </c>
      <c r="BR192" s="73" t="str">
        <f>SUBSTITUTE(IF(INDEX($E$141:$G$143,MATCH("●",INDEX($H$141:$AQ$143,,MATCH($D192,$70:$70,0)-7),0),1)=VLOOKUP(BR$173,$AD$9:$AN$20,8,FALSE),"","sed -i "&amp;IF($AK$171="MacOS","'' ","")&amp;"'s#"&amp;BR$173&amp;"="""&amp;INDEX($E$141:$G$143,MATCH("●",INDEX($H$141:$AQ$143,,MATCH($D192,$70:$70,0)-7),0),1)&amp;""""&amp;"#"&amp;BR$173&amp;"="&amp;""""&amp;VLOOKUP(BR$173,$AD$9:$AN$20,8,FALSE)&amp;""""&amp;"#g'"&amp;"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2" s="73" t="str">
        <f>SUBSTITUTE(IF(VLOOKUP(BS$173,$AD$9:$AN$20,8,FALSE)=INDEX($E$145:$G$147,MATCH("●",INDEX($H$145:$AQ$147,,MATCH($D192,$70:$70,0)-7),0),1),"","sed -i "&amp;IF($AK$171="MacOS","'' ","")&amp;"'s#"&amp;BS$173&amp;"="""&amp;VLOOKUP(BS$173,$AD$9:$AN$20,8,FALSE)&amp;""""&amp;"#"&amp;BS$173&amp;"="&amp;""""&amp;INDEX($E$145:$G$147,MATCH("●",INDEX($H$145:$AQ$147,,MATCH($D192,$70:$70,0)-7),0),1)&amp;""""&amp;"#g'"&amp;" ${CONFIG_DIR}db_data_config.txt; export "&amp;BS$173&amp;"="&amp;""""&amp;INDEX($E$145:$G$147,MATCH("●",INDEX($H$145:$AQ$147,,MATCH($D192,$70:$70,0)-7),0),1)&amp;""";"),",",""",""")</f>
        <v/>
      </c>
      <c r="BT192" s="73" t="str">
        <f>SUBSTITUTE(IF(INDEX($E$145:$G$147,MATCH("●",INDEX($H$145:$AQ$147,,MATCH($D192,$70:$70,0)-7),0),1)=VLOOKUP(BT$173,$AD$9:$AN$20,8,FALSE),"","sed -i "&amp;IF($AK$171="MacOS","'' ","")&amp;"'s#"&amp;BT$173&amp;"="""&amp;INDEX($E$145:$G$147,MATCH("●",INDEX($H$145:$AQ$147,,MATCH($D192,$70:$70,0)-7),0),1)&amp;""""&amp;"#"&amp;BT$173&amp;"="&amp;""""&amp;VLOOKUP(BT$173,$AD$9:$AN$20,8,FALSE)&amp;""""&amp;"#g'"&amp;"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2" s="60" t="s">
        <v>1107</v>
      </c>
    </row>
    <row r="193" spans="4:73" ht="54" customHeight="1">
      <c r="D193" s="138">
        <f t="shared" si="3"/>
        <v>91</v>
      </c>
      <c r="E193" s="139"/>
      <c r="F193" s="139"/>
      <c r="G193" s="140"/>
      <c r="H193" s="45" t="str">
        <f t="shared" ca="1" si="2"/>
        <v>clear; echo テストケース091;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6" t="str" cm="1">
        <f t="array" ref="AE193">SUBSTITUTE(INDEX($H$149:$AQ$149, , MATCH($D193, $70:$70, 0)-7),"-","")</f>
        <v>正常</v>
      </c>
      <c r="AF193" s="147"/>
      <c r="AG193" s="148"/>
      <c r="AH193" s="156" t="s">
        <v>974</v>
      </c>
      <c r="AI193" s="157"/>
      <c r="AJ193" s="157"/>
      <c r="AK193" s="157"/>
      <c r="AL193" s="157"/>
      <c r="AM193" s="157"/>
      <c r="AN193" s="157"/>
      <c r="AO193" s="157"/>
      <c r="AP193" s="157"/>
      <c r="AQ193" s="158"/>
      <c r="AS193" s="69" t="str" cm="1">
        <f t="array" ref="AS193">SUBSTITUTE(TEXT(INDEX($H$152:$AQ$152,1,$D193-72),"000000"),"-","")</f>
        <v>220001</v>
      </c>
      <c r="AT193" s="70"/>
      <c r="AU193" s="71"/>
      <c r="AW193" s="73" t="str">
        <f>SUBSTITUTE(IF(VLOOKUP(AW$173,$AD$9:$AN$20,8,FALSE)=INDEX($E$76:$G$78,MATCH("●",INDEX($H$76:$AQ$78,,MATCH($D193,$70:$70,0)-7),0),1),"","sed -i "&amp;IF($AK$171="MacOS","'' ","")&amp;"'s#"&amp;AW$173&amp;"="""&amp;VLOOKUP(AW$173,$AD$9:$AN$20,8,FALSE)&amp;""""&amp;"#"&amp;AW$173&amp;"="&amp;""""&amp;INDEX($E$76:$G$78,MATCH("●",INDEX($H$76:$AQ$78,,MATCH($D193,$70:$70,0)-7),0),1)&amp;""""&amp;"#g'"&amp;" ${CONFIG_DIR}db_data_config.txt; export "&amp;AW$173&amp;"="&amp;""""&amp;INDEX($E$76:$G$78,MATCH("●",INDEX($H$76:$AQ$78,,MATCH($D193,$70:$70,0)-7),0),1)&amp;""";"),",",""",""")</f>
        <v/>
      </c>
      <c r="AX193" s="73" t="str">
        <f>SUBSTITUTE(IF(INDEX($E$76:$G$78,MATCH("●",INDEX($H$76:$AQ$78,,MATCH($D193,$70:$70,0)-7),0),1)=VLOOKUP(AX$173,$AD$9:$AN$20,8,FALSE),"","sed -i "&amp;IF($AK$171="MacOS","'' ","")&amp;"'s#"&amp;AX$173&amp;"="""&amp;INDEX($E$76:$G$78,MATCH("●",INDEX($H$76:$AQ$78,,MATCH($D193,$70:$70,0)-7),0),1)&amp;""""&amp;"#"&amp;AX$173&amp;"="&amp;""""&amp;VLOOKUP(AX$173,$AD$9:$AN$20,8,FALSE)&amp;""""&amp;"#g'"&amp;"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3" s="73" t="str">
        <f>SUBSTITUTE(IF(VLOOKUP(AY$173,$AD$9:$AN$20,8,FALSE)=INDEX($E$80:$G$84,MATCH("●",INDEX($H$80:$AQ$84,,MATCH($D193,$70:$70,0)-7),0),1),"","sed -i "&amp;IF($AK$171="MacOS","'' ","")&amp;"'s#"&amp;AY$173&amp;"="""&amp;VLOOKUP(AY$173,$AD$9:$AN$20,8,FALSE)&amp;""""&amp;"#"&amp;AY$173&amp;"="&amp;""""&amp;INDEX($E$80:$G$84,MATCH("●",INDEX($H$80:$AQ$84,,MATCH($D193,$70:$70,0)-7),0),1)&amp;""""&amp;"#g'"&amp;" ${CONFIG_DIR}db_data_config.txt; export "&amp;AY$173&amp;"="&amp;""""&amp;INDEX($E$80:$G$84,MATCH("●",INDEX($H$80:$AQ$84,,MATCH($D193,$70:$70,0)-7),0),1)&amp;""";"),",",""",""")</f>
        <v>sed -i '' 's#COLUMN_DATA_TYPE="char"#COLUMN_DATA_TYPE="date"#g' ${CONFIG_DIR}db_data_config.txt; export COLUMN_DATA_TYPE="date";</v>
      </c>
      <c r="AZ193" s="73" t="str">
        <f>SUBSTITUTE(IF(INDEX($E$80:$G$84,MATCH("●",INDEX($H$80:$AQ$84,,MATCH($D193,$70:$70,0)-7),0),1)=VLOOKUP(AZ$173,$AD$9:$AN$20,8,FALSE),"","sed -i "&amp;IF($AK$171="MacOS","'' ","")&amp;"'s#"&amp;AZ$173&amp;"="""&amp;INDEX($E$80:$G$84,MATCH("●",INDEX($H$80:$AQ$84,,MATCH($D193,$70:$70,0)-7),0),1)&amp;""""&amp;"#"&amp;AZ$173&amp;"="&amp;""""&amp;VLOOKUP(AZ$173,$AD$9:$AN$20,8,FALSE)&amp;""""&amp;"#g'"&amp;"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3" s="73" t="str">
        <f>SUBSTITUTE(IF(VLOOKUP(BA$173,$AD$9:$AN$20,8,FALSE)=INDEX($E$86:$G$111,MATCH("●",INDEX($H$86:$AQ$111,,MATCH($D193,$70:$70,0)-7),0),1),"","sed -i "&amp;IF($AK$171="MacOS","'' ","")&amp;"'s#"&amp;BA$173&amp;"="""&amp;VLOOKUP(BA$173,$AD$9:$AN$20,8,FALSE)&amp;""""&amp;"#"&amp;BA$173&amp;"="&amp;""""&amp;INDEX($E$86:$G$111,MATCH("●",INDEX($H$86:$AQ$111,,MATCH($D193,$70:$70,0)-7),0),1)&amp;""""&amp;"#g'"&amp;" ${CONFIG_DIR}db_data_config.txt; export "&amp;BA$173&amp;"="&amp;""""&amp;INDEX($E$86:$G$111,MATCH("●",INDEX($H$86:$AQ$111,,MATCH($D193,$70:$70,0)-7),0),1)&amp;""";"),",",""",""")</f>
        <v>sed -i '' 's#COLUMN_DATA_LENGTH="3"#COLUMN_DATA_LENGTH="mm"#g' ${CONFIG_DIR}db_data_config.txt; export COLUMN_DATA_LENGTH="mm";</v>
      </c>
      <c r="BB193" s="73" t="str">
        <f>SUBSTITUTE(IF(INDEX($E$86:$G$111,MATCH("●",INDEX($H$86:$AQ$111,,MATCH($D193,$70:$70,0)-7),0),1)=VLOOKUP(BB$173,$AD$9:$AN$20,8,FALSE),"","sed -i "&amp;IF($AK$171="MacOS","'' ","")&amp;"'s#"&amp;BB$173&amp;"="""&amp;INDEX($E$86:$G$111,MATCH("●",INDEX($H$86:$AQ$111,,MATCH($D193,$70:$70,0)-7),0),1)&amp;""""&amp;"#"&amp;BB$173&amp;"="&amp;""""&amp;VLOOKUP(BB$173,$AD$9:$AN$20,8,FALSE)&amp;""""&amp;"#g'"&amp;"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's#COLUMN_DATA_LENGTH="mm"#COLUMN_DATA_LENGTH="3"#g' ${CONFIG_DIR}db_data_config.txt; export COLUMN_DATA_LENGTH="3";</v>
      </c>
      <c r="BC193" s="73" t="str">
        <f>SUBSTITUTE(IF(VLOOKUP(BC$173,$AD$9:$AN$20,8,FALSE)=INDEX($E$113:$G$114,MATCH("●",INDEX($H$113:$AQ$114,,MATCH($D193,$70:$70,0)-7),0),1),"","sed -i "&amp;IF($AK$171="MacOS","'' ","")&amp;"'s#"&amp;BC$173&amp;"="""&amp;VLOOKUP(BC$173,$AD$9:$AN$20,8,FALSE)&amp;""""&amp;"#"&amp;BC$173&amp;"="&amp;""""&amp;INDEX($E$113:$G$114,MATCH("●",INDEX($H$113:$AQ$114,,MATCH($D193,$70:$70,0)-7),0),1)&amp;""""&amp;"#g'"&amp;" ${CONFIG_DIR}db_data_config.txt; export "&amp;BC$173&amp;"="&amp;""""&amp;INDEX($E$113:$G$114,MATCH("●",INDEX($H$113:$AQ$114,,MATCH($D193,$70:$70,0)-7),0),1)&amp;""";"),",",""",""")</f>
        <v/>
      </c>
      <c r="BD193" s="73" t="str">
        <f>SUBSTITUTE(IF(INDEX($E$113:$G$114,MATCH("●",INDEX($H$113:$AQ$114,,MATCH($D193,$70:$70,0)-7),0),1)=VLOOKUP(BD$173,$AD$9:$AN$20,8,FALSE),"","sed -i "&amp;IF($AK$171="MacOS","'' ","")&amp;"'s#"&amp;BD$173&amp;"="""&amp;INDEX($E$113:$G$114,MATCH("●",INDEX($H$113:$AQ$114,,MATCH($D193,$70:$70,0)-7),0),1)&amp;""""&amp;"#"&amp;BD$173&amp;"="&amp;""""&amp;VLOOKUP(BD$173,$AD$9:$AN$20,8,FALSE)&amp;""""&amp;"#g'"&amp;"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3" s="73" t="str">
        <f>SUBSTITUTE(IF(VLOOKUP(BE$173,$AD$9:$AN$20,8,FALSE)=INDEX($E$116:$G$118,MATCH("●",INDEX($H$116:$AQ$118,,MATCH($D193,$70:$70,0)-7),0),1),"","sed -i "&amp;IF($AK$171="MacOS","'' ","")&amp;"'s#"&amp;BE$173&amp;"="""&amp;VLOOKUP(BE$173,$AD$9:$AN$20,8,FALSE)&amp;""""&amp;"#"&amp;BE$173&amp;"="&amp;""""&amp;INDEX($E$116:$G$118,MATCH("●",INDEX($H$116:$AQ$118,,MATCH($D193,$70:$70,0)-7),0),1)&amp;""""&amp;"#g'"&amp;" ${CONFIG_DIR}db_data_config.txt; export "&amp;BE$173&amp;"="&amp;""""&amp;INDEX($E$116:$G$118,MATCH("●",INDEX($H$116:$AQ$118,,MATCH($D193,$70:$70,0)-7),0),1)&amp;""";"),",",""",""")</f>
        <v/>
      </c>
      <c r="BF193" s="73" t="str">
        <f>SUBSTITUTE(IF(INDEX($E$116:$G$118,MATCH("●",INDEX($H$116:$AQ$118,,MATCH($D193,$70:$70,0)-7),0),1)=VLOOKUP(BF$173,$AD$9:$AN$20,8,FALSE),"","sed -i "&amp;IF($AK$171="MacOS","'' ","")&amp;"'s#"&amp;BF$173&amp;"="""&amp;INDEX($E$116:$G$118,MATCH("●",INDEX($H$116:$AQ$118,,MATCH($D193,$70:$70,0)-7),0),1)&amp;""""&amp;"#"&amp;BF$173&amp;"="&amp;""""&amp;VLOOKUP(BF$173,$AD$9:$AN$20,8,FALSE)&amp;""""&amp;"#g'"&amp;"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3" s="73" t="str">
        <f>SUBSTITUTE(IF(VLOOKUP(BG$173,$AD$9:$AN$20,8,FALSE)=INDEX($E$120:$G$122,MATCH("●",INDEX($H$120:$AQ$122,,MATCH($D193,$70:$70,0)-7),0),1),"","sed -i "&amp;IF($AK$171="MacOS","'' ","")&amp;"'s#"&amp;BG$173&amp;"="""&amp;VLOOKUP(BG$173,$AD$9:$AN$20,8,FALSE)&amp;""""&amp;"#"&amp;BG$173&amp;"="&amp;""""&amp;INDEX($E$120:$G$122,MATCH("●",INDEX($H$120:$AQ$122,,MATCH($D193,$70:$70,0)-7),0),1)&amp;""""&amp;"#g'"&amp;" ${CONFIG_DIR}db_data_config.txt; export "&amp;BG$173&amp;"="&amp;""""&amp;INDEX($E$120:$G$122,MATCH("●",INDEX($H$120:$AQ$122,,MATCH($D193,$70:$70,0)-7),0),1)&amp;""";"),",",""",""")</f>
        <v/>
      </c>
      <c r="BH193" s="73" t="str">
        <f>SUBSTITUTE(IF(INDEX($E$120:$G$122,MATCH("●",INDEX($H$120:$AQ$122,,MATCH($D193,$70:$70,0)-7),0),1)=VLOOKUP(BH$173,$AD$9:$AN$20,8,FALSE),"","sed -i "&amp;IF($AK$171="MacOS","'' ","")&amp;"'s#"&amp;BH$173&amp;"="""&amp;INDEX($E$120:$G$122,MATCH("●",INDEX($H$120:$AQ$122,,MATCH($D193,$70:$70,0)-7),0),1)&amp;""""&amp;"#"&amp;BH$173&amp;"="&amp;""""&amp;VLOOKUP(BH$173,$AD$9:$AN$20,8,FALSE)&amp;""""&amp;"#g'"&amp;"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3" s="73" t="str">
        <f>SUBSTITUTE(IF(VLOOKUP(BI$173,$AD$9:$AN$20,8,FALSE)=INDEX($E$124:$G$127,MATCH("●",INDEX($H$124:$AQ$127,,MATCH($D193,$70:$70,0)-7),0),1),"","sed -i "&amp;IF($AK$171="MacOS","'' ","")&amp;"'s#"&amp;BI$173&amp;"="""&amp;VLOOKUP(BI$173,$AD$9:$AN$20,8,FALSE)&amp;""""&amp;"#"&amp;BI$173&amp;"="&amp;""""&amp;INDEX($E$124:$G$127,MATCH("●",INDEX($H$124:$AQ$127,,MATCH($D193,$70:$70,0)-7),0),1)&amp;""""&amp;"#g'"&amp;" ${CONFIG_DIR}db_data_config.txt; export "&amp;BI$173&amp;"="&amp;""""&amp;INDEX($E$124:$G$127,MATCH("●",INDEX($H$124:$AQ$127,,MATCH($D193,$70:$70,0)-7),0),1)&amp;""";"),",",""",""")</f>
        <v/>
      </c>
      <c r="BJ193" s="73" t="str">
        <f>SUBSTITUTE(IF(INDEX($E$124:$G$127,MATCH("●",INDEX($H$124:$AQ$127,,MATCH($D193,$70:$70,0)-7),0),1)=VLOOKUP(BJ$173,$AD$9:$AN$20,8,FALSE),"","sed -i "&amp;IF($AK$171="MacOS","'' ","")&amp;"'s#"&amp;BJ$173&amp;"="""&amp;INDEX($E$124:$G$127,MATCH("●",INDEX($H$124:$AQ$127,,MATCH($D193,$70:$70,0)-7),0),1)&amp;""""&amp;"#"&amp;BJ$173&amp;"="&amp;""""&amp;VLOOKUP(BJ$173,$AD$9:$AN$20,8,FALSE)&amp;""""&amp;"#g'"&amp;"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3" s="73" t="str">
        <f>SUBSTITUTE(IF(VLOOKUP(BK$173,$AD$9:$AN$20,8,FALSE)=INDEX($E$129:$G$131,MATCH("●",INDEX($H$129:$AQ$131,,MATCH($D193,$70:$70,0)-7),0),1),"","sed -i "&amp;IF($AK$171="MacOS","'' ","")&amp;"'s#"&amp;BK$173&amp;"="""&amp;VLOOKUP(BK$173,$AD$9:$AN$20,8,FALSE)&amp;""""&amp;"#"&amp;BK$173&amp;"="&amp;""""&amp;INDEX($E$129:$G$131,MATCH("●",INDEX($H$129:$AQ$131,,MATCH($D193,$70:$70,0)-7),0),1)&amp;""""&amp;"#g'"&amp;" ${CONFIG_DIR}db_data_config.txt; export "&amp;BK$173&amp;"="&amp;""""&amp;INDEX($E$129:$G$131,MATCH("●",INDEX($H$129:$AQ$131,,MATCH($D193,$70:$70,0)-7),0),1)&amp;""";"),",",""",""")</f>
        <v/>
      </c>
      <c r="BL193" s="73" t="str">
        <f>SUBSTITUTE(IF(INDEX($E$129:$G$131,MATCH("●",INDEX($H$129:$AQ$131,,MATCH($D193,$70:$70,0)-7),0),1)=VLOOKUP(BL$173,$AD$9:$AN$20,8,FALSE),"","sed -i "&amp;IF($AK$171="MacOS","'' ","")&amp;"'s#"&amp;BL$173&amp;"="""&amp;INDEX($E$129:$G$131,MATCH("●",INDEX($H$129:$AQ$131,,MATCH($D193,$70:$70,0)-7),0),1)&amp;""""&amp;"#"&amp;BL$173&amp;"="&amp;""""&amp;VLOOKUP(BL$173,$AD$9:$AN$20,8,FALSE)&amp;""""&amp;"#g'"&amp;"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3" s="73" t="str">
        <f>SUBSTITUTE(IF(VLOOKUP(BM$173,$AD$9:$AN$20,8,FALSE)=INDEX($E$133:$G$135,MATCH("●",INDEX($H$133:$AQ$135,,MATCH($D193,$70:$70,0)-7),0),1),"","sed -i "&amp;IF($AK$171="MacOS","'' ","")&amp;"'s#"&amp;BM$173&amp;"="""&amp;VLOOKUP(BM$173,$AD$9:$AN$20,8,FALSE)&amp;""""&amp;"#"&amp;BM$173&amp;"="&amp;""""&amp;INDEX($E$133:$G$135,MATCH("●",INDEX($H$133:$AQ$135,,MATCH($D193,$70:$70,0)-7),0),1)&amp;""""&amp;"#g'"&amp;" ${CONFIG_DIR}db_data_config.txt; export "&amp;BM$173&amp;"="&amp;""""&amp;INDEX($E$133:$G$135,MATCH("●",INDEX($H$133:$AQ$135,,MATCH($D193,$70:$70,0)-7),0),1)&amp;""";"),",",""",""")</f>
        <v/>
      </c>
      <c r="BN193" s="73" t="str">
        <f>SUBSTITUTE(IF(INDEX($E$133:$G$135,MATCH("●",INDEX($H$133:$AQ$135,,MATCH($D193,$70:$70,0)-7),0),1)=VLOOKUP(BN$173,$AD$9:$AN$20,8,FALSE),"","sed -i "&amp;IF($AK$171="MacOS","'' ","")&amp;"'s#"&amp;BN$173&amp;"="""&amp;INDEX($E$133:$G$135,MATCH("●",INDEX($H$133:$AQ$135,,MATCH($D193,$70:$70,0)-7),0),1)&amp;""""&amp;"#"&amp;BN$173&amp;"="&amp;""""&amp;VLOOKUP(BN$173,$AD$9:$AN$20,8,FALSE)&amp;""""&amp;"#g'"&amp;"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3" s="73" t="str">
        <f>SUBSTITUTE(IF(VLOOKUP(BO$173,$AD$9:$AN$20,8,FALSE)=INDEX($E$137:$G$139,MATCH("●",INDEX($H$137:$AQ$139,,MATCH($D193,$70:$70,0)-7),0),1),"","sed -i "&amp;IF($AK$171="MacOS","'' ","")&amp;"'s#"&amp;BO$173&amp;"="""&amp;VLOOKUP(BO$173,$AD$9:$AN$20,8,FALSE)&amp;""""&amp;"#"&amp;BO$173&amp;"="&amp;""""&amp;INDEX($E$137:$G$139,MATCH("●",INDEX($H$137:$AQ$139,,MATCH($D193,$70:$70,0)-7),0),1)&amp;""""&amp;"#g'"&amp;" ${CONFIG_DIR}db_data_config.txt; export "&amp;BO$173&amp;"="&amp;""""&amp;INDEX($E$137:$G$139,MATCH("●",INDEX($H$137:$AQ$139,,MATCH($D193,$70:$70,0)-7),0),1)&amp;""";"),",",""",""")</f>
        <v/>
      </c>
      <c r="BP193" s="73" t="str">
        <f>SUBSTITUTE(IF(INDEX($E$137:$G$139,MATCH("●",INDEX($H$137:$AQ$139,,MATCH($D193,$70:$70,0)-7),0),1)=VLOOKUP(BP$173,$AD$9:$AN$20,8,FALSE),"","sed -i "&amp;IF($AK$171="MacOS","'' ","")&amp;"'s#"&amp;BP$173&amp;"="""&amp;INDEX($E$137:$G$139,MATCH("●",INDEX($H$137:$AQ$139,,MATCH($D193,$70:$70,0)-7),0),1)&amp;""""&amp;"#"&amp;BP$173&amp;"="&amp;""""&amp;VLOOKUP(BP$173,$AD$9:$AN$20,8,FALSE)&amp;""""&amp;"#g'"&amp;"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3" s="73" t="str">
        <f>SUBSTITUTE(IF(VLOOKUP(BQ$173,$AD$9:$AN$20,8,FALSE)=INDEX($E$141:$G$143,MATCH("●",INDEX($H$141:$AQ$143,,MATCH($D193,$70:$70,0)-7),0),1),"","sed -i "&amp;IF($AK$171="MacOS","'' ","")&amp;"'s#"&amp;BQ$173&amp;"="""&amp;VLOOKUP(BQ$173,$AD$9:$AN$20,8,FALSE)&amp;""""&amp;"#"&amp;BQ$173&amp;"="&amp;""""&amp;INDEX($E$141:$G$143,MATCH("●",INDEX($H$141:$AQ$143,,MATCH($D193,$70:$70,0)-7),0),1)&amp;""""&amp;"#g'"&amp;" ${CONFIG_DIR}db_data_config.txt; export "&amp;BQ$173&amp;"="&amp;""""&amp;INDEX($E$141:$G$143,MATCH("●",INDEX($H$141:$AQ$143,,MATCH($D193,$70:$70,0)-7),0),1)&amp;""";"),",",""",""")</f>
        <v/>
      </c>
      <c r="BR193" s="73" t="str">
        <f>SUBSTITUTE(IF(INDEX($E$141:$G$143,MATCH("●",INDEX($H$141:$AQ$143,,MATCH($D193,$70:$70,0)-7),0),1)=VLOOKUP(BR$173,$AD$9:$AN$20,8,FALSE),"","sed -i "&amp;IF($AK$171="MacOS","'' ","")&amp;"'s#"&amp;BR$173&amp;"="""&amp;INDEX($E$141:$G$143,MATCH("●",INDEX($H$141:$AQ$143,,MATCH($D193,$70:$70,0)-7),0),1)&amp;""""&amp;"#"&amp;BR$173&amp;"="&amp;""""&amp;VLOOKUP(BR$173,$AD$9:$AN$20,8,FALSE)&amp;""""&amp;"#g'"&amp;"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3" s="73" t="str">
        <f>SUBSTITUTE(IF(VLOOKUP(BS$173,$AD$9:$AN$20,8,FALSE)=INDEX($E$145:$G$147,MATCH("●",INDEX($H$145:$AQ$147,,MATCH($D193,$70:$70,0)-7),0),1),"","sed -i "&amp;IF($AK$171="MacOS","'' ","")&amp;"'s#"&amp;BS$173&amp;"="""&amp;VLOOKUP(BS$173,$AD$9:$AN$20,8,FALSE)&amp;""""&amp;"#"&amp;BS$173&amp;"="&amp;""""&amp;INDEX($E$145:$G$147,MATCH("●",INDEX($H$145:$AQ$147,,MATCH($D193,$70:$70,0)-7),0),1)&amp;""""&amp;"#g'"&amp;" ${CONFIG_DIR}db_data_config.txt; export "&amp;BS$173&amp;"="&amp;""""&amp;INDEX($E$145:$G$147,MATCH("●",INDEX($H$145:$AQ$147,,MATCH($D193,$70:$70,0)-7),0),1)&amp;""";"),",",""",""")</f>
        <v/>
      </c>
      <c r="BT193" s="73" t="str">
        <f>SUBSTITUTE(IF(INDEX($E$145:$G$147,MATCH("●",INDEX($H$145:$AQ$147,,MATCH($D193,$70:$70,0)-7),0),1)=VLOOKUP(BT$173,$AD$9:$AN$20,8,FALSE),"","sed -i "&amp;IF($AK$171="MacOS","'' ","")&amp;"'s#"&amp;BT$173&amp;"="""&amp;INDEX($E$145:$G$147,MATCH("●",INDEX($H$145:$AQ$147,,MATCH($D193,$70:$70,0)-7),0),1)&amp;""""&amp;"#"&amp;BT$173&amp;"="&amp;""""&amp;VLOOKUP(BT$173,$AD$9:$AN$20,8,FALSE)&amp;""""&amp;"#g'"&amp;"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3" s="60" t="s">
        <v>1107</v>
      </c>
    </row>
    <row r="194" spans="4:73" ht="54" customHeight="1">
      <c r="D194" s="138">
        <f t="shared" si="3"/>
        <v>92</v>
      </c>
      <c r="E194" s="139"/>
      <c r="F194" s="139"/>
      <c r="G194" s="140"/>
      <c r="H194" s="45" t="str">
        <f t="shared" ca="1" si="2"/>
        <v>clear; echo テストケース092;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6" t="str" cm="1">
        <f t="array" ref="AE194">SUBSTITUTE(INDEX($H$149:$AQ$149, , MATCH($D194, $70:$70, 0)-7),"-","")</f>
        <v>正常</v>
      </c>
      <c r="AF194" s="147"/>
      <c r="AG194" s="148"/>
      <c r="AH194" s="156" t="s">
        <v>975</v>
      </c>
      <c r="AI194" s="157"/>
      <c r="AJ194" s="157"/>
      <c r="AK194" s="157"/>
      <c r="AL194" s="157"/>
      <c r="AM194" s="157"/>
      <c r="AN194" s="157"/>
      <c r="AO194" s="157"/>
      <c r="AP194" s="157"/>
      <c r="AQ194" s="158"/>
      <c r="AS194" s="69" t="str" cm="1">
        <f t="array" ref="AS194">SUBSTITUTE(TEXT(INDEX($H$152:$AQ$152,1,$D194-72),"000000"),"-","")</f>
        <v>220001</v>
      </c>
      <c r="AT194" s="70"/>
      <c r="AU194" s="71"/>
      <c r="AW194" s="73" t="str">
        <f>SUBSTITUTE(IF(VLOOKUP(AW$173,$AD$9:$AN$20,8,FALSE)=INDEX($E$76:$G$78,MATCH("●",INDEX($H$76:$AQ$78,,MATCH($D194,$70:$70,0)-7),0),1),"","sed -i "&amp;IF($AK$171="MacOS","'' ","")&amp;"'s#"&amp;AW$173&amp;"="""&amp;VLOOKUP(AW$173,$AD$9:$AN$20,8,FALSE)&amp;""""&amp;"#"&amp;AW$173&amp;"="&amp;""""&amp;INDEX($E$76:$G$78,MATCH("●",INDEX($H$76:$AQ$78,,MATCH($D194,$70:$70,0)-7),0),1)&amp;""""&amp;"#g'"&amp;" ${CONFIG_DIR}db_data_config.txt; export "&amp;AW$173&amp;"="&amp;""""&amp;INDEX($E$76:$G$78,MATCH("●",INDEX($H$76:$AQ$78,,MATCH($D194,$70:$70,0)-7),0),1)&amp;""";"),",",""",""")</f>
        <v/>
      </c>
      <c r="AX194" s="73" t="str">
        <f>SUBSTITUTE(IF(INDEX($E$76:$G$78,MATCH("●",INDEX($H$76:$AQ$78,,MATCH($D194,$70:$70,0)-7),0),1)=VLOOKUP(AX$173,$AD$9:$AN$20,8,FALSE),"","sed -i "&amp;IF($AK$171="MacOS","'' ","")&amp;"'s#"&amp;AX$173&amp;"="""&amp;INDEX($E$76:$G$78,MATCH("●",INDEX($H$76:$AQ$78,,MATCH($D194,$70:$70,0)-7),0),1)&amp;""""&amp;"#"&amp;AX$173&amp;"="&amp;""""&amp;VLOOKUP(AX$173,$AD$9:$AN$20,8,FALSE)&amp;""""&amp;"#g'"&amp;"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4" s="73" t="str">
        <f>SUBSTITUTE(IF(VLOOKUP(AY$173,$AD$9:$AN$20,8,FALSE)=INDEX($E$80:$G$84,MATCH("●",INDEX($H$80:$AQ$84,,MATCH($D194,$70:$70,0)-7),0),1),"","sed -i "&amp;IF($AK$171="MacOS","'' ","")&amp;"'s#"&amp;AY$173&amp;"="""&amp;VLOOKUP(AY$173,$AD$9:$AN$20,8,FALSE)&amp;""""&amp;"#"&amp;AY$173&amp;"="&amp;""""&amp;INDEX($E$80:$G$84,MATCH("●",INDEX($H$80:$AQ$84,,MATCH($D194,$70:$70,0)-7),0),1)&amp;""""&amp;"#g'"&amp;" ${CONFIG_DIR}db_data_config.txt; export "&amp;AY$173&amp;"="&amp;""""&amp;INDEX($E$80:$G$84,MATCH("●",INDEX($H$80:$AQ$84,,MATCH($D194,$70:$70,0)-7),0),1)&amp;""";"),",",""",""")</f>
        <v>sed -i '' 's#COLUMN_DATA_TYPE="char"#COLUMN_DATA_TYPE="date"#g' ${CONFIG_DIR}db_data_config.txt; export COLUMN_DATA_TYPE="date";</v>
      </c>
      <c r="AZ194" s="73" t="str">
        <f>SUBSTITUTE(IF(INDEX($E$80:$G$84,MATCH("●",INDEX($H$80:$AQ$84,,MATCH($D194,$70:$70,0)-7),0),1)=VLOOKUP(AZ$173,$AD$9:$AN$20,8,FALSE),"","sed -i "&amp;IF($AK$171="MacOS","'' ","")&amp;"'s#"&amp;AZ$173&amp;"="""&amp;INDEX($E$80:$G$84,MATCH("●",INDEX($H$80:$AQ$84,,MATCH($D194,$70:$70,0)-7),0),1)&amp;""""&amp;"#"&amp;AZ$173&amp;"="&amp;""""&amp;VLOOKUP(AZ$173,$AD$9:$AN$20,8,FALSE)&amp;""""&amp;"#g'"&amp;"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4" s="73" t="str">
        <f>SUBSTITUTE(IF(VLOOKUP(BA$173,$AD$9:$AN$20,8,FALSE)=INDEX($E$86:$G$111,MATCH("●",INDEX($H$86:$AQ$111,,MATCH($D194,$70:$70,0)-7),0),1),"","sed -i "&amp;IF($AK$171="MacOS","'' ","")&amp;"'s#"&amp;BA$173&amp;"="""&amp;VLOOKUP(BA$173,$AD$9:$AN$20,8,FALSE)&amp;""""&amp;"#"&amp;BA$173&amp;"="&amp;""""&amp;INDEX($E$86:$G$111,MATCH("●",INDEX($H$86:$AQ$111,,MATCH($D194,$70:$70,0)-7),0),1)&amp;""""&amp;"#g'"&amp;" ${CONFIG_DIR}db_data_config.txt; export "&amp;BA$173&amp;"="&amp;""""&amp;INDEX($E$86:$G$111,MATCH("●",INDEX($H$86:$AQ$111,,MATCH($D194,$70:$70,0)-7),0),1)&amp;""";"),",",""",""")</f>
        <v>sed -i '' 's#COLUMN_DATA_LENGTH="3"#COLUMN_DATA_LENGTH="m"#g' ${CONFIG_DIR}db_data_config.txt; export COLUMN_DATA_LENGTH="m";</v>
      </c>
      <c r="BB194" s="73" t="str">
        <f>SUBSTITUTE(IF(INDEX($E$86:$G$111,MATCH("●",INDEX($H$86:$AQ$111,,MATCH($D194,$70:$70,0)-7),0),1)=VLOOKUP(BB$173,$AD$9:$AN$20,8,FALSE),"","sed -i "&amp;IF($AK$171="MacOS","'' ","")&amp;"'s#"&amp;BB$173&amp;"="""&amp;INDEX($E$86:$G$111,MATCH("●",INDEX($H$86:$AQ$111,,MATCH($D194,$70:$70,0)-7),0),1)&amp;""""&amp;"#"&amp;BB$173&amp;"="&amp;""""&amp;VLOOKUP(BB$173,$AD$9:$AN$20,8,FALSE)&amp;""""&amp;"#g'"&amp;"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's#COLUMN_DATA_LENGTH="m"#COLUMN_DATA_LENGTH="3"#g' ${CONFIG_DIR}db_data_config.txt; export COLUMN_DATA_LENGTH="3";</v>
      </c>
      <c r="BC194" s="73" t="str">
        <f>SUBSTITUTE(IF(VLOOKUP(BC$173,$AD$9:$AN$20,8,FALSE)=INDEX($E$113:$G$114,MATCH("●",INDEX($H$113:$AQ$114,,MATCH($D194,$70:$70,0)-7),0),1),"","sed -i "&amp;IF($AK$171="MacOS","'' ","")&amp;"'s#"&amp;BC$173&amp;"="""&amp;VLOOKUP(BC$173,$AD$9:$AN$20,8,FALSE)&amp;""""&amp;"#"&amp;BC$173&amp;"="&amp;""""&amp;INDEX($E$113:$G$114,MATCH("●",INDEX($H$113:$AQ$114,,MATCH($D194,$70:$70,0)-7),0),1)&amp;""""&amp;"#g'"&amp;" ${CONFIG_DIR}db_data_config.txt; export "&amp;BC$173&amp;"="&amp;""""&amp;INDEX($E$113:$G$114,MATCH("●",INDEX($H$113:$AQ$114,,MATCH($D194,$70:$70,0)-7),0),1)&amp;""";"),",",""",""")</f>
        <v/>
      </c>
      <c r="BD194" s="73" t="str">
        <f>SUBSTITUTE(IF(INDEX($E$113:$G$114,MATCH("●",INDEX($H$113:$AQ$114,,MATCH($D194,$70:$70,0)-7),0),1)=VLOOKUP(BD$173,$AD$9:$AN$20,8,FALSE),"","sed -i "&amp;IF($AK$171="MacOS","'' ","")&amp;"'s#"&amp;BD$173&amp;"="""&amp;INDEX($E$113:$G$114,MATCH("●",INDEX($H$113:$AQ$114,,MATCH($D194,$70:$70,0)-7),0),1)&amp;""""&amp;"#"&amp;BD$173&amp;"="&amp;""""&amp;VLOOKUP(BD$173,$AD$9:$AN$20,8,FALSE)&amp;""""&amp;"#g'"&amp;"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4" s="73" t="str">
        <f>SUBSTITUTE(IF(VLOOKUP(BE$173,$AD$9:$AN$20,8,FALSE)=INDEX($E$116:$G$118,MATCH("●",INDEX($H$116:$AQ$118,,MATCH($D194,$70:$70,0)-7),0),1),"","sed -i "&amp;IF($AK$171="MacOS","'' ","")&amp;"'s#"&amp;BE$173&amp;"="""&amp;VLOOKUP(BE$173,$AD$9:$AN$20,8,FALSE)&amp;""""&amp;"#"&amp;BE$173&amp;"="&amp;""""&amp;INDEX($E$116:$G$118,MATCH("●",INDEX($H$116:$AQ$118,,MATCH($D194,$70:$70,0)-7),0),1)&amp;""""&amp;"#g'"&amp;" ${CONFIG_DIR}db_data_config.txt; export "&amp;BE$173&amp;"="&amp;""""&amp;INDEX($E$116:$G$118,MATCH("●",INDEX($H$116:$AQ$118,,MATCH($D194,$70:$70,0)-7),0),1)&amp;""";"),",",""",""")</f>
        <v/>
      </c>
      <c r="BF194" s="73" t="str">
        <f>SUBSTITUTE(IF(INDEX($E$116:$G$118,MATCH("●",INDEX($H$116:$AQ$118,,MATCH($D194,$70:$70,0)-7),0),1)=VLOOKUP(BF$173,$AD$9:$AN$20,8,FALSE),"","sed -i "&amp;IF($AK$171="MacOS","'' ","")&amp;"'s#"&amp;BF$173&amp;"="""&amp;INDEX($E$116:$G$118,MATCH("●",INDEX($H$116:$AQ$118,,MATCH($D194,$70:$70,0)-7),0),1)&amp;""""&amp;"#"&amp;BF$173&amp;"="&amp;""""&amp;VLOOKUP(BF$173,$AD$9:$AN$20,8,FALSE)&amp;""""&amp;"#g'"&amp;"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4" s="73" t="str">
        <f>SUBSTITUTE(IF(VLOOKUP(BG$173,$AD$9:$AN$20,8,FALSE)=INDEX($E$120:$G$122,MATCH("●",INDEX($H$120:$AQ$122,,MATCH($D194,$70:$70,0)-7),0),1),"","sed -i "&amp;IF($AK$171="MacOS","'' ","")&amp;"'s#"&amp;BG$173&amp;"="""&amp;VLOOKUP(BG$173,$AD$9:$AN$20,8,FALSE)&amp;""""&amp;"#"&amp;BG$173&amp;"="&amp;""""&amp;INDEX($E$120:$G$122,MATCH("●",INDEX($H$120:$AQ$122,,MATCH($D194,$70:$70,0)-7),0),1)&amp;""""&amp;"#g'"&amp;" ${CONFIG_DIR}db_data_config.txt; export "&amp;BG$173&amp;"="&amp;""""&amp;INDEX($E$120:$G$122,MATCH("●",INDEX($H$120:$AQ$122,,MATCH($D194,$70:$70,0)-7),0),1)&amp;""";"),",",""",""")</f>
        <v/>
      </c>
      <c r="BH194" s="73" t="str">
        <f>SUBSTITUTE(IF(INDEX($E$120:$G$122,MATCH("●",INDEX($H$120:$AQ$122,,MATCH($D194,$70:$70,0)-7),0),1)=VLOOKUP(BH$173,$AD$9:$AN$20,8,FALSE),"","sed -i "&amp;IF($AK$171="MacOS","'' ","")&amp;"'s#"&amp;BH$173&amp;"="""&amp;INDEX($E$120:$G$122,MATCH("●",INDEX($H$120:$AQ$122,,MATCH($D194,$70:$70,0)-7),0),1)&amp;""""&amp;"#"&amp;BH$173&amp;"="&amp;""""&amp;VLOOKUP(BH$173,$AD$9:$AN$20,8,FALSE)&amp;""""&amp;"#g'"&amp;"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4" s="73" t="str">
        <f>SUBSTITUTE(IF(VLOOKUP(BI$173,$AD$9:$AN$20,8,FALSE)=INDEX($E$124:$G$127,MATCH("●",INDEX($H$124:$AQ$127,,MATCH($D194,$70:$70,0)-7),0),1),"","sed -i "&amp;IF($AK$171="MacOS","'' ","")&amp;"'s#"&amp;BI$173&amp;"="""&amp;VLOOKUP(BI$173,$AD$9:$AN$20,8,FALSE)&amp;""""&amp;"#"&amp;BI$173&amp;"="&amp;""""&amp;INDEX($E$124:$G$127,MATCH("●",INDEX($H$124:$AQ$127,,MATCH($D194,$70:$70,0)-7),0),1)&amp;""""&amp;"#g'"&amp;" ${CONFIG_DIR}db_data_config.txt; export "&amp;BI$173&amp;"="&amp;""""&amp;INDEX($E$124:$G$127,MATCH("●",INDEX($H$124:$AQ$127,,MATCH($D194,$70:$70,0)-7),0),1)&amp;""";"),",",""",""")</f>
        <v/>
      </c>
      <c r="BJ194" s="73" t="str">
        <f>SUBSTITUTE(IF(INDEX($E$124:$G$127,MATCH("●",INDEX($H$124:$AQ$127,,MATCH($D194,$70:$70,0)-7),0),1)=VLOOKUP(BJ$173,$AD$9:$AN$20,8,FALSE),"","sed -i "&amp;IF($AK$171="MacOS","'' ","")&amp;"'s#"&amp;BJ$173&amp;"="""&amp;INDEX($E$124:$G$127,MATCH("●",INDEX($H$124:$AQ$127,,MATCH($D194,$70:$70,0)-7),0),1)&amp;""""&amp;"#"&amp;BJ$173&amp;"="&amp;""""&amp;VLOOKUP(BJ$173,$AD$9:$AN$20,8,FALSE)&amp;""""&amp;"#g'"&amp;"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4" s="73" t="str">
        <f>SUBSTITUTE(IF(VLOOKUP(BK$173,$AD$9:$AN$20,8,FALSE)=INDEX($E$129:$G$131,MATCH("●",INDEX($H$129:$AQ$131,,MATCH($D194,$70:$70,0)-7),0),1),"","sed -i "&amp;IF($AK$171="MacOS","'' ","")&amp;"'s#"&amp;BK$173&amp;"="""&amp;VLOOKUP(BK$173,$AD$9:$AN$20,8,FALSE)&amp;""""&amp;"#"&amp;BK$173&amp;"="&amp;""""&amp;INDEX($E$129:$G$131,MATCH("●",INDEX($H$129:$AQ$131,,MATCH($D194,$70:$70,0)-7),0),1)&amp;""""&amp;"#g'"&amp;" ${CONFIG_DIR}db_data_config.txt; export "&amp;BK$173&amp;"="&amp;""""&amp;INDEX($E$129:$G$131,MATCH("●",INDEX($H$129:$AQ$131,,MATCH($D194,$70:$70,0)-7),0),1)&amp;""";"),",",""",""")</f>
        <v/>
      </c>
      <c r="BL194" s="73" t="str">
        <f>SUBSTITUTE(IF(INDEX($E$129:$G$131,MATCH("●",INDEX($H$129:$AQ$131,,MATCH($D194,$70:$70,0)-7),0),1)=VLOOKUP(BL$173,$AD$9:$AN$20,8,FALSE),"","sed -i "&amp;IF($AK$171="MacOS","'' ","")&amp;"'s#"&amp;BL$173&amp;"="""&amp;INDEX($E$129:$G$131,MATCH("●",INDEX($H$129:$AQ$131,,MATCH($D194,$70:$70,0)-7),0),1)&amp;""""&amp;"#"&amp;BL$173&amp;"="&amp;""""&amp;VLOOKUP(BL$173,$AD$9:$AN$20,8,FALSE)&amp;""""&amp;"#g'"&amp;"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4" s="73" t="str">
        <f>SUBSTITUTE(IF(VLOOKUP(BM$173,$AD$9:$AN$20,8,FALSE)=INDEX($E$133:$G$135,MATCH("●",INDEX($H$133:$AQ$135,,MATCH($D194,$70:$70,0)-7),0),1),"","sed -i "&amp;IF($AK$171="MacOS","'' ","")&amp;"'s#"&amp;BM$173&amp;"="""&amp;VLOOKUP(BM$173,$AD$9:$AN$20,8,FALSE)&amp;""""&amp;"#"&amp;BM$173&amp;"="&amp;""""&amp;INDEX($E$133:$G$135,MATCH("●",INDEX($H$133:$AQ$135,,MATCH($D194,$70:$70,0)-7),0),1)&amp;""""&amp;"#g'"&amp;" ${CONFIG_DIR}db_data_config.txt; export "&amp;BM$173&amp;"="&amp;""""&amp;INDEX($E$133:$G$135,MATCH("●",INDEX($H$133:$AQ$135,,MATCH($D194,$70:$70,0)-7),0),1)&amp;""";"),",",""",""")</f>
        <v/>
      </c>
      <c r="BN194" s="73" t="str">
        <f>SUBSTITUTE(IF(INDEX($E$133:$G$135,MATCH("●",INDEX($H$133:$AQ$135,,MATCH($D194,$70:$70,0)-7),0),1)=VLOOKUP(BN$173,$AD$9:$AN$20,8,FALSE),"","sed -i "&amp;IF($AK$171="MacOS","'' ","")&amp;"'s#"&amp;BN$173&amp;"="""&amp;INDEX($E$133:$G$135,MATCH("●",INDEX($H$133:$AQ$135,,MATCH($D194,$70:$70,0)-7),0),1)&amp;""""&amp;"#"&amp;BN$173&amp;"="&amp;""""&amp;VLOOKUP(BN$173,$AD$9:$AN$20,8,FALSE)&amp;""""&amp;"#g'"&amp;"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4" s="73" t="str">
        <f>SUBSTITUTE(IF(VLOOKUP(BO$173,$AD$9:$AN$20,8,FALSE)=INDEX($E$137:$G$139,MATCH("●",INDEX($H$137:$AQ$139,,MATCH($D194,$70:$70,0)-7),0),1),"","sed -i "&amp;IF($AK$171="MacOS","'' ","")&amp;"'s#"&amp;BO$173&amp;"="""&amp;VLOOKUP(BO$173,$AD$9:$AN$20,8,FALSE)&amp;""""&amp;"#"&amp;BO$173&amp;"="&amp;""""&amp;INDEX($E$137:$G$139,MATCH("●",INDEX($H$137:$AQ$139,,MATCH($D194,$70:$70,0)-7),0),1)&amp;""""&amp;"#g'"&amp;" ${CONFIG_DIR}db_data_config.txt; export "&amp;BO$173&amp;"="&amp;""""&amp;INDEX($E$137:$G$139,MATCH("●",INDEX($H$137:$AQ$139,,MATCH($D194,$70:$70,0)-7),0),1)&amp;""";"),",",""",""")</f>
        <v/>
      </c>
      <c r="BP194" s="73" t="str">
        <f>SUBSTITUTE(IF(INDEX($E$137:$G$139,MATCH("●",INDEX($H$137:$AQ$139,,MATCH($D194,$70:$70,0)-7),0),1)=VLOOKUP(BP$173,$AD$9:$AN$20,8,FALSE),"","sed -i "&amp;IF($AK$171="MacOS","'' ","")&amp;"'s#"&amp;BP$173&amp;"="""&amp;INDEX($E$137:$G$139,MATCH("●",INDEX($H$137:$AQ$139,,MATCH($D194,$70:$70,0)-7),0),1)&amp;""""&amp;"#"&amp;BP$173&amp;"="&amp;""""&amp;VLOOKUP(BP$173,$AD$9:$AN$20,8,FALSE)&amp;""""&amp;"#g'"&amp;"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4" s="73" t="str">
        <f>SUBSTITUTE(IF(VLOOKUP(BQ$173,$AD$9:$AN$20,8,FALSE)=INDEX($E$141:$G$143,MATCH("●",INDEX($H$141:$AQ$143,,MATCH($D194,$70:$70,0)-7),0),1),"","sed -i "&amp;IF($AK$171="MacOS","'' ","")&amp;"'s#"&amp;BQ$173&amp;"="""&amp;VLOOKUP(BQ$173,$AD$9:$AN$20,8,FALSE)&amp;""""&amp;"#"&amp;BQ$173&amp;"="&amp;""""&amp;INDEX($E$141:$G$143,MATCH("●",INDEX($H$141:$AQ$143,,MATCH($D194,$70:$70,0)-7),0),1)&amp;""""&amp;"#g'"&amp;" ${CONFIG_DIR}db_data_config.txt; export "&amp;BQ$173&amp;"="&amp;""""&amp;INDEX($E$141:$G$143,MATCH("●",INDEX($H$141:$AQ$143,,MATCH($D194,$70:$70,0)-7),0),1)&amp;""";"),",",""",""")</f>
        <v/>
      </c>
      <c r="BR194" s="73" t="str">
        <f>SUBSTITUTE(IF(INDEX($E$141:$G$143,MATCH("●",INDEX($H$141:$AQ$143,,MATCH($D194,$70:$70,0)-7),0),1)=VLOOKUP(BR$173,$AD$9:$AN$20,8,FALSE),"","sed -i "&amp;IF($AK$171="MacOS","'' ","")&amp;"'s#"&amp;BR$173&amp;"="""&amp;INDEX($E$141:$G$143,MATCH("●",INDEX($H$141:$AQ$143,,MATCH($D194,$70:$70,0)-7),0),1)&amp;""""&amp;"#"&amp;BR$173&amp;"="&amp;""""&amp;VLOOKUP(BR$173,$AD$9:$AN$20,8,FALSE)&amp;""""&amp;"#g'"&amp;"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4" s="73" t="str">
        <f>SUBSTITUTE(IF(VLOOKUP(BS$173,$AD$9:$AN$20,8,FALSE)=INDEX($E$145:$G$147,MATCH("●",INDEX($H$145:$AQ$147,,MATCH($D194,$70:$70,0)-7),0),1),"","sed -i "&amp;IF($AK$171="MacOS","'' ","")&amp;"'s#"&amp;BS$173&amp;"="""&amp;VLOOKUP(BS$173,$AD$9:$AN$20,8,FALSE)&amp;""""&amp;"#"&amp;BS$173&amp;"="&amp;""""&amp;INDEX($E$145:$G$147,MATCH("●",INDEX($H$145:$AQ$147,,MATCH($D194,$70:$70,0)-7),0),1)&amp;""""&amp;"#g'"&amp;" ${CONFIG_DIR}db_data_config.txt; export "&amp;BS$173&amp;"="&amp;""""&amp;INDEX($E$145:$G$147,MATCH("●",INDEX($H$145:$AQ$147,,MATCH($D194,$70:$70,0)-7),0),1)&amp;""";"),",",""",""")</f>
        <v/>
      </c>
      <c r="BT194" s="73" t="str">
        <f>SUBSTITUTE(IF(INDEX($E$145:$G$147,MATCH("●",INDEX($H$145:$AQ$147,,MATCH($D194,$70:$70,0)-7),0),1)=VLOOKUP(BT$173,$AD$9:$AN$20,8,FALSE),"","sed -i "&amp;IF($AK$171="MacOS","'' ","")&amp;"'s#"&amp;BT$173&amp;"="""&amp;INDEX($E$145:$G$147,MATCH("●",INDEX($H$145:$AQ$147,,MATCH($D194,$70:$70,0)-7),0),1)&amp;""""&amp;"#"&amp;BT$173&amp;"="&amp;""""&amp;VLOOKUP(BT$173,$AD$9:$AN$20,8,FALSE)&amp;""""&amp;"#g'"&amp;"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4" s="60" t="s">
        <v>1107</v>
      </c>
    </row>
    <row r="195" spans="4:73" ht="54" customHeight="1">
      <c r="D195" s="138">
        <f t="shared" si="3"/>
        <v>93</v>
      </c>
      <c r="E195" s="139"/>
      <c r="F195" s="139"/>
      <c r="G195" s="140"/>
      <c r="H195" s="45" t="str">
        <f t="shared" ca="1" si="2"/>
        <v>clear; echo テストケース093; sed -i '' 's#COLUMN_DATA_TYPE="char"#COLUMN_DATA_TYPE="date"#g' ${CONFIG_DIR}db_data_config.txt; export COLUMN_DATA_TYPE="date";sed -i '' 's#COLUMN_DATA_LENGTH="3"#COLUMN_DATA_LENGTH="ss"#g' ${CONFIG_DIR}db_data_config.txt; export COLUMN_DATA_LENGTH="ss";sh ./script/db_check_data_validate_config.sh; sed -i '' 's#COLUMN_DATA_TYPE="date"#COLUMN_DATA_TYPE="char"#g' ${CONFIG_DIR}db_data_config.txt; export COLUMN_DATA_TYPE="char";sed -i '' 's#COLUMN_DATA_LENGTH="ss"#COLUMN_DATA_LENGTH="3"#g'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6" t="str" cm="1">
        <f t="array" ref="AE195">SUBSTITUTE(INDEX($H$149:$AQ$149, , MATCH($D195, $70:$70, 0)-7),"-","")</f>
        <v>正常</v>
      </c>
      <c r="AF195" s="147"/>
      <c r="AG195" s="148"/>
      <c r="AH195" s="156" t="s">
        <v>976</v>
      </c>
      <c r="AI195" s="157"/>
      <c r="AJ195" s="157"/>
      <c r="AK195" s="157"/>
      <c r="AL195" s="157"/>
      <c r="AM195" s="157"/>
      <c r="AN195" s="157"/>
      <c r="AO195" s="157"/>
      <c r="AP195" s="157"/>
      <c r="AQ195" s="158"/>
      <c r="AS195" s="69" t="str" cm="1">
        <f t="array" ref="AS195">SUBSTITUTE(TEXT(INDEX($H$152:$AQ$152,1,$D195-72),"000000"),"-","")</f>
        <v>220001</v>
      </c>
      <c r="AT195" s="70"/>
      <c r="AU195" s="71"/>
      <c r="AW195" s="73" t="str">
        <f>SUBSTITUTE(IF(VLOOKUP(AW$173,$AD$9:$AN$20,8,FALSE)=INDEX($E$76:$G$78,MATCH("●",INDEX($H$76:$AQ$78,,MATCH($D195,$70:$70,0)-7),0),1),"","sed -i "&amp;IF($AK$171="MacOS","'' ","")&amp;"'s#"&amp;AW$173&amp;"="""&amp;VLOOKUP(AW$173,$AD$9:$AN$20,8,FALSE)&amp;""""&amp;"#"&amp;AW$173&amp;"="&amp;""""&amp;INDEX($E$76:$G$78,MATCH("●",INDEX($H$76:$AQ$78,,MATCH($D195,$70:$70,0)-7),0),1)&amp;""""&amp;"#g'"&amp;" ${CONFIG_DIR}db_data_config.txt; export "&amp;AW$173&amp;"="&amp;""""&amp;INDEX($E$76:$G$78,MATCH("●",INDEX($H$76:$AQ$78,,MATCH($D195,$70:$70,0)-7),0),1)&amp;""";"),",",""",""")</f>
        <v/>
      </c>
      <c r="AX195" s="73" t="str">
        <f>SUBSTITUTE(IF(INDEX($E$76:$G$78,MATCH("●",INDEX($H$76:$AQ$78,,MATCH($D195,$70:$70,0)-7),0),1)=VLOOKUP(AX$173,$AD$9:$AN$20,8,FALSE),"","sed -i "&amp;IF($AK$171="MacOS","'' ","")&amp;"'s#"&amp;AX$173&amp;"="""&amp;INDEX($E$76:$G$78,MATCH("●",INDEX($H$76:$AQ$78,,MATCH($D195,$70:$70,0)-7),0),1)&amp;""""&amp;"#"&amp;AX$173&amp;"="&amp;""""&amp;VLOOKUP(AX$173,$AD$9:$AN$20,8,FALSE)&amp;""""&amp;"#g'"&amp;"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5" s="73" t="str">
        <f>SUBSTITUTE(IF(VLOOKUP(AY$173,$AD$9:$AN$20,8,FALSE)=INDEX($E$80:$G$84,MATCH("●",INDEX($H$80:$AQ$84,,MATCH($D195,$70:$70,0)-7),0),1),"","sed -i "&amp;IF($AK$171="MacOS","'' ","")&amp;"'s#"&amp;AY$173&amp;"="""&amp;VLOOKUP(AY$173,$AD$9:$AN$20,8,FALSE)&amp;""""&amp;"#"&amp;AY$173&amp;"="&amp;""""&amp;INDEX($E$80:$G$84,MATCH("●",INDEX($H$80:$AQ$84,,MATCH($D195,$70:$70,0)-7),0),1)&amp;""""&amp;"#g'"&amp;" ${CONFIG_DIR}db_data_config.txt; export "&amp;AY$173&amp;"="&amp;""""&amp;INDEX($E$80:$G$84,MATCH("●",INDEX($H$80:$AQ$84,,MATCH($D195,$70:$70,0)-7),0),1)&amp;""";"),",",""",""")</f>
        <v>sed -i '' 's#COLUMN_DATA_TYPE="char"#COLUMN_DATA_TYPE="date"#g' ${CONFIG_DIR}db_data_config.txt; export COLUMN_DATA_TYPE="date";</v>
      </c>
      <c r="AZ195" s="73" t="str">
        <f>SUBSTITUTE(IF(INDEX($E$80:$G$84,MATCH("●",INDEX($H$80:$AQ$84,,MATCH($D195,$70:$70,0)-7),0),1)=VLOOKUP(AZ$173,$AD$9:$AN$20,8,FALSE),"","sed -i "&amp;IF($AK$171="MacOS","'' ","")&amp;"'s#"&amp;AZ$173&amp;"="""&amp;INDEX($E$80:$G$84,MATCH("●",INDEX($H$80:$AQ$84,,MATCH($D195,$70:$70,0)-7),0),1)&amp;""""&amp;"#"&amp;AZ$173&amp;"="&amp;""""&amp;VLOOKUP(AZ$173,$AD$9:$AN$20,8,FALSE)&amp;""""&amp;"#g'"&amp;"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5" s="73" t="str">
        <f>SUBSTITUTE(IF(VLOOKUP(BA$173,$AD$9:$AN$20,8,FALSE)=INDEX($E$86:$G$111,MATCH("●",INDEX($H$86:$AQ$111,,MATCH($D195,$70:$70,0)-7),0),1),"","sed -i "&amp;IF($AK$171="MacOS","'' ","")&amp;"'s#"&amp;BA$173&amp;"="""&amp;VLOOKUP(BA$173,$AD$9:$AN$20,8,FALSE)&amp;""""&amp;"#"&amp;BA$173&amp;"="&amp;""""&amp;INDEX($E$86:$G$111,MATCH("●",INDEX($H$86:$AQ$111,,MATCH($D195,$70:$70,0)-7),0),1)&amp;""""&amp;"#g'"&amp;" ${CONFIG_DIR}db_data_config.txt; export "&amp;BA$173&amp;"="&amp;""""&amp;INDEX($E$86:$G$111,MATCH("●",INDEX($H$86:$AQ$111,,MATCH($D195,$70:$70,0)-7),0),1)&amp;""";"),",",""",""")</f>
        <v>sed -i '' 's#COLUMN_DATA_LENGTH="3"#COLUMN_DATA_LENGTH="ss"#g' ${CONFIG_DIR}db_data_config.txt; export COLUMN_DATA_LENGTH="ss";</v>
      </c>
      <c r="BB195" s="73" t="str">
        <f>SUBSTITUTE(IF(INDEX($E$86:$G$111,MATCH("●",INDEX($H$86:$AQ$111,,MATCH($D195,$70:$70,0)-7),0),1)=VLOOKUP(BB$173,$AD$9:$AN$20,8,FALSE),"","sed -i "&amp;IF($AK$171="MacOS","'' ","")&amp;"'s#"&amp;BB$173&amp;"="""&amp;INDEX($E$86:$G$111,MATCH("●",INDEX($H$86:$AQ$111,,MATCH($D195,$70:$70,0)-7),0),1)&amp;""""&amp;"#"&amp;BB$173&amp;"="&amp;""""&amp;VLOOKUP(BB$173,$AD$9:$AN$20,8,FALSE)&amp;""""&amp;"#g'"&amp;"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's#COLUMN_DATA_LENGTH="ss"#COLUMN_DATA_LENGTH="3"#g' ${CONFIG_DIR}db_data_config.txt; export COLUMN_DATA_LENGTH="3";</v>
      </c>
      <c r="BC195" s="73" t="str">
        <f>SUBSTITUTE(IF(VLOOKUP(BC$173,$AD$9:$AN$20,8,FALSE)=INDEX($E$113:$G$114,MATCH("●",INDEX($H$113:$AQ$114,,MATCH($D195,$70:$70,0)-7),0),1),"","sed -i "&amp;IF($AK$171="MacOS","'' ","")&amp;"'s#"&amp;BC$173&amp;"="""&amp;VLOOKUP(BC$173,$AD$9:$AN$20,8,FALSE)&amp;""""&amp;"#"&amp;BC$173&amp;"="&amp;""""&amp;INDEX($E$113:$G$114,MATCH("●",INDEX($H$113:$AQ$114,,MATCH($D195,$70:$70,0)-7),0),1)&amp;""""&amp;"#g'"&amp;" ${CONFIG_DIR}db_data_config.txt; export "&amp;BC$173&amp;"="&amp;""""&amp;INDEX($E$113:$G$114,MATCH("●",INDEX($H$113:$AQ$114,,MATCH($D195,$70:$70,0)-7),0),1)&amp;""";"),",",""",""")</f>
        <v/>
      </c>
      <c r="BD195" s="73" t="str">
        <f>SUBSTITUTE(IF(INDEX($E$113:$G$114,MATCH("●",INDEX($H$113:$AQ$114,,MATCH($D195,$70:$70,0)-7),0),1)=VLOOKUP(BD$173,$AD$9:$AN$20,8,FALSE),"","sed -i "&amp;IF($AK$171="MacOS","'' ","")&amp;"'s#"&amp;BD$173&amp;"="""&amp;INDEX($E$113:$G$114,MATCH("●",INDEX($H$113:$AQ$114,,MATCH($D195,$70:$70,0)-7),0),1)&amp;""""&amp;"#"&amp;BD$173&amp;"="&amp;""""&amp;VLOOKUP(BD$173,$AD$9:$AN$20,8,FALSE)&amp;""""&amp;"#g'"&amp;"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5" s="73" t="str">
        <f>SUBSTITUTE(IF(VLOOKUP(BE$173,$AD$9:$AN$20,8,FALSE)=INDEX($E$116:$G$118,MATCH("●",INDEX($H$116:$AQ$118,,MATCH($D195,$70:$70,0)-7),0),1),"","sed -i "&amp;IF($AK$171="MacOS","'' ","")&amp;"'s#"&amp;BE$173&amp;"="""&amp;VLOOKUP(BE$173,$AD$9:$AN$20,8,FALSE)&amp;""""&amp;"#"&amp;BE$173&amp;"="&amp;""""&amp;INDEX($E$116:$G$118,MATCH("●",INDEX($H$116:$AQ$118,,MATCH($D195,$70:$70,0)-7),0),1)&amp;""""&amp;"#g'"&amp;" ${CONFIG_DIR}db_data_config.txt; export "&amp;BE$173&amp;"="&amp;""""&amp;INDEX($E$116:$G$118,MATCH("●",INDEX($H$116:$AQ$118,,MATCH($D195,$70:$70,0)-7),0),1)&amp;""";"),",",""",""")</f>
        <v/>
      </c>
      <c r="BF195" s="73" t="str">
        <f>SUBSTITUTE(IF(INDEX($E$116:$G$118,MATCH("●",INDEX($H$116:$AQ$118,,MATCH($D195,$70:$70,0)-7),0),1)=VLOOKUP(BF$173,$AD$9:$AN$20,8,FALSE),"","sed -i "&amp;IF($AK$171="MacOS","'' ","")&amp;"'s#"&amp;BF$173&amp;"="""&amp;INDEX($E$116:$G$118,MATCH("●",INDEX($H$116:$AQ$118,,MATCH($D195,$70:$70,0)-7),0),1)&amp;""""&amp;"#"&amp;BF$173&amp;"="&amp;""""&amp;VLOOKUP(BF$173,$AD$9:$AN$20,8,FALSE)&amp;""""&amp;"#g'"&amp;"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5" s="73" t="str">
        <f>SUBSTITUTE(IF(VLOOKUP(BG$173,$AD$9:$AN$20,8,FALSE)=INDEX($E$120:$G$122,MATCH("●",INDEX($H$120:$AQ$122,,MATCH($D195,$70:$70,0)-7),0),1),"","sed -i "&amp;IF($AK$171="MacOS","'' ","")&amp;"'s#"&amp;BG$173&amp;"="""&amp;VLOOKUP(BG$173,$AD$9:$AN$20,8,FALSE)&amp;""""&amp;"#"&amp;BG$173&amp;"="&amp;""""&amp;INDEX($E$120:$G$122,MATCH("●",INDEX($H$120:$AQ$122,,MATCH($D195,$70:$70,0)-7),0),1)&amp;""""&amp;"#g'"&amp;" ${CONFIG_DIR}db_data_config.txt; export "&amp;BG$173&amp;"="&amp;""""&amp;INDEX($E$120:$G$122,MATCH("●",INDEX($H$120:$AQ$122,,MATCH($D195,$70:$70,0)-7),0),1)&amp;""";"),",",""",""")</f>
        <v/>
      </c>
      <c r="BH195" s="73" t="str">
        <f>SUBSTITUTE(IF(INDEX($E$120:$G$122,MATCH("●",INDEX($H$120:$AQ$122,,MATCH($D195,$70:$70,0)-7),0),1)=VLOOKUP(BH$173,$AD$9:$AN$20,8,FALSE),"","sed -i "&amp;IF($AK$171="MacOS","'' ","")&amp;"'s#"&amp;BH$173&amp;"="""&amp;INDEX($E$120:$G$122,MATCH("●",INDEX($H$120:$AQ$122,,MATCH($D195,$70:$70,0)-7),0),1)&amp;""""&amp;"#"&amp;BH$173&amp;"="&amp;""""&amp;VLOOKUP(BH$173,$AD$9:$AN$20,8,FALSE)&amp;""""&amp;"#g'"&amp;"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5" s="73" t="str">
        <f>SUBSTITUTE(IF(VLOOKUP(BI$173,$AD$9:$AN$20,8,FALSE)=INDEX($E$124:$G$127,MATCH("●",INDEX($H$124:$AQ$127,,MATCH($D195,$70:$70,0)-7),0),1),"","sed -i "&amp;IF($AK$171="MacOS","'' ","")&amp;"'s#"&amp;BI$173&amp;"="""&amp;VLOOKUP(BI$173,$AD$9:$AN$20,8,FALSE)&amp;""""&amp;"#"&amp;BI$173&amp;"="&amp;""""&amp;INDEX($E$124:$G$127,MATCH("●",INDEX($H$124:$AQ$127,,MATCH($D195,$70:$70,0)-7),0),1)&amp;""""&amp;"#g'"&amp;" ${CONFIG_DIR}db_data_config.txt; export "&amp;BI$173&amp;"="&amp;""""&amp;INDEX($E$124:$G$127,MATCH("●",INDEX($H$124:$AQ$127,,MATCH($D195,$70:$70,0)-7),0),1)&amp;""";"),",",""",""")</f>
        <v/>
      </c>
      <c r="BJ195" s="73" t="str">
        <f>SUBSTITUTE(IF(INDEX($E$124:$G$127,MATCH("●",INDEX($H$124:$AQ$127,,MATCH($D195,$70:$70,0)-7),0),1)=VLOOKUP(BJ$173,$AD$9:$AN$20,8,FALSE),"","sed -i "&amp;IF($AK$171="MacOS","'' ","")&amp;"'s#"&amp;BJ$173&amp;"="""&amp;INDEX($E$124:$G$127,MATCH("●",INDEX($H$124:$AQ$127,,MATCH($D195,$70:$70,0)-7),0),1)&amp;""""&amp;"#"&amp;BJ$173&amp;"="&amp;""""&amp;VLOOKUP(BJ$173,$AD$9:$AN$20,8,FALSE)&amp;""""&amp;"#g'"&amp;"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5" s="73" t="str">
        <f>SUBSTITUTE(IF(VLOOKUP(BK$173,$AD$9:$AN$20,8,FALSE)=INDEX($E$129:$G$131,MATCH("●",INDEX($H$129:$AQ$131,,MATCH($D195,$70:$70,0)-7),0),1),"","sed -i "&amp;IF($AK$171="MacOS","'' ","")&amp;"'s#"&amp;BK$173&amp;"="""&amp;VLOOKUP(BK$173,$AD$9:$AN$20,8,FALSE)&amp;""""&amp;"#"&amp;BK$173&amp;"="&amp;""""&amp;INDEX($E$129:$G$131,MATCH("●",INDEX($H$129:$AQ$131,,MATCH($D195,$70:$70,0)-7),0),1)&amp;""""&amp;"#g'"&amp;" ${CONFIG_DIR}db_data_config.txt; export "&amp;BK$173&amp;"="&amp;""""&amp;INDEX($E$129:$G$131,MATCH("●",INDEX($H$129:$AQ$131,,MATCH($D195,$70:$70,0)-7),0),1)&amp;""";"),",",""",""")</f>
        <v/>
      </c>
      <c r="BL195" s="73" t="str">
        <f>SUBSTITUTE(IF(INDEX($E$129:$G$131,MATCH("●",INDEX($H$129:$AQ$131,,MATCH($D195,$70:$70,0)-7),0),1)=VLOOKUP(BL$173,$AD$9:$AN$20,8,FALSE),"","sed -i "&amp;IF($AK$171="MacOS","'' ","")&amp;"'s#"&amp;BL$173&amp;"="""&amp;INDEX($E$129:$G$131,MATCH("●",INDEX($H$129:$AQ$131,,MATCH($D195,$70:$70,0)-7),0),1)&amp;""""&amp;"#"&amp;BL$173&amp;"="&amp;""""&amp;VLOOKUP(BL$173,$AD$9:$AN$20,8,FALSE)&amp;""""&amp;"#g'"&amp;"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5" s="73" t="str">
        <f>SUBSTITUTE(IF(VLOOKUP(BM$173,$AD$9:$AN$20,8,FALSE)=INDEX($E$133:$G$135,MATCH("●",INDEX($H$133:$AQ$135,,MATCH($D195,$70:$70,0)-7),0),1),"","sed -i "&amp;IF($AK$171="MacOS","'' ","")&amp;"'s#"&amp;BM$173&amp;"="""&amp;VLOOKUP(BM$173,$AD$9:$AN$20,8,FALSE)&amp;""""&amp;"#"&amp;BM$173&amp;"="&amp;""""&amp;INDEX($E$133:$G$135,MATCH("●",INDEX($H$133:$AQ$135,,MATCH($D195,$70:$70,0)-7),0),1)&amp;""""&amp;"#g'"&amp;" ${CONFIG_DIR}db_data_config.txt; export "&amp;BM$173&amp;"="&amp;""""&amp;INDEX($E$133:$G$135,MATCH("●",INDEX($H$133:$AQ$135,,MATCH($D195,$70:$70,0)-7),0),1)&amp;""";"),",",""",""")</f>
        <v/>
      </c>
      <c r="BN195" s="73" t="str">
        <f>SUBSTITUTE(IF(INDEX($E$133:$G$135,MATCH("●",INDEX($H$133:$AQ$135,,MATCH($D195,$70:$70,0)-7),0),1)=VLOOKUP(BN$173,$AD$9:$AN$20,8,FALSE),"","sed -i "&amp;IF($AK$171="MacOS","'' ","")&amp;"'s#"&amp;BN$173&amp;"="""&amp;INDEX($E$133:$G$135,MATCH("●",INDEX($H$133:$AQ$135,,MATCH($D195,$70:$70,0)-7),0),1)&amp;""""&amp;"#"&amp;BN$173&amp;"="&amp;""""&amp;VLOOKUP(BN$173,$AD$9:$AN$20,8,FALSE)&amp;""""&amp;"#g'"&amp;"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5" s="73" t="str">
        <f>SUBSTITUTE(IF(VLOOKUP(BO$173,$AD$9:$AN$20,8,FALSE)=INDEX($E$137:$G$139,MATCH("●",INDEX($H$137:$AQ$139,,MATCH($D195,$70:$70,0)-7),0),1),"","sed -i "&amp;IF($AK$171="MacOS","'' ","")&amp;"'s#"&amp;BO$173&amp;"="""&amp;VLOOKUP(BO$173,$AD$9:$AN$20,8,FALSE)&amp;""""&amp;"#"&amp;BO$173&amp;"="&amp;""""&amp;INDEX($E$137:$G$139,MATCH("●",INDEX($H$137:$AQ$139,,MATCH($D195,$70:$70,0)-7),0),1)&amp;""""&amp;"#g'"&amp;" ${CONFIG_DIR}db_data_config.txt; export "&amp;BO$173&amp;"="&amp;""""&amp;INDEX($E$137:$G$139,MATCH("●",INDEX($H$137:$AQ$139,,MATCH($D195,$70:$70,0)-7),0),1)&amp;""";"),",",""",""")</f>
        <v/>
      </c>
      <c r="BP195" s="73" t="str">
        <f>SUBSTITUTE(IF(INDEX($E$137:$G$139,MATCH("●",INDEX($H$137:$AQ$139,,MATCH($D195,$70:$70,0)-7),0),1)=VLOOKUP(BP$173,$AD$9:$AN$20,8,FALSE),"","sed -i "&amp;IF($AK$171="MacOS","'' ","")&amp;"'s#"&amp;BP$173&amp;"="""&amp;INDEX($E$137:$G$139,MATCH("●",INDEX($H$137:$AQ$139,,MATCH($D195,$70:$70,0)-7),0),1)&amp;""""&amp;"#"&amp;BP$173&amp;"="&amp;""""&amp;VLOOKUP(BP$173,$AD$9:$AN$20,8,FALSE)&amp;""""&amp;"#g'"&amp;"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5" s="73" t="str">
        <f>SUBSTITUTE(IF(VLOOKUP(BQ$173,$AD$9:$AN$20,8,FALSE)=INDEX($E$141:$G$143,MATCH("●",INDEX($H$141:$AQ$143,,MATCH($D195,$70:$70,0)-7),0),1),"","sed -i "&amp;IF($AK$171="MacOS","'' ","")&amp;"'s#"&amp;BQ$173&amp;"="""&amp;VLOOKUP(BQ$173,$AD$9:$AN$20,8,FALSE)&amp;""""&amp;"#"&amp;BQ$173&amp;"="&amp;""""&amp;INDEX($E$141:$G$143,MATCH("●",INDEX($H$141:$AQ$143,,MATCH($D195,$70:$70,0)-7),0),1)&amp;""""&amp;"#g'"&amp;" ${CONFIG_DIR}db_data_config.txt; export "&amp;BQ$173&amp;"="&amp;""""&amp;INDEX($E$141:$G$143,MATCH("●",INDEX($H$141:$AQ$143,,MATCH($D195,$70:$70,0)-7),0),1)&amp;""";"),",",""",""")</f>
        <v/>
      </c>
      <c r="BR195" s="73" t="str">
        <f>SUBSTITUTE(IF(INDEX($E$141:$G$143,MATCH("●",INDEX($H$141:$AQ$143,,MATCH($D195,$70:$70,0)-7),0),1)=VLOOKUP(BR$173,$AD$9:$AN$20,8,FALSE),"","sed -i "&amp;IF($AK$171="MacOS","'' ","")&amp;"'s#"&amp;BR$173&amp;"="""&amp;INDEX($E$141:$G$143,MATCH("●",INDEX($H$141:$AQ$143,,MATCH($D195,$70:$70,0)-7),0),1)&amp;""""&amp;"#"&amp;BR$173&amp;"="&amp;""""&amp;VLOOKUP(BR$173,$AD$9:$AN$20,8,FALSE)&amp;""""&amp;"#g'"&amp;"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5" s="73" t="str">
        <f>SUBSTITUTE(IF(VLOOKUP(BS$173,$AD$9:$AN$20,8,FALSE)=INDEX($E$145:$G$147,MATCH("●",INDEX($H$145:$AQ$147,,MATCH($D195,$70:$70,0)-7),0),1),"","sed -i "&amp;IF($AK$171="MacOS","'' ","")&amp;"'s#"&amp;BS$173&amp;"="""&amp;VLOOKUP(BS$173,$AD$9:$AN$20,8,FALSE)&amp;""""&amp;"#"&amp;BS$173&amp;"="&amp;""""&amp;INDEX($E$145:$G$147,MATCH("●",INDEX($H$145:$AQ$147,,MATCH($D195,$70:$70,0)-7),0),1)&amp;""""&amp;"#g'"&amp;" ${CONFIG_DIR}db_data_config.txt; export "&amp;BS$173&amp;"="&amp;""""&amp;INDEX($E$145:$G$147,MATCH("●",INDEX($H$145:$AQ$147,,MATCH($D195,$70:$70,0)-7),0),1)&amp;""";"),",",""",""")</f>
        <v/>
      </c>
      <c r="BT195" s="73" t="str">
        <f>SUBSTITUTE(IF(INDEX($E$145:$G$147,MATCH("●",INDEX($H$145:$AQ$147,,MATCH($D195,$70:$70,0)-7),0),1)=VLOOKUP(BT$173,$AD$9:$AN$20,8,FALSE),"","sed -i "&amp;IF($AK$171="MacOS","'' ","")&amp;"'s#"&amp;BT$173&amp;"="""&amp;INDEX($E$145:$G$147,MATCH("●",INDEX($H$145:$AQ$147,,MATCH($D195,$70:$70,0)-7),0),1)&amp;""""&amp;"#"&amp;BT$173&amp;"="&amp;""""&amp;VLOOKUP(BT$173,$AD$9:$AN$20,8,FALSE)&amp;""""&amp;"#g'"&amp;"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5" s="60" t="s">
        <v>1107</v>
      </c>
    </row>
    <row r="196" spans="4:73" ht="54" customHeight="1">
      <c r="D196" s="138">
        <f t="shared" si="3"/>
        <v>94</v>
      </c>
      <c r="E196" s="139"/>
      <c r="F196" s="139"/>
      <c r="G196" s="140"/>
      <c r="H196" s="45" t="str">
        <f t="shared" ca="1" si="2"/>
        <v>clear; echo テストケース094; sed -i '' 's#COLUMN_DATA_TYPE="char"#COLUMN_DATA_TYPE="date"#g' ${CONFIG_DIR}db_data_config.txt; export COLUMN_DATA_TYPE="date";sed -i '' 's#COLUMN_DATA_LENGTH="3"#COLUMN_DATA_LENGTH="s"#g' ${CONFIG_DIR}db_data_config.txt; export COLUMN_DATA_LENGTH="s";sh ./script/db_check_data_validate_config.sh; sed -i '' 's#COLUMN_DATA_TYPE="date"#COLUMN_DATA_TYPE="char"#g' ${CONFIG_DIR}db_data_config.txt; export COLUMN_DATA_TYPE="char";sed -i '' 's#COLUMN_DATA_LENGTH="s"#COLUMN_DATA_LENGTH="3"#g'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6" t="str" cm="1">
        <f t="array" ref="AE196">SUBSTITUTE(INDEX($H$149:$AQ$149, , MATCH($D196, $70:$70, 0)-7),"-","")</f>
        <v>正常</v>
      </c>
      <c r="AF196" s="147"/>
      <c r="AG196" s="148"/>
      <c r="AH196" s="156" t="s">
        <v>977</v>
      </c>
      <c r="AI196" s="157"/>
      <c r="AJ196" s="157"/>
      <c r="AK196" s="157"/>
      <c r="AL196" s="157"/>
      <c r="AM196" s="157"/>
      <c r="AN196" s="157"/>
      <c r="AO196" s="157"/>
      <c r="AP196" s="157"/>
      <c r="AQ196" s="158"/>
      <c r="AS196" s="69" t="str" cm="1">
        <f t="array" ref="AS196">SUBSTITUTE(TEXT(INDEX($H$152:$AQ$152,1,$D196-72),"000000"),"-","")</f>
        <v>220001</v>
      </c>
      <c r="AT196" s="70"/>
      <c r="AU196" s="71"/>
      <c r="AW196" s="73" t="str">
        <f>SUBSTITUTE(IF(VLOOKUP(AW$173,$AD$9:$AN$20,8,FALSE)=INDEX($E$76:$G$78,MATCH("●",INDEX($H$76:$AQ$78,,MATCH($D196,$70:$70,0)-7),0),1),"","sed -i "&amp;IF($AK$171="MacOS","'' ","")&amp;"'s#"&amp;AW$173&amp;"="""&amp;VLOOKUP(AW$173,$AD$9:$AN$20,8,FALSE)&amp;""""&amp;"#"&amp;AW$173&amp;"="&amp;""""&amp;INDEX($E$76:$G$78,MATCH("●",INDEX($H$76:$AQ$78,,MATCH($D196,$70:$70,0)-7),0),1)&amp;""""&amp;"#g'"&amp;" ${CONFIG_DIR}db_data_config.txt; export "&amp;AW$173&amp;"="&amp;""""&amp;INDEX($E$76:$G$78,MATCH("●",INDEX($H$76:$AQ$78,,MATCH($D196,$70:$70,0)-7),0),1)&amp;""";"),",",""",""")</f>
        <v/>
      </c>
      <c r="AX196" s="73" t="str">
        <f>SUBSTITUTE(IF(INDEX($E$76:$G$78,MATCH("●",INDEX($H$76:$AQ$78,,MATCH($D196,$70:$70,0)-7),0),1)=VLOOKUP(AX$173,$AD$9:$AN$20,8,FALSE),"","sed -i "&amp;IF($AK$171="MacOS","'' ","")&amp;"'s#"&amp;AX$173&amp;"="""&amp;INDEX($E$76:$G$78,MATCH("●",INDEX($H$76:$AQ$78,,MATCH($D196,$70:$70,0)-7),0),1)&amp;""""&amp;"#"&amp;AX$173&amp;"="&amp;""""&amp;VLOOKUP(AX$173,$AD$9:$AN$20,8,FALSE)&amp;""""&amp;"#g'"&amp;"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6" s="73" t="str">
        <f>SUBSTITUTE(IF(VLOOKUP(AY$173,$AD$9:$AN$20,8,FALSE)=INDEX($E$80:$G$84,MATCH("●",INDEX($H$80:$AQ$84,,MATCH($D196,$70:$70,0)-7),0),1),"","sed -i "&amp;IF($AK$171="MacOS","'' ","")&amp;"'s#"&amp;AY$173&amp;"="""&amp;VLOOKUP(AY$173,$AD$9:$AN$20,8,FALSE)&amp;""""&amp;"#"&amp;AY$173&amp;"="&amp;""""&amp;INDEX($E$80:$G$84,MATCH("●",INDEX($H$80:$AQ$84,,MATCH($D196,$70:$70,0)-7),0),1)&amp;""""&amp;"#g'"&amp;" ${CONFIG_DIR}db_data_config.txt; export "&amp;AY$173&amp;"="&amp;""""&amp;INDEX($E$80:$G$84,MATCH("●",INDEX($H$80:$AQ$84,,MATCH($D196,$70:$70,0)-7),0),1)&amp;""";"),",",""",""")</f>
        <v>sed -i '' 's#COLUMN_DATA_TYPE="char"#COLUMN_DATA_TYPE="date"#g' ${CONFIG_DIR}db_data_config.txt; export COLUMN_DATA_TYPE="date";</v>
      </c>
      <c r="AZ196" s="73" t="str">
        <f>SUBSTITUTE(IF(INDEX($E$80:$G$84,MATCH("●",INDEX($H$80:$AQ$84,,MATCH($D196,$70:$70,0)-7),0),1)=VLOOKUP(AZ$173,$AD$9:$AN$20,8,FALSE),"","sed -i "&amp;IF($AK$171="MacOS","'' ","")&amp;"'s#"&amp;AZ$173&amp;"="""&amp;INDEX($E$80:$G$84,MATCH("●",INDEX($H$80:$AQ$84,,MATCH($D196,$70:$70,0)-7),0),1)&amp;""""&amp;"#"&amp;AZ$173&amp;"="&amp;""""&amp;VLOOKUP(AZ$173,$AD$9:$AN$20,8,FALSE)&amp;""""&amp;"#g'"&amp;"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6" s="73" t="str">
        <f>SUBSTITUTE(IF(VLOOKUP(BA$173,$AD$9:$AN$20,8,FALSE)=INDEX($E$86:$G$111,MATCH("●",INDEX($H$86:$AQ$111,,MATCH($D196,$70:$70,0)-7),0),1),"","sed -i "&amp;IF($AK$171="MacOS","'' ","")&amp;"'s#"&amp;BA$173&amp;"="""&amp;VLOOKUP(BA$173,$AD$9:$AN$20,8,FALSE)&amp;""""&amp;"#"&amp;BA$173&amp;"="&amp;""""&amp;INDEX($E$86:$G$111,MATCH("●",INDEX($H$86:$AQ$111,,MATCH($D196,$70:$70,0)-7),0),1)&amp;""""&amp;"#g'"&amp;" ${CONFIG_DIR}db_data_config.txt; export "&amp;BA$173&amp;"="&amp;""""&amp;INDEX($E$86:$G$111,MATCH("●",INDEX($H$86:$AQ$111,,MATCH($D196,$70:$70,0)-7),0),1)&amp;""";"),",",""",""")</f>
        <v>sed -i '' 's#COLUMN_DATA_LENGTH="3"#COLUMN_DATA_LENGTH="s"#g' ${CONFIG_DIR}db_data_config.txt; export COLUMN_DATA_LENGTH="s";</v>
      </c>
      <c r="BB196" s="73" t="str">
        <f>SUBSTITUTE(IF(INDEX($E$86:$G$111,MATCH("●",INDEX($H$86:$AQ$111,,MATCH($D196,$70:$70,0)-7),0),1)=VLOOKUP(BB$173,$AD$9:$AN$20,8,FALSE),"","sed -i "&amp;IF($AK$171="MacOS","'' ","")&amp;"'s#"&amp;BB$173&amp;"="""&amp;INDEX($E$86:$G$111,MATCH("●",INDEX($H$86:$AQ$111,,MATCH($D196,$70:$70,0)-7),0),1)&amp;""""&amp;"#"&amp;BB$173&amp;"="&amp;""""&amp;VLOOKUP(BB$173,$AD$9:$AN$20,8,FALSE)&amp;""""&amp;"#g'"&amp;"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's#COLUMN_DATA_LENGTH="s"#COLUMN_DATA_LENGTH="3"#g' ${CONFIG_DIR}db_data_config.txt; export COLUMN_DATA_LENGTH="3";</v>
      </c>
      <c r="BC196" s="73" t="str">
        <f>SUBSTITUTE(IF(VLOOKUP(BC$173,$AD$9:$AN$20,8,FALSE)=INDEX($E$113:$G$114,MATCH("●",INDEX($H$113:$AQ$114,,MATCH($D196,$70:$70,0)-7),0),1),"","sed -i "&amp;IF($AK$171="MacOS","'' ","")&amp;"'s#"&amp;BC$173&amp;"="""&amp;VLOOKUP(BC$173,$AD$9:$AN$20,8,FALSE)&amp;""""&amp;"#"&amp;BC$173&amp;"="&amp;""""&amp;INDEX($E$113:$G$114,MATCH("●",INDEX($H$113:$AQ$114,,MATCH($D196,$70:$70,0)-7),0),1)&amp;""""&amp;"#g'"&amp;" ${CONFIG_DIR}db_data_config.txt; export "&amp;BC$173&amp;"="&amp;""""&amp;INDEX($E$113:$G$114,MATCH("●",INDEX($H$113:$AQ$114,,MATCH($D196,$70:$70,0)-7),0),1)&amp;""";"),",",""",""")</f>
        <v/>
      </c>
      <c r="BD196" s="73" t="str">
        <f>SUBSTITUTE(IF(INDEX($E$113:$G$114,MATCH("●",INDEX($H$113:$AQ$114,,MATCH($D196,$70:$70,0)-7),0),1)=VLOOKUP(BD$173,$AD$9:$AN$20,8,FALSE),"","sed -i "&amp;IF($AK$171="MacOS","'' ","")&amp;"'s#"&amp;BD$173&amp;"="""&amp;INDEX($E$113:$G$114,MATCH("●",INDEX($H$113:$AQ$114,,MATCH($D196,$70:$70,0)-7),0),1)&amp;""""&amp;"#"&amp;BD$173&amp;"="&amp;""""&amp;VLOOKUP(BD$173,$AD$9:$AN$20,8,FALSE)&amp;""""&amp;"#g'"&amp;"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6" s="73" t="str">
        <f>SUBSTITUTE(IF(VLOOKUP(BE$173,$AD$9:$AN$20,8,FALSE)=INDEX($E$116:$G$118,MATCH("●",INDEX($H$116:$AQ$118,,MATCH($D196,$70:$70,0)-7),0),1),"","sed -i "&amp;IF($AK$171="MacOS","'' ","")&amp;"'s#"&amp;BE$173&amp;"="""&amp;VLOOKUP(BE$173,$AD$9:$AN$20,8,FALSE)&amp;""""&amp;"#"&amp;BE$173&amp;"="&amp;""""&amp;INDEX($E$116:$G$118,MATCH("●",INDEX($H$116:$AQ$118,,MATCH($D196,$70:$70,0)-7),0),1)&amp;""""&amp;"#g'"&amp;" ${CONFIG_DIR}db_data_config.txt; export "&amp;BE$173&amp;"="&amp;""""&amp;INDEX($E$116:$G$118,MATCH("●",INDEX($H$116:$AQ$118,,MATCH($D196,$70:$70,0)-7),0),1)&amp;""";"),",",""",""")</f>
        <v/>
      </c>
      <c r="BF196" s="73" t="str">
        <f>SUBSTITUTE(IF(INDEX($E$116:$G$118,MATCH("●",INDEX($H$116:$AQ$118,,MATCH($D196,$70:$70,0)-7),0),1)=VLOOKUP(BF$173,$AD$9:$AN$20,8,FALSE),"","sed -i "&amp;IF($AK$171="MacOS","'' ","")&amp;"'s#"&amp;BF$173&amp;"="""&amp;INDEX($E$116:$G$118,MATCH("●",INDEX($H$116:$AQ$118,,MATCH($D196,$70:$70,0)-7),0),1)&amp;""""&amp;"#"&amp;BF$173&amp;"="&amp;""""&amp;VLOOKUP(BF$173,$AD$9:$AN$20,8,FALSE)&amp;""""&amp;"#g'"&amp;"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6" s="73" t="str">
        <f>SUBSTITUTE(IF(VLOOKUP(BG$173,$AD$9:$AN$20,8,FALSE)=INDEX($E$120:$G$122,MATCH("●",INDEX($H$120:$AQ$122,,MATCH($D196,$70:$70,0)-7),0),1),"","sed -i "&amp;IF($AK$171="MacOS","'' ","")&amp;"'s#"&amp;BG$173&amp;"="""&amp;VLOOKUP(BG$173,$AD$9:$AN$20,8,FALSE)&amp;""""&amp;"#"&amp;BG$173&amp;"="&amp;""""&amp;INDEX($E$120:$G$122,MATCH("●",INDEX($H$120:$AQ$122,,MATCH($D196,$70:$70,0)-7),0),1)&amp;""""&amp;"#g'"&amp;" ${CONFIG_DIR}db_data_config.txt; export "&amp;BG$173&amp;"="&amp;""""&amp;INDEX($E$120:$G$122,MATCH("●",INDEX($H$120:$AQ$122,,MATCH($D196,$70:$70,0)-7),0),1)&amp;""";"),",",""",""")</f>
        <v/>
      </c>
      <c r="BH196" s="73" t="str">
        <f>SUBSTITUTE(IF(INDEX($E$120:$G$122,MATCH("●",INDEX($H$120:$AQ$122,,MATCH($D196,$70:$70,0)-7),0),1)=VLOOKUP(BH$173,$AD$9:$AN$20,8,FALSE),"","sed -i "&amp;IF($AK$171="MacOS","'' ","")&amp;"'s#"&amp;BH$173&amp;"="""&amp;INDEX($E$120:$G$122,MATCH("●",INDEX($H$120:$AQ$122,,MATCH($D196,$70:$70,0)-7),0),1)&amp;""""&amp;"#"&amp;BH$173&amp;"="&amp;""""&amp;VLOOKUP(BH$173,$AD$9:$AN$20,8,FALSE)&amp;""""&amp;"#g'"&amp;"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6" s="73" t="str">
        <f>SUBSTITUTE(IF(VLOOKUP(BI$173,$AD$9:$AN$20,8,FALSE)=INDEX($E$124:$G$127,MATCH("●",INDEX($H$124:$AQ$127,,MATCH($D196,$70:$70,0)-7),0),1),"","sed -i "&amp;IF($AK$171="MacOS","'' ","")&amp;"'s#"&amp;BI$173&amp;"="""&amp;VLOOKUP(BI$173,$AD$9:$AN$20,8,FALSE)&amp;""""&amp;"#"&amp;BI$173&amp;"="&amp;""""&amp;INDEX($E$124:$G$127,MATCH("●",INDEX($H$124:$AQ$127,,MATCH($D196,$70:$70,0)-7),0),1)&amp;""""&amp;"#g'"&amp;" ${CONFIG_DIR}db_data_config.txt; export "&amp;BI$173&amp;"="&amp;""""&amp;INDEX($E$124:$G$127,MATCH("●",INDEX($H$124:$AQ$127,,MATCH($D196,$70:$70,0)-7),0),1)&amp;""";"),",",""",""")</f>
        <v/>
      </c>
      <c r="BJ196" s="73" t="str">
        <f>SUBSTITUTE(IF(INDEX($E$124:$G$127,MATCH("●",INDEX($H$124:$AQ$127,,MATCH($D196,$70:$70,0)-7),0),1)=VLOOKUP(BJ$173,$AD$9:$AN$20,8,FALSE),"","sed -i "&amp;IF($AK$171="MacOS","'' ","")&amp;"'s#"&amp;BJ$173&amp;"="""&amp;INDEX($E$124:$G$127,MATCH("●",INDEX($H$124:$AQ$127,,MATCH($D196,$70:$70,0)-7),0),1)&amp;""""&amp;"#"&amp;BJ$173&amp;"="&amp;""""&amp;VLOOKUP(BJ$173,$AD$9:$AN$20,8,FALSE)&amp;""""&amp;"#g'"&amp;"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6" s="73" t="str">
        <f>SUBSTITUTE(IF(VLOOKUP(BK$173,$AD$9:$AN$20,8,FALSE)=INDEX($E$129:$G$131,MATCH("●",INDEX($H$129:$AQ$131,,MATCH($D196,$70:$70,0)-7),0),1),"","sed -i "&amp;IF($AK$171="MacOS","'' ","")&amp;"'s#"&amp;BK$173&amp;"="""&amp;VLOOKUP(BK$173,$AD$9:$AN$20,8,FALSE)&amp;""""&amp;"#"&amp;BK$173&amp;"="&amp;""""&amp;INDEX($E$129:$G$131,MATCH("●",INDEX($H$129:$AQ$131,,MATCH($D196,$70:$70,0)-7),0),1)&amp;""""&amp;"#g'"&amp;" ${CONFIG_DIR}db_data_config.txt; export "&amp;BK$173&amp;"="&amp;""""&amp;INDEX($E$129:$G$131,MATCH("●",INDEX($H$129:$AQ$131,,MATCH($D196,$70:$70,0)-7),0),1)&amp;""";"),",",""",""")</f>
        <v/>
      </c>
      <c r="BL196" s="73" t="str">
        <f>SUBSTITUTE(IF(INDEX($E$129:$G$131,MATCH("●",INDEX($H$129:$AQ$131,,MATCH($D196,$70:$70,0)-7),0),1)=VLOOKUP(BL$173,$AD$9:$AN$20,8,FALSE),"","sed -i "&amp;IF($AK$171="MacOS","'' ","")&amp;"'s#"&amp;BL$173&amp;"="""&amp;INDEX($E$129:$G$131,MATCH("●",INDEX($H$129:$AQ$131,,MATCH($D196,$70:$70,0)-7),0),1)&amp;""""&amp;"#"&amp;BL$173&amp;"="&amp;""""&amp;VLOOKUP(BL$173,$AD$9:$AN$20,8,FALSE)&amp;""""&amp;"#g'"&amp;"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6" s="73" t="str">
        <f>SUBSTITUTE(IF(VLOOKUP(BM$173,$AD$9:$AN$20,8,FALSE)=INDEX($E$133:$G$135,MATCH("●",INDEX($H$133:$AQ$135,,MATCH($D196,$70:$70,0)-7),0),1),"","sed -i "&amp;IF($AK$171="MacOS","'' ","")&amp;"'s#"&amp;BM$173&amp;"="""&amp;VLOOKUP(BM$173,$AD$9:$AN$20,8,FALSE)&amp;""""&amp;"#"&amp;BM$173&amp;"="&amp;""""&amp;INDEX($E$133:$G$135,MATCH("●",INDEX($H$133:$AQ$135,,MATCH($D196,$70:$70,0)-7),0),1)&amp;""""&amp;"#g'"&amp;" ${CONFIG_DIR}db_data_config.txt; export "&amp;BM$173&amp;"="&amp;""""&amp;INDEX($E$133:$G$135,MATCH("●",INDEX($H$133:$AQ$135,,MATCH($D196,$70:$70,0)-7),0),1)&amp;""";"),",",""",""")</f>
        <v/>
      </c>
      <c r="BN196" s="73" t="str">
        <f>SUBSTITUTE(IF(INDEX($E$133:$G$135,MATCH("●",INDEX($H$133:$AQ$135,,MATCH($D196,$70:$70,0)-7),0),1)=VLOOKUP(BN$173,$AD$9:$AN$20,8,FALSE),"","sed -i "&amp;IF($AK$171="MacOS","'' ","")&amp;"'s#"&amp;BN$173&amp;"="""&amp;INDEX($E$133:$G$135,MATCH("●",INDEX($H$133:$AQ$135,,MATCH($D196,$70:$70,0)-7),0),1)&amp;""""&amp;"#"&amp;BN$173&amp;"="&amp;""""&amp;VLOOKUP(BN$173,$AD$9:$AN$20,8,FALSE)&amp;""""&amp;"#g'"&amp;"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6" s="73" t="str">
        <f>SUBSTITUTE(IF(VLOOKUP(BO$173,$AD$9:$AN$20,8,FALSE)=INDEX($E$137:$G$139,MATCH("●",INDEX($H$137:$AQ$139,,MATCH($D196,$70:$70,0)-7),0),1),"","sed -i "&amp;IF($AK$171="MacOS","'' ","")&amp;"'s#"&amp;BO$173&amp;"="""&amp;VLOOKUP(BO$173,$AD$9:$AN$20,8,FALSE)&amp;""""&amp;"#"&amp;BO$173&amp;"="&amp;""""&amp;INDEX($E$137:$G$139,MATCH("●",INDEX($H$137:$AQ$139,,MATCH($D196,$70:$70,0)-7),0),1)&amp;""""&amp;"#g'"&amp;" ${CONFIG_DIR}db_data_config.txt; export "&amp;BO$173&amp;"="&amp;""""&amp;INDEX($E$137:$G$139,MATCH("●",INDEX($H$137:$AQ$139,,MATCH($D196,$70:$70,0)-7),0),1)&amp;""";"),",",""",""")</f>
        <v/>
      </c>
      <c r="BP196" s="73" t="str">
        <f>SUBSTITUTE(IF(INDEX($E$137:$G$139,MATCH("●",INDEX($H$137:$AQ$139,,MATCH($D196,$70:$70,0)-7),0),1)=VLOOKUP(BP$173,$AD$9:$AN$20,8,FALSE),"","sed -i "&amp;IF($AK$171="MacOS","'' ","")&amp;"'s#"&amp;BP$173&amp;"="""&amp;INDEX($E$137:$G$139,MATCH("●",INDEX($H$137:$AQ$139,,MATCH($D196,$70:$70,0)-7),0),1)&amp;""""&amp;"#"&amp;BP$173&amp;"="&amp;""""&amp;VLOOKUP(BP$173,$AD$9:$AN$20,8,FALSE)&amp;""""&amp;"#g'"&amp;"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6" s="73" t="str">
        <f>SUBSTITUTE(IF(VLOOKUP(BQ$173,$AD$9:$AN$20,8,FALSE)=INDEX($E$141:$G$143,MATCH("●",INDEX($H$141:$AQ$143,,MATCH($D196,$70:$70,0)-7),0),1),"","sed -i "&amp;IF($AK$171="MacOS","'' ","")&amp;"'s#"&amp;BQ$173&amp;"="""&amp;VLOOKUP(BQ$173,$AD$9:$AN$20,8,FALSE)&amp;""""&amp;"#"&amp;BQ$173&amp;"="&amp;""""&amp;INDEX($E$141:$G$143,MATCH("●",INDEX($H$141:$AQ$143,,MATCH($D196,$70:$70,0)-7),0),1)&amp;""""&amp;"#g'"&amp;" ${CONFIG_DIR}db_data_config.txt; export "&amp;BQ$173&amp;"="&amp;""""&amp;INDEX($E$141:$G$143,MATCH("●",INDEX($H$141:$AQ$143,,MATCH($D196,$70:$70,0)-7),0),1)&amp;""";"),",",""",""")</f>
        <v/>
      </c>
      <c r="BR196" s="73" t="str">
        <f>SUBSTITUTE(IF(INDEX($E$141:$G$143,MATCH("●",INDEX($H$141:$AQ$143,,MATCH($D196,$70:$70,0)-7),0),1)=VLOOKUP(BR$173,$AD$9:$AN$20,8,FALSE),"","sed -i "&amp;IF($AK$171="MacOS","'' ","")&amp;"'s#"&amp;BR$173&amp;"="""&amp;INDEX($E$141:$G$143,MATCH("●",INDEX($H$141:$AQ$143,,MATCH($D196,$70:$70,0)-7),0),1)&amp;""""&amp;"#"&amp;BR$173&amp;"="&amp;""""&amp;VLOOKUP(BR$173,$AD$9:$AN$20,8,FALSE)&amp;""""&amp;"#g'"&amp;"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6" s="73" t="str">
        <f>SUBSTITUTE(IF(VLOOKUP(BS$173,$AD$9:$AN$20,8,FALSE)=INDEX($E$145:$G$147,MATCH("●",INDEX($H$145:$AQ$147,,MATCH($D196,$70:$70,0)-7),0),1),"","sed -i "&amp;IF($AK$171="MacOS","'' ","")&amp;"'s#"&amp;BS$173&amp;"="""&amp;VLOOKUP(BS$173,$AD$9:$AN$20,8,FALSE)&amp;""""&amp;"#"&amp;BS$173&amp;"="&amp;""""&amp;INDEX($E$145:$G$147,MATCH("●",INDEX($H$145:$AQ$147,,MATCH($D196,$70:$70,0)-7),0),1)&amp;""""&amp;"#g'"&amp;" ${CONFIG_DIR}db_data_config.txt; export "&amp;BS$173&amp;"="&amp;""""&amp;INDEX($E$145:$G$147,MATCH("●",INDEX($H$145:$AQ$147,,MATCH($D196,$70:$70,0)-7),0),1)&amp;""";"),",",""",""")</f>
        <v/>
      </c>
      <c r="BT196" s="73" t="str">
        <f>SUBSTITUTE(IF(INDEX($E$145:$G$147,MATCH("●",INDEX($H$145:$AQ$147,,MATCH($D196,$70:$70,0)-7),0),1)=VLOOKUP(BT$173,$AD$9:$AN$20,8,FALSE),"","sed -i "&amp;IF($AK$171="MacOS","'' ","")&amp;"'s#"&amp;BT$173&amp;"="""&amp;INDEX($E$145:$G$147,MATCH("●",INDEX($H$145:$AQ$147,,MATCH($D196,$70:$70,0)-7),0),1)&amp;""""&amp;"#"&amp;BT$173&amp;"="&amp;""""&amp;VLOOKUP(BT$173,$AD$9:$AN$20,8,FALSE)&amp;""""&amp;"#g'"&amp;"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6" s="60" t="s">
        <v>1107</v>
      </c>
    </row>
    <row r="197" spans="4:73" ht="54" customHeight="1">
      <c r="D197" s="138">
        <f t="shared" si="3"/>
        <v>95</v>
      </c>
      <c r="E197" s="139"/>
      <c r="F197" s="139"/>
      <c r="G197" s="140"/>
      <c r="H197" s="45" t="str">
        <f t="shared" ca="1" si="2"/>
        <v>clear; echo テストケース095; sed -i '' 's#COLUMN_DATA_TYPE="char"#COLUMN_DATA_TYPE="date"#g' ${CONFIG_DIR}db_data_config.txt; export COLUMN_DATA_TYPE="date";sed -i '' 's#COLUMN_DATA_LENGTH="3"#COLUMN_DATA_LENGTH="hhmmss"#g' ${CONFIG_DIR}db_data_config.txt; export COLUMN_DATA_LENGTH="hhmmss";sh ./script/db_check_data_validate_config.sh; sed -i '' 's#COLUMN_DATA_TYPE="date"#COLUMN_DATA_TYPE="char"#g' ${CONFIG_DIR}db_data_config.txt; export COLUMN_DATA_TYPE="char";sed -i '' 's#COLUMN_DATA_LENGTH="hhmmss"#COLUMN_DATA_LENGTH="3"#g'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6" t="str" cm="1">
        <f t="array" ref="AE197">SUBSTITUTE(INDEX($H$149:$AQ$149, , MATCH($D197, $70:$70, 0)-7),"-","")</f>
        <v>正常</v>
      </c>
      <c r="AF197" s="147"/>
      <c r="AG197" s="148"/>
      <c r="AH197" s="156" t="s">
        <v>978</v>
      </c>
      <c r="AI197" s="157"/>
      <c r="AJ197" s="157"/>
      <c r="AK197" s="157"/>
      <c r="AL197" s="157"/>
      <c r="AM197" s="157"/>
      <c r="AN197" s="157"/>
      <c r="AO197" s="157"/>
      <c r="AP197" s="157"/>
      <c r="AQ197" s="158"/>
      <c r="AS197" s="69" t="str" cm="1">
        <f t="array" ref="AS197">SUBSTITUTE(TEXT(INDEX($H$152:$AQ$152,1,$D197-72),"000000"),"-","")</f>
        <v>220001</v>
      </c>
      <c r="AT197" s="70"/>
      <c r="AU197" s="71"/>
      <c r="AW197" s="73" t="str">
        <f>SUBSTITUTE(IF(VLOOKUP(AW$173,$AD$9:$AN$20,8,FALSE)=INDEX($E$76:$G$78,MATCH("●",INDEX($H$76:$AQ$78,,MATCH($D197,$70:$70,0)-7),0),1),"","sed -i "&amp;IF($AK$171="MacOS","'' ","")&amp;"'s#"&amp;AW$173&amp;"="""&amp;VLOOKUP(AW$173,$AD$9:$AN$20,8,FALSE)&amp;""""&amp;"#"&amp;AW$173&amp;"="&amp;""""&amp;INDEX($E$76:$G$78,MATCH("●",INDEX($H$76:$AQ$78,,MATCH($D197,$70:$70,0)-7),0),1)&amp;""""&amp;"#g'"&amp;" ${CONFIG_DIR}db_data_config.txt; export "&amp;AW$173&amp;"="&amp;""""&amp;INDEX($E$76:$G$78,MATCH("●",INDEX($H$76:$AQ$78,,MATCH($D197,$70:$70,0)-7),0),1)&amp;""";"),",",""",""")</f>
        <v/>
      </c>
      <c r="AX197" s="73" t="str">
        <f>SUBSTITUTE(IF(INDEX($E$76:$G$78,MATCH("●",INDEX($H$76:$AQ$78,,MATCH($D197,$70:$70,0)-7),0),1)=VLOOKUP(AX$173,$AD$9:$AN$20,8,FALSE),"","sed -i "&amp;IF($AK$171="MacOS","'' ","")&amp;"'s#"&amp;AX$173&amp;"="""&amp;INDEX($E$76:$G$78,MATCH("●",INDEX($H$76:$AQ$78,,MATCH($D197,$70:$70,0)-7),0),1)&amp;""""&amp;"#"&amp;AX$173&amp;"="&amp;""""&amp;VLOOKUP(AX$173,$AD$9:$AN$20,8,FALSE)&amp;""""&amp;"#g'"&amp;"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7" s="73" t="str">
        <f>SUBSTITUTE(IF(VLOOKUP(AY$173,$AD$9:$AN$20,8,FALSE)=INDEX($E$80:$G$84,MATCH("●",INDEX($H$80:$AQ$84,,MATCH($D197,$70:$70,0)-7),0),1),"","sed -i "&amp;IF($AK$171="MacOS","'' ","")&amp;"'s#"&amp;AY$173&amp;"="""&amp;VLOOKUP(AY$173,$AD$9:$AN$20,8,FALSE)&amp;""""&amp;"#"&amp;AY$173&amp;"="&amp;""""&amp;INDEX($E$80:$G$84,MATCH("●",INDEX($H$80:$AQ$84,,MATCH($D197,$70:$70,0)-7),0),1)&amp;""""&amp;"#g'"&amp;" ${CONFIG_DIR}db_data_config.txt; export "&amp;AY$173&amp;"="&amp;""""&amp;INDEX($E$80:$G$84,MATCH("●",INDEX($H$80:$AQ$84,,MATCH($D197,$70:$70,0)-7),0),1)&amp;""";"),",",""",""")</f>
        <v>sed -i '' 's#COLUMN_DATA_TYPE="char"#COLUMN_DATA_TYPE="date"#g' ${CONFIG_DIR}db_data_config.txt; export COLUMN_DATA_TYPE="date";</v>
      </c>
      <c r="AZ197" s="73" t="str">
        <f>SUBSTITUTE(IF(INDEX($E$80:$G$84,MATCH("●",INDEX($H$80:$AQ$84,,MATCH($D197,$70:$70,0)-7),0),1)=VLOOKUP(AZ$173,$AD$9:$AN$20,8,FALSE),"","sed -i "&amp;IF($AK$171="MacOS","'' ","")&amp;"'s#"&amp;AZ$173&amp;"="""&amp;INDEX($E$80:$G$84,MATCH("●",INDEX($H$80:$AQ$84,,MATCH($D197,$70:$70,0)-7),0),1)&amp;""""&amp;"#"&amp;AZ$173&amp;"="&amp;""""&amp;VLOOKUP(AZ$173,$AD$9:$AN$20,8,FALSE)&amp;""""&amp;"#g'"&amp;"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7" s="73" t="str">
        <f>SUBSTITUTE(IF(VLOOKUP(BA$173,$AD$9:$AN$20,8,FALSE)=INDEX($E$86:$G$111,MATCH("●",INDEX($H$86:$AQ$111,,MATCH($D197,$70:$70,0)-7),0),1),"","sed -i "&amp;IF($AK$171="MacOS","'' ","")&amp;"'s#"&amp;BA$173&amp;"="""&amp;VLOOKUP(BA$173,$AD$9:$AN$20,8,FALSE)&amp;""""&amp;"#"&amp;BA$173&amp;"="&amp;""""&amp;INDEX($E$86:$G$111,MATCH("●",INDEX($H$86:$AQ$111,,MATCH($D197,$70:$70,0)-7),0),1)&amp;""""&amp;"#g'"&amp;" ${CONFIG_DIR}db_data_config.txt; export "&amp;BA$173&amp;"="&amp;""""&amp;INDEX($E$86:$G$111,MATCH("●",INDEX($H$86:$AQ$111,,MATCH($D197,$70:$70,0)-7),0),1)&amp;""";"),",",""",""")</f>
        <v>sed -i '' 's#COLUMN_DATA_LENGTH="3"#COLUMN_DATA_LENGTH="hhmmss"#g' ${CONFIG_DIR}db_data_config.txt; export COLUMN_DATA_LENGTH="hhmmss";</v>
      </c>
      <c r="BB197" s="73" t="str">
        <f>SUBSTITUTE(IF(INDEX($E$86:$G$111,MATCH("●",INDEX($H$86:$AQ$111,,MATCH($D197,$70:$70,0)-7),0),1)=VLOOKUP(BB$173,$AD$9:$AN$20,8,FALSE),"","sed -i "&amp;IF($AK$171="MacOS","'' ","")&amp;"'s#"&amp;BB$173&amp;"="""&amp;INDEX($E$86:$G$111,MATCH("●",INDEX($H$86:$AQ$111,,MATCH($D197,$70:$70,0)-7),0),1)&amp;""""&amp;"#"&amp;BB$173&amp;"="&amp;""""&amp;VLOOKUP(BB$173,$AD$9:$AN$20,8,FALSE)&amp;""""&amp;"#g'"&amp;"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's#COLUMN_DATA_LENGTH="hhmmss"#COLUMN_DATA_LENGTH="3"#g' ${CONFIG_DIR}db_data_config.txt; export COLUMN_DATA_LENGTH="3";</v>
      </c>
      <c r="BC197" s="73" t="str">
        <f>SUBSTITUTE(IF(VLOOKUP(BC$173,$AD$9:$AN$20,8,FALSE)=INDEX($E$113:$G$114,MATCH("●",INDEX($H$113:$AQ$114,,MATCH($D197,$70:$70,0)-7),0),1),"","sed -i "&amp;IF($AK$171="MacOS","'' ","")&amp;"'s#"&amp;BC$173&amp;"="""&amp;VLOOKUP(BC$173,$AD$9:$AN$20,8,FALSE)&amp;""""&amp;"#"&amp;BC$173&amp;"="&amp;""""&amp;INDEX($E$113:$G$114,MATCH("●",INDEX($H$113:$AQ$114,,MATCH($D197,$70:$70,0)-7),0),1)&amp;""""&amp;"#g'"&amp;" ${CONFIG_DIR}db_data_config.txt; export "&amp;BC$173&amp;"="&amp;""""&amp;INDEX($E$113:$G$114,MATCH("●",INDEX($H$113:$AQ$114,,MATCH($D197,$70:$70,0)-7),0),1)&amp;""";"),",",""",""")</f>
        <v/>
      </c>
      <c r="BD197" s="73" t="str">
        <f>SUBSTITUTE(IF(INDEX($E$113:$G$114,MATCH("●",INDEX($H$113:$AQ$114,,MATCH($D197,$70:$70,0)-7),0),1)=VLOOKUP(BD$173,$AD$9:$AN$20,8,FALSE),"","sed -i "&amp;IF($AK$171="MacOS","'' ","")&amp;"'s#"&amp;BD$173&amp;"="""&amp;INDEX($E$113:$G$114,MATCH("●",INDEX($H$113:$AQ$114,,MATCH($D197,$70:$70,0)-7),0),1)&amp;""""&amp;"#"&amp;BD$173&amp;"="&amp;""""&amp;VLOOKUP(BD$173,$AD$9:$AN$20,8,FALSE)&amp;""""&amp;"#g'"&amp;"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7" s="73" t="str">
        <f>SUBSTITUTE(IF(VLOOKUP(BE$173,$AD$9:$AN$20,8,FALSE)=INDEX($E$116:$G$118,MATCH("●",INDEX($H$116:$AQ$118,,MATCH($D197,$70:$70,0)-7),0),1),"","sed -i "&amp;IF($AK$171="MacOS","'' ","")&amp;"'s#"&amp;BE$173&amp;"="""&amp;VLOOKUP(BE$173,$AD$9:$AN$20,8,FALSE)&amp;""""&amp;"#"&amp;BE$173&amp;"="&amp;""""&amp;INDEX($E$116:$G$118,MATCH("●",INDEX($H$116:$AQ$118,,MATCH($D197,$70:$70,0)-7),0),1)&amp;""""&amp;"#g'"&amp;" ${CONFIG_DIR}db_data_config.txt; export "&amp;BE$173&amp;"="&amp;""""&amp;INDEX($E$116:$G$118,MATCH("●",INDEX($H$116:$AQ$118,,MATCH($D197,$70:$70,0)-7),0),1)&amp;""";"),",",""",""")</f>
        <v/>
      </c>
      <c r="BF197" s="73" t="str">
        <f>SUBSTITUTE(IF(INDEX($E$116:$G$118,MATCH("●",INDEX($H$116:$AQ$118,,MATCH($D197,$70:$70,0)-7),0),1)=VLOOKUP(BF$173,$AD$9:$AN$20,8,FALSE),"","sed -i "&amp;IF($AK$171="MacOS","'' ","")&amp;"'s#"&amp;BF$173&amp;"="""&amp;INDEX($E$116:$G$118,MATCH("●",INDEX($H$116:$AQ$118,,MATCH($D197,$70:$70,0)-7),0),1)&amp;""""&amp;"#"&amp;BF$173&amp;"="&amp;""""&amp;VLOOKUP(BF$173,$AD$9:$AN$20,8,FALSE)&amp;""""&amp;"#g'"&amp;"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7" s="73" t="str">
        <f>SUBSTITUTE(IF(VLOOKUP(BG$173,$AD$9:$AN$20,8,FALSE)=INDEX($E$120:$G$122,MATCH("●",INDEX($H$120:$AQ$122,,MATCH($D197,$70:$70,0)-7),0),1),"","sed -i "&amp;IF($AK$171="MacOS","'' ","")&amp;"'s#"&amp;BG$173&amp;"="""&amp;VLOOKUP(BG$173,$AD$9:$AN$20,8,FALSE)&amp;""""&amp;"#"&amp;BG$173&amp;"="&amp;""""&amp;INDEX($E$120:$G$122,MATCH("●",INDEX($H$120:$AQ$122,,MATCH($D197,$70:$70,0)-7),0),1)&amp;""""&amp;"#g'"&amp;" ${CONFIG_DIR}db_data_config.txt; export "&amp;BG$173&amp;"="&amp;""""&amp;INDEX($E$120:$G$122,MATCH("●",INDEX($H$120:$AQ$122,,MATCH($D197,$70:$70,0)-7),0),1)&amp;""";"),",",""",""")</f>
        <v/>
      </c>
      <c r="BH197" s="73" t="str">
        <f>SUBSTITUTE(IF(INDEX($E$120:$G$122,MATCH("●",INDEX($H$120:$AQ$122,,MATCH($D197,$70:$70,0)-7),0),1)=VLOOKUP(BH$173,$AD$9:$AN$20,8,FALSE),"","sed -i "&amp;IF($AK$171="MacOS","'' ","")&amp;"'s#"&amp;BH$173&amp;"="""&amp;INDEX($E$120:$G$122,MATCH("●",INDEX($H$120:$AQ$122,,MATCH($D197,$70:$70,0)-7),0),1)&amp;""""&amp;"#"&amp;BH$173&amp;"="&amp;""""&amp;VLOOKUP(BH$173,$AD$9:$AN$20,8,FALSE)&amp;""""&amp;"#g'"&amp;"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7" s="73" t="str">
        <f>SUBSTITUTE(IF(VLOOKUP(BI$173,$AD$9:$AN$20,8,FALSE)=INDEX($E$124:$G$127,MATCH("●",INDEX($H$124:$AQ$127,,MATCH($D197,$70:$70,0)-7),0),1),"","sed -i "&amp;IF($AK$171="MacOS","'' ","")&amp;"'s#"&amp;BI$173&amp;"="""&amp;VLOOKUP(BI$173,$AD$9:$AN$20,8,FALSE)&amp;""""&amp;"#"&amp;BI$173&amp;"="&amp;""""&amp;INDEX($E$124:$G$127,MATCH("●",INDEX($H$124:$AQ$127,,MATCH($D197,$70:$70,0)-7),0),1)&amp;""""&amp;"#g'"&amp;" ${CONFIG_DIR}db_data_config.txt; export "&amp;BI$173&amp;"="&amp;""""&amp;INDEX($E$124:$G$127,MATCH("●",INDEX($H$124:$AQ$127,,MATCH($D197,$70:$70,0)-7),0),1)&amp;""";"),",",""",""")</f>
        <v/>
      </c>
      <c r="BJ197" s="73" t="str">
        <f>SUBSTITUTE(IF(INDEX($E$124:$G$127,MATCH("●",INDEX($H$124:$AQ$127,,MATCH($D197,$70:$70,0)-7),0),1)=VLOOKUP(BJ$173,$AD$9:$AN$20,8,FALSE),"","sed -i "&amp;IF($AK$171="MacOS","'' ","")&amp;"'s#"&amp;BJ$173&amp;"="""&amp;INDEX($E$124:$G$127,MATCH("●",INDEX($H$124:$AQ$127,,MATCH($D197,$70:$70,0)-7),0),1)&amp;""""&amp;"#"&amp;BJ$173&amp;"="&amp;""""&amp;VLOOKUP(BJ$173,$AD$9:$AN$20,8,FALSE)&amp;""""&amp;"#g'"&amp;"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7" s="73" t="str">
        <f>SUBSTITUTE(IF(VLOOKUP(BK$173,$AD$9:$AN$20,8,FALSE)=INDEX($E$129:$G$131,MATCH("●",INDEX($H$129:$AQ$131,,MATCH($D197,$70:$70,0)-7),0),1),"","sed -i "&amp;IF($AK$171="MacOS","'' ","")&amp;"'s#"&amp;BK$173&amp;"="""&amp;VLOOKUP(BK$173,$AD$9:$AN$20,8,FALSE)&amp;""""&amp;"#"&amp;BK$173&amp;"="&amp;""""&amp;INDEX($E$129:$G$131,MATCH("●",INDEX($H$129:$AQ$131,,MATCH($D197,$70:$70,0)-7),0),1)&amp;""""&amp;"#g'"&amp;" ${CONFIG_DIR}db_data_config.txt; export "&amp;BK$173&amp;"="&amp;""""&amp;INDEX($E$129:$G$131,MATCH("●",INDEX($H$129:$AQ$131,,MATCH($D197,$70:$70,0)-7),0),1)&amp;""";"),",",""",""")</f>
        <v/>
      </c>
      <c r="BL197" s="73" t="str">
        <f>SUBSTITUTE(IF(INDEX($E$129:$G$131,MATCH("●",INDEX($H$129:$AQ$131,,MATCH($D197,$70:$70,0)-7),0),1)=VLOOKUP(BL$173,$AD$9:$AN$20,8,FALSE),"","sed -i "&amp;IF($AK$171="MacOS","'' ","")&amp;"'s#"&amp;BL$173&amp;"="""&amp;INDEX($E$129:$G$131,MATCH("●",INDEX($H$129:$AQ$131,,MATCH($D197,$70:$70,0)-7),0),1)&amp;""""&amp;"#"&amp;BL$173&amp;"="&amp;""""&amp;VLOOKUP(BL$173,$AD$9:$AN$20,8,FALSE)&amp;""""&amp;"#g'"&amp;"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7" s="73" t="str">
        <f>SUBSTITUTE(IF(VLOOKUP(BM$173,$AD$9:$AN$20,8,FALSE)=INDEX($E$133:$G$135,MATCH("●",INDEX($H$133:$AQ$135,,MATCH($D197,$70:$70,0)-7),0),1),"","sed -i "&amp;IF($AK$171="MacOS","'' ","")&amp;"'s#"&amp;BM$173&amp;"="""&amp;VLOOKUP(BM$173,$AD$9:$AN$20,8,FALSE)&amp;""""&amp;"#"&amp;BM$173&amp;"="&amp;""""&amp;INDEX($E$133:$G$135,MATCH("●",INDEX($H$133:$AQ$135,,MATCH($D197,$70:$70,0)-7),0),1)&amp;""""&amp;"#g'"&amp;" ${CONFIG_DIR}db_data_config.txt; export "&amp;BM$173&amp;"="&amp;""""&amp;INDEX($E$133:$G$135,MATCH("●",INDEX($H$133:$AQ$135,,MATCH($D197,$70:$70,0)-7),0),1)&amp;""";"),",",""",""")</f>
        <v/>
      </c>
      <c r="BN197" s="73" t="str">
        <f>SUBSTITUTE(IF(INDEX($E$133:$G$135,MATCH("●",INDEX($H$133:$AQ$135,,MATCH($D197,$70:$70,0)-7),0),1)=VLOOKUP(BN$173,$AD$9:$AN$20,8,FALSE),"","sed -i "&amp;IF($AK$171="MacOS","'' ","")&amp;"'s#"&amp;BN$173&amp;"="""&amp;INDEX($E$133:$G$135,MATCH("●",INDEX($H$133:$AQ$135,,MATCH($D197,$70:$70,0)-7),0),1)&amp;""""&amp;"#"&amp;BN$173&amp;"="&amp;""""&amp;VLOOKUP(BN$173,$AD$9:$AN$20,8,FALSE)&amp;""""&amp;"#g'"&amp;"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7" s="73" t="str">
        <f>SUBSTITUTE(IF(VLOOKUP(BO$173,$AD$9:$AN$20,8,FALSE)=INDEX($E$137:$G$139,MATCH("●",INDEX($H$137:$AQ$139,,MATCH($D197,$70:$70,0)-7),0),1),"","sed -i "&amp;IF($AK$171="MacOS","'' ","")&amp;"'s#"&amp;BO$173&amp;"="""&amp;VLOOKUP(BO$173,$AD$9:$AN$20,8,FALSE)&amp;""""&amp;"#"&amp;BO$173&amp;"="&amp;""""&amp;INDEX($E$137:$G$139,MATCH("●",INDEX($H$137:$AQ$139,,MATCH($D197,$70:$70,0)-7),0),1)&amp;""""&amp;"#g'"&amp;" ${CONFIG_DIR}db_data_config.txt; export "&amp;BO$173&amp;"="&amp;""""&amp;INDEX($E$137:$G$139,MATCH("●",INDEX($H$137:$AQ$139,,MATCH($D197,$70:$70,0)-7),0),1)&amp;""";"),",",""",""")</f>
        <v/>
      </c>
      <c r="BP197" s="73" t="str">
        <f>SUBSTITUTE(IF(INDEX($E$137:$G$139,MATCH("●",INDEX($H$137:$AQ$139,,MATCH($D197,$70:$70,0)-7),0),1)=VLOOKUP(BP$173,$AD$9:$AN$20,8,FALSE),"","sed -i "&amp;IF($AK$171="MacOS","'' ","")&amp;"'s#"&amp;BP$173&amp;"="""&amp;INDEX($E$137:$G$139,MATCH("●",INDEX($H$137:$AQ$139,,MATCH($D197,$70:$70,0)-7),0),1)&amp;""""&amp;"#"&amp;BP$173&amp;"="&amp;""""&amp;VLOOKUP(BP$173,$AD$9:$AN$20,8,FALSE)&amp;""""&amp;"#g'"&amp;"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7" s="73" t="str">
        <f>SUBSTITUTE(IF(VLOOKUP(BQ$173,$AD$9:$AN$20,8,FALSE)=INDEX($E$141:$G$143,MATCH("●",INDEX($H$141:$AQ$143,,MATCH($D197,$70:$70,0)-7),0),1),"","sed -i "&amp;IF($AK$171="MacOS","'' ","")&amp;"'s#"&amp;BQ$173&amp;"="""&amp;VLOOKUP(BQ$173,$AD$9:$AN$20,8,FALSE)&amp;""""&amp;"#"&amp;BQ$173&amp;"="&amp;""""&amp;INDEX($E$141:$G$143,MATCH("●",INDEX($H$141:$AQ$143,,MATCH($D197,$70:$70,0)-7),0),1)&amp;""""&amp;"#g'"&amp;" ${CONFIG_DIR}db_data_config.txt; export "&amp;BQ$173&amp;"="&amp;""""&amp;INDEX($E$141:$G$143,MATCH("●",INDEX($H$141:$AQ$143,,MATCH($D197,$70:$70,0)-7),0),1)&amp;""";"),",",""",""")</f>
        <v/>
      </c>
      <c r="BR197" s="73" t="str">
        <f>SUBSTITUTE(IF(INDEX($E$141:$G$143,MATCH("●",INDEX($H$141:$AQ$143,,MATCH($D197,$70:$70,0)-7),0),1)=VLOOKUP(BR$173,$AD$9:$AN$20,8,FALSE),"","sed -i "&amp;IF($AK$171="MacOS","'' ","")&amp;"'s#"&amp;BR$173&amp;"="""&amp;INDEX($E$141:$G$143,MATCH("●",INDEX($H$141:$AQ$143,,MATCH($D197,$70:$70,0)-7),0),1)&amp;""""&amp;"#"&amp;BR$173&amp;"="&amp;""""&amp;VLOOKUP(BR$173,$AD$9:$AN$20,8,FALSE)&amp;""""&amp;"#g'"&amp;"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7" s="73" t="str">
        <f>SUBSTITUTE(IF(VLOOKUP(BS$173,$AD$9:$AN$20,8,FALSE)=INDEX($E$145:$G$147,MATCH("●",INDEX($H$145:$AQ$147,,MATCH($D197,$70:$70,0)-7),0),1),"","sed -i "&amp;IF($AK$171="MacOS","'' ","")&amp;"'s#"&amp;BS$173&amp;"="""&amp;VLOOKUP(BS$173,$AD$9:$AN$20,8,FALSE)&amp;""""&amp;"#"&amp;BS$173&amp;"="&amp;""""&amp;INDEX($E$145:$G$147,MATCH("●",INDEX($H$145:$AQ$147,,MATCH($D197,$70:$70,0)-7),0),1)&amp;""""&amp;"#g'"&amp;" ${CONFIG_DIR}db_data_config.txt; export "&amp;BS$173&amp;"="&amp;""""&amp;INDEX($E$145:$G$147,MATCH("●",INDEX($H$145:$AQ$147,,MATCH($D197,$70:$70,0)-7),0),1)&amp;""";"),",",""",""")</f>
        <v/>
      </c>
      <c r="BT197" s="73" t="str">
        <f>SUBSTITUTE(IF(INDEX($E$145:$G$147,MATCH("●",INDEX($H$145:$AQ$147,,MATCH($D197,$70:$70,0)-7),0),1)=VLOOKUP(BT$173,$AD$9:$AN$20,8,FALSE),"","sed -i "&amp;IF($AK$171="MacOS","'' ","")&amp;"'s#"&amp;BT$173&amp;"="""&amp;INDEX($E$145:$G$147,MATCH("●",INDEX($H$145:$AQ$147,,MATCH($D197,$70:$70,0)-7),0),1)&amp;""""&amp;"#"&amp;BT$173&amp;"="&amp;""""&amp;VLOOKUP(BT$173,$AD$9:$AN$20,8,FALSE)&amp;""""&amp;"#g'"&amp;"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7" s="60" t="s">
        <v>1107</v>
      </c>
    </row>
    <row r="198" spans="4:73" ht="54" customHeight="1">
      <c r="D198" s="138">
        <f t="shared" si="3"/>
        <v>96</v>
      </c>
      <c r="E198" s="139"/>
      <c r="F198" s="139"/>
      <c r="G198" s="140"/>
      <c r="H198" s="45" t="str">
        <f t="shared" ca="1" si="2"/>
        <v>clear; echo テストケース096;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6" t="str" cm="1">
        <f t="array" ref="AE198">SUBSTITUTE(INDEX($H$149:$AQ$149, , MATCH($D198, $70:$70, 0)-7),"-","")</f>
        <v>正常</v>
      </c>
      <c r="AF198" s="147"/>
      <c r="AG198" s="148"/>
      <c r="AH198" s="156" t="s">
        <v>979</v>
      </c>
      <c r="AI198" s="157"/>
      <c r="AJ198" s="157"/>
      <c r="AK198" s="157"/>
      <c r="AL198" s="157"/>
      <c r="AM198" s="157"/>
      <c r="AN198" s="157"/>
      <c r="AO198" s="157"/>
      <c r="AP198" s="157"/>
      <c r="AQ198" s="158"/>
      <c r="AS198" s="69" t="str" cm="1">
        <f t="array" ref="AS198">SUBSTITUTE(TEXT(INDEX($H$152:$AQ$152,1,$D198-72),"000000"),"-","")</f>
        <v>220001</v>
      </c>
      <c r="AT198" s="70"/>
      <c r="AU198" s="71"/>
      <c r="AW198" s="73" t="str">
        <f>SUBSTITUTE(IF(VLOOKUP(AW$173,$AD$9:$AN$20,8,FALSE)=INDEX($E$76:$G$78,MATCH("●",INDEX($H$76:$AQ$78,,MATCH($D198,$70:$70,0)-7),0),1),"","sed -i "&amp;IF($AK$171="MacOS","'' ","")&amp;"'s#"&amp;AW$173&amp;"="""&amp;VLOOKUP(AW$173,$AD$9:$AN$20,8,FALSE)&amp;""""&amp;"#"&amp;AW$173&amp;"="&amp;""""&amp;INDEX($E$76:$G$78,MATCH("●",INDEX($H$76:$AQ$78,,MATCH($D198,$70:$70,0)-7),0),1)&amp;""""&amp;"#g'"&amp;" ${CONFIG_DIR}db_data_config.txt; export "&amp;AW$173&amp;"="&amp;""""&amp;INDEX($E$76:$G$78,MATCH("●",INDEX($H$76:$AQ$78,,MATCH($D198,$70:$70,0)-7),0),1)&amp;""";"),",",""",""")</f>
        <v/>
      </c>
      <c r="AX198" s="73" t="str">
        <f>SUBSTITUTE(IF(INDEX($E$76:$G$78,MATCH("●",INDEX($H$76:$AQ$78,,MATCH($D198,$70:$70,0)-7),0),1)=VLOOKUP(AX$173,$AD$9:$AN$20,8,FALSE),"","sed -i "&amp;IF($AK$171="MacOS","'' ","")&amp;"'s#"&amp;AX$173&amp;"="""&amp;INDEX($E$76:$G$78,MATCH("●",INDEX($H$76:$AQ$78,,MATCH($D198,$70:$70,0)-7),0),1)&amp;""""&amp;"#"&amp;AX$173&amp;"="&amp;""""&amp;VLOOKUP(AX$173,$AD$9:$AN$20,8,FALSE)&amp;""""&amp;"#g'"&amp;"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8" s="73" t="str">
        <f>SUBSTITUTE(IF(VLOOKUP(AY$173,$AD$9:$AN$20,8,FALSE)=INDEX($E$80:$G$84,MATCH("●",INDEX($H$80:$AQ$84,,MATCH($D198,$70:$70,0)-7),0),1),"","sed -i "&amp;IF($AK$171="MacOS","'' ","")&amp;"'s#"&amp;AY$173&amp;"="""&amp;VLOOKUP(AY$173,$AD$9:$AN$20,8,FALSE)&amp;""""&amp;"#"&amp;AY$173&amp;"="&amp;""""&amp;INDEX($E$80:$G$84,MATCH("●",INDEX($H$80:$AQ$84,,MATCH($D198,$70:$70,0)-7),0),1)&amp;""""&amp;"#g'"&amp;" ${CONFIG_DIR}db_data_config.txt; export "&amp;AY$173&amp;"="&amp;""""&amp;INDEX($E$80:$G$84,MATCH("●",INDEX($H$80:$AQ$84,,MATCH($D198,$70:$70,0)-7),0),1)&amp;""";"),",",""",""")</f>
        <v>sed -i '' 's#COLUMN_DATA_TYPE="char"#COLUMN_DATA_TYPE="date"#g' ${CONFIG_DIR}db_data_config.txt; export COLUMN_DATA_TYPE="date";</v>
      </c>
      <c r="AZ198" s="73" t="str">
        <f>SUBSTITUTE(IF(INDEX($E$80:$G$84,MATCH("●",INDEX($H$80:$AQ$84,,MATCH($D198,$70:$70,0)-7),0),1)=VLOOKUP(AZ$173,$AD$9:$AN$20,8,FALSE),"","sed -i "&amp;IF($AK$171="MacOS","'' ","")&amp;"'s#"&amp;AZ$173&amp;"="""&amp;INDEX($E$80:$G$84,MATCH("●",INDEX($H$80:$AQ$84,,MATCH($D198,$70:$70,0)-7),0),1)&amp;""""&amp;"#"&amp;AZ$173&amp;"="&amp;""""&amp;VLOOKUP(AZ$173,$AD$9:$AN$20,8,FALSE)&amp;""""&amp;"#g'"&amp;"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8" s="73" t="str">
        <f>SUBSTITUTE(IF(VLOOKUP(BA$173,$AD$9:$AN$20,8,FALSE)=INDEX($E$86:$G$111,MATCH("●",INDEX($H$86:$AQ$111,,MATCH($D198,$70:$70,0)-7),0),1),"","sed -i "&amp;IF($AK$171="MacOS","'' ","")&amp;"'s#"&amp;BA$173&amp;"="""&amp;VLOOKUP(BA$173,$AD$9:$AN$20,8,FALSE)&amp;""""&amp;"#"&amp;BA$173&amp;"="&amp;""""&amp;INDEX($E$86:$G$111,MATCH("●",INDEX($H$86:$AQ$111,,MATCH($D198,$70:$70,0)-7),0),1)&amp;""""&amp;"#g'"&amp;" ${CONFIG_DIR}db_data_config.txt; export "&amp;BA$173&amp;"="&amp;""""&amp;INDEX($E$86:$G$111,MATCH("●",INDEX($H$86:$AQ$111,,MATCH($D198,$70:$70,0)-7),0),1)&amp;""";"),",",""",""")</f>
        <v>sed -i '' 's#COLUMN_DATA_LENGTH="3"#COLUMN_DATA_LENGTH="YYYYMMDDhhmmss"#g' ${CONFIG_DIR}db_data_config.txt; export COLUMN_DATA_LENGTH="YYYYMMDDhhmmss";</v>
      </c>
      <c r="BB198" s="73" t="str">
        <f>SUBSTITUTE(IF(INDEX($E$86:$G$111,MATCH("●",INDEX($H$86:$AQ$111,,MATCH($D198,$70:$70,0)-7),0),1)=VLOOKUP(BB$173,$AD$9:$AN$20,8,FALSE),"","sed -i "&amp;IF($AK$171="MacOS","'' ","")&amp;"'s#"&amp;BB$173&amp;"="""&amp;INDEX($E$86:$G$111,MATCH("●",INDEX($H$86:$AQ$111,,MATCH($D198,$70:$70,0)-7),0),1)&amp;""""&amp;"#"&amp;BB$173&amp;"="&amp;""""&amp;VLOOKUP(BB$173,$AD$9:$AN$20,8,FALSE)&amp;""""&amp;"#g'"&amp;"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198" s="73" t="str">
        <f>SUBSTITUTE(IF(VLOOKUP(BC$173,$AD$9:$AN$20,8,FALSE)=INDEX($E$113:$G$114,MATCH("●",INDEX($H$113:$AQ$114,,MATCH($D198,$70:$70,0)-7),0),1),"","sed -i "&amp;IF($AK$171="MacOS","'' ","")&amp;"'s#"&amp;BC$173&amp;"="""&amp;VLOOKUP(BC$173,$AD$9:$AN$20,8,FALSE)&amp;""""&amp;"#"&amp;BC$173&amp;"="&amp;""""&amp;INDEX($E$113:$G$114,MATCH("●",INDEX($H$113:$AQ$114,,MATCH($D198,$70:$70,0)-7),0),1)&amp;""""&amp;"#g'"&amp;" ${CONFIG_DIR}db_data_config.txt; export "&amp;BC$173&amp;"="&amp;""""&amp;INDEX($E$113:$G$114,MATCH("●",INDEX($H$113:$AQ$114,,MATCH($D198,$70:$70,0)-7),0),1)&amp;""";"),",",""",""")</f>
        <v/>
      </c>
      <c r="BD198" s="73" t="str">
        <f>SUBSTITUTE(IF(INDEX($E$113:$G$114,MATCH("●",INDEX($H$113:$AQ$114,,MATCH($D198,$70:$70,0)-7),0),1)=VLOOKUP(BD$173,$AD$9:$AN$20,8,FALSE),"","sed -i "&amp;IF($AK$171="MacOS","'' ","")&amp;"'s#"&amp;BD$173&amp;"="""&amp;INDEX($E$113:$G$114,MATCH("●",INDEX($H$113:$AQ$114,,MATCH($D198,$70:$70,0)-7),0),1)&amp;""""&amp;"#"&amp;BD$173&amp;"="&amp;""""&amp;VLOOKUP(BD$173,$AD$9:$AN$20,8,FALSE)&amp;""""&amp;"#g'"&amp;"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8" s="73" t="str">
        <f>SUBSTITUTE(IF(VLOOKUP(BE$173,$AD$9:$AN$20,8,FALSE)=INDEX($E$116:$G$118,MATCH("●",INDEX($H$116:$AQ$118,,MATCH($D198,$70:$70,0)-7),0),1),"","sed -i "&amp;IF($AK$171="MacOS","'' ","")&amp;"'s#"&amp;BE$173&amp;"="""&amp;VLOOKUP(BE$173,$AD$9:$AN$20,8,FALSE)&amp;""""&amp;"#"&amp;BE$173&amp;"="&amp;""""&amp;INDEX($E$116:$G$118,MATCH("●",INDEX($H$116:$AQ$118,,MATCH($D198,$70:$70,0)-7),0),1)&amp;""""&amp;"#g'"&amp;" ${CONFIG_DIR}db_data_config.txt; export "&amp;BE$173&amp;"="&amp;""""&amp;INDEX($E$116:$G$118,MATCH("●",INDEX($H$116:$AQ$118,,MATCH($D198,$70:$70,0)-7),0),1)&amp;""";"),",",""",""")</f>
        <v/>
      </c>
      <c r="BF198" s="73" t="str">
        <f>SUBSTITUTE(IF(INDEX($E$116:$G$118,MATCH("●",INDEX($H$116:$AQ$118,,MATCH($D198,$70:$70,0)-7),0),1)=VLOOKUP(BF$173,$AD$9:$AN$20,8,FALSE),"","sed -i "&amp;IF($AK$171="MacOS","'' ","")&amp;"'s#"&amp;BF$173&amp;"="""&amp;INDEX($E$116:$G$118,MATCH("●",INDEX($H$116:$AQ$118,,MATCH($D198,$70:$70,0)-7),0),1)&amp;""""&amp;"#"&amp;BF$173&amp;"="&amp;""""&amp;VLOOKUP(BF$173,$AD$9:$AN$20,8,FALSE)&amp;""""&amp;"#g'"&amp;"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8" s="73" t="str">
        <f>SUBSTITUTE(IF(VLOOKUP(BG$173,$AD$9:$AN$20,8,FALSE)=INDEX($E$120:$G$122,MATCH("●",INDEX($H$120:$AQ$122,,MATCH($D198,$70:$70,0)-7),0),1),"","sed -i "&amp;IF($AK$171="MacOS","'' ","")&amp;"'s#"&amp;BG$173&amp;"="""&amp;VLOOKUP(BG$173,$AD$9:$AN$20,8,FALSE)&amp;""""&amp;"#"&amp;BG$173&amp;"="&amp;""""&amp;INDEX($E$120:$G$122,MATCH("●",INDEX($H$120:$AQ$122,,MATCH($D198,$70:$70,0)-7),0),1)&amp;""""&amp;"#g'"&amp;" ${CONFIG_DIR}db_data_config.txt; export "&amp;BG$173&amp;"="&amp;""""&amp;INDEX($E$120:$G$122,MATCH("●",INDEX($H$120:$AQ$122,,MATCH($D198,$70:$70,0)-7),0),1)&amp;""";"),",",""",""")</f>
        <v/>
      </c>
      <c r="BH198" s="73" t="str">
        <f>SUBSTITUTE(IF(INDEX($E$120:$G$122,MATCH("●",INDEX($H$120:$AQ$122,,MATCH($D198,$70:$70,0)-7),0),1)=VLOOKUP(BH$173,$AD$9:$AN$20,8,FALSE),"","sed -i "&amp;IF($AK$171="MacOS","'' ","")&amp;"'s#"&amp;BH$173&amp;"="""&amp;INDEX($E$120:$G$122,MATCH("●",INDEX($H$120:$AQ$122,,MATCH($D198,$70:$70,0)-7),0),1)&amp;""""&amp;"#"&amp;BH$173&amp;"="&amp;""""&amp;VLOOKUP(BH$173,$AD$9:$AN$20,8,FALSE)&amp;""""&amp;"#g'"&amp;"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8" s="73" t="str">
        <f>SUBSTITUTE(IF(VLOOKUP(BI$173,$AD$9:$AN$20,8,FALSE)=INDEX($E$124:$G$127,MATCH("●",INDEX($H$124:$AQ$127,,MATCH($D198,$70:$70,0)-7),0),1),"","sed -i "&amp;IF($AK$171="MacOS","'' ","")&amp;"'s#"&amp;BI$173&amp;"="""&amp;VLOOKUP(BI$173,$AD$9:$AN$20,8,FALSE)&amp;""""&amp;"#"&amp;BI$173&amp;"="&amp;""""&amp;INDEX($E$124:$G$127,MATCH("●",INDEX($H$124:$AQ$127,,MATCH($D198,$70:$70,0)-7),0),1)&amp;""""&amp;"#g'"&amp;" ${CONFIG_DIR}db_data_config.txt; export "&amp;BI$173&amp;"="&amp;""""&amp;INDEX($E$124:$G$127,MATCH("●",INDEX($H$124:$AQ$127,,MATCH($D198,$70:$70,0)-7),0),1)&amp;""";"),",",""",""")</f>
        <v/>
      </c>
      <c r="BJ198" s="73" t="str">
        <f>SUBSTITUTE(IF(INDEX($E$124:$G$127,MATCH("●",INDEX($H$124:$AQ$127,,MATCH($D198,$70:$70,0)-7),0),1)=VLOOKUP(BJ$173,$AD$9:$AN$20,8,FALSE),"","sed -i "&amp;IF($AK$171="MacOS","'' ","")&amp;"'s#"&amp;BJ$173&amp;"="""&amp;INDEX($E$124:$G$127,MATCH("●",INDEX($H$124:$AQ$127,,MATCH($D198,$70:$70,0)-7),0),1)&amp;""""&amp;"#"&amp;BJ$173&amp;"="&amp;""""&amp;VLOOKUP(BJ$173,$AD$9:$AN$20,8,FALSE)&amp;""""&amp;"#g'"&amp;"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8" s="73" t="str">
        <f>SUBSTITUTE(IF(VLOOKUP(BK$173,$AD$9:$AN$20,8,FALSE)=INDEX($E$129:$G$131,MATCH("●",INDEX($H$129:$AQ$131,,MATCH($D198,$70:$70,0)-7),0),1),"","sed -i "&amp;IF($AK$171="MacOS","'' ","")&amp;"'s#"&amp;BK$173&amp;"="""&amp;VLOOKUP(BK$173,$AD$9:$AN$20,8,FALSE)&amp;""""&amp;"#"&amp;BK$173&amp;"="&amp;""""&amp;INDEX($E$129:$G$131,MATCH("●",INDEX($H$129:$AQ$131,,MATCH($D198,$70:$70,0)-7),0),1)&amp;""""&amp;"#g'"&amp;" ${CONFIG_DIR}db_data_config.txt; export "&amp;BK$173&amp;"="&amp;""""&amp;INDEX($E$129:$G$131,MATCH("●",INDEX($H$129:$AQ$131,,MATCH($D198,$70:$70,0)-7),0),1)&amp;""";"),",",""",""")</f>
        <v/>
      </c>
      <c r="BL198" s="73" t="str">
        <f>SUBSTITUTE(IF(INDEX($E$129:$G$131,MATCH("●",INDEX($H$129:$AQ$131,,MATCH($D198,$70:$70,0)-7),0),1)=VLOOKUP(BL$173,$AD$9:$AN$20,8,FALSE),"","sed -i "&amp;IF($AK$171="MacOS","'' ","")&amp;"'s#"&amp;BL$173&amp;"="""&amp;INDEX($E$129:$G$131,MATCH("●",INDEX($H$129:$AQ$131,,MATCH($D198,$70:$70,0)-7),0),1)&amp;""""&amp;"#"&amp;BL$173&amp;"="&amp;""""&amp;VLOOKUP(BL$173,$AD$9:$AN$20,8,FALSE)&amp;""""&amp;"#g'"&amp;"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8" s="73" t="str">
        <f>SUBSTITUTE(IF(VLOOKUP(BM$173,$AD$9:$AN$20,8,FALSE)=INDEX($E$133:$G$135,MATCH("●",INDEX($H$133:$AQ$135,,MATCH($D198,$70:$70,0)-7),0),1),"","sed -i "&amp;IF($AK$171="MacOS","'' ","")&amp;"'s#"&amp;BM$173&amp;"="""&amp;VLOOKUP(BM$173,$AD$9:$AN$20,8,FALSE)&amp;""""&amp;"#"&amp;BM$173&amp;"="&amp;""""&amp;INDEX($E$133:$G$135,MATCH("●",INDEX($H$133:$AQ$135,,MATCH($D198,$70:$70,0)-7),0),1)&amp;""""&amp;"#g'"&amp;" ${CONFIG_DIR}db_data_config.txt; export "&amp;BM$173&amp;"="&amp;""""&amp;INDEX($E$133:$G$135,MATCH("●",INDEX($H$133:$AQ$135,,MATCH($D198,$70:$70,0)-7),0),1)&amp;""";"),",",""",""")</f>
        <v/>
      </c>
      <c r="BN198" s="73" t="str">
        <f>SUBSTITUTE(IF(INDEX($E$133:$G$135,MATCH("●",INDEX($H$133:$AQ$135,,MATCH($D198,$70:$70,0)-7),0),1)=VLOOKUP(BN$173,$AD$9:$AN$20,8,FALSE),"","sed -i "&amp;IF($AK$171="MacOS","'' ","")&amp;"'s#"&amp;BN$173&amp;"="""&amp;INDEX($E$133:$G$135,MATCH("●",INDEX($H$133:$AQ$135,,MATCH($D198,$70:$70,0)-7),0),1)&amp;""""&amp;"#"&amp;BN$173&amp;"="&amp;""""&amp;VLOOKUP(BN$173,$AD$9:$AN$20,8,FALSE)&amp;""""&amp;"#g'"&amp;"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8" s="73" t="str">
        <f>SUBSTITUTE(IF(VLOOKUP(BO$173,$AD$9:$AN$20,8,FALSE)=INDEX($E$137:$G$139,MATCH("●",INDEX($H$137:$AQ$139,,MATCH($D198,$70:$70,0)-7),0),1),"","sed -i "&amp;IF($AK$171="MacOS","'' ","")&amp;"'s#"&amp;BO$173&amp;"="""&amp;VLOOKUP(BO$173,$AD$9:$AN$20,8,FALSE)&amp;""""&amp;"#"&amp;BO$173&amp;"="&amp;""""&amp;INDEX($E$137:$G$139,MATCH("●",INDEX($H$137:$AQ$139,,MATCH($D198,$70:$70,0)-7),0),1)&amp;""""&amp;"#g'"&amp;" ${CONFIG_DIR}db_data_config.txt; export "&amp;BO$173&amp;"="&amp;""""&amp;INDEX($E$137:$G$139,MATCH("●",INDEX($H$137:$AQ$139,,MATCH($D198,$70:$70,0)-7),0),1)&amp;""";"),",",""",""")</f>
        <v/>
      </c>
      <c r="BP198" s="73" t="str">
        <f>SUBSTITUTE(IF(INDEX($E$137:$G$139,MATCH("●",INDEX($H$137:$AQ$139,,MATCH($D198,$70:$70,0)-7),0),1)=VLOOKUP(BP$173,$AD$9:$AN$20,8,FALSE),"","sed -i "&amp;IF($AK$171="MacOS","'' ","")&amp;"'s#"&amp;BP$173&amp;"="""&amp;INDEX($E$137:$G$139,MATCH("●",INDEX($H$137:$AQ$139,,MATCH($D198,$70:$70,0)-7),0),1)&amp;""""&amp;"#"&amp;BP$173&amp;"="&amp;""""&amp;VLOOKUP(BP$173,$AD$9:$AN$20,8,FALSE)&amp;""""&amp;"#g'"&amp;"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8" s="73" t="str">
        <f>SUBSTITUTE(IF(VLOOKUP(BQ$173,$AD$9:$AN$20,8,FALSE)=INDEX($E$141:$G$143,MATCH("●",INDEX($H$141:$AQ$143,,MATCH($D198,$70:$70,0)-7),0),1),"","sed -i "&amp;IF($AK$171="MacOS","'' ","")&amp;"'s#"&amp;BQ$173&amp;"="""&amp;VLOOKUP(BQ$173,$AD$9:$AN$20,8,FALSE)&amp;""""&amp;"#"&amp;BQ$173&amp;"="&amp;""""&amp;INDEX($E$141:$G$143,MATCH("●",INDEX($H$141:$AQ$143,,MATCH($D198,$70:$70,0)-7),0),1)&amp;""""&amp;"#g'"&amp;" ${CONFIG_DIR}db_data_config.txt; export "&amp;BQ$173&amp;"="&amp;""""&amp;INDEX($E$141:$G$143,MATCH("●",INDEX($H$141:$AQ$143,,MATCH($D198,$70:$70,0)-7),0),1)&amp;""";"),",",""",""")</f>
        <v/>
      </c>
      <c r="BR198" s="73" t="str">
        <f>SUBSTITUTE(IF(INDEX($E$141:$G$143,MATCH("●",INDEX($H$141:$AQ$143,,MATCH($D198,$70:$70,0)-7),0),1)=VLOOKUP(BR$173,$AD$9:$AN$20,8,FALSE),"","sed -i "&amp;IF($AK$171="MacOS","'' ","")&amp;"'s#"&amp;BR$173&amp;"="""&amp;INDEX($E$141:$G$143,MATCH("●",INDEX($H$141:$AQ$143,,MATCH($D198,$70:$70,0)-7),0),1)&amp;""""&amp;"#"&amp;BR$173&amp;"="&amp;""""&amp;VLOOKUP(BR$173,$AD$9:$AN$20,8,FALSE)&amp;""""&amp;"#g'"&amp;"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8" s="73" t="str">
        <f>SUBSTITUTE(IF(VLOOKUP(BS$173,$AD$9:$AN$20,8,FALSE)=INDEX($E$145:$G$147,MATCH("●",INDEX($H$145:$AQ$147,,MATCH($D198,$70:$70,0)-7),0),1),"","sed -i "&amp;IF($AK$171="MacOS","'' ","")&amp;"'s#"&amp;BS$173&amp;"="""&amp;VLOOKUP(BS$173,$AD$9:$AN$20,8,FALSE)&amp;""""&amp;"#"&amp;BS$173&amp;"="&amp;""""&amp;INDEX($E$145:$G$147,MATCH("●",INDEX($H$145:$AQ$147,,MATCH($D198,$70:$70,0)-7),0),1)&amp;""""&amp;"#g'"&amp;" ${CONFIG_DIR}db_data_config.txt; export "&amp;BS$173&amp;"="&amp;""""&amp;INDEX($E$145:$G$147,MATCH("●",INDEX($H$145:$AQ$147,,MATCH($D198,$70:$70,0)-7),0),1)&amp;""";"),",",""",""")</f>
        <v/>
      </c>
      <c r="BT198" s="73" t="str">
        <f>SUBSTITUTE(IF(INDEX($E$145:$G$147,MATCH("●",INDEX($H$145:$AQ$147,,MATCH($D198,$70:$70,0)-7),0),1)=VLOOKUP(BT$173,$AD$9:$AN$20,8,FALSE),"","sed -i "&amp;IF($AK$171="MacOS","'' ","")&amp;"'s#"&amp;BT$173&amp;"="""&amp;INDEX($E$145:$G$147,MATCH("●",INDEX($H$145:$AQ$147,,MATCH($D198,$70:$70,0)-7),0),1)&amp;""""&amp;"#"&amp;BT$173&amp;"="&amp;""""&amp;VLOOKUP(BT$173,$AD$9:$AN$20,8,FALSE)&amp;""""&amp;"#g'"&amp;"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8" s="60" t="s">
        <v>1107</v>
      </c>
    </row>
    <row r="199" spans="4:73" ht="54" customHeight="1">
      <c r="D199" s="138">
        <f t="shared" si="3"/>
        <v>97</v>
      </c>
      <c r="E199" s="139"/>
      <c r="F199" s="139"/>
      <c r="G199" s="140"/>
      <c r="H199" s="45" t="str">
        <f t="shared" ca="1" si="2"/>
        <v>clear; echo テストケース097; sed -i '' 's#COLUMN_DATA_TYPE="char"#COLUMN_DATA_TYPE="date"#g' ${CONFIG_DIR}db_data_config.txt; export COLUMN_DATA_TYPE="date";sed -i '' 's#COLUMN_DATA_LENGTH="3"#COLUMN_DATA_LENGTH="NONE"#g' ${CONFIG_DIR}db_data_config.txt; export COLUMN_DATA_LENGTH="NONE";sh ./script/db_check_data_validate_config.sh; sed -i '' 's#COLUMN_DATA_TYPE="date"#COLUMN_DATA_TYPE="char"#g' ${CONFIG_DIR}db_data_config.txt; export COLUMN_DATA_TYPE="char";sed -i '' 's#COLUMN_DATA_LENGTH="NONE"#COLUMN_DATA_LENGTH="3"#g'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6" t="str" cm="1">
        <f t="array" ref="AE199">SUBSTITUTE(INDEX($H$149:$AQ$149, , MATCH($D199, $70:$70, 0)-7),"-","")</f>
        <v>異常</v>
      </c>
      <c r="AF199" s="147"/>
      <c r="AG199" s="148"/>
      <c r="AH199" s="156" t="s">
        <v>980</v>
      </c>
      <c r="AI199" s="157"/>
      <c r="AJ199" s="157"/>
      <c r="AK199" s="157"/>
      <c r="AL199" s="157"/>
      <c r="AM199" s="157"/>
      <c r="AN199" s="157"/>
      <c r="AO199" s="157"/>
      <c r="AP199" s="157"/>
      <c r="AQ199" s="158"/>
      <c r="AS199" s="69" t="str" cm="1">
        <f t="array" ref="AS199">SUBSTITUTE(TEXT(INDEX($H$152:$AQ$152,1,$D199-72),"000000"),"-","")</f>
        <v>220137</v>
      </c>
      <c r="AT199" s="70"/>
      <c r="AU199" s="71"/>
      <c r="AW199" s="73" t="str">
        <f>SUBSTITUTE(IF(VLOOKUP(AW$173,$AD$9:$AN$20,8,FALSE)=INDEX($E$76:$G$78,MATCH("●",INDEX($H$76:$AQ$78,,MATCH($D199,$70:$70,0)-7),0),1),"","sed -i "&amp;IF($AK$171="MacOS","'' ","")&amp;"'s#"&amp;AW$173&amp;"="""&amp;VLOOKUP(AW$173,$AD$9:$AN$20,8,FALSE)&amp;""""&amp;"#"&amp;AW$173&amp;"="&amp;""""&amp;INDEX($E$76:$G$78,MATCH("●",INDEX($H$76:$AQ$78,,MATCH($D199,$70:$70,0)-7),0),1)&amp;""""&amp;"#g'"&amp;" ${CONFIG_DIR}db_data_config.txt; export "&amp;AW$173&amp;"="&amp;""""&amp;INDEX($E$76:$G$78,MATCH("●",INDEX($H$76:$AQ$78,,MATCH($D199,$70:$70,0)-7),0),1)&amp;""";"),",",""",""")</f>
        <v/>
      </c>
      <c r="AX199" s="73" t="str">
        <f>SUBSTITUTE(IF(INDEX($E$76:$G$78,MATCH("●",INDEX($H$76:$AQ$78,,MATCH($D199,$70:$70,0)-7),0),1)=VLOOKUP(AX$173,$AD$9:$AN$20,8,FALSE),"","sed -i "&amp;IF($AK$171="MacOS","'' ","")&amp;"'s#"&amp;AX$173&amp;"="""&amp;INDEX($E$76:$G$78,MATCH("●",INDEX($H$76:$AQ$78,,MATCH($D199,$70:$70,0)-7),0),1)&amp;""""&amp;"#"&amp;AX$173&amp;"="&amp;""""&amp;VLOOKUP(AX$173,$AD$9:$AN$20,8,FALSE)&amp;""""&amp;"#g'"&amp;"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99" s="73" t="str">
        <f>SUBSTITUTE(IF(VLOOKUP(AY$173,$AD$9:$AN$20,8,FALSE)=INDEX($E$80:$G$84,MATCH("●",INDEX($H$80:$AQ$84,,MATCH($D199,$70:$70,0)-7),0),1),"","sed -i "&amp;IF($AK$171="MacOS","'' ","")&amp;"'s#"&amp;AY$173&amp;"="""&amp;VLOOKUP(AY$173,$AD$9:$AN$20,8,FALSE)&amp;""""&amp;"#"&amp;AY$173&amp;"="&amp;""""&amp;INDEX($E$80:$G$84,MATCH("●",INDEX($H$80:$AQ$84,,MATCH($D199,$70:$70,0)-7),0),1)&amp;""""&amp;"#g'"&amp;" ${CONFIG_DIR}db_data_config.txt; export "&amp;AY$173&amp;"="&amp;""""&amp;INDEX($E$80:$G$84,MATCH("●",INDEX($H$80:$AQ$84,,MATCH($D199,$70:$70,0)-7),0),1)&amp;""";"),",",""",""")</f>
        <v>sed -i '' 's#COLUMN_DATA_TYPE="char"#COLUMN_DATA_TYPE="date"#g' ${CONFIG_DIR}db_data_config.txt; export COLUMN_DATA_TYPE="date";</v>
      </c>
      <c r="AZ199" s="73" t="str">
        <f>SUBSTITUTE(IF(INDEX($E$80:$G$84,MATCH("●",INDEX($H$80:$AQ$84,,MATCH($D199,$70:$70,0)-7),0),1)=VLOOKUP(AZ$173,$AD$9:$AN$20,8,FALSE),"","sed -i "&amp;IF($AK$171="MacOS","'' ","")&amp;"'s#"&amp;AZ$173&amp;"="""&amp;INDEX($E$80:$G$84,MATCH("●",INDEX($H$80:$AQ$84,,MATCH($D199,$70:$70,0)-7),0),1)&amp;""""&amp;"#"&amp;AZ$173&amp;"="&amp;""""&amp;VLOOKUP(AZ$173,$AD$9:$AN$20,8,FALSE)&amp;""""&amp;"#g'"&amp;"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199" s="73" t="str">
        <f>SUBSTITUTE(IF(VLOOKUP(BA$173,$AD$9:$AN$20,8,FALSE)=INDEX($E$86:$G$111,MATCH("●",INDEX($H$86:$AQ$111,,MATCH($D199,$70:$70,0)-7),0),1),"","sed -i "&amp;IF($AK$171="MacOS","'' ","")&amp;"'s#"&amp;BA$173&amp;"="""&amp;VLOOKUP(BA$173,$AD$9:$AN$20,8,FALSE)&amp;""""&amp;"#"&amp;BA$173&amp;"="&amp;""""&amp;INDEX($E$86:$G$111,MATCH("●",INDEX($H$86:$AQ$111,,MATCH($D199,$70:$70,0)-7),0),1)&amp;""""&amp;"#g'"&amp;" ${CONFIG_DIR}db_data_config.txt; export "&amp;BA$173&amp;"="&amp;""""&amp;INDEX($E$86:$G$111,MATCH("●",INDEX($H$86:$AQ$111,,MATCH($D199,$70:$70,0)-7),0),1)&amp;""";"),",",""",""")</f>
        <v>sed -i '' 's#COLUMN_DATA_LENGTH="3"#COLUMN_DATA_LENGTH="NONE"#g' ${CONFIG_DIR}db_data_config.txt; export COLUMN_DATA_LENGTH="NONE";</v>
      </c>
      <c r="BB199" s="73" t="str">
        <f>SUBSTITUTE(IF(INDEX($E$86:$G$111,MATCH("●",INDEX($H$86:$AQ$111,,MATCH($D199,$70:$70,0)-7),0),1)=VLOOKUP(BB$173,$AD$9:$AN$20,8,FALSE),"","sed -i "&amp;IF($AK$171="MacOS","'' ","")&amp;"'s#"&amp;BB$173&amp;"="""&amp;INDEX($E$86:$G$111,MATCH("●",INDEX($H$86:$AQ$111,,MATCH($D199,$70:$70,0)-7),0),1)&amp;""""&amp;"#"&amp;BB$173&amp;"="&amp;""""&amp;VLOOKUP(BB$173,$AD$9:$AN$20,8,FALSE)&amp;""""&amp;"#g'"&amp;"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's#COLUMN_DATA_LENGTH="NONE"#COLUMN_DATA_LENGTH="3"#g' ${CONFIG_DIR}db_data_config.txt; export COLUMN_DATA_LENGTH="3";</v>
      </c>
      <c r="BC199" s="73" t="str">
        <f>SUBSTITUTE(IF(VLOOKUP(BC$173,$AD$9:$AN$20,8,FALSE)=INDEX($E$113:$G$114,MATCH("●",INDEX($H$113:$AQ$114,,MATCH($D199,$70:$70,0)-7),0),1),"","sed -i "&amp;IF($AK$171="MacOS","'' ","")&amp;"'s#"&amp;BC$173&amp;"="""&amp;VLOOKUP(BC$173,$AD$9:$AN$20,8,FALSE)&amp;""""&amp;"#"&amp;BC$173&amp;"="&amp;""""&amp;INDEX($E$113:$G$114,MATCH("●",INDEX($H$113:$AQ$114,,MATCH($D199,$70:$70,0)-7),0),1)&amp;""""&amp;"#g'"&amp;" ${CONFIG_DIR}db_data_config.txt; export "&amp;BC$173&amp;"="&amp;""""&amp;INDEX($E$113:$G$114,MATCH("●",INDEX($H$113:$AQ$114,,MATCH($D199,$70:$70,0)-7),0),1)&amp;""";"),",",""",""")</f>
        <v/>
      </c>
      <c r="BD199" s="73" t="str">
        <f>SUBSTITUTE(IF(INDEX($E$113:$G$114,MATCH("●",INDEX($H$113:$AQ$114,,MATCH($D199,$70:$70,0)-7),0),1)=VLOOKUP(BD$173,$AD$9:$AN$20,8,FALSE),"","sed -i "&amp;IF($AK$171="MacOS","'' ","")&amp;"'s#"&amp;BD$173&amp;"="""&amp;INDEX($E$113:$G$114,MATCH("●",INDEX($H$113:$AQ$114,,MATCH($D199,$70:$70,0)-7),0),1)&amp;""""&amp;"#"&amp;BD$173&amp;"="&amp;""""&amp;VLOOKUP(BD$173,$AD$9:$AN$20,8,FALSE)&amp;""""&amp;"#g'"&amp;"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199" s="73" t="str">
        <f>SUBSTITUTE(IF(VLOOKUP(BE$173,$AD$9:$AN$20,8,FALSE)=INDEX($E$116:$G$118,MATCH("●",INDEX($H$116:$AQ$118,,MATCH($D199,$70:$70,0)-7),0),1),"","sed -i "&amp;IF($AK$171="MacOS","'' ","")&amp;"'s#"&amp;BE$173&amp;"="""&amp;VLOOKUP(BE$173,$AD$9:$AN$20,8,FALSE)&amp;""""&amp;"#"&amp;BE$173&amp;"="&amp;""""&amp;INDEX($E$116:$G$118,MATCH("●",INDEX($H$116:$AQ$118,,MATCH($D199,$70:$70,0)-7),0),1)&amp;""""&amp;"#g'"&amp;" ${CONFIG_DIR}db_data_config.txt; export "&amp;BE$173&amp;"="&amp;""""&amp;INDEX($E$116:$G$118,MATCH("●",INDEX($H$116:$AQ$118,,MATCH($D199,$70:$70,0)-7),0),1)&amp;""";"),",",""",""")</f>
        <v/>
      </c>
      <c r="BF199" s="73" t="str">
        <f>SUBSTITUTE(IF(INDEX($E$116:$G$118,MATCH("●",INDEX($H$116:$AQ$118,,MATCH($D199,$70:$70,0)-7),0),1)=VLOOKUP(BF$173,$AD$9:$AN$20,8,FALSE),"","sed -i "&amp;IF($AK$171="MacOS","'' ","")&amp;"'s#"&amp;BF$173&amp;"="""&amp;INDEX($E$116:$G$118,MATCH("●",INDEX($H$116:$AQ$118,,MATCH($D199,$70:$70,0)-7),0),1)&amp;""""&amp;"#"&amp;BF$173&amp;"="&amp;""""&amp;VLOOKUP(BF$173,$AD$9:$AN$20,8,FALSE)&amp;""""&amp;"#g'"&amp;"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199" s="73" t="str">
        <f>SUBSTITUTE(IF(VLOOKUP(BG$173,$AD$9:$AN$20,8,FALSE)=INDEX($E$120:$G$122,MATCH("●",INDEX($H$120:$AQ$122,,MATCH($D199,$70:$70,0)-7),0),1),"","sed -i "&amp;IF($AK$171="MacOS","'' ","")&amp;"'s#"&amp;BG$173&amp;"="""&amp;VLOOKUP(BG$173,$AD$9:$AN$20,8,FALSE)&amp;""""&amp;"#"&amp;BG$173&amp;"="&amp;""""&amp;INDEX($E$120:$G$122,MATCH("●",INDEX($H$120:$AQ$122,,MATCH($D199,$70:$70,0)-7),0),1)&amp;""""&amp;"#g'"&amp;" ${CONFIG_DIR}db_data_config.txt; export "&amp;BG$173&amp;"="&amp;""""&amp;INDEX($E$120:$G$122,MATCH("●",INDEX($H$120:$AQ$122,,MATCH($D199,$70:$70,0)-7),0),1)&amp;""";"),",",""",""")</f>
        <v/>
      </c>
      <c r="BH199" s="73" t="str">
        <f>SUBSTITUTE(IF(INDEX($E$120:$G$122,MATCH("●",INDEX($H$120:$AQ$122,,MATCH($D199,$70:$70,0)-7),0),1)=VLOOKUP(BH$173,$AD$9:$AN$20,8,FALSE),"","sed -i "&amp;IF($AK$171="MacOS","'' ","")&amp;"'s#"&amp;BH$173&amp;"="""&amp;INDEX($E$120:$G$122,MATCH("●",INDEX($H$120:$AQ$122,,MATCH($D199,$70:$70,0)-7),0),1)&amp;""""&amp;"#"&amp;BH$173&amp;"="&amp;""""&amp;VLOOKUP(BH$173,$AD$9:$AN$20,8,FALSE)&amp;""""&amp;"#g'"&amp;"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99" s="73" t="str">
        <f>SUBSTITUTE(IF(VLOOKUP(BI$173,$AD$9:$AN$20,8,FALSE)=INDEX($E$124:$G$127,MATCH("●",INDEX($H$124:$AQ$127,,MATCH($D199,$70:$70,0)-7),0),1),"","sed -i "&amp;IF($AK$171="MacOS","'' ","")&amp;"'s#"&amp;BI$173&amp;"="""&amp;VLOOKUP(BI$173,$AD$9:$AN$20,8,FALSE)&amp;""""&amp;"#"&amp;BI$173&amp;"="&amp;""""&amp;INDEX($E$124:$G$127,MATCH("●",INDEX($H$124:$AQ$127,,MATCH($D199,$70:$70,0)-7),0),1)&amp;""""&amp;"#g'"&amp;" ${CONFIG_DIR}db_data_config.txt; export "&amp;BI$173&amp;"="&amp;""""&amp;INDEX($E$124:$G$127,MATCH("●",INDEX($H$124:$AQ$127,,MATCH($D199,$70:$70,0)-7),0),1)&amp;""";"),",",""",""")</f>
        <v/>
      </c>
      <c r="BJ199" s="73" t="str">
        <f>SUBSTITUTE(IF(INDEX($E$124:$G$127,MATCH("●",INDEX($H$124:$AQ$127,,MATCH($D199,$70:$70,0)-7),0),1)=VLOOKUP(BJ$173,$AD$9:$AN$20,8,FALSE),"","sed -i "&amp;IF($AK$171="MacOS","'' ","")&amp;"'s#"&amp;BJ$173&amp;"="""&amp;INDEX($E$124:$G$127,MATCH("●",INDEX($H$124:$AQ$127,,MATCH($D199,$70:$70,0)-7),0),1)&amp;""""&amp;"#"&amp;BJ$173&amp;"="&amp;""""&amp;VLOOKUP(BJ$173,$AD$9:$AN$20,8,FALSE)&amp;""""&amp;"#g'"&amp;"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199" s="73" t="str">
        <f>SUBSTITUTE(IF(VLOOKUP(BK$173,$AD$9:$AN$20,8,FALSE)=INDEX($E$129:$G$131,MATCH("●",INDEX($H$129:$AQ$131,,MATCH($D199,$70:$70,0)-7),0),1),"","sed -i "&amp;IF($AK$171="MacOS","'' ","")&amp;"'s#"&amp;BK$173&amp;"="""&amp;VLOOKUP(BK$173,$AD$9:$AN$20,8,FALSE)&amp;""""&amp;"#"&amp;BK$173&amp;"="&amp;""""&amp;INDEX($E$129:$G$131,MATCH("●",INDEX($H$129:$AQ$131,,MATCH($D199,$70:$70,0)-7),0),1)&amp;""""&amp;"#g'"&amp;" ${CONFIG_DIR}db_data_config.txt; export "&amp;BK$173&amp;"="&amp;""""&amp;INDEX($E$129:$G$131,MATCH("●",INDEX($H$129:$AQ$131,,MATCH($D199,$70:$70,0)-7),0),1)&amp;""";"),",",""",""")</f>
        <v/>
      </c>
      <c r="BL199" s="73" t="str">
        <f>SUBSTITUTE(IF(INDEX($E$129:$G$131,MATCH("●",INDEX($H$129:$AQ$131,,MATCH($D199,$70:$70,0)-7),0),1)=VLOOKUP(BL$173,$AD$9:$AN$20,8,FALSE),"","sed -i "&amp;IF($AK$171="MacOS","'' ","")&amp;"'s#"&amp;BL$173&amp;"="""&amp;INDEX($E$129:$G$131,MATCH("●",INDEX($H$129:$AQ$131,,MATCH($D199,$70:$70,0)-7),0),1)&amp;""""&amp;"#"&amp;BL$173&amp;"="&amp;""""&amp;VLOOKUP(BL$173,$AD$9:$AN$20,8,FALSE)&amp;""""&amp;"#g'"&amp;"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199" s="73" t="str">
        <f>SUBSTITUTE(IF(VLOOKUP(BM$173,$AD$9:$AN$20,8,FALSE)=INDEX($E$133:$G$135,MATCH("●",INDEX($H$133:$AQ$135,,MATCH($D199,$70:$70,0)-7),0),1),"","sed -i "&amp;IF($AK$171="MacOS","'' ","")&amp;"'s#"&amp;BM$173&amp;"="""&amp;VLOOKUP(BM$173,$AD$9:$AN$20,8,FALSE)&amp;""""&amp;"#"&amp;BM$173&amp;"="&amp;""""&amp;INDEX($E$133:$G$135,MATCH("●",INDEX($H$133:$AQ$135,,MATCH($D199,$70:$70,0)-7),0),1)&amp;""""&amp;"#g'"&amp;" ${CONFIG_DIR}db_data_config.txt; export "&amp;BM$173&amp;"="&amp;""""&amp;INDEX($E$133:$G$135,MATCH("●",INDEX($H$133:$AQ$135,,MATCH($D199,$70:$70,0)-7),0),1)&amp;""";"),",",""",""")</f>
        <v/>
      </c>
      <c r="BN199" s="73" t="str">
        <f>SUBSTITUTE(IF(INDEX($E$133:$G$135,MATCH("●",INDEX($H$133:$AQ$135,,MATCH($D199,$70:$70,0)-7),0),1)=VLOOKUP(BN$173,$AD$9:$AN$20,8,FALSE),"","sed -i "&amp;IF($AK$171="MacOS","'' ","")&amp;"'s#"&amp;BN$173&amp;"="""&amp;INDEX($E$133:$G$135,MATCH("●",INDEX($H$133:$AQ$135,,MATCH($D199,$70:$70,0)-7),0),1)&amp;""""&amp;"#"&amp;BN$173&amp;"="&amp;""""&amp;VLOOKUP(BN$173,$AD$9:$AN$20,8,FALSE)&amp;""""&amp;"#g'"&amp;"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199" s="73" t="str">
        <f>SUBSTITUTE(IF(VLOOKUP(BO$173,$AD$9:$AN$20,8,FALSE)=INDEX($E$137:$G$139,MATCH("●",INDEX($H$137:$AQ$139,,MATCH($D199,$70:$70,0)-7),0),1),"","sed -i "&amp;IF($AK$171="MacOS","'' ","")&amp;"'s#"&amp;BO$173&amp;"="""&amp;VLOOKUP(BO$173,$AD$9:$AN$20,8,FALSE)&amp;""""&amp;"#"&amp;BO$173&amp;"="&amp;""""&amp;INDEX($E$137:$G$139,MATCH("●",INDEX($H$137:$AQ$139,,MATCH($D199,$70:$70,0)-7),0),1)&amp;""""&amp;"#g'"&amp;" ${CONFIG_DIR}db_data_config.txt; export "&amp;BO$173&amp;"="&amp;""""&amp;INDEX($E$137:$G$139,MATCH("●",INDEX($H$137:$AQ$139,,MATCH($D199,$70:$70,0)-7),0),1)&amp;""";"),",",""",""")</f>
        <v/>
      </c>
      <c r="BP199" s="73" t="str">
        <f>SUBSTITUTE(IF(INDEX($E$137:$G$139,MATCH("●",INDEX($H$137:$AQ$139,,MATCH($D199,$70:$70,0)-7),0),1)=VLOOKUP(BP$173,$AD$9:$AN$20,8,FALSE),"","sed -i "&amp;IF($AK$171="MacOS","'' ","")&amp;"'s#"&amp;BP$173&amp;"="""&amp;INDEX($E$137:$G$139,MATCH("●",INDEX($H$137:$AQ$139,,MATCH($D199,$70:$70,0)-7),0),1)&amp;""""&amp;"#"&amp;BP$173&amp;"="&amp;""""&amp;VLOOKUP(BP$173,$AD$9:$AN$20,8,FALSE)&amp;""""&amp;"#g'"&amp;"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199" s="73" t="str">
        <f>SUBSTITUTE(IF(VLOOKUP(BQ$173,$AD$9:$AN$20,8,FALSE)=INDEX($E$141:$G$143,MATCH("●",INDEX($H$141:$AQ$143,,MATCH($D199,$70:$70,0)-7),0),1),"","sed -i "&amp;IF($AK$171="MacOS","'' ","")&amp;"'s#"&amp;BQ$173&amp;"="""&amp;VLOOKUP(BQ$173,$AD$9:$AN$20,8,FALSE)&amp;""""&amp;"#"&amp;BQ$173&amp;"="&amp;""""&amp;INDEX($E$141:$G$143,MATCH("●",INDEX($H$141:$AQ$143,,MATCH($D199,$70:$70,0)-7),0),1)&amp;""""&amp;"#g'"&amp;" ${CONFIG_DIR}db_data_config.txt; export "&amp;BQ$173&amp;"="&amp;""""&amp;INDEX($E$141:$G$143,MATCH("●",INDEX($H$141:$AQ$143,,MATCH($D199,$70:$70,0)-7),0),1)&amp;""";"),",",""",""")</f>
        <v/>
      </c>
      <c r="BR199" s="73" t="str">
        <f>SUBSTITUTE(IF(INDEX($E$141:$G$143,MATCH("●",INDEX($H$141:$AQ$143,,MATCH($D199,$70:$70,0)-7),0),1)=VLOOKUP(BR$173,$AD$9:$AN$20,8,FALSE),"","sed -i "&amp;IF($AK$171="MacOS","'' ","")&amp;"'s#"&amp;BR$173&amp;"="""&amp;INDEX($E$141:$G$143,MATCH("●",INDEX($H$141:$AQ$143,,MATCH($D199,$70:$70,0)-7),0),1)&amp;""""&amp;"#"&amp;BR$173&amp;"="&amp;""""&amp;VLOOKUP(BR$173,$AD$9:$AN$20,8,FALSE)&amp;""""&amp;"#g'"&amp;"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199" s="73" t="str">
        <f>SUBSTITUTE(IF(VLOOKUP(BS$173,$AD$9:$AN$20,8,FALSE)=INDEX($E$145:$G$147,MATCH("●",INDEX($H$145:$AQ$147,,MATCH($D199,$70:$70,0)-7),0),1),"","sed -i "&amp;IF($AK$171="MacOS","'' ","")&amp;"'s#"&amp;BS$173&amp;"="""&amp;VLOOKUP(BS$173,$AD$9:$AN$20,8,FALSE)&amp;""""&amp;"#"&amp;BS$173&amp;"="&amp;""""&amp;INDEX($E$145:$G$147,MATCH("●",INDEX($H$145:$AQ$147,,MATCH($D199,$70:$70,0)-7),0),1)&amp;""""&amp;"#g'"&amp;" ${CONFIG_DIR}db_data_config.txt; export "&amp;BS$173&amp;"="&amp;""""&amp;INDEX($E$145:$G$147,MATCH("●",INDEX($H$145:$AQ$147,,MATCH($D199,$70:$70,0)-7),0),1)&amp;""";"),",",""",""")</f>
        <v/>
      </c>
      <c r="BT199" s="73" t="str">
        <f>SUBSTITUTE(IF(INDEX($E$145:$G$147,MATCH("●",INDEX($H$145:$AQ$147,,MATCH($D199,$70:$70,0)-7),0),1)=VLOOKUP(BT$173,$AD$9:$AN$20,8,FALSE),"","sed -i "&amp;IF($AK$171="MacOS","'' ","")&amp;"'s#"&amp;BT$173&amp;"="""&amp;INDEX($E$145:$G$147,MATCH("●",INDEX($H$145:$AQ$147,,MATCH($D199,$70:$70,0)-7),0),1)&amp;""""&amp;"#"&amp;BT$173&amp;"="&amp;""""&amp;VLOOKUP(BT$173,$AD$9:$AN$20,8,FALSE)&amp;""""&amp;"#g'"&amp;"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199" s="60" t="s">
        <v>1107</v>
      </c>
    </row>
    <row r="200" spans="4:73" ht="54" customHeight="1">
      <c r="D200" s="138">
        <f t="shared" si="3"/>
        <v>98</v>
      </c>
      <c r="E200" s="139"/>
      <c r="F200" s="139"/>
      <c r="G200" s="140"/>
      <c r="H200" s="45" t="str">
        <f t="shared" ca="1" si="2"/>
        <v>clear; echo テストケース098;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's#DATE_SEPARATOR="-"#DATE_SEPARATOR="/"#g' ${CONFIG_DIR}db_data_config.txt; export DATE_SEPARATOR="/";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6" t="str" cm="1">
        <f t="array" ref="AE200">SUBSTITUTE(INDEX($H$149:$AQ$149, , MATCH($D200, $70:$70, 0)-7),"-","")</f>
        <v>正常</v>
      </c>
      <c r="AF200" s="147"/>
      <c r="AG200" s="148"/>
      <c r="AH200" s="156" t="s">
        <v>981</v>
      </c>
      <c r="AI200" s="157"/>
      <c r="AJ200" s="157"/>
      <c r="AK200" s="157"/>
      <c r="AL200" s="157"/>
      <c r="AM200" s="157"/>
      <c r="AN200" s="157"/>
      <c r="AO200" s="157"/>
      <c r="AP200" s="157"/>
      <c r="AQ200" s="158"/>
      <c r="AS200" s="69" t="str" cm="1">
        <f t="array" ref="AS200">SUBSTITUTE(TEXT(INDEX($H$152:$AQ$152,1,$D200-72),"000000"),"-","")</f>
        <v>220001</v>
      </c>
      <c r="AT200" s="70"/>
      <c r="AU200" s="71"/>
      <c r="AW200" s="73" t="str">
        <f>SUBSTITUTE(IF(VLOOKUP(AW$173,$AD$9:$AN$20,8,FALSE)=INDEX($E$76:$G$78,MATCH("●",INDEX($H$76:$AQ$78,,MATCH($D200,$70:$70,0)-7),0),1),"","sed -i "&amp;IF($AK$171="MacOS","'' ","")&amp;"'s#"&amp;AW$173&amp;"="""&amp;VLOOKUP(AW$173,$AD$9:$AN$20,8,FALSE)&amp;""""&amp;"#"&amp;AW$173&amp;"="&amp;""""&amp;INDEX($E$76:$G$78,MATCH("●",INDEX($H$76:$AQ$78,,MATCH($D200,$70:$70,0)-7),0),1)&amp;""""&amp;"#g'"&amp;" ${CONFIG_DIR}db_data_config.txt; export "&amp;AW$173&amp;"="&amp;""""&amp;INDEX($E$76:$G$78,MATCH("●",INDEX($H$76:$AQ$78,,MATCH($D200,$70:$70,0)-7),0),1)&amp;""";"),",",""",""")</f>
        <v/>
      </c>
      <c r="AX200" s="73" t="str">
        <f>SUBSTITUTE(IF(INDEX($E$76:$G$78,MATCH("●",INDEX($H$76:$AQ$78,,MATCH($D200,$70:$70,0)-7),0),1)=VLOOKUP(AX$173,$AD$9:$AN$20,8,FALSE),"","sed -i "&amp;IF($AK$171="MacOS","'' ","")&amp;"'s#"&amp;AX$173&amp;"="""&amp;INDEX($E$76:$G$78,MATCH("●",INDEX($H$76:$AQ$78,,MATCH($D200,$70:$70,0)-7),0),1)&amp;""""&amp;"#"&amp;AX$173&amp;"="&amp;""""&amp;VLOOKUP(AX$173,$AD$9:$AN$20,8,FALSE)&amp;""""&amp;"#g'"&amp;"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0" s="73" t="str">
        <f>SUBSTITUTE(IF(VLOOKUP(AY$173,$AD$9:$AN$20,8,FALSE)=INDEX($E$80:$G$84,MATCH("●",INDEX($H$80:$AQ$84,,MATCH($D200,$70:$70,0)-7),0),1),"","sed -i "&amp;IF($AK$171="MacOS","'' ","")&amp;"'s#"&amp;AY$173&amp;"="""&amp;VLOOKUP(AY$173,$AD$9:$AN$20,8,FALSE)&amp;""""&amp;"#"&amp;AY$173&amp;"="&amp;""""&amp;INDEX($E$80:$G$84,MATCH("●",INDEX($H$80:$AQ$84,,MATCH($D200,$70:$70,0)-7),0),1)&amp;""""&amp;"#g'"&amp;" ${CONFIG_DIR}db_data_config.txt; export "&amp;AY$173&amp;"="&amp;""""&amp;INDEX($E$80:$G$84,MATCH("●",INDEX($H$80:$AQ$84,,MATCH($D200,$70:$70,0)-7),0),1)&amp;""";"),",",""",""")</f>
        <v>sed -i '' 's#COLUMN_DATA_TYPE="char"#COLUMN_DATA_TYPE="date"#g' ${CONFIG_DIR}db_data_config.txt; export COLUMN_DATA_TYPE="date";</v>
      </c>
      <c r="AZ200" s="73" t="str">
        <f>SUBSTITUTE(IF(INDEX($E$80:$G$84,MATCH("●",INDEX($H$80:$AQ$84,,MATCH($D200,$70:$70,0)-7),0),1)=VLOOKUP(AZ$173,$AD$9:$AN$20,8,FALSE),"","sed -i "&amp;IF($AK$171="MacOS","'' ","")&amp;"'s#"&amp;AZ$173&amp;"="""&amp;INDEX($E$80:$G$84,MATCH("●",INDEX($H$80:$AQ$84,,MATCH($D200,$70:$70,0)-7),0),1)&amp;""""&amp;"#"&amp;AZ$173&amp;"="&amp;""""&amp;VLOOKUP(AZ$173,$AD$9:$AN$20,8,FALSE)&amp;""""&amp;"#g'"&amp;"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200" s="73" t="str">
        <f>SUBSTITUTE(IF(VLOOKUP(BA$173,$AD$9:$AN$20,8,FALSE)=INDEX($E$86:$G$111,MATCH("●",INDEX($H$86:$AQ$111,,MATCH($D200,$70:$70,0)-7),0),1),"","sed -i "&amp;IF($AK$171="MacOS","'' ","")&amp;"'s#"&amp;BA$173&amp;"="""&amp;VLOOKUP(BA$173,$AD$9:$AN$20,8,FALSE)&amp;""""&amp;"#"&amp;BA$173&amp;"="&amp;""""&amp;INDEX($E$86:$G$111,MATCH("●",INDEX($H$86:$AQ$111,,MATCH($D200,$70:$70,0)-7),0),1)&amp;""""&amp;"#g'"&amp;" ${CONFIG_DIR}db_data_config.txt; export "&amp;BA$173&amp;"="&amp;""""&amp;INDEX($E$86:$G$111,MATCH("●",INDEX($H$86:$AQ$111,,MATCH($D200,$70:$70,0)-7),0),1)&amp;""";"),",",""",""")</f>
        <v>sed -i '' 's#COLUMN_DATA_LENGTH="3"#COLUMN_DATA_LENGTH="YYYYMMDDhhmmss"#g' ${CONFIG_DIR}db_data_config.txt; export COLUMN_DATA_LENGTH="YYYYMMDDhhmmss";</v>
      </c>
      <c r="BB200" s="73" t="str">
        <f>SUBSTITUTE(IF(INDEX($E$86:$G$111,MATCH("●",INDEX($H$86:$AQ$111,,MATCH($D200,$70:$70,0)-7),0),1)=VLOOKUP(BB$173,$AD$9:$AN$20,8,FALSE),"","sed -i "&amp;IF($AK$171="MacOS","'' ","")&amp;"'s#"&amp;BB$173&amp;"="""&amp;INDEX($E$86:$G$111,MATCH("●",INDEX($H$86:$AQ$111,,MATCH($D200,$70:$70,0)-7),0),1)&amp;""""&amp;"#"&amp;BB$173&amp;"="&amp;""""&amp;VLOOKUP(BB$173,$AD$9:$AN$20,8,FALSE)&amp;""""&amp;"#g'"&amp;"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0" s="73" t="str">
        <f>SUBSTITUTE(IF(VLOOKUP(BC$173,$AD$9:$AN$20,8,FALSE)=INDEX($E$113:$G$114,MATCH("●",INDEX($H$113:$AQ$114,,MATCH($D200,$70:$70,0)-7),0),1),"","sed -i "&amp;IF($AK$171="MacOS","'' ","")&amp;"'s#"&amp;BC$173&amp;"="""&amp;VLOOKUP(BC$173,$AD$9:$AN$20,8,FALSE)&amp;""""&amp;"#"&amp;BC$173&amp;"="&amp;""""&amp;INDEX($E$113:$G$114,MATCH("●",INDEX($H$113:$AQ$114,,MATCH($D200,$70:$70,0)-7),0),1)&amp;""""&amp;"#g'"&amp;" ${CONFIG_DIR}db_data_config.txt; export "&amp;BC$173&amp;"="&amp;""""&amp;INDEX($E$113:$G$114,MATCH("●",INDEX($H$113:$AQ$114,,MATCH($D200,$70:$70,0)-7),0),1)&amp;""";"),",",""",""")</f>
        <v/>
      </c>
      <c r="BD200" s="73" t="str">
        <f>SUBSTITUTE(IF(INDEX($E$113:$G$114,MATCH("●",INDEX($H$113:$AQ$114,,MATCH($D200,$70:$70,0)-7),0),1)=VLOOKUP(BD$173,$AD$9:$AN$20,8,FALSE),"","sed -i "&amp;IF($AK$171="MacOS","'' ","")&amp;"'s#"&amp;BD$173&amp;"="""&amp;INDEX($E$113:$G$114,MATCH("●",INDEX($H$113:$AQ$114,,MATCH($D200,$70:$70,0)-7),0),1)&amp;""""&amp;"#"&amp;BD$173&amp;"="&amp;""""&amp;VLOOKUP(BD$173,$AD$9:$AN$20,8,FALSE)&amp;""""&amp;"#g'"&amp;"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0" s="73" t="str">
        <f>SUBSTITUTE(IF(VLOOKUP(BE$173,$AD$9:$AN$20,8,FALSE)=INDEX($E$116:$G$118,MATCH("●",INDEX($H$116:$AQ$118,,MATCH($D200,$70:$70,0)-7),0),1),"","sed -i "&amp;IF($AK$171="MacOS","'' ","")&amp;"'s#"&amp;BE$173&amp;"="""&amp;VLOOKUP(BE$173,$AD$9:$AN$20,8,FALSE)&amp;""""&amp;"#"&amp;BE$173&amp;"="&amp;""""&amp;INDEX($E$116:$G$118,MATCH("●",INDEX($H$116:$AQ$118,,MATCH($D200,$70:$70,0)-7),0),1)&amp;""""&amp;"#g'"&amp;" ${CONFIG_DIR}db_data_config.txt; export "&amp;BE$173&amp;"="&amp;""""&amp;INDEX($E$116:$G$118,MATCH("●",INDEX($H$116:$AQ$118,,MATCH($D200,$70:$70,0)-7),0),1)&amp;""";"),",",""",""")</f>
        <v/>
      </c>
      <c r="BF200" s="73" t="str">
        <f>SUBSTITUTE(IF(INDEX($E$116:$G$118,MATCH("●",INDEX($H$116:$AQ$118,,MATCH($D200,$70:$70,0)-7),0),1)=VLOOKUP(BF$173,$AD$9:$AN$20,8,FALSE),"","sed -i "&amp;IF($AK$171="MacOS","'' ","")&amp;"'s#"&amp;BF$173&amp;"="""&amp;INDEX($E$116:$G$118,MATCH("●",INDEX($H$116:$AQ$118,,MATCH($D200,$70:$70,0)-7),0),1)&amp;""""&amp;"#"&amp;BF$173&amp;"="&amp;""""&amp;VLOOKUP(BF$173,$AD$9:$AN$20,8,FALSE)&amp;""""&amp;"#g'"&amp;"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0" s="73" t="str">
        <f>SUBSTITUTE(IF(VLOOKUP(BG$173,$AD$9:$AN$20,8,FALSE)=INDEX($E$120:$G$122,MATCH("●",INDEX($H$120:$AQ$122,,MATCH($D200,$70:$70,0)-7),0),1),"","sed -i "&amp;IF($AK$171="MacOS","'' ","")&amp;"'s#"&amp;BG$173&amp;"="""&amp;VLOOKUP(BG$173,$AD$9:$AN$20,8,FALSE)&amp;""""&amp;"#"&amp;BG$173&amp;"="&amp;""""&amp;INDEX($E$120:$G$122,MATCH("●",INDEX($H$120:$AQ$122,,MATCH($D200,$70:$70,0)-7),0),1)&amp;""""&amp;"#g'"&amp;" ${CONFIG_DIR}db_data_config.txt; export "&amp;BG$173&amp;"="&amp;""""&amp;INDEX($E$120:$G$122,MATCH("●",INDEX($H$120:$AQ$122,,MATCH($D200,$70:$70,0)-7),0),1)&amp;""";"),",",""",""")</f>
        <v/>
      </c>
      <c r="BH200" s="73" t="str">
        <f>SUBSTITUTE(IF(INDEX($E$120:$G$122,MATCH("●",INDEX($H$120:$AQ$122,,MATCH($D200,$70:$70,0)-7),0),1)=VLOOKUP(BH$173,$AD$9:$AN$20,8,FALSE),"","sed -i "&amp;IF($AK$171="MacOS","'' ","")&amp;"'s#"&amp;BH$173&amp;"="""&amp;INDEX($E$120:$G$122,MATCH("●",INDEX($H$120:$AQ$122,,MATCH($D200,$70:$70,0)-7),0),1)&amp;""""&amp;"#"&amp;BH$173&amp;"="&amp;""""&amp;VLOOKUP(BH$173,$AD$9:$AN$20,8,FALSE)&amp;""""&amp;"#g'"&amp;"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0" s="73" t="str">
        <f>SUBSTITUTE(IF(VLOOKUP(BI$173,$AD$9:$AN$20,8,FALSE)=INDEX($E$124:$G$127,MATCH("●",INDEX($H$124:$AQ$127,,MATCH($D200,$70:$70,0)-7),0),1),"","sed -i "&amp;IF($AK$171="MacOS","'' ","")&amp;"'s#"&amp;BI$173&amp;"="""&amp;VLOOKUP(BI$173,$AD$9:$AN$20,8,FALSE)&amp;""""&amp;"#"&amp;BI$173&amp;"="&amp;""""&amp;INDEX($E$124:$G$127,MATCH("●",INDEX($H$124:$AQ$127,,MATCH($D200,$70:$70,0)-7),0),1)&amp;""""&amp;"#g'"&amp;" ${CONFIG_DIR}db_data_config.txt; export "&amp;BI$173&amp;"="&amp;""""&amp;INDEX($E$124:$G$127,MATCH("●",INDEX($H$124:$AQ$127,,MATCH($D200,$70:$70,0)-7),0),1)&amp;""";"),",",""",""")</f>
        <v>sed -i '' 's#DATE_SEPARATOR="/"#DATE_SEPARATOR="-"#g' ${CONFIG_DIR}db_data_config.txt; export DATE_SEPARATOR="-";</v>
      </c>
      <c r="BJ200" s="73" t="str">
        <f>SUBSTITUTE(IF(INDEX($E$124:$G$127,MATCH("●",INDEX($H$124:$AQ$127,,MATCH($D200,$70:$70,0)-7),0),1)=VLOOKUP(BJ$173,$AD$9:$AN$20,8,FALSE),"","sed -i "&amp;IF($AK$171="MacOS","'' ","")&amp;"'s#"&amp;BJ$173&amp;"="""&amp;INDEX($E$124:$G$127,MATCH("●",INDEX($H$124:$AQ$127,,MATCH($D200,$70:$70,0)-7),0),1)&amp;""""&amp;"#"&amp;BJ$173&amp;"="&amp;""""&amp;VLOOKUP(BJ$173,$AD$9:$AN$20,8,FALSE)&amp;""""&amp;"#g'"&amp;"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>sed -i '' 's#DATE_SEPARATOR="-"#DATE_SEPARATOR="/"#g' ${CONFIG_DIR}db_data_config.txt; export DATE_SEPARATOR="/";</v>
      </c>
      <c r="BK200" s="73" t="str">
        <f>SUBSTITUTE(IF(VLOOKUP(BK$173,$AD$9:$AN$20,8,FALSE)=INDEX($E$129:$G$131,MATCH("●",INDEX($H$129:$AQ$131,,MATCH($D200,$70:$70,0)-7),0),1),"","sed -i "&amp;IF($AK$171="MacOS","'' ","")&amp;"'s#"&amp;BK$173&amp;"="""&amp;VLOOKUP(BK$173,$AD$9:$AN$20,8,FALSE)&amp;""""&amp;"#"&amp;BK$173&amp;"="&amp;""""&amp;INDEX($E$129:$G$131,MATCH("●",INDEX($H$129:$AQ$131,,MATCH($D200,$70:$70,0)-7),0),1)&amp;""""&amp;"#g'"&amp;" ${CONFIG_DIR}db_data_config.txt; export "&amp;BK$173&amp;"="&amp;""""&amp;INDEX($E$129:$G$131,MATCH("●",INDEX($H$129:$AQ$131,,MATCH($D200,$70:$70,0)-7),0),1)&amp;""";"),",",""",""")</f>
        <v/>
      </c>
      <c r="BL200" s="73" t="str">
        <f>SUBSTITUTE(IF(INDEX($E$129:$G$131,MATCH("●",INDEX($H$129:$AQ$131,,MATCH($D200,$70:$70,0)-7),0),1)=VLOOKUP(BL$173,$AD$9:$AN$20,8,FALSE),"","sed -i "&amp;IF($AK$171="MacOS","'' ","")&amp;"'s#"&amp;BL$173&amp;"="""&amp;INDEX($E$129:$G$131,MATCH("●",INDEX($H$129:$AQ$131,,MATCH($D200,$70:$70,0)-7),0),1)&amp;""""&amp;"#"&amp;BL$173&amp;"="&amp;""""&amp;VLOOKUP(BL$173,$AD$9:$AN$20,8,FALSE)&amp;""""&amp;"#g'"&amp;"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0" s="73" t="str">
        <f>SUBSTITUTE(IF(VLOOKUP(BM$173,$AD$9:$AN$20,8,FALSE)=INDEX($E$133:$G$135,MATCH("●",INDEX($H$133:$AQ$135,,MATCH($D200,$70:$70,0)-7),0),1),"","sed -i "&amp;IF($AK$171="MacOS","'' ","")&amp;"'s#"&amp;BM$173&amp;"="""&amp;VLOOKUP(BM$173,$AD$9:$AN$20,8,FALSE)&amp;""""&amp;"#"&amp;BM$173&amp;"="&amp;""""&amp;INDEX($E$133:$G$135,MATCH("●",INDEX($H$133:$AQ$135,,MATCH($D200,$70:$70,0)-7),0),1)&amp;""""&amp;"#g'"&amp;" ${CONFIG_DIR}db_data_config.txt; export "&amp;BM$173&amp;"="&amp;""""&amp;INDEX($E$133:$G$135,MATCH("●",INDEX($H$133:$AQ$135,,MATCH($D200,$70:$70,0)-7),0),1)&amp;""";"),",",""",""")</f>
        <v/>
      </c>
      <c r="BN200" s="73" t="str">
        <f>SUBSTITUTE(IF(INDEX($E$133:$G$135,MATCH("●",INDEX($H$133:$AQ$135,,MATCH($D200,$70:$70,0)-7),0),1)=VLOOKUP(BN$173,$AD$9:$AN$20,8,FALSE),"","sed -i "&amp;IF($AK$171="MacOS","'' ","")&amp;"'s#"&amp;BN$173&amp;"="""&amp;INDEX($E$133:$G$135,MATCH("●",INDEX($H$133:$AQ$135,,MATCH($D200,$70:$70,0)-7),0),1)&amp;""""&amp;"#"&amp;BN$173&amp;"="&amp;""""&amp;VLOOKUP(BN$173,$AD$9:$AN$20,8,FALSE)&amp;""""&amp;"#g'"&amp;"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0" s="73" t="str">
        <f>SUBSTITUTE(IF(VLOOKUP(BO$173,$AD$9:$AN$20,8,FALSE)=INDEX($E$137:$G$139,MATCH("●",INDEX($H$137:$AQ$139,,MATCH($D200,$70:$70,0)-7),0),1),"","sed -i "&amp;IF($AK$171="MacOS","'' ","")&amp;"'s#"&amp;BO$173&amp;"="""&amp;VLOOKUP(BO$173,$AD$9:$AN$20,8,FALSE)&amp;""""&amp;"#"&amp;BO$173&amp;"="&amp;""""&amp;INDEX($E$137:$G$139,MATCH("●",INDEX($H$137:$AQ$139,,MATCH($D200,$70:$70,0)-7),0),1)&amp;""""&amp;"#g'"&amp;" ${CONFIG_DIR}db_data_config.txt; export "&amp;BO$173&amp;"="&amp;""""&amp;INDEX($E$137:$G$139,MATCH("●",INDEX($H$137:$AQ$139,,MATCH($D200,$70:$70,0)-7),0),1)&amp;""";"),",",""",""")</f>
        <v/>
      </c>
      <c r="BP200" s="73" t="str">
        <f>SUBSTITUTE(IF(INDEX($E$137:$G$139,MATCH("●",INDEX($H$137:$AQ$139,,MATCH($D200,$70:$70,0)-7),0),1)=VLOOKUP(BP$173,$AD$9:$AN$20,8,FALSE),"","sed -i "&amp;IF($AK$171="MacOS","'' ","")&amp;"'s#"&amp;BP$173&amp;"="""&amp;INDEX($E$137:$G$139,MATCH("●",INDEX($H$137:$AQ$139,,MATCH($D200,$70:$70,0)-7),0),1)&amp;""""&amp;"#"&amp;BP$173&amp;"="&amp;""""&amp;VLOOKUP(BP$173,$AD$9:$AN$20,8,FALSE)&amp;""""&amp;"#g'"&amp;"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0" s="73" t="str">
        <f>SUBSTITUTE(IF(VLOOKUP(BQ$173,$AD$9:$AN$20,8,FALSE)=INDEX($E$141:$G$143,MATCH("●",INDEX($H$141:$AQ$143,,MATCH($D200,$70:$70,0)-7),0),1),"","sed -i "&amp;IF($AK$171="MacOS","'' ","")&amp;"'s#"&amp;BQ$173&amp;"="""&amp;VLOOKUP(BQ$173,$AD$9:$AN$20,8,FALSE)&amp;""""&amp;"#"&amp;BQ$173&amp;"="&amp;""""&amp;INDEX($E$141:$G$143,MATCH("●",INDEX($H$141:$AQ$143,,MATCH($D200,$70:$70,0)-7),0),1)&amp;""""&amp;"#g'"&amp;" ${CONFIG_DIR}db_data_config.txt; export "&amp;BQ$173&amp;"="&amp;""""&amp;INDEX($E$141:$G$143,MATCH("●",INDEX($H$141:$AQ$143,,MATCH($D200,$70:$70,0)-7),0),1)&amp;""";"),",",""",""")</f>
        <v/>
      </c>
      <c r="BR200" s="73" t="str">
        <f>SUBSTITUTE(IF(INDEX($E$141:$G$143,MATCH("●",INDEX($H$141:$AQ$143,,MATCH($D200,$70:$70,0)-7),0),1)=VLOOKUP(BR$173,$AD$9:$AN$20,8,FALSE),"","sed -i "&amp;IF($AK$171="MacOS","'' ","")&amp;"'s#"&amp;BR$173&amp;"="""&amp;INDEX($E$141:$G$143,MATCH("●",INDEX($H$141:$AQ$143,,MATCH($D200,$70:$70,0)-7),0),1)&amp;""""&amp;"#"&amp;BR$173&amp;"="&amp;""""&amp;VLOOKUP(BR$173,$AD$9:$AN$20,8,FALSE)&amp;""""&amp;"#g'"&amp;"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0" s="73" t="str">
        <f>SUBSTITUTE(IF(VLOOKUP(BS$173,$AD$9:$AN$20,8,FALSE)=INDEX($E$145:$G$147,MATCH("●",INDEX($H$145:$AQ$147,,MATCH($D200,$70:$70,0)-7),0),1),"","sed -i "&amp;IF($AK$171="MacOS","'' ","")&amp;"'s#"&amp;BS$173&amp;"="""&amp;VLOOKUP(BS$173,$AD$9:$AN$20,8,FALSE)&amp;""""&amp;"#"&amp;BS$173&amp;"="&amp;""""&amp;INDEX($E$145:$G$147,MATCH("●",INDEX($H$145:$AQ$147,,MATCH($D200,$70:$70,0)-7),0),1)&amp;""""&amp;"#g'"&amp;" ${CONFIG_DIR}db_data_config.txt; export "&amp;BS$173&amp;"="&amp;""""&amp;INDEX($E$145:$G$147,MATCH("●",INDEX($H$145:$AQ$147,,MATCH($D200,$70:$70,0)-7),0),1)&amp;""";"),",",""",""")</f>
        <v/>
      </c>
      <c r="BT200" s="73" t="str">
        <f>SUBSTITUTE(IF(INDEX($E$145:$G$147,MATCH("●",INDEX($H$145:$AQ$147,,MATCH($D200,$70:$70,0)-7),0),1)=VLOOKUP(BT$173,$AD$9:$AN$20,8,FALSE),"","sed -i "&amp;IF($AK$171="MacOS","'' ","")&amp;"'s#"&amp;BT$173&amp;"="""&amp;INDEX($E$145:$G$147,MATCH("●",INDEX($H$145:$AQ$147,,MATCH($D200,$70:$70,0)-7),0),1)&amp;""""&amp;"#"&amp;BT$173&amp;"="&amp;""""&amp;VLOOKUP(BT$173,$AD$9:$AN$20,8,FALSE)&amp;""""&amp;"#g'"&amp;"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0" s="60" t="s">
        <v>1107</v>
      </c>
    </row>
    <row r="201" spans="4:73" ht="54" customHeight="1">
      <c r="D201" s="138">
        <f t="shared" si="3"/>
        <v>99</v>
      </c>
      <c r="E201" s="139"/>
      <c r="F201" s="139"/>
      <c r="G201" s="140"/>
      <c r="H201" s="45" t="str">
        <f t="shared" ca="1" si="2"/>
        <v>clear; echo テストケース099;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's#DATE_SEPARATOR="NONE"#DATE_SEPARATOR="/"#g' ${CONFIG_DIR}db_data_config.txt; export DATE_SEPARATOR="/";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6" t="str" cm="1">
        <f t="array" ref="AE201">SUBSTITUTE(INDEX($H$149:$AQ$149, , MATCH($D201, $70:$70, 0)-7),"-","")</f>
        <v>正常</v>
      </c>
      <c r="AF201" s="147"/>
      <c r="AG201" s="148"/>
      <c r="AH201" s="156" t="s">
        <v>982</v>
      </c>
      <c r="AI201" s="157"/>
      <c r="AJ201" s="157"/>
      <c r="AK201" s="157"/>
      <c r="AL201" s="157"/>
      <c r="AM201" s="157"/>
      <c r="AN201" s="157"/>
      <c r="AO201" s="157"/>
      <c r="AP201" s="157"/>
      <c r="AQ201" s="158"/>
      <c r="AS201" s="69" t="str" cm="1">
        <f t="array" ref="AS201">SUBSTITUTE(TEXT(INDEX($H$152:$AQ$152,1,$D201-72),"000000"),"-","")</f>
        <v>220001</v>
      </c>
      <c r="AT201" s="70"/>
      <c r="AU201" s="71"/>
      <c r="AW201" s="73" t="str">
        <f>SUBSTITUTE(IF(VLOOKUP(AW$173,$AD$9:$AN$20,8,FALSE)=INDEX($E$76:$G$78,MATCH("●",INDEX($H$76:$AQ$78,,MATCH($D201,$70:$70,0)-7),0),1),"","sed -i "&amp;IF($AK$171="MacOS","'' ","")&amp;"'s#"&amp;AW$173&amp;"="""&amp;VLOOKUP(AW$173,$AD$9:$AN$20,8,FALSE)&amp;""""&amp;"#"&amp;AW$173&amp;"="&amp;""""&amp;INDEX($E$76:$G$78,MATCH("●",INDEX($H$76:$AQ$78,,MATCH($D201,$70:$70,0)-7),0),1)&amp;""""&amp;"#g'"&amp;" ${CONFIG_DIR}db_data_config.txt; export "&amp;AW$173&amp;"="&amp;""""&amp;INDEX($E$76:$G$78,MATCH("●",INDEX($H$76:$AQ$78,,MATCH($D201,$70:$70,0)-7),0),1)&amp;""";"),",",""",""")</f>
        <v/>
      </c>
      <c r="AX201" s="73" t="str">
        <f>SUBSTITUTE(IF(INDEX($E$76:$G$78,MATCH("●",INDEX($H$76:$AQ$78,,MATCH($D201,$70:$70,0)-7),0),1)=VLOOKUP(AX$173,$AD$9:$AN$20,8,FALSE),"","sed -i "&amp;IF($AK$171="MacOS","'' ","")&amp;"'s#"&amp;AX$173&amp;"="""&amp;INDEX($E$76:$G$78,MATCH("●",INDEX($H$76:$AQ$78,,MATCH($D201,$70:$70,0)-7),0),1)&amp;""""&amp;"#"&amp;AX$173&amp;"="&amp;""""&amp;VLOOKUP(AX$173,$AD$9:$AN$20,8,FALSE)&amp;""""&amp;"#g'"&amp;"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1" s="73" t="str">
        <f>SUBSTITUTE(IF(VLOOKUP(AY$173,$AD$9:$AN$20,8,FALSE)=INDEX($E$80:$G$84,MATCH("●",INDEX($H$80:$AQ$84,,MATCH($D201,$70:$70,0)-7),0),1),"","sed -i "&amp;IF($AK$171="MacOS","'' ","")&amp;"'s#"&amp;AY$173&amp;"="""&amp;VLOOKUP(AY$173,$AD$9:$AN$20,8,FALSE)&amp;""""&amp;"#"&amp;AY$173&amp;"="&amp;""""&amp;INDEX($E$80:$G$84,MATCH("●",INDEX($H$80:$AQ$84,,MATCH($D201,$70:$70,0)-7),0),1)&amp;""""&amp;"#g'"&amp;" ${CONFIG_DIR}db_data_config.txt; export "&amp;AY$173&amp;"="&amp;""""&amp;INDEX($E$80:$G$84,MATCH("●",INDEX($H$80:$AQ$84,,MATCH($D201,$70:$70,0)-7),0),1)&amp;""";"),",",""",""")</f>
        <v>sed -i '' 's#COLUMN_DATA_TYPE="char"#COLUMN_DATA_TYPE="date"#g' ${CONFIG_DIR}db_data_config.txt; export COLUMN_DATA_TYPE="date";</v>
      </c>
      <c r="AZ201" s="73" t="str">
        <f>SUBSTITUTE(IF(INDEX($E$80:$G$84,MATCH("●",INDEX($H$80:$AQ$84,,MATCH($D201,$70:$70,0)-7),0),1)=VLOOKUP(AZ$173,$AD$9:$AN$20,8,FALSE),"","sed -i "&amp;IF($AK$171="MacOS","'' ","")&amp;"'s#"&amp;AZ$173&amp;"="""&amp;INDEX($E$80:$G$84,MATCH("●",INDEX($H$80:$AQ$84,,MATCH($D201,$70:$70,0)-7),0),1)&amp;""""&amp;"#"&amp;AZ$173&amp;"="&amp;""""&amp;VLOOKUP(AZ$173,$AD$9:$AN$20,8,FALSE)&amp;""""&amp;"#g'"&amp;"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201" s="73" t="str">
        <f>SUBSTITUTE(IF(VLOOKUP(BA$173,$AD$9:$AN$20,8,FALSE)=INDEX($E$86:$G$111,MATCH("●",INDEX($H$86:$AQ$111,,MATCH($D201,$70:$70,0)-7),0),1),"","sed -i "&amp;IF($AK$171="MacOS","'' ","")&amp;"'s#"&amp;BA$173&amp;"="""&amp;VLOOKUP(BA$173,$AD$9:$AN$20,8,FALSE)&amp;""""&amp;"#"&amp;BA$173&amp;"="&amp;""""&amp;INDEX($E$86:$G$111,MATCH("●",INDEX($H$86:$AQ$111,,MATCH($D201,$70:$70,0)-7),0),1)&amp;""""&amp;"#g'"&amp;" ${CONFIG_DIR}db_data_config.txt; export "&amp;BA$173&amp;"="&amp;""""&amp;INDEX($E$86:$G$111,MATCH("●",INDEX($H$86:$AQ$111,,MATCH($D201,$70:$70,0)-7),0),1)&amp;""";"),",",""",""")</f>
        <v>sed -i '' 's#COLUMN_DATA_LENGTH="3"#COLUMN_DATA_LENGTH="YYYYMMDDhhmmss"#g' ${CONFIG_DIR}db_data_config.txt; export COLUMN_DATA_LENGTH="YYYYMMDDhhmmss";</v>
      </c>
      <c r="BB201" s="73" t="str">
        <f>SUBSTITUTE(IF(INDEX($E$86:$G$111,MATCH("●",INDEX($H$86:$AQ$111,,MATCH($D201,$70:$70,0)-7),0),1)=VLOOKUP(BB$173,$AD$9:$AN$20,8,FALSE),"","sed -i "&amp;IF($AK$171="MacOS","'' ","")&amp;"'s#"&amp;BB$173&amp;"="""&amp;INDEX($E$86:$G$111,MATCH("●",INDEX($H$86:$AQ$111,,MATCH($D201,$70:$70,0)-7),0),1)&amp;""""&amp;"#"&amp;BB$173&amp;"="&amp;""""&amp;VLOOKUP(BB$173,$AD$9:$AN$20,8,FALSE)&amp;""""&amp;"#g'"&amp;"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1" s="73" t="str">
        <f>SUBSTITUTE(IF(VLOOKUP(BC$173,$AD$9:$AN$20,8,FALSE)=INDEX($E$113:$G$114,MATCH("●",INDEX($H$113:$AQ$114,,MATCH($D201,$70:$70,0)-7),0),1),"","sed -i "&amp;IF($AK$171="MacOS","'' ","")&amp;"'s#"&amp;BC$173&amp;"="""&amp;VLOOKUP(BC$173,$AD$9:$AN$20,8,FALSE)&amp;""""&amp;"#"&amp;BC$173&amp;"="&amp;""""&amp;INDEX($E$113:$G$114,MATCH("●",INDEX($H$113:$AQ$114,,MATCH($D201,$70:$70,0)-7),0),1)&amp;""""&amp;"#g'"&amp;" ${CONFIG_DIR}db_data_config.txt; export "&amp;BC$173&amp;"="&amp;""""&amp;INDEX($E$113:$G$114,MATCH("●",INDEX($H$113:$AQ$114,,MATCH($D201,$70:$70,0)-7),0),1)&amp;""";"),",",""",""")</f>
        <v/>
      </c>
      <c r="BD201" s="73" t="str">
        <f>SUBSTITUTE(IF(INDEX($E$113:$G$114,MATCH("●",INDEX($H$113:$AQ$114,,MATCH($D201,$70:$70,0)-7),0),1)=VLOOKUP(BD$173,$AD$9:$AN$20,8,FALSE),"","sed -i "&amp;IF($AK$171="MacOS","'' ","")&amp;"'s#"&amp;BD$173&amp;"="""&amp;INDEX($E$113:$G$114,MATCH("●",INDEX($H$113:$AQ$114,,MATCH($D201,$70:$70,0)-7),0),1)&amp;""""&amp;"#"&amp;BD$173&amp;"="&amp;""""&amp;VLOOKUP(BD$173,$AD$9:$AN$20,8,FALSE)&amp;""""&amp;"#g'"&amp;"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1" s="73" t="str">
        <f>SUBSTITUTE(IF(VLOOKUP(BE$173,$AD$9:$AN$20,8,FALSE)=INDEX($E$116:$G$118,MATCH("●",INDEX($H$116:$AQ$118,,MATCH($D201,$70:$70,0)-7),0),1),"","sed -i "&amp;IF($AK$171="MacOS","'' ","")&amp;"'s#"&amp;BE$173&amp;"="""&amp;VLOOKUP(BE$173,$AD$9:$AN$20,8,FALSE)&amp;""""&amp;"#"&amp;BE$173&amp;"="&amp;""""&amp;INDEX($E$116:$G$118,MATCH("●",INDEX($H$116:$AQ$118,,MATCH($D201,$70:$70,0)-7),0),1)&amp;""""&amp;"#g'"&amp;" ${CONFIG_DIR}db_data_config.txt; export "&amp;BE$173&amp;"="&amp;""""&amp;INDEX($E$116:$G$118,MATCH("●",INDEX($H$116:$AQ$118,,MATCH($D201,$70:$70,0)-7),0),1)&amp;""";"),",",""",""")</f>
        <v/>
      </c>
      <c r="BF201" s="73" t="str">
        <f>SUBSTITUTE(IF(INDEX($E$116:$G$118,MATCH("●",INDEX($H$116:$AQ$118,,MATCH($D201,$70:$70,0)-7),0),1)=VLOOKUP(BF$173,$AD$9:$AN$20,8,FALSE),"","sed -i "&amp;IF($AK$171="MacOS","'' ","")&amp;"'s#"&amp;BF$173&amp;"="""&amp;INDEX($E$116:$G$118,MATCH("●",INDEX($H$116:$AQ$118,,MATCH($D201,$70:$70,0)-7),0),1)&amp;""""&amp;"#"&amp;BF$173&amp;"="&amp;""""&amp;VLOOKUP(BF$173,$AD$9:$AN$20,8,FALSE)&amp;""""&amp;"#g'"&amp;"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1" s="73" t="str">
        <f>SUBSTITUTE(IF(VLOOKUP(BG$173,$AD$9:$AN$20,8,FALSE)=INDEX($E$120:$G$122,MATCH("●",INDEX($H$120:$AQ$122,,MATCH($D201,$70:$70,0)-7),0),1),"","sed -i "&amp;IF($AK$171="MacOS","'' ","")&amp;"'s#"&amp;BG$173&amp;"="""&amp;VLOOKUP(BG$173,$AD$9:$AN$20,8,FALSE)&amp;""""&amp;"#"&amp;BG$173&amp;"="&amp;""""&amp;INDEX($E$120:$G$122,MATCH("●",INDEX($H$120:$AQ$122,,MATCH($D201,$70:$70,0)-7),0),1)&amp;""""&amp;"#g'"&amp;" ${CONFIG_DIR}db_data_config.txt; export "&amp;BG$173&amp;"="&amp;""""&amp;INDEX($E$120:$G$122,MATCH("●",INDEX($H$120:$AQ$122,,MATCH($D201,$70:$70,0)-7),0),1)&amp;""";"),",",""",""")</f>
        <v/>
      </c>
      <c r="BH201" s="73" t="str">
        <f>SUBSTITUTE(IF(INDEX($E$120:$G$122,MATCH("●",INDEX($H$120:$AQ$122,,MATCH($D201,$70:$70,0)-7),0),1)=VLOOKUP(BH$173,$AD$9:$AN$20,8,FALSE),"","sed -i "&amp;IF($AK$171="MacOS","'' ","")&amp;"'s#"&amp;BH$173&amp;"="""&amp;INDEX($E$120:$G$122,MATCH("●",INDEX($H$120:$AQ$122,,MATCH($D201,$70:$70,0)-7),0),1)&amp;""""&amp;"#"&amp;BH$173&amp;"="&amp;""""&amp;VLOOKUP(BH$173,$AD$9:$AN$20,8,FALSE)&amp;""""&amp;"#g'"&amp;"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1" s="73" t="str">
        <f>SUBSTITUTE(IF(VLOOKUP(BI$173,$AD$9:$AN$20,8,FALSE)=INDEX($E$124:$G$127,MATCH("●",INDEX($H$124:$AQ$127,,MATCH($D201,$70:$70,0)-7),0),1),"","sed -i "&amp;IF($AK$171="MacOS","'' ","")&amp;"'s#"&amp;BI$173&amp;"="""&amp;VLOOKUP(BI$173,$AD$9:$AN$20,8,FALSE)&amp;""""&amp;"#"&amp;BI$173&amp;"="&amp;""""&amp;INDEX($E$124:$G$127,MATCH("●",INDEX($H$124:$AQ$127,,MATCH($D201,$70:$70,0)-7),0),1)&amp;""""&amp;"#g'"&amp;" ${CONFIG_DIR}db_data_config.txt; export "&amp;BI$173&amp;"="&amp;""""&amp;INDEX($E$124:$G$127,MATCH("●",INDEX($H$124:$AQ$127,,MATCH($D201,$70:$70,0)-7),0),1)&amp;""";"),",",""",""")</f>
        <v>sed -i '' 's#DATE_SEPARATOR="/"#DATE_SEPARATOR="NONE"#g' ${CONFIG_DIR}db_data_config.txt; export DATE_SEPARATOR="NONE";</v>
      </c>
      <c r="BJ201" s="73" t="str">
        <f>SUBSTITUTE(IF(INDEX($E$124:$G$127,MATCH("●",INDEX($H$124:$AQ$127,,MATCH($D201,$70:$70,0)-7),0),1)=VLOOKUP(BJ$173,$AD$9:$AN$20,8,FALSE),"","sed -i "&amp;IF($AK$171="MacOS","'' ","")&amp;"'s#"&amp;BJ$173&amp;"="""&amp;INDEX($E$124:$G$127,MATCH("●",INDEX($H$124:$AQ$127,,MATCH($D201,$70:$70,0)-7),0),1)&amp;""""&amp;"#"&amp;BJ$173&amp;"="&amp;""""&amp;VLOOKUP(BJ$173,$AD$9:$AN$20,8,FALSE)&amp;""""&amp;"#g'"&amp;"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>sed -i '' 's#DATE_SEPARATOR="NONE"#DATE_SEPARATOR="/"#g' ${CONFIG_DIR}db_data_config.txt; export DATE_SEPARATOR="/";</v>
      </c>
      <c r="BK201" s="73" t="str">
        <f>SUBSTITUTE(IF(VLOOKUP(BK$173,$AD$9:$AN$20,8,FALSE)=INDEX($E$129:$G$131,MATCH("●",INDEX($H$129:$AQ$131,,MATCH($D201,$70:$70,0)-7),0),1),"","sed -i "&amp;IF($AK$171="MacOS","'' ","")&amp;"'s#"&amp;BK$173&amp;"="""&amp;VLOOKUP(BK$173,$AD$9:$AN$20,8,FALSE)&amp;""""&amp;"#"&amp;BK$173&amp;"="&amp;""""&amp;INDEX($E$129:$G$131,MATCH("●",INDEX($H$129:$AQ$131,,MATCH($D201,$70:$70,0)-7),0),1)&amp;""""&amp;"#g'"&amp;" ${CONFIG_DIR}db_data_config.txt; export "&amp;BK$173&amp;"="&amp;""""&amp;INDEX($E$129:$G$131,MATCH("●",INDEX($H$129:$AQ$131,,MATCH($D201,$70:$70,0)-7),0),1)&amp;""";"),",",""",""")</f>
        <v/>
      </c>
      <c r="BL201" s="73" t="str">
        <f>SUBSTITUTE(IF(INDEX($E$129:$G$131,MATCH("●",INDEX($H$129:$AQ$131,,MATCH($D201,$70:$70,0)-7),0),1)=VLOOKUP(BL$173,$AD$9:$AN$20,8,FALSE),"","sed -i "&amp;IF($AK$171="MacOS","'' ","")&amp;"'s#"&amp;BL$173&amp;"="""&amp;INDEX($E$129:$G$131,MATCH("●",INDEX($H$129:$AQ$131,,MATCH($D201,$70:$70,0)-7),0),1)&amp;""""&amp;"#"&amp;BL$173&amp;"="&amp;""""&amp;VLOOKUP(BL$173,$AD$9:$AN$20,8,FALSE)&amp;""""&amp;"#g'"&amp;"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1" s="73" t="str">
        <f>SUBSTITUTE(IF(VLOOKUP(BM$173,$AD$9:$AN$20,8,FALSE)=INDEX($E$133:$G$135,MATCH("●",INDEX($H$133:$AQ$135,,MATCH($D201,$70:$70,0)-7),0),1),"","sed -i "&amp;IF($AK$171="MacOS","'' ","")&amp;"'s#"&amp;BM$173&amp;"="""&amp;VLOOKUP(BM$173,$AD$9:$AN$20,8,FALSE)&amp;""""&amp;"#"&amp;BM$173&amp;"="&amp;""""&amp;INDEX($E$133:$G$135,MATCH("●",INDEX($H$133:$AQ$135,,MATCH($D201,$70:$70,0)-7),0),1)&amp;""""&amp;"#g'"&amp;" ${CONFIG_DIR}db_data_config.txt; export "&amp;BM$173&amp;"="&amp;""""&amp;INDEX($E$133:$G$135,MATCH("●",INDEX($H$133:$AQ$135,,MATCH($D201,$70:$70,0)-7),0),1)&amp;""";"),",",""",""")</f>
        <v/>
      </c>
      <c r="BN201" s="73" t="str">
        <f>SUBSTITUTE(IF(INDEX($E$133:$G$135,MATCH("●",INDEX($H$133:$AQ$135,,MATCH($D201,$70:$70,0)-7),0),1)=VLOOKUP(BN$173,$AD$9:$AN$20,8,FALSE),"","sed -i "&amp;IF($AK$171="MacOS","'' ","")&amp;"'s#"&amp;BN$173&amp;"="""&amp;INDEX($E$133:$G$135,MATCH("●",INDEX($H$133:$AQ$135,,MATCH($D201,$70:$70,0)-7),0),1)&amp;""""&amp;"#"&amp;BN$173&amp;"="&amp;""""&amp;VLOOKUP(BN$173,$AD$9:$AN$20,8,FALSE)&amp;""""&amp;"#g'"&amp;"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1" s="73" t="str">
        <f>SUBSTITUTE(IF(VLOOKUP(BO$173,$AD$9:$AN$20,8,FALSE)=INDEX($E$137:$G$139,MATCH("●",INDEX($H$137:$AQ$139,,MATCH($D201,$70:$70,0)-7),0),1),"","sed -i "&amp;IF($AK$171="MacOS","'' ","")&amp;"'s#"&amp;BO$173&amp;"="""&amp;VLOOKUP(BO$173,$AD$9:$AN$20,8,FALSE)&amp;""""&amp;"#"&amp;BO$173&amp;"="&amp;""""&amp;INDEX($E$137:$G$139,MATCH("●",INDEX($H$137:$AQ$139,,MATCH($D201,$70:$70,0)-7),0),1)&amp;""""&amp;"#g'"&amp;" ${CONFIG_DIR}db_data_config.txt; export "&amp;BO$173&amp;"="&amp;""""&amp;INDEX($E$137:$G$139,MATCH("●",INDEX($H$137:$AQ$139,,MATCH($D201,$70:$70,0)-7),0),1)&amp;""";"),",",""",""")</f>
        <v/>
      </c>
      <c r="BP201" s="73" t="str">
        <f>SUBSTITUTE(IF(INDEX($E$137:$G$139,MATCH("●",INDEX($H$137:$AQ$139,,MATCH($D201,$70:$70,0)-7),0),1)=VLOOKUP(BP$173,$AD$9:$AN$20,8,FALSE),"","sed -i "&amp;IF($AK$171="MacOS","'' ","")&amp;"'s#"&amp;BP$173&amp;"="""&amp;INDEX($E$137:$G$139,MATCH("●",INDEX($H$137:$AQ$139,,MATCH($D201,$70:$70,0)-7),0),1)&amp;""""&amp;"#"&amp;BP$173&amp;"="&amp;""""&amp;VLOOKUP(BP$173,$AD$9:$AN$20,8,FALSE)&amp;""""&amp;"#g'"&amp;"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1" s="73" t="str">
        <f>SUBSTITUTE(IF(VLOOKUP(BQ$173,$AD$9:$AN$20,8,FALSE)=INDEX($E$141:$G$143,MATCH("●",INDEX($H$141:$AQ$143,,MATCH($D201,$70:$70,0)-7),0),1),"","sed -i "&amp;IF($AK$171="MacOS","'' ","")&amp;"'s#"&amp;BQ$173&amp;"="""&amp;VLOOKUP(BQ$173,$AD$9:$AN$20,8,FALSE)&amp;""""&amp;"#"&amp;BQ$173&amp;"="&amp;""""&amp;INDEX($E$141:$G$143,MATCH("●",INDEX($H$141:$AQ$143,,MATCH($D201,$70:$70,0)-7),0),1)&amp;""""&amp;"#g'"&amp;" ${CONFIG_DIR}db_data_config.txt; export "&amp;BQ$173&amp;"="&amp;""""&amp;INDEX($E$141:$G$143,MATCH("●",INDEX($H$141:$AQ$143,,MATCH($D201,$70:$70,0)-7),0),1)&amp;""";"),",",""",""")</f>
        <v/>
      </c>
      <c r="BR201" s="73" t="str">
        <f>SUBSTITUTE(IF(INDEX($E$141:$G$143,MATCH("●",INDEX($H$141:$AQ$143,,MATCH($D201,$70:$70,0)-7),0),1)=VLOOKUP(BR$173,$AD$9:$AN$20,8,FALSE),"","sed -i "&amp;IF($AK$171="MacOS","'' ","")&amp;"'s#"&amp;BR$173&amp;"="""&amp;INDEX($E$141:$G$143,MATCH("●",INDEX($H$141:$AQ$143,,MATCH($D201,$70:$70,0)-7),0),1)&amp;""""&amp;"#"&amp;BR$173&amp;"="&amp;""""&amp;VLOOKUP(BR$173,$AD$9:$AN$20,8,FALSE)&amp;""""&amp;"#g'"&amp;"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1" s="73" t="str">
        <f>SUBSTITUTE(IF(VLOOKUP(BS$173,$AD$9:$AN$20,8,FALSE)=INDEX($E$145:$G$147,MATCH("●",INDEX($H$145:$AQ$147,,MATCH($D201,$70:$70,0)-7),0),1),"","sed -i "&amp;IF($AK$171="MacOS","'' ","")&amp;"'s#"&amp;BS$173&amp;"="""&amp;VLOOKUP(BS$173,$AD$9:$AN$20,8,FALSE)&amp;""""&amp;"#"&amp;BS$173&amp;"="&amp;""""&amp;INDEX($E$145:$G$147,MATCH("●",INDEX($H$145:$AQ$147,,MATCH($D201,$70:$70,0)-7),0),1)&amp;""""&amp;"#g'"&amp;" ${CONFIG_DIR}db_data_config.txt; export "&amp;BS$173&amp;"="&amp;""""&amp;INDEX($E$145:$G$147,MATCH("●",INDEX($H$145:$AQ$147,,MATCH($D201,$70:$70,0)-7),0),1)&amp;""";"),",",""",""")</f>
        <v/>
      </c>
      <c r="BT201" s="73" t="str">
        <f>SUBSTITUTE(IF(INDEX($E$145:$G$147,MATCH("●",INDEX($H$145:$AQ$147,,MATCH($D201,$70:$70,0)-7),0),1)=VLOOKUP(BT$173,$AD$9:$AN$20,8,FALSE),"","sed -i "&amp;IF($AK$171="MacOS","'' ","")&amp;"'s#"&amp;BT$173&amp;"="""&amp;INDEX($E$145:$G$147,MATCH("●",INDEX($H$145:$AQ$147,,MATCH($D201,$70:$70,0)-7),0),1)&amp;""""&amp;"#"&amp;BT$173&amp;"="&amp;""""&amp;VLOOKUP(BT$173,$AD$9:$AN$20,8,FALSE)&amp;""""&amp;"#g'"&amp;"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1" s="60" t="s">
        <v>1107</v>
      </c>
    </row>
    <row r="202" spans="4:73" ht="54" customHeight="1">
      <c r="D202" s="138">
        <f t="shared" si="3"/>
        <v>100</v>
      </c>
      <c r="E202" s="139"/>
      <c r="F202" s="139"/>
      <c r="G202" s="140"/>
      <c r="H202" s="45" t="str">
        <f t="shared" ca="1" si="2"/>
        <v>clear; echo テストケース100;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's#TIME_SEPARATOR="NONE"#TIME_SEPARATOR=":"#g' ${CONFIG_DIR}db_data_config.txt; export TIME_SEPARATOR=":";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146" t="str" cm="1">
        <f t="array" ref="AE202">SUBSTITUTE(INDEX($H$149:$AQ$149, , MATCH($D202, $70:$70, 0)-7),"-","")</f>
        <v>正常</v>
      </c>
      <c r="AF202" s="147"/>
      <c r="AG202" s="148"/>
      <c r="AH202" s="156" t="s">
        <v>983</v>
      </c>
      <c r="AI202" s="157"/>
      <c r="AJ202" s="157"/>
      <c r="AK202" s="157"/>
      <c r="AL202" s="157"/>
      <c r="AM202" s="157"/>
      <c r="AN202" s="157"/>
      <c r="AO202" s="157"/>
      <c r="AP202" s="157"/>
      <c r="AQ202" s="158"/>
      <c r="AS202" s="69" t="str" cm="1">
        <f t="array" ref="AS202">SUBSTITUTE(TEXT(INDEX($H$152:$AQ$152,1,$D202-72),"000000"),"-","")</f>
        <v>220001</v>
      </c>
      <c r="AT202" s="70"/>
      <c r="AU202" s="71"/>
      <c r="AW202" s="73" t="str">
        <f>SUBSTITUTE(IF(VLOOKUP(AW$173,$AD$9:$AN$20,8,FALSE)=INDEX($E$76:$G$78,MATCH("●",INDEX($H$76:$AQ$78,,MATCH($D202,$70:$70,0)-7),0),1),"","sed -i "&amp;IF($AK$171="MacOS","'' ","")&amp;"'s#"&amp;AW$173&amp;"="""&amp;VLOOKUP(AW$173,$AD$9:$AN$20,8,FALSE)&amp;""""&amp;"#"&amp;AW$173&amp;"="&amp;""""&amp;INDEX($E$76:$G$78,MATCH("●",INDEX($H$76:$AQ$78,,MATCH($D202,$70:$70,0)-7),0),1)&amp;""""&amp;"#g'"&amp;" ${CONFIG_DIR}db_data_config.txt; export "&amp;AW$173&amp;"="&amp;""""&amp;INDEX($E$76:$G$78,MATCH("●",INDEX($H$76:$AQ$78,,MATCH($D202,$70:$70,0)-7),0),1)&amp;""";"),",",""",""")</f>
        <v/>
      </c>
      <c r="AX202" s="73" t="str">
        <f>SUBSTITUTE(IF(INDEX($E$76:$G$78,MATCH("●",INDEX($H$76:$AQ$78,,MATCH($D202,$70:$70,0)-7),0),1)=VLOOKUP(AX$173,$AD$9:$AN$20,8,FALSE),"","sed -i "&amp;IF($AK$171="MacOS","'' ","")&amp;"'s#"&amp;AX$173&amp;"="""&amp;INDEX($E$76:$G$78,MATCH("●",INDEX($H$76:$AQ$78,,MATCH($D202,$70:$70,0)-7),0),1)&amp;""""&amp;"#"&amp;AX$173&amp;"="&amp;""""&amp;VLOOKUP(AX$173,$AD$9:$AN$20,8,FALSE)&amp;""""&amp;"#g'"&amp;"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2" s="73" t="str">
        <f>SUBSTITUTE(IF(VLOOKUP(AY$173,$AD$9:$AN$20,8,FALSE)=INDEX($E$80:$G$84,MATCH("●",INDEX($H$80:$AQ$84,,MATCH($D202,$70:$70,0)-7),0),1),"","sed -i "&amp;IF($AK$171="MacOS","'' ","")&amp;"'s#"&amp;AY$173&amp;"="""&amp;VLOOKUP(AY$173,$AD$9:$AN$20,8,FALSE)&amp;""""&amp;"#"&amp;AY$173&amp;"="&amp;""""&amp;INDEX($E$80:$G$84,MATCH("●",INDEX($H$80:$AQ$84,,MATCH($D202,$70:$70,0)-7),0),1)&amp;""""&amp;"#g'"&amp;" ${CONFIG_DIR}db_data_config.txt; export "&amp;AY$173&amp;"="&amp;""""&amp;INDEX($E$80:$G$84,MATCH("●",INDEX($H$80:$AQ$84,,MATCH($D202,$70:$70,0)-7),0),1)&amp;""";"),",",""",""")</f>
        <v>sed -i '' 's#COLUMN_DATA_TYPE="char"#COLUMN_DATA_TYPE="date"#g' ${CONFIG_DIR}db_data_config.txt; export COLUMN_DATA_TYPE="date";</v>
      </c>
      <c r="AZ202" s="73" t="str">
        <f>SUBSTITUTE(IF(INDEX($E$80:$G$84,MATCH("●",INDEX($H$80:$AQ$84,,MATCH($D202,$70:$70,0)-7),0),1)=VLOOKUP(AZ$173,$AD$9:$AN$20,8,FALSE),"","sed -i "&amp;IF($AK$171="MacOS","'' ","")&amp;"'s#"&amp;AZ$173&amp;"="""&amp;INDEX($E$80:$G$84,MATCH("●",INDEX($H$80:$AQ$84,,MATCH($D202,$70:$70,0)-7),0),1)&amp;""""&amp;"#"&amp;AZ$173&amp;"="&amp;""""&amp;VLOOKUP(AZ$173,$AD$9:$AN$20,8,FALSE)&amp;""""&amp;"#g'"&amp;"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202" s="73" t="str">
        <f>SUBSTITUTE(IF(VLOOKUP(BA$173,$AD$9:$AN$20,8,FALSE)=INDEX($E$86:$G$111,MATCH("●",INDEX($H$86:$AQ$111,,MATCH($D202,$70:$70,0)-7),0),1),"","sed -i "&amp;IF($AK$171="MacOS","'' ","")&amp;"'s#"&amp;BA$173&amp;"="""&amp;VLOOKUP(BA$173,$AD$9:$AN$20,8,FALSE)&amp;""""&amp;"#"&amp;BA$173&amp;"="&amp;""""&amp;INDEX($E$86:$G$111,MATCH("●",INDEX($H$86:$AQ$111,,MATCH($D202,$70:$70,0)-7),0),1)&amp;""""&amp;"#g'"&amp;" ${CONFIG_DIR}db_data_config.txt; export "&amp;BA$173&amp;"="&amp;""""&amp;INDEX($E$86:$G$111,MATCH("●",INDEX($H$86:$AQ$111,,MATCH($D202,$70:$70,0)-7),0),1)&amp;""";"),",",""",""")</f>
        <v>sed -i '' 's#COLUMN_DATA_LENGTH="3"#COLUMN_DATA_LENGTH="YYYYMMDDhhmmss"#g' ${CONFIG_DIR}db_data_config.txt; export COLUMN_DATA_LENGTH="YYYYMMDDhhmmss";</v>
      </c>
      <c r="BB202" s="73" t="str">
        <f>SUBSTITUTE(IF(INDEX($E$86:$G$111,MATCH("●",INDEX($H$86:$AQ$111,,MATCH($D202,$70:$70,0)-7),0),1)=VLOOKUP(BB$173,$AD$9:$AN$20,8,FALSE),"","sed -i "&amp;IF($AK$171="MacOS","'' ","")&amp;"'s#"&amp;BB$173&amp;"="""&amp;INDEX($E$86:$G$111,MATCH("●",INDEX($H$86:$AQ$111,,MATCH($D202,$70:$70,0)-7),0),1)&amp;""""&amp;"#"&amp;BB$173&amp;"="&amp;""""&amp;VLOOKUP(BB$173,$AD$9:$AN$20,8,FALSE)&amp;""""&amp;"#g'"&amp;"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2" s="73" t="str">
        <f>SUBSTITUTE(IF(VLOOKUP(BC$173,$AD$9:$AN$20,8,FALSE)=INDEX($E$113:$G$114,MATCH("●",INDEX($H$113:$AQ$114,,MATCH($D202,$70:$70,0)-7),0),1),"","sed -i "&amp;IF($AK$171="MacOS","'' ","")&amp;"'s#"&amp;BC$173&amp;"="""&amp;VLOOKUP(BC$173,$AD$9:$AN$20,8,FALSE)&amp;""""&amp;"#"&amp;BC$173&amp;"="&amp;""""&amp;INDEX($E$113:$G$114,MATCH("●",INDEX($H$113:$AQ$114,,MATCH($D202,$70:$70,0)-7),0),1)&amp;""""&amp;"#g'"&amp;" ${CONFIG_DIR}db_data_config.txt; export "&amp;BC$173&amp;"="&amp;""""&amp;INDEX($E$113:$G$114,MATCH("●",INDEX($H$113:$AQ$114,,MATCH($D202,$70:$70,0)-7),0),1)&amp;""";"),",",""",""")</f>
        <v/>
      </c>
      <c r="BD202" s="73" t="str">
        <f>SUBSTITUTE(IF(INDEX($E$113:$G$114,MATCH("●",INDEX($H$113:$AQ$114,,MATCH($D202,$70:$70,0)-7),0),1)=VLOOKUP(BD$173,$AD$9:$AN$20,8,FALSE),"","sed -i "&amp;IF($AK$171="MacOS","'' ","")&amp;"'s#"&amp;BD$173&amp;"="""&amp;INDEX($E$113:$G$114,MATCH("●",INDEX($H$113:$AQ$114,,MATCH($D202,$70:$70,0)-7),0),1)&amp;""""&amp;"#"&amp;BD$173&amp;"="&amp;""""&amp;VLOOKUP(BD$173,$AD$9:$AN$20,8,FALSE)&amp;""""&amp;"#g'"&amp;"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2" s="73" t="str">
        <f>SUBSTITUTE(IF(VLOOKUP(BE$173,$AD$9:$AN$20,8,FALSE)=INDEX($E$116:$G$118,MATCH("●",INDEX($H$116:$AQ$118,,MATCH($D202,$70:$70,0)-7),0),1),"","sed -i "&amp;IF($AK$171="MacOS","'' ","")&amp;"'s#"&amp;BE$173&amp;"="""&amp;VLOOKUP(BE$173,$AD$9:$AN$20,8,FALSE)&amp;""""&amp;"#"&amp;BE$173&amp;"="&amp;""""&amp;INDEX($E$116:$G$118,MATCH("●",INDEX($H$116:$AQ$118,,MATCH($D202,$70:$70,0)-7),0),1)&amp;""""&amp;"#g'"&amp;" ${CONFIG_DIR}db_data_config.txt; export "&amp;BE$173&amp;"="&amp;""""&amp;INDEX($E$116:$G$118,MATCH("●",INDEX($H$116:$AQ$118,,MATCH($D202,$70:$70,0)-7),0),1)&amp;""";"),",",""",""")</f>
        <v/>
      </c>
      <c r="BF202" s="73" t="str">
        <f>SUBSTITUTE(IF(INDEX($E$116:$G$118,MATCH("●",INDEX($H$116:$AQ$118,,MATCH($D202,$70:$70,0)-7),0),1)=VLOOKUP(BF$173,$AD$9:$AN$20,8,FALSE),"","sed -i "&amp;IF($AK$171="MacOS","'' ","")&amp;"'s#"&amp;BF$173&amp;"="""&amp;INDEX($E$116:$G$118,MATCH("●",INDEX($H$116:$AQ$118,,MATCH($D202,$70:$70,0)-7),0),1)&amp;""""&amp;"#"&amp;BF$173&amp;"="&amp;""""&amp;VLOOKUP(BF$173,$AD$9:$AN$20,8,FALSE)&amp;""""&amp;"#g'"&amp;"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2" s="73" t="str">
        <f>SUBSTITUTE(IF(VLOOKUP(BG$173,$AD$9:$AN$20,8,FALSE)=INDEX($E$120:$G$122,MATCH("●",INDEX($H$120:$AQ$122,,MATCH($D202,$70:$70,0)-7),0),1),"","sed -i "&amp;IF($AK$171="MacOS","'' ","")&amp;"'s#"&amp;BG$173&amp;"="""&amp;VLOOKUP(BG$173,$AD$9:$AN$20,8,FALSE)&amp;""""&amp;"#"&amp;BG$173&amp;"="&amp;""""&amp;INDEX($E$120:$G$122,MATCH("●",INDEX($H$120:$AQ$122,,MATCH($D202,$70:$70,0)-7),0),1)&amp;""""&amp;"#g'"&amp;" ${CONFIG_DIR}db_data_config.txt; export "&amp;BG$173&amp;"="&amp;""""&amp;INDEX($E$120:$G$122,MATCH("●",INDEX($H$120:$AQ$122,,MATCH($D202,$70:$70,0)-7),0),1)&amp;""";"),",",""",""")</f>
        <v/>
      </c>
      <c r="BH202" s="73" t="str">
        <f>SUBSTITUTE(IF(INDEX($E$120:$G$122,MATCH("●",INDEX($H$120:$AQ$122,,MATCH($D202,$70:$70,0)-7),0),1)=VLOOKUP(BH$173,$AD$9:$AN$20,8,FALSE),"","sed -i "&amp;IF($AK$171="MacOS","'' ","")&amp;"'s#"&amp;BH$173&amp;"="""&amp;INDEX($E$120:$G$122,MATCH("●",INDEX($H$120:$AQ$122,,MATCH($D202,$70:$70,0)-7),0),1)&amp;""""&amp;"#"&amp;BH$173&amp;"="&amp;""""&amp;VLOOKUP(BH$173,$AD$9:$AN$20,8,FALSE)&amp;""""&amp;"#g'"&amp;"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2" s="73" t="str">
        <f>SUBSTITUTE(IF(VLOOKUP(BI$173,$AD$9:$AN$20,8,FALSE)=INDEX($E$124:$G$127,MATCH("●",INDEX($H$124:$AQ$127,,MATCH($D202,$70:$70,0)-7),0),1),"","sed -i "&amp;IF($AK$171="MacOS","'' ","")&amp;"'s#"&amp;BI$173&amp;"="""&amp;VLOOKUP(BI$173,$AD$9:$AN$20,8,FALSE)&amp;""""&amp;"#"&amp;BI$173&amp;"="&amp;""""&amp;INDEX($E$124:$G$127,MATCH("●",INDEX($H$124:$AQ$127,,MATCH($D202,$70:$70,0)-7),0),1)&amp;""""&amp;"#g'"&amp;" ${CONFIG_DIR}db_data_config.txt; export "&amp;BI$173&amp;"="&amp;""""&amp;INDEX($E$124:$G$127,MATCH("●",INDEX($H$124:$AQ$127,,MATCH($D202,$70:$70,0)-7),0),1)&amp;""";"),",",""",""")</f>
        <v/>
      </c>
      <c r="BJ202" s="73" t="str">
        <f>SUBSTITUTE(IF(INDEX($E$124:$G$127,MATCH("●",INDEX($H$124:$AQ$127,,MATCH($D202,$70:$70,0)-7),0),1)=VLOOKUP(BJ$173,$AD$9:$AN$20,8,FALSE),"","sed -i "&amp;IF($AK$171="MacOS","'' ","")&amp;"'s#"&amp;BJ$173&amp;"="""&amp;INDEX($E$124:$G$127,MATCH("●",INDEX($H$124:$AQ$127,,MATCH($D202,$70:$70,0)-7),0),1)&amp;""""&amp;"#"&amp;BJ$173&amp;"="&amp;""""&amp;VLOOKUP(BJ$173,$AD$9:$AN$20,8,FALSE)&amp;""""&amp;"#g'"&amp;"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2" s="73" t="str">
        <f>SUBSTITUTE(IF(VLOOKUP(BK$173,$AD$9:$AN$20,8,FALSE)=INDEX($E$129:$G$131,MATCH("●",INDEX($H$129:$AQ$131,,MATCH($D202,$70:$70,0)-7),0),1),"","sed -i "&amp;IF($AK$171="MacOS","'' ","")&amp;"'s#"&amp;BK$173&amp;"="""&amp;VLOOKUP(BK$173,$AD$9:$AN$20,8,FALSE)&amp;""""&amp;"#"&amp;BK$173&amp;"="&amp;""""&amp;INDEX($E$129:$G$131,MATCH("●",INDEX($H$129:$AQ$131,,MATCH($D202,$70:$70,0)-7),0),1)&amp;""""&amp;"#g'"&amp;" ${CONFIG_DIR}db_data_config.txt; export "&amp;BK$173&amp;"="&amp;""""&amp;INDEX($E$129:$G$131,MATCH("●",INDEX($H$129:$AQ$131,,MATCH($D202,$70:$70,0)-7),0),1)&amp;""";"),",",""",""")</f>
        <v>sed -i '' 's#TIME_SEPARATOR=":"#TIME_SEPARATOR="NONE"#g' ${CONFIG_DIR}db_data_config.txt; export TIME_SEPARATOR="NONE";</v>
      </c>
      <c r="BL202" s="73" t="str">
        <f>SUBSTITUTE(IF(INDEX($E$129:$G$131,MATCH("●",INDEX($H$129:$AQ$131,,MATCH($D202,$70:$70,0)-7),0),1)=VLOOKUP(BL$173,$AD$9:$AN$20,8,FALSE),"","sed -i "&amp;IF($AK$171="MacOS","'' ","")&amp;"'s#"&amp;BL$173&amp;"="""&amp;INDEX($E$129:$G$131,MATCH("●",INDEX($H$129:$AQ$131,,MATCH($D202,$70:$70,0)-7),0),1)&amp;""""&amp;"#"&amp;BL$173&amp;"="&amp;""""&amp;VLOOKUP(BL$173,$AD$9:$AN$20,8,FALSE)&amp;""""&amp;"#g'"&amp;"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>sed -i '' 's#TIME_SEPARATOR="NONE"#TIME_SEPARATOR=":"#g' ${CONFIG_DIR}db_data_config.txt; export TIME_SEPARATOR=":";</v>
      </c>
      <c r="BM202" s="73" t="str">
        <f>SUBSTITUTE(IF(VLOOKUP(BM$173,$AD$9:$AN$20,8,FALSE)=INDEX($E$133:$G$135,MATCH("●",INDEX($H$133:$AQ$135,,MATCH($D202,$70:$70,0)-7),0),1),"","sed -i "&amp;IF($AK$171="MacOS","'' ","")&amp;"'s#"&amp;BM$173&amp;"="""&amp;VLOOKUP(BM$173,$AD$9:$AN$20,8,FALSE)&amp;""""&amp;"#"&amp;BM$173&amp;"="&amp;""""&amp;INDEX($E$133:$G$135,MATCH("●",INDEX($H$133:$AQ$135,,MATCH($D202,$70:$70,0)-7),0),1)&amp;""""&amp;"#g'"&amp;" ${CONFIG_DIR}db_data_config.txt; export "&amp;BM$173&amp;"="&amp;""""&amp;INDEX($E$133:$G$135,MATCH("●",INDEX($H$133:$AQ$135,,MATCH($D202,$70:$70,0)-7),0),1)&amp;""";"),",",""",""")</f>
        <v/>
      </c>
      <c r="BN202" s="73" t="str">
        <f>SUBSTITUTE(IF(INDEX($E$133:$G$135,MATCH("●",INDEX($H$133:$AQ$135,,MATCH($D202,$70:$70,0)-7),0),1)=VLOOKUP(BN$173,$AD$9:$AN$20,8,FALSE),"","sed -i "&amp;IF($AK$171="MacOS","'' ","")&amp;"'s#"&amp;BN$173&amp;"="""&amp;INDEX($E$133:$G$135,MATCH("●",INDEX($H$133:$AQ$135,,MATCH($D202,$70:$70,0)-7),0),1)&amp;""""&amp;"#"&amp;BN$173&amp;"="&amp;""""&amp;VLOOKUP(BN$173,$AD$9:$AN$20,8,FALSE)&amp;""""&amp;"#g'"&amp;"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2" s="73" t="str">
        <f>SUBSTITUTE(IF(VLOOKUP(BO$173,$AD$9:$AN$20,8,FALSE)=INDEX($E$137:$G$139,MATCH("●",INDEX($H$137:$AQ$139,,MATCH($D202,$70:$70,0)-7),0),1),"","sed -i "&amp;IF($AK$171="MacOS","'' ","")&amp;"'s#"&amp;BO$173&amp;"="""&amp;VLOOKUP(BO$173,$AD$9:$AN$20,8,FALSE)&amp;""""&amp;"#"&amp;BO$173&amp;"="&amp;""""&amp;INDEX($E$137:$G$139,MATCH("●",INDEX($H$137:$AQ$139,,MATCH($D202,$70:$70,0)-7),0),1)&amp;""""&amp;"#g'"&amp;" ${CONFIG_DIR}db_data_config.txt; export "&amp;BO$173&amp;"="&amp;""""&amp;INDEX($E$137:$G$139,MATCH("●",INDEX($H$137:$AQ$139,,MATCH($D202,$70:$70,0)-7),0),1)&amp;""";"),",",""",""")</f>
        <v/>
      </c>
      <c r="BP202" s="73" t="str">
        <f>SUBSTITUTE(IF(INDEX($E$137:$G$139,MATCH("●",INDEX($H$137:$AQ$139,,MATCH($D202,$70:$70,0)-7),0),1)=VLOOKUP(BP$173,$AD$9:$AN$20,8,FALSE),"","sed -i "&amp;IF($AK$171="MacOS","'' ","")&amp;"'s#"&amp;BP$173&amp;"="""&amp;INDEX($E$137:$G$139,MATCH("●",INDEX($H$137:$AQ$139,,MATCH($D202,$70:$70,0)-7),0),1)&amp;""""&amp;"#"&amp;BP$173&amp;"="&amp;""""&amp;VLOOKUP(BP$173,$AD$9:$AN$20,8,FALSE)&amp;""""&amp;"#g'"&amp;"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2" s="73" t="str">
        <f>SUBSTITUTE(IF(VLOOKUP(BQ$173,$AD$9:$AN$20,8,FALSE)=INDEX($E$141:$G$143,MATCH("●",INDEX($H$141:$AQ$143,,MATCH($D202,$70:$70,0)-7),0),1),"","sed -i "&amp;IF($AK$171="MacOS","'' ","")&amp;"'s#"&amp;BQ$173&amp;"="""&amp;VLOOKUP(BQ$173,$AD$9:$AN$20,8,FALSE)&amp;""""&amp;"#"&amp;BQ$173&amp;"="&amp;""""&amp;INDEX($E$141:$G$143,MATCH("●",INDEX($H$141:$AQ$143,,MATCH($D202,$70:$70,0)-7),0),1)&amp;""""&amp;"#g'"&amp;" ${CONFIG_DIR}db_data_config.txt; export "&amp;BQ$173&amp;"="&amp;""""&amp;INDEX($E$141:$G$143,MATCH("●",INDEX($H$141:$AQ$143,,MATCH($D202,$70:$70,0)-7),0),1)&amp;""";"),",",""",""")</f>
        <v/>
      </c>
      <c r="BR202" s="73" t="str">
        <f>SUBSTITUTE(IF(INDEX($E$141:$G$143,MATCH("●",INDEX($H$141:$AQ$143,,MATCH($D202,$70:$70,0)-7),0),1)=VLOOKUP(BR$173,$AD$9:$AN$20,8,FALSE),"","sed -i "&amp;IF($AK$171="MacOS","'' ","")&amp;"'s#"&amp;BR$173&amp;"="""&amp;INDEX($E$141:$G$143,MATCH("●",INDEX($H$141:$AQ$143,,MATCH($D202,$70:$70,0)-7),0),1)&amp;""""&amp;"#"&amp;BR$173&amp;"="&amp;""""&amp;VLOOKUP(BR$173,$AD$9:$AN$20,8,FALSE)&amp;""""&amp;"#g'"&amp;"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2" s="73" t="str">
        <f>SUBSTITUTE(IF(VLOOKUP(BS$173,$AD$9:$AN$20,8,FALSE)=INDEX($E$145:$G$147,MATCH("●",INDEX($H$145:$AQ$147,,MATCH($D202,$70:$70,0)-7),0),1),"","sed -i "&amp;IF($AK$171="MacOS","'' ","")&amp;"'s#"&amp;BS$173&amp;"="""&amp;VLOOKUP(BS$173,$AD$9:$AN$20,8,FALSE)&amp;""""&amp;"#"&amp;BS$173&amp;"="&amp;""""&amp;INDEX($E$145:$G$147,MATCH("●",INDEX($H$145:$AQ$147,,MATCH($D202,$70:$70,0)-7),0),1)&amp;""""&amp;"#g'"&amp;" ${CONFIG_DIR}db_data_config.txt; export "&amp;BS$173&amp;"="&amp;""""&amp;INDEX($E$145:$G$147,MATCH("●",INDEX($H$145:$AQ$147,,MATCH($D202,$70:$70,0)-7),0),1)&amp;""";"),",",""",""")</f>
        <v/>
      </c>
      <c r="BT202" s="73" t="str">
        <f>SUBSTITUTE(IF(INDEX($E$145:$G$147,MATCH("●",INDEX($H$145:$AQ$147,,MATCH($D202,$70:$70,0)-7),0),1)=VLOOKUP(BT$173,$AD$9:$AN$20,8,FALSE),"","sed -i "&amp;IF($AK$171="MacOS","'' ","")&amp;"'s#"&amp;BT$173&amp;"="""&amp;INDEX($E$145:$G$147,MATCH("●",INDEX($H$145:$AQ$147,,MATCH($D202,$70:$70,0)-7),0),1)&amp;""""&amp;"#"&amp;BT$173&amp;"="&amp;""""&amp;VLOOKUP(BT$173,$AD$9:$AN$20,8,FALSE)&amp;""""&amp;"#g'"&amp;"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2" s="60" t="s">
        <v>1107</v>
      </c>
    </row>
    <row r="203" spans="4:73" ht="54" customHeight="1">
      <c r="D203" s="138">
        <f t="shared" si="3"/>
        <v>101</v>
      </c>
      <c r="E203" s="139"/>
      <c r="F203" s="139"/>
      <c r="G203" s="140"/>
      <c r="H203" s="45" t="str">
        <f t="shared" ca="1" si="2"/>
        <v>clear; echo テストケース101;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's#SEPARATOR_DATE_TIME="NONE"#SEPARATOR_DATE_TIME="SPACE"#g' ${CONFIG_DIR}db_data_config.txt; export SEPARATOR_DATE_TIME="SPACE";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146" t="str" cm="1">
        <f t="array" ref="AE203">SUBSTITUTE(INDEX($H$149:$AQ$149, , MATCH($D203, $70:$70, 0)-7),"-","")</f>
        <v>正常</v>
      </c>
      <c r="AF203" s="147"/>
      <c r="AG203" s="148"/>
      <c r="AH203" s="156" t="s">
        <v>984</v>
      </c>
      <c r="AI203" s="157"/>
      <c r="AJ203" s="157"/>
      <c r="AK203" s="157"/>
      <c r="AL203" s="157"/>
      <c r="AM203" s="157"/>
      <c r="AN203" s="157"/>
      <c r="AO203" s="157"/>
      <c r="AP203" s="157"/>
      <c r="AQ203" s="158"/>
      <c r="AS203" s="69" t="str" cm="1">
        <f t="array" ref="AS203">SUBSTITUTE(TEXT(INDEX($H$152:$AQ$152,1,$D203-72),"000000"),"-","")</f>
        <v>220001</v>
      </c>
      <c r="AT203" s="70"/>
      <c r="AU203" s="71"/>
      <c r="AW203" s="73" t="str">
        <f>SUBSTITUTE(IF(VLOOKUP(AW$173,$AD$9:$AN$20,8,FALSE)=INDEX($E$76:$G$78,MATCH("●",INDEX($H$76:$AQ$78,,MATCH($D203,$70:$70,0)-7),0),1),"","sed -i "&amp;IF($AK$171="MacOS","'' ","")&amp;"'s#"&amp;AW$173&amp;"="""&amp;VLOOKUP(AW$173,$AD$9:$AN$20,8,FALSE)&amp;""""&amp;"#"&amp;AW$173&amp;"="&amp;""""&amp;INDEX($E$76:$G$78,MATCH("●",INDEX($H$76:$AQ$78,,MATCH($D203,$70:$70,0)-7),0),1)&amp;""""&amp;"#g'"&amp;" ${CONFIG_DIR}db_data_config.txt; export "&amp;AW$173&amp;"="&amp;""""&amp;INDEX($E$76:$G$78,MATCH("●",INDEX($H$76:$AQ$78,,MATCH($D203,$70:$70,0)-7),0),1)&amp;""";"),",",""",""")</f>
        <v/>
      </c>
      <c r="AX203" s="73" t="str">
        <f>SUBSTITUTE(IF(INDEX($E$76:$G$78,MATCH("●",INDEX($H$76:$AQ$78,,MATCH($D203,$70:$70,0)-7),0),1)=VLOOKUP(AX$173,$AD$9:$AN$20,8,FALSE),"","sed -i "&amp;IF($AK$171="MacOS","'' ","")&amp;"'s#"&amp;AX$173&amp;"="""&amp;INDEX($E$76:$G$78,MATCH("●",INDEX($H$76:$AQ$78,,MATCH($D203,$70:$70,0)-7),0),1)&amp;""""&amp;"#"&amp;AX$173&amp;"="&amp;""""&amp;VLOOKUP(AX$173,$AD$9:$AN$20,8,FALSE)&amp;""""&amp;"#g'"&amp;"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3" s="73" t="str">
        <f>SUBSTITUTE(IF(VLOOKUP(AY$173,$AD$9:$AN$20,8,FALSE)=INDEX($E$80:$G$84,MATCH("●",INDEX($H$80:$AQ$84,,MATCH($D203,$70:$70,0)-7),0),1),"","sed -i "&amp;IF($AK$171="MacOS","'' ","")&amp;"'s#"&amp;AY$173&amp;"="""&amp;VLOOKUP(AY$173,$AD$9:$AN$20,8,FALSE)&amp;""""&amp;"#"&amp;AY$173&amp;"="&amp;""""&amp;INDEX($E$80:$G$84,MATCH("●",INDEX($H$80:$AQ$84,,MATCH($D203,$70:$70,0)-7),0),1)&amp;""""&amp;"#g'"&amp;" ${CONFIG_DIR}db_data_config.txt; export "&amp;AY$173&amp;"="&amp;""""&amp;INDEX($E$80:$G$84,MATCH("●",INDEX($H$80:$AQ$84,,MATCH($D203,$70:$70,0)-7),0),1)&amp;""";"),",",""",""")</f>
        <v>sed -i '' 's#COLUMN_DATA_TYPE="char"#COLUMN_DATA_TYPE="date"#g' ${CONFIG_DIR}db_data_config.txt; export COLUMN_DATA_TYPE="date";</v>
      </c>
      <c r="AZ203" s="73" t="str">
        <f>SUBSTITUTE(IF(INDEX($E$80:$G$84,MATCH("●",INDEX($H$80:$AQ$84,,MATCH($D203,$70:$70,0)-7),0),1)=VLOOKUP(AZ$173,$AD$9:$AN$20,8,FALSE),"","sed -i "&amp;IF($AK$171="MacOS","'' ","")&amp;"'s#"&amp;AZ$173&amp;"="""&amp;INDEX($E$80:$G$84,MATCH("●",INDEX($H$80:$AQ$84,,MATCH($D203,$70:$70,0)-7),0),1)&amp;""""&amp;"#"&amp;AZ$173&amp;"="&amp;""""&amp;VLOOKUP(AZ$173,$AD$9:$AN$20,8,FALSE)&amp;""""&amp;"#g'"&amp;"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203" s="73" t="str">
        <f>SUBSTITUTE(IF(VLOOKUP(BA$173,$AD$9:$AN$20,8,FALSE)=INDEX($E$86:$G$111,MATCH("●",INDEX($H$86:$AQ$111,,MATCH($D203,$70:$70,0)-7),0),1),"","sed -i "&amp;IF($AK$171="MacOS","'' ","")&amp;"'s#"&amp;BA$173&amp;"="""&amp;VLOOKUP(BA$173,$AD$9:$AN$20,8,FALSE)&amp;""""&amp;"#"&amp;BA$173&amp;"="&amp;""""&amp;INDEX($E$86:$G$111,MATCH("●",INDEX($H$86:$AQ$111,,MATCH($D203,$70:$70,0)-7),0),1)&amp;""""&amp;"#g'"&amp;" ${CONFIG_DIR}db_data_config.txt; export "&amp;BA$173&amp;"="&amp;""""&amp;INDEX($E$86:$G$111,MATCH("●",INDEX($H$86:$AQ$111,,MATCH($D203,$70:$70,0)-7),0),1)&amp;""";"),",",""",""")</f>
        <v>sed -i '' 's#COLUMN_DATA_LENGTH="3"#COLUMN_DATA_LENGTH="YYYYMMDDhhmmss"#g' ${CONFIG_DIR}db_data_config.txt; export COLUMN_DATA_LENGTH="YYYYMMDDhhmmss";</v>
      </c>
      <c r="BB203" s="73" t="str">
        <f>SUBSTITUTE(IF(INDEX($E$86:$G$111,MATCH("●",INDEX($H$86:$AQ$111,,MATCH($D203,$70:$70,0)-7),0),1)=VLOOKUP(BB$173,$AD$9:$AN$20,8,FALSE),"","sed -i "&amp;IF($AK$171="MacOS","'' ","")&amp;"'s#"&amp;BB$173&amp;"="""&amp;INDEX($E$86:$G$111,MATCH("●",INDEX($H$86:$AQ$111,,MATCH($D203,$70:$70,0)-7),0),1)&amp;""""&amp;"#"&amp;BB$173&amp;"="&amp;""""&amp;VLOOKUP(BB$173,$AD$9:$AN$20,8,FALSE)&amp;""""&amp;"#g'"&amp;"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3" s="73" t="str">
        <f>SUBSTITUTE(IF(VLOOKUP(BC$173,$AD$9:$AN$20,8,FALSE)=INDEX($E$113:$G$114,MATCH("●",INDEX($H$113:$AQ$114,,MATCH($D203,$70:$70,0)-7),0),1),"","sed -i "&amp;IF($AK$171="MacOS","'' ","")&amp;"'s#"&amp;BC$173&amp;"="""&amp;VLOOKUP(BC$173,$AD$9:$AN$20,8,FALSE)&amp;""""&amp;"#"&amp;BC$173&amp;"="&amp;""""&amp;INDEX($E$113:$G$114,MATCH("●",INDEX($H$113:$AQ$114,,MATCH($D203,$70:$70,0)-7),0),1)&amp;""""&amp;"#g'"&amp;" ${CONFIG_DIR}db_data_config.txt; export "&amp;BC$173&amp;"="&amp;""""&amp;INDEX($E$113:$G$114,MATCH("●",INDEX($H$113:$AQ$114,,MATCH($D203,$70:$70,0)-7),0),1)&amp;""";"),",",""",""")</f>
        <v/>
      </c>
      <c r="BD203" s="73" t="str">
        <f>SUBSTITUTE(IF(INDEX($E$113:$G$114,MATCH("●",INDEX($H$113:$AQ$114,,MATCH($D203,$70:$70,0)-7),0),1)=VLOOKUP(BD$173,$AD$9:$AN$20,8,FALSE),"","sed -i "&amp;IF($AK$171="MacOS","'' ","")&amp;"'s#"&amp;BD$173&amp;"="""&amp;INDEX($E$113:$G$114,MATCH("●",INDEX($H$113:$AQ$114,,MATCH($D203,$70:$70,0)-7),0),1)&amp;""""&amp;"#"&amp;BD$173&amp;"="&amp;""""&amp;VLOOKUP(BD$173,$AD$9:$AN$20,8,FALSE)&amp;""""&amp;"#g'"&amp;"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3" s="73" t="str">
        <f>SUBSTITUTE(IF(VLOOKUP(BE$173,$AD$9:$AN$20,8,FALSE)=INDEX($E$116:$G$118,MATCH("●",INDEX($H$116:$AQ$118,,MATCH($D203,$70:$70,0)-7),0),1),"","sed -i "&amp;IF($AK$171="MacOS","'' ","")&amp;"'s#"&amp;BE$173&amp;"="""&amp;VLOOKUP(BE$173,$AD$9:$AN$20,8,FALSE)&amp;""""&amp;"#"&amp;BE$173&amp;"="&amp;""""&amp;INDEX($E$116:$G$118,MATCH("●",INDEX($H$116:$AQ$118,,MATCH($D203,$70:$70,0)-7),0),1)&amp;""""&amp;"#g'"&amp;" ${CONFIG_DIR}db_data_config.txt; export "&amp;BE$173&amp;"="&amp;""""&amp;INDEX($E$116:$G$118,MATCH("●",INDEX($H$116:$AQ$118,,MATCH($D203,$70:$70,0)-7),0),1)&amp;""";"),",",""",""")</f>
        <v/>
      </c>
      <c r="BF203" s="73" t="str">
        <f>SUBSTITUTE(IF(INDEX($E$116:$G$118,MATCH("●",INDEX($H$116:$AQ$118,,MATCH($D203,$70:$70,0)-7),0),1)=VLOOKUP(BF$173,$AD$9:$AN$20,8,FALSE),"","sed -i "&amp;IF($AK$171="MacOS","'' ","")&amp;"'s#"&amp;BF$173&amp;"="""&amp;INDEX($E$116:$G$118,MATCH("●",INDEX($H$116:$AQ$118,,MATCH($D203,$70:$70,0)-7),0),1)&amp;""""&amp;"#"&amp;BF$173&amp;"="&amp;""""&amp;VLOOKUP(BF$173,$AD$9:$AN$20,8,FALSE)&amp;""""&amp;"#g'"&amp;"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3" s="73" t="str">
        <f>SUBSTITUTE(IF(VLOOKUP(BG$173,$AD$9:$AN$20,8,FALSE)=INDEX($E$120:$G$122,MATCH("●",INDEX($H$120:$AQ$122,,MATCH($D203,$70:$70,0)-7),0),1),"","sed -i "&amp;IF($AK$171="MacOS","'' ","")&amp;"'s#"&amp;BG$173&amp;"="""&amp;VLOOKUP(BG$173,$AD$9:$AN$20,8,FALSE)&amp;""""&amp;"#"&amp;BG$173&amp;"="&amp;""""&amp;INDEX($E$120:$G$122,MATCH("●",INDEX($H$120:$AQ$122,,MATCH($D203,$70:$70,0)-7),0),1)&amp;""""&amp;"#g'"&amp;" ${CONFIG_DIR}db_data_config.txt; export "&amp;BG$173&amp;"="&amp;""""&amp;INDEX($E$120:$G$122,MATCH("●",INDEX($H$120:$AQ$122,,MATCH($D203,$70:$70,0)-7),0),1)&amp;""";"),",",""",""")</f>
        <v/>
      </c>
      <c r="BH203" s="73" t="str">
        <f>SUBSTITUTE(IF(INDEX($E$120:$G$122,MATCH("●",INDEX($H$120:$AQ$122,,MATCH($D203,$70:$70,0)-7),0),1)=VLOOKUP(BH$173,$AD$9:$AN$20,8,FALSE),"","sed -i "&amp;IF($AK$171="MacOS","'' ","")&amp;"'s#"&amp;BH$173&amp;"="""&amp;INDEX($E$120:$G$122,MATCH("●",INDEX($H$120:$AQ$122,,MATCH($D203,$70:$70,0)-7),0),1)&amp;""""&amp;"#"&amp;BH$173&amp;"="&amp;""""&amp;VLOOKUP(BH$173,$AD$9:$AN$20,8,FALSE)&amp;""""&amp;"#g'"&amp;"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3" s="73" t="str">
        <f>SUBSTITUTE(IF(VLOOKUP(BI$173,$AD$9:$AN$20,8,FALSE)=INDEX($E$124:$G$127,MATCH("●",INDEX($H$124:$AQ$127,,MATCH($D203,$70:$70,0)-7),0),1),"","sed -i "&amp;IF($AK$171="MacOS","'' ","")&amp;"'s#"&amp;BI$173&amp;"="""&amp;VLOOKUP(BI$173,$AD$9:$AN$20,8,FALSE)&amp;""""&amp;"#"&amp;BI$173&amp;"="&amp;""""&amp;INDEX($E$124:$G$127,MATCH("●",INDEX($H$124:$AQ$127,,MATCH($D203,$70:$70,0)-7),0),1)&amp;""""&amp;"#g'"&amp;" ${CONFIG_DIR}db_data_config.txt; export "&amp;BI$173&amp;"="&amp;""""&amp;INDEX($E$124:$G$127,MATCH("●",INDEX($H$124:$AQ$127,,MATCH($D203,$70:$70,0)-7),0),1)&amp;""";"),",",""",""")</f>
        <v/>
      </c>
      <c r="BJ203" s="73" t="str">
        <f>SUBSTITUTE(IF(INDEX($E$124:$G$127,MATCH("●",INDEX($H$124:$AQ$127,,MATCH($D203,$70:$70,0)-7),0),1)=VLOOKUP(BJ$173,$AD$9:$AN$20,8,FALSE),"","sed -i "&amp;IF($AK$171="MacOS","'' ","")&amp;"'s#"&amp;BJ$173&amp;"="""&amp;INDEX($E$124:$G$127,MATCH("●",INDEX($H$124:$AQ$127,,MATCH($D203,$70:$70,0)-7),0),1)&amp;""""&amp;"#"&amp;BJ$173&amp;"="&amp;""""&amp;VLOOKUP(BJ$173,$AD$9:$AN$20,8,FALSE)&amp;""""&amp;"#g'"&amp;"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3" s="73" t="str">
        <f>SUBSTITUTE(IF(VLOOKUP(BK$173,$AD$9:$AN$20,8,FALSE)=INDEX($E$129:$G$131,MATCH("●",INDEX($H$129:$AQ$131,,MATCH($D203,$70:$70,0)-7),0),1),"","sed -i "&amp;IF($AK$171="MacOS","'' ","")&amp;"'s#"&amp;BK$173&amp;"="""&amp;VLOOKUP(BK$173,$AD$9:$AN$20,8,FALSE)&amp;""""&amp;"#"&amp;BK$173&amp;"="&amp;""""&amp;INDEX($E$129:$G$131,MATCH("●",INDEX($H$129:$AQ$131,,MATCH($D203,$70:$70,0)-7),0),1)&amp;""""&amp;"#g'"&amp;" ${CONFIG_DIR}db_data_config.txt; export "&amp;BK$173&amp;"="&amp;""""&amp;INDEX($E$129:$G$131,MATCH("●",INDEX($H$129:$AQ$131,,MATCH($D203,$70:$70,0)-7),0),1)&amp;""";"),",",""",""")</f>
        <v/>
      </c>
      <c r="BL203" s="73" t="str">
        <f>SUBSTITUTE(IF(INDEX($E$129:$G$131,MATCH("●",INDEX($H$129:$AQ$131,,MATCH($D203,$70:$70,0)-7),0),1)=VLOOKUP(BL$173,$AD$9:$AN$20,8,FALSE),"","sed -i "&amp;IF($AK$171="MacOS","'' ","")&amp;"'s#"&amp;BL$173&amp;"="""&amp;INDEX($E$129:$G$131,MATCH("●",INDEX($H$129:$AQ$131,,MATCH($D203,$70:$70,0)-7),0),1)&amp;""""&amp;"#"&amp;BL$173&amp;"="&amp;""""&amp;VLOOKUP(BL$173,$AD$9:$AN$20,8,FALSE)&amp;""""&amp;"#g'"&amp;"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3" s="73" t="str">
        <f>SUBSTITUTE(IF(VLOOKUP(BM$173,$AD$9:$AN$20,8,FALSE)=INDEX($E$133:$G$135,MATCH("●",INDEX($H$133:$AQ$135,,MATCH($D203,$70:$70,0)-7),0),1),"","sed -i "&amp;IF($AK$171="MacOS","'' ","")&amp;"'s#"&amp;BM$173&amp;"="""&amp;VLOOKUP(BM$173,$AD$9:$AN$20,8,FALSE)&amp;""""&amp;"#"&amp;BM$173&amp;"="&amp;""""&amp;INDEX($E$133:$G$135,MATCH("●",INDEX($H$133:$AQ$135,,MATCH($D203,$70:$70,0)-7),0),1)&amp;""""&amp;"#g'"&amp;" ${CONFIG_DIR}db_data_config.txt; export "&amp;BM$173&amp;"="&amp;""""&amp;INDEX($E$133:$G$135,MATCH("●",INDEX($H$133:$AQ$135,,MATCH($D203,$70:$70,0)-7),0),1)&amp;""";"),",",""",""")</f>
        <v>sed -i '' 's#SEPARATOR_DATE_TIME="SPACE"#SEPARATOR_DATE_TIME="NONE"#g' ${CONFIG_DIR}db_data_config.txt; export SEPARATOR_DATE_TIME="NONE";</v>
      </c>
      <c r="BN203" s="73" t="str">
        <f>SUBSTITUTE(IF(INDEX($E$133:$G$135,MATCH("●",INDEX($H$133:$AQ$135,,MATCH($D203,$70:$70,0)-7),0),1)=VLOOKUP(BN$173,$AD$9:$AN$20,8,FALSE),"","sed -i "&amp;IF($AK$171="MacOS","'' ","")&amp;"'s#"&amp;BN$173&amp;"="""&amp;INDEX($E$133:$G$135,MATCH("●",INDEX($H$133:$AQ$135,,MATCH($D203,$70:$70,0)-7),0),1)&amp;""""&amp;"#"&amp;BN$173&amp;"="&amp;""""&amp;VLOOKUP(BN$173,$AD$9:$AN$20,8,FALSE)&amp;""""&amp;"#g'"&amp;"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>sed -i '' 's#SEPARATOR_DATE_TIME="NONE"#SEPARATOR_DATE_TIME="SPACE"#g' ${CONFIG_DIR}db_data_config.txt; export SEPARATOR_DATE_TIME="SPACE";</v>
      </c>
      <c r="BO203" s="73" t="str">
        <f>SUBSTITUTE(IF(VLOOKUP(BO$173,$AD$9:$AN$20,8,FALSE)=INDEX($E$137:$G$139,MATCH("●",INDEX($H$137:$AQ$139,,MATCH($D203,$70:$70,0)-7),0),1),"","sed -i "&amp;IF($AK$171="MacOS","'' ","")&amp;"'s#"&amp;BO$173&amp;"="""&amp;VLOOKUP(BO$173,$AD$9:$AN$20,8,FALSE)&amp;""""&amp;"#"&amp;BO$173&amp;"="&amp;""""&amp;INDEX($E$137:$G$139,MATCH("●",INDEX($H$137:$AQ$139,,MATCH($D203,$70:$70,0)-7),0),1)&amp;""""&amp;"#g'"&amp;" ${CONFIG_DIR}db_data_config.txt; export "&amp;BO$173&amp;"="&amp;""""&amp;INDEX($E$137:$G$139,MATCH("●",INDEX($H$137:$AQ$139,,MATCH($D203,$70:$70,0)-7),0),1)&amp;""";"),",",""",""")</f>
        <v/>
      </c>
      <c r="BP203" s="73" t="str">
        <f>SUBSTITUTE(IF(INDEX($E$137:$G$139,MATCH("●",INDEX($H$137:$AQ$139,,MATCH($D203,$70:$70,0)-7),0),1)=VLOOKUP(BP$173,$AD$9:$AN$20,8,FALSE),"","sed -i "&amp;IF($AK$171="MacOS","'' ","")&amp;"'s#"&amp;BP$173&amp;"="""&amp;INDEX($E$137:$G$139,MATCH("●",INDEX($H$137:$AQ$139,,MATCH($D203,$70:$70,0)-7),0),1)&amp;""""&amp;"#"&amp;BP$173&amp;"="&amp;""""&amp;VLOOKUP(BP$173,$AD$9:$AN$20,8,FALSE)&amp;""""&amp;"#g'"&amp;"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3" s="73" t="str">
        <f>SUBSTITUTE(IF(VLOOKUP(BQ$173,$AD$9:$AN$20,8,FALSE)=INDEX($E$141:$G$143,MATCH("●",INDEX($H$141:$AQ$143,,MATCH($D203,$70:$70,0)-7),0),1),"","sed -i "&amp;IF($AK$171="MacOS","'' ","")&amp;"'s#"&amp;BQ$173&amp;"="""&amp;VLOOKUP(BQ$173,$AD$9:$AN$20,8,FALSE)&amp;""""&amp;"#"&amp;BQ$173&amp;"="&amp;""""&amp;INDEX($E$141:$G$143,MATCH("●",INDEX($H$141:$AQ$143,,MATCH($D203,$70:$70,0)-7),0),1)&amp;""""&amp;"#g'"&amp;" ${CONFIG_DIR}db_data_config.txt; export "&amp;BQ$173&amp;"="&amp;""""&amp;INDEX($E$141:$G$143,MATCH("●",INDEX($H$141:$AQ$143,,MATCH($D203,$70:$70,0)-7),0),1)&amp;""";"),",",""",""")</f>
        <v/>
      </c>
      <c r="BR203" s="73" t="str">
        <f>SUBSTITUTE(IF(INDEX($E$141:$G$143,MATCH("●",INDEX($H$141:$AQ$143,,MATCH($D203,$70:$70,0)-7),0),1)=VLOOKUP(BR$173,$AD$9:$AN$20,8,FALSE),"","sed -i "&amp;IF($AK$171="MacOS","'' ","")&amp;"'s#"&amp;BR$173&amp;"="""&amp;INDEX($E$141:$G$143,MATCH("●",INDEX($H$141:$AQ$143,,MATCH($D203,$70:$70,0)-7),0),1)&amp;""""&amp;"#"&amp;BR$173&amp;"="&amp;""""&amp;VLOOKUP(BR$173,$AD$9:$AN$20,8,FALSE)&amp;""""&amp;"#g'"&amp;"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3" s="73" t="str">
        <f>SUBSTITUTE(IF(VLOOKUP(BS$173,$AD$9:$AN$20,8,FALSE)=INDEX($E$145:$G$147,MATCH("●",INDEX($H$145:$AQ$147,,MATCH($D203,$70:$70,0)-7),0),1),"","sed -i "&amp;IF($AK$171="MacOS","'' ","")&amp;"'s#"&amp;BS$173&amp;"="""&amp;VLOOKUP(BS$173,$AD$9:$AN$20,8,FALSE)&amp;""""&amp;"#"&amp;BS$173&amp;"="&amp;""""&amp;INDEX($E$145:$G$147,MATCH("●",INDEX($H$145:$AQ$147,,MATCH($D203,$70:$70,0)-7),0),1)&amp;""""&amp;"#g'"&amp;" ${CONFIG_DIR}db_data_config.txt; export "&amp;BS$173&amp;"="&amp;""""&amp;INDEX($E$145:$G$147,MATCH("●",INDEX($H$145:$AQ$147,,MATCH($D203,$70:$70,0)-7),0),1)&amp;""";"),",",""",""")</f>
        <v/>
      </c>
      <c r="BT203" s="73" t="str">
        <f>SUBSTITUTE(IF(INDEX($E$145:$G$147,MATCH("●",INDEX($H$145:$AQ$147,,MATCH($D203,$70:$70,0)-7),0),1)=VLOOKUP(BT$173,$AD$9:$AN$20,8,FALSE),"","sed -i "&amp;IF($AK$171="MacOS","'' ","")&amp;"'s#"&amp;BT$173&amp;"="""&amp;INDEX($E$145:$G$147,MATCH("●",INDEX($H$145:$AQ$147,,MATCH($D203,$70:$70,0)-7),0),1)&amp;""""&amp;"#"&amp;BT$173&amp;"="&amp;""""&amp;VLOOKUP(BT$173,$AD$9:$AN$20,8,FALSE)&amp;""""&amp;"#g'"&amp;"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3" s="60" t="s">
        <v>1107</v>
      </c>
    </row>
    <row r="204" spans="4:73" ht="54" customHeight="1">
      <c r="D204" s="138">
        <f t="shared" si="3"/>
        <v>102</v>
      </c>
      <c r="E204" s="139"/>
      <c r="F204" s="139"/>
      <c r="G204" s="140"/>
      <c r="H204" s="45" t="str">
        <f t="shared" ca="1" si="2"/>
        <v>clear; echo テストケース102;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's#REFERENCE_DATE="NONE"#REFERENCE_DATE="2024/12/31"#g' ${CONFIG_DIR}db_data_config.txt; export REFERENCE_DATE="2024/12/31";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146" t="str" cm="1">
        <f t="array" ref="AE204">SUBSTITUTE(INDEX($H$149:$AQ$149, , MATCH($D204, $70:$70, 0)-7),"-","")</f>
        <v>異常</v>
      </c>
      <c r="AF204" s="147"/>
      <c r="AG204" s="148"/>
      <c r="AH204" s="156" t="s">
        <v>985</v>
      </c>
      <c r="AI204" s="157"/>
      <c r="AJ204" s="157"/>
      <c r="AK204" s="157"/>
      <c r="AL204" s="157"/>
      <c r="AM204" s="157"/>
      <c r="AN204" s="157"/>
      <c r="AO204" s="157"/>
      <c r="AP204" s="157"/>
      <c r="AQ204" s="158"/>
      <c r="AS204" s="69" t="str" cm="1">
        <f t="array" ref="AS204">SUBSTITUTE(TEXT(INDEX($H$152:$AQ$152,1,$D204-72),"000000"),"-","")</f>
        <v>220127</v>
      </c>
      <c r="AT204" s="70"/>
      <c r="AU204" s="71"/>
      <c r="AW204" s="73" t="str">
        <f>SUBSTITUTE(IF(VLOOKUP(AW$173,$AD$9:$AN$20,8,FALSE)=INDEX($E$76:$G$78,MATCH("●",INDEX($H$76:$AQ$78,,MATCH($D204,$70:$70,0)-7),0),1),"","sed -i "&amp;IF($AK$171="MacOS","'' ","")&amp;"'s#"&amp;AW$173&amp;"="""&amp;VLOOKUP(AW$173,$AD$9:$AN$20,8,FALSE)&amp;""""&amp;"#"&amp;AW$173&amp;"="&amp;""""&amp;INDEX($E$76:$G$78,MATCH("●",INDEX($H$76:$AQ$78,,MATCH($D204,$70:$70,0)-7),0),1)&amp;""""&amp;"#g'"&amp;" ${CONFIG_DIR}db_data_config.txt; export "&amp;AW$173&amp;"="&amp;""""&amp;INDEX($E$76:$G$78,MATCH("●",INDEX($H$76:$AQ$78,,MATCH($D204,$70:$70,0)-7),0),1)&amp;""";"),",",""",""")</f>
        <v/>
      </c>
      <c r="AX204" s="73" t="str">
        <f>SUBSTITUTE(IF(INDEX($E$76:$G$78,MATCH("●",INDEX($H$76:$AQ$78,,MATCH($D204,$70:$70,0)-7),0),1)=VLOOKUP(AX$173,$AD$9:$AN$20,8,FALSE),"","sed -i "&amp;IF($AK$171="MacOS","'' ","")&amp;"'s#"&amp;AX$173&amp;"="""&amp;INDEX($E$76:$G$78,MATCH("●",INDEX($H$76:$AQ$78,,MATCH($D204,$70:$70,0)-7),0),1)&amp;""""&amp;"#"&amp;AX$173&amp;"="&amp;""""&amp;VLOOKUP(AX$173,$AD$9:$AN$20,8,FALSE)&amp;""""&amp;"#g'"&amp;"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4" s="73" t="str">
        <f>SUBSTITUTE(IF(VLOOKUP(AY$173,$AD$9:$AN$20,8,FALSE)=INDEX($E$80:$G$84,MATCH("●",INDEX($H$80:$AQ$84,,MATCH($D204,$70:$70,0)-7),0),1),"","sed -i "&amp;IF($AK$171="MacOS","'' ","")&amp;"'s#"&amp;AY$173&amp;"="""&amp;VLOOKUP(AY$173,$AD$9:$AN$20,8,FALSE)&amp;""""&amp;"#"&amp;AY$173&amp;"="&amp;""""&amp;INDEX($E$80:$G$84,MATCH("●",INDEX($H$80:$AQ$84,,MATCH($D204,$70:$70,0)-7),0),1)&amp;""""&amp;"#g'"&amp;" ${CONFIG_DIR}db_data_config.txt; export "&amp;AY$173&amp;"="&amp;""""&amp;INDEX($E$80:$G$84,MATCH("●",INDEX($H$80:$AQ$84,,MATCH($D204,$70:$70,0)-7),0),1)&amp;""";"),",",""",""")</f>
        <v>sed -i '' 's#COLUMN_DATA_TYPE="char"#COLUMN_DATA_TYPE="date"#g' ${CONFIG_DIR}db_data_config.txt; export COLUMN_DATA_TYPE="date";</v>
      </c>
      <c r="AZ204" s="73" t="str">
        <f>SUBSTITUTE(IF(INDEX($E$80:$G$84,MATCH("●",INDEX($H$80:$AQ$84,,MATCH($D204,$70:$70,0)-7),0),1)=VLOOKUP(AZ$173,$AD$9:$AN$20,8,FALSE),"","sed -i "&amp;IF($AK$171="MacOS","'' ","")&amp;"'s#"&amp;AZ$173&amp;"="""&amp;INDEX($E$80:$G$84,MATCH("●",INDEX($H$80:$AQ$84,,MATCH($D204,$70:$70,0)-7),0),1)&amp;""""&amp;"#"&amp;AZ$173&amp;"="&amp;""""&amp;VLOOKUP(AZ$173,$AD$9:$AN$20,8,FALSE)&amp;""""&amp;"#g'"&amp;"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's#COLUMN_DATA_TYPE="date"#COLUMN_DATA_TYPE="char"#g' ${CONFIG_DIR}db_data_config.txt; export COLUMN_DATA_TYPE="char";</v>
      </c>
      <c r="BA204" s="73" t="str">
        <f>SUBSTITUTE(IF(VLOOKUP(BA$173,$AD$9:$AN$20,8,FALSE)=INDEX($E$86:$G$111,MATCH("●",INDEX($H$86:$AQ$111,,MATCH($D204,$70:$70,0)-7),0),1),"","sed -i "&amp;IF($AK$171="MacOS","'' ","")&amp;"'s#"&amp;BA$173&amp;"="""&amp;VLOOKUP(BA$173,$AD$9:$AN$20,8,FALSE)&amp;""""&amp;"#"&amp;BA$173&amp;"="&amp;""""&amp;INDEX($E$86:$G$111,MATCH("●",INDEX($H$86:$AQ$111,,MATCH($D204,$70:$70,0)-7),0),1)&amp;""""&amp;"#g'"&amp;" ${CONFIG_DIR}db_data_config.txt; export "&amp;BA$173&amp;"="&amp;""""&amp;INDEX($E$86:$G$111,MATCH("●",INDEX($H$86:$AQ$111,,MATCH($D204,$70:$70,0)-7),0),1)&amp;""";"),",",""",""")</f>
        <v>sed -i '' 's#COLUMN_DATA_LENGTH="3"#COLUMN_DATA_LENGTH="YYYYMMDDhhmmss"#g' ${CONFIG_DIR}db_data_config.txt; export COLUMN_DATA_LENGTH="YYYYMMDDhhmmss";</v>
      </c>
      <c r="BB204" s="73" t="str">
        <f>SUBSTITUTE(IF(INDEX($E$86:$G$111,MATCH("●",INDEX($H$86:$AQ$111,,MATCH($D204,$70:$70,0)-7),0),1)=VLOOKUP(BB$173,$AD$9:$AN$20,8,FALSE),"","sed -i "&amp;IF($AK$171="MacOS","'' ","")&amp;"'s#"&amp;BB$173&amp;"="""&amp;INDEX($E$86:$G$111,MATCH("●",INDEX($H$86:$AQ$111,,MATCH($D204,$70:$70,0)-7),0),1)&amp;""""&amp;"#"&amp;BB$173&amp;"="&amp;""""&amp;VLOOKUP(BB$173,$AD$9:$AN$20,8,FALSE)&amp;""""&amp;"#g'"&amp;"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4" s="73" t="str">
        <f>SUBSTITUTE(IF(VLOOKUP(BC$173,$AD$9:$AN$20,8,FALSE)=INDEX($E$113:$G$114,MATCH("●",INDEX($H$113:$AQ$114,,MATCH($D204,$70:$70,0)-7),0),1),"","sed -i "&amp;IF($AK$171="MacOS","'' ","")&amp;"'s#"&amp;BC$173&amp;"="""&amp;VLOOKUP(BC$173,$AD$9:$AN$20,8,FALSE)&amp;""""&amp;"#"&amp;BC$173&amp;"="&amp;""""&amp;INDEX($E$113:$G$114,MATCH("●",INDEX($H$113:$AQ$114,,MATCH($D204,$70:$70,0)-7),0),1)&amp;""""&amp;"#g'"&amp;" ${CONFIG_DIR}db_data_config.txt; export "&amp;BC$173&amp;"="&amp;""""&amp;INDEX($E$113:$G$114,MATCH("●",INDEX($H$113:$AQ$114,,MATCH($D204,$70:$70,0)-7),0),1)&amp;""";"),",",""",""")</f>
        <v/>
      </c>
      <c r="BD204" s="73" t="str">
        <f>SUBSTITUTE(IF(INDEX($E$113:$G$114,MATCH("●",INDEX($H$113:$AQ$114,,MATCH($D204,$70:$70,0)-7),0),1)=VLOOKUP(BD$173,$AD$9:$AN$20,8,FALSE),"","sed -i "&amp;IF($AK$171="MacOS","'' ","")&amp;"'s#"&amp;BD$173&amp;"="""&amp;INDEX($E$113:$G$114,MATCH("●",INDEX($H$113:$AQ$114,,MATCH($D204,$70:$70,0)-7),0),1)&amp;""""&amp;"#"&amp;BD$173&amp;"="&amp;""""&amp;VLOOKUP(BD$173,$AD$9:$AN$20,8,FALSE)&amp;""""&amp;"#g'"&amp;"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4" s="73" t="str">
        <f>SUBSTITUTE(IF(VLOOKUP(BE$173,$AD$9:$AN$20,8,FALSE)=INDEX($E$116:$G$118,MATCH("●",INDEX($H$116:$AQ$118,,MATCH($D204,$70:$70,0)-7),0),1),"","sed -i "&amp;IF($AK$171="MacOS","'' ","")&amp;"'s#"&amp;BE$173&amp;"="""&amp;VLOOKUP(BE$173,$AD$9:$AN$20,8,FALSE)&amp;""""&amp;"#"&amp;BE$173&amp;"="&amp;""""&amp;INDEX($E$116:$G$118,MATCH("●",INDEX($H$116:$AQ$118,,MATCH($D204,$70:$70,0)-7),0),1)&amp;""""&amp;"#g'"&amp;" ${CONFIG_DIR}db_data_config.txt; export "&amp;BE$173&amp;"="&amp;""""&amp;INDEX($E$116:$G$118,MATCH("●",INDEX($H$116:$AQ$118,,MATCH($D204,$70:$70,0)-7),0),1)&amp;""";"),",",""",""")</f>
        <v/>
      </c>
      <c r="BF204" s="73" t="str">
        <f>SUBSTITUTE(IF(INDEX($E$116:$G$118,MATCH("●",INDEX($H$116:$AQ$118,,MATCH($D204,$70:$70,0)-7),0),1)=VLOOKUP(BF$173,$AD$9:$AN$20,8,FALSE),"","sed -i "&amp;IF($AK$171="MacOS","'' ","")&amp;"'s#"&amp;BF$173&amp;"="""&amp;INDEX($E$116:$G$118,MATCH("●",INDEX($H$116:$AQ$118,,MATCH($D204,$70:$70,0)-7),0),1)&amp;""""&amp;"#"&amp;BF$173&amp;"="&amp;""""&amp;VLOOKUP(BF$173,$AD$9:$AN$20,8,FALSE)&amp;""""&amp;"#g'"&amp;"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4" s="73" t="str">
        <f>SUBSTITUTE(IF(VLOOKUP(BG$173,$AD$9:$AN$20,8,FALSE)=INDEX($E$120:$G$122,MATCH("●",INDEX($H$120:$AQ$122,,MATCH($D204,$70:$70,0)-7),0),1),"","sed -i "&amp;IF($AK$171="MacOS","'' ","")&amp;"'s#"&amp;BG$173&amp;"="""&amp;VLOOKUP(BG$173,$AD$9:$AN$20,8,FALSE)&amp;""""&amp;"#"&amp;BG$173&amp;"="&amp;""""&amp;INDEX($E$120:$G$122,MATCH("●",INDEX($H$120:$AQ$122,,MATCH($D204,$70:$70,0)-7),0),1)&amp;""""&amp;"#g'"&amp;" ${CONFIG_DIR}db_data_config.txt; export "&amp;BG$173&amp;"="&amp;""""&amp;INDEX($E$120:$G$122,MATCH("●",INDEX($H$120:$AQ$122,,MATCH($D204,$70:$70,0)-7),0),1)&amp;""";"),",",""",""")</f>
        <v/>
      </c>
      <c r="BH204" s="73" t="str">
        <f>SUBSTITUTE(IF(INDEX($E$120:$G$122,MATCH("●",INDEX($H$120:$AQ$122,,MATCH($D204,$70:$70,0)-7),0),1)=VLOOKUP(BH$173,$AD$9:$AN$20,8,FALSE),"","sed -i "&amp;IF($AK$171="MacOS","'' ","")&amp;"'s#"&amp;BH$173&amp;"="""&amp;INDEX($E$120:$G$122,MATCH("●",INDEX($H$120:$AQ$122,,MATCH($D204,$70:$70,0)-7),0),1)&amp;""""&amp;"#"&amp;BH$173&amp;"="&amp;""""&amp;VLOOKUP(BH$173,$AD$9:$AN$20,8,FALSE)&amp;""""&amp;"#g'"&amp;"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4" s="73" t="str">
        <f>SUBSTITUTE(IF(VLOOKUP(BI$173,$AD$9:$AN$20,8,FALSE)=INDEX($E$124:$G$127,MATCH("●",INDEX($H$124:$AQ$127,,MATCH($D204,$70:$70,0)-7),0),1),"","sed -i "&amp;IF($AK$171="MacOS","'' ","")&amp;"'s#"&amp;BI$173&amp;"="""&amp;VLOOKUP(BI$173,$AD$9:$AN$20,8,FALSE)&amp;""""&amp;"#"&amp;BI$173&amp;"="&amp;""""&amp;INDEX($E$124:$G$127,MATCH("●",INDEX($H$124:$AQ$127,,MATCH($D204,$70:$70,0)-7),0),1)&amp;""""&amp;"#g'"&amp;" ${CONFIG_DIR}db_data_config.txt; export "&amp;BI$173&amp;"="&amp;""""&amp;INDEX($E$124:$G$127,MATCH("●",INDEX($H$124:$AQ$127,,MATCH($D204,$70:$70,0)-7),0),1)&amp;""";"),",",""",""")</f>
        <v/>
      </c>
      <c r="BJ204" s="73" t="str">
        <f>SUBSTITUTE(IF(INDEX($E$124:$G$127,MATCH("●",INDEX($H$124:$AQ$127,,MATCH($D204,$70:$70,0)-7),0),1)=VLOOKUP(BJ$173,$AD$9:$AN$20,8,FALSE),"","sed -i "&amp;IF($AK$171="MacOS","'' ","")&amp;"'s#"&amp;BJ$173&amp;"="""&amp;INDEX($E$124:$G$127,MATCH("●",INDEX($H$124:$AQ$127,,MATCH($D204,$70:$70,0)-7),0),1)&amp;""""&amp;"#"&amp;BJ$173&amp;"="&amp;""""&amp;VLOOKUP(BJ$173,$AD$9:$AN$20,8,FALSE)&amp;""""&amp;"#g'"&amp;"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4" s="73" t="str">
        <f>SUBSTITUTE(IF(VLOOKUP(BK$173,$AD$9:$AN$20,8,FALSE)=INDEX($E$129:$G$131,MATCH("●",INDEX($H$129:$AQ$131,,MATCH($D204,$70:$70,0)-7),0),1),"","sed -i "&amp;IF($AK$171="MacOS","'' ","")&amp;"'s#"&amp;BK$173&amp;"="""&amp;VLOOKUP(BK$173,$AD$9:$AN$20,8,FALSE)&amp;""""&amp;"#"&amp;BK$173&amp;"="&amp;""""&amp;INDEX($E$129:$G$131,MATCH("●",INDEX($H$129:$AQ$131,,MATCH($D204,$70:$70,0)-7),0),1)&amp;""""&amp;"#g'"&amp;" ${CONFIG_DIR}db_data_config.txt; export "&amp;BK$173&amp;"="&amp;""""&amp;INDEX($E$129:$G$131,MATCH("●",INDEX($H$129:$AQ$131,,MATCH($D204,$70:$70,0)-7),0),1)&amp;""";"),",",""",""")</f>
        <v/>
      </c>
      <c r="BL204" s="73" t="str">
        <f>SUBSTITUTE(IF(INDEX($E$129:$G$131,MATCH("●",INDEX($H$129:$AQ$131,,MATCH($D204,$70:$70,0)-7),0),1)=VLOOKUP(BL$173,$AD$9:$AN$20,8,FALSE),"","sed -i "&amp;IF($AK$171="MacOS","'' ","")&amp;"'s#"&amp;BL$173&amp;"="""&amp;INDEX($E$129:$G$131,MATCH("●",INDEX($H$129:$AQ$131,,MATCH($D204,$70:$70,0)-7),0),1)&amp;""""&amp;"#"&amp;BL$173&amp;"="&amp;""""&amp;VLOOKUP(BL$173,$AD$9:$AN$20,8,FALSE)&amp;""""&amp;"#g'"&amp;"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4" s="73" t="str">
        <f>SUBSTITUTE(IF(VLOOKUP(BM$173,$AD$9:$AN$20,8,FALSE)=INDEX($E$133:$G$135,MATCH("●",INDEX($H$133:$AQ$135,,MATCH($D204,$70:$70,0)-7),0),1),"","sed -i "&amp;IF($AK$171="MacOS","'' ","")&amp;"'s#"&amp;BM$173&amp;"="""&amp;VLOOKUP(BM$173,$AD$9:$AN$20,8,FALSE)&amp;""""&amp;"#"&amp;BM$173&amp;"="&amp;""""&amp;INDEX($E$133:$G$135,MATCH("●",INDEX($H$133:$AQ$135,,MATCH($D204,$70:$70,0)-7),0),1)&amp;""""&amp;"#g'"&amp;" ${CONFIG_DIR}db_data_config.txt; export "&amp;BM$173&amp;"="&amp;""""&amp;INDEX($E$133:$G$135,MATCH("●",INDEX($H$133:$AQ$135,,MATCH($D204,$70:$70,0)-7),0),1)&amp;""";"),",",""",""")</f>
        <v/>
      </c>
      <c r="BN204" s="73" t="str">
        <f>SUBSTITUTE(IF(INDEX($E$133:$G$135,MATCH("●",INDEX($H$133:$AQ$135,,MATCH($D204,$70:$70,0)-7),0),1)=VLOOKUP(BN$173,$AD$9:$AN$20,8,FALSE),"","sed -i "&amp;IF($AK$171="MacOS","'' ","")&amp;"'s#"&amp;BN$173&amp;"="""&amp;INDEX($E$133:$G$135,MATCH("●",INDEX($H$133:$AQ$135,,MATCH($D204,$70:$70,0)-7),0),1)&amp;""""&amp;"#"&amp;BN$173&amp;"="&amp;""""&amp;VLOOKUP(BN$173,$AD$9:$AN$20,8,FALSE)&amp;""""&amp;"#g'"&amp;"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4" s="73" t="str">
        <f>SUBSTITUTE(IF(VLOOKUP(BO$173,$AD$9:$AN$20,8,FALSE)=INDEX($E$137:$G$139,MATCH("●",INDEX($H$137:$AQ$139,,MATCH($D204,$70:$70,0)-7),0),1),"","sed -i "&amp;IF($AK$171="MacOS","'' ","")&amp;"'s#"&amp;BO$173&amp;"="""&amp;VLOOKUP(BO$173,$AD$9:$AN$20,8,FALSE)&amp;""""&amp;"#"&amp;BO$173&amp;"="&amp;""""&amp;INDEX($E$137:$G$139,MATCH("●",INDEX($H$137:$AQ$139,,MATCH($D204,$70:$70,0)-7),0),1)&amp;""""&amp;"#g'"&amp;" ${CONFIG_DIR}db_data_config.txt; export "&amp;BO$173&amp;"="&amp;""""&amp;INDEX($E$137:$G$139,MATCH("●",INDEX($H$137:$AQ$139,,MATCH($D204,$70:$70,0)-7),0),1)&amp;""";"),",",""",""")</f>
        <v>sed -i '' 's#REFERENCE_DATE="2024/12/31"#REFERENCE_DATE="NONE"#g' ${CONFIG_DIR}db_data_config.txt; export REFERENCE_DATE="NONE";</v>
      </c>
      <c r="BP204" s="73" t="str">
        <f>SUBSTITUTE(IF(INDEX($E$137:$G$139,MATCH("●",INDEX($H$137:$AQ$139,,MATCH($D204,$70:$70,0)-7),0),1)=VLOOKUP(BP$173,$AD$9:$AN$20,8,FALSE),"","sed -i "&amp;IF($AK$171="MacOS","'' ","")&amp;"'s#"&amp;BP$173&amp;"="""&amp;INDEX($E$137:$G$139,MATCH("●",INDEX($H$137:$AQ$139,,MATCH($D204,$70:$70,0)-7),0),1)&amp;""""&amp;"#"&amp;BP$173&amp;"="&amp;""""&amp;VLOOKUP(BP$173,$AD$9:$AN$20,8,FALSE)&amp;""""&amp;"#g'"&amp;"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>sed -i '' 's#REFERENCE_DATE="NONE"#REFERENCE_DATE="2024/12/31"#g' ${CONFIG_DIR}db_data_config.txt; export REFERENCE_DATE="2024/12/31";</v>
      </c>
      <c r="BQ204" s="73" t="str">
        <f>SUBSTITUTE(IF(VLOOKUP(BQ$173,$AD$9:$AN$20,8,FALSE)=INDEX($E$141:$G$143,MATCH("●",INDEX($H$141:$AQ$143,,MATCH($D204,$70:$70,0)-7),0),1),"","sed -i "&amp;IF($AK$171="MacOS","'' ","")&amp;"'s#"&amp;BQ$173&amp;"="""&amp;VLOOKUP(BQ$173,$AD$9:$AN$20,8,FALSE)&amp;""""&amp;"#"&amp;BQ$173&amp;"="&amp;""""&amp;INDEX($E$141:$G$143,MATCH("●",INDEX($H$141:$AQ$143,,MATCH($D204,$70:$70,0)-7),0),1)&amp;""""&amp;"#g'"&amp;" ${CONFIG_DIR}db_data_config.txt; export "&amp;BQ$173&amp;"="&amp;""""&amp;INDEX($E$141:$G$143,MATCH("●",INDEX($H$141:$AQ$143,,MATCH($D204,$70:$70,0)-7),0),1)&amp;""";"),",",""",""")</f>
        <v/>
      </c>
      <c r="BR204" s="73" t="str">
        <f>SUBSTITUTE(IF(INDEX($E$141:$G$143,MATCH("●",INDEX($H$141:$AQ$143,,MATCH($D204,$70:$70,0)-7),0),1)=VLOOKUP(BR$173,$AD$9:$AN$20,8,FALSE),"","sed -i "&amp;IF($AK$171="MacOS","'' ","")&amp;"'s#"&amp;BR$173&amp;"="""&amp;INDEX($E$141:$G$143,MATCH("●",INDEX($H$141:$AQ$143,,MATCH($D204,$70:$70,0)-7),0),1)&amp;""""&amp;"#"&amp;BR$173&amp;"="&amp;""""&amp;VLOOKUP(BR$173,$AD$9:$AN$20,8,FALSE)&amp;""""&amp;"#g'"&amp;"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4" s="73" t="str">
        <f>SUBSTITUTE(IF(VLOOKUP(BS$173,$AD$9:$AN$20,8,FALSE)=INDEX($E$145:$G$147,MATCH("●",INDEX($H$145:$AQ$147,,MATCH($D204,$70:$70,0)-7),0),1),"","sed -i "&amp;IF($AK$171="MacOS","'' ","")&amp;"'s#"&amp;BS$173&amp;"="""&amp;VLOOKUP(BS$173,$AD$9:$AN$20,8,FALSE)&amp;""""&amp;"#"&amp;BS$173&amp;"="&amp;""""&amp;INDEX($E$145:$G$147,MATCH("●",INDEX($H$145:$AQ$147,,MATCH($D204,$70:$70,0)-7),0),1)&amp;""""&amp;"#g'"&amp;" ${CONFIG_DIR}db_data_config.txt; export "&amp;BS$173&amp;"="&amp;""""&amp;INDEX($E$145:$G$147,MATCH("●",INDEX($H$145:$AQ$147,,MATCH($D204,$70:$70,0)-7),0),1)&amp;""";"),",",""",""")</f>
        <v/>
      </c>
      <c r="BT204" s="73" t="str">
        <f>SUBSTITUTE(IF(INDEX($E$145:$G$147,MATCH("●",INDEX($H$145:$AQ$147,,MATCH($D204,$70:$70,0)-7),0),1)=VLOOKUP(BT$173,$AD$9:$AN$20,8,FALSE),"","sed -i "&amp;IF($AK$171="MacOS","'' ","")&amp;"'s#"&amp;BT$173&amp;"="""&amp;INDEX($E$145:$G$147,MATCH("●",INDEX($H$145:$AQ$147,,MATCH($D204,$70:$70,0)-7),0),1)&amp;""""&amp;"#"&amp;BT$173&amp;"="&amp;""""&amp;VLOOKUP(BT$173,$AD$9:$AN$20,8,FALSE)&amp;""""&amp;"#g'"&amp;"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4" s="60" t="s">
        <v>1107</v>
      </c>
    </row>
    <row r="205" spans="4:73" ht="54" customHeight="1">
      <c r="D205" s="138">
        <f t="shared" si="3"/>
        <v>103</v>
      </c>
      <c r="E205" s="139"/>
      <c r="F205" s="139"/>
      <c r="G205" s="140"/>
      <c r="H205" s="45" t="str">
        <f t="shared" ca="1" si="2"/>
        <v>clear; echo テストケース103; sed -i '' 's#COLUMN_DATA_TYPE="char"#COLUMN_DATA_TYPE="byte"#g' ${CONFIG_DIR}db_data_config.txt; export COLUMN_DATA_TYPE="byte";sed -i '' 's#COLUMN_DATA_LENGTH="3"#COLUMN_DATA_LENGTH="0"#g' ${CONFIG_DIR}db_data_config.txt; export COLUMN_DATA_LENGTH="0";sh ./script/db_check_data_validate_config.sh; sed -i '' 's#COLUMN_DATA_TYPE="byte"#COLUMN_DATA_TYPE="char"#g' ${CONFIG_DIR}db_data_config.txt; export COLUMN_DATA_TYPE="char";sed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146" t="str" cm="1">
        <f t="array" ref="AE205">SUBSTITUTE(INDEX($H$149:$AQ$149, , MATCH($D205, $70:$70, 0)-7),"-","")</f>
        <v>異常</v>
      </c>
      <c r="AF205" s="147"/>
      <c r="AG205" s="148"/>
      <c r="AH205" s="156" t="s">
        <v>986</v>
      </c>
      <c r="AI205" s="157"/>
      <c r="AJ205" s="157"/>
      <c r="AK205" s="157"/>
      <c r="AL205" s="157"/>
      <c r="AM205" s="157"/>
      <c r="AN205" s="157"/>
      <c r="AO205" s="157"/>
      <c r="AP205" s="157"/>
      <c r="AQ205" s="158"/>
      <c r="AS205" s="69" t="str" cm="1">
        <f t="array" ref="AS205">SUBSTITUTE(TEXT(INDEX($H$152:$AQ$152,1,$D205-72),"000000"),"-","")</f>
        <v>220138</v>
      </c>
      <c r="AT205" s="70"/>
      <c r="AU205" s="71"/>
      <c r="AW205" s="73" t="str">
        <f>SUBSTITUTE(IF(VLOOKUP(AW$173,$AD$9:$AN$20,8,FALSE)=INDEX($E$76:$G$78,MATCH("●",INDEX($H$76:$AQ$78,,MATCH($D205,$70:$70,0)-7),0),1),"","sed -i "&amp;IF($AK$171="MacOS","'' ","")&amp;"'s#"&amp;AW$173&amp;"="""&amp;VLOOKUP(AW$173,$AD$9:$AN$20,8,FALSE)&amp;""""&amp;"#"&amp;AW$173&amp;"="&amp;""""&amp;INDEX($E$76:$G$78,MATCH("●",INDEX($H$76:$AQ$78,,MATCH($D205,$70:$70,0)-7),0),1)&amp;""""&amp;"#g'"&amp;" ${CONFIG_DIR}db_data_config.txt; export "&amp;AW$173&amp;"="&amp;""""&amp;INDEX($E$76:$G$78,MATCH("●",INDEX($H$76:$AQ$78,,MATCH($D205,$70:$70,0)-7),0),1)&amp;""";"),",",""",""")</f>
        <v/>
      </c>
      <c r="AX205" s="73" t="str">
        <f>SUBSTITUTE(IF(INDEX($E$76:$G$78,MATCH("●",INDEX($H$76:$AQ$78,,MATCH($D205,$70:$70,0)-7),0),1)=VLOOKUP(AX$173,$AD$9:$AN$20,8,FALSE),"","sed -i "&amp;IF($AK$171="MacOS","'' ","")&amp;"'s#"&amp;AX$173&amp;"="""&amp;INDEX($E$76:$G$78,MATCH("●",INDEX($H$76:$AQ$78,,MATCH($D205,$70:$70,0)-7),0),1)&amp;""""&amp;"#"&amp;AX$173&amp;"="&amp;""""&amp;VLOOKUP(AX$173,$AD$9:$AN$20,8,FALSE)&amp;""""&amp;"#g'"&amp;"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5" s="73" t="str">
        <f>SUBSTITUTE(IF(VLOOKUP(AY$173,$AD$9:$AN$20,8,FALSE)=INDEX($E$80:$G$84,MATCH("●",INDEX($H$80:$AQ$84,,MATCH($D205,$70:$70,0)-7),0),1),"","sed -i "&amp;IF($AK$171="MacOS","'' ","")&amp;"'s#"&amp;AY$173&amp;"="""&amp;VLOOKUP(AY$173,$AD$9:$AN$20,8,FALSE)&amp;""""&amp;"#"&amp;AY$173&amp;"="&amp;""""&amp;INDEX($E$80:$G$84,MATCH("●",INDEX($H$80:$AQ$84,,MATCH($D205,$70:$70,0)-7),0),1)&amp;""""&amp;"#g'"&amp;" ${CONFIG_DIR}db_data_config.txt; export "&amp;AY$173&amp;"="&amp;""""&amp;INDEX($E$80:$G$84,MATCH("●",INDEX($H$80:$AQ$84,,MATCH($D205,$70:$70,0)-7),0),1)&amp;""";"),",",""",""")</f>
        <v>sed -i '' 's#COLUMN_DATA_TYPE="char"#COLUMN_DATA_TYPE="byte"#g' ${CONFIG_DIR}db_data_config.txt; export COLUMN_DATA_TYPE="byte";</v>
      </c>
      <c r="AZ205" s="73" t="str">
        <f>SUBSTITUTE(IF(INDEX($E$80:$G$84,MATCH("●",INDEX($H$80:$AQ$84,,MATCH($D205,$70:$70,0)-7),0),1)=VLOOKUP(AZ$173,$AD$9:$AN$20,8,FALSE),"","sed -i "&amp;IF($AK$171="MacOS","'' ","")&amp;"'s#"&amp;AZ$173&amp;"="""&amp;INDEX($E$80:$G$84,MATCH("●",INDEX($H$80:$AQ$84,,MATCH($D205,$70:$70,0)-7),0),1)&amp;""""&amp;"#"&amp;AZ$173&amp;"="&amp;""""&amp;VLOOKUP(AZ$173,$AD$9:$AN$20,8,FALSE)&amp;""""&amp;"#g'"&amp;"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's#COLUMN_DATA_TYPE="byte"#COLUMN_DATA_TYPE="char"#g' ${CONFIG_DIR}db_data_config.txt; export COLUMN_DATA_TYPE="char";</v>
      </c>
      <c r="BA205" s="73" t="str">
        <f>SUBSTITUTE(IF(VLOOKUP(BA$173,$AD$9:$AN$20,8,FALSE)=INDEX($E$86:$G$111,MATCH("●",INDEX($H$86:$AQ$111,,MATCH($D205,$70:$70,0)-7),0),1),"","sed -i "&amp;IF($AK$171="MacOS","'' ","")&amp;"'s#"&amp;BA$173&amp;"="""&amp;VLOOKUP(BA$173,$AD$9:$AN$20,8,FALSE)&amp;""""&amp;"#"&amp;BA$173&amp;"="&amp;""""&amp;INDEX($E$86:$G$111,MATCH("●",INDEX($H$86:$AQ$111,,MATCH($D205,$70:$70,0)-7),0),1)&amp;""""&amp;"#g'"&amp;" ${CONFIG_DIR}db_data_config.txt; export "&amp;BA$173&amp;"="&amp;""""&amp;INDEX($E$86:$G$111,MATCH("●",INDEX($H$86:$AQ$111,,MATCH($D205,$70:$70,0)-7),0),1)&amp;""";"),",",""",""")</f>
        <v>sed -i '' 's#COLUMN_DATA_LENGTH="3"#COLUMN_DATA_LENGTH="0"#g' ${CONFIG_DIR}db_data_config.txt; export COLUMN_DATA_LENGTH="0";</v>
      </c>
      <c r="BB205" s="73" t="str">
        <f>SUBSTITUTE(IF(INDEX($E$86:$G$111,MATCH("●",INDEX($H$86:$AQ$111,,MATCH($D205,$70:$70,0)-7),0),1)=VLOOKUP(BB$173,$AD$9:$AN$20,8,FALSE),"","sed -i "&amp;IF($AK$171="MacOS","'' ","")&amp;"'s#"&amp;BB$173&amp;"="""&amp;INDEX($E$86:$G$111,MATCH("●",INDEX($H$86:$AQ$111,,MATCH($D205,$70:$70,0)-7),0),1)&amp;""""&amp;"#"&amp;BB$173&amp;"="&amp;""""&amp;VLOOKUP(BB$173,$AD$9:$AN$20,8,FALSE)&amp;""""&amp;"#g'"&amp;"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's#COLUMN_DATA_LENGTH="0"#COLUMN_DATA_LENGTH="3"#g' ${CONFIG_DIR}db_data_config.txt; export COLUMN_DATA_LENGTH="3";</v>
      </c>
      <c r="BC205" s="73" t="str">
        <f>SUBSTITUTE(IF(VLOOKUP(BC$173,$AD$9:$AN$20,8,FALSE)=INDEX($E$113:$G$114,MATCH("●",INDEX($H$113:$AQ$114,,MATCH($D205,$70:$70,0)-7),0),1),"","sed -i "&amp;IF($AK$171="MacOS","'' ","")&amp;"'s#"&amp;BC$173&amp;"="""&amp;VLOOKUP(BC$173,$AD$9:$AN$20,8,FALSE)&amp;""""&amp;"#"&amp;BC$173&amp;"="&amp;""""&amp;INDEX($E$113:$G$114,MATCH("●",INDEX($H$113:$AQ$114,,MATCH($D205,$70:$70,0)-7),0),1)&amp;""""&amp;"#g'"&amp;" ${CONFIG_DIR}db_data_config.txt; export "&amp;BC$173&amp;"="&amp;""""&amp;INDEX($E$113:$G$114,MATCH("●",INDEX($H$113:$AQ$114,,MATCH($D205,$70:$70,0)-7),0),1)&amp;""";"),",",""",""")</f>
        <v/>
      </c>
      <c r="BD205" s="73" t="str">
        <f>SUBSTITUTE(IF(INDEX($E$113:$G$114,MATCH("●",INDEX($H$113:$AQ$114,,MATCH($D205,$70:$70,0)-7),0),1)=VLOOKUP(BD$173,$AD$9:$AN$20,8,FALSE),"","sed -i "&amp;IF($AK$171="MacOS","'' ","")&amp;"'s#"&amp;BD$173&amp;"="""&amp;INDEX($E$113:$G$114,MATCH("●",INDEX($H$113:$AQ$114,,MATCH($D205,$70:$70,0)-7),0),1)&amp;""""&amp;"#"&amp;BD$173&amp;"="&amp;""""&amp;VLOOKUP(BD$173,$AD$9:$AN$20,8,FALSE)&amp;""""&amp;"#g'"&amp;"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5" s="73" t="str">
        <f>SUBSTITUTE(IF(VLOOKUP(BE$173,$AD$9:$AN$20,8,FALSE)=INDEX($E$116:$G$118,MATCH("●",INDEX($H$116:$AQ$118,,MATCH($D205,$70:$70,0)-7),0),1),"","sed -i "&amp;IF($AK$171="MacOS","'' ","")&amp;"'s#"&amp;BE$173&amp;"="""&amp;VLOOKUP(BE$173,$AD$9:$AN$20,8,FALSE)&amp;""""&amp;"#"&amp;BE$173&amp;"="&amp;""""&amp;INDEX($E$116:$G$118,MATCH("●",INDEX($H$116:$AQ$118,,MATCH($D205,$70:$70,0)-7),0),1)&amp;""""&amp;"#g'"&amp;" ${CONFIG_DIR}db_data_config.txt; export "&amp;BE$173&amp;"="&amp;""""&amp;INDEX($E$116:$G$118,MATCH("●",INDEX($H$116:$AQ$118,,MATCH($D205,$70:$70,0)-7),0),1)&amp;""";"),",",""",""")</f>
        <v/>
      </c>
      <c r="BF205" s="73" t="str">
        <f>SUBSTITUTE(IF(INDEX($E$116:$G$118,MATCH("●",INDEX($H$116:$AQ$118,,MATCH($D205,$70:$70,0)-7),0),1)=VLOOKUP(BF$173,$AD$9:$AN$20,8,FALSE),"","sed -i "&amp;IF($AK$171="MacOS","'' ","")&amp;"'s#"&amp;BF$173&amp;"="""&amp;INDEX($E$116:$G$118,MATCH("●",INDEX($H$116:$AQ$118,,MATCH($D205,$70:$70,0)-7),0),1)&amp;""""&amp;"#"&amp;BF$173&amp;"="&amp;""""&amp;VLOOKUP(BF$173,$AD$9:$AN$20,8,FALSE)&amp;""""&amp;"#g'"&amp;"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5" s="73" t="str">
        <f>SUBSTITUTE(IF(VLOOKUP(BG$173,$AD$9:$AN$20,8,FALSE)=INDEX($E$120:$G$122,MATCH("●",INDEX($H$120:$AQ$122,,MATCH($D205,$70:$70,0)-7),0),1),"","sed -i "&amp;IF($AK$171="MacOS","'' ","")&amp;"'s#"&amp;BG$173&amp;"="""&amp;VLOOKUP(BG$173,$AD$9:$AN$20,8,FALSE)&amp;""""&amp;"#"&amp;BG$173&amp;"="&amp;""""&amp;INDEX($E$120:$G$122,MATCH("●",INDEX($H$120:$AQ$122,,MATCH($D205,$70:$70,0)-7),0),1)&amp;""""&amp;"#g'"&amp;" ${CONFIG_DIR}db_data_config.txt; export "&amp;BG$173&amp;"="&amp;""""&amp;INDEX($E$120:$G$122,MATCH("●",INDEX($H$120:$AQ$122,,MATCH($D205,$70:$70,0)-7),0),1)&amp;""";"),",",""",""")</f>
        <v/>
      </c>
      <c r="BH205" s="73" t="str">
        <f>SUBSTITUTE(IF(INDEX($E$120:$G$122,MATCH("●",INDEX($H$120:$AQ$122,,MATCH($D205,$70:$70,0)-7),0),1)=VLOOKUP(BH$173,$AD$9:$AN$20,8,FALSE),"","sed -i "&amp;IF($AK$171="MacOS","'' ","")&amp;"'s#"&amp;BH$173&amp;"="""&amp;INDEX($E$120:$G$122,MATCH("●",INDEX($H$120:$AQ$122,,MATCH($D205,$70:$70,0)-7),0),1)&amp;""""&amp;"#"&amp;BH$173&amp;"="&amp;""""&amp;VLOOKUP(BH$173,$AD$9:$AN$20,8,FALSE)&amp;""""&amp;"#g'"&amp;"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5" s="73" t="str">
        <f>SUBSTITUTE(IF(VLOOKUP(BI$173,$AD$9:$AN$20,8,FALSE)=INDEX($E$124:$G$127,MATCH("●",INDEX($H$124:$AQ$127,,MATCH($D205,$70:$70,0)-7),0),1),"","sed -i "&amp;IF($AK$171="MacOS","'' ","")&amp;"'s#"&amp;BI$173&amp;"="""&amp;VLOOKUP(BI$173,$AD$9:$AN$20,8,FALSE)&amp;""""&amp;"#"&amp;BI$173&amp;"="&amp;""""&amp;INDEX($E$124:$G$127,MATCH("●",INDEX($H$124:$AQ$127,,MATCH($D205,$70:$70,0)-7),0),1)&amp;""""&amp;"#g'"&amp;" ${CONFIG_DIR}db_data_config.txt; export "&amp;BI$173&amp;"="&amp;""""&amp;INDEX($E$124:$G$127,MATCH("●",INDEX($H$124:$AQ$127,,MATCH($D205,$70:$70,0)-7),0),1)&amp;""";"),",",""",""")</f>
        <v/>
      </c>
      <c r="BJ205" s="73" t="str">
        <f>SUBSTITUTE(IF(INDEX($E$124:$G$127,MATCH("●",INDEX($H$124:$AQ$127,,MATCH($D205,$70:$70,0)-7),0),1)=VLOOKUP(BJ$173,$AD$9:$AN$20,8,FALSE),"","sed -i "&amp;IF($AK$171="MacOS","'' ","")&amp;"'s#"&amp;BJ$173&amp;"="""&amp;INDEX($E$124:$G$127,MATCH("●",INDEX($H$124:$AQ$127,,MATCH($D205,$70:$70,0)-7),0),1)&amp;""""&amp;"#"&amp;BJ$173&amp;"="&amp;""""&amp;VLOOKUP(BJ$173,$AD$9:$AN$20,8,FALSE)&amp;""""&amp;"#g'"&amp;"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5" s="73" t="str">
        <f>SUBSTITUTE(IF(VLOOKUP(BK$173,$AD$9:$AN$20,8,FALSE)=INDEX($E$129:$G$131,MATCH("●",INDEX($H$129:$AQ$131,,MATCH($D205,$70:$70,0)-7),0),1),"","sed -i "&amp;IF($AK$171="MacOS","'' ","")&amp;"'s#"&amp;BK$173&amp;"="""&amp;VLOOKUP(BK$173,$AD$9:$AN$20,8,FALSE)&amp;""""&amp;"#"&amp;BK$173&amp;"="&amp;""""&amp;INDEX($E$129:$G$131,MATCH("●",INDEX($H$129:$AQ$131,,MATCH($D205,$70:$70,0)-7),0),1)&amp;""""&amp;"#g'"&amp;" ${CONFIG_DIR}db_data_config.txt; export "&amp;BK$173&amp;"="&amp;""""&amp;INDEX($E$129:$G$131,MATCH("●",INDEX($H$129:$AQ$131,,MATCH($D205,$70:$70,0)-7),0),1)&amp;""";"),",",""",""")</f>
        <v/>
      </c>
      <c r="BL205" s="73" t="str">
        <f>SUBSTITUTE(IF(INDEX($E$129:$G$131,MATCH("●",INDEX($H$129:$AQ$131,,MATCH($D205,$70:$70,0)-7),0),1)=VLOOKUP(BL$173,$AD$9:$AN$20,8,FALSE),"","sed -i "&amp;IF($AK$171="MacOS","'' ","")&amp;"'s#"&amp;BL$173&amp;"="""&amp;INDEX($E$129:$G$131,MATCH("●",INDEX($H$129:$AQ$131,,MATCH($D205,$70:$70,0)-7),0),1)&amp;""""&amp;"#"&amp;BL$173&amp;"="&amp;""""&amp;VLOOKUP(BL$173,$AD$9:$AN$20,8,FALSE)&amp;""""&amp;"#g'"&amp;"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5" s="73" t="str">
        <f>SUBSTITUTE(IF(VLOOKUP(BM$173,$AD$9:$AN$20,8,FALSE)=INDEX($E$133:$G$135,MATCH("●",INDEX($H$133:$AQ$135,,MATCH($D205,$70:$70,0)-7),0),1),"","sed -i "&amp;IF($AK$171="MacOS","'' ","")&amp;"'s#"&amp;BM$173&amp;"="""&amp;VLOOKUP(BM$173,$AD$9:$AN$20,8,FALSE)&amp;""""&amp;"#"&amp;BM$173&amp;"="&amp;""""&amp;INDEX($E$133:$G$135,MATCH("●",INDEX($H$133:$AQ$135,,MATCH($D205,$70:$70,0)-7),0),1)&amp;""""&amp;"#g'"&amp;" ${CONFIG_DIR}db_data_config.txt; export "&amp;BM$173&amp;"="&amp;""""&amp;INDEX($E$133:$G$135,MATCH("●",INDEX($H$133:$AQ$135,,MATCH($D205,$70:$70,0)-7),0),1)&amp;""";"),",",""",""")</f>
        <v/>
      </c>
      <c r="BN205" s="73" t="str">
        <f>SUBSTITUTE(IF(INDEX($E$133:$G$135,MATCH("●",INDEX($H$133:$AQ$135,,MATCH($D205,$70:$70,0)-7),0),1)=VLOOKUP(BN$173,$AD$9:$AN$20,8,FALSE),"","sed -i "&amp;IF($AK$171="MacOS","'' ","")&amp;"'s#"&amp;BN$173&amp;"="""&amp;INDEX($E$133:$G$135,MATCH("●",INDEX($H$133:$AQ$135,,MATCH($D205,$70:$70,0)-7),0),1)&amp;""""&amp;"#"&amp;BN$173&amp;"="&amp;""""&amp;VLOOKUP(BN$173,$AD$9:$AN$20,8,FALSE)&amp;""""&amp;"#g'"&amp;"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5" s="73" t="str">
        <f>SUBSTITUTE(IF(VLOOKUP(BO$173,$AD$9:$AN$20,8,FALSE)=INDEX($E$137:$G$139,MATCH("●",INDEX($H$137:$AQ$139,,MATCH($D205,$70:$70,0)-7),0),1),"","sed -i "&amp;IF($AK$171="MacOS","'' ","")&amp;"'s#"&amp;BO$173&amp;"="""&amp;VLOOKUP(BO$173,$AD$9:$AN$20,8,FALSE)&amp;""""&amp;"#"&amp;BO$173&amp;"="&amp;""""&amp;INDEX($E$137:$G$139,MATCH("●",INDEX($H$137:$AQ$139,,MATCH($D205,$70:$70,0)-7),0),1)&amp;""""&amp;"#g'"&amp;" ${CONFIG_DIR}db_data_config.txt; export "&amp;BO$173&amp;"="&amp;""""&amp;INDEX($E$137:$G$139,MATCH("●",INDEX($H$137:$AQ$139,,MATCH($D205,$70:$70,0)-7),0),1)&amp;""";"),",",""",""")</f>
        <v/>
      </c>
      <c r="BP205" s="73" t="str">
        <f>SUBSTITUTE(IF(INDEX($E$137:$G$139,MATCH("●",INDEX($H$137:$AQ$139,,MATCH($D205,$70:$70,0)-7),0),1)=VLOOKUP(BP$173,$AD$9:$AN$20,8,FALSE),"","sed -i "&amp;IF($AK$171="MacOS","'' ","")&amp;"'s#"&amp;BP$173&amp;"="""&amp;INDEX($E$137:$G$139,MATCH("●",INDEX($H$137:$AQ$139,,MATCH($D205,$70:$70,0)-7),0),1)&amp;""""&amp;"#"&amp;BP$173&amp;"="&amp;""""&amp;VLOOKUP(BP$173,$AD$9:$AN$20,8,FALSE)&amp;""""&amp;"#g'"&amp;"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5" s="73" t="str">
        <f>SUBSTITUTE(IF(VLOOKUP(BQ$173,$AD$9:$AN$20,8,FALSE)=INDEX($E$141:$G$143,MATCH("●",INDEX($H$141:$AQ$143,,MATCH($D205,$70:$70,0)-7),0),1),"","sed -i "&amp;IF($AK$171="MacOS","'' ","")&amp;"'s#"&amp;BQ$173&amp;"="""&amp;VLOOKUP(BQ$173,$AD$9:$AN$20,8,FALSE)&amp;""""&amp;"#"&amp;BQ$173&amp;"="&amp;""""&amp;INDEX($E$141:$G$143,MATCH("●",INDEX($H$141:$AQ$143,,MATCH($D205,$70:$70,0)-7),0),1)&amp;""""&amp;"#g'"&amp;" ${CONFIG_DIR}db_data_config.txt; export "&amp;BQ$173&amp;"="&amp;""""&amp;INDEX($E$141:$G$143,MATCH("●",INDEX($H$141:$AQ$143,,MATCH($D205,$70:$70,0)-7),0),1)&amp;""";"),",",""",""")</f>
        <v/>
      </c>
      <c r="BR205" s="73" t="str">
        <f>SUBSTITUTE(IF(INDEX($E$141:$G$143,MATCH("●",INDEX($H$141:$AQ$143,,MATCH($D205,$70:$70,0)-7),0),1)=VLOOKUP(BR$173,$AD$9:$AN$20,8,FALSE),"","sed -i "&amp;IF($AK$171="MacOS","'' ","")&amp;"'s#"&amp;BR$173&amp;"="""&amp;INDEX($E$141:$G$143,MATCH("●",INDEX($H$141:$AQ$143,,MATCH($D205,$70:$70,0)-7),0),1)&amp;""""&amp;"#"&amp;BR$173&amp;"="&amp;""""&amp;VLOOKUP(BR$173,$AD$9:$AN$20,8,FALSE)&amp;""""&amp;"#g'"&amp;"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5" s="73" t="str">
        <f>SUBSTITUTE(IF(VLOOKUP(BS$173,$AD$9:$AN$20,8,FALSE)=INDEX($E$145:$G$147,MATCH("●",INDEX($H$145:$AQ$147,,MATCH($D205,$70:$70,0)-7),0),1),"","sed -i "&amp;IF($AK$171="MacOS","'' ","")&amp;"'s#"&amp;BS$173&amp;"="""&amp;VLOOKUP(BS$173,$AD$9:$AN$20,8,FALSE)&amp;""""&amp;"#"&amp;BS$173&amp;"="&amp;""""&amp;INDEX($E$145:$G$147,MATCH("●",INDEX($H$145:$AQ$147,,MATCH($D205,$70:$70,0)-7),0),1)&amp;""""&amp;"#g'"&amp;" ${CONFIG_DIR}db_data_config.txt; export "&amp;BS$173&amp;"="&amp;""""&amp;INDEX($E$145:$G$147,MATCH("●",INDEX($H$145:$AQ$147,,MATCH($D205,$70:$70,0)-7),0),1)&amp;""";"),",",""",""")</f>
        <v/>
      </c>
      <c r="BT205" s="73" t="str">
        <f>SUBSTITUTE(IF(INDEX($E$145:$G$147,MATCH("●",INDEX($H$145:$AQ$147,,MATCH($D205,$70:$70,0)-7),0),1)=VLOOKUP(BT$173,$AD$9:$AN$20,8,FALSE),"","sed -i "&amp;IF($AK$171="MacOS","'' ","")&amp;"'s#"&amp;BT$173&amp;"="""&amp;INDEX($E$145:$G$147,MATCH("●",INDEX($H$145:$AQ$147,,MATCH($D205,$70:$70,0)-7),0),1)&amp;""""&amp;"#"&amp;BT$173&amp;"="&amp;""""&amp;VLOOKUP(BT$173,$AD$9:$AN$20,8,FALSE)&amp;""""&amp;"#g'"&amp;"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5" s="60" t="s">
        <v>1107</v>
      </c>
    </row>
    <row r="206" spans="4:73" ht="54" customHeight="1">
      <c r="D206" s="138">
        <f t="shared" si="3"/>
        <v>104</v>
      </c>
      <c r="E206" s="139"/>
      <c r="F206" s="139"/>
      <c r="G206" s="140"/>
      <c r="H206" s="45" t="str">
        <f t="shared" ca="1" si="2"/>
        <v>clear; echo テストケース104; sed -i '' 's#COLUMN_DATA_TYPE="char"#COLUMN_DATA_TYPE="byte"#g' ${CONFIG_DIR}db_data_config.txt; export COLUMN_DATA_TYPE="byte";sed -i '' 's#COLUMN_DATA_LENGTH="3"#COLUMN_DATA_LENGTH="2"#g' ${CONFIG_DIR}db_data_config.txt; export COLUMN_DATA_LENGTH="2";sh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146" t="str" cm="1">
        <f t="array" ref="AE206">SUBSTITUTE(INDEX($H$149:$AQ$149, , MATCH($D206, $70:$70, 0)-7),"-","")</f>
        <v>正常</v>
      </c>
      <c r="AF206" s="147"/>
      <c r="AG206" s="148"/>
      <c r="AH206" s="156" t="s">
        <v>987</v>
      </c>
      <c r="AI206" s="157"/>
      <c r="AJ206" s="157"/>
      <c r="AK206" s="157"/>
      <c r="AL206" s="157"/>
      <c r="AM206" s="157"/>
      <c r="AN206" s="157"/>
      <c r="AO206" s="157"/>
      <c r="AP206" s="157"/>
      <c r="AQ206" s="158"/>
      <c r="AS206" s="69" t="str" cm="1">
        <f t="array" ref="AS206">SUBSTITUTE(TEXT(INDEX($H$152:$AQ$152,1,$D206-72),"000000"),"-","")</f>
        <v>220001</v>
      </c>
      <c r="AT206" s="70"/>
      <c r="AU206" s="71"/>
      <c r="AW206" s="73" t="str">
        <f>SUBSTITUTE(IF(VLOOKUP(AW$173,$AD$9:$AN$20,8,FALSE)=INDEX($E$76:$G$78,MATCH("●",INDEX($H$76:$AQ$78,,MATCH($D206,$70:$70,0)-7),0),1),"","sed -i "&amp;IF($AK$171="MacOS","'' ","")&amp;"'s#"&amp;AW$173&amp;"="""&amp;VLOOKUP(AW$173,$AD$9:$AN$20,8,FALSE)&amp;""""&amp;"#"&amp;AW$173&amp;"="&amp;""""&amp;INDEX($E$76:$G$78,MATCH("●",INDEX($H$76:$AQ$78,,MATCH($D206,$70:$70,0)-7),0),1)&amp;""""&amp;"#g'"&amp;" ${CONFIG_DIR}db_data_config.txt; export "&amp;AW$173&amp;"="&amp;""""&amp;INDEX($E$76:$G$78,MATCH("●",INDEX($H$76:$AQ$78,,MATCH($D206,$70:$70,0)-7),0),1)&amp;""";"),",",""",""")</f>
        <v/>
      </c>
      <c r="AX206" s="73" t="str">
        <f>SUBSTITUTE(IF(INDEX($E$76:$G$78,MATCH("●",INDEX($H$76:$AQ$78,,MATCH($D206,$70:$70,0)-7),0),1)=VLOOKUP(AX$173,$AD$9:$AN$20,8,FALSE),"","sed -i "&amp;IF($AK$171="MacOS","'' ","")&amp;"'s#"&amp;AX$173&amp;"="""&amp;INDEX($E$76:$G$78,MATCH("●",INDEX($H$76:$AQ$78,,MATCH($D206,$70:$70,0)-7),0),1)&amp;""""&amp;"#"&amp;AX$173&amp;"="&amp;""""&amp;VLOOKUP(AX$173,$AD$9:$AN$20,8,FALSE)&amp;""""&amp;"#g'"&amp;"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6" s="73" t="str">
        <f>SUBSTITUTE(IF(VLOOKUP(AY$173,$AD$9:$AN$20,8,FALSE)=INDEX($E$80:$G$84,MATCH("●",INDEX($H$80:$AQ$84,,MATCH($D206,$70:$70,0)-7),0),1),"","sed -i "&amp;IF($AK$171="MacOS","'' ","")&amp;"'s#"&amp;AY$173&amp;"="""&amp;VLOOKUP(AY$173,$AD$9:$AN$20,8,FALSE)&amp;""""&amp;"#"&amp;AY$173&amp;"="&amp;""""&amp;INDEX($E$80:$G$84,MATCH("●",INDEX($H$80:$AQ$84,,MATCH($D206,$70:$70,0)-7),0),1)&amp;""""&amp;"#g'"&amp;" ${CONFIG_DIR}db_data_config.txt; export "&amp;AY$173&amp;"="&amp;""""&amp;INDEX($E$80:$G$84,MATCH("●",INDEX($H$80:$AQ$84,,MATCH($D206,$70:$70,0)-7),0),1)&amp;""";"),",",""",""")</f>
        <v>sed -i '' 's#COLUMN_DATA_TYPE="char"#COLUMN_DATA_TYPE="byte"#g' ${CONFIG_DIR}db_data_config.txt; export COLUMN_DATA_TYPE="byte";</v>
      </c>
      <c r="AZ206" s="73" t="str">
        <f>SUBSTITUTE(IF(INDEX($E$80:$G$84,MATCH("●",INDEX($H$80:$AQ$84,,MATCH($D206,$70:$70,0)-7),0),1)=VLOOKUP(AZ$173,$AD$9:$AN$20,8,FALSE),"","sed -i "&amp;IF($AK$171="MacOS","'' ","")&amp;"'s#"&amp;AZ$173&amp;"="""&amp;INDEX($E$80:$G$84,MATCH("●",INDEX($H$80:$AQ$84,,MATCH($D206,$70:$70,0)-7),0),1)&amp;""""&amp;"#"&amp;AZ$173&amp;"="&amp;""""&amp;VLOOKUP(AZ$173,$AD$9:$AN$20,8,FALSE)&amp;""""&amp;"#g'"&amp;"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's#COLUMN_DATA_TYPE="byte"#COLUMN_DATA_TYPE="char"#g' ${CONFIG_DIR}db_data_config.txt; export COLUMN_DATA_TYPE="char";</v>
      </c>
      <c r="BA206" s="73" t="str">
        <f>SUBSTITUTE(IF(VLOOKUP(BA$173,$AD$9:$AN$20,8,FALSE)=INDEX($E$86:$G$111,MATCH("●",INDEX($H$86:$AQ$111,,MATCH($D206,$70:$70,0)-7),0),1),"","sed -i "&amp;IF($AK$171="MacOS","'' ","")&amp;"'s#"&amp;BA$173&amp;"="""&amp;VLOOKUP(BA$173,$AD$9:$AN$20,8,FALSE)&amp;""""&amp;"#"&amp;BA$173&amp;"="&amp;""""&amp;INDEX($E$86:$G$111,MATCH("●",INDEX($H$86:$AQ$111,,MATCH($D206,$70:$70,0)-7),0),1)&amp;""""&amp;"#g'"&amp;" ${CONFIG_DIR}db_data_config.txt; export "&amp;BA$173&amp;"="&amp;""""&amp;INDEX($E$86:$G$111,MATCH("●",INDEX($H$86:$AQ$111,,MATCH($D206,$70:$70,0)-7),0),1)&amp;""";"),",",""",""")</f>
        <v>sed -i '' 's#COLUMN_DATA_LENGTH="3"#COLUMN_DATA_LENGTH="2"#g' ${CONFIG_DIR}db_data_config.txt; export COLUMN_DATA_LENGTH="2";</v>
      </c>
      <c r="BB206" s="73" t="str">
        <f>SUBSTITUTE(IF(INDEX($E$86:$G$111,MATCH("●",INDEX($H$86:$AQ$111,,MATCH($D206,$70:$70,0)-7),0),1)=VLOOKUP(BB$173,$AD$9:$AN$20,8,FALSE),"","sed -i "&amp;IF($AK$171="MacOS","'' ","")&amp;"'s#"&amp;BB$173&amp;"="""&amp;INDEX($E$86:$G$111,MATCH("●",INDEX($H$86:$AQ$111,,MATCH($D206,$70:$70,0)-7),0),1)&amp;""""&amp;"#"&amp;BB$173&amp;"="&amp;""""&amp;VLOOKUP(BB$173,$AD$9:$AN$20,8,FALSE)&amp;""""&amp;"#g'"&amp;"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's#COLUMN_DATA_LENGTH="2"#COLUMN_DATA_LENGTH="3"#g' ${CONFIG_DIR}db_data_config.txt; export COLUMN_DATA_LENGTH="3";</v>
      </c>
      <c r="BC206" s="73" t="str">
        <f>SUBSTITUTE(IF(VLOOKUP(BC$173,$AD$9:$AN$20,8,FALSE)=INDEX($E$113:$G$114,MATCH("●",INDEX($H$113:$AQ$114,,MATCH($D206,$70:$70,0)-7),0),1),"","sed -i "&amp;IF($AK$171="MacOS","'' ","")&amp;"'s#"&amp;BC$173&amp;"="""&amp;VLOOKUP(BC$173,$AD$9:$AN$20,8,FALSE)&amp;""""&amp;"#"&amp;BC$173&amp;"="&amp;""""&amp;INDEX($E$113:$G$114,MATCH("●",INDEX($H$113:$AQ$114,,MATCH($D206,$70:$70,0)-7),0),1)&amp;""""&amp;"#g'"&amp;" ${CONFIG_DIR}db_data_config.txt; export "&amp;BC$173&amp;"="&amp;""""&amp;INDEX($E$113:$G$114,MATCH("●",INDEX($H$113:$AQ$114,,MATCH($D206,$70:$70,0)-7),0),1)&amp;""";"),",",""",""")</f>
        <v/>
      </c>
      <c r="BD206" s="73" t="str">
        <f>SUBSTITUTE(IF(INDEX($E$113:$G$114,MATCH("●",INDEX($H$113:$AQ$114,,MATCH($D206,$70:$70,0)-7),0),1)=VLOOKUP(BD$173,$AD$9:$AN$20,8,FALSE),"","sed -i "&amp;IF($AK$171="MacOS","'' ","")&amp;"'s#"&amp;BD$173&amp;"="""&amp;INDEX($E$113:$G$114,MATCH("●",INDEX($H$113:$AQ$114,,MATCH($D206,$70:$70,0)-7),0),1)&amp;""""&amp;"#"&amp;BD$173&amp;"="&amp;""""&amp;VLOOKUP(BD$173,$AD$9:$AN$20,8,FALSE)&amp;""""&amp;"#g'"&amp;"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6" s="73" t="str">
        <f>SUBSTITUTE(IF(VLOOKUP(BE$173,$AD$9:$AN$20,8,FALSE)=INDEX($E$116:$G$118,MATCH("●",INDEX($H$116:$AQ$118,,MATCH($D206,$70:$70,0)-7),0),1),"","sed -i "&amp;IF($AK$171="MacOS","'' ","")&amp;"'s#"&amp;BE$173&amp;"="""&amp;VLOOKUP(BE$173,$AD$9:$AN$20,8,FALSE)&amp;""""&amp;"#"&amp;BE$173&amp;"="&amp;""""&amp;INDEX($E$116:$G$118,MATCH("●",INDEX($H$116:$AQ$118,,MATCH($D206,$70:$70,0)-7),0),1)&amp;""""&amp;"#g'"&amp;" ${CONFIG_DIR}db_data_config.txt; export "&amp;BE$173&amp;"="&amp;""""&amp;INDEX($E$116:$G$118,MATCH("●",INDEX($H$116:$AQ$118,,MATCH($D206,$70:$70,0)-7),0),1)&amp;""";"),",",""",""")</f>
        <v/>
      </c>
      <c r="BF206" s="73" t="str">
        <f>SUBSTITUTE(IF(INDEX($E$116:$G$118,MATCH("●",INDEX($H$116:$AQ$118,,MATCH($D206,$70:$70,0)-7),0),1)=VLOOKUP(BF$173,$AD$9:$AN$20,8,FALSE),"","sed -i "&amp;IF($AK$171="MacOS","'' ","")&amp;"'s#"&amp;BF$173&amp;"="""&amp;INDEX($E$116:$G$118,MATCH("●",INDEX($H$116:$AQ$118,,MATCH($D206,$70:$70,0)-7),0),1)&amp;""""&amp;"#"&amp;BF$173&amp;"="&amp;""""&amp;VLOOKUP(BF$173,$AD$9:$AN$20,8,FALSE)&amp;""""&amp;"#g'"&amp;"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6" s="73" t="str">
        <f>SUBSTITUTE(IF(VLOOKUP(BG$173,$AD$9:$AN$20,8,FALSE)=INDEX($E$120:$G$122,MATCH("●",INDEX($H$120:$AQ$122,,MATCH($D206,$70:$70,0)-7),0),1),"","sed -i "&amp;IF($AK$171="MacOS","'' ","")&amp;"'s#"&amp;BG$173&amp;"="""&amp;VLOOKUP(BG$173,$AD$9:$AN$20,8,FALSE)&amp;""""&amp;"#"&amp;BG$173&amp;"="&amp;""""&amp;INDEX($E$120:$G$122,MATCH("●",INDEX($H$120:$AQ$122,,MATCH($D206,$70:$70,0)-7),0),1)&amp;""""&amp;"#g'"&amp;" ${CONFIG_DIR}db_data_config.txt; export "&amp;BG$173&amp;"="&amp;""""&amp;INDEX($E$120:$G$122,MATCH("●",INDEX($H$120:$AQ$122,,MATCH($D206,$70:$70,0)-7),0),1)&amp;""";"),",",""",""")</f>
        <v/>
      </c>
      <c r="BH206" s="73" t="str">
        <f>SUBSTITUTE(IF(INDEX($E$120:$G$122,MATCH("●",INDEX($H$120:$AQ$122,,MATCH($D206,$70:$70,0)-7),0),1)=VLOOKUP(BH$173,$AD$9:$AN$20,8,FALSE),"","sed -i "&amp;IF($AK$171="MacOS","'' ","")&amp;"'s#"&amp;BH$173&amp;"="""&amp;INDEX($E$120:$G$122,MATCH("●",INDEX($H$120:$AQ$122,,MATCH($D206,$70:$70,0)-7),0),1)&amp;""""&amp;"#"&amp;BH$173&amp;"="&amp;""""&amp;VLOOKUP(BH$173,$AD$9:$AN$20,8,FALSE)&amp;""""&amp;"#g'"&amp;"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6" s="73" t="str">
        <f>SUBSTITUTE(IF(VLOOKUP(BI$173,$AD$9:$AN$20,8,FALSE)=INDEX($E$124:$G$127,MATCH("●",INDEX($H$124:$AQ$127,,MATCH($D206,$70:$70,0)-7),0),1),"","sed -i "&amp;IF($AK$171="MacOS","'' ","")&amp;"'s#"&amp;BI$173&amp;"="""&amp;VLOOKUP(BI$173,$AD$9:$AN$20,8,FALSE)&amp;""""&amp;"#"&amp;BI$173&amp;"="&amp;""""&amp;INDEX($E$124:$G$127,MATCH("●",INDEX($H$124:$AQ$127,,MATCH($D206,$70:$70,0)-7),0),1)&amp;""""&amp;"#g'"&amp;" ${CONFIG_DIR}db_data_config.txt; export "&amp;BI$173&amp;"="&amp;""""&amp;INDEX($E$124:$G$127,MATCH("●",INDEX($H$124:$AQ$127,,MATCH($D206,$70:$70,0)-7),0),1)&amp;""";"),",",""",""")</f>
        <v/>
      </c>
      <c r="BJ206" s="73" t="str">
        <f>SUBSTITUTE(IF(INDEX($E$124:$G$127,MATCH("●",INDEX($H$124:$AQ$127,,MATCH($D206,$70:$70,0)-7),0),1)=VLOOKUP(BJ$173,$AD$9:$AN$20,8,FALSE),"","sed -i "&amp;IF($AK$171="MacOS","'' ","")&amp;"'s#"&amp;BJ$173&amp;"="""&amp;INDEX($E$124:$G$127,MATCH("●",INDEX($H$124:$AQ$127,,MATCH($D206,$70:$70,0)-7),0),1)&amp;""""&amp;"#"&amp;BJ$173&amp;"="&amp;""""&amp;VLOOKUP(BJ$173,$AD$9:$AN$20,8,FALSE)&amp;""""&amp;"#g'"&amp;"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6" s="73" t="str">
        <f>SUBSTITUTE(IF(VLOOKUP(BK$173,$AD$9:$AN$20,8,FALSE)=INDEX($E$129:$G$131,MATCH("●",INDEX($H$129:$AQ$131,,MATCH($D206,$70:$70,0)-7),0),1),"","sed -i "&amp;IF($AK$171="MacOS","'' ","")&amp;"'s#"&amp;BK$173&amp;"="""&amp;VLOOKUP(BK$173,$AD$9:$AN$20,8,FALSE)&amp;""""&amp;"#"&amp;BK$173&amp;"="&amp;""""&amp;INDEX($E$129:$G$131,MATCH("●",INDEX($H$129:$AQ$131,,MATCH($D206,$70:$70,0)-7),0),1)&amp;""""&amp;"#g'"&amp;" ${CONFIG_DIR}db_data_config.txt; export "&amp;BK$173&amp;"="&amp;""""&amp;INDEX($E$129:$G$131,MATCH("●",INDEX($H$129:$AQ$131,,MATCH($D206,$70:$70,0)-7),0),1)&amp;""";"),",",""",""")</f>
        <v/>
      </c>
      <c r="BL206" s="73" t="str">
        <f>SUBSTITUTE(IF(INDEX($E$129:$G$131,MATCH("●",INDEX($H$129:$AQ$131,,MATCH($D206,$70:$70,0)-7),0),1)=VLOOKUP(BL$173,$AD$9:$AN$20,8,FALSE),"","sed -i "&amp;IF($AK$171="MacOS","'' ","")&amp;"'s#"&amp;BL$173&amp;"="""&amp;INDEX($E$129:$G$131,MATCH("●",INDEX($H$129:$AQ$131,,MATCH($D206,$70:$70,0)-7),0),1)&amp;""""&amp;"#"&amp;BL$173&amp;"="&amp;""""&amp;VLOOKUP(BL$173,$AD$9:$AN$20,8,FALSE)&amp;""""&amp;"#g'"&amp;"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6" s="73" t="str">
        <f>SUBSTITUTE(IF(VLOOKUP(BM$173,$AD$9:$AN$20,8,FALSE)=INDEX($E$133:$G$135,MATCH("●",INDEX($H$133:$AQ$135,,MATCH($D206,$70:$70,0)-7),0),1),"","sed -i "&amp;IF($AK$171="MacOS","'' ","")&amp;"'s#"&amp;BM$173&amp;"="""&amp;VLOOKUP(BM$173,$AD$9:$AN$20,8,FALSE)&amp;""""&amp;"#"&amp;BM$173&amp;"="&amp;""""&amp;INDEX($E$133:$G$135,MATCH("●",INDEX($H$133:$AQ$135,,MATCH($D206,$70:$70,0)-7),0),1)&amp;""""&amp;"#g'"&amp;" ${CONFIG_DIR}db_data_config.txt; export "&amp;BM$173&amp;"="&amp;""""&amp;INDEX($E$133:$G$135,MATCH("●",INDEX($H$133:$AQ$135,,MATCH($D206,$70:$70,0)-7),0),1)&amp;""";"),",",""",""")</f>
        <v/>
      </c>
      <c r="BN206" s="73" t="str">
        <f>SUBSTITUTE(IF(INDEX($E$133:$G$135,MATCH("●",INDEX($H$133:$AQ$135,,MATCH($D206,$70:$70,0)-7),0),1)=VLOOKUP(BN$173,$AD$9:$AN$20,8,FALSE),"","sed -i "&amp;IF($AK$171="MacOS","'' ","")&amp;"'s#"&amp;BN$173&amp;"="""&amp;INDEX($E$133:$G$135,MATCH("●",INDEX($H$133:$AQ$135,,MATCH($D206,$70:$70,0)-7),0),1)&amp;""""&amp;"#"&amp;BN$173&amp;"="&amp;""""&amp;VLOOKUP(BN$173,$AD$9:$AN$20,8,FALSE)&amp;""""&amp;"#g'"&amp;"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6" s="73" t="str">
        <f>SUBSTITUTE(IF(VLOOKUP(BO$173,$AD$9:$AN$20,8,FALSE)=INDEX($E$137:$G$139,MATCH("●",INDEX($H$137:$AQ$139,,MATCH($D206,$70:$70,0)-7),0),1),"","sed -i "&amp;IF($AK$171="MacOS","'' ","")&amp;"'s#"&amp;BO$173&amp;"="""&amp;VLOOKUP(BO$173,$AD$9:$AN$20,8,FALSE)&amp;""""&amp;"#"&amp;BO$173&amp;"="&amp;""""&amp;INDEX($E$137:$G$139,MATCH("●",INDEX($H$137:$AQ$139,,MATCH($D206,$70:$70,0)-7),0),1)&amp;""""&amp;"#g'"&amp;" ${CONFIG_DIR}db_data_config.txt; export "&amp;BO$173&amp;"="&amp;""""&amp;INDEX($E$137:$G$139,MATCH("●",INDEX($H$137:$AQ$139,,MATCH($D206,$70:$70,0)-7),0),1)&amp;""";"),",",""",""")</f>
        <v/>
      </c>
      <c r="BP206" s="73" t="str">
        <f>SUBSTITUTE(IF(INDEX($E$137:$G$139,MATCH("●",INDEX($H$137:$AQ$139,,MATCH($D206,$70:$70,0)-7),0),1)=VLOOKUP(BP$173,$AD$9:$AN$20,8,FALSE),"","sed -i "&amp;IF($AK$171="MacOS","'' ","")&amp;"'s#"&amp;BP$173&amp;"="""&amp;INDEX($E$137:$G$139,MATCH("●",INDEX($H$137:$AQ$139,,MATCH($D206,$70:$70,0)-7),0),1)&amp;""""&amp;"#"&amp;BP$173&amp;"="&amp;""""&amp;VLOOKUP(BP$173,$AD$9:$AN$20,8,FALSE)&amp;""""&amp;"#g'"&amp;"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6" s="73" t="str">
        <f>SUBSTITUTE(IF(VLOOKUP(BQ$173,$AD$9:$AN$20,8,FALSE)=INDEX($E$141:$G$143,MATCH("●",INDEX($H$141:$AQ$143,,MATCH($D206,$70:$70,0)-7),0),1),"","sed -i "&amp;IF($AK$171="MacOS","'' ","")&amp;"'s#"&amp;BQ$173&amp;"="""&amp;VLOOKUP(BQ$173,$AD$9:$AN$20,8,FALSE)&amp;""""&amp;"#"&amp;BQ$173&amp;"="&amp;""""&amp;INDEX($E$141:$G$143,MATCH("●",INDEX($H$141:$AQ$143,,MATCH($D206,$70:$70,0)-7),0),1)&amp;""""&amp;"#g'"&amp;" ${CONFIG_DIR}db_data_config.txt; export "&amp;BQ$173&amp;"="&amp;""""&amp;INDEX($E$141:$G$143,MATCH("●",INDEX($H$141:$AQ$143,,MATCH($D206,$70:$70,0)-7),0),1)&amp;""";"),",",""",""")</f>
        <v/>
      </c>
      <c r="BR206" s="73" t="str">
        <f>SUBSTITUTE(IF(INDEX($E$141:$G$143,MATCH("●",INDEX($H$141:$AQ$143,,MATCH($D206,$70:$70,0)-7),0),1)=VLOOKUP(BR$173,$AD$9:$AN$20,8,FALSE),"","sed -i "&amp;IF($AK$171="MacOS","'' ","")&amp;"'s#"&amp;BR$173&amp;"="""&amp;INDEX($E$141:$G$143,MATCH("●",INDEX($H$141:$AQ$143,,MATCH($D206,$70:$70,0)-7),0),1)&amp;""""&amp;"#"&amp;BR$173&amp;"="&amp;""""&amp;VLOOKUP(BR$173,$AD$9:$AN$20,8,FALSE)&amp;""""&amp;"#g'"&amp;"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6" s="73" t="str">
        <f>SUBSTITUTE(IF(VLOOKUP(BS$173,$AD$9:$AN$20,8,FALSE)=INDEX($E$145:$G$147,MATCH("●",INDEX($H$145:$AQ$147,,MATCH($D206,$70:$70,0)-7),0),1),"","sed -i "&amp;IF($AK$171="MacOS","'' ","")&amp;"'s#"&amp;BS$173&amp;"="""&amp;VLOOKUP(BS$173,$AD$9:$AN$20,8,FALSE)&amp;""""&amp;"#"&amp;BS$173&amp;"="&amp;""""&amp;INDEX($E$145:$G$147,MATCH("●",INDEX($H$145:$AQ$147,,MATCH($D206,$70:$70,0)-7),0),1)&amp;""""&amp;"#g'"&amp;" ${CONFIG_DIR}db_data_config.txt; export "&amp;BS$173&amp;"="&amp;""""&amp;INDEX($E$145:$G$147,MATCH("●",INDEX($H$145:$AQ$147,,MATCH($D206,$70:$70,0)-7),0),1)&amp;""";"),",",""",""")</f>
        <v/>
      </c>
      <c r="BT206" s="73" t="str">
        <f>SUBSTITUTE(IF(INDEX($E$145:$G$147,MATCH("●",INDEX($H$145:$AQ$147,,MATCH($D206,$70:$70,0)-7),0),1)=VLOOKUP(BT$173,$AD$9:$AN$20,8,FALSE),"","sed -i "&amp;IF($AK$171="MacOS","'' ","")&amp;"'s#"&amp;BT$173&amp;"="""&amp;INDEX($E$145:$G$147,MATCH("●",INDEX($H$145:$AQ$147,,MATCH($D206,$70:$70,0)-7),0),1)&amp;""""&amp;"#"&amp;BT$173&amp;"="&amp;""""&amp;VLOOKUP(BT$173,$AD$9:$AN$20,8,FALSE)&amp;""""&amp;"#g'"&amp;"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6" s="60" t="s">
        <v>1107</v>
      </c>
    </row>
    <row r="207" spans="4:73" ht="54" customHeight="1">
      <c r="D207" s="138">
        <f t="shared" si="3"/>
        <v>105</v>
      </c>
      <c r="E207" s="139"/>
      <c r="F207" s="139"/>
      <c r="G207" s="140"/>
      <c r="H207" s="45" t="str">
        <f t="shared" ca="1" si="2"/>
        <v>clear; echo テストケース105; sed -i '' 's#COLUMN_DATA_TYPE="char"#COLUMN_DATA_TYPE="byte"#g' ${CONFIG_DIR}db_data_config.txt; export COLUMN_DATA_TYPE="byte";sh ./script/db_check_data_validate_config.sh; sed -i '' 's#COLUMN_DATA_TYPE="byte"#COLUMN_DATA_TYPE="char"#g' ${CONFIG_DIR}db_data_config.txt; export COLUMN_DATA_TYPE="char";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146" t="str" cm="1">
        <f t="array" ref="AE207">SUBSTITUTE(INDEX($H$149:$AQ$149, , MATCH($D207, $70:$70, 0)-7),"-","")</f>
        <v>正常</v>
      </c>
      <c r="AF207" s="147"/>
      <c r="AG207" s="148"/>
      <c r="AH207" s="156" t="s">
        <v>988</v>
      </c>
      <c r="AI207" s="157"/>
      <c r="AJ207" s="157"/>
      <c r="AK207" s="157"/>
      <c r="AL207" s="157"/>
      <c r="AM207" s="157"/>
      <c r="AN207" s="157"/>
      <c r="AO207" s="157"/>
      <c r="AP207" s="157"/>
      <c r="AQ207" s="158"/>
      <c r="AS207" s="69" t="str" cm="1">
        <f t="array" ref="AS207">SUBSTITUTE(TEXT(INDEX($H$152:$AQ$152,1,$D207-72),"000000"),"-","")</f>
        <v>220001</v>
      </c>
      <c r="AT207" s="70"/>
      <c r="AU207" s="71"/>
      <c r="AW207" s="73" t="str">
        <f>SUBSTITUTE(IF(VLOOKUP(AW$173,$AD$9:$AN$20,8,FALSE)=INDEX($E$76:$G$78,MATCH("●",INDEX($H$76:$AQ$78,,MATCH($D207,$70:$70,0)-7),0),1),"","sed -i "&amp;IF($AK$171="MacOS","'' ","")&amp;"'s#"&amp;AW$173&amp;"="""&amp;VLOOKUP(AW$173,$AD$9:$AN$20,8,FALSE)&amp;""""&amp;"#"&amp;AW$173&amp;"="&amp;""""&amp;INDEX($E$76:$G$78,MATCH("●",INDEX($H$76:$AQ$78,,MATCH($D207,$70:$70,0)-7),0),1)&amp;""""&amp;"#g'"&amp;" ${CONFIG_DIR}db_data_config.txt; export "&amp;AW$173&amp;"="&amp;""""&amp;INDEX($E$76:$G$78,MATCH("●",INDEX($H$76:$AQ$78,,MATCH($D207,$70:$70,0)-7),0),1)&amp;""";"),",",""",""")</f>
        <v/>
      </c>
      <c r="AX207" s="73" t="str">
        <f>SUBSTITUTE(IF(INDEX($E$76:$G$78,MATCH("●",INDEX($H$76:$AQ$78,,MATCH($D207,$70:$70,0)-7),0),1)=VLOOKUP(AX$173,$AD$9:$AN$20,8,FALSE),"","sed -i "&amp;IF($AK$171="MacOS","'' ","")&amp;"'s#"&amp;AX$173&amp;"="""&amp;INDEX($E$76:$G$78,MATCH("●",INDEX($H$76:$AQ$78,,MATCH($D207,$70:$70,0)-7),0),1)&amp;""""&amp;"#"&amp;AX$173&amp;"="&amp;""""&amp;VLOOKUP(AX$173,$AD$9:$AN$20,8,FALSE)&amp;""""&amp;"#g'"&amp;"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7" s="73" t="str">
        <f>SUBSTITUTE(IF(VLOOKUP(AY$173,$AD$9:$AN$20,8,FALSE)=INDEX($E$80:$G$84,MATCH("●",INDEX($H$80:$AQ$84,,MATCH($D207,$70:$70,0)-7),0),1),"","sed -i "&amp;IF($AK$171="MacOS","'' ","")&amp;"'s#"&amp;AY$173&amp;"="""&amp;VLOOKUP(AY$173,$AD$9:$AN$20,8,FALSE)&amp;""""&amp;"#"&amp;AY$173&amp;"="&amp;""""&amp;INDEX($E$80:$G$84,MATCH("●",INDEX($H$80:$AQ$84,,MATCH($D207,$70:$70,0)-7),0),1)&amp;""""&amp;"#g'"&amp;" ${CONFIG_DIR}db_data_config.txt; export "&amp;AY$173&amp;"="&amp;""""&amp;INDEX($E$80:$G$84,MATCH("●",INDEX($H$80:$AQ$84,,MATCH($D207,$70:$70,0)-7),0),1)&amp;""";"),",",""",""")</f>
        <v>sed -i '' 's#COLUMN_DATA_TYPE="char"#COLUMN_DATA_TYPE="byte"#g' ${CONFIG_DIR}db_data_config.txt; export COLUMN_DATA_TYPE="byte";</v>
      </c>
      <c r="AZ207" s="73" t="str">
        <f>SUBSTITUTE(IF(INDEX($E$80:$G$84,MATCH("●",INDEX($H$80:$AQ$84,,MATCH($D207,$70:$70,0)-7),0),1)=VLOOKUP(AZ$173,$AD$9:$AN$20,8,FALSE),"","sed -i "&amp;IF($AK$171="MacOS","'' ","")&amp;"'s#"&amp;AZ$173&amp;"="""&amp;INDEX($E$80:$G$84,MATCH("●",INDEX($H$80:$AQ$84,,MATCH($D207,$70:$70,0)-7),0),1)&amp;""""&amp;"#"&amp;AZ$173&amp;"="&amp;""""&amp;VLOOKUP(AZ$173,$AD$9:$AN$20,8,FALSE)&amp;""""&amp;"#g'"&amp;"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's#COLUMN_DATA_TYPE="byte"#COLUMN_DATA_TYPE="char"#g' ${CONFIG_DIR}db_data_config.txt; export COLUMN_DATA_TYPE="char";</v>
      </c>
      <c r="BA207" s="73" t="str">
        <f>SUBSTITUTE(IF(VLOOKUP(BA$173,$AD$9:$AN$20,8,FALSE)=INDEX($E$86:$G$111,MATCH("●",INDEX($H$86:$AQ$111,,MATCH($D207,$70:$70,0)-7),0),1),"","sed -i "&amp;IF($AK$171="MacOS","'' ","")&amp;"'s#"&amp;BA$173&amp;"="""&amp;VLOOKUP(BA$173,$AD$9:$AN$20,8,FALSE)&amp;""""&amp;"#"&amp;BA$173&amp;"="&amp;""""&amp;INDEX($E$86:$G$111,MATCH("●",INDEX($H$86:$AQ$111,,MATCH($D207,$70:$70,0)-7),0),1)&amp;""""&amp;"#g'"&amp;" ${CONFIG_DIR}db_data_config.txt; export "&amp;BA$173&amp;"="&amp;""""&amp;INDEX($E$86:$G$111,MATCH("●",INDEX($H$86:$AQ$111,,MATCH($D207,$70:$70,0)-7),0),1)&amp;""";"),",",""",""")</f>
        <v/>
      </c>
      <c r="BB207" s="73" t="str">
        <f>SUBSTITUTE(IF(INDEX($E$86:$G$111,MATCH("●",INDEX($H$86:$AQ$111,,MATCH($D207,$70:$70,0)-7),0),1)=VLOOKUP(BB$173,$AD$9:$AN$20,8,FALSE),"","sed -i "&amp;IF($AK$171="MacOS","'' ","")&amp;"'s#"&amp;BB$173&amp;"="""&amp;INDEX($E$86:$G$111,MATCH("●",INDEX($H$86:$AQ$111,,MATCH($D207,$70:$70,0)-7),0),1)&amp;""""&amp;"#"&amp;BB$173&amp;"="&amp;""""&amp;VLOOKUP(BB$173,$AD$9:$AN$20,8,FALSE)&amp;""""&amp;"#g'"&amp;"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/>
      </c>
      <c r="BC207" s="73" t="str">
        <f>SUBSTITUTE(IF(VLOOKUP(BC$173,$AD$9:$AN$20,8,FALSE)=INDEX($E$113:$G$114,MATCH("●",INDEX($H$113:$AQ$114,,MATCH($D207,$70:$70,0)-7),0),1),"","sed -i "&amp;IF($AK$171="MacOS","'' ","")&amp;"'s#"&amp;BC$173&amp;"="""&amp;VLOOKUP(BC$173,$AD$9:$AN$20,8,FALSE)&amp;""""&amp;"#"&amp;BC$173&amp;"="&amp;""""&amp;INDEX($E$113:$G$114,MATCH("●",INDEX($H$113:$AQ$114,,MATCH($D207,$70:$70,0)-7),0),1)&amp;""""&amp;"#g'"&amp;" ${CONFIG_DIR}db_data_config.txt; export "&amp;BC$173&amp;"="&amp;""""&amp;INDEX($E$113:$G$114,MATCH("●",INDEX($H$113:$AQ$114,,MATCH($D207,$70:$70,0)-7),0),1)&amp;""";"),",",""",""")</f>
        <v/>
      </c>
      <c r="BD207" s="73" t="str">
        <f>SUBSTITUTE(IF(INDEX($E$113:$G$114,MATCH("●",INDEX($H$113:$AQ$114,,MATCH($D207,$70:$70,0)-7),0),1)=VLOOKUP(BD$173,$AD$9:$AN$20,8,FALSE),"","sed -i "&amp;IF($AK$171="MacOS","'' ","")&amp;"'s#"&amp;BD$173&amp;"="""&amp;INDEX($E$113:$G$114,MATCH("●",INDEX($H$113:$AQ$114,,MATCH($D207,$70:$70,0)-7),0),1)&amp;""""&amp;"#"&amp;BD$173&amp;"="&amp;""""&amp;VLOOKUP(BD$173,$AD$9:$AN$20,8,FALSE)&amp;""""&amp;"#g'"&amp;"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7" s="73" t="str">
        <f>SUBSTITUTE(IF(VLOOKUP(BE$173,$AD$9:$AN$20,8,FALSE)=INDEX($E$116:$G$118,MATCH("●",INDEX($H$116:$AQ$118,,MATCH($D207,$70:$70,0)-7),0),1),"","sed -i "&amp;IF($AK$171="MacOS","'' ","")&amp;"'s#"&amp;BE$173&amp;"="""&amp;VLOOKUP(BE$173,$AD$9:$AN$20,8,FALSE)&amp;""""&amp;"#"&amp;BE$173&amp;"="&amp;""""&amp;INDEX($E$116:$G$118,MATCH("●",INDEX($H$116:$AQ$118,,MATCH($D207,$70:$70,0)-7),0),1)&amp;""""&amp;"#g'"&amp;" ${CONFIG_DIR}db_data_config.txt; export "&amp;BE$173&amp;"="&amp;""""&amp;INDEX($E$116:$G$118,MATCH("●",INDEX($H$116:$AQ$118,,MATCH($D207,$70:$70,0)-7),0),1)&amp;""";"),",",""",""")</f>
        <v/>
      </c>
      <c r="BF207" s="73" t="str">
        <f>SUBSTITUTE(IF(INDEX($E$116:$G$118,MATCH("●",INDEX($H$116:$AQ$118,,MATCH($D207,$70:$70,0)-7),0),1)=VLOOKUP(BF$173,$AD$9:$AN$20,8,FALSE),"","sed -i "&amp;IF($AK$171="MacOS","'' ","")&amp;"'s#"&amp;BF$173&amp;"="""&amp;INDEX($E$116:$G$118,MATCH("●",INDEX($H$116:$AQ$118,,MATCH($D207,$70:$70,0)-7),0),1)&amp;""""&amp;"#"&amp;BF$173&amp;"="&amp;""""&amp;VLOOKUP(BF$173,$AD$9:$AN$20,8,FALSE)&amp;""""&amp;"#g'"&amp;"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7" s="73" t="str">
        <f>SUBSTITUTE(IF(VLOOKUP(BG$173,$AD$9:$AN$20,8,FALSE)=INDEX($E$120:$G$122,MATCH("●",INDEX($H$120:$AQ$122,,MATCH($D207,$70:$70,0)-7),0),1),"","sed -i "&amp;IF($AK$171="MacOS","'' ","")&amp;"'s#"&amp;BG$173&amp;"="""&amp;VLOOKUP(BG$173,$AD$9:$AN$20,8,FALSE)&amp;""""&amp;"#"&amp;BG$173&amp;"="&amp;""""&amp;INDEX($E$120:$G$122,MATCH("●",INDEX($H$120:$AQ$122,,MATCH($D207,$70:$70,0)-7),0),1)&amp;""""&amp;"#g'"&amp;" ${CONFIG_DIR}db_data_config.txt; export "&amp;BG$173&amp;"="&amp;""""&amp;INDEX($E$120:$G$122,MATCH("●",INDEX($H$120:$AQ$122,,MATCH($D207,$70:$70,0)-7),0),1)&amp;""";"),",",""",""")</f>
        <v/>
      </c>
      <c r="BH207" s="73" t="str">
        <f>SUBSTITUTE(IF(INDEX($E$120:$G$122,MATCH("●",INDEX($H$120:$AQ$122,,MATCH($D207,$70:$70,0)-7),0),1)=VLOOKUP(BH$173,$AD$9:$AN$20,8,FALSE),"","sed -i "&amp;IF($AK$171="MacOS","'' ","")&amp;"'s#"&amp;BH$173&amp;"="""&amp;INDEX($E$120:$G$122,MATCH("●",INDEX($H$120:$AQ$122,,MATCH($D207,$70:$70,0)-7),0),1)&amp;""""&amp;"#"&amp;BH$173&amp;"="&amp;""""&amp;VLOOKUP(BH$173,$AD$9:$AN$20,8,FALSE)&amp;""""&amp;"#g'"&amp;"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7" s="73" t="str">
        <f>SUBSTITUTE(IF(VLOOKUP(BI$173,$AD$9:$AN$20,8,FALSE)=INDEX($E$124:$G$127,MATCH("●",INDEX($H$124:$AQ$127,,MATCH($D207,$70:$70,0)-7),0),1),"","sed -i "&amp;IF($AK$171="MacOS","'' ","")&amp;"'s#"&amp;BI$173&amp;"="""&amp;VLOOKUP(BI$173,$AD$9:$AN$20,8,FALSE)&amp;""""&amp;"#"&amp;BI$173&amp;"="&amp;""""&amp;INDEX($E$124:$G$127,MATCH("●",INDEX($H$124:$AQ$127,,MATCH($D207,$70:$70,0)-7),0),1)&amp;""""&amp;"#g'"&amp;" ${CONFIG_DIR}db_data_config.txt; export "&amp;BI$173&amp;"="&amp;""""&amp;INDEX($E$124:$G$127,MATCH("●",INDEX($H$124:$AQ$127,,MATCH($D207,$70:$70,0)-7),0),1)&amp;""";"),",",""",""")</f>
        <v/>
      </c>
      <c r="BJ207" s="73" t="str">
        <f>SUBSTITUTE(IF(INDEX($E$124:$G$127,MATCH("●",INDEX($H$124:$AQ$127,,MATCH($D207,$70:$70,0)-7),0),1)=VLOOKUP(BJ$173,$AD$9:$AN$20,8,FALSE),"","sed -i "&amp;IF($AK$171="MacOS","'' ","")&amp;"'s#"&amp;BJ$173&amp;"="""&amp;INDEX($E$124:$G$127,MATCH("●",INDEX($H$124:$AQ$127,,MATCH($D207,$70:$70,0)-7),0),1)&amp;""""&amp;"#"&amp;BJ$173&amp;"="&amp;""""&amp;VLOOKUP(BJ$173,$AD$9:$AN$20,8,FALSE)&amp;""""&amp;"#g'"&amp;"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7" s="73" t="str">
        <f>SUBSTITUTE(IF(VLOOKUP(BK$173,$AD$9:$AN$20,8,FALSE)=INDEX($E$129:$G$131,MATCH("●",INDEX($H$129:$AQ$131,,MATCH($D207,$70:$70,0)-7),0),1),"","sed -i "&amp;IF($AK$171="MacOS","'' ","")&amp;"'s#"&amp;BK$173&amp;"="""&amp;VLOOKUP(BK$173,$AD$9:$AN$20,8,FALSE)&amp;""""&amp;"#"&amp;BK$173&amp;"="&amp;""""&amp;INDEX($E$129:$G$131,MATCH("●",INDEX($H$129:$AQ$131,,MATCH($D207,$70:$70,0)-7),0),1)&amp;""""&amp;"#g'"&amp;" ${CONFIG_DIR}db_data_config.txt; export "&amp;BK$173&amp;"="&amp;""""&amp;INDEX($E$129:$G$131,MATCH("●",INDEX($H$129:$AQ$131,,MATCH($D207,$70:$70,0)-7),0),1)&amp;""";"),",",""",""")</f>
        <v/>
      </c>
      <c r="BL207" s="73" t="str">
        <f>SUBSTITUTE(IF(INDEX($E$129:$G$131,MATCH("●",INDEX($H$129:$AQ$131,,MATCH($D207,$70:$70,0)-7),0),1)=VLOOKUP(BL$173,$AD$9:$AN$20,8,FALSE),"","sed -i "&amp;IF($AK$171="MacOS","'' ","")&amp;"'s#"&amp;BL$173&amp;"="""&amp;INDEX($E$129:$G$131,MATCH("●",INDEX($H$129:$AQ$131,,MATCH($D207,$70:$70,0)-7),0),1)&amp;""""&amp;"#"&amp;BL$173&amp;"="&amp;""""&amp;VLOOKUP(BL$173,$AD$9:$AN$20,8,FALSE)&amp;""""&amp;"#g'"&amp;"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7" s="73" t="str">
        <f>SUBSTITUTE(IF(VLOOKUP(BM$173,$AD$9:$AN$20,8,FALSE)=INDEX($E$133:$G$135,MATCH("●",INDEX($H$133:$AQ$135,,MATCH($D207,$70:$70,0)-7),0),1),"","sed -i "&amp;IF($AK$171="MacOS","'' ","")&amp;"'s#"&amp;BM$173&amp;"="""&amp;VLOOKUP(BM$173,$AD$9:$AN$20,8,FALSE)&amp;""""&amp;"#"&amp;BM$173&amp;"="&amp;""""&amp;INDEX($E$133:$G$135,MATCH("●",INDEX($H$133:$AQ$135,,MATCH($D207,$70:$70,0)-7),0),1)&amp;""""&amp;"#g'"&amp;" ${CONFIG_DIR}db_data_config.txt; export "&amp;BM$173&amp;"="&amp;""""&amp;INDEX($E$133:$G$135,MATCH("●",INDEX($H$133:$AQ$135,,MATCH($D207,$70:$70,0)-7),0),1)&amp;""";"),",",""",""")</f>
        <v/>
      </c>
      <c r="BN207" s="73" t="str">
        <f>SUBSTITUTE(IF(INDEX($E$133:$G$135,MATCH("●",INDEX($H$133:$AQ$135,,MATCH($D207,$70:$70,0)-7),0),1)=VLOOKUP(BN$173,$AD$9:$AN$20,8,FALSE),"","sed -i "&amp;IF($AK$171="MacOS","'' ","")&amp;"'s#"&amp;BN$173&amp;"="""&amp;INDEX($E$133:$G$135,MATCH("●",INDEX($H$133:$AQ$135,,MATCH($D207,$70:$70,0)-7),0),1)&amp;""""&amp;"#"&amp;BN$173&amp;"="&amp;""""&amp;VLOOKUP(BN$173,$AD$9:$AN$20,8,FALSE)&amp;""""&amp;"#g'"&amp;"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7" s="73" t="str">
        <f>SUBSTITUTE(IF(VLOOKUP(BO$173,$AD$9:$AN$20,8,FALSE)=INDEX($E$137:$G$139,MATCH("●",INDEX($H$137:$AQ$139,,MATCH($D207,$70:$70,0)-7),0),1),"","sed -i "&amp;IF($AK$171="MacOS","'' ","")&amp;"'s#"&amp;BO$173&amp;"="""&amp;VLOOKUP(BO$173,$AD$9:$AN$20,8,FALSE)&amp;""""&amp;"#"&amp;BO$173&amp;"="&amp;""""&amp;INDEX($E$137:$G$139,MATCH("●",INDEX($H$137:$AQ$139,,MATCH($D207,$70:$70,0)-7),0),1)&amp;""""&amp;"#g'"&amp;" ${CONFIG_DIR}db_data_config.txt; export "&amp;BO$173&amp;"="&amp;""""&amp;INDEX($E$137:$G$139,MATCH("●",INDEX($H$137:$AQ$139,,MATCH($D207,$70:$70,0)-7),0),1)&amp;""";"),",",""",""")</f>
        <v/>
      </c>
      <c r="BP207" s="73" t="str">
        <f>SUBSTITUTE(IF(INDEX($E$137:$G$139,MATCH("●",INDEX($H$137:$AQ$139,,MATCH($D207,$70:$70,0)-7),0),1)=VLOOKUP(BP$173,$AD$9:$AN$20,8,FALSE),"","sed -i "&amp;IF($AK$171="MacOS","'' ","")&amp;"'s#"&amp;BP$173&amp;"="""&amp;INDEX($E$137:$G$139,MATCH("●",INDEX($H$137:$AQ$139,,MATCH($D207,$70:$70,0)-7),0),1)&amp;""""&amp;"#"&amp;BP$173&amp;"="&amp;""""&amp;VLOOKUP(BP$173,$AD$9:$AN$20,8,FALSE)&amp;""""&amp;"#g'"&amp;"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7" s="73" t="str">
        <f>SUBSTITUTE(IF(VLOOKUP(BQ$173,$AD$9:$AN$20,8,FALSE)=INDEX($E$141:$G$143,MATCH("●",INDEX($H$141:$AQ$143,,MATCH($D207,$70:$70,0)-7),0),1),"","sed -i "&amp;IF($AK$171="MacOS","'' ","")&amp;"'s#"&amp;BQ$173&amp;"="""&amp;VLOOKUP(BQ$173,$AD$9:$AN$20,8,FALSE)&amp;""""&amp;"#"&amp;BQ$173&amp;"="&amp;""""&amp;INDEX($E$141:$G$143,MATCH("●",INDEX($H$141:$AQ$143,,MATCH($D207,$70:$70,0)-7),0),1)&amp;""""&amp;"#g'"&amp;" ${CONFIG_DIR}db_data_config.txt; export "&amp;BQ$173&amp;"="&amp;""""&amp;INDEX($E$141:$G$143,MATCH("●",INDEX($H$141:$AQ$143,,MATCH($D207,$70:$70,0)-7),0),1)&amp;""";"),",",""",""")</f>
        <v/>
      </c>
      <c r="BR207" s="73" t="str">
        <f>SUBSTITUTE(IF(INDEX($E$141:$G$143,MATCH("●",INDEX($H$141:$AQ$143,,MATCH($D207,$70:$70,0)-7),0),1)=VLOOKUP(BR$173,$AD$9:$AN$20,8,FALSE),"","sed -i "&amp;IF($AK$171="MacOS","'' ","")&amp;"'s#"&amp;BR$173&amp;"="""&amp;INDEX($E$141:$G$143,MATCH("●",INDEX($H$141:$AQ$143,,MATCH($D207,$70:$70,0)-7),0),1)&amp;""""&amp;"#"&amp;BR$173&amp;"="&amp;""""&amp;VLOOKUP(BR$173,$AD$9:$AN$20,8,FALSE)&amp;""""&amp;"#g'"&amp;"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7" s="73" t="str">
        <f>SUBSTITUTE(IF(VLOOKUP(BS$173,$AD$9:$AN$20,8,FALSE)=INDEX($E$145:$G$147,MATCH("●",INDEX($H$145:$AQ$147,,MATCH($D207,$70:$70,0)-7),0),1),"","sed -i "&amp;IF($AK$171="MacOS","'' ","")&amp;"'s#"&amp;BS$173&amp;"="""&amp;VLOOKUP(BS$173,$AD$9:$AN$20,8,FALSE)&amp;""""&amp;"#"&amp;BS$173&amp;"="&amp;""""&amp;INDEX($E$145:$G$147,MATCH("●",INDEX($H$145:$AQ$147,,MATCH($D207,$70:$70,0)-7),0),1)&amp;""""&amp;"#g'"&amp;" ${CONFIG_DIR}db_data_config.txt; export "&amp;BS$173&amp;"="&amp;""""&amp;INDEX($E$145:$G$147,MATCH("●",INDEX($H$145:$AQ$147,,MATCH($D207,$70:$70,0)-7),0),1)&amp;""";"),",",""",""")</f>
        <v/>
      </c>
      <c r="BT207" s="73" t="str">
        <f>SUBSTITUTE(IF(INDEX($E$145:$G$147,MATCH("●",INDEX($H$145:$AQ$147,,MATCH($D207,$70:$70,0)-7),0),1)=VLOOKUP(BT$173,$AD$9:$AN$20,8,FALSE),"","sed -i "&amp;IF($AK$171="MacOS","'' ","")&amp;"'s#"&amp;BT$173&amp;"="""&amp;INDEX($E$145:$G$147,MATCH("●",INDEX($H$145:$AQ$147,,MATCH($D207,$70:$70,0)-7),0),1)&amp;""""&amp;"#"&amp;BT$173&amp;"="&amp;""""&amp;VLOOKUP(BT$173,$AD$9:$AN$20,8,FALSE)&amp;""""&amp;"#g'"&amp;"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7" s="60" t="s">
        <v>1107</v>
      </c>
    </row>
    <row r="208" spans="4:73" ht="54" customHeight="1">
      <c r="D208" s="138">
        <f t="shared" si="3"/>
        <v>106</v>
      </c>
      <c r="E208" s="139"/>
      <c r="F208" s="139"/>
      <c r="G208" s="140"/>
      <c r="H208" s="45" t="str">
        <f t="shared" ca="1" si="2"/>
        <v>clear; echo テストケース106; sed -i '' 's#COLUMN_DATA_TYPE="char"#COLUMN_DATA_TYPE="byte"#g' ${CONFIG_DIR}db_data_config.txt; export COLUMN_DATA_TYPE="byte";sed -i '' 's#COLUMN_DATA_LENGTH="3"#COLUMN_DATA_LENGTH="4"#g' ${CONFIG_DIR}db_data_config.txt; export COLUMN_DATA_LENGTH="4";sh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146" t="str" cm="1">
        <f t="array" ref="AE208">SUBSTITUTE(INDEX($H$149:$AQ$149, , MATCH($D208, $70:$70, 0)-7),"-","")</f>
        <v>異常</v>
      </c>
      <c r="AF208" s="147"/>
      <c r="AG208" s="148"/>
      <c r="AH208" s="156" t="s">
        <v>989</v>
      </c>
      <c r="AI208" s="157"/>
      <c r="AJ208" s="157"/>
      <c r="AK208" s="157"/>
      <c r="AL208" s="157"/>
      <c r="AM208" s="157"/>
      <c r="AN208" s="157"/>
      <c r="AO208" s="157"/>
      <c r="AP208" s="157"/>
      <c r="AQ208" s="158"/>
      <c r="AS208" s="69" t="str" cm="1">
        <f t="array" ref="AS208">SUBSTITUTE(TEXT(INDEX($H$152:$AQ$152,1,$D208-72),"000000"),"-","")</f>
        <v>220139</v>
      </c>
      <c r="AT208" s="70"/>
      <c r="AU208" s="71"/>
      <c r="AW208" s="73" t="str">
        <f>SUBSTITUTE(IF(VLOOKUP(AW$173,$AD$9:$AN$20,8,FALSE)=INDEX($E$76:$G$78,MATCH("●",INDEX($H$76:$AQ$78,,MATCH($D208,$70:$70,0)-7),0),1),"","sed -i "&amp;IF($AK$171="MacOS","'' ","")&amp;"'s#"&amp;AW$173&amp;"="""&amp;VLOOKUP(AW$173,$AD$9:$AN$20,8,FALSE)&amp;""""&amp;"#"&amp;AW$173&amp;"="&amp;""""&amp;INDEX($E$76:$G$78,MATCH("●",INDEX($H$76:$AQ$78,,MATCH($D208,$70:$70,0)-7),0),1)&amp;""""&amp;"#g'"&amp;" ${CONFIG_DIR}db_data_config.txt; export "&amp;AW$173&amp;"="&amp;""""&amp;INDEX($E$76:$G$78,MATCH("●",INDEX($H$76:$AQ$78,,MATCH($D208,$70:$70,0)-7),0),1)&amp;""";"),",",""",""")</f>
        <v/>
      </c>
      <c r="AX208" s="73" t="str">
        <f>SUBSTITUTE(IF(INDEX($E$76:$G$78,MATCH("●",INDEX($H$76:$AQ$78,,MATCH($D208,$70:$70,0)-7),0),1)=VLOOKUP(AX$173,$AD$9:$AN$20,8,FALSE),"","sed -i "&amp;IF($AK$171="MacOS","'' ","")&amp;"'s#"&amp;AX$173&amp;"="""&amp;INDEX($E$76:$G$78,MATCH("●",INDEX($H$76:$AQ$78,,MATCH($D208,$70:$70,0)-7),0),1)&amp;""""&amp;"#"&amp;AX$173&amp;"="&amp;""""&amp;VLOOKUP(AX$173,$AD$9:$AN$20,8,FALSE)&amp;""""&amp;"#g'"&amp;"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8" s="73" t="str">
        <f>SUBSTITUTE(IF(VLOOKUP(AY$173,$AD$9:$AN$20,8,FALSE)=INDEX($E$80:$G$84,MATCH("●",INDEX($H$80:$AQ$84,,MATCH($D208,$70:$70,0)-7),0),1),"","sed -i "&amp;IF($AK$171="MacOS","'' ","")&amp;"'s#"&amp;AY$173&amp;"="""&amp;VLOOKUP(AY$173,$AD$9:$AN$20,8,FALSE)&amp;""""&amp;"#"&amp;AY$173&amp;"="&amp;""""&amp;INDEX($E$80:$G$84,MATCH("●",INDEX($H$80:$AQ$84,,MATCH($D208,$70:$70,0)-7),0),1)&amp;""""&amp;"#g'"&amp;" ${CONFIG_DIR}db_data_config.txt; export "&amp;AY$173&amp;"="&amp;""""&amp;INDEX($E$80:$G$84,MATCH("●",INDEX($H$80:$AQ$84,,MATCH($D208,$70:$70,0)-7),0),1)&amp;""";"),",",""",""")</f>
        <v>sed -i '' 's#COLUMN_DATA_TYPE="char"#COLUMN_DATA_TYPE="byte"#g' ${CONFIG_DIR}db_data_config.txt; export COLUMN_DATA_TYPE="byte";</v>
      </c>
      <c r="AZ208" s="73" t="str">
        <f>SUBSTITUTE(IF(INDEX($E$80:$G$84,MATCH("●",INDEX($H$80:$AQ$84,,MATCH($D208,$70:$70,0)-7),0),1)=VLOOKUP(AZ$173,$AD$9:$AN$20,8,FALSE),"","sed -i "&amp;IF($AK$171="MacOS","'' ","")&amp;"'s#"&amp;AZ$173&amp;"="""&amp;INDEX($E$80:$G$84,MATCH("●",INDEX($H$80:$AQ$84,,MATCH($D208,$70:$70,0)-7),0),1)&amp;""""&amp;"#"&amp;AZ$173&amp;"="&amp;""""&amp;VLOOKUP(AZ$173,$AD$9:$AN$20,8,FALSE)&amp;""""&amp;"#g'"&amp;"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's#COLUMN_DATA_TYPE="byte"#COLUMN_DATA_TYPE="char"#g' ${CONFIG_DIR}db_data_config.txt; export COLUMN_DATA_TYPE="char";</v>
      </c>
      <c r="BA208" s="73" t="str">
        <f>SUBSTITUTE(IF(VLOOKUP(BA$173,$AD$9:$AN$20,8,FALSE)=INDEX($E$86:$G$111,MATCH("●",INDEX($H$86:$AQ$111,,MATCH($D208,$70:$70,0)-7),0),1),"","sed -i "&amp;IF($AK$171="MacOS","'' ","")&amp;"'s#"&amp;BA$173&amp;"="""&amp;VLOOKUP(BA$173,$AD$9:$AN$20,8,FALSE)&amp;""""&amp;"#"&amp;BA$173&amp;"="&amp;""""&amp;INDEX($E$86:$G$111,MATCH("●",INDEX($H$86:$AQ$111,,MATCH($D208,$70:$70,0)-7),0),1)&amp;""""&amp;"#g'"&amp;" ${CONFIG_DIR}db_data_config.txt; export "&amp;BA$173&amp;"="&amp;""""&amp;INDEX($E$86:$G$111,MATCH("●",INDEX($H$86:$AQ$111,,MATCH($D208,$70:$70,0)-7),0),1)&amp;""";"),",",""",""")</f>
        <v>sed -i '' 's#COLUMN_DATA_LENGTH="3"#COLUMN_DATA_LENGTH="4"#g' ${CONFIG_DIR}db_data_config.txt; export COLUMN_DATA_LENGTH="4";</v>
      </c>
      <c r="BB208" s="73" t="str">
        <f>SUBSTITUTE(IF(INDEX($E$86:$G$111,MATCH("●",INDEX($H$86:$AQ$111,,MATCH($D208,$70:$70,0)-7),0),1)=VLOOKUP(BB$173,$AD$9:$AN$20,8,FALSE),"","sed -i "&amp;IF($AK$171="MacOS","'' ","")&amp;"'s#"&amp;BB$173&amp;"="""&amp;INDEX($E$86:$G$111,MATCH("●",INDEX($H$86:$AQ$111,,MATCH($D208,$70:$70,0)-7),0),1)&amp;""""&amp;"#"&amp;BB$173&amp;"="&amp;""""&amp;VLOOKUP(BB$173,$AD$9:$AN$20,8,FALSE)&amp;""""&amp;"#g'"&amp;"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's#COLUMN_DATA_LENGTH="4"#COLUMN_DATA_LENGTH="3"#g' ${CONFIG_DIR}db_data_config.txt; export COLUMN_DATA_LENGTH="3";</v>
      </c>
      <c r="BC208" s="73" t="str">
        <f>SUBSTITUTE(IF(VLOOKUP(BC$173,$AD$9:$AN$20,8,FALSE)=INDEX($E$113:$G$114,MATCH("●",INDEX($H$113:$AQ$114,,MATCH($D208,$70:$70,0)-7),0),1),"","sed -i "&amp;IF($AK$171="MacOS","'' ","")&amp;"'s#"&amp;BC$173&amp;"="""&amp;VLOOKUP(BC$173,$AD$9:$AN$20,8,FALSE)&amp;""""&amp;"#"&amp;BC$173&amp;"="&amp;""""&amp;INDEX($E$113:$G$114,MATCH("●",INDEX($H$113:$AQ$114,,MATCH($D208,$70:$70,0)-7),0),1)&amp;""""&amp;"#g'"&amp;" ${CONFIG_DIR}db_data_config.txt; export "&amp;BC$173&amp;"="&amp;""""&amp;INDEX($E$113:$G$114,MATCH("●",INDEX($H$113:$AQ$114,,MATCH($D208,$70:$70,0)-7),0),1)&amp;""";"),",",""",""")</f>
        <v/>
      </c>
      <c r="BD208" s="73" t="str">
        <f>SUBSTITUTE(IF(INDEX($E$113:$G$114,MATCH("●",INDEX($H$113:$AQ$114,,MATCH($D208,$70:$70,0)-7),0),1)=VLOOKUP(BD$173,$AD$9:$AN$20,8,FALSE),"","sed -i "&amp;IF($AK$171="MacOS","'' ","")&amp;"'s#"&amp;BD$173&amp;"="""&amp;INDEX($E$113:$G$114,MATCH("●",INDEX($H$113:$AQ$114,,MATCH($D208,$70:$70,0)-7),0),1)&amp;""""&amp;"#"&amp;BD$173&amp;"="&amp;""""&amp;VLOOKUP(BD$173,$AD$9:$AN$20,8,FALSE)&amp;""""&amp;"#g'"&amp;"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8" s="73" t="str">
        <f>SUBSTITUTE(IF(VLOOKUP(BE$173,$AD$9:$AN$20,8,FALSE)=INDEX($E$116:$G$118,MATCH("●",INDEX($H$116:$AQ$118,,MATCH($D208,$70:$70,0)-7),0),1),"","sed -i "&amp;IF($AK$171="MacOS","'' ","")&amp;"'s#"&amp;BE$173&amp;"="""&amp;VLOOKUP(BE$173,$AD$9:$AN$20,8,FALSE)&amp;""""&amp;"#"&amp;BE$173&amp;"="&amp;""""&amp;INDEX($E$116:$G$118,MATCH("●",INDEX($H$116:$AQ$118,,MATCH($D208,$70:$70,0)-7),0),1)&amp;""""&amp;"#g'"&amp;" ${CONFIG_DIR}db_data_config.txt; export "&amp;BE$173&amp;"="&amp;""""&amp;INDEX($E$116:$G$118,MATCH("●",INDEX($H$116:$AQ$118,,MATCH($D208,$70:$70,0)-7),0),1)&amp;""";"),",",""",""")</f>
        <v/>
      </c>
      <c r="BF208" s="73" t="str">
        <f>SUBSTITUTE(IF(INDEX($E$116:$G$118,MATCH("●",INDEX($H$116:$AQ$118,,MATCH($D208,$70:$70,0)-7),0),1)=VLOOKUP(BF$173,$AD$9:$AN$20,8,FALSE),"","sed -i "&amp;IF($AK$171="MacOS","'' ","")&amp;"'s#"&amp;BF$173&amp;"="""&amp;INDEX($E$116:$G$118,MATCH("●",INDEX($H$116:$AQ$118,,MATCH($D208,$70:$70,0)-7),0),1)&amp;""""&amp;"#"&amp;BF$173&amp;"="&amp;""""&amp;VLOOKUP(BF$173,$AD$9:$AN$20,8,FALSE)&amp;""""&amp;"#g'"&amp;"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8" s="73" t="str">
        <f>SUBSTITUTE(IF(VLOOKUP(BG$173,$AD$9:$AN$20,8,FALSE)=INDEX($E$120:$G$122,MATCH("●",INDEX($H$120:$AQ$122,,MATCH($D208,$70:$70,0)-7),0),1),"","sed -i "&amp;IF($AK$171="MacOS","'' ","")&amp;"'s#"&amp;BG$173&amp;"="""&amp;VLOOKUP(BG$173,$AD$9:$AN$20,8,FALSE)&amp;""""&amp;"#"&amp;BG$173&amp;"="&amp;""""&amp;INDEX($E$120:$G$122,MATCH("●",INDEX($H$120:$AQ$122,,MATCH($D208,$70:$70,0)-7),0),1)&amp;""""&amp;"#g'"&amp;" ${CONFIG_DIR}db_data_config.txt; export "&amp;BG$173&amp;"="&amp;""""&amp;INDEX($E$120:$G$122,MATCH("●",INDEX($H$120:$AQ$122,,MATCH($D208,$70:$70,0)-7),0),1)&amp;""";"),",",""",""")</f>
        <v/>
      </c>
      <c r="BH208" s="73" t="str">
        <f>SUBSTITUTE(IF(INDEX($E$120:$G$122,MATCH("●",INDEX($H$120:$AQ$122,,MATCH($D208,$70:$70,0)-7),0),1)=VLOOKUP(BH$173,$AD$9:$AN$20,8,FALSE),"","sed -i "&amp;IF($AK$171="MacOS","'' ","")&amp;"'s#"&amp;BH$173&amp;"="""&amp;INDEX($E$120:$G$122,MATCH("●",INDEX($H$120:$AQ$122,,MATCH($D208,$70:$70,0)-7),0),1)&amp;""""&amp;"#"&amp;BH$173&amp;"="&amp;""""&amp;VLOOKUP(BH$173,$AD$9:$AN$20,8,FALSE)&amp;""""&amp;"#g'"&amp;"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8" s="73" t="str">
        <f>SUBSTITUTE(IF(VLOOKUP(BI$173,$AD$9:$AN$20,8,FALSE)=INDEX($E$124:$G$127,MATCH("●",INDEX($H$124:$AQ$127,,MATCH($D208,$70:$70,0)-7),0),1),"","sed -i "&amp;IF($AK$171="MacOS","'' ","")&amp;"'s#"&amp;BI$173&amp;"="""&amp;VLOOKUP(BI$173,$AD$9:$AN$20,8,FALSE)&amp;""""&amp;"#"&amp;BI$173&amp;"="&amp;""""&amp;INDEX($E$124:$G$127,MATCH("●",INDEX($H$124:$AQ$127,,MATCH($D208,$70:$70,0)-7),0),1)&amp;""""&amp;"#g'"&amp;" ${CONFIG_DIR}db_data_config.txt; export "&amp;BI$173&amp;"="&amp;""""&amp;INDEX($E$124:$G$127,MATCH("●",INDEX($H$124:$AQ$127,,MATCH($D208,$70:$70,0)-7),0),1)&amp;""";"),",",""",""")</f>
        <v/>
      </c>
      <c r="BJ208" s="73" t="str">
        <f>SUBSTITUTE(IF(INDEX($E$124:$G$127,MATCH("●",INDEX($H$124:$AQ$127,,MATCH($D208,$70:$70,0)-7),0),1)=VLOOKUP(BJ$173,$AD$9:$AN$20,8,FALSE),"","sed -i "&amp;IF($AK$171="MacOS","'' ","")&amp;"'s#"&amp;BJ$173&amp;"="""&amp;INDEX($E$124:$G$127,MATCH("●",INDEX($H$124:$AQ$127,,MATCH($D208,$70:$70,0)-7),0),1)&amp;""""&amp;"#"&amp;BJ$173&amp;"="&amp;""""&amp;VLOOKUP(BJ$173,$AD$9:$AN$20,8,FALSE)&amp;""""&amp;"#g'"&amp;"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8" s="73" t="str">
        <f>SUBSTITUTE(IF(VLOOKUP(BK$173,$AD$9:$AN$20,8,FALSE)=INDEX($E$129:$G$131,MATCH("●",INDEX($H$129:$AQ$131,,MATCH($D208,$70:$70,0)-7),0),1),"","sed -i "&amp;IF($AK$171="MacOS","'' ","")&amp;"'s#"&amp;BK$173&amp;"="""&amp;VLOOKUP(BK$173,$AD$9:$AN$20,8,FALSE)&amp;""""&amp;"#"&amp;BK$173&amp;"="&amp;""""&amp;INDEX($E$129:$G$131,MATCH("●",INDEX($H$129:$AQ$131,,MATCH($D208,$70:$70,0)-7),0),1)&amp;""""&amp;"#g'"&amp;" ${CONFIG_DIR}db_data_config.txt; export "&amp;BK$173&amp;"="&amp;""""&amp;INDEX($E$129:$G$131,MATCH("●",INDEX($H$129:$AQ$131,,MATCH($D208,$70:$70,0)-7),0),1)&amp;""";"),",",""",""")</f>
        <v/>
      </c>
      <c r="BL208" s="73" t="str">
        <f>SUBSTITUTE(IF(INDEX($E$129:$G$131,MATCH("●",INDEX($H$129:$AQ$131,,MATCH($D208,$70:$70,0)-7),0),1)=VLOOKUP(BL$173,$AD$9:$AN$20,8,FALSE),"","sed -i "&amp;IF($AK$171="MacOS","'' ","")&amp;"'s#"&amp;BL$173&amp;"="""&amp;INDEX($E$129:$G$131,MATCH("●",INDEX($H$129:$AQ$131,,MATCH($D208,$70:$70,0)-7),0),1)&amp;""""&amp;"#"&amp;BL$173&amp;"="&amp;""""&amp;VLOOKUP(BL$173,$AD$9:$AN$20,8,FALSE)&amp;""""&amp;"#g'"&amp;"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8" s="73" t="str">
        <f>SUBSTITUTE(IF(VLOOKUP(BM$173,$AD$9:$AN$20,8,FALSE)=INDEX($E$133:$G$135,MATCH("●",INDEX($H$133:$AQ$135,,MATCH($D208,$70:$70,0)-7),0),1),"","sed -i "&amp;IF($AK$171="MacOS","'' ","")&amp;"'s#"&amp;BM$173&amp;"="""&amp;VLOOKUP(BM$173,$AD$9:$AN$20,8,FALSE)&amp;""""&amp;"#"&amp;BM$173&amp;"="&amp;""""&amp;INDEX($E$133:$G$135,MATCH("●",INDEX($H$133:$AQ$135,,MATCH($D208,$70:$70,0)-7),0),1)&amp;""""&amp;"#g'"&amp;" ${CONFIG_DIR}db_data_config.txt; export "&amp;BM$173&amp;"="&amp;""""&amp;INDEX($E$133:$G$135,MATCH("●",INDEX($H$133:$AQ$135,,MATCH($D208,$70:$70,0)-7),0),1)&amp;""";"),",",""",""")</f>
        <v/>
      </c>
      <c r="BN208" s="73" t="str">
        <f>SUBSTITUTE(IF(INDEX($E$133:$G$135,MATCH("●",INDEX($H$133:$AQ$135,,MATCH($D208,$70:$70,0)-7),0),1)=VLOOKUP(BN$173,$AD$9:$AN$20,8,FALSE),"","sed -i "&amp;IF($AK$171="MacOS","'' ","")&amp;"'s#"&amp;BN$173&amp;"="""&amp;INDEX($E$133:$G$135,MATCH("●",INDEX($H$133:$AQ$135,,MATCH($D208,$70:$70,0)-7),0),1)&amp;""""&amp;"#"&amp;BN$173&amp;"="&amp;""""&amp;VLOOKUP(BN$173,$AD$9:$AN$20,8,FALSE)&amp;""""&amp;"#g'"&amp;"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8" s="73" t="str">
        <f>SUBSTITUTE(IF(VLOOKUP(BO$173,$AD$9:$AN$20,8,FALSE)=INDEX($E$137:$G$139,MATCH("●",INDEX($H$137:$AQ$139,,MATCH($D208,$70:$70,0)-7),0),1),"","sed -i "&amp;IF($AK$171="MacOS","'' ","")&amp;"'s#"&amp;BO$173&amp;"="""&amp;VLOOKUP(BO$173,$AD$9:$AN$20,8,FALSE)&amp;""""&amp;"#"&amp;BO$173&amp;"="&amp;""""&amp;INDEX($E$137:$G$139,MATCH("●",INDEX($H$137:$AQ$139,,MATCH($D208,$70:$70,0)-7),0),1)&amp;""""&amp;"#g'"&amp;" ${CONFIG_DIR}db_data_config.txt; export "&amp;BO$173&amp;"="&amp;""""&amp;INDEX($E$137:$G$139,MATCH("●",INDEX($H$137:$AQ$139,,MATCH($D208,$70:$70,0)-7),0),1)&amp;""";"),",",""",""")</f>
        <v/>
      </c>
      <c r="BP208" s="73" t="str">
        <f>SUBSTITUTE(IF(INDEX($E$137:$G$139,MATCH("●",INDEX($H$137:$AQ$139,,MATCH($D208,$70:$70,0)-7),0),1)=VLOOKUP(BP$173,$AD$9:$AN$20,8,FALSE),"","sed -i "&amp;IF($AK$171="MacOS","'' ","")&amp;"'s#"&amp;BP$173&amp;"="""&amp;INDEX($E$137:$G$139,MATCH("●",INDEX($H$137:$AQ$139,,MATCH($D208,$70:$70,0)-7),0),1)&amp;""""&amp;"#"&amp;BP$173&amp;"="&amp;""""&amp;VLOOKUP(BP$173,$AD$9:$AN$20,8,FALSE)&amp;""""&amp;"#g'"&amp;"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8" s="73" t="str">
        <f>SUBSTITUTE(IF(VLOOKUP(BQ$173,$AD$9:$AN$20,8,FALSE)=INDEX($E$141:$G$143,MATCH("●",INDEX($H$141:$AQ$143,,MATCH($D208,$70:$70,0)-7),0),1),"","sed -i "&amp;IF($AK$171="MacOS","'' ","")&amp;"'s#"&amp;BQ$173&amp;"="""&amp;VLOOKUP(BQ$173,$AD$9:$AN$20,8,FALSE)&amp;""""&amp;"#"&amp;BQ$173&amp;"="&amp;""""&amp;INDEX($E$141:$G$143,MATCH("●",INDEX($H$141:$AQ$143,,MATCH($D208,$70:$70,0)-7),0),1)&amp;""""&amp;"#g'"&amp;" ${CONFIG_DIR}db_data_config.txt; export "&amp;BQ$173&amp;"="&amp;""""&amp;INDEX($E$141:$G$143,MATCH("●",INDEX($H$141:$AQ$143,,MATCH($D208,$70:$70,0)-7),0),1)&amp;""";"),",",""",""")</f>
        <v/>
      </c>
      <c r="BR208" s="73" t="str">
        <f>SUBSTITUTE(IF(INDEX($E$141:$G$143,MATCH("●",INDEX($H$141:$AQ$143,,MATCH($D208,$70:$70,0)-7),0),1)=VLOOKUP(BR$173,$AD$9:$AN$20,8,FALSE),"","sed -i "&amp;IF($AK$171="MacOS","'' ","")&amp;"'s#"&amp;BR$173&amp;"="""&amp;INDEX($E$141:$G$143,MATCH("●",INDEX($H$141:$AQ$143,,MATCH($D208,$70:$70,0)-7),0),1)&amp;""""&amp;"#"&amp;BR$173&amp;"="&amp;""""&amp;VLOOKUP(BR$173,$AD$9:$AN$20,8,FALSE)&amp;""""&amp;"#g'"&amp;"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8" s="73" t="str">
        <f>SUBSTITUTE(IF(VLOOKUP(BS$173,$AD$9:$AN$20,8,FALSE)=INDEX($E$145:$G$147,MATCH("●",INDEX($H$145:$AQ$147,,MATCH($D208,$70:$70,0)-7),0),1),"","sed -i "&amp;IF($AK$171="MacOS","'' ","")&amp;"'s#"&amp;BS$173&amp;"="""&amp;VLOOKUP(BS$173,$AD$9:$AN$20,8,FALSE)&amp;""""&amp;"#"&amp;BS$173&amp;"="&amp;""""&amp;INDEX($E$145:$G$147,MATCH("●",INDEX($H$145:$AQ$147,,MATCH($D208,$70:$70,0)-7),0),1)&amp;""""&amp;"#g'"&amp;" ${CONFIG_DIR}db_data_config.txt; export "&amp;BS$173&amp;"="&amp;""""&amp;INDEX($E$145:$G$147,MATCH("●",INDEX($H$145:$AQ$147,,MATCH($D208,$70:$70,0)-7),0),1)&amp;""";"),",",""",""")</f>
        <v/>
      </c>
      <c r="BT208" s="73" t="str">
        <f>SUBSTITUTE(IF(INDEX($E$145:$G$147,MATCH("●",INDEX($H$145:$AQ$147,,MATCH($D208,$70:$70,0)-7),0),1)=VLOOKUP(BT$173,$AD$9:$AN$20,8,FALSE),"","sed -i "&amp;IF($AK$171="MacOS","'' ","")&amp;"'s#"&amp;BT$173&amp;"="""&amp;INDEX($E$145:$G$147,MATCH("●",INDEX($H$145:$AQ$147,,MATCH($D208,$70:$70,0)-7),0),1)&amp;""""&amp;"#"&amp;BT$173&amp;"="&amp;""""&amp;VLOOKUP(BT$173,$AD$9:$AN$20,8,FALSE)&amp;""""&amp;"#g'"&amp;"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8" s="60" t="s">
        <v>1107</v>
      </c>
    </row>
    <row r="209" spans="4:73" ht="54" customHeight="1">
      <c r="D209" s="138">
        <f t="shared" si="3"/>
        <v>107</v>
      </c>
      <c r="E209" s="139"/>
      <c r="F209" s="139"/>
      <c r="G209" s="140"/>
      <c r="H209" s="45" t="str">
        <f t="shared" ca="1" si="2"/>
        <v>clear; echo テストケース107; sed -i '' 's#COLUMN_DATA_TYPE="char"#COLUMN_DATA_TYPE="byte"#g' ${CONFIG_DIR}db_data_config.txt; export COLUMN_DATA_TYPE="byte";sed -i '' 's#COLUMN_DATA_LENGTH="3"#COLUMN_DATA_LENGTH="38.7"#g' ${CONFIG_DIR}db_data_config.txt; export COLUMN_DATA_LENGTH="38.7";sh ./script/db_check_data_validate_config.sh; sed -i '' 's#COLUMN_DATA_TYPE="byte"#COLUMN_DATA_TYPE="char"#g' ${CONFIG_DIR}db_data_config.txt; export COLUMN_DATA_TYPE="char";sed -i '' 's#COLUMN_DATA_LENGTH="38.7"#COLUMN_DATA_LENGTH="3"#g' ${CONFIG_DIR}db_data_config.txt; export COLUMN_DATA_LENGTH="3";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146" t="str" cm="1">
        <f t="array" ref="AE209">SUBSTITUTE(INDEX($H$149:$AQ$149, , MATCH($D209, $70:$70, 0)-7),"-","")</f>
        <v>異常</v>
      </c>
      <c r="AF209" s="147"/>
      <c r="AG209" s="148"/>
      <c r="AH209" s="156" t="s">
        <v>990</v>
      </c>
      <c r="AI209" s="157"/>
      <c r="AJ209" s="157"/>
      <c r="AK209" s="157"/>
      <c r="AL209" s="157"/>
      <c r="AM209" s="157"/>
      <c r="AN209" s="157"/>
      <c r="AO209" s="157"/>
      <c r="AP209" s="157"/>
      <c r="AQ209" s="158"/>
      <c r="AS209" s="69" t="str" cm="1">
        <f t="array" ref="AS209">SUBSTITUTE(TEXT(INDEX($H$152:$AQ$152,1,$D209-72),"000000"),"-","")</f>
        <v>220138</v>
      </c>
      <c r="AT209" s="70"/>
      <c r="AU209" s="71"/>
      <c r="AW209" s="73" t="str">
        <f>SUBSTITUTE(IF(VLOOKUP(AW$173,$AD$9:$AN$20,8,FALSE)=INDEX($E$76:$G$78,MATCH("●",INDEX($H$76:$AQ$78,,MATCH($D209,$70:$70,0)-7),0),1),"","sed -i "&amp;IF($AK$171="MacOS","'' ","")&amp;"'s#"&amp;AW$173&amp;"="""&amp;VLOOKUP(AW$173,$AD$9:$AN$20,8,FALSE)&amp;""""&amp;"#"&amp;AW$173&amp;"="&amp;""""&amp;INDEX($E$76:$G$78,MATCH("●",INDEX($H$76:$AQ$78,,MATCH($D209,$70:$70,0)-7),0),1)&amp;""""&amp;"#g'"&amp;" ${CONFIG_DIR}db_data_config.txt; export "&amp;AW$173&amp;"="&amp;""""&amp;INDEX($E$76:$G$78,MATCH("●",INDEX($H$76:$AQ$78,,MATCH($D209,$70:$70,0)-7),0),1)&amp;""";"),",",""",""")</f>
        <v/>
      </c>
      <c r="AX209" s="73" t="str">
        <f>SUBSTITUTE(IF(INDEX($E$76:$G$78,MATCH("●",INDEX($H$76:$AQ$78,,MATCH($D209,$70:$70,0)-7),0),1)=VLOOKUP(AX$173,$AD$9:$AN$20,8,FALSE),"","sed -i "&amp;IF($AK$171="MacOS","'' ","")&amp;"'s#"&amp;AX$173&amp;"="""&amp;INDEX($E$76:$G$78,MATCH("●",INDEX($H$76:$AQ$78,,MATCH($D209,$70:$70,0)-7),0),1)&amp;""""&amp;"#"&amp;AX$173&amp;"="&amp;""""&amp;VLOOKUP(AX$173,$AD$9:$AN$20,8,FALSE)&amp;""""&amp;"#g'"&amp;"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09" s="73" t="str">
        <f>SUBSTITUTE(IF(VLOOKUP(AY$173,$AD$9:$AN$20,8,FALSE)=INDEX($E$80:$G$84,MATCH("●",INDEX($H$80:$AQ$84,,MATCH($D209,$70:$70,0)-7),0),1),"","sed -i "&amp;IF($AK$171="MacOS","'' ","")&amp;"'s#"&amp;AY$173&amp;"="""&amp;VLOOKUP(AY$173,$AD$9:$AN$20,8,FALSE)&amp;""""&amp;"#"&amp;AY$173&amp;"="&amp;""""&amp;INDEX($E$80:$G$84,MATCH("●",INDEX($H$80:$AQ$84,,MATCH($D209,$70:$70,0)-7),0),1)&amp;""""&amp;"#g'"&amp;" ${CONFIG_DIR}db_data_config.txt; export "&amp;AY$173&amp;"="&amp;""""&amp;INDEX($E$80:$G$84,MATCH("●",INDEX($H$80:$AQ$84,,MATCH($D209,$70:$70,0)-7),0),1)&amp;""";"),",",""",""")</f>
        <v>sed -i '' 's#COLUMN_DATA_TYPE="char"#COLUMN_DATA_TYPE="byte"#g' ${CONFIG_DIR}db_data_config.txt; export COLUMN_DATA_TYPE="byte";</v>
      </c>
      <c r="AZ209" s="73" t="str">
        <f>SUBSTITUTE(IF(INDEX($E$80:$G$84,MATCH("●",INDEX($H$80:$AQ$84,,MATCH($D209,$70:$70,0)-7),0),1)=VLOOKUP(AZ$173,$AD$9:$AN$20,8,FALSE),"","sed -i "&amp;IF($AK$171="MacOS","'' ","")&amp;"'s#"&amp;AZ$173&amp;"="""&amp;INDEX($E$80:$G$84,MATCH("●",INDEX($H$80:$AQ$84,,MATCH($D209,$70:$70,0)-7),0),1)&amp;""""&amp;"#"&amp;AZ$173&amp;"="&amp;""""&amp;VLOOKUP(AZ$173,$AD$9:$AN$20,8,FALSE)&amp;""""&amp;"#g'"&amp;"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's#COLUMN_DATA_TYPE="byte"#COLUMN_DATA_TYPE="char"#g' ${CONFIG_DIR}db_data_config.txt; export COLUMN_DATA_TYPE="char";</v>
      </c>
      <c r="BA209" s="73" t="str">
        <f>SUBSTITUTE(IF(VLOOKUP(BA$173,$AD$9:$AN$20,8,FALSE)=INDEX($E$86:$G$111,MATCH("●",INDEX($H$86:$AQ$111,,MATCH($D209,$70:$70,0)-7),0),1),"","sed -i "&amp;IF($AK$171="MacOS","'' ","")&amp;"'s#"&amp;BA$173&amp;"="""&amp;VLOOKUP(BA$173,$AD$9:$AN$20,8,FALSE)&amp;""""&amp;"#"&amp;BA$173&amp;"="&amp;""""&amp;INDEX($E$86:$G$111,MATCH("●",INDEX($H$86:$AQ$111,,MATCH($D209,$70:$70,0)-7),0),1)&amp;""""&amp;"#g'"&amp;" ${CONFIG_DIR}db_data_config.txt; export "&amp;BA$173&amp;"="&amp;""""&amp;INDEX($E$86:$G$111,MATCH("●",INDEX($H$86:$AQ$111,,MATCH($D209,$70:$70,0)-7),0),1)&amp;""";"),",",""",""")</f>
        <v>sed -i '' 's#COLUMN_DATA_LENGTH="3"#COLUMN_DATA_LENGTH="38.7"#g' ${CONFIG_DIR}db_data_config.txt; export COLUMN_DATA_LENGTH="38.7";</v>
      </c>
      <c r="BB209" s="73" t="str">
        <f>SUBSTITUTE(IF(INDEX($E$86:$G$111,MATCH("●",INDEX($H$86:$AQ$111,,MATCH($D209,$70:$70,0)-7),0),1)=VLOOKUP(BB$173,$AD$9:$AN$20,8,FALSE),"","sed -i "&amp;IF($AK$171="MacOS","'' ","")&amp;"'s#"&amp;BB$173&amp;"="""&amp;INDEX($E$86:$G$111,MATCH("●",INDEX($H$86:$AQ$111,,MATCH($D209,$70:$70,0)-7),0),1)&amp;""""&amp;"#"&amp;BB$173&amp;"="&amp;""""&amp;VLOOKUP(BB$173,$AD$9:$AN$20,8,FALSE)&amp;""""&amp;"#g'"&amp;"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's#COLUMN_DATA_LENGTH="38.7"#COLUMN_DATA_LENGTH="3"#g' ${CONFIG_DIR}db_data_config.txt; export COLUMN_DATA_LENGTH="3";</v>
      </c>
      <c r="BC209" s="73" t="str">
        <f>SUBSTITUTE(IF(VLOOKUP(BC$173,$AD$9:$AN$20,8,FALSE)=INDEX($E$113:$G$114,MATCH("●",INDEX($H$113:$AQ$114,,MATCH($D209,$70:$70,0)-7),0),1),"","sed -i "&amp;IF($AK$171="MacOS","'' ","")&amp;"'s#"&amp;BC$173&amp;"="""&amp;VLOOKUP(BC$173,$AD$9:$AN$20,8,FALSE)&amp;""""&amp;"#"&amp;BC$173&amp;"="&amp;""""&amp;INDEX($E$113:$G$114,MATCH("●",INDEX($H$113:$AQ$114,,MATCH($D209,$70:$70,0)-7),0),1)&amp;""""&amp;"#g'"&amp;" ${CONFIG_DIR}db_data_config.txt; export "&amp;BC$173&amp;"="&amp;""""&amp;INDEX($E$113:$G$114,MATCH("●",INDEX($H$113:$AQ$114,,MATCH($D209,$70:$70,0)-7),0),1)&amp;""";"),",",""",""")</f>
        <v/>
      </c>
      <c r="BD209" s="73" t="str">
        <f>SUBSTITUTE(IF(INDEX($E$113:$G$114,MATCH("●",INDEX($H$113:$AQ$114,,MATCH($D209,$70:$70,0)-7),0),1)=VLOOKUP(BD$173,$AD$9:$AN$20,8,FALSE),"","sed -i "&amp;IF($AK$171="MacOS","'' ","")&amp;"'s#"&amp;BD$173&amp;"="""&amp;INDEX($E$113:$G$114,MATCH("●",INDEX($H$113:$AQ$114,,MATCH($D209,$70:$70,0)-7),0),1)&amp;""""&amp;"#"&amp;BD$173&amp;"="&amp;""""&amp;VLOOKUP(BD$173,$AD$9:$AN$20,8,FALSE)&amp;""""&amp;"#g'"&amp;"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09" s="73" t="str">
        <f>SUBSTITUTE(IF(VLOOKUP(BE$173,$AD$9:$AN$20,8,FALSE)=INDEX($E$116:$G$118,MATCH("●",INDEX($H$116:$AQ$118,,MATCH($D209,$70:$70,0)-7),0),1),"","sed -i "&amp;IF($AK$171="MacOS","'' ","")&amp;"'s#"&amp;BE$173&amp;"="""&amp;VLOOKUP(BE$173,$AD$9:$AN$20,8,FALSE)&amp;""""&amp;"#"&amp;BE$173&amp;"="&amp;""""&amp;INDEX($E$116:$G$118,MATCH("●",INDEX($H$116:$AQ$118,,MATCH($D209,$70:$70,0)-7),0),1)&amp;""""&amp;"#g'"&amp;" ${CONFIG_DIR}db_data_config.txt; export "&amp;BE$173&amp;"="&amp;""""&amp;INDEX($E$116:$G$118,MATCH("●",INDEX($H$116:$AQ$118,,MATCH($D209,$70:$70,0)-7),0),1)&amp;""";"),",",""",""")</f>
        <v/>
      </c>
      <c r="BF209" s="73" t="str">
        <f>SUBSTITUTE(IF(INDEX($E$116:$G$118,MATCH("●",INDEX($H$116:$AQ$118,,MATCH($D209,$70:$70,0)-7),0),1)=VLOOKUP(BF$173,$AD$9:$AN$20,8,FALSE),"","sed -i "&amp;IF($AK$171="MacOS","'' ","")&amp;"'s#"&amp;BF$173&amp;"="""&amp;INDEX($E$116:$G$118,MATCH("●",INDEX($H$116:$AQ$118,,MATCH($D209,$70:$70,0)-7),0),1)&amp;""""&amp;"#"&amp;BF$173&amp;"="&amp;""""&amp;VLOOKUP(BF$173,$AD$9:$AN$20,8,FALSE)&amp;""""&amp;"#g'"&amp;"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09" s="73" t="str">
        <f>SUBSTITUTE(IF(VLOOKUP(BG$173,$AD$9:$AN$20,8,FALSE)=INDEX($E$120:$G$122,MATCH("●",INDEX($H$120:$AQ$122,,MATCH($D209,$70:$70,0)-7),0),1),"","sed -i "&amp;IF($AK$171="MacOS","'' ","")&amp;"'s#"&amp;BG$173&amp;"="""&amp;VLOOKUP(BG$173,$AD$9:$AN$20,8,FALSE)&amp;""""&amp;"#"&amp;BG$173&amp;"="&amp;""""&amp;INDEX($E$120:$G$122,MATCH("●",INDEX($H$120:$AQ$122,,MATCH($D209,$70:$70,0)-7),0),1)&amp;""""&amp;"#g'"&amp;" ${CONFIG_DIR}db_data_config.txt; export "&amp;BG$173&amp;"="&amp;""""&amp;INDEX($E$120:$G$122,MATCH("●",INDEX($H$120:$AQ$122,,MATCH($D209,$70:$70,0)-7),0),1)&amp;""";"),",",""",""")</f>
        <v/>
      </c>
      <c r="BH209" s="73" t="str">
        <f>SUBSTITUTE(IF(INDEX($E$120:$G$122,MATCH("●",INDEX($H$120:$AQ$122,,MATCH($D209,$70:$70,0)-7),0),1)=VLOOKUP(BH$173,$AD$9:$AN$20,8,FALSE),"","sed -i "&amp;IF($AK$171="MacOS","'' ","")&amp;"'s#"&amp;BH$173&amp;"="""&amp;INDEX($E$120:$G$122,MATCH("●",INDEX($H$120:$AQ$122,,MATCH($D209,$70:$70,0)-7),0),1)&amp;""""&amp;"#"&amp;BH$173&amp;"="&amp;""""&amp;VLOOKUP(BH$173,$AD$9:$AN$20,8,FALSE)&amp;""""&amp;"#g'"&amp;"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09" s="73" t="str">
        <f>SUBSTITUTE(IF(VLOOKUP(BI$173,$AD$9:$AN$20,8,FALSE)=INDEX($E$124:$G$127,MATCH("●",INDEX($H$124:$AQ$127,,MATCH($D209,$70:$70,0)-7),0),1),"","sed -i "&amp;IF($AK$171="MacOS","'' ","")&amp;"'s#"&amp;BI$173&amp;"="""&amp;VLOOKUP(BI$173,$AD$9:$AN$20,8,FALSE)&amp;""""&amp;"#"&amp;BI$173&amp;"="&amp;""""&amp;INDEX($E$124:$G$127,MATCH("●",INDEX($H$124:$AQ$127,,MATCH($D209,$70:$70,0)-7),0),1)&amp;""""&amp;"#g'"&amp;" ${CONFIG_DIR}db_data_config.txt; export "&amp;BI$173&amp;"="&amp;""""&amp;INDEX($E$124:$G$127,MATCH("●",INDEX($H$124:$AQ$127,,MATCH($D209,$70:$70,0)-7),0),1)&amp;""";"),",",""",""")</f>
        <v/>
      </c>
      <c r="BJ209" s="73" t="str">
        <f>SUBSTITUTE(IF(INDEX($E$124:$G$127,MATCH("●",INDEX($H$124:$AQ$127,,MATCH($D209,$70:$70,0)-7),0),1)=VLOOKUP(BJ$173,$AD$9:$AN$20,8,FALSE),"","sed -i "&amp;IF($AK$171="MacOS","'' ","")&amp;"'s#"&amp;BJ$173&amp;"="""&amp;INDEX($E$124:$G$127,MATCH("●",INDEX($H$124:$AQ$127,,MATCH($D209,$70:$70,0)-7),0),1)&amp;""""&amp;"#"&amp;BJ$173&amp;"="&amp;""""&amp;VLOOKUP(BJ$173,$AD$9:$AN$20,8,FALSE)&amp;""""&amp;"#g'"&amp;"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09" s="73" t="str">
        <f>SUBSTITUTE(IF(VLOOKUP(BK$173,$AD$9:$AN$20,8,FALSE)=INDEX($E$129:$G$131,MATCH("●",INDEX($H$129:$AQ$131,,MATCH($D209,$70:$70,0)-7),0),1),"","sed -i "&amp;IF($AK$171="MacOS","'' ","")&amp;"'s#"&amp;BK$173&amp;"="""&amp;VLOOKUP(BK$173,$AD$9:$AN$20,8,FALSE)&amp;""""&amp;"#"&amp;BK$173&amp;"="&amp;""""&amp;INDEX($E$129:$G$131,MATCH("●",INDEX($H$129:$AQ$131,,MATCH($D209,$70:$70,0)-7),0),1)&amp;""""&amp;"#g'"&amp;" ${CONFIG_DIR}db_data_config.txt; export "&amp;BK$173&amp;"="&amp;""""&amp;INDEX($E$129:$G$131,MATCH("●",INDEX($H$129:$AQ$131,,MATCH($D209,$70:$70,0)-7),0),1)&amp;""";"),",",""",""")</f>
        <v/>
      </c>
      <c r="BL209" s="73" t="str">
        <f>SUBSTITUTE(IF(INDEX($E$129:$G$131,MATCH("●",INDEX($H$129:$AQ$131,,MATCH($D209,$70:$70,0)-7),0),1)=VLOOKUP(BL$173,$AD$9:$AN$20,8,FALSE),"","sed -i "&amp;IF($AK$171="MacOS","'' ","")&amp;"'s#"&amp;BL$173&amp;"="""&amp;INDEX($E$129:$G$131,MATCH("●",INDEX($H$129:$AQ$131,,MATCH($D209,$70:$70,0)-7),0),1)&amp;""""&amp;"#"&amp;BL$173&amp;"="&amp;""""&amp;VLOOKUP(BL$173,$AD$9:$AN$20,8,FALSE)&amp;""""&amp;"#g'"&amp;"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09" s="73" t="str">
        <f>SUBSTITUTE(IF(VLOOKUP(BM$173,$AD$9:$AN$20,8,FALSE)=INDEX($E$133:$G$135,MATCH("●",INDEX($H$133:$AQ$135,,MATCH($D209,$70:$70,0)-7),0),1),"","sed -i "&amp;IF($AK$171="MacOS","'' ","")&amp;"'s#"&amp;BM$173&amp;"="""&amp;VLOOKUP(BM$173,$AD$9:$AN$20,8,FALSE)&amp;""""&amp;"#"&amp;BM$173&amp;"="&amp;""""&amp;INDEX($E$133:$G$135,MATCH("●",INDEX($H$133:$AQ$135,,MATCH($D209,$70:$70,0)-7),0),1)&amp;""""&amp;"#g'"&amp;" ${CONFIG_DIR}db_data_config.txt; export "&amp;BM$173&amp;"="&amp;""""&amp;INDEX($E$133:$G$135,MATCH("●",INDEX($H$133:$AQ$135,,MATCH($D209,$70:$70,0)-7),0),1)&amp;""";"),",",""",""")</f>
        <v/>
      </c>
      <c r="BN209" s="73" t="str">
        <f>SUBSTITUTE(IF(INDEX($E$133:$G$135,MATCH("●",INDEX($H$133:$AQ$135,,MATCH($D209,$70:$70,0)-7),0),1)=VLOOKUP(BN$173,$AD$9:$AN$20,8,FALSE),"","sed -i "&amp;IF($AK$171="MacOS","'' ","")&amp;"'s#"&amp;BN$173&amp;"="""&amp;INDEX($E$133:$G$135,MATCH("●",INDEX($H$133:$AQ$135,,MATCH($D209,$70:$70,0)-7),0),1)&amp;""""&amp;"#"&amp;BN$173&amp;"="&amp;""""&amp;VLOOKUP(BN$173,$AD$9:$AN$20,8,FALSE)&amp;""""&amp;"#g'"&amp;"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09" s="73" t="str">
        <f>SUBSTITUTE(IF(VLOOKUP(BO$173,$AD$9:$AN$20,8,FALSE)=INDEX($E$137:$G$139,MATCH("●",INDEX($H$137:$AQ$139,,MATCH($D209,$70:$70,0)-7),0),1),"","sed -i "&amp;IF($AK$171="MacOS","'' ","")&amp;"'s#"&amp;BO$173&amp;"="""&amp;VLOOKUP(BO$173,$AD$9:$AN$20,8,FALSE)&amp;""""&amp;"#"&amp;BO$173&amp;"="&amp;""""&amp;INDEX($E$137:$G$139,MATCH("●",INDEX($H$137:$AQ$139,,MATCH($D209,$70:$70,0)-7),0),1)&amp;""""&amp;"#g'"&amp;" ${CONFIG_DIR}db_data_config.txt; export "&amp;BO$173&amp;"="&amp;""""&amp;INDEX($E$137:$G$139,MATCH("●",INDEX($H$137:$AQ$139,,MATCH($D209,$70:$70,0)-7),0),1)&amp;""";"),",",""",""")</f>
        <v/>
      </c>
      <c r="BP209" s="73" t="str">
        <f>SUBSTITUTE(IF(INDEX($E$137:$G$139,MATCH("●",INDEX($H$137:$AQ$139,,MATCH($D209,$70:$70,0)-7),0),1)=VLOOKUP(BP$173,$AD$9:$AN$20,8,FALSE),"","sed -i "&amp;IF($AK$171="MacOS","'' ","")&amp;"'s#"&amp;BP$173&amp;"="""&amp;INDEX($E$137:$G$139,MATCH("●",INDEX($H$137:$AQ$139,,MATCH($D209,$70:$70,0)-7),0),1)&amp;""""&amp;"#"&amp;BP$173&amp;"="&amp;""""&amp;VLOOKUP(BP$173,$AD$9:$AN$20,8,FALSE)&amp;""""&amp;"#g'"&amp;"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09" s="73" t="str">
        <f>SUBSTITUTE(IF(VLOOKUP(BQ$173,$AD$9:$AN$20,8,FALSE)=INDEX($E$141:$G$143,MATCH("●",INDEX($H$141:$AQ$143,,MATCH($D209,$70:$70,0)-7),0),1),"","sed -i "&amp;IF($AK$171="MacOS","'' ","")&amp;"'s#"&amp;BQ$173&amp;"="""&amp;VLOOKUP(BQ$173,$AD$9:$AN$20,8,FALSE)&amp;""""&amp;"#"&amp;BQ$173&amp;"="&amp;""""&amp;INDEX($E$141:$G$143,MATCH("●",INDEX($H$141:$AQ$143,,MATCH($D209,$70:$70,0)-7),0),1)&amp;""""&amp;"#g'"&amp;" ${CONFIG_DIR}db_data_config.txt; export "&amp;BQ$173&amp;"="&amp;""""&amp;INDEX($E$141:$G$143,MATCH("●",INDEX($H$141:$AQ$143,,MATCH($D209,$70:$70,0)-7),0),1)&amp;""";"),",",""",""")</f>
        <v/>
      </c>
      <c r="BR209" s="73" t="str">
        <f>SUBSTITUTE(IF(INDEX($E$141:$G$143,MATCH("●",INDEX($H$141:$AQ$143,,MATCH($D209,$70:$70,0)-7),0),1)=VLOOKUP(BR$173,$AD$9:$AN$20,8,FALSE),"","sed -i "&amp;IF($AK$171="MacOS","'' ","")&amp;"'s#"&amp;BR$173&amp;"="""&amp;INDEX($E$141:$G$143,MATCH("●",INDEX($H$141:$AQ$143,,MATCH($D209,$70:$70,0)-7),0),1)&amp;""""&amp;"#"&amp;BR$173&amp;"="&amp;""""&amp;VLOOKUP(BR$173,$AD$9:$AN$20,8,FALSE)&amp;""""&amp;"#g'"&amp;"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09" s="73" t="str">
        <f>SUBSTITUTE(IF(VLOOKUP(BS$173,$AD$9:$AN$20,8,FALSE)=INDEX($E$145:$G$147,MATCH("●",INDEX($H$145:$AQ$147,,MATCH($D209,$70:$70,0)-7),0),1),"","sed -i "&amp;IF($AK$171="MacOS","'' ","")&amp;"'s#"&amp;BS$173&amp;"="""&amp;VLOOKUP(BS$173,$AD$9:$AN$20,8,FALSE)&amp;""""&amp;"#"&amp;BS$173&amp;"="&amp;""""&amp;INDEX($E$145:$G$147,MATCH("●",INDEX($H$145:$AQ$147,,MATCH($D209,$70:$70,0)-7),0),1)&amp;""""&amp;"#g'"&amp;" ${CONFIG_DIR}db_data_config.txt; export "&amp;BS$173&amp;"="&amp;""""&amp;INDEX($E$145:$G$147,MATCH("●",INDEX($H$145:$AQ$147,,MATCH($D209,$70:$70,0)-7),0),1)&amp;""";"),",",""",""")</f>
        <v/>
      </c>
      <c r="BT209" s="73" t="str">
        <f>SUBSTITUTE(IF(INDEX($E$145:$G$147,MATCH("●",INDEX($H$145:$AQ$147,,MATCH($D209,$70:$70,0)-7),0),1)=VLOOKUP(BT$173,$AD$9:$AN$20,8,FALSE),"","sed -i "&amp;IF($AK$171="MacOS","'' ","")&amp;"'s#"&amp;BT$173&amp;"="""&amp;INDEX($E$145:$G$147,MATCH("●",INDEX($H$145:$AQ$147,,MATCH($D209,$70:$70,0)-7),0),1)&amp;""""&amp;"#"&amp;BT$173&amp;"="&amp;""""&amp;VLOOKUP(BT$173,$AD$9:$AN$20,8,FALSE)&amp;""""&amp;"#g'"&amp;"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09" s="60" t="s">
        <v>1107</v>
      </c>
    </row>
    <row r="210" spans="4:73" ht="54" customHeight="1">
      <c r="D210" s="138">
        <f t="shared" si="3"/>
        <v>108</v>
      </c>
      <c r="E210" s="139"/>
      <c r="F210" s="139"/>
      <c r="G210" s="140"/>
      <c r="H210" s="45" t="str">
        <f t="shared" ca="1" si="2"/>
        <v>clear; echo テストケース108; sed -i '' 's#COLUMN_DATA_TYPE="char"#COLUMN_DATA_TYPE="byte"#g' ${CONFIG_DIR}db_data_config.txt; export COLUMN_DATA_TYPE="byte";sed -i '' 's#COLUMN_DATA_LENGTH="3"#COLUMN_DATA_LENGTH="YYYY"#g' ${CONFIG_DIR}db_data_config.txt; export COLUMN_DATA_LENGTH="YYYY";sh ./script/db_check_data_validate_config.sh; sed -i '' 's#COLUMN_DATA_TYPE="byte"#COLUMN_DATA_TYPE="char"#g' ${CONFIG_DIR}db_data_config.txt; export COLUMN_DATA_TYPE="char";sed -i '' 's#COLUMN_DATA_LENGTH="YYYY"#COLUMN_DATA_LENGTH="3"#g' ${CONFIG_DIR}db_data_config.txt; export COLUMN_DATA_LENGTH="3";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146" t="str" cm="1">
        <f t="array" ref="AE210">SUBSTITUTE(INDEX($H$149:$AQ$149, , MATCH($D210, $70:$70, 0)-7),"-","")</f>
        <v>異常</v>
      </c>
      <c r="AF210" s="147"/>
      <c r="AG210" s="148"/>
      <c r="AH210" s="156" t="s">
        <v>991</v>
      </c>
      <c r="AI210" s="157"/>
      <c r="AJ210" s="157"/>
      <c r="AK210" s="157"/>
      <c r="AL210" s="157"/>
      <c r="AM210" s="157"/>
      <c r="AN210" s="157"/>
      <c r="AO210" s="157"/>
      <c r="AP210" s="157"/>
      <c r="AQ210" s="158"/>
      <c r="AS210" s="69" t="str" cm="1">
        <f t="array" ref="AS210">SUBSTITUTE(TEXT(INDEX($H$152:$AQ$152,1,$D210-72),"000000"),"-","")</f>
        <v>220138</v>
      </c>
      <c r="AT210" s="70"/>
      <c r="AU210" s="71"/>
      <c r="AW210" s="73" t="str">
        <f>SUBSTITUTE(IF(VLOOKUP(AW$173,$AD$9:$AN$20,8,FALSE)=INDEX($E$76:$G$78,MATCH("●",INDEX($H$76:$AQ$78,,MATCH($D210,$70:$70,0)-7),0),1),"","sed -i "&amp;IF($AK$171="MacOS","'' ","")&amp;"'s#"&amp;AW$173&amp;"="""&amp;VLOOKUP(AW$173,$AD$9:$AN$20,8,FALSE)&amp;""""&amp;"#"&amp;AW$173&amp;"="&amp;""""&amp;INDEX($E$76:$G$78,MATCH("●",INDEX($H$76:$AQ$78,,MATCH($D210,$70:$70,0)-7),0),1)&amp;""""&amp;"#g'"&amp;" ${CONFIG_DIR}db_data_config.txt; export "&amp;AW$173&amp;"="&amp;""""&amp;INDEX($E$76:$G$78,MATCH("●",INDEX($H$76:$AQ$78,,MATCH($D210,$70:$70,0)-7),0),1)&amp;""";"),",",""",""")</f>
        <v/>
      </c>
      <c r="AX210" s="73" t="str">
        <f>SUBSTITUTE(IF(INDEX($E$76:$G$78,MATCH("●",INDEX($H$76:$AQ$78,,MATCH($D210,$70:$70,0)-7),0),1)=VLOOKUP(AX$173,$AD$9:$AN$20,8,FALSE),"","sed -i "&amp;IF($AK$171="MacOS","'' ","")&amp;"'s#"&amp;AX$173&amp;"="""&amp;INDEX($E$76:$G$78,MATCH("●",INDEX($H$76:$AQ$78,,MATCH($D210,$70:$70,0)-7),0),1)&amp;""""&amp;"#"&amp;AX$173&amp;"="&amp;""""&amp;VLOOKUP(AX$173,$AD$9:$AN$20,8,FALSE)&amp;""""&amp;"#g'"&amp;"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210" s="73" t="str">
        <f>SUBSTITUTE(IF(VLOOKUP(AY$173,$AD$9:$AN$20,8,FALSE)=INDEX($E$80:$G$84,MATCH("●",INDEX($H$80:$AQ$84,,MATCH($D210,$70:$70,0)-7),0),1),"","sed -i "&amp;IF($AK$171="MacOS","'' ","")&amp;"'s#"&amp;AY$173&amp;"="""&amp;VLOOKUP(AY$173,$AD$9:$AN$20,8,FALSE)&amp;""""&amp;"#"&amp;AY$173&amp;"="&amp;""""&amp;INDEX($E$80:$G$84,MATCH("●",INDEX($H$80:$AQ$84,,MATCH($D210,$70:$70,0)-7),0),1)&amp;""""&amp;"#g'"&amp;" ${CONFIG_DIR}db_data_config.txt; export "&amp;AY$173&amp;"="&amp;""""&amp;INDEX($E$80:$G$84,MATCH("●",INDEX($H$80:$AQ$84,,MATCH($D210,$70:$70,0)-7),0),1)&amp;""";"),",",""",""")</f>
        <v>sed -i '' 's#COLUMN_DATA_TYPE="char"#COLUMN_DATA_TYPE="byte"#g' ${CONFIG_DIR}db_data_config.txt; export COLUMN_DATA_TYPE="byte";</v>
      </c>
      <c r="AZ210" s="73" t="str">
        <f>SUBSTITUTE(IF(INDEX($E$80:$G$84,MATCH("●",INDEX($H$80:$AQ$84,,MATCH($D210,$70:$70,0)-7),0),1)=VLOOKUP(AZ$173,$AD$9:$AN$20,8,FALSE),"","sed -i "&amp;IF($AK$171="MacOS","'' ","")&amp;"'s#"&amp;AZ$173&amp;"="""&amp;INDEX($E$80:$G$84,MATCH("●",INDEX($H$80:$AQ$84,,MATCH($D210,$70:$70,0)-7),0),1)&amp;""""&amp;"#"&amp;AZ$173&amp;"="&amp;""""&amp;VLOOKUP(AZ$173,$AD$9:$AN$20,8,FALSE)&amp;""""&amp;"#g'"&amp;"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's#COLUMN_DATA_TYPE="byte"#COLUMN_DATA_TYPE="char"#g' ${CONFIG_DIR}db_data_config.txt; export COLUMN_DATA_TYPE="char";</v>
      </c>
      <c r="BA210" s="73" t="str">
        <f>SUBSTITUTE(IF(VLOOKUP(BA$173,$AD$9:$AN$20,8,FALSE)=INDEX($E$86:$G$111,MATCH("●",INDEX($H$86:$AQ$111,,MATCH($D210,$70:$70,0)-7),0),1),"","sed -i "&amp;IF($AK$171="MacOS","'' ","")&amp;"'s#"&amp;BA$173&amp;"="""&amp;VLOOKUP(BA$173,$AD$9:$AN$20,8,FALSE)&amp;""""&amp;"#"&amp;BA$173&amp;"="&amp;""""&amp;INDEX($E$86:$G$111,MATCH("●",INDEX($H$86:$AQ$111,,MATCH($D210,$70:$70,0)-7),0),1)&amp;""""&amp;"#g'"&amp;" ${CONFIG_DIR}db_data_config.txt; export "&amp;BA$173&amp;"="&amp;""""&amp;INDEX($E$86:$G$111,MATCH("●",INDEX($H$86:$AQ$111,,MATCH($D210,$70:$70,0)-7),0),1)&amp;""";"),",",""",""")</f>
        <v>sed -i '' 's#COLUMN_DATA_LENGTH="3"#COLUMN_DATA_LENGTH="YYYY"#g' ${CONFIG_DIR}db_data_config.txt; export COLUMN_DATA_LENGTH="YYYY";</v>
      </c>
      <c r="BB210" s="73" t="str">
        <f>SUBSTITUTE(IF(INDEX($E$86:$G$111,MATCH("●",INDEX($H$86:$AQ$111,,MATCH($D210,$70:$70,0)-7),0),1)=VLOOKUP(BB$173,$AD$9:$AN$20,8,FALSE),"","sed -i "&amp;IF($AK$171="MacOS","'' ","")&amp;"'s#"&amp;BB$173&amp;"="""&amp;INDEX($E$86:$G$111,MATCH("●",INDEX($H$86:$AQ$111,,MATCH($D210,$70:$70,0)-7),0),1)&amp;""""&amp;"#"&amp;BB$173&amp;"="&amp;""""&amp;VLOOKUP(BB$173,$AD$9:$AN$20,8,FALSE)&amp;""""&amp;"#g'"&amp;"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's#COLUMN_DATA_LENGTH="YYYY"#COLUMN_DATA_LENGTH="3"#g' ${CONFIG_DIR}db_data_config.txt; export COLUMN_DATA_LENGTH="3";</v>
      </c>
      <c r="BC210" s="73" t="str">
        <f>SUBSTITUTE(IF(VLOOKUP(BC$173,$AD$9:$AN$20,8,FALSE)=INDEX($E$113:$G$114,MATCH("●",INDEX($H$113:$AQ$114,,MATCH($D210,$70:$70,0)-7),0),1),"","sed -i "&amp;IF($AK$171="MacOS","'' ","")&amp;"'s#"&amp;BC$173&amp;"="""&amp;VLOOKUP(BC$173,$AD$9:$AN$20,8,FALSE)&amp;""""&amp;"#"&amp;BC$173&amp;"="&amp;""""&amp;INDEX($E$113:$G$114,MATCH("●",INDEX($H$113:$AQ$114,,MATCH($D210,$70:$70,0)-7),0),1)&amp;""""&amp;"#g'"&amp;" ${CONFIG_DIR}db_data_config.txt; export "&amp;BC$173&amp;"="&amp;""""&amp;INDEX($E$113:$G$114,MATCH("●",INDEX($H$113:$AQ$114,,MATCH($D210,$70:$70,0)-7),0),1)&amp;""";"),",",""",""")</f>
        <v/>
      </c>
      <c r="BD210" s="73" t="str">
        <f>SUBSTITUTE(IF(INDEX($E$113:$G$114,MATCH("●",INDEX($H$113:$AQ$114,,MATCH($D210,$70:$70,0)-7),0),1)=VLOOKUP(BD$173,$AD$9:$AN$20,8,FALSE),"","sed -i "&amp;IF($AK$171="MacOS","'' ","")&amp;"'s#"&amp;BD$173&amp;"="""&amp;INDEX($E$113:$G$114,MATCH("●",INDEX($H$113:$AQ$114,,MATCH($D210,$70:$70,0)-7),0),1)&amp;""""&amp;"#"&amp;BD$173&amp;"="&amp;""""&amp;VLOOKUP(BD$173,$AD$9:$AN$20,8,FALSE)&amp;""""&amp;"#g'"&amp;"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/>
      </c>
      <c r="BE210" s="73" t="str">
        <f>SUBSTITUTE(IF(VLOOKUP(BE$173,$AD$9:$AN$20,8,FALSE)=INDEX($E$116:$G$118,MATCH("●",INDEX($H$116:$AQ$118,,MATCH($D210,$70:$70,0)-7),0),1),"","sed -i "&amp;IF($AK$171="MacOS","'' ","")&amp;"'s#"&amp;BE$173&amp;"="""&amp;VLOOKUP(BE$173,$AD$9:$AN$20,8,FALSE)&amp;""""&amp;"#"&amp;BE$173&amp;"="&amp;""""&amp;INDEX($E$116:$G$118,MATCH("●",INDEX($H$116:$AQ$118,,MATCH($D210,$70:$70,0)-7),0),1)&amp;""""&amp;"#g'"&amp;" ${CONFIG_DIR}db_data_config.txt; export "&amp;BE$173&amp;"="&amp;""""&amp;INDEX($E$116:$G$118,MATCH("●",INDEX($H$116:$AQ$118,,MATCH($D210,$70:$70,0)-7),0),1)&amp;""";"),",",""",""")</f>
        <v/>
      </c>
      <c r="BF210" s="73" t="str">
        <f>SUBSTITUTE(IF(INDEX($E$116:$G$118,MATCH("●",INDEX($H$116:$AQ$118,,MATCH($D210,$70:$70,0)-7),0),1)=VLOOKUP(BF$173,$AD$9:$AN$20,8,FALSE),"","sed -i "&amp;IF($AK$171="MacOS","'' ","")&amp;"'s#"&amp;BF$173&amp;"="""&amp;INDEX($E$116:$G$118,MATCH("●",INDEX($H$116:$AQ$118,,MATCH($D210,$70:$70,0)-7),0),1)&amp;""""&amp;"#"&amp;BF$173&amp;"="&amp;""""&amp;VLOOKUP(BF$173,$AD$9:$AN$20,8,FALSE)&amp;""""&amp;"#g'"&amp;"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/>
      </c>
      <c r="BG210" s="73" t="str">
        <f>SUBSTITUTE(IF(VLOOKUP(BG$173,$AD$9:$AN$20,8,FALSE)=INDEX($E$120:$G$122,MATCH("●",INDEX($H$120:$AQ$122,,MATCH($D210,$70:$70,0)-7),0),1),"","sed -i "&amp;IF($AK$171="MacOS","'' ","")&amp;"'s#"&amp;BG$173&amp;"="""&amp;VLOOKUP(BG$173,$AD$9:$AN$20,8,FALSE)&amp;""""&amp;"#"&amp;BG$173&amp;"="&amp;""""&amp;INDEX($E$120:$G$122,MATCH("●",INDEX($H$120:$AQ$122,,MATCH($D210,$70:$70,0)-7),0),1)&amp;""""&amp;"#g'"&amp;" ${CONFIG_DIR}db_data_config.txt; export "&amp;BG$173&amp;"="&amp;""""&amp;INDEX($E$120:$G$122,MATCH("●",INDEX($H$120:$AQ$122,,MATCH($D210,$70:$70,0)-7),0),1)&amp;""";"),",",""",""")</f>
        <v/>
      </c>
      <c r="BH210" s="73" t="str">
        <f>SUBSTITUTE(IF(INDEX($E$120:$G$122,MATCH("●",INDEX($H$120:$AQ$122,,MATCH($D210,$70:$70,0)-7),0),1)=VLOOKUP(BH$173,$AD$9:$AN$20,8,FALSE),"","sed -i "&amp;IF($AK$171="MacOS","'' ","")&amp;"'s#"&amp;BH$173&amp;"="""&amp;INDEX($E$120:$G$122,MATCH("●",INDEX($H$120:$AQ$122,,MATCH($D210,$70:$70,0)-7),0),1)&amp;""""&amp;"#"&amp;BH$173&amp;"="&amp;""""&amp;VLOOKUP(BH$173,$AD$9:$AN$20,8,FALSE)&amp;""""&amp;"#g'"&amp;"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210" s="73" t="str">
        <f>SUBSTITUTE(IF(VLOOKUP(BI$173,$AD$9:$AN$20,8,FALSE)=INDEX($E$124:$G$127,MATCH("●",INDEX($H$124:$AQ$127,,MATCH($D210,$70:$70,0)-7),0),1),"","sed -i "&amp;IF($AK$171="MacOS","'' ","")&amp;"'s#"&amp;BI$173&amp;"="""&amp;VLOOKUP(BI$173,$AD$9:$AN$20,8,FALSE)&amp;""""&amp;"#"&amp;BI$173&amp;"="&amp;""""&amp;INDEX($E$124:$G$127,MATCH("●",INDEX($H$124:$AQ$127,,MATCH($D210,$70:$70,0)-7),0),1)&amp;""""&amp;"#g'"&amp;" ${CONFIG_DIR}db_data_config.txt; export "&amp;BI$173&amp;"="&amp;""""&amp;INDEX($E$124:$G$127,MATCH("●",INDEX($H$124:$AQ$127,,MATCH($D210,$70:$70,0)-7),0),1)&amp;""";"),",",""",""")</f>
        <v/>
      </c>
      <c r="BJ210" s="73" t="str">
        <f>SUBSTITUTE(IF(INDEX($E$124:$G$127,MATCH("●",INDEX($H$124:$AQ$127,,MATCH($D210,$70:$70,0)-7),0),1)=VLOOKUP(BJ$173,$AD$9:$AN$20,8,FALSE),"","sed -i "&amp;IF($AK$171="MacOS","'' ","")&amp;"'s#"&amp;BJ$173&amp;"="""&amp;INDEX($E$124:$G$127,MATCH("●",INDEX($H$124:$AQ$127,,MATCH($D210,$70:$70,0)-7),0),1)&amp;""""&amp;"#"&amp;BJ$173&amp;"="&amp;""""&amp;VLOOKUP(BJ$173,$AD$9:$AN$20,8,FALSE)&amp;""""&amp;"#g'"&amp;"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/>
      </c>
      <c r="BK210" s="73" t="str">
        <f>SUBSTITUTE(IF(VLOOKUP(BK$173,$AD$9:$AN$20,8,FALSE)=INDEX($E$129:$G$131,MATCH("●",INDEX($H$129:$AQ$131,,MATCH($D210,$70:$70,0)-7),0),1),"","sed -i "&amp;IF($AK$171="MacOS","'' ","")&amp;"'s#"&amp;BK$173&amp;"="""&amp;VLOOKUP(BK$173,$AD$9:$AN$20,8,FALSE)&amp;""""&amp;"#"&amp;BK$173&amp;"="&amp;""""&amp;INDEX($E$129:$G$131,MATCH("●",INDEX($H$129:$AQ$131,,MATCH($D210,$70:$70,0)-7),0),1)&amp;""""&amp;"#g'"&amp;" ${CONFIG_DIR}db_data_config.txt; export "&amp;BK$173&amp;"="&amp;""""&amp;INDEX($E$129:$G$131,MATCH("●",INDEX($H$129:$AQ$131,,MATCH($D210,$70:$70,0)-7),0),1)&amp;""";"),",",""",""")</f>
        <v/>
      </c>
      <c r="BL210" s="73" t="str">
        <f>SUBSTITUTE(IF(INDEX($E$129:$G$131,MATCH("●",INDEX($H$129:$AQ$131,,MATCH($D210,$70:$70,0)-7),0),1)=VLOOKUP(BL$173,$AD$9:$AN$20,8,FALSE),"","sed -i "&amp;IF($AK$171="MacOS","'' ","")&amp;"'s#"&amp;BL$173&amp;"="""&amp;INDEX($E$129:$G$131,MATCH("●",INDEX($H$129:$AQ$131,,MATCH($D210,$70:$70,0)-7),0),1)&amp;""""&amp;"#"&amp;BL$173&amp;"="&amp;""""&amp;VLOOKUP(BL$173,$AD$9:$AN$20,8,FALSE)&amp;""""&amp;"#g'"&amp;"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/>
      </c>
      <c r="BM210" s="73" t="str">
        <f>SUBSTITUTE(IF(VLOOKUP(BM$173,$AD$9:$AN$20,8,FALSE)=INDEX($E$133:$G$135,MATCH("●",INDEX($H$133:$AQ$135,,MATCH($D210,$70:$70,0)-7),0),1),"","sed -i "&amp;IF($AK$171="MacOS","'' ","")&amp;"'s#"&amp;BM$173&amp;"="""&amp;VLOOKUP(BM$173,$AD$9:$AN$20,8,FALSE)&amp;""""&amp;"#"&amp;BM$173&amp;"="&amp;""""&amp;INDEX($E$133:$G$135,MATCH("●",INDEX($H$133:$AQ$135,,MATCH($D210,$70:$70,0)-7),0),1)&amp;""""&amp;"#g'"&amp;" ${CONFIG_DIR}db_data_config.txt; export "&amp;BM$173&amp;"="&amp;""""&amp;INDEX($E$133:$G$135,MATCH("●",INDEX($H$133:$AQ$135,,MATCH($D210,$70:$70,0)-7),0),1)&amp;""";"),",",""",""")</f>
        <v/>
      </c>
      <c r="BN210" s="73" t="str">
        <f>SUBSTITUTE(IF(INDEX($E$133:$G$135,MATCH("●",INDEX($H$133:$AQ$135,,MATCH($D210,$70:$70,0)-7),0),1)=VLOOKUP(BN$173,$AD$9:$AN$20,8,FALSE),"","sed -i "&amp;IF($AK$171="MacOS","'' ","")&amp;"'s#"&amp;BN$173&amp;"="""&amp;INDEX($E$133:$G$135,MATCH("●",INDEX($H$133:$AQ$135,,MATCH($D210,$70:$70,0)-7),0),1)&amp;""""&amp;"#"&amp;BN$173&amp;"="&amp;""""&amp;VLOOKUP(BN$173,$AD$9:$AN$20,8,FALSE)&amp;""""&amp;"#g'"&amp;"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/>
      </c>
      <c r="BO210" s="73" t="str">
        <f>SUBSTITUTE(IF(VLOOKUP(BO$173,$AD$9:$AN$20,8,FALSE)=INDEX($E$137:$G$139,MATCH("●",INDEX($H$137:$AQ$139,,MATCH($D210,$70:$70,0)-7),0),1),"","sed -i "&amp;IF($AK$171="MacOS","'' ","")&amp;"'s#"&amp;BO$173&amp;"="""&amp;VLOOKUP(BO$173,$AD$9:$AN$20,8,FALSE)&amp;""""&amp;"#"&amp;BO$173&amp;"="&amp;""""&amp;INDEX($E$137:$G$139,MATCH("●",INDEX($H$137:$AQ$139,,MATCH($D210,$70:$70,0)-7),0),1)&amp;""""&amp;"#g'"&amp;" ${CONFIG_DIR}db_data_config.txt; export "&amp;BO$173&amp;"="&amp;""""&amp;INDEX($E$137:$G$139,MATCH("●",INDEX($H$137:$AQ$139,,MATCH($D210,$70:$70,0)-7),0),1)&amp;""";"),",",""",""")</f>
        <v/>
      </c>
      <c r="BP210" s="73" t="str">
        <f>SUBSTITUTE(IF(INDEX($E$137:$G$139,MATCH("●",INDEX($H$137:$AQ$139,,MATCH($D210,$70:$70,0)-7),0),1)=VLOOKUP(BP$173,$AD$9:$AN$20,8,FALSE),"","sed -i "&amp;IF($AK$171="MacOS","'' ","")&amp;"'s#"&amp;BP$173&amp;"="""&amp;INDEX($E$137:$G$139,MATCH("●",INDEX($H$137:$AQ$139,,MATCH($D210,$70:$70,0)-7),0),1)&amp;""""&amp;"#"&amp;BP$173&amp;"="&amp;""""&amp;VLOOKUP(BP$173,$AD$9:$AN$20,8,FALSE)&amp;""""&amp;"#g'"&amp;"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/>
      </c>
      <c r="BQ210" s="73" t="str">
        <f>SUBSTITUTE(IF(VLOOKUP(BQ$173,$AD$9:$AN$20,8,FALSE)=INDEX($E$141:$G$143,MATCH("●",INDEX($H$141:$AQ$143,,MATCH($D210,$70:$70,0)-7),0),1),"","sed -i "&amp;IF($AK$171="MacOS","'' ","")&amp;"'s#"&amp;BQ$173&amp;"="""&amp;VLOOKUP(BQ$173,$AD$9:$AN$20,8,FALSE)&amp;""""&amp;"#"&amp;BQ$173&amp;"="&amp;""""&amp;INDEX($E$141:$G$143,MATCH("●",INDEX($H$141:$AQ$143,,MATCH($D210,$70:$70,0)-7),0),1)&amp;""""&amp;"#g'"&amp;" ${CONFIG_DIR}db_data_config.txt; export "&amp;BQ$173&amp;"="&amp;""""&amp;INDEX($E$141:$G$143,MATCH("●",INDEX($H$141:$AQ$143,,MATCH($D210,$70:$70,0)-7),0),1)&amp;""";"),",",""",""")</f>
        <v/>
      </c>
      <c r="BR210" s="73" t="str">
        <f>SUBSTITUTE(IF(INDEX($E$141:$G$143,MATCH("●",INDEX($H$141:$AQ$143,,MATCH($D210,$70:$70,0)-7),0),1)=VLOOKUP(BR$173,$AD$9:$AN$20,8,FALSE),"","sed -i "&amp;IF($AK$171="MacOS","'' ","")&amp;"'s#"&amp;BR$173&amp;"="""&amp;INDEX($E$141:$G$143,MATCH("●",INDEX($H$141:$AQ$143,,MATCH($D210,$70:$70,0)-7),0),1)&amp;""""&amp;"#"&amp;BR$173&amp;"="&amp;""""&amp;VLOOKUP(BR$173,$AD$9:$AN$20,8,FALSE)&amp;""""&amp;"#g'"&amp;"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/>
      </c>
      <c r="BS210" s="73" t="str">
        <f>SUBSTITUTE(IF(VLOOKUP(BS$173,$AD$9:$AN$20,8,FALSE)=INDEX($E$145:$G$147,MATCH("●",INDEX($H$145:$AQ$147,,MATCH($D210,$70:$70,0)-7),0),1),"","sed -i "&amp;IF($AK$171="MacOS","'' ","")&amp;"'s#"&amp;BS$173&amp;"="""&amp;VLOOKUP(BS$173,$AD$9:$AN$20,8,FALSE)&amp;""""&amp;"#"&amp;BS$173&amp;"="&amp;""""&amp;INDEX($E$145:$G$147,MATCH("●",INDEX($H$145:$AQ$147,,MATCH($D210,$70:$70,0)-7),0),1)&amp;""""&amp;"#g'"&amp;" ${CONFIG_DIR}db_data_config.txt; export "&amp;BS$173&amp;"="&amp;""""&amp;INDEX($E$145:$G$147,MATCH("●",INDEX($H$145:$AQ$147,,MATCH($D210,$70:$70,0)-7),0),1)&amp;""";"),",",""",""")</f>
        <v/>
      </c>
      <c r="BT210" s="73" t="str">
        <f>SUBSTITUTE(IF(INDEX($E$145:$G$147,MATCH("●",INDEX($H$145:$AQ$147,,MATCH($D210,$70:$70,0)-7),0),1)=VLOOKUP(BT$173,$AD$9:$AN$20,8,FALSE),"","sed -i "&amp;IF($AK$171="MacOS","'' ","")&amp;"'s#"&amp;BT$173&amp;"="""&amp;INDEX($E$145:$G$147,MATCH("●",INDEX($H$145:$AQ$147,,MATCH($D210,$70:$70,0)-7),0),1)&amp;""""&amp;"#"&amp;BT$173&amp;"="&amp;""""&amp;VLOOKUP(BT$173,$AD$9:$AN$20,8,FALSE)&amp;""""&amp;"#g'"&amp;"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/>
      </c>
      <c r="BU210" s="60" t="s">
        <v>1107</v>
      </c>
    </row>
  </sheetData>
  <mergeCells count="387">
    <mergeCell ref="AO14:AQ14"/>
    <mergeCell ref="AO15:AQ15"/>
    <mergeCell ref="AO16:AQ16"/>
    <mergeCell ref="AO17:AQ17"/>
    <mergeCell ref="AO18:AQ18"/>
    <mergeCell ref="AO19:AQ19"/>
    <mergeCell ref="AO20:AQ20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98:G98"/>
    <mergeCell ref="E99:G99"/>
    <mergeCell ref="E100:G100"/>
    <mergeCell ref="E101:G101"/>
    <mergeCell ref="E102:G102"/>
    <mergeCell ref="E103:G103"/>
    <mergeCell ref="E92:G92"/>
    <mergeCell ref="E93:G93"/>
    <mergeCell ref="E94:G94"/>
    <mergeCell ref="E95:G95"/>
    <mergeCell ref="E96:G96"/>
    <mergeCell ref="E97:G97"/>
    <mergeCell ref="E110:G110"/>
    <mergeCell ref="E111:G111"/>
    <mergeCell ref="E113:G113"/>
    <mergeCell ref="E114:G114"/>
    <mergeCell ref="E116:G116"/>
    <mergeCell ref="E117:G117"/>
    <mergeCell ref="E104:G104"/>
    <mergeCell ref="E105:G105"/>
    <mergeCell ref="E106:G106"/>
    <mergeCell ref="E107:G107"/>
    <mergeCell ref="E108:G108"/>
    <mergeCell ref="E109:G109"/>
    <mergeCell ref="E126:G126"/>
    <mergeCell ref="E127:G127"/>
    <mergeCell ref="E129:G129"/>
    <mergeCell ref="E130:G130"/>
    <mergeCell ref="E131:G131"/>
    <mergeCell ref="E133:G133"/>
    <mergeCell ref="E118:G118"/>
    <mergeCell ref="E120:G120"/>
    <mergeCell ref="E121:G121"/>
    <mergeCell ref="E122:G122"/>
    <mergeCell ref="E124:G124"/>
    <mergeCell ref="E125:G125"/>
    <mergeCell ref="E142:G142"/>
    <mergeCell ref="E143:G143"/>
    <mergeCell ref="E145:G145"/>
    <mergeCell ref="E146:G146"/>
    <mergeCell ref="E147:G147"/>
    <mergeCell ref="D149:G151"/>
    <mergeCell ref="E134:G134"/>
    <mergeCell ref="E135:G135"/>
    <mergeCell ref="E137:G137"/>
    <mergeCell ref="E138:G138"/>
    <mergeCell ref="E139:G139"/>
    <mergeCell ref="E141:G141"/>
    <mergeCell ref="N149:N151"/>
    <mergeCell ref="O149:O151"/>
    <mergeCell ref="P149:P151"/>
    <mergeCell ref="Q149:Q151"/>
    <mergeCell ref="R149:R151"/>
    <mergeCell ref="S149:S151"/>
    <mergeCell ref="H149:H151"/>
    <mergeCell ref="I149:I151"/>
    <mergeCell ref="J149:J151"/>
    <mergeCell ref="K149:K151"/>
    <mergeCell ref="L149:L151"/>
    <mergeCell ref="M149:M151"/>
    <mergeCell ref="Z149:Z151"/>
    <mergeCell ref="AA149:AA151"/>
    <mergeCell ref="AB149:AB151"/>
    <mergeCell ref="AC149:AC151"/>
    <mergeCell ref="AD149:AD151"/>
    <mergeCell ref="AE149:AE151"/>
    <mergeCell ref="T149:T151"/>
    <mergeCell ref="U149:U151"/>
    <mergeCell ref="V149:V151"/>
    <mergeCell ref="W149:W151"/>
    <mergeCell ref="X149:X151"/>
    <mergeCell ref="Y149:Y151"/>
    <mergeCell ref="AL149:AL151"/>
    <mergeCell ref="AM149:AM151"/>
    <mergeCell ref="AN149:AN151"/>
    <mergeCell ref="AO149:AO151"/>
    <mergeCell ref="AP149:AP151"/>
    <mergeCell ref="AQ149:AQ151"/>
    <mergeCell ref="AF149:AF151"/>
    <mergeCell ref="AG149:AG151"/>
    <mergeCell ref="AH149:AH151"/>
    <mergeCell ref="AI149:AI151"/>
    <mergeCell ref="AJ149:AJ151"/>
    <mergeCell ref="AK149:AK151"/>
    <mergeCell ref="M152:M156"/>
    <mergeCell ref="N152:N156"/>
    <mergeCell ref="O152:O156"/>
    <mergeCell ref="P152:P156"/>
    <mergeCell ref="Q152:Q156"/>
    <mergeCell ref="R152:R156"/>
    <mergeCell ref="D152:G156"/>
    <mergeCell ref="H152:H156"/>
    <mergeCell ref="I152:I156"/>
    <mergeCell ref="J152:J156"/>
    <mergeCell ref="K152:K156"/>
    <mergeCell ref="L152:L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AQ152:AQ156"/>
    <mergeCell ref="D158:G160"/>
    <mergeCell ref="H158:H160"/>
    <mergeCell ref="I158:I160"/>
    <mergeCell ref="J158:J160"/>
    <mergeCell ref="K158:K160"/>
    <mergeCell ref="L158:L160"/>
    <mergeCell ref="M158:M160"/>
    <mergeCell ref="N158:N160"/>
    <mergeCell ref="O158:O160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X158:X160"/>
    <mergeCell ref="Y158:Y160"/>
    <mergeCell ref="Z158:Z160"/>
    <mergeCell ref="AA158:AA160"/>
    <mergeCell ref="P158:P160"/>
    <mergeCell ref="Q158:Q160"/>
    <mergeCell ref="R158:R160"/>
    <mergeCell ref="S158:S160"/>
    <mergeCell ref="T158:T160"/>
    <mergeCell ref="U158:U160"/>
    <mergeCell ref="AN158:AN160"/>
    <mergeCell ref="AO158:AO160"/>
    <mergeCell ref="AP158:AP160"/>
    <mergeCell ref="AQ158:AQ160"/>
    <mergeCell ref="D161:G165"/>
    <mergeCell ref="H161:H165"/>
    <mergeCell ref="I161:I165"/>
    <mergeCell ref="J161:J165"/>
    <mergeCell ref="K161:K165"/>
    <mergeCell ref="L161:L165"/>
    <mergeCell ref="AH158:AH160"/>
    <mergeCell ref="AI158:AI160"/>
    <mergeCell ref="AJ158:AJ160"/>
    <mergeCell ref="AK158:AK160"/>
    <mergeCell ref="AL158:AL160"/>
    <mergeCell ref="AM158:AM160"/>
    <mergeCell ref="AB158:AB160"/>
    <mergeCell ref="AC158:AC160"/>
    <mergeCell ref="AD158:AD160"/>
    <mergeCell ref="AE158:AE160"/>
    <mergeCell ref="AF158:AF160"/>
    <mergeCell ref="AG158:AG160"/>
    <mergeCell ref="V158:V160"/>
    <mergeCell ref="W158:W160"/>
    <mergeCell ref="S161:S165"/>
    <mergeCell ref="T161:T165"/>
    <mergeCell ref="U161:U165"/>
    <mergeCell ref="V161:V165"/>
    <mergeCell ref="W161:W165"/>
    <mergeCell ref="X161:X165"/>
    <mergeCell ref="M161:M165"/>
    <mergeCell ref="N161:N165"/>
    <mergeCell ref="O161:O165"/>
    <mergeCell ref="P161:P165"/>
    <mergeCell ref="Q161:Q165"/>
    <mergeCell ref="R161:R165"/>
    <mergeCell ref="AQ161:AQ165"/>
    <mergeCell ref="AK171:AN171"/>
    <mergeCell ref="D173:G174"/>
    <mergeCell ref="H173:AD174"/>
    <mergeCell ref="AE173:AG174"/>
    <mergeCell ref="AH173:AQ174"/>
    <mergeCell ref="AK161:AK165"/>
    <mergeCell ref="AL161:AL165"/>
    <mergeCell ref="AM161:AM165"/>
    <mergeCell ref="AN161:AN165"/>
    <mergeCell ref="AO161:AO165"/>
    <mergeCell ref="AP161:AP165"/>
    <mergeCell ref="AE161:AE165"/>
    <mergeCell ref="AF161:AF165"/>
    <mergeCell ref="AG161:AG165"/>
    <mergeCell ref="AH161:AH165"/>
    <mergeCell ref="AI161:AI165"/>
    <mergeCell ref="AJ161:AJ165"/>
    <mergeCell ref="Y161:Y165"/>
    <mergeCell ref="Z161:Z165"/>
    <mergeCell ref="AA161:AA165"/>
    <mergeCell ref="AB161:AB165"/>
    <mergeCell ref="AC161:AC165"/>
    <mergeCell ref="AD161:AD165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</mergeCells>
  <phoneticPr fontId="1" type="noConversion"/>
  <dataValidations count="3">
    <dataValidation type="list" allowBlank="1" showInputMessage="1" showErrorMessage="1" sqref="AK171" xr:uid="{261F1E69-FB44-5F43-8EF6-D1BF7B632F50}">
      <formula1>"MacOS,GNU(Linux)"</formula1>
    </dataValidation>
    <dataValidation type="list" allowBlank="1" showInputMessage="1" showErrorMessage="1" sqref="H149:AQ151 H158:AQ160" xr:uid="{22CDEC57-5FB9-3749-A4BA-3EFFB7EE55C4}">
      <formula1>"-,正常,異常,警告"</formula1>
    </dataValidation>
    <dataValidation type="list" allowBlank="1" showInputMessage="1" showErrorMessage="1" sqref="AO9:AQ20" xr:uid="{8750897A-1661-9240-BAC7-3DFC6A33C5A9}">
      <formula1>"-,大文字,小文字"</formula1>
    </dataValidation>
  </dataValidations>
  <hyperlinks>
    <hyperlink ref="AL5" location="詳細設計!A1" display="詳細設計" xr:uid="{0FD0CC4C-147D-3D43-A8CB-BFDF18E80D5C}"/>
  </hyperlinks>
  <pageMargins left="0.7" right="0.7" top="0.75" bottom="0.75" header="0.3" footer="0.3"/>
  <pageSetup paperSize="9" scale="5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9C5-9741-0E4B-8496-2CF5D9E2BE81}">
  <sheetPr>
    <tabColor theme="5" tint="0.79998168889431442"/>
  </sheetPr>
  <dimension ref="B2:BU201"/>
  <sheetViews>
    <sheetView showGridLines="0" view="pageBreakPreview" zoomScale="130" zoomScaleNormal="100" zoomScaleSheetLayoutView="130" workbookViewId="0">
      <selection activeCell="AJ43" sqref="AJ43:AK43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720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251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251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742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'COLUMN_DATA_LENGTH="3"' &gt;&gt; `pwd`/config/db_data_config.txt</v>
      </c>
      <c r="H11" s="24"/>
      <c r="M11" s="24"/>
      <c r="AC11" s="5" t="s">
        <v>251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'COLUMN_DATA_TRIM="NONE"' &gt;&gt; `pwd`/config/db_data_config.txt</v>
      </c>
      <c r="H12" s="24"/>
      <c r="M12" s="24"/>
      <c r="AC12" s="5" t="s">
        <v>251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847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'COLUMN_DATA_SIGNED="0"' &gt;&gt; `pwd`/config/db_data_config.txt</v>
      </c>
      <c r="H13" s="24"/>
      <c r="M13" s="24"/>
      <c r="AC13" s="5" t="s">
        <v>251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'SIGN_DIGIT="0"' &gt;&gt; `pwd`/config/db_data_config.txt</v>
      </c>
      <c r="H14" s="24"/>
      <c r="M14" s="24"/>
      <c r="AC14" s="5" t="s">
        <v>251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'DATE_SEPARATOR="/"' &gt;&gt; `pwd`/config/db_data_config.txt</v>
      </c>
      <c r="H15" s="24"/>
      <c r="M15" s="24"/>
      <c r="AC15" s="5" t="s">
        <v>251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'TIME_SEPARATOR=":"' &gt;&gt; `pwd`/config/db_data_config.txt</v>
      </c>
      <c r="H16" s="24"/>
      <c r="M16" s="24"/>
      <c r="AC16" s="5" t="s">
        <v>251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256</v>
      </c>
      <c r="AL16" s="56"/>
      <c r="AM16" s="56"/>
      <c r="AN16" s="57"/>
      <c r="AO16" s="146" t="s">
        <v>255</v>
      </c>
      <c r="AP16" s="147"/>
      <c r="AQ16" s="148"/>
    </row>
    <row r="17" spans="3:43" ht="18" customHeight="1">
      <c r="D17" s="5" t="s">
        <v>311</v>
      </c>
      <c r="E17" s="24" t="str">
        <f t="shared" si="0"/>
        <v>echo 'SEPARATOR_DATE_TIME="SPACE"' &gt;&gt; `pwd`/config/db_data_config.txt</v>
      </c>
      <c r="H17" s="24"/>
      <c r="M17" s="24"/>
      <c r="AC17" s="5" t="s">
        <v>251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727</v>
      </c>
      <c r="AL17" s="56"/>
      <c r="AM17" s="56"/>
      <c r="AN17" s="57"/>
      <c r="AO17" s="146" t="s">
        <v>255</v>
      </c>
      <c r="AP17" s="147"/>
      <c r="AQ17" s="148"/>
    </row>
    <row r="18" spans="3:43" ht="18" customHeight="1">
      <c r="D18" s="5" t="s">
        <v>311</v>
      </c>
      <c r="E18" s="24" t="str">
        <f t="shared" si="0"/>
        <v>echo 'REFERENCE_DATE="2024/12/31"' &gt;&gt; `pwd`/config/db_data_config.txt</v>
      </c>
      <c r="H18" s="24"/>
      <c r="M18" s="24"/>
      <c r="AC18" s="5" t="s">
        <v>251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736</v>
      </c>
      <c r="AL18" s="56"/>
      <c r="AM18" s="56"/>
      <c r="AN18" s="57"/>
      <c r="AO18" s="146" t="s">
        <v>255</v>
      </c>
      <c r="AP18" s="147"/>
      <c r="AQ18" s="148"/>
    </row>
    <row r="19" spans="3:43" ht="18" customHeight="1">
      <c r="D19" s="5" t="s">
        <v>311</v>
      </c>
      <c r="E19" s="24" t="str">
        <f t="shared" si="0"/>
        <v>echo 'CASE_MODE="UPPER"' &gt;&gt; `pwd`/config/db_data_config.txt</v>
      </c>
      <c r="H19" s="24"/>
      <c r="M19" s="24"/>
      <c r="AC19" s="5" t="s">
        <v>251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412</v>
      </c>
      <c r="AL19" s="56"/>
      <c r="AM19" s="56"/>
      <c r="AN19" s="57"/>
      <c r="AO19" s="146" t="s">
        <v>255</v>
      </c>
      <c r="AP19" s="147"/>
      <c r="AQ19" s="148"/>
    </row>
    <row r="20" spans="3:43" ht="18" customHeight="1">
      <c r="D20" s="5" t="s">
        <v>311</v>
      </c>
      <c r="E20" s="24" t="str">
        <f t="shared" si="0"/>
        <v>echo 'MULTIBYTE_STRING="あ"' &gt;&gt; `pwd`/config/db_data_config.txt</v>
      </c>
      <c r="H20" s="24"/>
      <c r="M20" s="24"/>
      <c r="AC20" s="5" t="s">
        <v>251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737</v>
      </c>
      <c r="AL20" s="56"/>
      <c r="AM20" s="56"/>
      <c r="AN20" s="57"/>
      <c r="AO20" s="146" t="s">
        <v>255</v>
      </c>
      <c r="AP20" s="147"/>
      <c r="AQ20" s="14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448</v>
      </c>
    </row>
    <row r="24" spans="3:43" ht="18" customHeight="1">
      <c r="D24" s="5" t="s">
        <v>24</v>
      </c>
      <c r="E24" s="5" t="s">
        <v>449</v>
      </c>
      <c r="L24" s="5" t="s">
        <v>13</v>
      </c>
      <c r="M24" s="5" t="s">
        <v>423</v>
      </c>
    </row>
    <row r="25" spans="3:43" ht="18" customHeight="1">
      <c r="D25" s="5" t="s">
        <v>24</v>
      </c>
      <c r="E25" s="5" t="s">
        <v>422</v>
      </c>
      <c r="L25" s="5" t="s">
        <v>13</v>
      </c>
      <c r="M25" s="5" t="s">
        <v>424</v>
      </c>
    </row>
    <row r="26" spans="3:43" ht="18" customHeight="1">
      <c r="E26" s="5" t="s">
        <v>311</v>
      </c>
      <c r="F26" s="5" t="s">
        <v>425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526</v>
      </c>
      <c r="L28" s="5" t="s">
        <v>13</v>
      </c>
      <c r="M28" s="5" t="s">
        <v>528</v>
      </c>
    </row>
    <row r="29" spans="3:43" ht="18" customHeight="1">
      <c r="E29" s="5" t="s">
        <v>311</v>
      </c>
      <c r="F29" s="5" t="s">
        <v>425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542</v>
      </c>
    </row>
    <row r="32" spans="3:43" ht="18" customHeight="1">
      <c r="E32" s="5" t="s">
        <v>311</v>
      </c>
      <c r="F32" s="5" t="s">
        <v>425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544</v>
      </c>
    </row>
    <row r="35" spans="4:13" ht="18" customHeight="1">
      <c r="E35" s="5" t="s">
        <v>311</v>
      </c>
      <c r="F35" s="5" t="s">
        <v>425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545</v>
      </c>
    </row>
    <row r="38" spans="4:13" ht="18" customHeight="1">
      <c r="E38" s="5" t="s">
        <v>311</v>
      </c>
      <c r="F38" s="5" t="s">
        <v>425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744</v>
      </c>
      <c r="L40" s="5" t="s">
        <v>13</v>
      </c>
      <c r="M40" s="5" t="s">
        <v>747</v>
      </c>
    </row>
    <row r="41" spans="4:13" ht="18" customHeight="1">
      <c r="E41" s="5" t="s">
        <v>311</v>
      </c>
      <c r="F41" s="5" t="s">
        <v>425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600</v>
      </c>
      <c r="L43" s="5" t="s">
        <v>13</v>
      </c>
      <c r="M43" s="5" t="s">
        <v>717</v>
      </c>
    </row>
    <row r="44" spans="4:13" ht="18" customHeight="1">
      <c r="E44" s="5" t="s">
        <v>311</v>
      </c>
      <c r="F44" s="5" t="s">
        <v>425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692</v>
      </c>
      <c r="L46" s="5" t="s">
        <v>13</v>
      </c>
      <c r="M46" s="5" t="s">
        <v>718</v>
      </c>
    </row>
    <row r="47" spans="4:13" ht="18" customHeight="1">
      <c r="E47" s="5" t="s">
        <v>311</v>
      </c>
      <c r="F47" s="5" t="s">
        <v>425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546</v>
      </c>
    </row>
    <row r="50" spans="4:13" ht="18" customHeight="1">
      <c r="E50" s="5" t="s">
        <v>311</v>
      </c>
      <c r="F50" s="5" t="s">
        <v>425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547</v>
      </c>
    </row>
    <row r="53" spans="4:13" ht="18" customHeight="1">
      <c r="E53" s="5" t="s">
        <v>311</v>
      </c>
      <c r="F53" s="5" t="s">
        <v>425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543</v>
      </c>
      <c r="L55" s="5" t="s">
        <v>13</v>
      </c>
      <c r="M55" s="5" t="s">
        <v>548</v>
      </c>
    </row>
    <row r="56" spans="4:13" ht="18" customHeight="1">
      <c r="E56" s="5" t="s">
        <v>311</v>
      </c>
      <c r="F56" s="5" t="s">
        <v>425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549</v>
      </c>
    </row>
    <row r="59" spans="4:13" ht="18" customHeight="1">
      <c r="E59" s="5" t="s">
        <v>311</v>
      </c>
      <c r="F59" s="5" t="s">
        <v>425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550</v>
      </c>
    </row>
    <row r="62" spans="4:13" ht="18" customHeight="1">
      <c r="E62" s="5" t="s">
        <v>311</v>
      </c>
      <c r="F62" s="5" t="s">
        <v>425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721</v>
      </c>
      <c r="L64" s="5" t="s">
        <v>13</v>
      </c>
      <c r="M64" s="5" t="s">
        <v>734</v>
      </c>
    </row>
    <row r="65" spans="3:60" ht="18" customHeight="1">
      <c r="E65" s="5" t="s">
        <v>311</v>
      </c>
      <c r="F65" s="5" t="s">
        <v>425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427</v>
      </c>
    </row>
    <row r="70" spans="3:60" ht="18" customHeight="1">
      <c r="D70" s="109" t="s">
        <v>427</v>
      </c>
      <c r="E70" s="110"/>
      <c r="F70" s="110"/>
      <c r="G70" s="111"/>
      <c r="H70" s="128">
        <f>db_check_data_validate_config3!AQ$70+1</f>
        <v>109</v>
      </c>
      <c r="I70" s="128">
        <f>H$70+1</f>
        <v>110</v>
      </c>
      <c r="J70" s="128">
        <f t="shared" ref="J70:AQ70" si="1">I$70+1</f>
        <v>111</v>
      </c>
      <c r="K70" s="128">
        <f t="shared" si="1"/>
        <v>112</v>
      </c>
      <c r="L70" s="128">
        <f t="shared" si="1"/>
        <v>113</v>
      </c>
      <c r="M70" s="128">
        <f t="shared" si="1"/>
        <v>114</v>
      </c>
      <c r="N70" s="128">
        <f t="shared" si="1"/>
        <v>115</v>
      </c>
      <c r="O70" s="128">
        <f t="shared" si="1"/>
        <v>116</v>
      </c>
      <c r="P70" s="128">
        <f t="shared" si="1"/>
        <v>117</v>
      </c>
      <c r="Q70" s="128">
        <f t="shared" si="1"/>
        <v>118</v>
      </c>
      <c r="R70" s="128">
        <f t="shared" si="1"/>
        <v>119</v>
      </c>
      <c r="S70" s="128">
        <f t="shared" si="1"/>
        <v>120</v>
      </c>
      <c r="T70" s="128">
        <f t="shared" si="1"/>
        <v>121</v>
      </c>
      <c r="U70" s="128">
        <f t="shared" si="1"/>
        <v>122</v>
      </c>
      <c r="V70" s="128">
        <f t="shared" si="1"/>
        <v>123</v>
      </c>
      <c r="W70" s="128">
        <f t="shared" si="1"/>
        <v>124</v>
      </c>
      <c r="X70" s="128">
        <f t="shared" si="1"/>
        <v>125</v>
      </c>
      <c r="Y70" s="128">
        <f t="shared" si="1"/>
        <v>126</v>
      </c>
      <c r="Z70" s="128">
        <f t="shared" si="1"/>
        <v>127</v>
      </c>
      <c r="AA70" s="128">
        <f t="shared" si="1"/>
        <v>128</v>
      </c>
      <c r="AB70" s="128">
        <f t="shared" si="1"/>
        <v>129</v>
      </c>
      <c r="AC70" s="128">
        <f t="shared" si="1"/>
        <v>130</v>
      </c>
      <c r="AD70" s="128">
        <f t="shared" si="1"/>
        <v>131</v>
      </c>
      <c r="AE70" s="128">
        <f t="shared" si="1"/>
        <v>132</v>
      </c>
      <c r="AF70" s="128">
        <f t="shared" si="1"/>
        <v>133</v>
      </c>
      <c r="AG70" s="128">
        <f t="shared" si="1"/>
        <v>134</v>
      </c>
      <c r="AH70" s="128">
        <f t="shared" si="1"/>
        <v>135</v>
      </c>
      <c r="AI70" s="128">
        <f t="shared" si="1"/>
        <v>136</v>
      </c>
      <c r="AJ70" s="128">
        <f t="shared" si="1"/>
        <v>137</v>
      </c>
      <c r="AK70" s="128">
        <f t="shared" si="1"/>
        <v>138</v>
      </c>
      <c r="AL70" s="128">
        <f t="shared" si="1"/>
        <v>139</v>
      </c>
      <c r="AM70" s="128">
        <f t="shared" si="1"/>
        <v>140</v>
      </c>
      <c r="AN70" s="128">
        <f t="shared" si="1"/>
        <v>141</v>
      </c>
      <c r="AO70" s="128">
        <f t="shared" si="1"/>
        <v>142</v>
      </c>
      <c r="AP70" s="128">
        <f t="shared" si="1"/>
        <v>143</v>
      </c>
      <c r="AQ70" s="128">
        <f t="shared" si="1"/>
        <v>144</v>
      </c>
    </row>
    <row r="71" spans="3:60" ht="18" customHeight="1">
      <c r="D71" s="122"/>
      <c r="E71" s="123"/>
      <c r="F71" s="123"/>
      <c r="G71" s="124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</row>
    <row r="72" spans="3:60" ht="18" customHeight="1">
      <c r="D72" s="112"/>
      <c r="E72" s="113"/>
      <c r="F72" s="113"/>
      <c r="G72" s="114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</row>
    <row r="73" spans="3:60" ht="18" customHeight="1">
      <c r="D73" s="37" t="s">
        <v>719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3" t="s">
        <v>70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99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1"/>
      <c r="AX75" s="161"/>
      <c r="AY75" s="161"/>
      <c r="AZ75" s="16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3" t="s">
        <v>70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3">
        <v>1</v>
      </c>
      <c r="F77" s="154"/>
      <c r="G77" s="155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3" t="s">
        <v>865</v>
      </c>
      <c r="F78" s="154"/>
      <c r="G78" s="155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">
        <v>100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53" t="s">
        <v>70</v>
      </c>
      <c r="F80" s="154"/>
      <c r="G80" s="155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3" t="s">
        <v>577</v>
      </c>
      <c r="F81" s="154"/>
      <c r="G81" s="155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3" t="s">
        <v>578</v>
      </c>
      <c r="F82" s="154"/>
      <c r="G82" s="155"/>
      <c r="H82" s="33"/>
      <c r="I82" s="33"/>
      <c r="J82" s="33"/>
      <c r="K82" s="33"/>
      <c r="L82" s="33"/>
      <c r="M82" s="33"/>
      <c r="N82" s="33"/>
      <c r="O82" s="33"/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 t="s">
        <v>24</v>
      </c>
      <c r="W82" s="33" t="s">
        <v>24</v>
      </c>
      <c r="X82" s="33" t="s">
        <v>24</v>
      </c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3" t="s">
        <v>579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 t="s">
        <v>24</v>
      </c>
      <c r="AM83" s="33" t="s">
        <v>24</v>
      </c>
      <c r="AN83" s="33" t="s">
        <v>24</v>
      </c>
      <c r="AO83" s="33" t="s">
        <v>24</v>
      </c>
      <c r="AP83" s="33" t="s">
        <v>24</v>
      </c>
      <c r="AQ83" s="33" t="s">
        <v>24</v>
      </c>
    </row>
    <row r="84" spans="4:43" ht="18" customHeight="1">
      <c r="D84" s="33"/>
      <c r="E84" s="153" t="s">
        <v>865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">
        <v>101</v>
      </c>
      <c r="E85" s="38"/>
      <c r="F85" s="38"/>
      <c r="G85" s="38"/>
      <c r="H85" s="38"/>
      <c r="I85" s="43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53" t="s">
        <v>70</v>
      </c>
      <c r="F86" s="154"/>
      <c r="G86" s="15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>
        <v>0</v>
      </c>
      <c r="F87" s="154"/>
      <c r="G87" s="155"/>
      <c r="H87" s="33"/>
      <c r="I87" s="33"/>
      <c r="J87" s="33"/>
      <c r="K87" s="33"/>
      <c r="L87" s="33"/>
      <c r="M87" s="33"/>
      <c r="N87" s="33"/>
      <c r="O87" s="33"/>
      <c r="P87" s="75" t="s">
        <v>314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75" t="s">
        <v>314</v>
      </c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3">
        <v>1</v>
      </c>
      <c r="F88" s="154"/>
      <c r="G88" s="155"/>
      <c r="H88" s="75"/>
      <c r="I88" s="75"/>
      <c r="J88" s="33" t="s">
        <v>24</v>
      </c>
      <c r="K88" s="33"/>
      <c r="L88" s="33"/>
      <c r="M88" s="33"/>
      <c r="N88" s="33"/>
      <c r="O88" s="33"/>
      <c r="P88" s="33"/>
      <c r="Q88" s="75"/>
      <c r="R88" s="33"/>
      <c r="S88" s="33"/>
      <c r="T88" s="75"/>
      <c r="U88" s="75"/>
      <c r="V88" s="75"/>
      <c r="W88" s="75"/>
      <c r="X88" s="33" t="s">
        <v>24</v>
      </c>
      <c r="Y88" s="33"/>
      <c r="Z88" s="33"/>
      <c r="AA88" s="33"/>
      <c r="AB88" s="33"/>
      <c r="AC88" s="33"/>
      <c r="AD88" s="33"/>
      <c r="AE88" s="75"/>
      <c r="AF88" s="33"/>
      <c r="AG88" s="33"/>
      <c r="AH88" s="75"/>
      <c r="AI88" s="75"/>
      <c r="AJ88" s="75"/>
      <c r="AK88" s="75"/>
      <c r="AL88" s="33" t="s">
        <v>24</v>
      </c>
      <c r="AM88" s="33"/>
      <c r="AN88" s="33"/>
      <c r="AO88" s="33"/>
      <c r="AP88" s="33"/>
      <c r="AQ88" s="33"/>
    </row>
    <row r="89" spans="4:43" ht="18" customHeight="1">
      <c r="D89" s="33"/>
      <c r="E89" s="153">
        <v>2</v>
      </c>
      <c r="F89" s="154"/>
      <c r="G89" s="155"/>
      <c r="H89" s="75" t="s">
        <v>314</v>
      </c>
      <c r="I89" s="75"/>
      <c r="J89" s="33"/>
      <c r="K89" s="33" t="s">
        <v>24</v>
      </c>
      <c r="L89" s="33"/>
      <c r="M89" s="33"/>
      <c r="N89" s="75" t="s">
        <v>314</v>
      </c>
      <c r="O89" s="75"/>
      <c r="P89" s="75"/>
      <c r="Q89" s="75"/>
      <c r="R89" s="75"/>
      <c r="S89" s="75"/>
      <c r="T89" s="75"/>
      <c r="U89" s="75"/>
      <c r="V89" s="75" t="s">
        <v>314</v>
      </c>
      <c r="W89" s="75"/>
      <c r="X89" s="33"/>
      <c r="Y89" s="33" t="s">
        <v>24</v>
      </c>
      <c r="Z89" s="33"/>
      <c r="AA89" s="33"/>
      <c r="AB89" s="75" t="s">
        <v>314</v>
      </c>
      <c r="AC89" s="75"/>
      <c r="AD89" s="75"/>
      <c r="AE89" s="75"/>
      <c r="AF89" s="75"/>
      <c r="AG89" s="75"/>
      <c r="AH89" s="75"/>
      <c r="AI89" s="75"/>
      <c r="AJ89" s="75" t="s">
        <v>314</v>
      </c>
      <c r="AK89" s="75"/>
      <c r="AL89" s="33"/>
      <c r="AM89" s="33" t="s">
        <v>24</v>
      </c>
      <c r="AN89" s="33"/>
      <c r="AO89" s="33"/>
      <c r="AP89" s="75" t="s">
        <v>314</v>
      </c>
      <c r="AQ89" s="75"/>
    </row>
    <row r="90" spans="4:43" ht="18" customHeight="1">
      <c r="D90" s="33"/>
      <c r="E90" s="153">
        <v>3</v>
      </c>
      <c r="F90" s="154"/>
      <c r="G90" s="155"/>
      <c r="H90" s="33"/>
      <c r="I90" s="75" t="s">
        <v>314</v>
      </c>
      <c r="J90" s="33"/>
      <c r="K90" s="33"/>
      <c r="L90" s="75" t="s">
        <v>314</v>
      </c>
      <c r="M90" s="75"/>
      <c r="N90" s="33"/>
      <c r="O90" s="75" t="s">
        <v>314</v>
      </c>
      <c r="P90" s="33"/>
      <c r="Q90" s="33"/>
      <c r="R90" s="75"/>
      <c r="S90" s="33"/>
      <c r="T90" s="33"/>
      <c r="U90" s="75"/>
      <c r="V90" s="33"/>
      <c r="W90" s="75" t="s">
        <v>314</v>
      </c>
      <c r="X90" s="33"/>
      <c r="Y90" s="33"/>
      <c r="Z90" s="75" t="s">
        <v>314</v>
      </c>
      <c r="AA90" s="75"/>
      <c r="AB90" s="33"/>
      <c r="AC90" s="75" t="s">
        <v>314</v>
      </c>
      <c r="AD90" s="33"/>
      <c r="AE90" s="33"/>
      <c r="AF90" s="75"/>
      <c r="AG90" s="33"/>
      <c r="AH90" s="33"/>
      <c r="AI90" s="75"/>
      <c r="AJ90" s="33"/>
      <c r="AK90" s="75" t="s">
        <v>314</v>
      </c>
      <c r="AL90" s="33"/>
      <c r="AM90" s="33"/>
      <c r="AN90" s="75" t="s">
        <v>314</v>
      </c>
      <c r="AO90" s="75"/>
      <c r="AP90" s="33"/>
      <c r="AQ90" s="75" t="s">
        <v>314</v>
      </c>
    </row>
    <row r="91" spans="4:43" ht="18" customHeight="1">
      <c r="D91" s="33"/>
      <c r="E91" s="153">
        <v>4</v>
      </c>
      <c r="F91" s="154"/>
      <c r="G91" s="155"/>
      <c r="H91" s="33"/>
      <c r="I91" s="33"/>
      <c r="J91" s="33"/>
      <c r="K91" s="33"/>
      <c r="L91" s="33"/>
      <c r="M91" s="75" t="s">
        <v>314</v>
      </c>
      <c r="N91" s="33"/>
      <c r="O91" s="33"/>
      <c r="P91" s="33"/>
      <c r="Q91" s="75" t="s">
        <v>314</v>
      </c>
      <c r="R91" s="75"/>
      <c r="S91" s="75"/>
      <c r="T91" s="33"/>
      <c r="U91" s="33"/>
      <c r="V91" s="33"/>
      <c r="W91" s="33"/>
      <c r="X91" s="33"/>
      <c r="Y91" s="33"/>
      <c r="Z91" s="33"/>
      <c r="AA91" s="75" t="s">
        <v>314</v>
      </c>
      <c r="AB91" s="33"/>
      <c r="AC91" s="33"/>
      <c r="AD91" s="33"/>
      <c r="AE91" s="75"/>
      <c r="AF91" s="75"/>
      <c r="AG91" s="75"/>
      <c r="AH91" s="33"/>
      <c r="AI91" s="33"/>
      <c r="AJ91" s="33"/>
      <c r="AK91" s="33"/>
      <c r="AL91" s="33"/>
      <c r="AM91" s="33"/>
      <c r="AN91" s="33"/>
      <c r="AO91" s="75" t="s">
        <v>314</v>
      </c>
      <c r="AP91" s="33"/>
      <c r="AQ91" s="33"/>
    </row>
    <row r="92" spans="4:43" ht="18" customHeight="1">
      <c r="D92" s="33"/>
      <c r="E92" s="153">
        <v>5</v>
      </c>
      <c r="F92" s="154"/>
      <c r="G92" s="155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75" t="s">
        <v>314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75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3">
        <v>6</v>
      </c>
      <c r="F93" s="154"/>
      <c r="G93" s="155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75" t="s">
        <v>314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5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53">
        <v>9</v>
      </c>
      <c r="F94" s="154"/>
      <c r="G94" s="155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75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75" t="s">
        <v>314</v>
      </c>
      <c r="AF94" s="75"/>
      <c r="AG94" s="75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53">
        <v>10</v>
      </c>
      <c r="F95" s="154"/>
      <c r="G95" s="155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75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5" t="s">
        <v>314</v>
      </c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>
        <v>11</v>
      </c>
      <c r="F96" s="154"/>
      <c r="G96" s="155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5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75" t="s">
        <v>314</v>
      </c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3">
        <v>38.700000000000003</v>
      </c>
      <c r="F97" s="154"/>
      <c r="G97" s="155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75" t="s">
        <v>314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75" t="s">
        <v>314</v>
      </c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3" t="s">
        <v>583</v>
      </c>
      <c r="F98" s="154"/>
      <c r="G98" s="155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75" t="s">
        <v>314</v>
      </c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75" t="s">
        <v>314</v>
      </c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3" t="s">
        <v>865</v>
      </c>
      <c r="F99" s="154"/>
      <c r="G99" s="155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5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">
        <v>744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53" t="s">
        <v>70</v>
      </c>
      <c r="F101" s="154"/>
      <c r="G101" s="155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3" t="s">
        <v>753</v>
      </c>
      <c r="F102" s="154"/>
      <c r="G102" s="155"/>
      <c r="H102" s="75" t="s">
        <v>314</v>
      </c>
      <c r="I102" s="75" t="s">
        <v>314</v>
      </c>
      <c r="J102" s="33"/>
      <c r="K102" s="33"/>
      <c r="L102" s="75" t="s">
        <v>314</v>
      </c>
      <c r="M102" s="75" t="s">
        <v>314</v>
      </c>
      <c r="N102" s="33"/>
      <c r="O102" s="33"/>
      <c r="P102" s="33"/>
      <c r="Q102" s="33"/>
      <c r="R102" s="33"/>
      <c r="S102" s="33"/>
      <c r="T102" s="33"/>
      <c r="U102" s="33"/>
      <c r="V102" s="75" t="s">
        <v>314</v>
      </c>
      <c r="W102" s="75" t="s">
        <v>314</v>
      </c>
      <c r="X102" s="33"/>
      <c r="Y102" s="33"/>
      <c r="Z102" s="75" t="s">
        <v>314</v>
      </c>
      <c r="AA102" s="75" t="s">
        <v>314</v>
      </c>
      <c r="AB102" s="33"/>
      <c r="AC102" s="33"/>
      <c r="AD102" s="33"/>
      <c r="AE102" s="33"/>
      <c r="AF102" s="33"/>
      <c r="AG102" s="33"/>
      <c r="AH102" s="33"/>
      <c r="AI102" s="33"/>
      <c r="AJ102" s="75" t="s">
        <v>314</v>
      </c>
      <c r="AK102" s="75" t="s">
        <v>314</v>
      </c>
      <c r="AL102" s="33"/>
      <c r="AM102" s="33"/>
      <c r="AN102" s="75" t="s">
        <v>314</v>
      </c>
      <c r="AO102" s="75" t="s">
        <v>314</v>
      </c>
      <c r="AP102" s="33"/>
      <c r="AQ102" s="33"/>
    </row>
    <row r="103" spans="4:43" ht="18" customHeight="1">
      <c r="D103" s="33"/>
      <c r="E103" s="153" t="s">
        <v>754</v>
      </c>
      <c r="F103" s="154"/>
      <c r="G103" s="155"/>
      <c r="H103" s="33"/>
      <c r="I103" s="75"/>
      <c r="J103" s="33" t="s">
        <v>24</v>
      </c>
      <c r="K103" s="33" t="s">
        <v>24</v>
      </c>
      <c r="L103" s="33"/>
      <c r="M103" s="75"/>
      <c r="N103" s="33" t="s">
        <v>24</v>
      </c>
      <c r="O103" s="33" t="s">
        <v>24</v>
      </c>
      <c r="P103" s="33"/>
      <c r="Q103" s="33"/>
      <c r="R103" s="33"/>
      <c r="S103" s="33"/>
      <c r="T103" s="33"/>
      <c r="U103" s="33"/>
      <c r="V103" s="33"/>
      <c r="W103" s="75"/>
      <c r="X103" s="33" t="s">
        <v>24</v>
      </c>
      <c r="Y103" s="33" t="s">
        <v>24</v>
      </c>
      <c r="Z103" s="33"/>
      <c r="AA103" s="75"/>
      <c r="AB103" s="33" t="s">
        <v>24</v>
      </c>
      <c r="AC103" s="33" t="s">
        <v>24</v>
      </c>
      <c r="AD103" s="33"/>
      <c r="AE103" s="33"/>
      <c r="AF103" s="33"/>
      <c r="AG103" s="33"/>
      <c r="AH103" s="33"/>
      <c r="AI103" s="33"/>
      <c r="AJ103" s="33"/>
      <c r="AK103" s="75"/>
      <c r="AL103" s="33" t="s">
        <v>24</v>
      </c>
      <c r="AM103" s="33" t="s">
        <v>24</v>
      </c>
      <c r="AN103" s="33"/>
      <c r="AO103" s="75"/>
      <c r="AP103" s="33" t="s">
        <v>24</v>
      </c>
      <c r="AQ103" s="33" t="s">
        <v>24</v>
      </c>
    </row>
    <row r="104" spans="4:43" ht="18" customHeight="1">
      <c r="D104" s="33"/>
      <c r="E104" s="153" t="s">
        <v>847</v>
      </c>
      <c r="F104" s="154"/>
      <c r="G104" s="155"/>
      <c r="H104" s="75"/>
      <c r="I104" s="75"/>
      <c r="J104" s="33"/>
      <c r="K104" s="33"/>
      <c r="L104" s="33"/>
      <c r="M104" s="33"/>
      <c r="N104" s="33"/>
      <c r="O104" s="33"/>
      <c r="P104" s="33" t="s">
        <v>24</v>
      </c>
      <c r="Q104" s="33" t="s">
        <v>24</v>
      </c>
      <c r="R104" s="33" t="s">
        <v>24</v>
      </c>
      <c r="S104" s="33" t="s">
        <v>24</v>
      </c>
      <c r="T104" s="33" t="s">
        <v>24</v>
      </c>
      <c r="U104" s="33" t="s">
        <v>24</v>
      </c>
      <c r="V104" s="75"/>
      <c r="W104" s="75"/>
      <c r="X104" s="33"/>
      <c r="Y104" s="33"/>
      <c r="Z104" s="33"/>
      <c r="AA104" s="33"/>
      <c r="AB104" s="33"/>
      <c r="AC104" s="33"/>
      <c r="AD104" s="33" t="s">
        <v>24</v>
      </c>
      <c r="AE104" s="33" t="s">
        <v>24</v>
      </c>
      <c r="AF104" s="33" t="s">
        <v>24</v>
      </c>
      <c r="AG104" s="33" t="s">
        <v>24</v>
      </c>
      <c r="AH104" s="33" t="s">
        <v>24</v>
      </c>
      <c r="AI104" s="33" t="s">
        <v>24</v>
      </c>
      <c r="AJ104" s="33"/>
      <c r="AK104" s="33"/>
      <c r="AL104" s="33"/>
      <c r="AM104" s="33"/>
      <c r="AN104" s="33"/>
      <c r="AO104" s="33"/>
      <c r="AP104" s="75"/>
      <c r="AQ104" s="75"/>
    </row>
    <row r="105" spans="4:43" ht="18" customHeight="1">
      <c r="D105" s="37" t="s">
        <v>600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53" t="s">
        <v>70</v>
      </c>
      <c r="F106" s="154"/>
      <c r="G106" s="155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3">
        <v>0</v>
      </c>
      <c r="F107" s="154"/>
      <c r="G107" s="155"/>
      <c r="H107" s="33" t="s">
        <v>24</v>
      </c>
      <c r="I107" s="33" t="s">
        <v>24</v>
      </c>
      <c r="J107" s="33" t="s">
        <v>24</v>
      </c>
      <c r="K107" s="33" t="s">
        <v>24</v>
      </c>
      <c r="L107" s="33"/>
      <c r="M107" s="33"/>
      <c r="N107" s="33"/>
      <c r="O107" s="33"/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/>
      <c r="AA107" s="33"/>
      <c r="AB107" s="33"/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/>
      <c r="AO107" s="33"/>
      <c r="AP107" s="33"/>
      <c r="AQ107" s="33"/>
    </row>
    <row r="108" spans="4:43" ht="18" customHeight="1">
      <c r="D108" s="33"/>
      <c r="E108" s="153">
        <v>1</v>
      </c>
      <c r="F108" s="154"/>
      <c r="G108" s="155"/>
      <c r="H108" s="33"/>
      <c r="I108" s="33"/>
      <c r="J108" s="33"/>
      <c r="K108" s="33"/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 t="s">
        <v>24</v>
      </c>
      <c r="AA108" s="33" t="s">
        <v>24</v>
      </c>
      <c r="AB108" s="33" t="s">
        <v>24</v>
      </c>
      <c r="AC108" s="33" t="s">
        <v>24</v>
      </c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53" t="s">
        <v>865</v>
      </c>
      <c r="F109" s="154"/>
      <c r="G109" s="15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7" t="s">
        <v>692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43"/>
    </row>
    <row r="111" spans="4:43" ht="18" customHeight="1">
      <c r="D111" s="33"/>
      <c r="E111" s="153" t="s">
        <v>70</v>
      </c>
      <c r="F111" s="154"/>
      <c r="G111" s="155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53">
        <v>0</v>
      </c>
      <c r="F112" s="154"/>
      <c r="G112" s="155"/>
      <c r="H112" s="33" t="s">
        <v>24</v>
      </c>
      <c r="I112" s="33" t="s">
        <v>24</v>
      </c>
      <c r="J112" s="33" t="s">
        <v>24</v>
      </c>
      <c r="K112" s="33" t="s">
        <v>24</v>
      </c>
      <c r="L112" s="33"/>
      <c r="M112" s="33"/>
      <c r="N112" s="33"/>
      <c r="O112" s="33"/>
      <c r="P112" s="33" t="s">
        <v>24</v>
      </c>
      <c r="Q112" s="33" t="s">
        <v>24</v>
      </c>
      <c r="R112" s="33" t="s">
        <v>24</v>
      </c>
      <c r="S112" s="33" t="s">
        <v>24</v>
      </c>
      <c r="T112" s="33" t="s">
        <v>24</v>
      </c>
      <c r="U112" s="33" t="s">
        <v>24</v>
      </c>
      <c r="V112" s="33" t="s">
        <v>24</v>
      </c>
      <c r="W112" s="33" t="s">
        <v>24</v>
      </c>
      <c r="X112" s="33" t="s">
        <v>24</v>
      </c>
      <c r="Y112" s="33" t="s">
        <v>24</v>
      </c>
      <c r="Z112" s="33"/>
      <c r="AA112" s="33"/>
      <c r="AB112" s="33"/>
      <c r="AC112" s="33"/>
      <c r="AD112" s="33" t="s">
        <v>24</v>
      </c>
      <c r="AE112" s="33" t="s">
        <v>24</v>
      </c>
      <c r="AF112" s="33" t="s">
        <v>24</v>
      </c>
      <c r="AG112" s="33" t="s">
        <v>24</v>
      </c>
      <c r="AH112" s="33" t="s">
        <v>24</v>
      </c>
      <c r="AI112" s="33" t="s">
        <v>24</v>
      </c>
      <c r="AJ112" s="33" t="s">
        <v>24</v>
      </c>
      <c r="AK112" s="33" t="s">
        <v>24</v>
      </c>
      <c r="AL112" s="33" t="s">
        <v>24</v>
      </c>
      <c r="AM112" s="33" t="s">
        <v>24</v>
      </c>
      <c r="AN112" s="33"/>
      <c r="AO112" s="33"/>
      <c r="AP112" s="33"/>
      <c r="AQ112" s="33"/>
    </row>
    <row r="113" spans="4:43" ht="18" customHeight="1">
      <c r="D113" s="33"/>
      <c r="E113" s="153">
        <v>1</v>
      </c>
      <c r="F113" s="154"/>
      <c r="G113" s="155"/>
      <c r="H113" s="33"/>
      <c r="I113" s="33"/>
      <c r="J113" s="33"/>
      <c r="K113" s="33"/>
      <c r="L113" s="33" t="s">
        <v>24</v>
      </c>
      <c r="M113" s="33" t="s">
        <v>24</v>
      </c>
      <c r="N113" s="33" t="s">
        <v>24</v>
      </c>
      <c r="O113" s="33" t="s">
        <v>24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53" t="s">
        <v>865</v>
      </c>
      <c r="F114" s="154"/>
      <c r="G114" s="155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7" t="s">
        <v>102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53" t="s">
        <v>70</v>
      </c>
      <c r="F116" s="154"/>
      <c r="G116" s="155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53" t="s">
        <v>253</v>
      </c>
      <c r="F117" s="154"/>
      <c r="G117" s="155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53" t="s">
        <v>865</v>
      </c>
      <c r="F118" s="154"/>
      <c r="G118" s="155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">
        <v>103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53" t="s">
        <v>70</v>
      </c>
      <c r="F120" s="154"/>
      <c r="G120" s="155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3" t="s">
        <v>256</v>
      </c>
      <c r="F121" s="154"/>
      <c r="G121" s="155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53" t="s">
        <v>865</v>
      </c>
      <c r="F122" s="154"/>
      <c r="G122" s="155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">
        <v>725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53" t="s">
        <v>70</v>
      </c>
      <c r="F124" s="154"/>
      <c r="G124" s="155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53" t="s">
        <v>727</v>
      </c>
      <c r="F125" s="154"/>
      <c r="G125" s="155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53" t="s">
        <v>865</v>
      </c>
      <c r="F126" s="154"/>
      <c r="G126" s="155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">
        <v>104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53" t="s">
        <v>70</v>
      </c>
      <c r="F128" s="154"/>
      <c r="G128" s="155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60" t="s">
        <v>736</v>
      </c>
      <c r="F129" s="154"/>
      <c r="G129" s="155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 t="s">
        <v>24</v>
      </c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53" t="s">
        <v>865</v>
      </c>
      <c r="F130" s="154"/>
      <c r="G130" s="155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">
        <v>105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53" t="s">
        <v>70</v>
      </c>
      <c r="F132" s="154"/>
      <c r="G132" s="155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53" t="s">
        <v>412</v>
      </c>
      <c r="F133" s="154"/>
      <c r="G133" s="155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53" t="s">
        <v>865</v>
      </c>
      <c r="F134" s="154"/>
      <c r="G134" s="155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">
        <v>721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53" t="s">
        <v>70</v>
      </c>
      <c r="F136" s="154"/>
      <c r="G136" s="155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53" t="s">
        <v>737</v>
      </c>
      <c r="F137" s="154"/>
      <c r="G137" s="155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53" t="s">
        <v>765</v>
      </c>
      <c r="F138" s="154"/>
      <c r="G138" s="155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2" t="s">
        <v>440</v>
      </c>
      <c r="E139" s="29"/>
      <c r="F139" s="29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44"/>
    </row>
    <row r="140" spans="4:43" ht="18" customHeight="1">
      <c r="D140" s="137" t="s">
        <v>429</v>
      </c>
      <c r="E140" s="110"/>
      <c r="F140" s="110"/>
      <c r="G140" s="111"/>
      <c r="H140" s="131" t="s">
        <v>433</v>
      </c>
      <c r="I140" s="131" t="s">
        <v>430</v>
      </c>
      <c r="J140" s="131" t="s">
        <v>433</v>
      </c>
      <c r="K140" s="131" t="s">
        <v>430</v>
      </c>
      <c r="L140" s="131" t="s">
        <v>430</v>
      </c>
      <c r="M140" s="131" t="s">
        <v>433</v>
      </c>
      <c r="N140" s="131" t="s">
        <v>433</v>
      </c>
      <c r="O140" s="131" t="s">
        <v>430</v>
      </c>
      <c r="P140" s="131" t="s">
        <v>433</v>
      </c>
      <c r="Q140" s="131" t="s">
        <v>430</v>
      </c>
      <c r="R140" s="131" t="s">
        <v>430</v>
      </c>
      <c r="S140" s="131" t="s">
        <v>433</v>
      </c>
      <c r="T140" s="131" t="s">
        <v>433</v>
      </c>
      <c r="U140" s="131" t="s">
        <v>433</v>
      </c>
      <c r="V140" s="131" t="s">
        <v>433</v>
      </c>
      <c r="W140" s="131" t="s">
        <v>430</v>
      </c>
      <c r="X140" s="131" t="s">
        <v>433</v>
      </c>
      <c r="Y140" s="131" t="s">
        <v>430</v>
      </c>
      <c r="Z140" s="131" t="s">
        <v>433</v>
      </c>
      <c r="AA140" s="131" t="s">
        <v>430</v>
      </c>
      <c r="AB140" s="131" t="s">
        <v>433</v>
      </c>
      <c r="AC140" s="131" t="s">
        <v>430</v>
      </c>
      <c r="AD140" s="131" t="s">
        <v>433</v>
      </c>
      <c r="AE140" s="131" t="s">
        <v>430</v>
      </c>
      <c r="AF140" s="131" t="s">
        <v>430</v>
      </c>
      <c r="AG140" s="131" t="s">
        <v>433</v>
      </c>
      <c r="AH140" s="131" t="s">
        <v>433</v>
      </c>
      <c r="AI140" s="131" t="s">
        <v>433</v>
      </c>
      <c r="AJ140" s="131" t="s">
        <v>433</v>
      </c>
      <c r="AK140" s="131" t="s">
        <v>430</v>
      </c>
      <c r="AL140" s="131" t="s">
        <v>433</v>
      </c>
      <c r="AM140" s="131" t="s">
        <v>430</v>
      </c>
      <c r="AN140" s="131" t="s">
        <v>433</v>
      </c>
      <c r="AO140" s="131" t="s">
        <v>430</v>
      </c>
      <c r="AP140" s="131" t="s">
        <v>433</v>
      </c>
      <c r="AQ140" s="131" t="s">
        <v>430</v>
      </c>
    </row>
    <row r="141" spans="4:43" ht="18" customHeight="1">
      <c r="D141" s="122"/>
      <c r="E141" s="123"/>
      <c r="F141" s="123"/>
      <c r="G141" s="124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  <c r="AL141" s="132"/>
      <c r="AM141" s="132"/>
      <c r="AN141" s="132"/>
      <c r="AO141" s="132"/>
      <c r="AP141" s="132"/>
      <c r="AQ141" s="132"/>
    </row>
    <row r="142" spans="4:43" ht="18" customHeight="1">
      <c r="D142" s="112"/>
      <c r="E142" s="113"/>
      <c r="F142" s="113"/>
      <c r="G142" s="114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3"/>
      <c r="AL142" s="133"/>
      <c r="AM142" s="133"/>
      <c r="AN142" s="133"/>
      <c r="AO142" s="133"/>
      <c r="AP142" s="133"/>
      <c r="AQ142" s="133"/>
    </row>
    <row r="143" spans="4:43" ht="18" customHeight="1">
      <c r="D143" s="109" t="s">
        <v>431</v>
      </c>
      <c r="E143" s="110"/>
      <c r="F143" s="110"/>
      <c r="G143" s="111"/>
      <c r="H143" s="134">
        <v>220140</v>
      </c>
      <c r="I143" s="134">
        <v>220001</v>
      </c>
      <c r="J143" s="134">
        <v>220141</v>
      </c>
      <c r="K143" s="134">
        <v>220001</v>
      </c>
      <c r="L143" s="134">
        <v>220001</v>
      </c>
      <c r="M143" s="134">
        <v>220139</v>
      </c>
      <c r="N143" s="134">
        <v>220142</v>
      </c>
      <c r="O143" s="134">
        <v>220001</v>
      </c>
      <c r="P143" s="134">
        <v>220143</v>
      </c>
      <c r="Q143" s="134">
        <v>220001</v>
      </c>
      <c r="R143" s="134">
        <v>220001</v>
      </c>
      <c r="S143" s="134">
        <v>220144</v>
      </c>
      <c r="T143" s="134">
        <v>220143</v>
      </c>
      <c r="U143" s="134">
        <v>220143</v>
      </c>
      <c r="V143" s="134">
        <v>220145</v>
      </c>
      <c r="W143" s="134">
        <v>220001</v>
      </c>
      <c r="X143" s="134">
        <v>220146</v>
      </c>
      <c r="Y143" s="134">
        <v>220001</v>
      </c>
      <c r="Z143" s="134">
        <v>220147</v>
      </c>
      <c r="AA143" s="134">
        <v>220001</v>
      </c>
      <c r="AB143" s="134">
        <v>220148</v>
      </c>
      <c r="AC143" s="134">
        <v>220001</v>
      </c>
      <c r="AD143" s="134">
        <v>220149</v>
      </c>
      <c r="AE143" s="134">
        <v>220001</v>
      </c>
      <c r="AF143" s="134">
        <v>220001</v>
      </c>
      <c r="AG143" s="134">
        <v>220150</v>
      </c>
      <c r="AH143" s="134">
        <v>220149</v>
      </c>
      <c r="AI143" s="134">
        <v>220149</v>
      </c>
      <c r="AJ143" s="134">
        <v>220151</v>
      </c>
      <c r="AK143" s="134">
        <v>220001</v>
      </c>
      <c r="AL143" s="134">
        <v>220152</v>
      </c>
      <c r="AM143" s="134">
        <v>220001</v>
      </c>
      <c r="AN143" s="134">
        <v>220153</v>
      </c>
      <c r="AO143" s="134">
        <v>220001</v>
      </c>
      <c r="AP143" s="134">
        <v>220154</v>
      </c>
      <c r="AQ143" s="134">
        <v>220001</v>
      </c>
    </row>
    <row r="144" spans="4:43" ht="18" customHeight="1">
      <c r="D144" s="122"/>
      <c r="E144" s="123"/>
      <c r="F144" s="123"/>
      <c r="G144" s="124"/>
      <c r="H144" s="135"/>
      <c r="I144" s="135"/>
      <c r="J144" s="135"/>
      <c r="K144" s="135"/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  <c r="AP144" s="135"/>
      <c r="AQ144" s="135"/>
    </row>
    <row r="145" spans="4:43" ht="18" customHeight="1">
      <c r="D145" s="122"/>
      <c r="E145" s="123"/>
      <c r="F145" s="123"/>
      <c r="G145" s="124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</row>
    <row r="146" spans="4:43" ht="18" customHeight="1">
      <c r="D146" s="122"/>
      <c r="E146" s="123"/>
      <c r="F146" s="123"/>
      <c r="G146" s="124"/>
      <c r="H146" s="135"/>
      <c r="I146" s="135"/>
      <c r="J146" s="135"/>
      <c r="K146" s="135"/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</row>
    <row r="147" spans="4:43" ht="18" customHeight="1">
      <c r="D147" s="112"/>
      <c r="E147" s="113"/>
      <c r="F147" s="113"/>
      <c r="G147" s="114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</row>
    <row r="148" spans="4:43" ht="18" customHeight="1">
      <c r="D148" s="32" t="s">
        <v>441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30"/>
      <c r="AM148" s="30"/>
      <c r="AN148" s="30"/>
      <c r="AO148" s="30"/>
      <c r="AP148" s="30"/>
      <c r="AQ148" s="44"/>
    </row>
    <row r="149" spans="4:43" ht="18" customHeight="1">
      <c r="D149" s="137" t="s">
        <v>432</v>
      </c>
      <c r="E149" s="110"/>
      <c r="F149" s="110"/>
      <c r="G149" s="111"/>
      <c r="H149" s="131" t="s">
        <v>433</v>
      </c>
      <c r="I149" s="131" t="s">
        <v>430</v>
      </c>
      <c r="J149" s="131" t="s">
        <v>433</v>
      </c>
      <c r="K149" s="131" t="s">
        <v>430</v>
      </c>
      <c r="L149" s="131" t="s">
        <v>430</v>
      </c>
      <c r="M149" s="131" t="s">
        <v>433</v>
      </c>
      <c r="N149" s="131" t="s">
        <v>433</v>
      </c>
      <c r="O149" s="131" t="s">
        <v>430</v>
      </c>
      <c r="P149" s="131" t="s">
        <v>433</v>
      </c>
      <c r="Q149" s="131" t="s">
        <v>430</v>
      </c>
      <c r="R149" s="131" t="s">
        <v>430</v>
      </c>
      <c r="S149" s="131" t="s">
        <v>433</v>
      </c>
      <c r="T149" s="131" t="s">
        <v>433</v>
      </c>
      <c r="U149" s="131" t="s">
        <v>433</v>
      </c>
      <c r="V149" s="131" t="s">
        <v>433</v>
      </c>
      <c r="W149" s="131" t="s">
        <v>430</v>
      </c>
      <c r="X149" s="131" t="s">
        <v>433</v>
      </c>
      <c r="Y149" s="131" t="s">
        <v>430</v>
      </c>
      <c r="Z149" s="131" t="s">
        <v>433</v>
      </c>
      <c r="AA149" s="131" t="s">
        <v>430</v>
      </c>
      <c r="AB149" s="131" t="s">
        <v>433</v>
      </c>
      <c r="AC149" s="131" t="s">
        <v>430</v>
      </c>
      <c r="AD149" s="131" t="s">
        <v>433</v>
      </c>
      <c r="AE149" s="131" t="s">
        <v>430</v>
      </c>
      <c r="AF149" s="131" t="s">
        <v>430</v>
      </c>
      <c r="AG149" s="131" t="s">
        <v>433</v>
      </c>
      <c r="AH149" s="131" t="s">
        <v>433</v>
      </c>
      <c r="AI149" s="131" t="s">
        <v>433</v>
      </c>
      <c r="AJ149" s="131" t="s">
        <v>433</v>
      </c>
      <c r="AK149" s="131" t="s">
        <v>430</v>
      </c>
      <c r="AL149" s="131" t="s">
        <v>433</v>
      </c>
      <c r="AM149" s="131" t="s">
        <v>430</v>
      </c>
      <c r="AN149" s="131" t="s">
        <v>433</v>
      </c>
      <c r="AO149" s="131" t="s">
        <v>430</v>
      </c>
      <c r="AP149" s="131" t="s">
        <v>433</v>
      </c>
      <c r="AQ149" s="131" t="s">
        <v>430</v>
      </c>
    </row>
    <row r="150" spans="4:43" ht="18" customHeight="1">
      <c r="D150" s="122"/>
      <c r="E150" s="123"/>
      <c r="F150" s="123"/>
      <c r="G150" s="124"/>
      <c r="H150" s="132"/>
      <c r="I150" s="132"/>
      <c r="J150" s="132"/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  <c r="AL150" s="132"/>
      <c r="AM150" s="132"/>
      <c r="AN150" s="132"/>
      <c r="AO150" s="132"/>
      <c r="AP150" s="132"/>
      <c r="AQ150" s="132"/>
    </row>
    <row r="151" spans="4:43" ht="18" customHeight="1">
      <c r="D151" s="112"/>
      <c r="E151" s="113"/>
      <c r="F151" s="113"/>
      <c r="G151" s="114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33"/>
      <c r="AJ151" s="133"/>
      <c r="AK151" s="133"/>
      <c r="AL151" s="133"/>
      <c r="AM151" s="133"/>
      <c r="AN151" s="133"/>
      <c r="AO151" s="133"/>
      <c r="AP151" s="133"/>
      <c r="AQ151" s="133"/>
    </row>
    <row r="152" spans="4:43" ht="18" customHeight="1">
      <c r="D152" s="137" t="s">
        <v>444</v>
      </c>
      <c r="E152" s="110"/>
      <c r="F152" s="110"/>
      <c r="G152" s="111"/>
      <c r="H152" s="142">
        <v>45741</v>
      </c>
      <c r="I152" s="142">
        <v>45741</v>
      </c>
      <c r="J152" s="142">
        <v>45741</v>
      </c>
      <c r="K152" s="142">
        <v>45741</v>
      </c>
      <c r="L152" s="142">
        <v>45741</v>
      </c>
      <c r="M152" s="142">
        <v>45741</v>
      </c>
      <c r="N152" s="142">
        <v>45741</v>
      </c>
      <c r="O152" s="142">
        <v>45741</v>
      </c>
      <c r="P152" s="142">
        <v>45741</v>
      </c>
      <c r="Q152" s="142">
        <v>45741</v>
      </c>
      <c r="R152" s="142">
        <v>45741</v>
      </c>
      <c r="S152" s="142">
        <v>45741</v>
      </c>
      <c r="T152" s="142">
        <v>45741</v>
      </c>
      <c r="U152" s="142">
        <v>45741</v>
      </c>
      <c r="V152" s="142">
        <v>45741</v>
      </c>
      <c r="W152" s="142">
        <v>45741</v>
      </c>
      <c r="X152" s="142">
        <v>45741</v>
      </c>
      <c r="Y152" s="142">
        <v>45741</v>
      </c>
      <c r="Z152" s="142">
        <v>45741</v>
      </c>
      <c r="AA152" s="142">
        <v>45741</v>
      </c>
      <c r="AB152" s="142">
        <v>45741</v>
      </c>
      <c r="AC152" s="142">
        <v>45741</v>
      </c>
      <c r="AD152" s="142">
        <v>45741</v>
      </c>
      <c r="AE152" s="142">
        <v>45741</v>
      </c>
      <c r="AF152" s="142">
        <v>45741</v>
      </c>
      <c r="AG152" s="142">
        <v>45741</v>
      </c>
      <c r="AH152" s="142">
        <v>45741</v>
      </c>
      <c r="AI152" s="142">
        <v>45741</v>
      </c>
      <c r="AJ152" s="142">
        <v>45741</v>
      </c>
      <c r="AK152" s="142">
        <v>45741</v>
      </c>
      <c r="AL152" s="142">
        <v>45741</v>
      </c>
      <c r="AM152" s="142">
        <v>45741</v>
      </c>
      <c r="AN152" s="142">
        <v>45741</v>
      </c>
      <c r="AO152" s="142">
        <v>45741</v>
      </c>
      <c r="AP152" s="142">
        <v>45741</v>
      </c>
      <c r="AQ152" s="142">
        <v>45741</v>
      </c>
    </row>
    <row r="153" spans="4:43" ht="18" customHeight="1">
      <c r="D153" s="141"/>
      <c r="E153" s="123"/>
      <c r="F153" s="123"/>
      <c r="G153" s="124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</row>
    <row r="154" spans="4:43" ht="18" customHeight="1">
      <c r="D154" s="141"/>
      <c r="E154" s="123"/>
      <c r="F154" s="123"/>
      <c r="G154" s="124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</row>
    <row r="155" spans="4:43" ht="18" customHeight="1">
      <c r="D155" s="122"/>
      <c r="E155" s="123"/>
      <c r="F155" s="123"/>
      <c r="G155" s="124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2"/>
      <c r="AE155" s="142"/>
      <c r="AF155" s="142"/>
      <c r="AG155" s="142"/>
      <c r="AH155" s="142"/>
      <c r="AI155" s="142"/>
      <c r="AJ155" s="142"/>
      <c r="AK155" s="142"/>
      <c r="AL155" s="142"/>
      <c r="AM155" s="142"/>
      <c r="AN155" s="142"/>
      <c r="AO155" s="142"/>
      <c r="AP155" s="142"/>
      <c r="AQ155" s="142"/>
    </row>
    <row r="156" spans="4:43" ht="18" customHeight="1">
      <c r="D156" s="112"/>
      <c r="E156" s="113"/>
      <c r="F156" s="113"/>
      <c r="G156" s="114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42"/>
      <c r="AC156" s="142"/>
      <c r="AD156" s="142"/>
      <c r="AE156" s="142"/>
      <c r="AF156" s="142"/>
      <c r="AG156" s="142"/>
      <c r="AH156" s="142"/>
      <c r="AI156" s="142"/>
      <c r="AJ156" s="142"/>
      <c r="AK156" s="142"/>
      <c r="AL156" s="142"/>
      <c r="AM156" s="142"/>
      <c r="AN156" s="142"/>
      <c r="AO156" s="142"/>
      <c r="AP156" s="142"/>
      <c r="AQ156" s="142"/>
    </row>
    <row r="157" spans="4:43" ht="18" customHeight="1">
      <c r="O157" s="19"/>
      <c r="AJ157" s="36"/>
      <c r="AL157" s="19"/>
    </row>
    <row r="158" spans="4:43" ht="18" customHeight="1">
      <c r="D158" s="5" t="s">
        <v>251</v>
      </c>
      <c r="E158" s="5" t="s">
        <v>429</v>
      </c>
      <c r="I158" s="5" t="s">
        <v>13</v>
      </c>
      <c r="J158" s="5" t="s">
        <v>445</v>
      </c>
      <c r="O158" s="19"/>
      <c r="AJ158" s="36"/>
      <c r="AL158" s="19"/>
    </row>
    <row r="159" spans="4:43" ht="18" customHeight="1">
      <c r="J159" s="5" t="s">
        <v>446</v>
      </c>
      <c r="O159" s="19"/>
      <c r="AJ159" s="36"/>
      <c r="AL159" s="19"/>
    </row>
    <row r="160" spans="4:43" ht="18" customHeight="1">
      <c r="J160" s="5" t="s">
        <v>447</v>
      </c>
      <c r="O160" s="19"/>
      <c r="AJ160" s="36"/>
      <c r="AL160" s="19"/>
    </row>
    <row r="161" spans="3:73" ht="18" customHeight="1">
      <c r="O161" s="19"/>
      <c r="AJ161" s="36"/>
      <c r="AL161" s="19"/>
    </row>
    <row r="162" spans="3:73" ht="18" customHeight="1">
      <c r="C162" s="5" t="s">
        <v>30</v>
      </c>
      <c r="D162" s="5" t="s">
        <v>450</v>
      </c>
      <c r="AE162" s="5" t="s">
        <v>251</v>
      </c>
      <c r="AF162" s="5" t="s">
        <v>740</v>
      </c>
      <c r="AJ162" s="5" t="s">
        <v>328</v>
      </c>
      <c r="AK162" s="123" t="s">
        <v>741</v>
      </c>
      <c r="AL162" s="123"/>
      <c r="AM162" s="123"/>
      <c r="AN162" s="123"/>
    </row>
    <row r="164" spans="3:73" ht="18" customHeight="1">
      <c r="D164" s="109" t="s">
        <v>426</v>
      </c>
      <c r="E164" s="110"/>
      <c r="F164" s="110"/>
      <c r="G164" s="111"/>
      <c r="H164" s="115" t="s">
        <v>756</v>
      </c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  <c r="AA164" s="116"/>
      <c r="AB164" s="116"/>
      <c r="AC164" s="116"/>
      <c r="AD164" s="117"/>
      <c r="AE164" s="121" t="s">
        <v>457</v>
      </c>
      <c r="AF164" s="116"/>
      <c r="AG164" s="117"/>
      <c r="AH164" s="115" t="s">
        <v>434</v>
      </c>
      <c r="AI164" s="116"/>
      <c r="AJ164" s="116"/>
      <c r="AK164" s="116"/>
      <c r="AL164" s="116"/>
      <c r="AM164" s="116"/>
      <c r="AN164" s="116"/>
      <c r="AO164" s="116"/>
      <c r="AP164" s="116"/>
      <c r="AQ164" s="117"/>
      <c r="AS164" s="62" t="s">
        <v>467</v>
      </c>
      <c r="AT164" s="63"/>
      <c r="AU164" s="64"/>
      <c r="AW164" s="235" t="str">
        <f>$D$75</f>
        <v>COLUMN_COUNTS</v>
      </c>
      <c r="AX164" s="235" t="str">
        <f>$D$75</f>
        <v>COLUMN_COUNTS</v>
      </c>
      <c r="AY164" s="235" t="str">
        <f>$D$79</f>
        <v>COLUMN_DATA_TYPE</v>
      </c>
      <c r="AZ164" s="235" t="str">
        <f>$D$79</f>
        <v>COLUMN_DATA_TYPE</v>
      </c>
      <c r="BA164" s="235" t="str">
        <f>$D$85</f>
        <v>COLUMN_DATA_LENGTH</v>
      </c>
      <c r="BB164" s="235" t="str">
        <f>$D$85</f>
        <v>COLUMN_DATA_LENGTH</v>
      </c>
      <c r="BC164" s="235" t="str">
        <f>$D$100</f>
        <v>COLUMN_DATA_TRIM</v>
      </c>
      <c r="BD164" s="235" t="str">
        <f>$D$100</f>
        <v>COLUMN_DATA_TRIM</v>
      </c>
      <c r="BE164" s="235" t="str">
        <f>$D$105</f>
        <v>COLUMN_DATA_SIGNED</v>
      </c>
      <c r="BF164" s="235" t="str">
        <f>$D$105</f>
        <v>COLUMN_DATA_SIGNED</v>
      </c>
      <c r="BG164" s="235" t="str">
        <f>$D$110</f>
        <v>SIGN_DIGIT</v>
      </c>
      <c r="BH164" s="235" t="str">
        <f>$D$110</f>
        <v>SIGN_DIGIT</v>
      </c>
      <c r="BI164" s="235" t="str">
        <f>$D$115</f>
        <v>DATE_SEPARATOR</v>
      </c>
      <c r="BJ164" s="235" t="str">
        <f>$D$115</f>
        <v>DATE_SEPARATOR</v>
      </c>
      <c r="BK164" s="235" t="str">
        <f>$D$119</f>
        <v>TIME_SEPARATOR</v>
      </c>
      <c r="BL164" s="235" t="str">
        <f>$D$119</f>
        <v>TIME_SEPARATOR</v>
      </c>
      <c r="BM164" s="235" t="str">
        <f>$D$123</f>
        <v>SEPARATOR_DATE_TIME</v>
      </c>
      <c r="BN164" s="235" t="str">
        <f>$D$123</f>
        <v>SEPARATOR_DATE_TIME</v>
      </c>
      <c r="BO164" s="235" t="str">
        <f>$D$127</f>
        <v>REFERENCE_DATE</v>
      </c>
      <c r="BP164" s="235" t="str">
        <f>$D$127</f>
        <v>REFERENCE_DATE</v>
      </c>
      <c r="BQ164" s="235" t="str">
        <f>$D$131</f>
        <v>CASE_MODE</v>
      </c>
      <c r="BR164" s="235" t="str">
        <f>$D$131</f>
        <v>CASE_MODE</v>
      </c>
      <c r="BS164" s="235" t="str">
        <f>$D$135</f>
        <v>MULTIBYTE_STRING</v>
      </c>
      <c r="BT164" s="235" t="str">
        <f>$D$135</f>
        <v>MULTIBYTE_STRING</v>
      </c>
      <c r="BU164" s="60" t="s">
        <v>1107</v>
      </c>
    </row>
    <row r="165" spans="3:73" ht="18" customHeight="1">
      <c r="D165" s="112"/>
      <c r="E165" s="113"/>
      <c r="F165" s="113"/>
      <c r="G165" s="114"/>
      <c r="H165" s="118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20"/>
      <c r="AE165" s="118"/>
      <c r="AF165" s="119"/>
      <c r="AG165" s="120"/>
      <c r="AH165" s="118"/>
      <c r="AI165" s="119"/>
      <c r="AJ165" s="119"/>
      <c r="AK165" s="119"/>
      <c r="AL165" s="119"/>
      <c r="AM165" s="119"/>
      <c r="AN165" s="119"/>
      <c r="AO165" s="119"/>
      <c r="AP165" s="119"/>
      <c r="AQ165" s="120"/>
      <c r="AS165" s="66" t="s">
        <v>468</v>
      </c>
      <c r="AT165" s="67"/>
      <c r="AU165" s="68"/>
      <c r="AW165" s="74" t="s">
        <v>758</v>
      </c>
      <c r="AX165" s="74" t="s">
        <v>759</v>
      </c>
      <c r="AY165" s="74" t="s">
        <v>758</v>
      </c>
      <c r="AZ165" s="74" t="s">
        <v>759</v>
      </c>
      <c r="BA165" s="74" t="s">
        <v>758</v>
      </c>
      <c r="BB165" s="74" t="s">
        <v>759</v>
      </c>
      <c r="BC165" s="74" t="s">
        <v>758</v>
      </c>
      <c r="BD165" s="74" t="s">
        <v>759</v>
      </c>
      <c r="BE165" s="74" t="s">
        <v>758</v>
      </c>
      <c r="BF165" s="74" t="s">
        <v>759</v>
      </c>
      <c r="BG165" s="74" t="s">
        <v>758</v>
      </c>
      <c r="BH165" s="74" t="s">
        <v>759</v>
      </c>
      <c r="BI165" s="74" t="s">
        <v>758</v>
      </c>
      <c r="BJ165" s="74" t="s">
        <v>759</v>
      </c>
      <c r="BK165" s="74" t="s">
        <v>758</v>
      </c>
      <c r="BL165" s="74" t="s">
        <v>759</v>
      </c>
      <c r="BM165" s="74" t="s">
        <v>758</v>
      </c>
      <c r="BN165" s="74" t="s">
        <v>759</v>
      </c>
      <c r="BO165" s="74" t="s">
        <v>758</v>
      </c>
      <c r="BP165" s="74" t="s">
        <v>759</v>
      </c>
      <c r="BQ165" s="74" t="s">
        <v>758</v>
      </c>
      <c r="BR165" s="74" t="s">
        <v>759</v>
      </c>
      <c r="BS165" s="74" t="s">
        <v>758</v>
      </c>
      <c r="BT165" s="74" t="s">
        <v>759</v>
      </c>
      <c r="BU165" s="60" t="s">
        <v>1107</v>
      </c>
    </row>
    <row r="166" spans="3:73" ht="54" customHeight="1">
      <c r="D166" s="138">
        <f>$H$70</f>
        <v>109</v>
      </c>
      <c r="E166" s="139"/>
      <c r="F166" s="139"/>
      <c r="G166" s="140"/>
      <c r="H166" s="45" t="str">
        <f ca="1">SUBSTITUTE("clear; echo "&amp;"テストケース"&amp;TEXT($D166,"000")&amp;"; "&amp;AW166&amp;AY166&amp;BA166&amp;BC166&amp;BE166&amp;BG166&amp;BI166&amp;BK166&amp;BM166&amp;BO166&amp;BQ166&amp;BS166&amp;"sh ./script/"&amp;$B$2&amp;".sh; "&amp;AX166&amp;AZ166&amp;BB166&amp;BD166&amp;BF166&amp;BH166&amp;BJ166&amp;BL166&amp;BN166&amp;BP166&amp;BR166&amp;BT166,"なし","")</f>
        <v>clear; echo テストケース109;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6" t="str" cm="1">
        <f t="array" ref="AE166">SUBSTITUTE(INDEX($H$140:$AQ$140, , MATCH($D166, $70:$70, 0)-7),"-","")</f>
        <v>異常</v>
      </c>
      <c r="AF166" s="147"/>
      <c r="AG166" s="148"/>
      <c r="AH166" s="156" t="s">
        <v>992</v>
      </c>
      <c r="AI166" s="157"/>
      <c r="AJ166" s="157"/>
      <c r="AK166" s="157"/>
      <c r="AL166" s="157"/>
      <c r="AM166" s="157"/>
      <c r="AN166" s="157"/>
      <c r="AO166" s="157"/>
      <c r="AP166" s="157"/>
      <c r="AQ166" s="158"/>
      <c r="AS166" s="69" t="str" cm="1">
        <f t="array" ref="AS166">SUBSTITUTE(TEXT(INDEX($H$143:$AQ$143,1,$D166-108),"000000"),"-","")</f>
        <v>220140</v>
      </c>
      <c r="AT166" s="70"/>
      <c r="AU166" s="71"/>
      <c r="AW166" s="73" t="str">
        <f>SUBSTITUTE(IF(VLOOKUP(AW$164,$AD$9:$AN$20,8,FALSE)=INDEX($E$76:$G$78,MATCH("●",INDEX($H$76:$AQ$78,,MATCH($D166,$70:$70,0)-7),0),1),"","sed -i "&amp;IF($AK$162="MacOS","'' ","")&amp;"'s#"&amp;AW$164&amp;"="""&amp;VLOOKUP(AW$164,$AD$9:$AN$20,8,FALSE)&amp;""""&amp;"#"&amp;AW$164&amp;"="&amp;""""&amp;INDEX($E$76:$G$78,MATCH("●",INDEX($H$76:$AQ$78,,MATCH($D166,$70:$70,0)-7),0),1)&amp;""""&amp;"#g'"&amp;" ${CONFIG_DIR}db_data_config.txt; export "&amp;AW$164&amp;"="&amp;""""&amp;INDEX($E$76:$G$78,MATCH("●",INDEX($H$76:$AQ$78,,MATCH($D166,$70:$70,0)-7),0),1)&amp;""";"),",",""",""")</f>
        <v/>
      </c>
      <c r="AX166" s="73" t="str">
        <f>SUBSTITUTE(IF(INDEX($E$76:$G$78,MATCH("●",INDEX($H$76:$AQ$78,,MATCH($D166,$70:$70,0)-7),0),1)=VLOOKUP(AX$164,$AD$9:$AN$20,8,FALSE),"","sed -i "&amp;IF($AK$162="MacOS","'' ","")&amp;"'s#"&amp;AX$164&amp;"="""&amp;INDEX($E$76:$G$78,MATCH("●",INDEX($H$76:$AQ$78,,MATCH($D166,$70:$70,0)-7),0),1)&amp;""""&amp;"#"&amp;AX$164&amp;"="&amp;""""&amp;VLOOKUP(AX$164,$AD$9:$AN$20,8,FALSE)&amp;""""&amp;"#g'"&amp;"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66" s="73" t="str">
        <f>SUBSTITUTE(IF(VLOOKUP(AY$164,$AD$9:$AN$20,8,FALSE)=INDEX($E$80:$G$84,MATCH("●",INDEX($H$80:$AQ$84,,MATCH($D166,$70:$70,0)-7),0),1),"","sed -i "&amp;IF($AK$162="MacOS","'' ","")&amp;"'s#"&amp;AY$164&amp;"="""&amp;VLOOKUP(AY$164,$AD$9:$AN$20,8,FALSE)&amp;""""&amp;"#"&amp;AY$164&amp;"="&amp;""""&amp;INDEX($E$80:$G$84,MATCH("●",INDEX($H$80:$AQ$84,,MATCH($D166,$70:$70,0)-7),0),1)&amp;""""&amp;"#g'"&amp;" ${CONFIG_DIR}db_data_config.txt; export "&amp;AY$164&amp;"="&amp;""""&amp;INDEX($E$80:$G$84,MATCH("●",INDEX($H$80:$AQ$84,,MATCH($D166,$70:$70,0)-7),0),1)&amp;""";"),",",""",""")</f>
        <v>sed -i '' 's#COLUMN_DATA_TYPE="char"#COLUMN_DATA_TYPE="byte"#g' ${CONFIG_DIR}db_data_config.txt; export COLUMN_DATA_TYPE="byte";</v>
      </c>
      <c r="AZ166" s="73" t="str">
        <f>SUBSTITUTE(IF(INDEX($E$80:$G$84,MATCH("●",INDEX($H$80:$AQ$84,,MATCH($D166,$70:$70,0)-7),0),1)=VLOOKUP(AZ$164,$AD$9:$AN$20,8,FALSE),"","sed -i "&amp;IF($AK$162="MacOS","'' ","")&amp;"'s#"&amp;AZ$164&amp;"="""&amp;INDEX($E$80:$G$84,MATCH("●",INDEX($H$80:$AQ$84,,MATCH($D166,$70:$70,0)-7),0),1)&amp;""""&amp;"#"&amp;AZ$164&amp;"="&amp;""""&amp;VLOOKUP(AZ$164,$AD$9:$AN$20,8,FALSE)&amp;""""&amp;"#g'"&amp;"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66" s="73" t="str">
        <f>SUBSTITUTE(IF(VLOOKUP(BA$164,$AD$9:$AN$20,8,FALSE)=INDEX($E$86:$G$99,MATCH("●",INDEX($H$86:$AQ$99,,MATCH($D166,$70:$70,0)-7),0),1),"","sed -i "&amp;IF($AK$162="MacOS","'' ","")&amp;"'s#"&amp;BA$164&amp;"="""&amp;VLOOKUP(BA$164,$AD$9:$AN$20,8,FALSE)&amp;""""&amp;"#"&amp;BA$164&amp;"="&amp;""""&amp;INDEX($E$86:$G$99,MATCH("●",INDEX($H$86:$AQ$99,,MATCH($D166,$70:$70,0)-7),0),1)&amp;""""&amp;"#g'"&amp;" ${CONFIG_DIR}db_data_config.txt; export "&amp;BA$164&amp;"="&amp;""""&amp;INDEX($E$86:$G$99,MATCH("●",INDEX($H$86:$AQ$99,,MATCH($D166,$70:$70,0)-7),0),1)&amp;""";"),",",""",""")</f>
        <v>sed -i '' 's#COLUMN_DATA_LENGTH="3"#COLUMN_DATA_LENGTH="2"#g' ${CONFIG_DIR}db_data_config.txt; export COLUMN_DATA_LENGTH="2";</v>
      </c>
      <c r="BB166" s="73" t="str">
        <f>SUBSTITUTE(IF(INDEX($E$86:$G$99,MATCH("●",INDEX($H$86:$AQ$99,,MATCH($D166,$70:$70,0)-7),0),1)=VLOOKUP(BB$164,$AD$9:$AN$20,8,FALSE),"","sed -i "&amp;IF($AK$162="MacOS","'' ","")&amp;"'s#"&amp;BB$164&amp;"="""&amp;INDEX($E$86:$G$99,MATCH("●",INDEX($H$86:$AQ$99,,MATCH($D166,$70:$70,0)-7),0),1)&amp;""""&amp;"#"&amp;BB$164&amp;"="&amp;""""&amp;VLOOKUP(BB$164,$AD$9:$AN$20,8,FALSE)&amp;""""&amp;"#g'"&amp;"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66" s="73" t="str">
        <f>SUBSTITUTE(IF(VLOOKUP(BC$164,$AD$9:$AN$20,8,FALSE)=INDEX($E$101:$G$104,MATCH("●",INDEX($H$101:$AQ$104,,MATCH($D166,$70:$70,0)-7),0),1),"","sed -i "&amp;IF($AK$162="MacOS","'' ","")&amp;"'s#"&amp;BC$164&amp;"="""&amp;VLOOKUP(BC$164,$AD$9:$AN$20,8,FALSE)&amp;""""&amp;"#"&amp;BC$164&amp;"="&amp;""""&amp;INDEX($E$101:$G$104,MATCH("●",INDEX($H$101:$AQ$104,,MATCH($D166,$70:$70,0)-7),0),1)&amp;""""&amp;"#g'"&amp;" ${CONFIG_DIR}db_data_config.txt; export "&amp;BC$164&amp;"="&amp;""""&amp;INDEX($E$101:$G$104,MATCH("●",INDEX($H$101:$AQ$104,,MATCH($D166,$70:$70,0)-7),0),1)&amp;""";"),",",""",""")</f>
        <v>sed -i '' 's#COLUMN_DATA_TRIM="NONE"#COLUMN_DATA_TRIM="FTBT"#g' ${CONFIG_DIR}db_data_config.txt; export COLUMN_DATA_TRIM="FTBT";</v>
      </c>
      <c r="BD166" s="73" t="str">
        <f>SUBSTITUTE(IF(INDEX($E$101:$G$104,MATCH("●",INDEX($H$101:$AQ$104,,MATCH($D166,$70:$70,0)-7),0),1)=VLOOKUP(BD$164,$AD$9:$AN$20,8,FALSE),"","sed -i "&amp;IF($AK$162="MacOS","'' ","")&amp;"'s#"&amp;BD$164&amp;"="""&amp;INDEX($E$101:$G$104,MATCH("●",INDEX($H$101:$AQ$104,,MATCH($D166,$70:$70,0)-7),0),1)&amp;""""&amp;"#"&amp;BD$164&amp;"="&amp;""""&amp;VLOOKUP(BD$164,$AD$9:$AN$20,8,FALSE)&amp;""""&amp;"#g'"&amp;"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66" s="73" t="str">
        <f>SUBSTITUTE(IF(VLOOKUP(BE$164,$AD$9:$AN$20,8,FALSE)=INDEX($E$106:$G$109,MATCH("●",INDEX($H$106:$AQ$109,,MATCH($D166,$70:$70,0)-7),0),1),"","sed -i "&amp;IF($AK$162="MacOS","'' ","")&amp;"'s#"&amp;BE$164&amp;"="""&amp;VLOOKUP(BE$164,$AD$9:$AN$20,8,FALSE)&amp;""""&amp;"#"&amp;BE$164&amp;"="&amp;""""&amp;INDEX($E$106:$G$109,MATCH("●",INDEX($H$106:$AQ$109,,MATCH($D166,$70:$70,0)-7),0),1)&amp;""""&amp;"#g'"&amp;" ${CONFIG_DIR}db_data_config.txt; export "&amp;BE$164&amp;"="&amp;""""&amp;INDEX($E$106:$G$109,MATCH("●",INDEX($H$106:$AQ$109,,MATCH($D166,$70:$70,0)-7),0),1)&amp;""";"),",",""",""")</f>
        <v/>
      </c>
      <c r="BF166" s="73" t="str">
        <f>SUBSTITUTE(IF(INDEX($E$106:$G$109,MATCH("●",INDEX($H$106:$AQ$109,,MATCH($D166,$70:$70,0)-7),0),1)=VLOOKUP(BF$164,$AD$9:$AN$20,8,FALSE),"","sed -i "&amp;IF($AK$162="MacOS","'' ","")&amp;"'s#"&amp;BF$164&amp;"="""&amp;INDEX($E$106:$G$109,MATCH("●",INDEX($H$106:$AQ$109,,MATCH($D166,$70:$70,0)-7),0),1)&amp;""""&amp;"#"&amp;BF$164&amp;"="&amp;""""&amp;VLOOKUP(BF$164,$AD$9:$AN$20,8,FALSE)&amp;""""&amp;"#g'"&amp;"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66" s="73" t="str">
        <f>SUBSTITUTE(IF(VLOOKUP(BG$164,$AD$9:$AN$20,8,FALSE)=INDEX($E$111:$G$114,MATCH("●",INDEX($H$111:$AQ$114,,MATCH($D166,$70:$70,0)-7),0),1),"","sed -i "&amp;IF($AK$162="MacOS","'' ","")&amp;"'s#"&amp;BG$164&amp;"="""&amp;VLOOKUP(BG$164,$AD$9:$AN$20,8,FALSE)&amp;""""&amp;"#"&amp;BG$164&amp;"="&amp;""""&amp;INDEX($E$111:$G$114,MATCH("●",INDEX($H$111:$AQ$114,,MATCH($D166,$70:$70,0)-7),0),1)&amp;""""&amp;"#g'"&amp;" ${CONFIG_DIR}db_data_config.txt; export "&amp;BG$164&amp;"="&amp;""""&amp;INDEX($E$111:$G$114,MATCH("●",INDEX($H$111:$AQ$114,,MATCH($D166,$70:$70,0)-7),0),1)&amp;""";"),",",""",""")</f>
        <v/>
      </c>
      <c r="BH166" s="73" t="str">
        <f>SUBSTITUTE(IF(INDEX($E$111:$G$114,MATCH("●",INDEX($H$111:$AQ$114,,MATCH($D166,$70:$70,0)-7),0),1)=VLOOKUP(BH$164,$AD$9:$AN$20,8,FALSE),"","sed -i "&amp;IF($AK$162="MacOS","'' ","")&amp;"'s#"&amp;BH$164&amp;"="""&amp;INDEX($E$111:$G$114,MATCH("●",INDEX($H$111:$AQ$114,,MATCH($D166,$70:$70,0)-7),0),1)&amp;""""&amp;"#"&amp;BH$164&amp;"="&amp;""""&amp;VLOOKUP(BH$164,$AD$9:$AN$20,8,FALSE)&amp;""""&amp;"#g'"&amp;"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66" s="73" t="str">
        <f>SUBSTITUTE(IF(VLOOKUP(BI$164,$AD$9:$AN$20,8,FALSE)=INDEX($E$116:$G$118,MATCH("●",INDEX($H$116:$AQ$118,,MATCH($D166,$70:$70,0)-7),0),1),"","sed -i "&amp;IF($AK$162="MacOS","'' ","")&amp;"'s#"&amp;BI$164&amp;"="""&amp;VLOOKUP(BI$164,$AD$9:$AN$20,8,FALSE)&amp;""""&amp;"#"&amp;BI$164&amp;"="&amp;""""&amp;INDEX($E$116:$G$118,MATCH("●",INDEX($H$116:$AQ$118,,MATCH($D166,$70:$70,0)-7),0),1)&amp;""""&amp;"#g'"&amp;" ${CONFIG_DIR}db_data_config.txt; export "&amp;BI$164&amp;"="&amp;""""&amp;INDEX($E$116:$G$118,MATCH("●",INDEX($H$116:$AQ$118,,MATCH($D166,$70:$70,0)-7),0),1)&amp;""";"),",",""",""")</f>
        <v/>
      </c>
      <c r="BJ166" s="73" t="str">
        <f>SUBSTITUTE(IF(INDEX($E$116:$G$118,MATCH("●",INDEX($H$116:$AQ$118,,MATCH($D166,$70:$70,0)-7),0),1)=VLOOKUP(BJ$164,$AD$9:$AN$20,8,FALSE),"","sed -i "&amp;IF($AK$162="MacOS","'' ","")&amp;"'s#"&amp;BJ$164&amp;"="""&amp;INDEX($E$116:$G$118,MATCH("●",INDEX($H$116:$AQ$118,,MATCH($D166,$70:$70,0)-7),0),1)&amp;""""&amp;"#"&amp;BJ$164&amp;"="&amp;""""&amp;VLOOKUP(BJ$164,$AD$9:$AN$20,8,FALSE)&amp;""""&amp;"#g'"&amp;"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66" s="73" t="str">
        <f>SUBSTITUTE(IF(VLOOKUP(BK$164,$AD$9:$AN$20,8,FALSE)=INDEX($E$120:$G$122,MATCH("●",INDEX($H$120:$AQ$122,,MATCH($D166,$70:$70,0)-7),0),1),"","sed -i "&amp;IF($AK$162="MacOS","'' ","")&amp;"'s#"&amp;BK$164&amp;"="""&amp;VLOOKUP(BK$164,$AD$9:$AN$20,8,FALSE)&amp;""""&amp;"#"&amp;BK$164&amp;"="&amp;""""&amp;INDEX($E$120:$G$122,MATCH("●",INDEX($H$120:$AQ$122,,MATCH($D166,$70:$70,0)-7),0),1)&amp;""""&amp;"#g'"&amp;" ${CONFIG_DIR}db_data_config.txt; export "&amp;BK$164&amp;"="&amp;""""&amp;INDEX($E$120:$G$122,MATCH("●",INDEX($H$120:$AQ$122,,MATCH($D166,$70:$70,0)-7),0),1)&amp;""";"),",",""",""")</f>
        <v/>
      </c>
      <c r="BL166" s="73" t="str">
        <f>SUBSTITUTE(IF(INDEX($E$120:$G$122,MATCH("●",INDEX($H$120:$AQ$122,,MATCH($D166,$70:$70,0)-7),0),1)=VLOOKUP(BL$164,$AD$9:$AN$20,8,FALSE),"","sed -i "&amp;IF($AK$162="MacOS","'' ","")&amp;"'s#"&amp;BL$164&amp;"="""&amp;INDEX($E$120:$G$122,MATCH("●",INDEX($H$120:$AQ$122,,MATCH($D166,$70:$70,0)-7),0),1)&amp;""""&amp;"#"&amp;BL$164&amp;"="&amp;""""&amp;VLOOKUP(BL$164,$AD$9:$AN$20,8,FALSE)&amp;""""&amp;"#g'"&amp;"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66" s="73" t="str">
        <f>SUBSTITUTE(IF(VLOOKUP(BM$164,$AD$9:$AN$20,8,FALSE)=INDEX($E$124:$G$126,MATCH("●",INDEX($H$124:$AQ$126,,MATCH($D166,$70:$70,0)-7),0),1),"","sed -i "&amp;IF($AK$162="MacOS","'' ","")&amp;"'s#"&amp;BM$164&amp;"="""&amp;VLOOKUP(BM$164,$AD$9:$AN$20,8,FALSE)&amp;""""&amp;"#"&amp;BM$164&amp;"="&amp;""""&amp;INDEX($E$124:$G$126,MATCH("●",INDEX($H$124:$AQ$126,,MATCH($D166,$70:$70,0)-7),0),1)&amp;""""&amp;"#g'"&amp;" ${CONFIG_DIR}db_data_config.txt; export "&amp;BM$164&amp;"="&amp;""""&amp;INDEX($E$124:$G$126,MATCH("●",INDEX($H$124:$AQ$126,,MATCH($D166,$70:$70,0)-7),0),1)&amp;""";"),",",""",""")</f>
        <v/>
      </c>
      <c r="BN166" s="73" t="str">
        <f>SUBSTITUTE(IF(INDEX($E$124:$G$126,MATCH("●",INDEX($H$124:$AQ$126,,MATCH($D166,$70:$70,0)-7),0),1)=VLOOKUP(BN$164,$AD$9:$AN$20,8,FALSE),"","sed -i "&amp;IF($AK$162="MacOS","'' ","")&amp;"'s#"&amp;BN$164&amp;"="""&amp;INDEX($E$124:$G$126,MATCH("●",INDEX($H$124:$AQ$126,,MATCH($D166,$70:$70,0)-7),0),1)&amp;""""&amp;"#"&amp;BN$164&amp;"="&amp;""""&amp;VLOOKUP(BN$164,$AD$9:$AN$20,8,FALSE)&amp;""""&amp;"#g'"&amp;"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66" s="73" t="str">
        <f>SUBSTITUTE(IF(VLOOKUP(BO$164,$AD$9:$AN$20,8,FALSE)=INDEX($E$128:$G$130,MATCH("●",INDEX($H$128:$AQ$130,,MATCH($D166,$70:$70,0)-7),0),1),"","sed -i "&amp;IF($AK$162="MacOS","'' ","")&amp;"'s#"&amp;BO$164&amp;"="""&amp;VLOOKUP(BO$164,$AD$9:$AN$20,8,FALSE)&amp;""""&amp;"#"&amp;BO$164&amp;"="&amp;""""&amp;INDEX($E$128:$G$130,MATCH("●",INDEX($H$128:$AQ$130,,MATCH($D166,$70:$70,0)-7),0),1)&amp;""""&amp;"#g'"&amp;" ${CONFIG_DIR}db_data_config.txt; export "&amp;BO$164&amp;"="&amp;""""&amp;INDEX($E$128:$G$130,MATCH("●",INDEX($H$128:$AQ$130,,MATCH($D166,$70:$70,0)-7),0),1)&amp;""";"),",",""",""")</f>
        <v/>
      </c>
      <c r="BP166" s="73" t="str">
        <f>SUBSTITUTE(IF(INDEX($E$128:$G$130,MATCH("●",INDEX($H$128:$AQ$130,,MATCH($D166,$70:$70,0)-7),0),1)=VLOOKUP(BP$164,$AD$9:$AN$20,8,FALSE),"","sed -i "&amp;IF($AK$162="MacOS","'' ","")&amp;"'s#"&amp;BP$164&amp;"="""&amp;INDEX($E$128:$G$130,MATCH("●",INDEX($H$128:$AQ$130,,MATCH($D166,$70:$70,0)-7),0),1)&amp;""""&amp;"#"&amp;BP$164&amp;"="&amp;""""&amp;VLOOKUP(BP$164,$AD$9:$AN$20,8,FALSE)&amp;""""&amp;"#g'"&amp;"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66" s="73" t="str">
        <f>SUBSTITUTE(IF(VLOOKUP(BQ$164,$AD$9:$AN$20,8,FALSE)=INDEX($E$132:$G$134,MATCH("●",INDEX($H$132:$AQ$134,,MATCH($D166,$70:$70,0)-7),0),1),"","sed -i "&amp;IF($AK$162="MacOS","'' ","")&amp;"'s#"&amp;BQ$164&amp;"="""&amp;VLOOKUP(BQ$164,$AD$9:$AN$20,8,FALSE)&amp;""""&amp;"#"&amp;BQ$164&amp;"="&amp;""""&amp;INDEX($E$132:$G$134,MATCH("●",INDEX($H$132:$AQ$134,,MATCH($D166,$70:$70,0)-7),0),1)&amp;""""&amp;"#g'"&amp;" ${CONFIG_DIR}db_data_config.txt; export "&amp;BQ$164&amp;"="&amp;""""&amp;INDEX($E$132:$G$134,MATCH("●",INDEX($H$132:$AQ$134,,MATCH($D166,$70:$70,0)-7),0),1)&amp;""";"),",",""",""")</f>
        <v/>
      </c>
      <c r="BR166" s="73" t="str">
        <f>SUBSTITUTE(IF(INDEX($E$132:$G$134,MATCH("●",INDEX($H$132:$AQ$134,,MATCH($D166,$70:$70,0)-7),0),1)=VLOOKUP(BR$164,$AD$9:$AN$20,8,FALSE),"","sed -i "&amp;IF($AK$162="MacOS","'' ","")&amp;"'s#"&amp;BR$164&amp;"="""&amp;INDEX($E$132:$G$134,MATCH("●",INDEX($H$132:$AQ$134,,MATCH($D166,$70:$70,0)-7),0),1)&amp;""""&amp;"#"&amp;BR$164&amp;"="&amp;""""&amp;VLOOKUP(BR$164,$AD$9:$AN$20,8,FALSE)&amp;""""&amp;"#g'"&amp;"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66" s="73" t="str">
        <f>SUBSTITUTE(IF(VLOOKUP(BS$164,$AD$9:$AN$20,8,FALSE)=INDEX($E$136:$G$138,MATCH("●",INDEX($H$136:$AQ$138,,MATCH($D166,$70:$70,0)-7),0),1),"","sed -i "&amp;IF($AK$162="MacOS","'' ","")&amp;"'s#"&amp;BS$164&amp;"="""&amp;VLOOKUP(BS$164,$AD$9:$AN$20,8,FALSE)&amp;""""&amp;"#"&amp;BS$164&amp;"="&amp;""""&amp;INDEX($E$136:$G$138,MATCH("●",INDEX($H$136:$AQ$138,,MATCH($D166,$70:$70,0)-7),0),1)&amp;""""&amp;"#g'"&amp;" ${CONFIG_DIR}db_data_config.txt; export "&amp;BS$164&amp;"="&amp;""""&amp;INDEX($E$136:$G$138,MATCH("●",INDEX($H$136:$AQ$138,,MATCH($D166,$70:$70,0)-7),0),1)&amp;""";"),",",""",""")</f>
        <v/>
      </c>
      <c r="BT166" s="73" t="str">
        <f>SUBSTITUTE(IF(INDEX($E$136:$G$138,MATCH("●",INDEX($H$136:$AQ$138,,MATCH($D166,$70:$70,0)-7),0),1)=VLOOKUP(BT$164,$AD$9:$AN$20,8,FALSE),"","sed -i "&amp;IF($AK$162="MacOS","'' ","")&amp;"'s#"&amp;BT$164&amp;"="""&amp;INDEX($E$136:$G$138,MATCH("●",INDEX($H$136:$AQ$138,,MATCH($D166,$70:$70,0)-7),0),1)&amp;""""&amp;"#"&amp;BT$164&amp;"="&amp;""""&amp;VLOOKUP(BT$164,$AD$9:$AN$20,8,FALSE)&amp;""""&amp;"#g'"&amp;"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66" s="60" t="s">
        <v>1107</v>
      </c>
    </row>
    <row r="167" spans="3:73" ht="54" customHeight="1">
      <c r="D167" s="138">
        <f>$D166+1</f>
        <v>110</v>
      </c>
      <c r="E167" s="139"/>
      <c r="F167" s="139"/>
      <c r="G167" s="140"/>
      <c r="H167" s="45" t="str">
        <f t="shared" ref="H167:H201" ca="1" si="2">SUBSTITUTE("clear; echo "&amp;"テストケース"&amp;TEXT($D167,"000")&amp;"; "&amp;AW167&amp;AY167&amp;BA167&amp;BC167&amp;BE167&amp;BG167&amp;BI167&amp;BK167&amp;BM167&amp;BO167&amp;BQ167&amp;BS167&amp;"sh ./script/"&amp;$B$2&amp;".sh; "&amp;AX167&amp;AZ167&amp;BB167&amp;BD167&amp;BF167&amp;BH167&amp;BJ167&amp;BL167&amp;BN167&amp;BP167&amp;BR167&amp;BT167,"なし","")</f>
        <v>clear; echo テストケース110; sed -i '' 's#COLUMN_DATA_TYPE="char"#COLUMN_DATA_TYPE="byte"#g' ${CONFIG_DIR}db_data_config.txt; export COLUMN_DATA_TYPE="byte";sed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6" t="str" cm="1">
        <f t="array" ref="AE167">SUBSTITUTE(INDEX($H$140:$AQ$140, , MATCH($D167, $70:$70, 0)-7),"-","")</f>
        <v>正常</v>
      </c>
      <c r="AF167" s="147"/>
      <c r="AG167" s="148"/>
      <c r="AH167" s="156" t="s">
        <v>993</v>
      </c>
      <c r="AI167" s="157"/>
      <c r="AJ167" s="157"/>
      <c r="AK167" s="157"/>
      <c r="AL167" s="157"/>
      <c r="AM167" s="157"/>
      <c r="AN167" s="157"/>
      <c r="AO167" s="157"/>
      <c r="AP167" s="157"/>
      <c r="AQ167" s="158"/>
      <c r="AS167" s="69" t="str" cm="1">
        <f t="array" ref="AS167">SUBSTITUTE(TEXT(INDEX($H$143:$AQ$143,1,$D167-108),"000000"),"-","")</f>
        <v>220001</v>
      </c>
      <c r="AT167" s="70"/>
      <c r="AU167" s="71"/>
      <c r="AW167" s="73" t="str">
        <f>SUBSTITUTE(IF(VLOOKUP(AW$164,$AD$9:$AN$20,8,FALSE)=INDEX($E$76:$G$78,MATCH("●",INDEX($H$76:$AQ$78,,MATCH($D167,$70:$70,0)-7),0),1),"","sed -i "&amp;IF($AK$162="MacOS","'' ","")&amp;"'s#"&amp;AW$164&amp;"="""&amp;VLOOKUP(AW$164,$AD$9:$AN$20,8,FALSE)&amp;""""&amp;"#"&amp;AW$164&amp;"="&amp;""""&amp;INDEX($E$76:$G$78,MATCH("●",INDEX($H$76:$AQ$78,,MATCH($D167,$70:$70,0)-7),0),1)&amp;""""&amp;"#g'"&amp;" ${CONFIG_DIR}db_data_config.txt; export "&amp;AW$164&amp;"="&amp;""""&amp;INDEX($E$76:$G$78,MATCH("●",INDEX($H$76:$AQ$78,,MATCH($D167,$70:$70,0)-7),0),1)&amp;""";"),",",""",""")</f>
        <v/>
      </c>
      <c r="AX167" s="73" t="str">
        <f>SUBSTITUTE(IF(INDEX($E$76:$G$78,MATCH("●",INDEX($H$76:$AQ$78,,MATCH($D167,$70:$70,0)-7),0),1)=VLOOKUP(AX$164,$AD$9:$AN$20,8,FALSE),"","sed -i "&amp;IF($AK$162="MacOS","'' ","")&amp;"'s#"&amp;AX$164&amp;"="""&amp;INDEX($E$76:$G$78,MATCH("●",INDEX($H$76:$AQ$78,,MATCH($D167,$70:$70,0)-7),0),1)&amp;""""&amp;"#"&amp;AX$164&amp;"="&amp;""""&amp;VLOOKUP(AX$164,$AD$9:$AN$20,8,FALSE)&amp;""""&amp;"#g'"&amp;"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67" s="73" t="str">
        <f>SUBSTITUTE(IF(VLOOKUP(AY$164,$AD$9:$AN$20,8,FALSE)=INDEX($E$80:$G$84,MATCH("●",INDEX($H$80:$AQ$84,,MATCH($D167,$70:$70,0)-7),0),1),"","sed -i "&amp;IF($AK$162="MacOS","'' ","")&amp;"'s#"&amp;AY$164&amp;"="""&amp;VLOOKUP(AY$164,$AD$9:$AN$20,8,FALSE)&amp;""""&amp;"#"&amp;AY$164&amp;"="&amp;""""&amp;INDEX($E$80:$G$84,MATCH("●",INDEX($H$80:$AQ$84,,MATCH($D167,$70:$70,0)-7),0),1)&amp;""""&amp;"#g'"&amp;" ${CONFIG_DIR}db_data_config.txt; export "&amp;AY$164&amp;"="&amp;""""&amp;INDEX($E$80:$G$84,MATCH("●",INDEX($H$80:$AQ$84,,MATCH($D167,$70:$70,0)-7),0),1)&amp;""";"),",",""",""")</f>
        <v>sed -i '' 's#COLUMN_DATA_TYPE="char"#COLUMN_DATA_TYPE="byte"#g' ${CONFIG_DIR}db_data_config.txt; export COLUMN_DATA_TYPE="byte";</v>
      </c>
      <c r="AZ167" s="73" t="str">
        <f>SUBSTITUTE(IF(INDEX($E$80:$G$84,MATCH("●",INDEX($H$80:$AQ$84,,MATCH($D167,$70:$70,0)-7),0),1)=VLOOKUP(AZ$164,$AD$9:$AN$20,8,FALSE),"","sed -i "&amp;IF($AK$162="MacOS","'' ","")&amp;"'s#"&amp;AZ$164&amp;"="""&amp;INDEX($E$80:$G$84,MATCH("●",INDEX($H$80:$AQ$84,,MATCH($D167,$70:$70,0)-7),0),1)&amp;""""&amp;"#"&amp;AZ$164&amp;"="&amp;""""&amp;VLOOKUP(AZ$164,$AD$9:$AN$20,8,FALSE)&amp;""""&amp;"#g'"&amp;"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67" s="73" t="str">
        <f>SUBSTITUTE(IF(VLOOKUP(BA$164,$AD$9:$AN$20,8,FALSE)=INDEX($E$86:$G$99,MATCH("●",INDEX($H$86:$AQ$99,,MATCH($D167,$70:$70,0)-7),0),1),"","sed -i "&amp;IF($AK$162="MacOS","'' ","")&amp;"'s#"&amp;BA$164&amp;"="""&amp;VLOOKUP(BA$164,$AD$9:$AN$20,8,FALSE)&amp;""""&amp;"#"&amp;BA$164&amp;"="&amp;""""&amp;INDEX($E$86:$G$99,MATCH("●",INDEX($H$86:$AQ$99,,MATCH($D167,$70:$70,0)-7),0),1)&amp;""""&amp;"#g'"&amp;" ${CONFIG_DIR}db_data_config.txt; export "&amp;BA$164&amp;"="&amp;""""&amp;INDEX($E$86:$G$99,MATCH("●",INDEX($H$86:$AQ$99,,MATCH($D167,$70:$70,0)-7),0),1)&amp;""";"),",",""",""")</f>
        <v/>
      </c>
      <c r="BB167" s="73" t="str">
        <f>SUBSTITUTE(IF(INDEX($E$86:$G$99,MATCH("●",INDEX($H$86:$AQ$99,,MATCH($D167,$70:$70,0)-7),0),1)=VLOOKUP(BB$164,$AD$9:$AN$20,8,FALSE),"","sed -i "&amp;IF($AK$162="MacOS","'' ","")&amp;"'s#"&amp;BB$164&amp;"="""&amp;INDEX($E$86:$G$99,MATCH("●",INDEX($H$86:$AQ$99,,MATCH($D167,$70:$70,0)-7),0),1)&amp;""""&amp;"#"&amp;BB$164&amp;"="&amp;""""&amp;VLOOKUP(BB$164,$AD$9:$AN$20,8,FALSE)&amp;""""&amp;"#g'"&amp;"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67" s="73" t="str">
        <f>SUBSTITUTE(IF(VLOOKUP(BC$164,$AD$9:$AN$20,8,FALSE)=INDEX($E$101:$G$104,MATCH("●",INDEX($H$101:$AQ$104,,MATCH($D167,$70:$70,0)-7),0),1),"","sed -i "&amp;IF($AK$162="MacOS","'' ","")&amp;"'s#"&amp;BC$164&amp;"="""&amp;VLOOKUP(BC$164,$AD$9:$AN$20,8,FALSE)&amp;""""&amp;"#"&amp;BC$164&amp;"="&amp;""""&amp;INDEX($E$101:$G$104,MATCH("●",INDEX($H$101:$AQ$104,,MATCH($D167,$70:$70,0)-7),0),1)&amp;""""&amp;"#g'"&amp;" ${CONFIG_DIR}db_data_config.txt; export "&amp;BC$164&amp;"="&amp;""""&amp;INDEX($E$101:$G$104,MATCH("●",INDEX($H$101:$AQ$104,,MATCH($D167,$70:$70,0)-7),0),1)&amp;""";"),",",""",""")</f>
        <v>sed -i '' 's#COLUMN_DATA_TRIM="NONE"#COLUMN_DATA_TRIM="FTBT"#g' ${CONFIG_DIR}db_data_config.txt; export COLUMN_DATA_TRIM="FTBT";</v>
      </c>
      <c r="BD167" s="73" t="str">
        <f>SUBSTITUTE(IF(INDEX($E$101:$G$104,MATCH("●",INDEX($H$101:$AQ$104,,MATCH($D167,$70:$70,0)-7),0),1)=VLOOKUP(BD$164,$AD$9:$AN$20,8,FALSE),"","sed -i "&amp;IF($AK$162="MacOS","'' ","")&amp;"'s#"&amp;BD$164&amp;"="""&amp;INDEX($E$101:$G$104,MATCH("●",INDEX($H$101:$AQ$104,,MATCH($D167,$70:$70,0)-7),0),1)&amp;""""&amp;"#"&amp;BD$164&amp;"="&amp;""""&amp;VLOOKUP(BD$164,$AD$9:$AN$20,8,FALSE)&amp;""""&amp;"#g'"&amp;"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67" s="73" t="str">
        <f>SUBSTITUTE(IF(VLOOKUP(BE$164,$AD$9:$AN$20,8,FALSE)=INDEX($E$106:$G$109,MATCH("●",INDEX($H$106:$AQ$109,,MATCH($D167,$70:$70,0)-7),0),1),"","sed -i "&amp;IF($AK$162="MacOS","'' ","")&amp;"'s#"&amp;BE$164&amp;"="""&amp;VLOOKUP(BE$164,$AD$9:$AN$20,8,FALSE)&amp;""""&amp;"#"&amp;BE$164&amp;"="&amp;""""&amp;INDEX($E$106:$G$109,MATCH("●",INDEX($H$106:$AQ$109,,MATCH($D167,$70:$70,0)-7),0),1)&amp;""""&amp;"#g'"&amp;" ${CONFIG_DIR}db_data_config.txt; export "&amp;BE$164&amp;"="&amp;""""&amp;INDEX($E$106:$G$109,MATCH("●",INDEX($H$106:$AQ$109,,MATCH($D167,$70:$70,0)-7),0),1)&amp;""";"),",",""",""")</f>
        <v/>
      </c>
      <c r="BF167" s="73" t="str">
        <f>SUBSTITUTE(IF(INDEX($E$106:$G$109,MATCH("●",INDEX($H$106:$AQ$109,,MATCH($D167,$70:$70,0)-7),0),1)=VLOOKUP(BF$164,$AD$9:$AN$20,8,FALSE),"","sed -i "&amp;IF($AK$162="MacOS","'' ","")&amp;"'s#"&amp;BF$164&amp;"="""&amp;INDEX($E$106:$G$109,MATCH("●",INDEX($H$106:$AQ$109,,MATCH($D167,$70:$70,0)-7),0),1)&amp;""""&amp;"#"&amp;BF$164&amp;"="&amp;""""&amp;VLOOKUP(BF$164,$AD$9:$AN$20,8,FALSE)&amp;""""&amp;"#g'"&amp;"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67" s="73" t="str">
        <f>SUBSTITUTE(IF(VLOOKUP(BG$164,$AD$9:$AN$20,8,FALSE)=INDEX($E$111:$G$114,MATCH("●",INDEX($H$111:$AQ$114,,MATCH($D167,$70:$70,0)-7),0),1),"","sed -i "&amp;IF($AK$162="MacOS","'' ","")&amp;"'s#"&amp;BG$164&amp;"="""&amp;VLOOKUP(BG$164,$AD$9:$AN$20,8,FALSE)&amp;""""&amp;"#"&amp;BG$164&amp;"="&amp;""""&amp;INDEX($E$111:$G$114,MATCH("●",INDEX($H$111:$AQ$114,,MATCH($D167,$70:$70,0)-7),0),1)&amp;""""&amp;"#g'"&amp;" ${CONFIG_DIR}db_data_config.txt; export "&amp;BG$164&amp;"="&amp;""""&amp;INDEX($E$111:$G$114,MATCH("●",INDEX($H$111:$AQ$114,,MATCH($D167,$70:$70,0)-7),0),1)&amp;""";"),",",""",""")</f>
        <v/>
      </c>
      <c r="BH167" s="73" t="str">
        <f>SUBSTITUTE(IF(INDEX($E$111:$G$114,MATCH("●",INDEX($H$111:$AQ$114,,MATCH($D167,$70:$70,0)-7),0),1)=VLOOKUP(BH$164,$AD$9:$AN$20,8,FALSE),"","sed -i "&amp;IF($AK$162="MacOS","'' ","")&amp;"'s#"&amp;BH$164&amp;"="""&amp;INDEX($E$111:$G$114,MATCH("●",INDEX($H$111:$AQ$114,,MATCH($D167,$70:$70,0)-7),0),1)&amp;""""&amp;"#"&amp;BH$164&amp;"="&amp;""""&amp;VLOOKUP(BH$164,$AD$9:$AN$20,8,FALSE)&amp;""""&amp;"#g'"&amp;"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67" s="73" t="str">
        <f>SUBSTITUTE(IF(VLOOKUP(BI$164,$AD$9:$AN$20,8,FALSE)=INDEX($E$116:$G$118,MATCH("●",INDEX($H$116:$AQ$118,,MATCH($D167,$70:$70,0)-7),0),1),"","sed -i "&amp;IF($AK$162="MacOS","'' ","")&amp;"'s#"&amp;BI$164&amp;"="""&amp;VLOOKUP(BI$164,$AD$9:$AN$20,8,FALSE)&amp;""""&amp;"#"&amp;BI$164&amp;"="&amp;""""&amp;INDEX($E$116:$G$118,MATCH("●",INDEX($H$116:$AQ$118,,MATCH($D167,$70:$70,0)-7),0),1)&amp;""""&amp;"#g'"&amp;" ${CONFIG_DIR}db_data_config.txt; export "&amp;BI$164&amp;"="&amp;""""&amp;INDEX($E$116:$G$118,MATCH("●",INDEX($H$116:$AQ$118,,MATCH($D167,$70:$70,0)-7),0),1)&amp;""";"),",",""",""")</f>
        <v/>
      </c>
      <c r="BJ167" s="73" t="str">
        <f>SUBSTITUTE(IF(INDEX($E$116:$G$118,MATCH("●",INDEX($H$116:$AQ$118,,MATCH($D167,$70:$70,0)-7),0),1)=VLOOKUP(BJ$164,$AD$9:$AN$20,8,FALSE),"","sed -i "&amp;IF($AK$162="MacOS","'' ","")&amp;"'s#"&amp;BJ$164&amp;"="""&amp;INDEX($E$116:$G$118,MATCH("●",INDEX($H$116:$AQ$118,,MATCH($D167,$70:$70,0)-7),0),1)&amp;""""&amp;"#"&amp;BJ$164&amp;"="&amp;""""&amp;VLOOKUP(BJ$164,$AD$9:$AN$20,8,FALSE)&amp;""""&amp;"#g'"&amp;"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67" s="73" t="str">
        <f>SUBSTITUTE(IF(VLOOKUP(BK$164,$AD$9:$AN$20,8,FALSE)=INDEX($E$120:$G$122,MATCH("●",INDEX($H$120:$AQ$122,,MATCH($D167,$70:$70,0)-7),0),1),"","sed -i "&amp;IF($AK$162="MacOS","'' ","")&amp;"'s#"&amp;BK$164&amp;"="""&amp;VLOOKUP(BK$164,$AD$9:$AN$20,8,FALSE)&amp;""""&amp;"#"&amp;BK$164&amp;"="&amp;""""&amp;INDEX($E$120:$G$122,MATCH("●",INDEX($H$120:$AQ$122,,MATCH($D167,$70:$70,0)-7),0),1)&amp;""""&amp;"#g'"&amp;" ${CONFIG_DIR}db_data_config.txt; export "&amp;BK$164&amp;"="&amp;""""&amp;INDEX($E$120:$G$122,MATCH("●",INDEX($H$120:$AQ$122,,MATCH($D167,$70:$70,0)-7),0),1)&amp;""";"),",",""",""")</f>
        <v/>
      </c>
      <c r="BL167" s="73" t="str">
        <f>SUBSTITUTE(IF(INDEX($E$120:$G$122,MATCH("●",INDEX($H$120:$AQ$122,,MATCH($D167,$70:$70,0)-7),0),1)=VLOOKUP(BL$164,$AD$9:$AN$20,8,FALSE),"","sed -i "&amp;IF($AK$162="MacOS","'' ","")&amp;"'s#"&amp;BL$164&amp;"="""&amp;INDEX($E$120:$G$122,MATCH("●",INDEX($H$120:$AQ$122,,MATCH($D167,$70:$70,0)-7),0),1)&amp;""""&amp;"#"&amp;BL$164&amp;"="&amp;""""&amp;VLOOKUP(BL$164,$AD$9:$AN$20,8,FALSE)&amp;""""&amp;"#g'"&amp;"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67" s="73" t="str">
        <f>SUBSTITUTE(IF(VLOOKUP(BM$164,$AD$9:$AN$20,8,FALSE)=INDEX($E$124:$G$126,MATCH("●",INDEX($H$124:$AQ$126,,MATCH($D167,$70:$70,0)-7),0),1),"","sed -i "&amp;IF($AK$162="MacOS","'' ","")&amp;"'s#"&amp;BM$164&amp;"="""&amp;VLOOKUP(BM$164,$AD$9:$AN$20,8,FALSE)&amp;""""&amp;"#"&amp;BM$164&amp;"="&amp;""""&amp;INDEX($E$124:$G$126,MATCH("●",INDEX($H$124:$AQ$126,,MATCH($D167,$70:$70,0)-7),0),1)&amp;""""&amp;"#g'"&amp;" ${CONFIG_DIR}db_data_config.txt; export "&amp;BM$164&amp;"="&amp;""""&amp;INDEX($E$124:$G$126,MATCH("●",INDEX($H$124:$AQ$126,,MATCH($D167,$70:$70,0)-7),0),1)&amp;""";"),",",""",""")</f>
        <v/>
      </c>
      <c r="BN167" s="73" t="str">
        <f>SUBSTITUTE(IF(INDEX($E$124:$G$126,MATCH("●",INDEX($H$124:$AQ$126,,MATCH($D167,$70:$70,0)-7),0),1)=VLOOKUP(BN$164,$AD$9:$AN$20,8,FALSE),"","sed -i "&amp;IF($AK$162="MacOS","'' ","")&amp;"'s#"&amp;BN$164&amp;"="""&amp;INDEX($E$124:$G$126,MATCH("●",INDEX($H$124:$AQ$126,,MATCH($D167,$70:$70,0)-7),0),1)&amp;""""&amp;"#"&amp;BN$164&amp;"="&amp;""""&amp;VLOOKUP(BN$164,$AD$9:$AN$20,8,FALSE)&amp;""""&amp;"#g'"&amp;"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67" s="73" t="str">
        <f>SUBSTITUTE(IF(VLOOKUP(BO$164,$AD$9:$AN$20,8,FALSE)=INDEX($E$128:$G$130,MATCH("●",INDEX($H$128:$AQ$130,,MATCH($D167,$70:$70,0)-7),0),1),"","sed -i "&amp;IF($AK$162="MacOS","'' ","")&amp;"'s#"&amp;BO$164&amp;"="""&amp;VLOOKUP(BO$164,$AD$9:$AN$20,8,FALSE)&amp;""""&amp;"#"&amp;BO$164&amp;"="&amp;""""&amp;INDEX($E$128:$G$130,MATCH("●",INDEX($H$128:$AQ$130,,MATCH($D167,$70:$70,0)-7),0),1)&amp;""""&amp;"#g'"&amp;" ${CONFIG_DIR}db_data_config.txt; export "&amp;BO$164&amp;"="&amp;""""&amp;INDEX($E$128:$G$130,MATCH("●",INDEX($H$128:$AQ$130,,MATCH($D167,$70:$70,0)-7),0),1)&amp;""";"),",",""",""")</f>
        <v/>
      </c>
      <c r="BP167" s="73" t="str">
        <f>SUBSTITUTE(IF(INDEX($E$128:$G$130,MATCH("●",INDEX($H$128:$AQ$130,,MATCH($D167,$70:$70,0)-7),0),1)=VLOOKUP(BP$164,$AD$9:$AN$20,8,FALSE),"","sed -i "&amp;IF($AK$162="MacOS","'' ","")&amp;"'s#"&amp;BP$164&amp;"="""&amp;INDEX($E$128:$G$130,MATCH("●",INDEX($H$128:$AQ$130,,MATCH($D167,$70:$70,0)-7),0),1)&amp;""""&amp;"#"&amp;BP$164&amp;"="&amp;""""&amp;VLOOKUP(BP$164,$AD$9:$AN$20,8,FALSE)&amp;""""&amp;"#g'"&amp;"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67" s="73" t="str">
        <f>SUBSTITUTE(IF(VLOOKUP(BQ$164,$AD$9:$AN$20,8,FALSE)=INDEX($E$132:$G$134,MATCH("●",INDEX($H$132:$AQ$134,,MATCH($D167,$70:$70,0)-7),0),1),"","sed -i "&amp;IF($AK$162="MacOS","'' ","")&amp;"'s#"&amp;BQ$164&amp;"="""&amp;VLOOKUP(BQ$164,$AD$9:$AN$20,8,FALSE)&amp;""""&amp;"#"&amp;BQ$164&amp;"="&amp;""""&amp;INDEX($E$132:$G$134,MATCH("●",INDEX($H$132:$AQ$134,,MATCH($D167,$70:$70,0)-7),0),1)&amp;""""&amp;"#g'"&amp;" ${CONFIG_DIR}db_data_config.txt; export "&amp;BQ$164&amp;"="&amp;""""&amp;INDEX($E$132:$G$134,MATCH("●",INDEX($H$132:$AQ$134,,MATCH($D167,$70:$70,0)-7),0),1)&amp;""";"),",",""",""")</f>
        <v/>
      </c>
      <c r="BR167" s="73" t="str">
        <f>SUBSTITUTE(IF(INDEX($E$132:$G$134,MATCH("●",INDEX($H$132:$AQ$134,,MATCH($D167,$70:$70,0)-7),0),1)=VLOOKUP(BR$164,$AD$9:$AN$20,8,FALSE),"","sed -i "&amp;IF($AK$162="MacOS","'' ","")&amp;"'s#"&amp;BR$164&amp;"="""&amp;INDEX($E$132:$G$134,MATCH("●",INDEX($H$132:$AQ$134,,MATCH($D167,$70:$70,0)-7),0),1)&amp;""""&amp;"#"&amp;BR$164&amp;"="&amp;""""&amp;VLOOKUP(BR$164,$AD$9:$AN$20,8,FALSE)&amp;""""&amp;"#g'"&amp;"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67" s="73" t="str">
        <f>SUBSTITUTE(IF(VLOOKUP(BS$164,$AD$9:$AN$20,8,FALSE)=INDEX($E$136:$G$138,MATCH("●",INDEX($H$136:$AQ$138,,MATCH($D167,$70:$70,0)-7),0),1),"","sed -i "&amp;IF($AK$162="MacOS","'' ","")&amp;"'s#"&amp;BS$164&amp;"="""&amp;VLOOKUP(BS$164,$AD$9:$AN$20,8,FALSE)&amp;""""&amp;"#"&amp;BS$164&amp;"="&amp;""""&amp;INDEX($E$136:$G$138,MATCH("●",INDEX($H$136:$AQ$138,,MATCH($D167,$70:$70,0)-7),0),1)&amp;""""&amp;"#g'"&amp;" ${CONFIG_DIR}db_data_config.txt; export "&amp;BS$164&amp;"="&amp;""""&amp;INDEX($E$136:$G$138,MATCH("●",INDEX($H$136:$AQ$138,,MATCH($D167,$70:$70,0)-7),0),1)&amp;""";"),",",""",""")</f>
        <v/>
      </c>
      <c r="BT167" s="73" t="str">
        <f>SUBSTITUTE(IF(INDEX($E$136:$G$138,MATCH("●",INDEX($H$136:$AQ$138,,MATCH($D167,$70:$70,0)-7),0),1)=VLOOKUP(BT$164,$AD$9:$AN$20,8,FALSE),"","sed -i "&amp;IF($AK$162="MacOS","'' ","")&amp;"'s#"&amp;BT$164&amp;"="""&amp;INDEX($E$136:$G$138,MATCH("●",INDEX($H$136:$AQ$138,,MATCH($D167,$70:$70,0)-7),0),1)&amp;""""&amp;"#"&amp;BT$164&amp;"="&amp;""""&amp;VLOOKUP(BT$164,$AD$9:$AN$20,8,FALSE)&amp;""""&amp;"#g'"&amp;"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67" s="60" t="s">
        <v>1107</v>
      </c>
    </row>
    <row r="168" spans="3:73" ht="54" customHeight="1">
      <c r="D168" s="138">
        <f>$D167+1</f>
        <v>111</v>
      </c>
      <c r="E168" s="139"/>
      <c r="F168" s="139"/>
      <c r="G168" s="140"/>
      <c r="H168" s="45" t="str">
        <f t="shared" ca="1" si="2"/>
        <v>clear; echo テストケース111; sed -i '' 's#COLUMN_DATA_TYPE="char"#COLUMN_DATA_TYPE="byte"#g' ${CONFIG_DIR}db_data_config.txt; export COLUMN_DATA_TYPE="byte";sed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6" t="str" cm="1">
        <f t="array" ref="AE168">SUBSTITUTE(INDEX($H$140:$AQ$140, , MATCH($D168, $70:$70, 0)-7),"-","")</f>
        <v>異常</v>
      </c>
      <c r="AF168" s="147"/>
      <c r="AG168" s="148"/>
      <c r="AH168" s="156" t="s">
        <v>994</v>
      </c>
      <c r="AI168" s="157"/>
      <c r="AJ168" s="157"/>
      <c r="AK168" s="157"/>
      <c r="AL168" s="157"/>
      <c r="AM168" s="157"/>
      <c r="AN168" s="157"/>
      <c r="AO168" s="157"/>
      <c r="AP168" s="157"/>
      <c r="AQ168" s="158"/>
      <c r="AS168" s="69" t="str" cm="1">
        <f t="array" ref="AS168">SUBSTITUTE(TEXT(INDEX($H$143:$AQ$143,1,$D168-108),"000000"),"-","")</f>
        <v>220141</v>
      </c>
      <c r="AT168" s="70"/>
      <c r="AU168" s="71"/>
      <c r="AW168" s="73" t="str">
        <f>SUBSTITUTE(IF(VLOOKUP(AW$164,$AD$9:$AN$20,8,FALSE)=INDEX($E$76:$G$78,MATCH("●",INDEX($H$76:$AQ$78,,MATCH($D168,$70:$70,0)-7),0),1),"","sed -i "&amp;IF($AK$162="MacOS","'' ","")&amp;"'s#"&amp;AW$164&amp;"="""&amp;VLOOKUP(AW$164,$AD$9:$AN$20,8,FALSE)&amp;""""&amp;"#"&amp;AW$164&amp;"="&amp;""""&amp;INDEX($E$76:$G$78,MATCH("●",INDEX($H$76:$AQ$78,,MATCH($D168,$70:$70,0)-7),0),1)&amp;""""&amp;"#g'"&amp;" ${CONFIG_DIR}db_data_config.txt; export "&amp;AW$164&amp;"="&amp;""""&amp;INDEX($E$76:$G$78,MATCH("●",INDEX($H$76:$AQ$78,,MATCH($D168,$70:$70,0)-7),0),1)&amp;""";"),",",""",""")</f>
        <v/>
      </c>
      <c r="AX168" s="73" t="str">
        <f>SUBSTITUTE(IF(INDEX($E$76:$G$78,MATCH("●",INDEX($H$76:$AQ$78,,MATCH($D168,$70:$70,0)-7),0),1)=VLOOKUP(AX$164,$AD$9:$AN$20,8,FALSE),"","sed -i "&amp;IF($AK$162="MacOS","'' ","")&amp;"'s#"&amp;AX$164&amp;"="""&amp;INDEX($E$76:$G$78,MATCH("●",INDEX($H$76:$AQ$78,,MATCH($D168,$70:$70,0)-7),0),1)&amp;""""&amp;"#"&amp;AX$164&amp;"="&amp;""""&amp;VLOOKUP(AX$164,$AD$9:$AN$20,8,FALSE)&amp;""""&amp;"#g'"&amp;"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68" s="73" t="str">
        <f>SUBSTITUTE(IF(VLOOKUP(AY$164,$AD$9:$AN$20,8,FALSE)=INDEX($E$80:$G$84,MATCH("●",INDEX($H$80:$AQ$84,,MATCH($D168,$70:$70,0)-7),0),1),"","sed -i "&amp;IF($AK$162="MacOS","'' ","")&amp;"'s#"&amp;AY$164&amp;"="""&amp;VLOOKUP(AY$164,$AD$9:$AN$20,8,FALSE)&amp;""""&amp;"#"&amp;AY$164&amp;"="&amp;""""&amp;INDEX($E$80:$G$84,MATCH("●",INDEX($H$80:$AQ$84,,MATCH($D168,$70:$70,0)-7),0),1)&amp;""""&amp;"#g'"&amp;" ${CONFIG_DIR}db_data_config.txt; export "&amp;AY$164&amp;"="&amp;""""&amp;INDEX($E$80:$G$84,MATCH("●",INDEX($H$80:$AQ$84,,MATCH($D168,$70:$70,0)-7),0),1)&amp;""";"),",",""",""")</f>
        <v>sed -i '' 's#COLUMN_DATA_TYPE="char"#COLUMN_DATA_TYPE="byte"#g' ${CONFIG_DIR}db_data_config.txt; export COLUMN_DATA_TYPE="byte";</v>
      </c>
      <c r="AZ168" s="73" t="str">
        <f>SUBSTITUTE(IF(INDEX($E$80:$G$84,MATCH("●",INDEX($H$80:$AQ$84,,MATCH($D168,$70:$70,0)-7),0),1)=VLOOKUP(AZ$164,$AD$9:$AN$20,8,FALSE),"","sed -i "&amp;IF($AK$162="MacOS","'' ","")&amp;"'s#"&amp;AZ$164&amp;"="""&amp;INDEX($E$80:$G$84,MATCH("●",INDEX($H$80:$AQ$84,,MATCH($D168,$70:$70,0)-7),0),1)&amp;""""&amp;"#"&amp;AZ$164&amp;"="&amp;""""&amp;VLOOKUP(AZ$164,$AD$9:$AN$20,8,FALSE)&amp;""""&amp;"#g'"&amp;"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68" s="73" t="str">
        <f>SUBSTITUTE(IF(VLOOKUP(BA$164,$AD$9:$AN$20,8,FALSE)=INDEX($E$86:$G$99,MATCH("●",INDEX($H$86:$AQ$99,,MATCH($D168,$70:$70,0)-7),0),1),"","sed -i "&amp;IF($AK$162="MacOS","'' ","")&amp;"'s#"&amp;BA$164&amp;"="""&amp;VLOOKUP(BA$164,$AD$9:$AN$20,8,FALSE)&amp;""""&amp;"#"&amp;BA$164&amp;"="&amp;""""&amp;INDEX($E$86:$G$99,MATCH("●",INDEX($H$86:$AQ$99,,MATCH($D168,$70:$70,0)-7),0),1)&amp;""""&amp;"#g'"&amp;" ${CONFIG_DIR}db_data_config.txt; export "&amp;BA$164&amp;"="&amp;""""&amp;INDEX($E$86:$G$99,MATCH("●",INDEX($H$86:$AQ$99,,MATCH($D168,$70:$70,0)-7),0),1)&amp;""";"),",",""",""")</f>
        <v>sed -i '' 's#COLUMN_DATA_LENGTH="3"#COLUMN_DATA_LENGTH="1"#g' ${CONFIG_DIR}db_data_config.txt; export COLUMN_DATA_LENGTH="1";</v>
      </c>
      <c r="BB168" s="73" t="str">
        <f>SUBSTITUTE(IF(INDEX($E$86:$G$99,MATCH("●",INDEX($H$86:$AQ$99,,MATCH($D168,$70:$70,0)-7),0),1)=VLOOKUP(BB$164,$AD$9:$AN$20,8,FALSE),"","sed -i "&amp;IF($AK$162="MacOS","'' ","")&amp;"'s#"&amp;BB$164&amp;"="""&amp;INDEX($E$86:$G$99,MATCH("●",INDEX($H$86:$AQ$99,,MATCH($D168,$70:$70,0)-7),0),1)&amp;""""&amp;"#"&amp;BB$164&amp;"="&amp;""""&amp;VLOOKUP(BB$164,$AD$9:$AN$20,8,FALSE)&amp;""""&amp;"#g'"&amp;"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's#COLUMN_DATA_LENGTH="1"#COLUMN_DATA_LENGTH="3"#g' ${CONFIG_DIR}db_data_config.txt; export COLUMN_DATA_LENGTH="3";</v>
      </c>
      <c r="BC168" s="73" t="str">
        <f>SUBSTITUTE(IF(VLOOKUP(BC$164,$AD$9:$AN$20,8,FALSE)=INDEX($E$101:$G$104,MATCH("●",INDEX($H$101:$AQ$104,,MATCH($D168,$70:$70,0)-7),0),1),"","sed -i "&amp;IF($AK$162="MacOS","'' ","")&amp;"'s#"&amp;BC$164&amp;"="""&amp;VLOOKUP(BC$164,$AD$9:$AN$20,8,FALSE)&amp;""""&amp;"#"&amp;BC$164&amp;"="&amp;""""&amp;INDEX($E$101:$G$104,MATCH("●",INDEX($H$101:$AQ$104,,MATCH($D168,$70:$70,0)-7),0),1)&amp;""""&amp;"#g'"&amp;" ${CONFIG_DIR}db_data_config.txt; export "&amp;BC$164&amp;"="&amp;""""&amp;INDEX($E$101:$G$104,MATCH("●",INDEX($H$101:$AQ$104,,MATCH($D168,$70:$70,0)-7),0),1)&amp;""";"),",",""",""")</f>
        <v>sed -i '' 's#COLUMN_DATA_TRIM="NONE"#COLUMN_DATA_TRIM="ftbt"#g' ${CONFIG_DIR}db_data_config.txt; export COLUMN_DATA_TRIM="ftbt";</v>
      </c>
      <c r="BD168" s="73" t="str">
        <f>SUBSTITUTE(IF(INDEX($E$101:$G$104,MATCH("●",INDEX($H$101:$AQ$104,,MATCH($D168,$70:$70,0)-7),0),1)=VLOOKUP(BD$164,$AD$9:$AN$20,8,FALSE),"","sed -i "&amp;IF($AK$162="MacOS","'' ","")&amp;"'s#"&amp;BD$164&amp;"="""&amp;INDEX($E$101:$G$104,MATCH("●",INDEX($H$101:$AQ$104,,MATCH($D168,$70:$70,0)-7),0),1)&amp;""""&amp;"#"&amp;BD$164&amp;"="&amp;""""&amp;VLOOKUP(BD$164,$AD$9:$AN$20,8,FALSE)&amp;""""&amp;"#g'"&amp;"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68" s="73" t="str">
        <f>SUBSTITUTE(IF(VLOOKUP(BE$164,$AD$9:$AN$20,8,FALSE)=INDEX($E$106:$G$109,MATCH("●",INDEX($H$106:$AQ$109,,MATCH($D168,$70:$70,0)-7),0),1),"","sed -i "&amp;IF($AK$162="MacOS","'' ","")&amp;"'s#"&amp;BE$164&amp;"="""&amp;VLOOKUP(BE$164,$AD$9:$AN$20,8,FALSE)&amp;""""&amp;"#"&amp;BE$164&amp;"="&amp;""""&amp;INDEX($E$106:$G$109,MATCH("●",INDEX($H$106:$AQ$109,,MATCH($D168,$70:$70,0)-7),0),1)&amp;""""&amp;"#g'"&amp;" ${CONFIG_DIR}db_data_config.txt; export "&amp;BE$164&amp;"="&amp;""""&amp;INDEX($E$106:$G$109,MATCH("●",INDEX($H$106:$AQ$109,,MATCH($D168,$70:$70,0)-7),0),1)&amp;""";"),",",""",""")</f>
        <v/>
      </c>
      <c r="BF168" s="73" t="str">
        <f>SUBSTITUTE(IF(INDEX($E$106:$G$109,MATCH("●",INDEX($H$106:$AQ$109,,MATCH($D168,$70:$70,0)-7),0),1)=VLOOKUP(BF$164,$AD$9:$AN$20,8,FALSE),"","sed -i "&amp;IF($AK$162="MacOS","'' ","")&amp;"'s#"&amp;BF$164&amp;"="""&amp;INDEX($E$106:$G$109,MATCH("●",INDEX($H$106:$AQ$109,,MATCH($D168,$70:$70,0)-7),0),1)&amp;""""&amp;"#"&amp;BF$164&amp;"="&amp;""""&amp;VLOOKUP(BF$164,$AD$9:$AN$20,8,FALSE)&amp;""""&amp;"#g'"&amp;"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68" s="73" t="str">
        <f>SUBSTITUTE(IF(VLOOKUP(BG$164,$AD$9:$AN$20,8,FALSE)=INDEX($E$111:$G$114,MATCH("●",INDEX($H$111:$AQ$114,,MATCH($D168,$70:$70,0)-7),0),1),"","sed -i "&amp;IF($AK$162="MacOS","'' ","")&amp;"'s#"&amp;BG$164&amp;"="""&amp;VLOOKUP(BG$164,$AD$9:$AN$20,8,FALSE)&amp;""""&amp;"#"&amp;BG$164&amp;"="&amp;""""&amp;INDEX($E$111:$G$114,MATCH("●",INDEX($H$111:$AQ$114,,MATCH($D168,$70:$70,0)-7),0),1)&amp;""""&amp;"#g'"&amp;" ${CONFIG_DIR}db_data_config.txt; export "&amp;BG$164&amp;"="&amp;""""&amp;INDEX($E$111:$G$114,MATCH("●",INDEX($H$111:$AQ$114,,MATCH($D168,$70:$70,0)-7),0),1)&amp;""";"),",",""",""")</f>
        <v/>
      </c>
      <c r="BH168" s="73" t="str">
        <f>SUBSTITUTE(IF(INDEX($E$111:$G$114,MATCH("●",INDEX($H$111:$AQ$114,,MATCH($D168,$70:$70,0)-7),0),1)=VLOOKUP(BH$164,$AD$9:$AN$20,8,FALSE),"","sed -i "&amp;IF($AK$162="MacOS","'' ","")&amp;"'s#"&amp;BH$164&amp;"="""&amp;INDEX($E$111:$G$114,MATCH("●",INDEX($H$111:$AQ$114,,MATCH($D168,$70:$70,0)-7),0),1)&amp;""""&amp;"#"&amp;BH$164&amp;"="&amp;""""&amp;VLOOKUP(BH$164,$AD$9:$AN$20,8,FALSE)&amp;""""&amp;"#g'"&amp;"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68" s="73" t="str">
        <f>SUBSTITUTE(IF(VLOOKUP(BI$164,$AD$9:$AN$20,8,FALSE)=INDEX($E$116:$G$118,MATCH("●",INDEX($H$116:$AQ$118,,MATCH($D168,$70:$70,0)-7),0),1),"","sed -i "&amp;IF($AK$162="MacOS","'' ","")&amp;"'s#"&amp;BI$164&amp;"="""&amp;VLOOKUP(BI$164,$AD$9:$AN$20,8,FALSE)&amp;""""&amp;"#"&amp;BI$164&amp;"="&amp;""""&amp;INDEX($E$116:$G$118,MATCH("●",INDEX($H$116:$AQ$118,,MATCH($D168,$70:$70,0)-7),0),1)&amp;""""&amp;"#g'"&amp;" ${CONFIG_DIR}db_data_config.txt; export "&amp;BI$164&amp;"="&amp;""""&amp;INDEX($E$116:$G$118,MATCH("●",INDEX($H$116:$AQ$118,,MATCH($D168,$70:$70,0)-7),0),1)&amp;""";"),",",""",""")</f>
        <v/>
      </c>
      <c r="BJ168" s="73" t="str">
        <f>SUBSTITUTE(IF(INDEX($E$116:$G$118,MATCH("●",INDEX($H$116:$AQ$118,,MATCH($D168,$70:$70,0)-7),0),1)=VLOOKUP(BJ$164,$AD$9:$AN$20,8,FALSE),"","sed -i "&amp;IF($AK$162="MacOS","'' ","")&amp;"'s#"&amp;BJ$164&amp;"="""&amp;INDEX($E$116:$G$118,MATCH("●",INDEX($H$116:$AQ$118,,MATCH($D168,$70:$70,0)-7),0),1)&amp;""""&amp;"#"&amp;BJ$164&amp;"="&amp;""""&amp;VLOOKUP(BJ$164,$AD$9:$AN$20,8,FALSE)&amp;""""&amp;"#g'"&amp;"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68" s="73" t="str">
        <f>SUBSTITUTE(IF(VLOOKUP(BK$164,$AD$9:$AN$20,8,FALSE)=INDEX($E$120:$G$122,MATCH("●",INDEX($H$120:$AQ$122,,MATCH($D168,$70:$70,0)-7),0),1),"","sed -i "&amp;IF($AK$162="MacOS","'' ","")&amp;"'s#"&amp;BK$164&amp;"="""&amp;VLOOKUP(BK$164,$AD$9:$AN$20,8,FALSE)&amp;""""&amp;"#"&amp;BK$164&amp;"="&amp;""""&amp;INDEX($E$120:$G$122,MATCH("●",INDEX($H$120:$AQ$122,,MATCH($D168,$70:$70,0)-7),0),1)&amp;""""&amp;"#g'"&amp;" ${CONFIG_DIR}db_data_config.txt; export "&amp;BK$164&amp;"="&amp;""""&amp;INDEX($E$120:$G$122,MATCH("●",INDEX($H$120:$AQ$122,,MATCH($D168,$70:$70,0)-7),0),1)&amp;""";"),",",""",""")</f>
        <v/>
      </c>
      <c r="BL168" s="73" t="str">
        <f>SUBSTITUTE(IF(INDEX($E$120:$G$122,MATCH("●",INDEX($H$120:$AQ$122,,MATCH($D168,$70:$70,0)-7),0),1)=VLOOKUP(BL$164,$AD$9:$AN$20,8,FALSE),"","sed -i "&amp;IF($AK$162="MacOS","'' ","")&amp;"'s#"&amp;BL$164&amp;"="""&amp;INDEX($E$120:$G$122,MATCH("●",INDEX($H$120:$AQ$122,,MATCH($D168,$70:$70,0)-7),0),1)&amp;""""&amp;"#"&amp;BL$164&amp;"="&amp;""""&amp;VLOOKUP(BL$164,$AD$9:$AN$20,8,FALSE)&amp;""""&amp;"#g'"&amp;"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68" s="73" t="str">
        <f>SUBSTITUTE(IF(VLOOKUP(BM$164,$AD$9:$AN$20,8,FALSE)=INDEX($E$124:$G$126,MATCH("●",INDEX($H$124:$AQ$126,,MATCH($D168,$70:$70,0)-7),0),1),"","sed -i "&amp;IF($AK$162="MacOS","'' ","")&amp;"'s#"&amp;BM$164&amp;"="""&amp;VLOOKUP(BM$164,$AD$9:$AN$20,8,FALSE)&amp;""""&amp;"#"&amp;BM$164&amp;"="&amp;""""&amp;INDEX($E$124:$G$126,MATCH("●",INDEX($H$124:$AQ$126,,MATCH($D168,$70:$70,0)-7),0),1)&amp;""""&amp;"#g'"&amp;" ${CONFIG_DIR}db_data_config.txt; export "&amp;BM$164&amp;"="&amp;""""&amp;INDEX($E$124:$G$126,MATCH("●",INDEX($H$124:$AQ$126,,MATCH($D168,$70:$70,0)-7),0),1)&amp;""";"),",",""",""")</f>
        <v/>
      </c>
      <c r="BN168" s="73" t="str">
        <f>SUBSTITUTE(IF(INDEX($E$124:$G$126,MATCH("●",INDEX($H$124:$AQ$126,,MATCH($D168,$70:$70,0)-7),0),1)=VLOOKUP(BN$164,$AD$9:$AN$20,8,FALSE),"","sed -i "&amp;IF($AK$162="MacOS","'' ","")&amp;"'s#"&amp;BN$164&amp;"="""&amp;INDEX($E$124:$G$126,MATCH("●",INDEX($H$124:$AQ$126,,MATCH($D168,$70:$70,0)-7),0),1)&amp;""""&amp;"#"&amp;BN$164&amp;"="&amp;""""&amp;VLOOKUP(BN$164,$AD$9:$AN$20,8,FALSE)&amp;""""&amp;"#g'"&amp;"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68" s="73" t="str">
        <f>SUBSTITUTE(IF(VLOOKUP(BO$164,$AD$9:$AN$20,8,FALSE)=INDEX($E$128:$G$130,MATCH("●",INDEX($H$128:$AQ$130,,MATCH($D168,$70:$70,0)-7),0),1),"","sed -i "&amp;IF($AK$162="MacOS","'' ","")&amp;"'s#"&amp;BO$164&amp;"="""&amp;VLOOKUP(BO$164,$AD$9:$AN$20,8,FALSE)&amp;""""&amp;"#"&amp;BO$164&amp;"="&amp;""""&amp;INDEX($E$128:$G$130,MATCH("●",INDEX($H$128:$AQ$130,,MATCH($D168,$70:$70,0)-7),0),1)&amp;""""&amp;"#g'"&amp;" ${CONFIG_DIR}db_data_config.txt; export "&amp;BO$164&amp;"="&amp;""""&amp;INDEX($E$128:$G$130,MATCH("●",INDEX($H$128:$AQ$130,,MATCH($D168,$70:$70,0)-7),0),1)&amp;""";"),",",""",""")</f>
        <v/>
      </c>
      <c r="BP168" s="73" t="str">
        <f>SUBSTITUTE(IF(INDEX($E$128:$G$130,MATCH("●",INDEX($H$128:$AQ$130,,MATCH($D168,$70:$70,0)-7),0),1)=VLOOKUP(BP$164,$AD$9:$AN$20,8,FALSE),"","sed -i "&amp;IF($AK$162="MacOS","'' ","")&amp;"'s#"&amp;BP$164&amp;"="""&amp;INDEX($E$128:$G$130,MATCH("●",INDEX($H$128:$AQ$130,,MATCH($D168,$70:$70,0)-7),0),1)&amp;""""&amp;"#"&amp;BP$164&amp;"="&amp;""""&amp;VLOOKUP(BP$164,$AD$9:$AN$20,8,FALSE)&amp;""""&amp;"#g'"&amp;"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68" s="73" t="str">
        <f>SUBSTITUTE(IF(VLOOKUP(BQ$164,$AD$9:$AN$20,8,FALSE)=INDEX($E$132:$G$134,MATCH("●",INDEX($H$132:$AQ$134,,MATCH($D168,$70:$70,0)-7),0),1),"","sed -i "&amp;IF($AK$162="MacOS","'' ","")&amp;"'s#"&amp;BQ$164&amp;"="""&amp;VLOOKUP(BQ$164,$AD$9:$AN$20,8,FALSE)&amp;""""&amp;"#"&amp;BQ$164&amp;"="&amp;""""&amp;INDEX($E$132:$G$134,MATCH("●",INDEX($H$132:$AQ$134,,MATCH($D168,$70:$70,0)-7),0),1)&amp;""""&amp;"#g'"&amp;" ${CONFIG_DIR}db_data_config.txt; export "&amp;BQ$164&amp;"="&amp;""""&amp;INDEX($E$132:$G$134,MATCH("●",INDEX($H$132:$AQ$134,,MATCH($D168,$70:$70,0)-7),0),1)&amp;""";"),",",""",""")</f>
        <v/>
      </c>
      <c r="BR168" s="73" t="str">
        <f>SUBSTITUTE(IF(INDEX($E$132:$G$134,MATCH("●",INDEX($H$132:$AQ$134,,MATCH($D168,$70:$70,0)-7),0),1)=VLOOKUP(BR$164,$AD$9:$AN$20,8,FALSE),"","sed -i "&amp;IF($AK$162="MacOS","'' ","")&amp;"'s#"&amp;BR$164&amp;"="""&amp;INDEX($E$132:$G$134,MATCH("●",INDEX($H$132:$AQ$134,,MATCH($D168,$70:$70,0)-7),0),1)&amp;""""&amp;"#"&amp;BR$164&amp;"="&amp;""""&amp;VLOOKUP(BR$164,$AD$9:$AN$20,8,FALSE)&amp;""""&amp;"#g'"&amp;"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68" s="73" t="str">
        <f>SUBSTITUTE(IF(VLOOKUP(BS$164,$AD$9:$AN$20,8,FALSE)=INDEX($E$136:$G$138,MATCH("●",INDEX($H$136:$AQ$138,,MATCH($D168,$70:$70,0)-7),0),1),"","sed -i "&amp;IF($AK$162="MacOS","'' ","")&amp;"'s#"&amp;BS$164&amp;"="""&amp;VLOOKUP(BS$164,$AD$9:$AN$20,8,FALSE)&amp;""""&amp;"#"&amp;BS$164&amp;"="&amp;""""&amp;INDEX($E$136:$G$138,MATCH("●",INDEX($H$136:$AQ$138,,MATCH($D168,$70:$70,0)-7),0),1)&amp;""""&amp;"#g'"&amp;" ${CONFIG_DIR}db_data_config.txt; export "&amp;BS$164&amp;"="&amp;""""&amp;INDEX($E$136:$G$138,MATCH("●",INDEX($H$136:$AQ$138,,MATCH($D168,$70:$70,0)-7),0),1)&amp;""";"),",",""",""")</f>
        <v/>
      </c>
      <c r="BT168" s="73" t="str">
        <f>SUBSTITUTE(IF(INDEX($E$136:$G$138,MATCH("●",INDEX($H$136:$AQ$138,,MATCH($D168,$70:$70,0)-7),0),1)=VLOOKUP(BT$164,$AD$9:$AN$20,8,FALSE),"","sed -i "&amp;IF($AK$162="MacOS","'' ","")&amp;"'s#"&amp;BT$164&amp;"="""&amp;INDEX($E$136:$G$138,MATCH("●",INDEX($H$136:$AQ$138,,MATCH($D168,$70:$70,0)-7),0),1)&amp;""""&amp;"#"&amp;BT$164&amp;"="&amp;""""&amp;VLOOKUP(BT$164,$AD$9:$AN$20,8,FALSE)&amp;""""&amp;"#g'"&amp;"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68" s="60" t="s">
        <v>1107</v>
      </c>
    </row>
    <row r="169" spans="3:73" ht="54" customHeight="1">
      <c r="D169" s="138">
        <f t="shared" ref="D169:D201" si="3">$D168+1</f>
        <v>112</v>
      </c>
      <c r="E169" s="139"/>
      <c r="F169" s="139"/>
      <c r="G169" s="140"/>
      <c r="H169" s="45" t="str">
        <f t="shared" ca="1" si="2"/>
        <v>clear; echo テストケース112;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6" t="str" cm="1">
        <f t="array" ref="AE169">SUBSTITUTE(INDEX($H$140:$AQ$140, , MATCH($D169, $70:$70, 0)-7),"-","")</f>
        <v>正常</v>
      </c>
      <c r="AF169" s="147"/>
      <c r="AG169" s="148"/>
      <c r="AH169" s="156" t="s">
        <v>995</v>
      </c>
      <c r="AI169" s="157"/>
      <c r="AJ169" s="157"/>
      <c r="AK169" s="157"/>
      <c r="AL169" s="157"/>
      <c r="AM169" s="157"/>
      <c r="AN169" s="157"/>
      <c r="AO169" s="157"/>
      <c r="AP169" s="157"/>
      <c r="AQ169" s="158"/>
      <c r="AS169" s="69" t="str" cm="1">
        <f t="array" ref="AS169">SUBSTITUTE(TEXT(INDEX($H$143:$AQ$143,1,$D169-108),"000000"),"-","")</f>
        <v>220001</v>
      </c>
      <c r="AT169" s="70"/>
      <c r="AU169" s="71"/>
      <c r="AW169" s="73" t="str">
        <f>SUBSTITUTE(IF(VLOOKUP(AW$164,$AD$9:$AN$20,8,FALSE)=INDEX($E$76:$G$78,MATCH("●",INDEX($H$76:$AQ$78,,MATCH($D169,$70:$70,0)-7),0),1),"","sed -i "&amp;IF($AK$162="MacOS","'' ","")&amp;"'s#"&amp;AW$164&amp;"="""&amp;VLOOKUP(AW$164,$AD$9:$AN$20,8,FALSE)&amp;""""&amp;"#"&amp;AW$164&amp;"="&amp;""""&amp;INDEX($E$76:$G$78,MATCH("●",INDEX($H$76:$AQ$78,,MATCH($D169,$70:$70,0)-7),0),1)&amp;""""&amp;"#g'"&amp;" ${CONFIG_DIR}db_data_config.txt; export "&amp;AW$164&amp;"="&amp;""""&amp;INDEX($E$76:$G$78,MATCH("●",INDEX($H$76:$AQ$78,,MATCH($D169,$70:$70,0)-7),0),1)&amp;""";"),",",""",""")</f>
        <v/>
      </c>
      <c r="AX169" s="73" t="str">
        <f>SUBSTITUTE(IF(INDEX($E$76:$G$78,MATCH("●",INDEX($H$76:$AQ$78,,MATCH($D169,$70:$70,0)-7),0),1)=VLOOKUP(AX$164,$AD$9:$AN$20,8,FALSE),"","sed -i "&amp;IF($AK$162="MacOS","'' ","")&amp;"'s#"&amp;AX$164&amp;"="""&amp;INDEX($E$76:$G$78,MATCH("●",INDEX($H$76:$AQ$78,,MATCH($D169,$70:$70,0)-7),0),1)&amp;""""&amp;"#"&amp;AX$164&amp;"="&amp;""""&amp;VLOOKUP(AX$164,$AD$9:$AN$20,8,FALSE)&amp;""""&amp;"#g'"&amp;"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69" s="73" t="str">
        <f>SUBSTITUTE(IF(VLOOKUP(AY$164,$AD$9:$AN$20,8,FALSE)=INDEX($E$80:$G$84,MATCH("●",INDEX($H$80:$AQ$84,,MATCH($D169,$70:$70,0)-7),0),1),"","sed -i "&amp;IF($AK$162="MacOS","'' ","")&amp;"'s#"&amp;AY$164&amp;"="""&amp;VLOOKUP(AY$164,$AD$9:$AN$20,8,FALSE)&amp;""""&amp;"#"&amp;AY$164&amp;"="&amp;""""&amp;INDEX($E$80:$G$84,MATCH("●",INDEX($H$80:$AQ$84,,MATCH($D169,$70:$70,0)-7),0),1)&amp;""""&amp;"#g'"&amp;" ${CONFIG_DIR}db_data_config.txt; export "&amp;AY$164&amp;"="&amp;""""&amp;INDEX($E$80:$G$84,MATCH("●",INDEX($H$80:$AQ$84,,MATCH($D169,$70:$70,0)-7),0),1)&amp;""";"),",",""",""")</f>
        <v>sed -i '' 's#COLUMN_DATA_TYPE="char"#COLUMN_DATA_TYPE="byte"#g' ${CONFIG_DIR}db_data_config.txt; export COLUMN_DATA_TYPE="byte";</v>
      </c>
      <c r="AZ169" s="73" t="str">
        <f>SUBSTITUTE(IF(INDEX($E$80:$G$84,MATCH("●",INDEX($H$80:$AQ$84,,MATCH($D169,$70:$70,0)-7),0),1)=VLOOKUP(AZ$164,$AD$9:$AN$20,8,FALSE),"","sed -i "&amp;IF($AK$162="MacOS","'' ","")&amp;"'s#"&amp;AZ$164&amp;"="""&amp;INDEX($E$80:$G$84,MATCH("●",INDEX($H$80:$AQ$84,,MATCH($D169,$70:$70,0)-7),0),1)&amp;""""&amp;"#"&amp;AZ$164&amp;"="&amp;""""&amp;VLOOKUP(AZ$164,$AD$9:$AN$20,8,FALSE)&amp;""""&amp;"#g'"&amp;"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69" s="73" t="str">
        <f>SUBSTITUTE(IF(VLOOKUP(BA$164,$AD$9:$AN$20,8,FALSE)=INDEX($E$86:$G$99,MATCH("●",INDEX($H$86:$AQ$99,,MATCH($D169,$70:$70,0)-7),0),1),"","sed -i "&amp;IF($AK$162="MacOS","'' ","")&amp;"'s#"&amp;BA$164&amp;"="""&amp;VLOOKUP(BA$164,$AD$9:$AN$20,8,FALSE)&amp;""""&amp;"#"&amp;BA$164&amp;"="&amp;""""&amp;INDEX($E$86:$G$99,MATCH("●",INDEX($H$86:$AQ$99,,MATCH($D169,$70:$70,0)-7),0),1)&amp;""""&amp;"#g'"&amp;" ${CONFIG_DIR}db_data_config.txt; export "&amp;BA$164&amp;"="&amp;""""&amp;INDEX($E$86:$G$99,MATCH("●",INDEX($H$86:$AQ$99,,MATCH($D169,$70:$70,0)-7),0),1)&amp;""";"),",",""",""")</f>
        <v>sed -i '' 's#COLUMN_DATA_LENGTH="3"#COLUMN_DATA_LENGTH="2"#g' ${CONFIG_DIR}db_data_config.txt; export COLUMN_DATA_LENGTH="2";</v>
      </c>
      <c r="BB169" s="73" t="str">
        <f>SUBSTITUTE(IF(INDEX($E$86:$G$99,MATCH("●",INDEX($H$86:$AQ$99,,MATCH($D169,$70:$70,0)-7),0),1)=VLOOKUP(BB$164,$AD$9:$AN$20,8,FALSE),"","sed -i "&amp;IF($AK$162="MacOS","'' ","")&amp;"'s#"&amp;BB$164&amp;"="""&amp;INDEX($E$86:$G$99,MATCH("●",INDEX($H$86:$AQ$99,,MATCH($D169,$70:$70,0)-7),0),1)&amp;""""&amp;"#"&amp;BB$164&amp;"="&amp;""""&amp;VLOOKUP(BB$164,$AD$9:$AN$20,8,FALSE)&amp;""""&amp;"#g'"&amp;"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69" s="73" t="str">
        <f>SUBSTITUTE(IF(VLOOKUP(BC$164,$AD$9:$AN$20,8,FALSE)=INDEX($E$101:$G$104,MATCH("●",INDEX($H$101:$AQ$104,,MATCH($D169,$70:$70,0)-7),0),1),"","sed -i "&amp;IF($AK$162="MacOS","'' ","")&amp;"'s#"&amp;BC$164&amp;"="""&amp;VLOOKUP(BC$164,$AD$9:$AN$20,8,FALSE)&amp;""""&amp;"#"&amp;BC$164&amp;"="&amp;""""&amp;INDEX($E$101:$G$104,MATCH("●",INDEX($H$101:$AQ$104,,MATCH($D169,$70:$70,0)-7),0),1)&amp;""""&amp;"#g'"&amp;" ${CONFIG_DIR}db_data_config.txt; export "&amp;BC$164&amp;"="&amp;""""&amp;INDEX($E$101:$G$104,MATCH("●",INDEX($H$101:$AQ$104,,MATCH($D169,$70:$70,0)-7),0),1)&amp;""";"),",",""",""")</f>
        <v>sed -i '' 's#COLUMN_DATA_TRIM="NONE"#COLUMN_DATA_TRIM="ftbt"#g' ${CONFIG_DIR}db_data_config.txt; export COLUMN_DATA_TRIM="ftbt";</v>
      </c>
      <c r="BD169" s="73" t="str">
        <f>SUBSTITUTE(IF(INDEX($E$101:$G$104,MATCH("●",INDEX($H$101:$AQ$104,,MATCH($D169,$70:$70,0)-7),0),1)=VLOOKUP(BD$164,$AD$9:$AN$20,8,FALSE),"","sed -i "&amp;IF($AK$162="MacOS","'' ","")&amp;"'s#"&amp;BD$164&amp;"="""&amp;INDEX($E$101:$G$104,MATCH("●",INDEX($H$101:$AQ$104,,MATCH($D169,$70:$70,0)-7),0),1)&amp;""""&amp;"#"&amp;BD$164&amp;"="&amp;""""&amp;VLOOKUP(BD$164,$AD$9:$AN$20,8,FALSE)&amp;""""&amp;"#g'"&amp;"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69" s="73" t="str">
        <f>SUBSTITUTE(IF(VLOOKUP(BE$164,$AD$9:$AN$20,8,FALSE)=INDEX($E$106:$G$109,MATCH("●",INDEX($H$106:$AQ$109,,MATCH($D169,$70:$70,0)-7),0),1),"","sed -i "&amp;IF($AK$162="MacOS","'' ","")&amp;"'s#"&amp;BE$164&amp;"="""&amp;VLOOKUP(BE$164,$AD$9:$AN$20,8,FALSE)&amp;""""&amp;"#"&amp;BE$164&amp;"="&amp;""""&amp;INDEX($E$106:$G$109,MATCH("●",INDEX($H$106:$AQ$109,,MATCH($D169,$70:$70,0)-7),0),1)&amp;""""&amp;"#g'"&amp;" ${CONFIG_DIR}db_data_config.txt; export "&amp;BE$164&amp;"="&amp;""""&amp;INDEX($E$106:$G$109,MATCH("●",INDEX($H$106:$AQ$109,,MATCH($D169,$70:$70,0)-7),0),1)&amp;""";"),",",""",""")</f>
        <v/>
      </c>
      <c r="BF169" s="73" t="str">
        <f>SUBSTITUTE(IF(INDEX($E$106:$G$109,MATCH("●",INDEX($H$106:$AQ$109,,MATCH($D169,$70:$70,0)-7),0),1)=VLOOKUP(BF$164,$AD$9:$AN$20,8,FALSE),"","sed -i "&amp;IF($AK$162="MacOS","'' ","")&amp;"'s#"&amp;BF$164&amp;"="""&amp;INDEX($E$106:$G$109,MATCH("●",INDEX($H$106:$AQ$109,,MATCH($D169,$70:$70,0)-7),0),1)&amp;""""&amp;"#"&amp;BF$164&amp;"="&amp;""""&amp;VLOOKUP(BF$164,$AD$9:$AN$20,8,FALSE)&amp;""""&amp;"#g'"&amp;"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69" s="73" t="str">
        <f>SUBSTITUTE(IF(VLOOKUP(BG$164,$AD$9:$AN$20,8,FALSE)=INDEX($E$111:$G$114,MATCH("●",INDEX($H$111:$AQ$114,,MATCH($D169,$70:$70,0)-7),0),1),"","sed -i "&amp;IF($AK$162="MacOS","'' ","")&amp;"'s#"&amp;BG$164&amp;"="""&amp;VLOOKUP(BG$164,$AD$9:$AN$20,8,FALSE)&amp;""""&amp;"#"&amp;BG$164&amp;"="&amp;""""&amp;INDEX($E$111:$G$114,MATCH("●",INDEX($H$111:$AQ$114,,MATCH($D169,$70:$70,0)-7),0),1)&amp;""""&amp;"#g'"&amp;" ${CONFIG_DIR}db_data_config.txt; export "&amp;BG$164&amp;"="&amp;""""&amp;INDEX($E$111:$G$114,MATCH("●",INDEX($H$111:$AQ$114,,MATCH($D169,$70:$70,0)-7),0),1)&amp;""";"),",",""",""")</f>
        <v/>
      </c>
      <c r="BH169" s="73" t="str">
        <f>SUBSTITUTE(IF(INDEX($E$111:$G$114,MATCH("●",INDEX($H$111:$AQ$114,,MATCH($D169,$70:$70,0)-7),0),1)=VLOOKUP(BH$164,$AD$9:$AN$20,8,FALSE),"","sed -i "&amp;IF($AK$162="MacOS","'' ","")&amp;"'s#"&amp;BH$164&amp;"="""&amp;INDEX($E$111:$G$114,MATCH("●",INDEX($H$111:$AQ$114,,MATCH($D169,$70:$70,0)-7),0),1)&amp;""""&amp;"#"&amp;BH$164&amp;"="&amp;""""&amp;VLOOKUP(BH$164,$AD$9:$AN$20,8,FALSE)&amp;""""&amp;"#g'"&amp;"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69" s="73" t="str">
        <f>SUBSTITUTE(IF(VLOOKUP(BI$164,$AD$9:$AN$20,8,FALSE)=INDEX($E$116:$G$118,MATCH("●",INDEX($H$116:$AQ$118,,MATCH($D169,$70:$70,0)-7),0),1),"","sed -i "&amp;IF($AK$162="MacOS","'' ","")&amp;"'s#"&amp;BI$164&amp;"="""&amp;VLOOKUP(BI$164,$AD$9:$AN$20,8,FALSE)&amp;""""&amp;"#"&amp;BI$164&amp;"="&amp;""""&amp;INDEX($E$116:$G$118,MATCH("●",INDEX($H$116:$AQ$118,,MATCH($D169,$70:$70,0)-7),0),1)&amp;""""&amp;"#g'"&amp;" ${CONFIG_DIR}db_data_config.txt; export "&amp;BI$164&amp;"="&amp;""""&amp;INDEX($E$116:$G$118,MATCH("●",INDEX($H$116:$AQ$118,,MATCH($D169,$70:$70,0)-7),0),1)&amp;""";"),",",""",""")</f>
        <v/>
      </c>
      <c r="BJ169" s="73" t="str">
        <f>SUBSTITUTE(IF(INDEX($E$116:$G$118,MATCH("●",INDEX($H$116:$AQ$118,,MATCH($D169,$70:$70,0)-7),0),1)=VLOOKUP(BJ$164,$AD$9:$AN$20,8,FALSE),"","sed -i "&amp;IF($AK$162="MacOS","'' ","")&amp;"'s#"&amp;BJ$164&amp;"="""&amp;INDEX($E$116:$G$118,MATCH("●",INDEX($H$116:$AQ$118,,MATCH($D169,$70:$70,0)-7),0),1)&amp;""""&amp;"#"&amp;BJ$164&amp;"="&amp;""""&amp;VLOOKUP(BJ$164,$AD$9:$AN$20,8,FALSE)&amp;""""&amp;"#g'"&amp;"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69" s="73" t="str">
        <f>SUBSTITUTE(IF(VLOOKUP(BK$164,$AD$9:$AN$20,8,FALSE)=INDEX($E$120:$G$122,MATCH("●",INDEX($H$120:$AQ$122,,MATCH($D169,$70:$70,0)-7),0),1),"","sed -i "&amp;IF($AK$162="MacOS","'' ","")&amp;"'s#"&amp;BK$164&amp;"="""&amp;VLOOKUP(BK$164,$AD$9:$AN$20,8,FALSE)&amp;""""&amp;"#"&amp;BK$164&amp;"="&amp;""""&amp;INDEX($E$120:$G$122,MATCH("●",INDEX($H$120:$AQ$122,,MATCH($D169,$70:$70,0)-7),0),1)&amp;""""&amp;"#g'"&amp;" ${CONFIG_DIR}db_data_config.txt; export "&amp;BK$164&amp;"="&amp;""""&amp;INDEX($E$120:$G$122,MATCH("●",INDEX($H$120:$AQ$122,,MATCH($D169,$70:$70,0)-7),0),1)&amp;""";"),",",""",""")</f>
        <v/>
      </c>
      <c r="BL169" s="73" t="str">
        <f>SUBSTITUTE(IF(INDEX($E$120:$G$122,MATCH("●",INDEX($H$120:$AQ$122,,MATCH($D169,$70:$70,0)-7),0),1)=VLOOKUP(BL$164,$AD$9:$AN$20,8,FALSE),"","sed -i "&amp;IF($AK$162="MacOS","'' ","")&amp;"'s#"&amp;BL$164&amp;"="""&amp;INDEX($E$120:$G$122,MATCH("●",INDEX($H$120:$AQ$122,,MATCH($D169,$70:$70,0)-7),0),1)&amp;""""&amp;"#"&amp;BL$164&amp;"="&amp;""""&amp;VLOOKUP(BL$164,$AD$9:$AN$20,8,FALSE)&amp;""""&amp;"#g'"&amp;"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69" s="73" t="str">
        <f>SUBSTITUTE(IF(VLOOKUP(BM$164,$AD$9:$AN$20,8,FALSE)=INDEX($E$124:$G$126,MATCH("●",INDEX($H$124:$AQ$126,,MATCH($D169,$70:$70,0)-7),0),1),"","sed -i "&amp;IF($AK$162="MacOS","'' ","")&amp;"'s#"&amp;BM$164&amp;"="""&amp;VLOOKUP(BM$164,$AD$9:$AN$20,8,FALSE)&amp;""""&amp;"#"&amp;BM$164&amp;"="&amp;""""&amp;INDEX($E$124:$G$126,MATCH("●",INDEX($H$124:$AQ$126,,MATCH($D169,$70:$70,0)-7),0),1)&amp;""""&amp;"#g'"&amp;" ${CONFIG_DIR}db_data_config.txt; export "&amp;BM$164&amp;"="&amp;""""&amp;INDEX($E$124:$G$126,MATCH("●",INDEX($H$124:$AQ$126,,MATCH($D169,$70:$70,0)-7),0),1)&amp;""";"),",",""",""")</f>
        <v/>
      </c>
      <c r="BN169" s="73" t="str">
        <f>SUBSTITUTE(IF(INDEX($E$124:$G$126,MATCH("●",INDEX($H$124:$AQ$126,,MATCH($D169,$70:$70,0)-7),0),1)=VLOOKUP(BN$164,$AD$9:$AN$20,8,FALSE),"","sed -i "&amp;IF($AK$162="MacOS","'' ","")&amp;"'s#"&amp;BN$164&amp;"="""&amp;INDEX($E$124:$G$126,MATCH("●",INDEX($H$124:$AQ$126,,MATCH($D169,$70:$70,0)-7),0),1)&amp;""""&amp;"#"&amp;BN$164&amp;"="&amp;""""&amp;VLOOKUP(BN$164,$AD$9:$AN$20,8,FALSE)&amp;""""&amp;"#g'"&amp;"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69" s="73" t="str">
        <f>SUBSTITUTE(IF(VLOOKUP(BO$164,$AD$9:$AN$20,8,FALSE)=INDEX($E$128:$G$130,MATCH("●",INDEX($H$128:$AQ$130,,MATCH($D169,$70:$70,0)-7),0),1),"","sed -i "&amp;IF($AK$162="MacOS","'' ","")&amp;"'s#"&amp;BO$164&amp;"="""&amp;VLOOKUP(BO$164,$AD$9:$AN$20,8,FALSE)&amp;""""&amp;"#"&amp;BO$164&amp;"="&amp;""""&amp;INDEX($E$128:$G$130,MATCH("●",INDEX($H$128:$AQ$130,,MATCH($D169,$70:$70,0)-7),0),1)&amp;""""&amp;"#g'"&amp;" ${CONFIG_DIR}db_data_config.txt; export "&amp;BO$164&amp;"="&amp;""""&amp;INDEX($E$128:$G$130,MATCH("●",INDEX($H$128:$AQ$130,,MATCH($D169,$70:$70,0)-7),0),1)&amp;""";"),",",""",""")</f>
        <v/>
      </c>
      <c r="BP169" s="73" t="str">
        <f>SUBSTITUTE(IF(INDEX($E$128:$G$130,MATCH("●",INDEX($H$128:$AQ$130,,MATCH($D169,$70:$70,0)-7),0),1)=VLOOKUP(BP$164,$AD$9:$AN$20,8,FALSE),"","sed -i "&amp;IF($AK$162="MacOS","'' ","")&amp;"'s#"&amp;BP$164&amp;"="""&amp;INDEX($E$128:$G$130,MATCH("●",INDEX($H$128:$AQ$130,,MATCH($D169,$70:$70,0)-7),0),1)&amp;""""&amp;"#"&amp;BP$164&amp;"="&amp;""""&amp;VLOOKUP(BP$164,$AD$9:$AN$20,8,FALSE)&amp;""""&amp;"#g'"&amp;"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69" s="73" t="str">
        <f>SUBSTITUTE(IF(VLOOKUP(BQ$164,$AD$9:$AN$20,8,FALSE)=INDEX($E$132:$G$134,MATCH("●",INDEX($H$132:$AQ$134,,MATCH($D169,$70:$70,0)-7),0),1),"","sed -i "&amp;IF($AK$162="MacOS","'' ","")&amp;"'s#"&amp;BQ$164&amp;"="""&amp;VLOOKUP(BQ$164,$AD$9:$AN$20,8,FALSE)&amp;""""&amp;"#"&amp;BQ$164&amp;"="&amp;""""&amp;INDEX($E$132:$G$134,MATCH("●",INDEX($H$132:$AQ$134,,MATCH($D169,$70:$70,0)-7),0),1)&amp;""""&amp;"#g'"&amp;" ${CONFIG_DIR}db_data_config.txt; export "&amp;BQ$164&amp;"="&amp;""""&amp;INDEX($E$132:$G$134,MATCH("●",INDEX($H$132:$AQ$134,,MATCH($D169,$70:$70,0)-7),0),1)&amp;""";"),",",""",""")</f>
        <v/>
      </c>
      <c r="BR169" s="73" t="str">
        <f>SUBSTITUTE(IF(INDEX($E$132:$G$134,MATCH("●",INDEX($H$132:$AQ$134,,MATCH($D169,$70:$70,0)-7),0),1)=VLOOKUP(BR$164,$AD$9:$AN$20,8,FALSE),"","sed -i "&amp;IF($AK$162="MacOS","'' ","")&amp;"'s#"&amp;BR$164&amp;"="""&amp;INDEX($E$132:$G$134,MATCH("●",INDEX($H$132:$AQ$134,,MATCH($D169,$70:$70,0)-7),0),1)&amp;""""&amp;"#"&amp;BR$164&amp;"="&amp;""""&amp;VLOOKUP(BR$164,$AD$9:$AN$20,8,FALSE)&amp;""""&amp;"#g'"&amp;"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69" s="73" t="str">
        <f>SUBSTITUTE(IF(VLOOKUP(BS$164,$AD$9:$AN$20,8,FALSE)=INDEX($E$136:$G$138,MATCH("●",INDEX($H$136:$AQ$138,,MATCH($D169,$70:$70,0)-7),0),1),"","sed -i "&amp;IF($AK$162="MacOS","'' ","")&amp;"'s#"&amp;BS$164&amp;"="""&amp;VLOOKUP(BS$164,$AD$9:$AN$20,8,FALSE)&amp;""""&amp;"#"&amp;BS$164&amp;"="&amp;""""&amp;INDEX($E$136:$G$138,MATCH("●",INDEX($H$136:$AQ$138,,MATCH($D169,$70:$70,0)-7),0),1)&amp;""""&amp;"#g'"&amp;" ${CONFIG_DIR}db_data_config.txt; export "&amp;BS$164&amp;"="&amp;""""&amp;INDEX($E$136:$G$138,MATCH("●",INDEX($H$136:$AQ$138,,MATCH($D169,$70:$70,0)-7),0),1)&amp;""";"),",",""",""")</f>
        <v/>
      </c>
      <c r="BT169" s="73" t="str">
        <f>SUBSTITUTE(IF(INDEX($E$136:$G$138,MATCH("●",INDEX($H$136:$AQ$138,,MATCH($D169,$70:$70,0)-7),0),1)=VLOOKUP(BT$164,$AD$9:$AN$20,8,FALSE),"","sed -i "&amp;IF($AK$162="MacOS","'' ","")&amp;"'s#"&amp;BT$164&amp;"="""&amp;INDEX($E$136:$G$138,MATCH("●",INDEX($H$136:$AQ$138,,MATCH($D169,$70:$70,0)-7),0),1)&amp;""""&amp;"#"&amp;BT$164&amp;"="&amp;""""&amp;VLOOKUP(BT$164,$AD$9:$AN$20,8,FALSE)&amp;""""&amp;"#g'"&amp;"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69" s="60" t="s">
        <v>1107</v>
      </c>
    </row>
    <row r="170" spans="3:73" ht="90" customHeight="1">
      <c r="D170" s="138">
        <f t="shared" si="3"/>
        <v>113</v>
      </c>
      <c r="E170" s="139"/>
      <c r="F170" s="139"/>
      <c r="G170" s="140"/>
      <c r="H170" s="45" t="str">
        <f t="shared" ca="1" si="2"/>
        <v>clear; echo テストケース113;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6" t="str" cm="1">
        <f t="array" ref="AE170">SUBSTITUTE(INDEX($H$140:$AQ$140, , MATCH($D170, $70:$70, 0)-7),"-","")</f>
        <v>正常</v>
      </c>
      <c r="AF170" s="147"/>
      <c r="AG170" s="148"/>
      <c r="AH170" s="156" t="s">
        <v>996</v>
      </c>
      <c r="AI170" s="157"/>
      <c r="AJ170" s="157"/>
      <c r="AK170" s="157"/>
      <c r="AL170" s="157"/>
      <c r="AM170" s="157"/>
      <c r="AN170" s="157"/>
      <c r="AO170" s="157"/>
      <c r="AP170" s="157"/>
      <c r="AQ170" s="158"/>
      <c r="AS170" s="69" t="str" cm="1">
        <f t="array" ref="AS170">SUBSTITUTE(TEXT(INDEX($H$143:$AQ$143,1,$D170-108),"000000"),"-","")</f>
        <v>220001</v>
      </c>
      <c r="AT170" s="70"/>
      <c r="AU170" s="71"/>
      <c r="AW170" s="73" t="str">
        <f>SUBSTITUTE(IF(VLOOKUP(AW$164,$AD$9:$AN$20,8,FALSE)=INDEX($E$76:$G$78,MATCH("●",INDEX($H$76:$AQ$78,,MATCH($D170,$70:$70,0)-7),0),1),"","sed -i "&amp;IF($AK$162="MacOS","'' ","")&amp;"'s#"&amp;AW$164&amp;"="""&amp;VLOOKUP(AW$164,$AD$9:$AN$20,8,FALSE)&amp;""""&amp;"#"&amp;AW$164&amp;"="&amp;""""&amp;INDEX($E$76:$G$78,MATCH("●",INDEX($H$76:$AQ$78,,MATCH($D170,$70:$70,0)-7),0),1)&amp;""""&amp;"#g'"&amp;" ${CONFIG_DIR}db_data_config.txt; export "&amp;AW$164&amp;"="&amp;""""&amp;INDEX($E$76:$G$78,MATCH("●",INDEX($H$76:$AQ$78,,MATCH($D170,$70:$70,0)-7),0),1)&amp;""";"),",",""",""")</f>
        <v/>
      </c>
      <c r="AX170" s="73" t="str">
        <f>SUBSTITUTE(IF(INDEX($E$76:$G$78,MATCH("●",INDEX($H$76:$AQ$78,,MATCH($D170,$70:$70,0)-7),0),1)=VLOOKUP(AX$164,$AD$9:$AN$20,8,FALSE),"","sed -i "&amp;IF($AK$162="MacOS","'' ","")&amp;"'s#"&amp;AX$164&amp;"="""&amp;INDEX($E$76:$G$78,MATCH("●",INDEX($H$76:$AQ$78,,MATCH($D170,$70:$70,0)-7),0),1)&amp;""""&amp;"#"&amp;AX$164&amp;"="&amp;""""&amp;VLOOKUP(AX$164,$AD$9:$AN$20,8,FALSE)&amp;""""&amp;"#g'"&amp;"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0" s="73" t="str">
        <f>SUBSTITUTE(IF(VLOOKUP(AY$164,$AD$9:$AN$20,8,FALSE)=INDEX($E$80:$G$84,MATCH("●",INDEX($H$80:$AQ$84,,MATCH($D170,$70:$70,0)-7),0),1),"","sed -i "&amp;IF($AK$162="MacOS","'' ","")&amp;"'s#"&amp;AY$164&amp;"="""&amp;VLOOKUP(AY$164,$AD$9:$AN$20,8,FALSE)&amp;""""&amp;"#"&amp;AY$164&amp;"="&amp;""""&amp;INDEX($E$80:$G$84,MATCH("●",INDEX($H$80:$AQ$84,,MATCH($D170,$70:$70,0)-7),0),1)&amp;""""&amp;"#g'"&amp;" ${CONFIG_DIR}db_data_config.txt; export "&amp;AY$164&amp;"="&amp;""""&amp;INDEX($E$80:$G$84,MATCH("●",INDEX($H$80:$AQ$84,,MATCH($D170,$70:$70,0)-7),0),1)&amp;""";"),",",""",""")</f>
        <v>sed -i '' 's#COLUMN_DATA_TYPE="char"#COLUMN_DATA_TYPE="byte"#g' ${CONFIG_DIR}db_data_config.txt; export COLUMN_DATA_TYPE="byte";</v>
      </c>
      <c r="AZ170" s="73" t="str">
        <f>SUBSTITUTE(IF(INDEX($E$80:$G$84,MATCH("●",INDEX($H$80:$AQ$84,,MATCH($D170,$70:$70,0)-7),0),1)=VLOOKUP(AZ$164,$AD$9:$AN$20,8,FALSE),"","sed -i "&amp;IF($AK$162="MacOS","'' ","")&amp;"'s#"&amp;AZ$164&amp;"="""&amp;INDEX($E$80:$G$84,MATCH("●",INDEX($H$80:$AQ$84,,MATCH($D170,$70:$70,0)-7),0),1)&amp;""""&amp;"#"&amp;AZ$164&amp;"="&amp;""""&amp;VLOOKUP(AZ$164,$AD$9:$AN$20,8,FALSE)&amp;""""&amp;"#g'"&amp;"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70" s="73" t="str">
        <f>SUBSTITUTE(IF(VLOOKUP(BA$164,$AD$9:$AN$20,8,FALSE)=INDEX($E$86:$G$99,MATCH("●",INDEX($H$86:$AQ$99,,MATCH($D170,$70:$70,0)-7),0),1),"","sed -i "&amp;IF($AK$162="MacOS","'' ","")&amp;"'s#"&amp;BA$164&amp;"="""&amp;VLOOKUP(BA$164,$AD$9:$AN$20,8,FALSE)&amp;""""&amp;"#"&amp;BA$164&amp;"="&amp;""""&amp;INDEX($E$86:$G$99,MATCH("●",INDEX($H$86:$AQ$99,,MATCH($D170,$70:$70,0)-7),0),1)&amp;""""&amp;"#g'"&amp;" ${CONFIG_DIR}db_data_config.txt; export "&amp;BA$164&amp;"="&amp;""""&amp;INDEX($E$86:$G$99,MATCH("●",INDEX($H$86:$AQ$99,,MATCH($D170,$70:$70,0)-7),0),1)&amp;""";"),",",""",""")</f>
        <v/>
      </c>
      <c r="BB170" s="73" t="str">
        <f>SUBSTITUTE(IF(INDEX($E$86:$G$99,MATCH("●",INDEX($H$86:$AQ$99,,MATCH($D170,$70:$70,0)-7),0),1)=VLOOKUP(BB$164,$AD$9:$AN$20,8,FALSE),"","sed -i "&amp;IF($AK$162="MacOS","'' ","")&amp;"'s#"&amp;BB$164&amp;"="""&amp;INDEX($E$86:$G$99,MATCH("●",INDEX($H$86:$AQ$99,,MATCH($D170,$70:$70,0)-7),0),1)&amp;""""&amp;"#"&amp;BB$164&amp;"="&amp;""""&amp;VLOOKUP(BB$164,$AD$9:$AN$20,8,FALSE)&amp;""""&amp;"#g'"&amp;"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70" s="73" t="str">
        <f>SUBSTITUTE(IF(VLOOKUP(BC$164,$AD$9:$AN$20,8,FALSE)=INDEX($E$101:$G$104,MATCH("●",INDEX($H$101:$AQ$104,,MATCH($D170,$70:$70,0)-7),0),1),"","sed -i "&amp;IF($AK$162="MacOS","'' ","")&amp;"'s#"&amp;BC$164&amp;"="""&amp;VLOOKUP(BC$164,$AD$9:$AN$20,8,FALSE)&amp;""""&amp;"#"&amp;BC$164&amp;"="&amp;""""&amp;INDEX($E$101:$G$104,MATCH("●",INDEX($H$101:$AQ$104,,MATCH($D170,$70:$70,0)-7),0),1)&amp;""""&amp;"#g'"&amp;" ${CONFIG_DIR}db_data_config.txt; export "&amp;BC$164&amp;"="&amp;""""&amp;INDEX($E$101:$G$104,MATCH("●",INDEX($H$101:$AQ$104,,MATCH($D170,$70:$70,0)-7),0),1)&amp;""";"),",",""",""")</f>
        <v>sed -i '' 's#COLUMN_DATA_TRIM="NONE"#COLUMN_DATA_TRIM="FTBT"#g' ${CONFIG_DIR}db_data_config.txt; export COLUMN_DATA_TRIM="FTBT";</v>
      </c>
      <c r="BD170" s="73" t="str">
        <f>SUBSTITUTE(IF(INDEX($E$101:$G$104,MATCH("●",INDEX($H$101:$AQ$104,,MATCH($D170,$70:$70,0)-7),0),1)=VLOOKUP(BD$164,$AD$9:$AN$20,8,FALSE),"","sed -i "&amp;IF($AK$162="MacOS","'' ","")&amp;"'s#"&amp;BD$164&amp;"="""&amp;INDEX($E$101:$G$104,MATCH("●",INDEX($H$101:$AQ$104,,MATCH($D170,$70:$70,0)-7),0),1)&amp;""""&amp;"#"&amp;BD$164&amp;"="&amp;""""&amp;VLOOKUP(BD$164,$AD$9:$AN$20,8,FALSE)&amp;""""&amp;"#g'"&amp;"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70" s="73" t="str">
        <f>SUBSTITUTE(IF(VLOOKUP(BE$164,$AD$9:$AN$20,8,FALSE)=INDEX($E$106:$G$109,MATCH("●",INDEX($H$106:$AQ$109,,MATCH($D170,$70:$70,0)-7),0),1),"","sed -i "&amp;IF($AK$162="MacOS","'' ","")&amp;"'s#"&amp;BE$164&amp;"="""&amp;VLOOKUP(BE$164,$AD$9:$AN$20,8,FALSE)&amp;""""&amp;"#"&amp;BE$164&amp;"="&amp;""""&amp;INDEX($E$106:$G$109,MATCH("●",INDEX($H$106:$AQ$109,,MATCH($D170,$70:$70,0)-7),0),1)&amp;""""&amp;"#g'"&amp;" ${CONFIG_DIR}db_data_config.txt; export "&amp;BE$164&amp;"="&amp;""""&amp;INDEX($E$106:$G$109,MATCH("●",INDEX($H$106:$AQ$109,,MATCH($D170,$70:$70,0)-7),0),1)&amp;""";"),",",""",""")</f>
        <v>sed -i '' 's#COLUMN_DATA_SIGNED="0"#COLUMN_DATA_SIGNED="1"#g' ${CONFIG_DIR}db_data_config.txt; export COLUMN_DATA_SIGNED="1";</v>
      </c>
      <c r="BF170" s="73" t="str">
        <f>SUBSTITUTE(IF(INDEX($E$106:$G$109,MATCH("●",INDEX($H$106:$AQ$109,,MATCH($D170,$70:$70,0)-7),0),1)=VLOOKUP(BF$164,$AD$9:$AN$20,8,FALSE),"","sed -i "&amp;IF($AK$162="MacOS","'' ","")&amp;"'s#"&amp;BF$164&amp;"="""&amp;INDEX($E$106:$G$109,MATCH("●",INDEX($H$106:$AQ$109,,MATCH($D170,$70:$70,0)-7),0),1)&amp;""""&amp;"#"&amp;BF$164&amp;"="&amp;""""&amp;VLOOKUP(BF$164,$AD$9:$AN$20,8,FALSE)&amp;""""&amp;"#g'"&amp;"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70" s="73" t="str">
        <f>SUBSTITUTE(IF(VLOOKUP(BG$164,$AD$9:$AN$20,8,FALSE)=INDEX($E$111:$G$114,MATCH("●",INDEX($H$111:$AQ$114,,MATCH($D170,$70:$70,0)-7),0),1),"","sed -i "&amp;IF($AK$162="MacOS","'' ","")&amp;"'s#"&amp;BG$164&amp;"="""&amp;VLOOKUP(BG$164,$AD$9:$AN$20,8,FALSE)&amp;""""&amp;"#"&amp;BG$164&amp;"="&amp;""""&amp;INDEX($E$111:$G$114,MATCH("●",INDEX($H$111:$AQ$114,,MATCH($D170,$70:$70,0)-7),0),1)&amp;""""&amp;"#g'"&amp;" ${CONFIG_DIR}db_data_config.txt; export "&amp;BG$164&amp;"="&amp;""""&amp;INDEX($E$111:$G$114,MATCH("●",INDEX($H$111:$AQ$114,,MATCH($D170,$70:$70,0)-7),0),1)&amp;""";"),",",""",""")</f>
        <v>sed -i '' 's#SIGN_DIGIT="0"#SIGN_DIGIT="1"#g' ${CONFIG_DIR}db_data_config.txt; export SIGN_DIGIT="1";</v>
      </c>
      <c r="BH170" s="73" t="str">
        <f>SUBSTITUTE(IF(INDEX($E$111:$G$114,MATCH("●",INDEX($H$111:$AQ$114,,MATCH($D170,$70:$70,0)-7),0),1)=VLOOKUP(BH$164,$AD$9:$AN$20,8,FALSE),"","sed -i "&amp;IF($AK$162="MacOS","'' ","")&amp;"'s#"&amp;BH$164&amp;"="""&amp;INDEX($E$111:$G$114,MATCH("●",INDEX($H$111:$AQ$114,,MATCH($D170,$70:$70,0)-7),0),1)&amp;""""&amp;"#"&amp;BH$164&amp;"="&amp;""""&amp;VLOOKUP(BH$164,$AD$9:$AN$20,8,FALSE)&amp;""""&amp;"#g'"&amp;"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70" s="73" t="str">
        <f>SUBSTITUTE(IF(VLOOKUP(BI$164,$AD$9:$AN$20,8,FALSE)=INDEX($E$116:$G$118,MATCH("●",INDEX($H$116:$AQ$118,,MATCH($D170,$70:$70,0)-7),0),1),"","sed -i "&amp;IF($AK$162="MacOS","'' ","")&amp;"'s#"&amp;BI$164&amp;"="""&amp;VLOOKUP(BI$164,$AD$9:$AN$20,8,FALSE)&amp;""""&amp;"#"&amp;BI$164&amp;"="&amp;""""&amp;INDEX($E$116:$G$118,MATCH("●",INDEX($H$116:$AQ$118,,MATCH($D170,$70:$70,0)-7),0),1)&amp;""""&amp;"#g'"&amp;" ${CONFIG_DIR}db_data_config.txt; export "&amp;BI$164&amp;"="&amp;""""&amp;INDEX($E$116:$G$118,MATCH("●",INDEX($H$116:$AQ$118,,MATCH($D170,$70:$70,0)-7),0),1)&amp;""";"),",",""",""")</f>
        <v/>
      </c>
      <c r="BJ170" s="73" t="str">
        <f>SUBSTITUTE(IF(INDEX($E$116:$G$118,MATCH("●",INDEX($H$116:$AQ$118,,MATCH($D170,$70:$70,0)-7),0),1)=VLOOKUP(BJ$164,$AD$9:$AN$20,8,FALSE),"","sed -i "&amp;IF($AK$162="MacOS","'' ","")&amp;"'s#"&amp;BJ$164&amp;"="""&amp;INDEX($E$116:$G$118,MATCH("●",INDEX($H$116:$AQ$118,,MATCH($D170,$70:$70,0)-7),0),1)&amp;""""&amp;"#"&amp;BJ$164&amp;"="&amp;""""&amp;VLOOKUP(BJ$164,$AD$9:$AN$20,8,FALSE)&amp;""""&amp;"#g'"&amp;"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0" s="73" t="str">
        <f>SUBSTITUTE(IF(VLOOKUP(BK$164,$AD$9:$AN$20,8,FALSE)=INDEX($E$120:$G$122,MATCH("●",INDEX($H$120:$AQ$122,,MATCH($D170,$70:$70,0)-7),0),1),"","sed -i "&amp;IF($AK$162="MacOS","'' ","")&amp;"'s#"&amp;BK$164&amp;"="""&amp;VLOOKUP(BK$164,$AD$9:$AN$20,8,FALSE)&amp;""""&amp;"#"&amp;BK$164&amp;"="&amp;""""&amp;INDEX($E$120:$G$122,MATCH("●",INDEX($H$120:$AQ$122,,MATCH($D170,$70:$70,0)-7),0),1)&amp;""""&amp;"#g'"&amp;" ${CONFIG_DIR}db_data_config.txt; export "&amp;BK$164&amp;"="&amp;""""&amp;INDEX($E$120:$G$122,MATCH("●",INDEX($H$120:$AQ$122,,MATCH($D170,$70:$70,0)-7),0),1)&amp;""";"),",",""",""")</f>
        <v/>
      </c>
      <c r="BL170" s="73" t="str">
        <f>SUBSTITUTE(IF(INDEX($E$120:$G$122,MATCH("●",INDEX($H$120:$AQ$122,,MATCH($D170,$70:$70,0)-7),0),1)=VLOOKUP(BL$164,$AD$9:$AN$20,8,FALSE),"","sed -i "&amp;IF($AK$162="MacOS","'' ","")&amp;"'s#"&amp;BL$164&amp;"="""&amp;INDEX($E$120:$G$122,MATCH("●",INDEX($H$120:$AQ$122,,MATCH($D170,$70:$70,0)-7),0),1)&amp;""""&amp;"#"&amp;BL$164&amp;"="&amp;""""&amp;VLOOKUP(BL$164,$AD$9:$AN$20,8,FALSE)&amp;""""&amp;"#g'"&amp;"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0" s="73" t="str">
        <f>SUBSTITUTE(IF(VLOOKUP(BM$164,$AD$9:$AN$20,8,FALSE)=INDEX($E$124:$G$126,MATCH("●",INDEX($H$124:$AQ$126,,MATCH($D170,$70:$70,0)-7),0),1),"","sed -i "&amp;IF($AK$162="MacOS","'' ","")&amp;"'s#"&amp;BM$164&amp;"="""&amp;VLOOKUP(BM$164,$AD$9:$AN$20,8,FALSE)&amp;""""&amp;"#"&amp;BM$164&amp;"="&amp;""""&amp;INDEX($E$124:$G$126,MATCH("●",INDEX($H$124:$AQ$126,,MATCH($D170,$70:$70,0)-7),0),1)&amp;""""&amp;"#g'"&amp;" ${CONFIG_DIR}db_data_config.txt; export "&amp;BM$164&amp;"="&amp;""""&amp;INDEX($E$124:$G$126,MATCH("●",INDEX($H$124:$AQ$126,,MATCH($D170,$70:$70,0)-7),0),1)&amp;""";"),",",""",""")</f>
        <v/>
      </c>
      <c r="BN170" s="73" t="str">
        <f>SUBSTITUTE(IF(INDEX($E$124:$G$126,MATCH("●",INDEX($H$124:$AQ$126,,MATCH($D170,$70:$70,0)-7),0),1)=VLOOKUP(BN$164,$AD$9:$AN$20,8,FALSE),"","sed -i "&amp;IF($AK$162="MacOS","'' ","")&amp;"'s#"&amp;BN$164&amp;"="""&amp;INDEX($E$124:$G$126,MATCH("●",INDEX($H$124:$AQ$126,,MATCH($D170,$70:$70,0)-7),0),1)&amp;""""&amp;"#"&amp;BN$164&amp;"="&amp;""""&amp;VLOOKUP(BN$164,$AD$9:$AN$20,8,FALSE)&amp;""""&amp;"#g'"&amp;"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0" s="73" t="str">
        <f>SUBSTITUTE(IF(VLOOKUP(BO$164,$AD$9:$AN$20,8,FALSE)=INDEX($E$128:$G$130,MATCH("●",INDEX($H$128:$AQ$130,,MATCH($D170,$70:$70,0)-7),0),1),"","sed -i "&amp;IF($AK$162="MacOS","'' ","")&amp;"'s#"&amp;BO$164&amp;"="""&amp;VLOOKUP(BO$164,$AD$9:$AN$20,8,FALSE)&amp;""""&amp;"#"&amp;BO$164&amp;"="&amp;""""&amp;INDEX($E$128:$G$130,MATCH("●",INDEX($H$128:$AQ$130,,MATCH($D170,$70:$70,0)-7),0),1)&amp;""""&amp;"#g'"&amp;" ${CONFIG_DIR}db_data_config.txt; export "&amp;BO$164&amp;"="&amp;""""&amp;INDEX($E$128:$G$130,MATCH("●",INDEX($H$128:$AQ$130,,MATCH($D170,$70:$70,0)-7),0),1)&amp;""";"),",",""",""")</f>
        <v/>
      </c>
      <c r="BP170" s="73" t="str">
        <f>SUBSTITUTE(IF(INDEX($E$128:$G$130,MATCH("●",INDEX($H$128:$AQ$130,,MATCH($D170,$70:$70,0)-7),0),1)=VLOOKUP(BP$164,$AD$9:$AN$20,8,FALSE),"","sed -i "&amp;IF($AK$162="MacOS","'' ","")&amp;"'s#"&amp;BP$164&amp;"="""&amp;INDEX($E$128:$G$130,MATCH("●",INDEX($H$128:$AQ$130,,MATCH($D170,$70:$70,0)-7),0),1)&amp;""""&amp;"#"&amp;BP$164&amp;"="&amp;""""&amp;VLOOKUP(BP$164,$AD$9:$AN$20,8,FALSE)&amp;""""&amp;"#g'"&amp;"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0" s="73" t="str">
        <f>SUBSTITUTE(IF(VLOOKUP(BQ$164,$AD$9:$AN$20,8,FALSE)=INDEX($E$132:$G$134,MATCH("●",INDEX($H$132:$AQ$134,,MATCH($D170,$70:$70,0)-7),0),1),"","sed -i "&amp;IF($AK$162="MacOS","'' ","")&amp;"'s#"&amp;BQ$164&amp;"="""&amp;VLOOKUP(BQ$164,$AD$9:$AN$20,8,FALSE)&amp;""""&amp;"#"&amp;BQ$164&amp;"="&amp;""""&amp;INDEX($E$132:$G$134,MATCH("●",INDEX($H$132:$AQ$134,,MATCH($D170,$70:$70,0)-7),0),1)&amp;""""&amp;"#g'"&amp;" ${CONFIG_DIR}db_data_config.txt; export "&amp;BQ$164&amp;"="&amp;""""&amp;INDEX($E$132:$G$134,MATCH("●",INDEX($H$132:$AQ$134,,MATCH($D170,$70:$70,0)-7),0),1)&amp;""";"),",",""",""")</f>
        <v/>
      </c>
      <c r="BR170" s="73" t="str">
        <f>SUBSTITUTE(IF(INDEX($E$132:$G$134,MATCH("●",INDEX($H$132:$AQ$134,,MATCH($D170,$70:$70,0)-7),0),1)=VLOOKUP(BR$164,$AD$9:$AN$20,8,FALSE),"","sed -i "&amp;IF($AK$162="MacOS","'' ","")&amp;"'s#"&amp;BR$164&amp;"="""&amp;INDEX($E$132:$G$134,MATCH("●",INDEX($H$132:$AQ$134,,MATCH($D170,$70:$70,0)-7),0),1)&amp;""""&amp;"#"&amp;BR$164&amp;"="&amp;""""&amp;VLOOKUP(BR$164,$AD$9:$AN$20,8,FALSE)&amp;""""&amp;"#g'"&amp;"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0" s="73" t="str">
        <f>SUBSTITUTE(IF(VLOOKUP(BS$164,$AD$9:$AN$20,8,FALSE)=INDEX($E$136:$G$138,MATCH("●",INDEX($H$136:$AQ$138,,MATCH($D170,$70:$70,0)-7),0),1),"","sed -i "&amp;IF($AK$162="MacOS","'' ","")&amp;"'s#"&amp;BS$164&amp;"="""&amp;VLOOKUP(BS$164,$AD$9:$AN$20,8,FALSE)&amp;""""&amp;"#"&amp;BS$164&amp;"="&amp;""""&amp;INDEX($E$136:$G$138,MATCH("●",INDEX($H$136:$AQ$138,,MATCH($D170,$70:$70,0)-7),0),1)&amp;""""&amp;"#g'"&amp;" ${CONFIG_DIR}db_data_config.txt; export "&amp;BS$164&amp;"="&amp;""""&amp;INDEX($E$136:$G$138,MATCH("●",INDEX($H$136:$AQ$138,,MATCH($D170,$70:$70,0)-7),0),1)&amp;""";"),",",""",""")</f>
        <v/>
      </c>
      <c r="BT170" s="73" t="str">
        <f>SUBSTITUTE(IF(INDEX($E$136:$G$138,MATCH("●",INDEX($H$136:$AQ$138,,MATCH($D170,$70:$70,0)-7),0),1)=VLOOKUP(BT$164,$AD$9:$AN$20,8,FALSE),"","sed -i "&amp;IF($AK$162="MacOS","'' ","")&amp;"'s#"&amp;BT$164&amp;"="""&amp;INDEX($E$136:$G$138,MATCH("●",INDEX($H$136:$AQ$138,,MATCH($D170,$70:$70,0)-7),0),1)&amp;""""&amp;"#"&amp;BT$164&amp;"="&amp;""""&amp;VLOOKUP(BT$164,$AD$9:$AN$20,8,FALSE)&amp;""""&amp;"#g'"&amp;"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0" s="60" t="s">
        <v>1107</v>
      </c>
    </row>
    <row r="171" spans="3:73" ht="90" customHeight="1">
      <c r="D171" s="138">
        <f t="shared" si="3"/>
        <v>114</v>
      </c>
      <c r="E171" s="139"/>
      <c r="F171" s="139"/>
      <c r="G171" s="140"/>
      <c r="H171" s="45" t="str">
        <f t="shared" ca="1" si="2"/>
        <v>clear; echo テストケース114; sed -i '' 's#COLUMN_DATA_TYPE="char"#COLUMN_DATA_TYPE="byte"#g' ${CONFIG_DIR}db_data_config.txt; export COLUMN_DATA_TYPE="byte";sed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6" t="str" cm="1">
        <f t="array" ref="AE171">SUBSTITUTE(INDEX($H$140:$AQ$140, , MATCH($D171, $70:$70, 0)-7),"-","")</f>
        <v>異常</v>
      </c>
      <c r="AF171" s="147"/>
      <c r="AG171" s="148"/>
      <c r="AH171" s="156" t="s">
        <v>997</v>
      </c>
      <c r="AI171" s="157"/>
      <c r="AJ171" s="157"/>
      <c r="AK171" s="157"/>
      <c r="AL171" s="157"/>
      <c r="AM171" s="157"/>
      <c r="AN171" s="157"/>
      <c r="AO171" s="157"/>
      <c r="AP171" s="157"/>
      <c r="AQ171" s="158"/>
      <c r="AS171" s="69" t="str" cm="1">
        <f t="array" ref="AS171">SUBSTITUTE(TEXT(INDEX($H$143:$AQ$143,1,$D171-108),"000000"),"-","")</f>
        <v>220139</v>
      </c>
      <c r="AT171" s="70"/>
      <c r="AU171" s="71"/>
      <c r="AW171" s="73" t="str">
        <f>SUBSTITUTE(IF(VLOOKUP(AW$164,$AD$9:$AN$20,8,FALSE)=INDEX($E$76:$G$78,MATCH("●",INDEX($H$76:$AQ$78,,MATCH($D171,$70:$70,0)-7),0),1),"","sed -i "&amp;IF($AK$162="MacOS","'' ","")&amp;"'s#"&amp;AW$164&amp;"="""&amp;VLOOKUP(AW$164,$AD$9:$AN$20,8,FALSE)&amp;""""&amp;"#"&amp;AW$164&amp;"="&amp;""""&amp;INDEX($E$76:$G$78,MATCH("●",INDEX($H$76:$AQ$78,,MATCH($D171,$70:$70,0)-7),0),1)&amp;""""&amp;"#g'"&amp;" ${CONFIG_DIR}db_data_config.txt; export "&amp;AW$164&amp;"="&amp;""""&amp;INDEX($E$76:$G$78,MATCH("●",INDEX($H$76:$AQ$78,,MATCH($D171,$70:$70,0)-7),0),1)&amp;""";"),",",""",""")</f>
        <v/>
      </c>
      <c r="AX171" s="73" t="str">
        <f>SUBSTITUTE(IF(INDEX($E$76:$G$78,MATCH("●",INDEX($H$76:$AQ$78,,MATCH($D171,$70:$70,0)-7),0),1)=VLOOKUP(AX$164,$AD$9:$AN$20,8,FALSE),"","sed -i "&amp;IF($AK$162="MacOS","'' ","")&amp;"'s#"&amp;AX$164&amp;"="""&amp;INDEX($E$76:$G$78,MATCH("●",INDEX($H$76:$AQ$78,,MATCH($D171,$70:$70,0)-7),0),1)&amp;""""&amp;"#"&amp;AX$164&amp;"="&amp;""""&amp;VLOOKUP(AX$164,$AD$9:$AN$20,8,FALSE)&amp;""""&amp;"#g'"&amp;"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1" s="73" t="str">
        <f>SUBSTITUTE(IF(VLOOKUP(AY$164,$AD$9:$AN$20,8,FALSE)=INDEX($E$80:$G$84,MATCH("●",INDEX($H$80:$AQ$84,,MATCH($D171,$70:$70,0)-7),0),1),"","sed -i "&amp;IF($AK$162="MacOS","'' ","")&amp;"'s#"&amp;AY$164&amp;"="""&amp;VLOOKUP(AY$164,$AD$9:$AN$20,8,FALSE)&amp;""""&amp;"#"&amp;AY$164&amp;"="&amp;""""&amp;INDEX($E$80:$G$84,MATCH("●",INDEX($H$80:$AQ$84,,MATCH($D171,$70:$70,0)-7),0),1)&amp;""""&amp;"#g'"&amp;" ${CONFIG_DIR}db_data_config.txt; export "&amp;AY$164&amp;"="&amp;""""&amp;INDEX($E$80:$G$84,MATCH("●",INDEX($H$80:$AQ$84,,MATCH($D171,$70:$70,0)-7),0),1)&amp;""";"),",",""",""")</f>
        <v>sed -i '' 's#COLUMN_DATA_TYPE="char"#COLUMN_DATA_TYPE="byte"#g' ${CONFIG_DIR}db_data_config.txt; export COLUMN_DATA_TYPE="byte";</v>
      </c>
      <c r="AZ171" s="73" t="str">
        <f>SUBSTITUTE(IF(INDEX($E$80:$G$84,MATCH("●",INDEX($H$80:$AQ$84,,MATCH($D171,$70:$70,0)-7),0),1)=VLOOKUP(AZ$164,$AD$9:$AN$20,8,FALSE),"","sed -i "&amp;IF($AK$162="MacOS","'' ","")&amp;"'s#"&amp;AZ$164&amp;"="""&amp;INDEX($E$80:$G$84,MATCH("●",INDEX($H$80:$AQ$84,,MATCH($D171,$70:$70,0)-7),0),1)&amp;""""&amp;"#"&amp;AZ$164&amp;"="&amp;""""&amp;VLOOKUP(AZ$164,$AD$9:$AN$20,8,FALSE)&amp;""""&amp;"#g'"&amp;"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71" s="73" t="str">
        <f>SUBSTITUTE(IF(VLOOKUP(BA$164,$AD$9:$AN$20,8,FALSE)=INDEX($E$86:$G$99,MATCH("●",INDEX($H$86:$AQ$99,,MATCH($D171,$70:$70,0)-7),0),1),"","sed -i "&amp;IF($AK$162="MacOS","'' ","")&amp;"'s#"&amp;BA$164&amp;"="""&amp;VLOOKUP(BA$164,$AD$9:$AN$20,8,FALSE)&amp;""""&amp;"#"&amp;BA$164&amp;"="&amp;""""&amp;INDEX($E$86:$G$99,MATCH("●",INDEX($H$86:$AQ$99,,MATCH($D171,$70:$70,0)-7),0),1)&amp;""""&amp;"#g'"&amp;" ${CONFIG_DIR}db_data_config.txt; export "&amp;BA$164&amp;"="&amp;""""&amp;INDEX($E$86:$G$99,MATCH("●",INDEX($H$86:$AQ$99,,MATCH($D171,$70:$70,0)-7),0),1)&amp;""";"),",",""",""")</f>
        <v>sed -i '' 's#COLUMN_DATA_LENGTH="3"#COLUMN_DATA_LENGTH="4"#g' ${CONFIG_DIR}db_data_config.txt; export COLUMN_DATA_LENGTH="4";</v>
      </c>
      <c r="BB171" s="73" t="str">
        <f>SUBSTITUTE(IF(INDEX($E$86:$G$99,MATCH("●",INDEX($H$86:$AQ$99,,MATCH($D171,$70:$70,0)-7),0),1)=VLOOKUP(BB$164,$AD$9:$AN$20,8,FALSE),"","sed -i "&amp;IF($AK$162="MacOS","'' ","")&amp;"'s#"&amp;BB$164&amp;"="""&amp;INDEX($E$86:$G$99,MATCH("●",INDEX($H$86:$AQ$99,,MATCH($D171,$70:$70,0)-7),0),1)&amp;""""&amp;"#"&amp;BB$164&amp;"="&amp;""""&amp;VLOOKUP(BB$164,$AD$9:$AN$20,8,FALSE)&amp;""""&amp;"#g'"&amp;"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's#COLUMN_DATA_LENGTH="4"#COLUMN_DATA_LENGTH="3"#g' ${CONFIG_DIR}db_data_config.txt; export COLUMN_DATA_LENGTH="3";</v>
      </c>
      <c r="BC171" s="73" t="str">
        <f>SUBSTITUTE(IF(VLOOKUP(BC$164,$AD$9:$AN$20,8,FALSE)=INDEX($E$101:$G$104,MATCH("●",INDEX($H$101:$AQ$104,,MATCH($D171,$70:$70,0)-7),0),1),"","sed -i "&amp;IF($AK$162="MacOS","'' ","")&amp;"'s#"&amp;BC$164&amp;"="""&amp;VLOOKUP(BC$164,$AD$9:$AN$20,8,FALSE)&amp;""""&amp;"#"&amp;BC$164&amp;"="&amp;""""&amp;INDEX($E$101:$G$104,MATCH("●",INDEX($H$101:$AQ$104,,MATCH($D171,$70:$70,0)-7),0),1)&amp;""""&amp;"#g'"&amp;" ${CONFIG_DIR}db_data_config.txt; export "&amp;BC$164&amp;"="&amp;""""&amp;INDEX($E$101:$G$104,MATCH("●",INDEX($H$101:$AQ$104,,MATCH($D171,$70:$70,0)-7),0),1)&amp;""";"),",",""",""")</f>
        <v>sed -i '' 's#COLUMN_DATA_TRIM="NONE"#COLUMN_DATA_TRIM="FTBT"#g' ${CONFIG_DIR}db_data_config.txt; export COLUMN_DATA_TRIM="FTBT";</v>
      </c>
      <c r="BD171" s="73" t="str">
        <f>SUBSTITUTE(IF(INDEX($E$101:$G$104,MATCH("●",INDEX($H$101:$AQ$104,,MATCH($D171,$70:$70,0)-7),0),1)=VLOOKUP(BD$164,$AD$9:$AN$20,8,FALSE),"","sed -i "&amp;IF($AK$162="MacOS","'' ","")&amp;"'s#"&amp;BD$164&amp;"="""&amp;INDEX($E$101:$G$104,MATCH("●",INDEX($H$101:$AQ$104,,MATCH($D171,$70:$70,0)-7),0),1)&amp;""""&amp;"#"&amp;BD$164&amp;"="&amp;""""&amp;VLOOKUP(BD$164,$AD$9:$AN$20,8,FALSE)&amp;""""&amp;"#g'"&amp;"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71" s="73" t="str">
        <f>SUBSTITUTE(IF(VLOOKUP(BE$164,$AD$9:$AN$20,8,FALSE)=INDEX($E$106:$G$109,MATCH("●",INDEX($H$106:$AQ$109,,MATCH($D171,$70:$70,0)-7),0),1),"","sed -i "&amp;IF($AK$162="MacOS","'' ","")&amp;"'s#"&amp;BE$164&amp;"="""&amp;VLOOKUP(BE$164,$AD$9:$AN$20,8,FALSE)&amp;""""&amp;"#"&amp;BE$164&amp;"="&amp;""""&amp;INDEX($E$106:$G$109,MATCH("●",INDEX($H$106:$AQ$109,,MATCH($D171,$70:$70,0)-7),0),1)&amp;""""&amp;"#g'"&amp;" ${CONFIG_DIR}db_data_config.txt; export "&amp;BE$164&amp;"="&amp;""""&amp;INDEX($E$106:$G$109,MATCH("●",INDEX($H$106:$AQ$109,,MATCH($D171,$70:$70,0)-7),0),1)&amp;""";"),",",""",""")</f>
        <v>sed -i '' 's#COLUMN_DATA_SIGNED="0"#COLUMN_DATA_SIGNED="1"#g' ${CONFIG_DIR}db_data_config.txt; export COLUMN_DATA_SIGNED="1";</v>
      </c>
      <c r="BF171" s="73" t="str">
        <f>SUBSTITUTE(IF(INDEX($E$106:$G$109,MATCH("●",INDEX($H$106:$AQ$109,,MATCH($D171,$70:$70,0)-7),0),1)=VLOOKUP(BF$164,$AD$9:$AN$20,8,FALSE),"","sed -i "&amp;IF($AK$162="MacOS","'' ","")&amp;"'s#"&amp;BF$164&amp;"="""&amp;INDEX($E$106:$G$109,MATCH("●",INDEX($H$106:$AQ$109,,MATCH($D171,$70:$70,0)-7),0),1)&amp;""""&amp;"#"&amp;BF$164&amp;"="&amp;""""&amp;VLOOKUP(BF$164,$AD$9:$AN$20,8,FALSE)&amp;""""&amp;"#g'"&amp;"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71" s="73" t="str">
        <f>SUBSTITUTE(IF(VLOOKUP(BG$164,$AD$9:$AN$20,8,FALSE)=INDEX($E$111:$G$114,MATCH("●",INDEX($H$111:$AQ$114,,MATCH($D171,$70:$70,0)-7),0),1),"","sed -i "&amp;IF($AK$162="MacOS","'' ","")&amp;"'s#"&amp;BG$164&amp;"="""&amp;VLOOKUP(BG$164,$AD$9:$AN$20,8,FALSE)&amp;""""&amp;"#"&amp;BG$164&amp;"="&amp;""""&amp;INDEX($E$111:$G$114,MATCH("●",INDEX($H$111:$AQ$114,,MATCH($D171,$70:$70,0)-7),0),1)&amp;""""&amp;"#g'"&amp;" ${CONFIG_DIR}db_data_config.txt; export "&amp;BG$164&amp;"="&amp;""""&amp;INDEX($E$111:$G$114,MATCH("●",INDEX($H$111:$AQ$114,,MATCH($D171,$70:$70,0)-7),0),1)&amp;""";"),",",""",""")</f>
        <v>sed -i '' 's#SIGN_DIGIT="0"#SIGN_DIGIT="1"#g' ${CONFIG_DIR}db_data_config.txt; export SIGN_DIGIT="1";</v>
      </c>
      <c r="BH171" s="73" t="str">
        <f>SUBSTITUTE(IF(INDEX($E$111:$G$114,MATCH("●",INDEX($H$111:$AQ$114,,MATCH($D171,$70:$70,0)-7),0),1)=VLOOKUP(BH$164,$AD$9:$AN$20,8,FALSE),"","sed -i "&amp;IF($AK$162="MacOS","'' ","")&amp;"'s#"&amp;BH$164&amp;"="""&amp;INDEX($E$111:$G$114,MATCH("●",INDEX($H$111:$AQ$114,,MATCH($D171,$70:$70,0)-7),0),1)&amp;""""&amp;"#"&amp;BH$164&amp;"="&amp;""""&amp;VLOOKUP(BH$164,$AD$9:$AN$20,8,FALSE)&amp;""""&amp;"#g'"&amp;"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71" s="73" t="str">
        <f>SUBSTITUTE(IF(VLOOKUP(BI$164,$AD$9:$AN$20,8,FALSE)=INDEX($E$116:$G$118,MATCH("●",INDEX($H$116:$AQ$118,,MATCH($D171,$70:$70,0)-7),0),1),"","sed -i "&amp;IF($AK$162="MacOS","'' ","")&amp;"'s#"&amp;BI$164&amp;"="""&amp;VLOOKUP(BI$164,$AD$9:$AN$20,8,FALSE)&amp;""""&amp;"#"&amp;BI$164&amp;"="&amp;""""&amp;INDEX($E$116:$G$118,MATCH("●",INDEX($H$116:$AQ$118,,MATCH($D171,$70:$70,0)-7),0),1)&amp;""""&amp;"#g'"&amp;" ${CONFIG_DIR}db_data_config.txt; export "&amp;BI$164&amp;"="&amp;""""&amp;INDEX($E$116:$G$118,MATCH("●",INDEX($H$116:$AQ$118,,MATCH($D171,$70:$70,0)-7),0),1)&amp;""";"),",",""",""")</f>
        <v/>
      </c>
      <c r="BJ171" s="73" t="str">
        <f>SUBSTITUTE(IF(INDEX($E$116:$G$118,MATCH("●",INDEX($H$116:$AQ$118,,MATCH($D171,$70:$70,0)-7),0),1)=VLOOKUP(BJ$164,$AD$9:$AN$20,8,FALSE),"","sed -i "&amp;IF($AK$162="MacOS","'' ","")&amp;"'s#"&amp;BJ$164&amp;"="""&amp;INDEX($E$116:$G$118,MATCH("●",INDEX($H$116:$AQ$118,,MATCH($D171,$70:$70,0)-7),0),1)&amp;""""&amp;"#"&amp;BJ$164&amp;"="&amp;""""&amp;VLOOKUP(BJ$164,$AD$9:$AN$20,8,FALSE)&amp;""""&amp;"#g'"&amp;"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1" s="73" t="str">
        <f>SUBSTITUTE(IF(VLOOKUP(BK$164,$AD$9:$AN$20,8,FALSE)=INDEX($E$120:$G$122,MATCH("●",INDEX($H$120:$AQ$122,,MATCH($D171,$70:$70,0)-7),0),1),"","sed -i "&amp;IF($AK$162="MacOS","'' ","")&amp;"'s#"&amp;BK$164&amp;"="""&amp;VLOOKUP(BK$164,$AD$9:$AN$20,8,FALSE)&amp;""""&amp;"#"&amp;BK$164&amp;"="&amp;""""&amp;INDEX($E$120:$G$122,MATCH("●",INDEX($H$120:$AQ$122,,MATCH($D171,$70:$70,0)-7),0),1)&amp;""""&amp;"#g'"&amp;" ${CONFIG_DIR}db_data_config.txt; export "&amp;BK$164&amp;"="&amp;""""&amp;INDEX($E$120:$G$122,MATCH("●",INDEX($H$120:$AQ$122,,MATCH($D171,$70:$70,0)-7),0),1)&amp;""";"),",",""",""")</f>
        <v/>
      </c>
      <c r="BL171" s="73" t="str">
        <f>SUBSTITUTE(IF(INDEX($E$120:$G$122,MATCH("●",INDEX($H$120:$AQ$122,,MATCH($D171,$70:$70,0)-7),0),1)=VLOOKUP(BL$164,$AD$9:$AN$20,8,FALSE),"","sed -i "&amp;IF($AK$162="MacOS","'' ","")&amp;"'s#"&amp;BL$164&amp;"="""&amp;INDEX($E$120:$G$122,MATCH("●",INDEX($H$120:$AQ$122,,MATCH($D171,$70:$70,0)-7),0),1)&amp;""""&amp;"#"&amp;BL$164&amp;"="&amp;""""&amp;VLOOKUP(BL$164,$AD$9:$AN$20,8,FALSE)&amp;""""&amp;"#g'"&amp;"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1" s="73" t="str">
        <f>SUBSTITUTE(IF(VLOOKUP(BM$164,$AD$9:$AN$20,8,FALSE)=INDEX($E$124:$G$126,MATCH("●",INDEX($H$124:$AQ$126,,MATCH($D171,$70:$70,0)-7),0),1),"","sed -i "&amp;IF($AK$162="MacOS","'' ","")&amp;"'s#"&amp;BM$164&amp;"="""&amp;VLOOKUP(BM$164,$AD$9:$AN$20,8,FALSE)&amp;""""&amp;"#"&amp;BM$164&amp;"="&amp;""""&amp;INDEX($E$124:$G$126,MATCH("●",INDEX($H$124:$AQ$126,,MATCH($D171,$70:$70,0)-7),0),1)&amp;""""&amp;"#g'"&amp;" ${CONFIG_DIR}db_data_config.txt; export "&amp;BM$164&amp;"="&amp;""""&amp;INDEX($E$124:$G$126,MATCH("●",INDEX($H$124:$AQ$126,,MATCH($D171,$70:$70,0)-7),0),1)&amp;""";"),",",""",""")</f>
        <v/>
      </c>
      <c r="BN171" s="73" t="str">
        <f>SUBSTITUTE(IF(INDEX($E$124:$G$126,MATCH("●",INDEX($H$124:$AQ$126,,MATCH($D171,$70:$70,0)-7),0),1)=VLOOKUP(BN$164,$AD$9:$AN$20,8,FALSE),"","sed -i "&amp;IF($AK$162="MacOS","'' ","")&amp;"'s#"&amp;BN$164&amp;"="""&amp;INDEX($E$124:$G$126,MATCH("●",INDEX($H$124:$AQ$126,,MATCH($D171,$70:$70,0)-7),0),1)&amp;""""&amp;"#"&amp;BN$164&amp;"="&amp;""""&amp;VLOOKUP(BN$164,$AD$9:$AN$20,8,FALSE)&amp;""""&amp;"#g'"&amp;"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1" s="73" t="str">
        <f>SUBSTITUTE(IF(VLOOKUP(BO$164,$AD$9:$AN$20,8,FALSE)=INDEX($E$128:$G$130,MATCH("●",INDEX($H$128:$AQ$130,,MATCH($D171,$70:$70,0)-7),0),1),"","sed -i "&amp;IF($AK$162="MacOS","'' ","")&amp;"'s#"&amp;BO$164&amp;"="""&amp;VLOOKUP(BO$164,$AD$9:$AN$20,8,FALSE)&amp;""""&amp;"#"&amp;BO$164&amp;"="&amp;""""&amp;INDEX($E$128:$G$130,MATCH("●",INDEX($H$128:$AQ$130,,MATCH($D171,$70:$70,0)-7),0),1)&amp;""""&amp;"#g'"&amp;" ${CONFIG_DIR}db_data_config.txt; export "&amp;BO$164&amp;"="&amp;""""&amp;INDEX($E$128:$G$130,MATCH("●",INDEX($H$128:$AQ$130,,MATCH($D171,$70:$70,0)-7),0),1)&amp;""";"),",",""",""")</f>
        <v/>
      </c>
      <c r="BP171" s="73" t="str">
        <f>SUBSTITUTE(IF(INDEX($E$128:$G$130,MATCH("●",INDEX($H$128:$AQ$130,,MATCH($D171,$70:$70,0)-7),0),1)=VLOOKUP(BP$164,$AD$9:$AN$20,8,FALSE),"","sed -i "&amp;IF($AK$162="MacOS","'' ","")&amp;"'s#"&amp;BP$164&amp;"="""&amp;INDEX($E$128:$G$130,MATCH("●",INDEX($H$128:$AQ$130,,MATCH($D171,$70:$70,0)-7),0),1)&amp;""""&amp;"#"&amp;BP$164&amp;"="&amp;""""&amp;VLOOKUP(BP$164,$AD$9:$AN$20,8,FALSE)&amp;""""&amp;"#g'"&amp;"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1" s="73" t="str">
        <f>SUBSTITUTE(IF(VLOOKUP(BQ$164,$AD$9:$AN$20,8,FALSE)=INDEX($E$132:$G$134,MATCH("●",INDEX($H$132:$AQ$134,,MATCH($D171,$70:$70,0)-7),0),1),"","sed -i "&amp;IF($AK$162="MacOS","'' ","")&amp;"'s#"&amp;BQ$164&amp;"="""&amp;VLOOKUP(BQ$164,$AD$9:$AN$20,8,FALSE)&amp;""""&amp;"#"&amp;BQ$164&amp;"="&amp;""""&amp;INDEX($E$132:$G$134,MATCH("●",INDEX($H$132:$AQ$134,,MATCH($D171,$70:$70,0)-7),0),1)&amp;""""&amp;"#g'"&amp;" ${CONFIG_DIR}db_data_config.txt; export "&amp;BQ$164&amp;"="&amp;""""&amp;INDEX($E$132:$G$134,MATCH("●",INDEX($H$132:$AQ$134,,MATCH($D171,$70:$70,0)-7),0),1)&amp;""";"),",",""",""")</f>
        <v/>
      </c>
      <c r="BR171" s="73" t="str">
        <f>SUBSTITUTE(IF(INDEX($E$132:$G$134,MATCH("●",INDEX($H$132:$AQ$134,,MATCH($D171,$70:$70,0)-7),0),1)=VLOOKUP(BR$164,$AD$9:$AN$20,8,FALSE),"","sed -i "&amp;IF($AK$162="MacOS","'' ","")&amp;"'s#"&amp;BR$164&amp;"="""&amp;INDEX($E$132:$G$134,MATCH("●",INDEX($H$132:$AQ$134,,MATCH($D171,$70:$70,0)-7),0),1)&amp;""""&amp;"#"&amp;BR$164&amp;"="&amp;""""&amp;VLOOKUP(BR$164,$AD$9:$AN$20,8,FALSE)&amp;""""&amp;"#g'"&amp;"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1" s="73" t="str">
        <f>SUBSTITUTE(IF(VLOOKUP(BS$164,$AD$9:$AN$20,8,FALSE)=INDEX($E$136:$G$138,MATCH("●",INDEX($H$136:$AQ$138,,MATCH($D171,$70:$70,0)-7),0),1),"","sed -i "&amp;IF($AK$162="MacOS","'' ","")&amp;"'s#"&amp;BS$164&amp;"="""&amp;VLOOKUP(BS$164,$AD$9:$AN$20,8,FALSE)&amp;""""&amp;"#"&amp;BS$164&amp;"="&amp;""""&amp;INDEX($E$136:$G$138,MATCH("●",INDEX($H$136:$AQ$138,,MATCH($D171,$70:$70,0)-7),0),1)&amp;""""&amp;"#g'"&amp;" ${CONFIG_DIR}db_data_config.txt; export "&amp;BS$164&amp;"="&amp;""""&amp;INDEX($E$136:$G$138,MATCH("●",INDEX($H$136:$AQ$138,,MATCH($D171,$70:$70,0)-7),0),1)&amp;""";"),",",""",""")</f>
        <v/>
      </c>
      <c r="BT171" s="73" t="str">
        <f>SUBSTITUTE(IF(INDEX($E$136:$G$138,MATCH("●",INDEX($H$136:$AQ$138,,MATCH($D171,$70:$70,0)-7),0),1)=VLOOKUP(BT$164,$AD$9:$AN$20,8,FALSE),"","sed -i "&amp;IF($AK$162="MacOS","'' ","")&amp;"'s#"&amp;BT$164&amp;"="""&amp;INDEX($E$136:$G$138,MATCH("●",INDEX($H$136:$AQ$138,,MATCH($D171,$70:$70,0)-7),0),1)&amp;""""&amp;"#"&amp;BT$164&amp;"="&amp;""""&amp;VLOOKUP(BT$164,$AD$9:$AN$20,8,FALSE)&amp;""""&amp;"#g'"&amp;"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1" s="60" t="s">
        <v>1107</v>
      </c>
    </row>
    <row r="172" spans="3:73" ht="90" customHeight="1">
      <c r="D172" s="138">
        <f t="shared" si="3"/>
        <v>115</v>
      </c>
      <c r="E172" s="139"/>
      <c r="F172" s="139"/>
      <c r="G172" s="140"/>
      <c r="H172" s="45" t="str">
        <f t="shared" ca="1" si="2"/>
        <v>clear; echo テストケース115;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6" t="str" cm="1">
        <f t="array" ref="AE172">SUBSTITUTE(INDEX($H$140:$AQ$140, , MATCH($D172, $70:$70, 0)-7),"-","")</f>
        <v>異常</v>
      </c>
      <c r="AF172" s="147"/>
      <c r="AG172" s="148"/>
      <c r="AH172" s="156" t="s">
        <v>998</v>
      </c>
      <c r="AI172" s="157"/>
      <c r="AJ172" s="157"/>
      <c r="AK172" s="157"/>
      <c r="AL172" s="157"/>
      <c r="AM172" s="157"/>
      <c r="AN172" s="157"/>
      <c r="AO172" s="157"/>
      <c r="AP172" s="157"/>
      <c r="AQ172" s="158"/>
      <c r="AS172" s="69" t="str" cm="1">
        <f t="array" ref="AS172">SUBSTITUTE(TEXT(INDEX($H$143:$AQ$143,1,$D172-108),"000000"),"-","")</f>
        <v>220142</v>
      </c>
      <c r="AT172" s="70"/>
      <c r="AU172" s="71"/>
      <c r="AW172" s="73" t="str">
        <f>SUBSTITUTE(IF(VLOOKUP(AW$164,$AD$9:$AN$20,8,FALSE)=INDEX($E$76:$G$78,MATCH("●",INDEX($H$76:$AQ$78,,MATCH($D172,$70:$70,0)-7),0),1),"","sed -i "&amp;IF($AK$162="MacOS","'' ","")&amp;"'s#"&amp;AW$164&amp;"="""&amp;VLOOKUP(AW$164,$AD$9:$AN$20,8,FALSE)&amp;""""&amp;"#"&amp;AW$164&amp;"="&amp;""""&amp;INDEX($E$76:$G$78,MATCH("●",INDEX($H$76:$AQ$78,,MATCH($D172,$70:$70,0)-7),0),1)&amp;""""&amp;"#g'"&amp;" ${CONFIG_DIR}db_data_config.txt; export "&amp;AW$164&amp;"="&amp;""""&amp;INDEX($E$76:$G$78,MATCH("●",INDEX($H$76:$AQ$78,,MATCH($D172,$70:$70,0)-7),0),1)&amp;""";"),",",""",""")</f>
        <v/>
      </c>
      <c r="AX172" s="73" t="str">
        <f>SUBSTITUTE(IF(INDEX($E$76:$G$78,MATCH("●",INDEX($H$76:$AQ$78,,MATCH($D172,$70:$70,0)-7),0),1)=VLOOKUP(AX$164,$AD$9:$AN$20,8,FALSE),"","sed -i "&amp;IF($AK$162="MacOS","'' ","")&amp;"'s#"&amp;AX$164&amp;"="""&amp;INDEX($E$76:$G$78,MATCH("●",INDEX($H$76:$AQ$78,,MATCH($D172,$70:$70,0)-7),0),1)&amp;""""&amp;"#"&amp;AX$164&amp;"="&amp;""""&amp;VLOOKUP(AX$164,$AD$9:$AN$20,8,FALSE)&amp;""""&amp;"#g'"&amp;"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2" s="73" t="str">
        <f>SUBSTITUTE(IF(VLOOKUP(AY$164,$AD$9:$AN$20,8,FALSE)=INDEX($E$80:$G$84,MATCH("●",INDEX($H$80:$AQ$84,,MATCH($D172,$70:$70,0)-7),0),1),"","sed -i "&amp;IF($AK$162="MacOS","'' ","")&amp;"'s#"&amp;AY$164&amp;"="""&amp;VLOOKUP(AY$164,$AD$9:$AN$20,8,FALSE)&amp;""""&amp;"#"&amp;AY$164&amp;"="&amp;""""&amp;INDEX($E$80:$G$84,MATCH("●",INDEX($H$80:$AQ$84,,MATCH($D172,$70:$70,0)-7),0),1)&amp;""""&amp;"#g'"&amp;" ${CONFIG_DIR}db_data_config.txt; export "&amp;AY$164&amp;"="&amp;""""&amp;INDEX($E$80:$G$84,MATCH("●",INDEX($H$80:$AQ$84,,MATCH($D172,$70:$70,0)-7),0),1)&amp;""";"),",",""",""")</f>
        <v>sed -i '' 's#COLUMN_DATA_TYPE="char"#COLUMN_DATA_TYPE="byte"#g' ${CONFIG_DIR}db_data_config.txt; export COLUMN_DATA_TYPE="byte";</v>
      </c>
      <c r="AZ172" s="73" t="str">
        <f>SUBSTITUTE(IF(INDEX($E$80:$G$84,MATCH("●",INDEX($H$80:$AQ$84,,MATCH($D172,$70:$70,0)-7),0),1)=VLOOKUP(AZ$164,$AD$9:$AN$20,8,FALSE),"","sed -i "&amp;IF($AK$162="MacOS","'' ","")&amp;"'s#"&amp;AZ$164&amp;"="""&amp;INDEX($E$80:$G$84,MATCH("●",INDEX($H$80:$AQ$84,,MATCH($D172,$70:$70,0)-7),0),1)&amp;""""&amp;"#"&amp;AZ$164&amp;"="&amp;""""&amp;VLOOKUP(AZ$164,$AD$9:$AN$20,8,FALSE)&amp;""""&amp;"#g'"&amp;"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72" s="73" t="str">
        <f>SUBSTITUTE(IF(VLOOKUP(BA$164,$AD$9:$AN$20,8,FALSE)=INDEX($E$86:$G$99,MATCH("●",INDEX($H$86:$AQ$99,,MATCH($D172,$70:$70,0)-7),0),1),"","sed -i "&amp;IF($AK$162="MacOS","'' ","")&amp;"'s#"&amp;BA$164&amp;"="""&amp;VLOOKUP(BA$164,$AD$9:$AN$20,8,FALSE)&amp;""""&amp;"#"&amp;BA$164&amp;"="&amp;""""&amp;INDEX($E$86:$G$99,MATCH("●",INDEX($H$86:$AQ$99,,MATCH($D172,$70:$70,0)-7),0),1)&amp;""""&amp;"#g'"&amp;" ${CONFIG_DIR}db_data_config.txt; export "&amp;BA$164&amp;"="&amp;""""&amp;INDEX($E$86:$G$99,MATCH("●",INDEX($H$86:$AQ$99,,MATCH($D172,$70:$70,0)-7),0),1)&amp;""";"),",",""",""")</f>
        <v>sed -i '' 's#COLUMN_DATA_LENGTH="3"#COLUMN_DATA_LENGTH="2"#g' ${CONFIG_DIR}db_data_config.txt; export COLUMN_DATA_LENGTH="2";</v>
      </c>
      <c r="BB172" s="73" t="str">
        <f>SUBSTITUTE(IF(INDEX($E$86:$G$99,MATCH("●",INDEX($H$86:$AQ$99,,MATCH($D172,$70:$70,0)-7),0),1)=VLOOKUP(BB$164,$AD$9:$AN$20,8,FALSE),"","sed -i "&amp;IF($AK$162="MacOS","'' ","")&amp;"'s#"&amp;BB$164&amp;"="""&amp;INDEX($E$86:$G$99,MATCH("●",INDEX($H$86:$AQ$99,,MATCH($D172,$70:$70,0)-7),0),1)&amp;""""&amp;"#"&amp;BB$164&amp;"="&amp;""""&amp;VLOOKUP(BB$164,$AD$9:$AN$20,8,FALSE)&amp;""""&amp;"#g'"&amp;"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72" s="73" t="str">
        <f>SUBSTITUTE(IF(VLOOKUP(BC$164,$AD$9:$AN$20,8,FALSE)=INDEX($E$101:$G$104,MATCH("●",INDEX($H$101:$AQ$104,,MATCH($D172,$70:$70,0)-7),0),1),"","sed -i "&amp;IF($AK$162="MacOS","'' ","")&amp;"'s#"&amp;BC$164&amp;"="""&amp;VLOOKUP(BC$164,$AD$9:$AN$20,8,FALSE)&amp;""""&amp;"#"&amp;BC$164&amp;"="&amp;""""&amp;INDEX($E$101:$G$104,MATCH("●",INDEX($H$101:$AQ$104,,MATCH($D172,$70:$70,0)-7),0),1)&amp;""""&amp;"#g'"&amp;" ${CONFIG_DIR}db_data_config.txt; export "&amp;BC$164&amp;"="&amp;""""&amp;INDEX($E$101:$G$104,MATCH("●",INDEX($H$101:$AQ$104,,MATCH($D172,$70:$70,0)-7),0),1)&amp;""";"),",",""",""")</f>
        <v>sed -i '' 's#COLUMN_DATA_TRIM="NONE"#COLUMN_DATA_TRIM="ftbt"#g' ${CONFIG_DIR}db_data_config.txt; export COLUMN_DATA_TRIM="ftbt";</v>
      </c>
      <c r="BD172" s="73" t="str">
        <f>SUBSTITUTE(IF(INDEX($E$101:$G$104,MATCH("●",INDEX($H$101:$AQ$104,,MATCH($D172,$70:$70,0)-7),0),1)=VLOOKUP(BD$164,$AD$9:$AN$20,8,FALSE),"","sed -i "&amp;IF($AK$162="MacOS","'' ","")&amp;"'s#"&amp;BD$164&amp;"="""&amp;INDEX($E$101:$G$104,MATCH("●",INDEX($H$101:$AQ$104,,MATCH($D172,$70:$70,0)-7),0),1)&amp;""""&amp;"#"&amp;BD$164&amp;"="&amp;""""&amp;VLOOKUP(BD$164,$AD$9:$AN$20,8,FALSE)&amp;""""&amp;"#g'"&amp;"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72" s="73" t="str">
        <f>SUBSTITUTE(IF(VLOOKUP(BE$164,$AD$9:$AN$20,8,FALSE)=INDEX($E$106:$G$109,MATCH("●",INDEX($H$106:$AQ$109,,MATCH($D172,$70:$70,0)-7),0),1),"","sed -i "&amp;IF($AK$162="MacOS","'' ","")&amp;"'s#"&amp;BE$164&amp;"="""&amp;VLOOKUP(BE$164,$AD$9:$AN$20,8,FALSE)&amp;""""&amp;"#"&amp;BE$164&amp;"="&amp;""""&amp;INDEX($E$106:$G$109,MATCH("●",INDEX($H$106:$AQ$109,,MATCH($D172,$70:$70,0)-7),0),1)&amp;""""&amp;"#g'"&amp;" ${CONFIG_DIR}db_data_config.txt; export "&amp;BE$164&amp;"="&amp;""""&amp;INDEX($E$106:$G$109,MATCH("●",INDEX($H$106:$AQ$109,,MATCH($D172,$70:$70,0)-7),0),1)&amp;""";"),",",""",""")</f>
        <v>sed -i '' 's#COLUMN_DATA_SIGNED="0"#COLUMN_DATA_SIGNED="1"#g' ${CONFIG_DIR}db_data_config.txt; export COLUMN_DATA_SIGNED="1";</v>
      </c>
      <c r="BF172" s="73" t="str">
        <f>SUBSTITUTE(IF(INDEX($E$106:$G$109,MATCH("●",INDEX($H$106:$AQ$109,,MATCH($D172,$70:$70,0)-7),0),1)=VLOOKUP(BF$164,$AD$9:$AN$20,8,FALSE),"","sed -i "&amp;IF($AK$162="MacOS","'' ","")&amp;"'s#"&amp;BF$164&amp;"="""&amp;INDEX($E$106:$G$109,MATCH("●",INDEX($H$106:$AQ$109,,MATCH($D172,$70:$70,0)-7),0),1)&amp;""""&amp;"#"&amp;BF$164&amp;"="&amp;""""&amp;VLOOKUP(BF$164,$AD$9:$AN$20,8,FALSE)&amp;""""&amp;"#g'"&amp;"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72" s="73" t="str">
        <f>SUBSTITUTE(IF(VLOOKUP(BG$164,$AD$9:$AN$20,8,FALSE)=INDEX($E$111:$G$114,MATCH("●",INDEX($H$111:$AQ$114,,MATCH($D172,$70:$70,0)-7),0),1),"","sed -i "&amp;IF($AK$162="MacOS","'' ","")&amp;"'s#"&amp;BG$164&amp;"="""&amp;VLOOKUP(BG$164,$AD$9:$AN$20,8,FALSE)&amp;""""&amp;"#"&amp;BG$164&amp;"="&amp;""""&amp;INDEX($E$111:$G$114,MATCH("●",INDEX($H$111:$AQ$114,,MATCH($D172,$70:$70,0)-7),0),1)&amp;""""&amp;"#g'"&amp;" ${CONFIG_DIR}db_data_config.txt; export "&amp;BG$164&amp;"="&amp;""""&amp;INDEX($E$111:$G$114,MATCH("●",INDEX($H$111:$AQ$114,,MATCH($D172,$70:$70,0)-7),0),1)&amp;""";"),",",""",""")</f>
        <v>sed -i '' 's#SIGN_DIGIT="0"#SIGN_DIGIT="1"#g' ${CONFIG_DIR}db_data_config.txt; export SIGN_DIGIT="1";</v>
      </c>
      <c r="BH172" s="73" t="str">
        <f>SUBSTITUTE(IF(INDEX($E$111:$G$114,MATCH("●",INDEX($H$111:$AQ$114,,MATCH($D172,$70:$70,0)-7),0),1)=VLOOKUP(BH$164,$AD$9:$AN$20,8,FALSE),"","sed -i "&amp;IF($AK$162="MacOS","'' ","")&amp;"'s#"&amp;BH$164&amp;"="""&amp;INDEX($E$111:$G$114,MATCH("●",INDEX($H$111:$AQ$114,,MATCH($D172,$70:$70,0)-7),0),1)&amp;""""&amp;"#"&amp;BH$164&amp;"="&amp;""""&amp;VLOOKUP(BH$164,$AD$9:$AN$20,8,FALSE)&amp;""""&amp;"#g'"&amp;"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72" s="73" t="str">
        <f>SUBSTITUTE(IF(VLOOKUP(BI$164,$AD$9:$AN$20,8,FALSE)=INDEX($E$116:$G$118,MATCH("●",INDEX($H$116:$AQ$118,,MATCH($D172,$70:$70,0)-7),0),1),"","sed -i "&amp;IF($AK$162="MacOS","'' ","")&amp;"'s#"&amp;BI$164&amp;"="""&amp;VLOOKUP(BI$164,$AD$9:$AN$20,8,FALSE)&amp;""""&amp;"#"&amp;BI$164&amp;"="&amp;""""&amp;INDEX($E$116:$G$118,MATCH("●",INDEX($H$116:$AQ$118,,MATCH($D172,$70:$70,0)-7),0),1)&amp;""""&amp;"#g'"&amp;" ${CONFIG_DIR}db_data_config.txt; export "&amp;BI$164&amp;"="&amp;""""&amp;INDEX($E$116:$G$118,MATCH("●",INDEX($H$116:$AQ$118,,MATCH($D172,$70:$70,0)-7),0),1)&amp;""";"),",",""",""")</f>
        <v/>
      </c>
      <c r="BJ172" s="73" t="str">
        <f>SUBSTITUTE(IF(INDEX($E$116:$G$118,MATCH("●",INDEX($H$116:$AQ$118,,MATCH($D172,$70:$70,0)-7),0),1)=VLOOKUP(BJ$164,$AD$9:$AN$20,8,FALSE),"","sed -i "&amp;IF($AK$162="MacOS","'' ","")&amp;"'s#"&amp;BJ$164&amp;"="""&amp;INDEX($E$116:$G$118,MATCH("●",INDEX($H$116:$AQ$118,,MATCH($D172,$70:$70,0)-7),0),1)&amp;""""&amp;"#"&amp;BJ$164&amp;"="&amp;""""&amp;VLOOKUP(BJ$164,$AD$9:$AN$20,8,FALSE)&amp;""""&amp;"#g'"&amp;"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2" s="73" t="str">
        <f>SUBSTITUTE(IF(VLOOKUP(BK$164,$AD$9:$AN$20,8,FALSE)=INDEX($E$120:$G$122,MATCH("●",INDEX($H$120:$AQ$122,,MATCH($D172,$70:$70,0)-7),0),1),"","sed -i "&amp;IF($AK$162="MacOS","'' ","")&amp;"'s#"&amp;BK$164&amp;"="""&amp;VLOOKUP(BK$164,$AD$9:$AN$20,8,FALSE)&amp;""""&amp;"#"&amp;BK$164&amp;"="&amp;""""&amp;INDEX($E$120:$G$122,MATCH("●",INDEX($H$120:$AQ$122,,MATCH($D172,$70:$70,0)-7),0),1)&amp;""""&amp;"#g'"&amp;" ${CONFIG_DIR}db_data_config.txt; export "&amp;BK$164&amp;"="&amp;""""&amp;INDEX($E$120:$G$122,MATCH("●",INDEX($H$120:$AQ$122,,MATCH($D172,$70:$70,0)-7),0),1)&amp;""";"),",",""",""")</f>
        <v/>
      </c>
      <c r="BL172" s="73" t="str">
        <f>SUBSTITUTE(IF(INDEX($E$120:$G$122,MATCH("●",INDEX($H$120:$AQ$122,,MATCH($D172,$70:$70,0)-7),0),1)=VLOOKUP(BL$164,$AD$9:$AN$20,8,FALSE),"","sed -i "&amp;IF($AK$162="MacOS","'' ","")&amp;"'s#"&amp;BL$164&amp;"="""&amp;INDEX($E$120:$G$122,MATCH("●",INDEX($H$120:$AQ$122,,MATCH($D172,$70:$70,0)-7),0),1)&amp;""""&amp;"#"&amp;BL$164&amp;"="&amp;""""&amp;VLOOKUP(BL$164,$AD$9:$AN$20,8,FALSE)&amp;""""&amp;"#g'"&amp;"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2" s="73" t="str">
        <f>SUBSTITUTE(IF(VLOOKUP(BM$164,$AD$9:$AN$20,8,FALSE)=INDEX($E$124:$G$126,MATCH("●",INDEX($H$124:$AQ$126,,MATCH($D172,$70:$70,0)-7),0),1),"","sed -i "&amp;IF($AK$162="MacOS","'' ","")&amp;"'s#"&amp;BM$164&amp;"="""&amp;VLOOKUP(BM$164,$AD$9:$AN$20,8,FALSE)&amp;""""&amp;"#"&amp;BM$164&amp;"="&amp;""""&amp;INDEX($E$124:$G$126,MATCH("●",INDEX($H$124:$AQ$126,,MATCH($D172,$70:$70,0)-7),0),1)&amp;""""&amp;"#g'"&amp;" ${CONFIG_DIR}db_data_config.txt; export "&amp;BM$164&amp;"="&amp;""""&amp;INDEX($E$124:$G$126,MATCH("●",INDEX($H$124:$AQ$126,,MATCH($D172,$70:$70,0)-7),0),1)&amp;""";"),",",""",""")</f>
        <v/>
      </c>
      <c r="BN172" s="73" t="str">
        <f>SUBSTITUTE(IF(INDEX($E$124:$G$126,MATCH("●",INDEX($H$124:$AQ$126,,MATCH($D172,$70:$70,0)-7),0),1)=VLOOKUP(BN$164,$AD$9:$AN$20,8,FALSE),"","sed -i "&amp;IF($AK$162="MacOS","'' ","")&amp;"'s#"&amp;BN$164&amp;"="""&amp;INDEX($E$124:$G$126,MATCH("●",INDEX($H$124:$AQ$126,,MATCH($D172,$70:$70,0)-7),0),1)&amp;""""&amp;"#"&amp;BN$164&amp;"="&amp;""""&amp;VLOOKUP(BN$164,$AD$9:$AN$20,8,FALSE)&amp;""""&amp;"#g'"&amp;"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2" s="73" t="str">
        <f>SUBSTITUTE(IF(VLOOKUP(BO$164,$AD$9:$AN$20,8,FALSE)=INDEX($E$128:$G$130,MATCH("●",INDEX($H$128:$AQ$130,,MATCH($D172,$70:$70,0)-7),0),1),"","sed -i "&amp;IF($AK$162="MacOS","'' ","")&amp;"'s#"&amp;BO$164&amp;"="""&amp;VLOOKUP(BO$164,$AD$9:$AN$20,8,FALSE)&amp;""""&amp;"#"&amp;BO$164&amp;"="&amp;""""&amp;INDEX($E$128:$G$130,MATCH("●",INDEX($H$128:$AQ$130,,MATCH($D172,$70:$70,0)-7),0),1)&amp;""""&amp;"#g'"&amp;" ${CONFIG_DIR}db_data_config.txt; export "&amp;BO$164&amp;"="&amp;""""&amp;INDEX($E$128:$G$130,MATCH("●",INDEX($H$128:$AQ$130,,MATCH($D172,$70:$70,0)-7),0),1)&amp;""";"),",",""",""")</f>
        <v/>
      </c>
      <c r="BP172" s="73" t="str">
        <f>SUBSTITUTE(IF(INDEX($E$128:$G$130,MATCH("●",INDEX($H$128:$AQ$130,,MATCH($D172,$70:$70,0)-7),0),1)=VLOOKUP(BP$164,$AD$9:$AN$20,8,FALSE),"","sed -i "&amp;IF($AK$162="MacOS","'' ","")&amp;"'s#"&amp;BP$164&amp;"="""&amp;INDEX($E$128:$G$130,MATCH("●",INDEX($H$128:$AQ$130,,MATCH($D172,$70:$70,0)-7),0),1)&amp;""""&amp;"#"&amp;BP$164&amp;"="&amp;""""&amp;VLOOKUP(BP$164,$AD$9:$AN$20,8,FALSE)&amp;""""&amp;"#g'"&amp;"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2" s="73" t="str">
        <f>SUBSTITUTE(IF(VLOOKUP(BQ$164,$AD$9:$AN$20,8,FALSE)=INDEX($E$132:$G$134,MATCH("●",INDEX($H$132:$AQ$134,,MATCH($D172,$70:$70,0)-7),0),1),"","sed -i "&amp;IF($AK$162="MacOS","'' ","")&amp;"'s#"&amp;BQ$164&amp;"="""&amp;VLOOKUP(BQ$164,$AD$9:$AN$20,8,FALSE)&amp;""""&amp;"#"&amp;BQ$164&amp;"="&amp;""""&amp;INDEX($E$132:$G$134,MATCH("●",INDEX($H$132:$AQ$134,,MATCH($D172,$70:$70,0)-7),0),1)&amp;""""&amp;"#g'"&amp;" ${CONFIG_DIR}db_data_config.txt; export "&amp;BQ$164&amp;"="&amp;""""&amp;INDEX($E$132:$G$134,MATCH("●",INDEX($H$132:$AQ$134,,MATCH($D172,$70:$70,0)-7),0),1)&amp;""";"),",",""",""")</f>
        <v/>
      </c>
      <c r="BR172" s="73" t="str">
        <f>SUBSTITUTE(IF(INDEX($E$132:$G$134,MATCH("●",INDEX($H$132:$AQ$134,,MATCH($D172,$70:$70,0)-7),0),1)=VLOOKUP(BR$164,$AD$9:$AN$20,8,FALSE),"","sed -i "&amp;IF($AK$162="MacOS","'' ","")&amp;"'s#"&amp;BR$164&amp;"="""&amp;INDEX($E$132:$G$134,MATCH("●",INDEX($H$132:$AQ$134,,MATCH($D172,$70:$70,0)-7),0),1)&amp;""""&amp;"#"&amp;BR$164&amp;"="&amp;""""&amp;VLOOKUP(BR$164,$AD$9:$AN$20,8,FALSE)&amp;""""&amp;"#g'"&amp;"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2" s="73" t="str">
        <f>SUBSTITUTE(IF(VLOOKUP(BS$164,$AD$9:$AN$20,8,FALSE)=INDEX($E$136:$G$138,MATCH("●",INDEX($H$136:$AQ$138,,MATCH($D172,$70:$70,0)-7),0),1),"","sed -i "&amp;IF($AK$162="MacOS","'' ","")&amp;"'s#"&amp;BS$164&amp;"="""&amp;VLOOKUP(BS$164,$AD$9:$AN$20,8,FALSE)&amp;""""&amp;"#"&amp;BS$164&amp;"="&amp;""""&amp;INDEX($E$136:$G$138,MATCH("●",INDEX($H$136:$AQ$138,,MATCH($D172,$70:$70,0)-7),0),1)&amp;""""&amp;"#g'"&amp;" ${CONFIG_DIR}db_data_config.txt; export "&amp;BS$164&amp;"="&amp;""""&amp;INDEX($E$136:$G$138,MATCH("●",INDEX($H$136:$AQ$138,,MATCH($D172,$70:$70,0)-7),0),1)&amp;""";"),",",""",""")</f>
        <v/>
      </c>
      <c r="BT172" s="73" t="str">
        <f>SUBSTITUTE(IF(INDEX($E$136:$G$138,MATCH("●",INDEX($H$136:$AQ$138,,MATCH($D172,$70:$70,0)-7),0),1)=VLOOKUP(BT$164,$AD$9:$AN$20,8,FALSE),"","sed -i "&amp;IF($AK$162="MacOS","'' ","")&amp;"'s#"&amp;BT$164&amp;"="""&amp;INDEX($E$136:$G$138,MATCH("●",INDEX($H$136:$AQ$138,,MATCH($D172,$70:$70,0)-7),0),1)&amp;""""&amp;"#"&amp;BT$164&amp;"="&amp;""""&amp;VLOOKUP(BT$164,$AD$9:$AN$20,8,FALSE)&amp;""""&amp;"#g'"&amp;"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2" s="60" t="s">
        <v>1107</v>
      </c>
    </row>
    <row r="173" spans="3:73" ht="90" customHeight="1">
      <c r="D173" s="138">
        <f t="shared" si="3"/>
        <v>116</v>
      </c>
      <c r="E173" s="139"/>
      <c r="F173" s="139"/>
      <c r="G173" s="140"/>
      <c r="H173" s="45" t="str">
        <f t="shared" ca="1" si="2"/>
        <v>clear; echo テストケース116;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6" t="str" cm="1">
        <f t="array" ref="AE173">SUBSTITUTE(INDEX($H$140:$AQ$140, , MATCH($D173, $70:$70, 0)-7),"-","")</f>
        <v>正常</v>
      </c>
      <c r="AF173" s="147"/>
      <c r="AG173" s="148"/>
      <c r="AH173" s="156" t="s">
        <v>999</v>
      </c>
      <c r="AI173" s="157"/>
      <c r="AJ173" s="157"/>
      <c r="AK173" s="157"/>
      <c r="AL173" s="157"/>
      <c r="AM173" s="157"/>
      <c r="AN173" s="157"/>
      <c r="AO173" s="157"/>
      <c r="AP173" s="157"/>
      <c r="AQ173" s="158"/>
      <c r="AS173" s="69" t="str" cm="1">
        <f t="array" ref="AS173">SUBSTITUTE(TEXT(INDEX($H$143:$AQ$143,1,$D173-108),"000000"),"-","")</f>
        <v>220001</v>
      </c>
      <c r="AT173" s="70"/>
      <c r="AU173" s="71"/>
      <c r="AW173" s="73" t="str">
        <f>SUBSTITUTE(IF(VLOOKUP(AW$164,$AD$9:$AN$20,8,FALSE)=INDEX($E$76:$G$78,MATCH("●",INDEX($H$76:$AQ$78,,MATCH($D173,$70:$70,0)-7),0),1),"","sed -i "&amp;IF($AK$162="MacOS","'' ","")&amp;"'s#"&amp;AW$164&amp;"="""&amp;VLOOKUP(AW$164,$AD$9:$AN$20,8,FALSE)&amp;""""&amp;"#"&amp;AW$164&amp;"="&amp;""""&amp;INDEX($E$76:$G$78,MATCH("●",INDEX($H$76:$AQ$78,,MATCH($D173,$70:$70,0)-7),0),1)&amp;""""&amp;"#g'"&amp;" ${CONFIG_DIR}db_data_config.txt; export "&amp;AW$164&amp;"="&amp;""""&amp;INDEX($E$76:$G$78,MATCH("●",INDEX($H$76:$AQ$78,,MATCH($D173,$70:$70,0)-7),0),1)&amp;""";"),",",""",""")</f>
        <v/>
      </c>
      <c r="AX173" s="73" t="str">
        <f>SUBSTITUTE(IF(INDEX($E$76:$G$78,MATCH("●",INDEX($H$76:$AQ$78,,MATCH($D173,$70:$70,0)-7),0),1)=VLOOKUP(AX$164,$AD$9:$AN$20,8,FALSE),"","sed -i "&amp;IF($AK$162="MacOS","'' ","")&amp;"'s#"&amp;AX$164&amp;"="""&amp;INDEX($E$76:$G$78,MATCH("●",INDEX($H$76:$AQ$78,,MATCH($D173,$70:$70,0)-7),0),1)&amp;""""&amp;"#"&amp;AX$164&amp;"="&amp;""""&amp;VLOOKUP(AX$164,$AD$9:$AN$20,8,FALSE)&amp;""""&amp;"#g'"&amp;"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3" s="73" t="str">
        <f>SUBSTITUTE(IF(VLOOKUP(AY$164,$AD$9:$AN$20,8,FALSE)=INDEX($E$80:$G$84,MATCH("●",INDEX($H$80:$AQ$84,,MATCH($D173,$70:$70,0)-7),0),1),"","sed -i "&amp;IF($AK$162="MacOS","'' ","")&amp;"'s#"&amp;AY$164&amp;"="""&amp;VLOOKUP(AY$164,$AD$9:$AN$20,8,FALSE)&amp;""""&amp;"#"&amp;AY$164&amp;"="&amp;""""&amp;INDEX($E$80:$G$84,MATCH("●",INDEX($H$80:$AQ$84,,MATCH($D173,$70:$70,0)-7),0),1)&amp;""""&amp;"#g'"&amp;" ${CONFIG_DIR}db_data_config.txt; export "&amp;AY$164&amp;"="&amp;""""&amp;INDEX($E$80:$G$84,MATCH("●",INDEX($H$80:$AQ$84,,MATCH($D173,$70:$70,0)-7),0),1)&amp;""";"),",",""",""")</f>
        <v>sed -i '' 's#COLUMN_DATA_TYPE="char"#COLUMN_DATA_TYPE="byte"#g' ${CONFIG_DIR}db_data_config.txt; export COLUMN_DATA_TYPE="byte";</v>
      </c>
      <c r="AZ173" s="73" t="str">
        <f>SUBSTITUTE(IF(INDEX($E$80:$G$84,MATCH("●",INDEX($H$80:$AQ$84,,MATCH($D173,$70:$70,0)-7),0),1)=VLOOKUP(AZ$164,$AD$9:$AN$20,8,FALSE),"","sed -i "&amp;IF($AK$162="MacOS","'' ","")&amp;"'s#"&amp;AZ$164&amp;"="""&amp;INDEX($E$80:$G$84,MATCH("●",INDEX($H$80:$AQ$84,,MATCH($D173,$70:$70,0)-7),0),1)&amp;""""&amp;"#"&amp;AZ$164&amp;"="&amp;""""&amp;VLOOKUP(AZ$164,$AD$9:$AN$20,8,FALSE)&amp;""""&amp;"#g'"&amp;"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73" s="73" t="str">
        <f>SUBSTITUTE(IF(VLOOKUP(BA$164,$AD$9:$AN$20,8,FALSE)=INDEX($E$86:$G$99,MATCH("●",INDEX($H$86:$AQ$99,,MATCH($D173,$70:$70,0)-7),0),1),"","sed -i "&amp;IF($AK$162="MacOS","'' ","")&amp;"'s#"&amp;BA$164&amp;"="""&amp;VLOOKUP(BA$164,$AD$9:$AN$20,8,FALSE)&amp;""""&amp;"#"&amp;BA$164&amp;"="&amp;""""&amp;INDEX($E$86:$G$99,MATCH("●",INDEX($H$86:$AQ$99,,MATCH($D173,$70:$70,0)-7),0),1)&amp;""""&amp;"#g'"&amp;" ${CONFIG_DIR}db_data_config.txt; export "&amp;BA$164&amp;"="&amp;""""&amp;INDEX($E$86:$G$99,MATCH("●",INDEX($H$86:$AQ$99,,MATCH($D173,$70:$70,0)-7),0),1)&amp;""";"),",",""",""")</f>
        <v/>
      </c>
      <c r="BB173" s="73" t="str">
        <f>SUBSTITUTE(IF(INDEX($E$86:$G$99,MATCH("●",INDEX($H$86:$AQ$99,,MATCH($D173,$70:$70,0)-7),0),1)=VLOOKUP(BB$164,$AD$9:$AN$20,8,FALSE),"","sed -i "&amp;IF($AK$162="MacOS","'' ","")&amp;"'s#"&amp;BB$164&amp;"="""&amp;INDEX($E$86:$G$99,MATCH("●",INDEX($H$86:$AQ$99,,MATCH($D173,$70:$70,0)-7),0),1)&amp;""""&amp;"#"&amp;BB$164&amp;"="&amp;""""&amp;VLOOKUP(BB$164,$AD$9:$AN$20,8,FALSE)&amp;""""&amp;"#g'"&amp;"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73" s="73" t="str">
        <f>SUBSTITUTE(IF(VLOOKUP(BC$164,$AD$9:$AN$20,8,FALSE)=INDEX($E$101:$G$104,MATCH("●",INDEX($H$101:$AQ$104,,MATCH($D173,$70:$70,0)-7),0),1),"","sed -i "&amp;IF($AK$162="MacOS","'' ","")&amp;"'s#"&amp;BC$164&amp;"="""&amp;VLOOKUP(BC$164,$AD$9:$AN$20,8,FALSE)&amp;""""&amp;"#"&amp;BC$164&amp;"="&amp;""""&amp;INDEX($E$101:$G$104,MATCH("●",INDEX($H$101:$AQ$104,,MATCH($D173,$70:$70,0)-7),0),1)&amp;""""&amp;"#g'"&amp;" ${CONFIG_DIR}db_data_config.txt; export "&amp;BC$164&amp;"="&amp;""""&amp;INDEX($E$101:$G$104,MATCH("●",INDEX($H$101:$AQ$104,,MATCH($D173,$70:$70,0)-7),0),1)&amp;""";"),",",""",""")</f>
        <v>sed -i '' 's#COLUMN_DATA_TRIM="NONE"#COLUMN_DATA_TRIM="ftbt"#g' ${CONFIG_DIR}db_data_config.txt; export COLUMN_DATA_TRIM="ftbt";</v>
      </c>
      <c r="BD173" s="73" t="str">
        <f>SUBSTITUTE(IF(INDEX($E$101:$G$104,MATCH("●",INDEX($H$101:$AQ$104,,MATCH($D173,$70:$70,0)-7),0),1)=VLOOKUP(BD$164,$AD$9:$AN$20,8,FALSE),"","sed -i "&amp;IF($AK$162="MacOS","'' ","")&amp;"'s#"&amp;BD$164&amp;"="""&amp;INDEX($E$101:$G$104,MATCH("●",INDEX($H$101:$AQ$104,,MATCH($D173,$70:$70,0)-7),0),1)&amp;""""&amp;"#"&amp;BD$164&amp;"="&amp;""""&amp;VLOOKUP(BD$164,$AD$9:$AN$20,8,FALSE)&amp;""""&amp;"#g'"&amp;"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73" s="73" t="str">
        <f>SUBSTITUTE(IF(VLOOKUP(BE$164,$AD$9:$AN$20,8,FALSE)=INDEX($E$106:$G$109,MATCH("●",INDEX($H$106:$AQ$109,,MATCH($D173,$70:$70,0)-7),0),1),"","sed -i "&amp;IF($AK$162="MacOS","'' ","")&amp;"'s#"&amp;BE$164&amp;"="""&amp;VLOOKUP(BE$164,$AD$9:$AN$20,8,FALSE)&amp;""""&amp;"#"&amp;BE$164&amp;"="&amp;""""&amp;INDEX($E$106:$G$109,MATCH("●",INDEX($H$106:$AQ$109,,MATCH($D173,$70:$70,0)-7),0),1)&amp;""""&amp;"#g'"&amp;" ${CONFIG_DIR}db_data_config.txt; export "&amp;BE$164&amp;"="&amp;""""&amp;INDEX($E$106:$G$109,MATCH("●",INDEX($H$106:$AQ$109,,MATCH($D173,$70:$70,0)-7),0),1)&amp;""";"),",",""",""")</f>
        <v>sed -i '' 's#COLUMN_DATA_SIGNED="0"#COLUMN_DATA_SIGNED="1"#g' ${CONFIG_DIR}db_data_config.txt; export COLUMN_DATA_SIGNED="1";</v>
      </c>
      <c r="BF173" s="73" t="str">
        <f>SUBSTITUTE(IF(INDEX($E$106:$G$109,MATCH("●",INDEX($H$106:$AQ$109,,MATCH($D173,$70:$70,0)-7),0),1)=VLOOKUP(BF$164,$AD$9:$AN$20,8,FALSE),"","sed -i "&amp;IF($AK$162="MacOS","'' ","")&amp;"'s#"&amp;BF$164&amp;"="""&amp;INDEX($E$106:$G$109,MATCH("●",INDEX($H$106:$AQ$109,,MATCH($D173,$70:$70,0)-7),0),1)&amp;""""&amp;"#"&amp;BF$164&amp;"="&amp;""""&amp;VLOOKUP(BF$164,$AD$9:$AN$20,8,FALSE)&amp;""""&amp;"#g'"&amp;"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73" s="73" t="str">
        <f>SUBSTITUTE(IF(VLOOKUP(BG$164,$AD$9:$AN$20,8,FALSE)=INDEX($E$111:$G$114,MATCH("●",INDEX($H$111:$AQ$114,,MATCH($D173,$70:$70,0)-7),0),1),"","sed -i "&amp;IF($AK$162="MacOS","'' ","")&amp;"'s#"&amp;BG$164&amp;"="""&amp;VLOOKUP(BG$164,$AD$9:$AN$20,8,FALSE)&amp;""""&amp;"#"&amp;BG$164&amp;"="&amp;""""&amp;INDEX($E$111:$G$114,MATCH("●",INDEX($H$111:$AQ$114,,MATCH($D173,$70:$70,0)-7),0),1)&amp;""""&amp;"#g'"&amp;" ${CONFIG_DIR}db_data_config.txt; export "&amp;BG$164&amp;"="&amp;""""&amp;INDEX($E$111:$G$114,MATCH("●",INDEX($H$111:$AQ$114,,MATCH($D173,$70:$70,0)-7),0),1)&amp;""";"),",",""",""")</f>
        <v>sed -i '' 's#SIGN_DIGIT="0"#SIGN_DIGIT="1"#g' ${CONFIG_DIR}db_data_config.txt; export SIGN_DIGIT="1";</v>
      </c>
      <c r="BH173" s="73" t="str">
        <f>SUBSTITUTE(IF(INDEX($E$111:$G$114,MATCH("●",INDEX($H$111:$AQ$114,,MATCH($D173,$70:$70,0)-7),0),1)=VLOOKUP(BH$164,$AD$9:$AN$20,8,FALSE),"","sed -i "&amp;IF($AK$162="MacOS","'' ","")&amp;"'s#"&amp;BH$164&amp;"="""&amp;INDEX($E$111:$G$114,MATCH("●",INDEX($H$111:$AQ$114,,MATCH($D173,$70:$70,0)-7),0),1)&amp;""""&amp;"#"&amp;BH$164&amp;"="&amp;""""&amp;VLOOKUP(BH$164,$AD$9:$AN$20,8,FALSE)&amp;""""&amp;"#g'"&amp;"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73" s="73" t="str">
        <f>SUBSTITUTE(IF(VLOOKUP(BI$164,$AD$9:$AN$20,8,FALSE)=INDEX($E$116:$G$118,MATCH("●",INDEX($H$116:$AQ$118,,MATCH($D173,$70:$70,0)-7),0),1),"","sed -i "&amp;IF($AK$162="MacOS","'' ","")&amp;"'s#"&amp;BI$164&amp;"="""&amp;VLOOKUP(BI$164,$AD$9:$AN$20,8,FALSE)&amp;""""&amp;"#"&amp;BI$164&amp;"="&amp;""""&amp;INDEX($E$116:$G$118,MATCH("●",INDEX($H$116:$AQ$118,,MATCH($D173,$70:$70,0)-7),0),1)&amp;""""&amp;"#g'"&amp;" ${CONFIG_DIR}db_data_config.txt; export "&amp;BI$164&amp;"="&amp;""""&amp;INDEX($E$116:$G$118,MATCH("●",INDEX($H$116:$AQ$118,,MATCH($D173,$70:$70,0)-7),0),1)&amp;""";"),",",""",""")</f>
        <v/>
      </c>
      <c r="BJ173" s="73" t="str">
        <f>SUBSTITUTE(IF(INDEX($E$116:$G$118,MATCH("●",INDEX($H$116:$AQ$118,,MATCH($D173,$70:$70,0)-7),0),1)=VLOOKUP(BJ$164,$AD$9:$AN$20,8,FALSE),"","sed -i "&amp;IF($AK$162="MacOS","'' ","")&amp;"'s#"&amp;BJ$164&amp;"="""&amp;INDEX($E$116:$G$118,MATCH("●",INDEX($H$116:$AQ$118,,MATCH($D173,$70:$70,0)-7),0),1)&amp;""""&amp;"#"&amp;BJ$164&amp;"="&amp;""""&amp;VLOOKUP(BJ$164,$AD$9:$AN$20,8,FALSE)&amp;""""&amp;"#g'"&amp;"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3" s="73" t="str">
        <f>SUBSTITUTE(IF(VLOOKUP(BK$164,$AD$9:$AN$20,8,FALSE)=INDEX($E$120:$G$122,MATCH("●",INDEX($H$120:$AQ$122,,MATCH($D173,$70:$70,0)-7),0),1),"","sed -i "&amp;IF($AK$162="MacOS","'' ","")&amp;"'s#"&amp;BK$164&amp;"="""&amp;VLOOKUP(BK$164,$AD$9:$AN$20,8,FALSE)&amp;""""&amp;"#"&amp;BK$164&amp;"="&amp;""""&amp;INDEX($E$120:$G$122,MATCH("●",INDEX($H$120:$AQ$122,,MATCH($D173,$70:$70,0)-7),0),1)&amp;""""&amp;"#g'"&amp;" ${CONFIG_DIR}db_data_config.txt; export "&amp;BK$164&amp;"="&amp;""""&amp;INDEX($E$120:$G$122,MATCH("●",INDEX($H$120:$AQ$122,,MATCH($D173,$70:$70,0)-7),0),1)&amp;""";"),",",""",""")</f>
        <v/>
      </c>
      <c r="BL173" s="73" t="str">
        <f>SUBSTITUTE(IF(INDEX($E$120:$G$122,MATCH("●",INDEX($H$120:$AQ$122,,MATCH($D173,$70:$70,0)-7),0),1)=VLOOKUP(BL$164,$AD$9:$AN$20,8,FALSE),"","sed -i "&amp;IF($AK$162="MacOS","'' ","")&amp;"'s#"&amp;BL$164&amp;"="""&amp;INDEX($E$120:$G$122,MATCH("●",INDEX($H$120:$AQ$122,,MATCH($D173,$70:$70,0)-7),0),1)&amp;""""&amp;"#"&amp;BL$164&amp;"="&amp;""""&amp;VLOOKUP(BL$164,$AD$9:$AN$20,8,FALSE)&amp;""""&amp;"#g'"&amp;"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3" s="73" t="str">
        <f>SUBSTITUTE(IF(VLOOKUP(BM$164,$AD$9:$AN$20,8,FALSE)=INDEX($E$124:$G$126,MATCH("●",INDEX($H$124:$AQ$126,,MATCH($D173,$70:$70,0)-7),0),1),"","sed -i "&amp;IF($AK$162="MacOS","'' ","")&amp;"'s#"&amp;BM$164&amp;"="""&amp;VLOOKUP(BM$164,$AD$9:$AN$20,8,FALSE)&amp;""""&amp;"#"&amp;BM$164&amp;"="&amp;""""&amp;INDEX($E$124:$G$126,MATCH("●",INDEX($H$124:$AQ$126,,MATCH($D173,$70:$70,0)-7),0),1)&amp;""""&amp;"#g'"&amp;" ${CONFIG_DIR}db_data_config.txt; export "&amp;BM$164&amp;"="&amp;""""&amp;INDEX($E$124:$G$126,MATCH("●",INDEX($H$124:$AQ$126,,MATCH($D173,$70:$70,0)-7),0),1)&amp;""";"),",",""",""")</f>
        <v/>
      </c>
      <c r="BN173" s="73" t="str">
        <f>SUBSTITUTE(IF(INDEX($E$124:$G$126,MATCH("●",INDEX($H$124:$AQ$126,,MATCH($D173,$70:$70,0)-7),0),1)=VLOOKUP(BN$164,$AD$9:$AN$20,8,FALSE),"","sed -i "&amp;IF($AK$162="MacOS","'' ","")&amp;"'s#"&amp;BN$164&amp;"="""&amp;INDEX($E$124:$G$126,MATCH("●",INDEX($H$124:$AQ$126,,MATCH($D173,$70:$70,0)-7),0),1)&amp;""""&amp;"#"&amp;BN$164&amp;"="&amp;""""&amp;VLOOKUP(BN$164,$AD$9:$AN$20,8,FALSE)&amp;""""&amp;"#g'"&amp;"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3" s="73" t="str">
        <f>SUBSTITUTE(IF(VLOOKUP(BO$164,$AD$9:$AN$20,8,FALSE)=INDEX($E$128:$G$130,MATCH("●",INDEX($H$128:$AQ$130,,MATCH($D173,$70:$70,0)-7),0),1),"","sed -i "&amp;IF($AK$162="MacOS","'' ","")&amp;"'s#"&amp;BO$164&amp;"="""&amp;VLOOKUP(BO$164,$AD$9:$AN$20,8,FALSE)&amp;""""&amp;"#"&amp;BO$164&amp;"="&amp;""""&amp;INDEX($E$128:$G$130,MATCH("●",INDEX($H$128:$AQ$130,,MATCH($D173,$70:$70,0)-7),0),1)&amp;""""&amp;"#g'"&amp;" ${CONFIG_DIR}db_data_config.txt; export "&amp;BO$164&amp;"="&amp;""""&amp;INDEX($E$128:$G$130,MATCH("●",INDEX($H$128:$AQ$130,,MATCH($D173,$70:$70,0)-7),0),1)&amp;""";"),",",""",""")</f>
        <v/>
      </c>
      <c r="BP173" s="73" t="str">
        <f>SUBSTITUTE(IF(INDEX($E$128:$G$130,MATCH("●",INDEX($H$128:$AQ$130,,MATCH($D173,$70:$70,0)-7),0),1)=VLOOKUP(BP$164,$AD$9:$AN$20,8,FALSE),"","sed -i "&amp;IF($AK$162="MacOS","'' ","")&amp;"'s#"&amp;BP$164&amp;"="""&amp;INDEX($E$128:$G$130,MATCH("●",INDEX($H$128:$AQ$130,,MATCH($D173,$70:$70,0)-7),0),1)&amp;""""&amp;"#"&amp;BP$164&amp;"="&amp;""""&amp;VLOOKUP(BP$164,$AD$9:$AN$20,8,FALSE)&amp;""""&amp;"#g'"&amp;"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3" s="73" t="str">
        <f>SUBSTITUTE(IF(VLOOKUP(BQ$164,$AD$9:$AN$20,8,FALSE)=INDEX($E$132:$G$134,MATCH("●",INDEX($H$132:$AQ$134,,MATCH($D173,$70:$70,0)-7),0),1),"","sed -i "&amp;IF($AK$162="MacOS","'' ","")&amp;"'s#"&amp;BQ$164&amp;"="""&amp;VLOOKUP(BQ$164,$AD$9:$AN$20,8,FALSE)&amp;""""&amp;"#"&amp;BQ$164&amp;"="&amp;""""&amp;INDEX($E$132:$G$134,MATCH("●",INDEX($H$132:$AQ$134,,MATCH($D173,$70:$70,0)-7),0),1)&amp;""""&amp;"#g'"&amp;" ${CONFIG_DIR}db_data_config.txt; export "&amp;BQ$164&amp;"="&amp;""""&amp;INDEX($E$132:$G$134,MATCH("●",INDEX($H$132:$AQ$134,,MATCH($D173,$70:$70,0)-7),0),1)&amp;""";"),",",""",""")</f>
        <v/>
      </c>
      <c r="BR173" s="73" t="str">
        <f>SUBSTITUTE(IF(INDEX($E$132:$G$134,MATCH("●",INDEX($H$132:$AQ$134,,MATCH($D173,$70:$70,0)-7),0),1)=VLOOKUP(BR$164,$AD$9:$AN$20,8,FALSE),"","sed -i "&amp;IF($AK$162="MacOS","'' ","")&amp;"'s#"&amp;BR$164&amp;"="""&amp;INDEX($E$132:$G$134,MATCH("●",INDEX($H$132:$AQ$134,,MATCH($D173,$70:$70,0)-7),0),1)&amp;""""&amp;"#"&amp;BR$164&amp;"="&amp;""""&amp;VLOOKUP(BR$164,$AD$9:$AN$20,8,FALSE)&amp;""""&amp;"#g'"&amp;"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3" s="73" t="str">
        <f>SUBSTITUTE(IF(VLOOKUP(BS$164,$AD$9:$AN$20,8,FALSE)=INDEX($E$136:$G$138,MATCH("●",INDEX($H$136:$AQ$138,,MATCH($D173,$70:$70,0)-7),0),1),"","sed -i "&amp;IF($AK$162="MacOS","'' ","")&amp;"'s#"&amp;BS$164&amp;"="""&amp;VLOOKUP(BS$164,$AD$9:$AN$20,8,FALSE)&amp;""""&amp;"#"&amp;BS$164&amp;"="&amp;""""&amp;INDEX($E$136:$G$138,MATCH("●",INDEX($H$136:$AQ$138,,MATCH($D173,$70:$70,0)-7),0),1)&amp;""""&amp;"#g'"&amp;" ${CONFIG_DIR}db_data_config.txt; export "&amp;BS$164&amp;"="&amp;""""&amp;INDEX($E$136:$G$138,MATCH("●",INDEX($H$136:$AQ$138,,MATCH($D173,$70:$70,0)-7),0),1)&amp;""";"),",",""",""")</f>
        <v/>
      </c>
      <c r="BT173" s="73" t="str">
        <f>SUBSTITUTE(IF(INDEX($E$136:$G$138,MATCH("●",INDEX($H$136:$AQ$138,,MATCH($D173,$70:$70,0)-7),0),1)=VLOOKUP(BT$164,$AD$9:$AN$20,8,FALSE),"","sed -i "&amp;IF($AK$162="MacOS","'' ","")&amp;"'s#"&amp;BT$164&amp;"="""&amp;INDEX($E$136:$G$138,MATCH("●",INDEX($H$136:$AQ$138,,MATCH($D173,$70:$70,0)-7),0),1)&amp;""""&amp;"#"&amp;BT$164&amp;"="&amp;""""&amp;VLOOKUP(BT$164,$AD$9:$AN$20,8,FALSE)&amp;""""&amp;"#g'"&amp;"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3" s="60" t="s">
        <v>1107</v>
      </c>
    </row>
    <row r="174" spans="3:73" ht="72" customHeight="1">
      <c r="D174" s="138">
        <f t="shared" si="3"/>
        <v>117</v>
      </c>
      <c r="E174" s="139"/>
      <c r="F174" s="139"/>
      <c r="G174" s="140"/>
      <c r="H174" s="45" t="str">
        <f t="shared" ca="1" si="2"/>
        <v>clear; echo テストケース117; sed -i '' 's#COLUMN_DATA_TYPE="char"#COLUMN_DATA_TYPE="short"#g' ${CONFIG_DIR}db_data_config.txt; export COLUMN_DATA_TYPE="short";sed -i '' 's#COLUMN_DATA_LENGTH="3"#COLUMN_DATA_LENGTH="0"#g' ${CONFIG_DIR}db_data_config.txt; export COLUMN_DATA_LENGTH="0";sh ./script/db_check_data_validate_config.sh; sed -i '' 's#COLUMN_DATA_TYPE="short"#COLUMN_DATA_TYPE="char"#g' ${CONFIG_DIR}db_data_config.txt; export COLUMN_DATA_TYPE="char";sed -i '' 's#COLUMN_DATA_LENGTH="0"#COLUMN_DATA_LENGTH="3"#g'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6" t="str" cm="1">
        <f t="array" ref="AE174">SUBSTITUTE(INDEX($H$140:$AQ$140, , MATCH($D174, $70:$70, 0)-7),"-","")</f>
        <v>異常</v>
      </c>
      <c r="AF174" s="147"/>
      <c r="AG174" s="148"/>
      <c r="AH174" s="156" t="s">
        <v>1000</v>
      </c>
      <c r="AI174" s="157"/>
      <c r="AJ174" s="157"/>
      <c r="AK174" s="157"/>
      <c r="AL174" s="157"/>
      <c r="AM174" s="157"/>
      <c r="AN174" s="157"/>
      <c r="AO174" s="157"/>
      <c r="AP174" s="157"/>
      <c r="AQ174" s="158"/>
      <c r="AS174" s="69" t="str" cm="1">
        <f t="array" ref="AS174">SUBSTITUTE(TEXT(INDEX($H$143:$AQ$143,1,$D174-108),"000000"),"-","")</f>
        <v>220143</v>
      </c>
      <c r="AT174" s="70"/>
      <c r="AU174" s="71"/>
      <c r="AW174" s="73" t="str">
        <f>SUBSTITUTE(IF(VLOOKUP(AW$164,$AD$9:$AN$20,8,FALSE)=INDEX($E$76:$G$78,MATCH("●",INDEX($H$76:$AQ$78,,MATCH($D174,$70:$70,0)-7),0),1),"","sed -i "&amp;IF($AK$162="MacOS","'' ","")&amp;"'s#"&amp;AW$164&amp;"="""&amp;VLOOKUP(AW$164,$AD$9:$AN$20,8,FALSE)&amp;""""&amp;"#"&amp;AW$164&amp;"="&amp;""""&amp;INDEX($E$76:$G$78,MATCH("●",INDEX($H$76:$AQ$78,,MATCH($D174,$70:$70,0)-7),0),1)&amp;""""&amp;"#g'"&amp;" ${CONFIG_DIR}db_data_config.txt; export "&amp;AW$164&amp;"="&amp;""""&amp;INDEX($E$76:$G$78,MATCH("●",INDEX($H$76:$AQ$78,,MATCH($D174,$70:$70,0)-7),0),1)&amp;""";"),",",""",""")</f>
        <v/>
      </c>
      <c r="AX174" s="73" t="str">
        <f>SUBSTITUTE(IF(INDEX($E$76:$G$78,MATCH("●",INDEX($H$76:$AQ$78,,MATCH($D174,$70:$70,0)-7),0),1)=VLOOKUP(AX$164,$AD$9:$AN$20,8,FALSE),"","sed -i "&amp;IF($AK$162="MacOS","'' ","")&amp;"'s#"&amp;AX$164&amp;"="""&amp;INDEX($E$76:$G$78,MATCH("●",INDEX($H$76:$AQ$78,,MATCH($D174,$70:$70,0)-7),0),1)&amp;""""&amp;"#"&amp;AX$164&amp;"="&amp;""""&amp;VLOOKUP(AX$164,$AD$9:$AN$20,8,FALSE)&amp;""""&amp;"#g'"&amp;"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4" s="73" t="str">
        <f>SUBSTITUTE(IF(VLOOKUP(AY$164,$AD$9:$AN$20,8,FALSE)=INDEX($E$80:$G$84,MATCH("●",INDEX($H$80:$AQ$84,,MATCH($D174,$70:$70,0)-7),0),1),"","sed -i "&amp;IF($AK$162="MacOS","'' ","")&amp;"'s#"&amp;AY$164&amp;"="""&amp;VLOOKUP(AY$164,$AD$9:$AN$20,8,FALSE)&amp;""""&amp;"#"&amp;AY$164&amp;"="&amp;""""&amp;INDEX($E$80:$G$84,MATCH("●",INDEX($H$80:$AQ$84,,MATCH($D174,$70:$70,0)-7),0),1)&amp;""""&amp;"#g'"&amp;" ${CONFIG_DIR}db_data_config.txt; export "&amp;AY$164&amp;"="&amp;""""&amp;INDEX($E$80:$G$84,MATCH("●",INDEX($H$80:$AQ$84,,MATCH($D174,$70:$70,0)-7),0),1)&amp;""";"),",",""",""")</f>
        <v>sed -i '' 's#COLUMN_DATA_TYPE="char"#COLUMN_DATA_TYPE="short"#g' ${CONFIG_DIR}db_data_config.txt; export COLUMN_DATA_TYPE="short";</v>
      </c>
      <c r="AZ174" s="73" t="str">
        <f>SUBSTITUTE(IF(INDEX($E$80:$G$84,MATCH("●",INDEX($H$80:$AQ$84,,MATCH($D174,$70:$70,0)-7),0),1)=VLOOKUP(AZ$164,$AD$9:$AN$20,8,FALSE),"","sed -i "&amp;IF($AK$162="MacOS","'' ","")&amp;"'s#"&amp;AZ$164&amp;"="""&amp;INDEX($E$80:$G$84,MATCH("●",INDEX($H$80:$AQ$84,,MATCH($D174,$70:$70,0)-7),0),1)&amp;""""&amp;"#"&amp;AZ$164&amp;"="&amp;""""&amp;VLOOKUP(AZ$164,$AD$9:$AN$20,8,FALSE)&amp;""""&amp;"#g'"&amp;"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4" s="73" t="str">
        <f>SUBSTITUTE(IF(VLOOKUP(BA$164,$AD$9:$AN$20,8,FALSE)=INDEX($E$86:$G$99,MATCH("●",INDEX($H$86:$AQ$99,,MATCH($D174,$70:$70,0)-7),0),1),"","sed -i "&amp;IF($AK$162="MacOS","'' ","")&amp;"'s#"&amp;BA$164&amp;"="""&amp;VLOOKUP(BA$164,$AD$9:$AN$20,8,FALSE)&amp;""""&amp;"#"&amp;BA$164&amp;"="&amp;""""&amp;INDEX($E$86:$G$99,MATCH("●",INDEX($H$86:$AQ$99,,MATCH($D174,$70:$70,0)-7),0),1)&amp;""""&amp;"#g'"&amp;" ${CONFIG_DIR}db_data_config.txt; export "&amp;BA$164&amp;"="&amp;""""&amp;INDEX($E$86:$G$99,MATCH("●",INDEX($H$86:$AQ$99,,MATCH($D174,$70:$70,0)-7),0),1)&amp;""";"),",",""",""")</f>
        <v>sed -i '' 's#COLUMN_DATA_LENGTH="3"#COLUMN_DATA_LENGTH="0"#g' ${CONFIG_DIR}db_data_config.txt; export COLUMN_DATA_LENGTH="0";</v>
      </c>
      <c r="BB174" s="73" t="str">
        <f>SUBSTITUTE(IF(INDEX($E$86:$G$99,MATCH("●",INDEX($H$86:$AQ$99,,MATCH($D174,$70:$70,0)-7),0),1)=VLOOKUP(BB$164,$AD$9:$AN$20,8,FALSE),"","sed -i "&amp;IF($AK$162="MacOS","'' ","")&amp;"'s#"&amp;BB$164&amp;"="""&amp;INDEX($E$86:$G$99,MATCH("●",INDEX($H$86:$AQ$99,,MATCH($D174,$70:$70,0)-7),0),1)&amp;""""&amp;"#"&amp;BB$164&amp;"="&amp;""""&amp;VLOOKUP(BB$164,$AD$9:$AN$20,8,FALSE)&amp;""""&amp;"#g'"&amp;"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's#COLUMN_DATA_LENGTH="0"#COLUMN_DATA_LENGTH="3"#g' ${CONFIG_DIR}db_data_config.txt; export COLUMN_DATA_LENGTH="3";</v>
      </c>
      <c r="BC174" s="73" t="str">
        <f>SUBSTITUTE(IF(VLOOKUP(BC$164,$AD$9:$AN$20,8,FALSE)=INDEX($E$101:$G$104,MATCH("●",INDEX($H$101:$AQ$104,,MATCH($D174,$70:$70,0)-7),0),1),"","sed -i "&amp;IF($AK$162="MacOS","'' ","")&amp;"'s#"&amp;BC$164&amp;"="""&amp;VLOOKUP(BC$164,$AD$9:$AN$20,8,FALSE)&amp;""""&amp;"#"&amp;BC$164&amp;"="&amp;""""&amp;INDEX($E$101:$G$104,MATCH("●",INDEX($H$101:$AQ$104,,MATCH($D174,$70:$70,0)-7),0),1)&amp;""""&amp;"#g'"&amp;" ${CONFIG_DIR}db_data_config.txt; export "&amp;BC$164&amp;"="&amp;""""&amp;INDEX($E$101:$G$104,MATCH("●",INDEX($H$101:$AQ$104,,MATCH($D174,$70:$70,0)-7),0),1)&amp;""";"),",",""",""")</f>
        <v/>
      </c>
      <c r="BD174" s="73" t="str">
        <f>SUBSTITUTE(IF(INDEX($E$101:$G$104,MATCH("●",INDEX($H$101:$AQ$104,,MATCH($D174,$70:$70,0)-7),0),1)=VLOOKUP(BD$164,$AD$9:$AN$20,8,FALSE),"","sed -i "&amp;IF($AK$162="MacOS","'' ","")&amp;"'s#"&amp;BD$164&amp;"="""&amp;INDEX($E$101:$G$104,MATCH("●",INDEX($H$101:$AQ$104,,MATCH($D174,$70:$70,0)-7),0),1)&amp;""""&amp;"#"&amp;BD$164&amp;"="&amp;""""&amp;VLOOKUP(BD$164,$AD$9:$AN$20,8,FALSE)&amp;""""&amp;"#g'"&amp;"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74" s="73" t="str">
        <f>SUBSTITUTE(IF(VLOOKUP(BE$164,$AD$9:$AN$20,8,FALSE)=INDEX($E$106:$G$109,MATCH("●",INDEX($H$106:$AQ$109,,MATCH($D174,$70:$70,0)-7),0),1),"","sed -i "&amp;IF($AK$162="MacOS","'' ","")&amp;"'s#"&amp;BE$164&amp;"="""&amp;VLOOKUP(BE$164,$AD$9:$AN$20,8,FALSE)&amp;""""&amp;"#"&amp;BE$164&amp;"="&amp;""""&amp;INDEX($E$106:$G$109,MATCH("●",INDEX($H$106:$AQ$109,,MATCH($D174,$70:$70,0)-7),0),1)&amp;""""&amp;"#g'"&amp;" ${CONFIG_DIR}db_data_config.txt; export "&amp;BE$164&amp;"="&amp;""""&amp;INDEX($E$106:$G$109,MATCH("●",INDEX($H$106:$AQ$109,,MATCH($D174,$70:$70,0)-7),0),1)&amp;""";"),",",""",""")</f>
        <v/>
      </c>
      <c r="BF174" s="73" t="str">
        <f>SUBSTITUTE(IF(INDEX($E$106:$G$109,MATCH("●",INDEX($H$106:$AQ$109,,MATCH($D174,$70:$70,0)-7),0),1)=VLOOKUP(BF$164,$AD$9:$AN$20,8,FALSE),"","sed -i "&amp;IF($AK$162="MacOS","'' ","")&amp;"'s#"&amp;BF$164&amp;"="""&amp;INDEX($E$106:$G$109,MATCH("●",INDEX($H$106:$AQ$109,,MATCH($D174,$70:$70,0)-7),0),1)&amp;""""&amp;"#"&amp;BF$164&amp;"="&amp;""""&amp;VLOOKUP(BF$164,$AD$9:$AN$20,8,FALSE)&amp;""""&amp;"#g'"&amp;"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74" s="73" t="str">
        <f>SUBSTITUTE(IF(VLOOKUP(BG$164,$AD$9:$AN$20,8,FALSE)=INDEX($E$111:$G$114,MATCH("●",INDEX($H$111:$AQ$114,,MATCH($D174,$70:$70,0)-7),0),1),"","sed -i "&amp;IF($AK$162="MacOS","'' ","")&amp;"'s#"&amp;BG$164&amp;"="""&amp;VLOOKUP(BG$164,$AD$9:$AN$20,8,FALSE)&amp;""""&amp;"#"&amp;BG$164&amp;"="&amp;""""&amp;INDEX($E$111:$G$114,MATCH("●",INDEX($H$111:$AQ$114,,MATCH($D174,$70:$70,0)-7),0),1)&amp;""""&amp;"#g'"&amp;" ${CONFIG_DIR}db_data_config.txt; export "&amp;BG$164&amp;"="&amp;""""&amp;INDEX($E$111:$G$114,MATCH("●",INDEX($H$111:$AQ$114,,MATCH($D174,$70:$70,0)-7),0),1)&amp;""";"),",",""",""")</f>
        <v/>
      </c>
      <c r="BH174" s="73" t="str">
        <f>SUBSTITUTE(IF(INDEX($E$111:$G$114,MATCH("●",INDEX($H$111:$AQ$114,,MATCH($D174,$70:$70,0)-7),0),1)=VLOOKUP(BH$164,$AD$9:$AN$20,8,FALSE),"","sed -i "&amp;IF($AK$162="MacOS","'' ","")&amp;"'s#"&amp;BH$164&amp;"="""&amp;INDEX($E$111:$G$114,MATCH("●",INDEX($H$111:$AQ$114,,MATCH($D174,$70:$70,0)-7),0),1)&amp;""""&amp;"#"&amp;BH$164&amp;"="&amp;""""&amp;VLOOKUP(BH$164,$AD$9:$AN$20,8,FALSE)&amp;""""&amp;"#g'"&amp;"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74" s="73" t="str">
        <f>SUBSTITUTE(IF(VLOOKUP(BI$164,$AD$9:$AN$20,8,FALSE)=INDEX($E$116:$G$118,MATCH("●",INDEX($H$116:$AQ$118,,MATCH($D174,$70:$70,0)-7),0),1),"","sed -i "&amp;IF($AK$162="MacOS","'' ","")&amp;"'s#"&amp;BI$164&amp;"="""&amp;VLOOKUP(BI$164,$AD$9:$AN$20,8,FALSE)&amp;""""&amp;"#"&amp;BI$164&amp;"="&amp;""""&amp;INDEX($E$116:$G$118,MATCH("●",INDEX($H$116:$AQ$118,,MATCH($D174,$70:$70,0)-7),0),1)&amp;""""&amp;"#g'"&amp;" ${CONFIG_DIR}db_data_config.txt; export "&amp;BI$164&amp;"="&amp;""""&amp;INDEX($E$116:$G$118,MATCH("●",INDEX($H$116:$AQ$118,,MATCH($D174,$70:$70,0)-7),0),1)&amp;""";"),",",""",""")</f>
        <v/>
      </c>
      <c r="BJ174" s="73" t="str">
        <f>SUBSTITUTE(IF(INDEX($E$116:$G$118,MATCH("●",INDEX($H$116:$AQ$118,,MATCH($D174,$70:$70,0)-7),0),1)=VLOOKUP(BJ$164,$AD$9:$AN$20,8,FALSE),"","sed -i "&amp;IF($AK$162="MacOS","'' ","")&amp;"'s#"&amp;BJ$164&amp;"="""&amp;INDEX($E$116:$G$118,MATCH("●",INDEX($H$116:$AQ$118,,MATCH($D174,$70:$70,0)-7),0),1)&amp;""""&amp;"#"&amp;BJ$164&amp;"="&amp;""""&amp;VLOOKUP(BJ$164,$AD$9:$AN$20,8,FALSE)&amp;""""&amp;"#g'"&amp;"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4" s="73" t="str">
        <f>SUBSTITUTE(IF(VLOOKUP(BK$164,$AD$9:$AN$20,8,FALSE)=INDEX($E$120:$G$122,MATCH("●",INDEX($H$120:$AQ$122,,MATCH($D174,$70:$70,0)-7),0),1),"","sed -i "&amp;IF($AK$162="MacOS","'' ","")&amp;"'s#"&amp;BK$164&amp;"="""&amp;VLOOKUP(BK$164,$AD$9:$AN$20,8,FALSE)&amp;""""&amp;"#"&amp;BK$164&amp;"="&amp;""""&amp;INDEX($E$120:$G$122,MATCH("●",INDEX($H$120:$AQ$122,,MATCH($D174,$70:$70,0)-7),0),1)&amp;""""&amp;"#g'"&amp;" ${CONFIG_DIR}db_data_config.txt; export "&amp;BK$164&amp;"="&amp;""""&amp;INDEX($E$120:$G$122,MATCH("●",INDEX($H$120:$AQ$122,,MATCH($D174,$70:$70,0)-7),0),1)&amp;""";"),",",""",""")</f>
        <v/>
      </c>
      <c r="BL174" s="73" t="str">
        <f>SUBSTITUTE(IF(INDEX($E$120:$G$122,MATCH("●",INDEX($H$120:$AQ$122,,MATCH($D174,$70:$70,0)-7),0),1)=VLOOKUP(BL$164,$AD$9:$AN$20,8,FALSE),"","sed -i "&amp;IF($AK$162="MacOS","'' ","")&amp;"'s#"&amp;BL$164&amp;"="""&amp;INDEX($E$120:$G$122,MATCH("●",INDEX($H$120:$AQ$122,,MATCH($D174,$70:$70,0)-7),0),1)&amp;""""&amp;"#"&amp;BL$164&amp;"="&amp;""""&amp;VLOOKUP(BL$164,$AD$9:$AN$20,8,FALSE)&amp;""""&amp;"#g'"&amp;"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4" s="73" t="str">
        <f>SUBSTITUTE(IF(VLOOKUP(BM$164,$AD$9:$AN$20,8,FALSE)=INDEX($E$124:$G$126,MATCH("●",INDEX($H$124:$AQ$126,,MATCH($D174,$70:$70,0)-7),0),1),"","sed -i "&amp;IF($AK$162="MacOS","'' ","")&amp;"'s#"&amp;BM$164&amp;"="""&amp;VLOOKUP(BM$164,$AD$9:$AN$20,8,FALSE)&amp;""""&amp;"#"&amp;BM$164&amp;"="&amp;""""&amp;INDEX($E$124:$G$126,MATCH("●",INDEX($H$124:$AQ$126,,MATCH($D174,$70:$70,0)-7),0),1)&amp;""""&amp;"#g'"&amp;" ${CONFIG_DIR}db_data_config.txt; export "&amp;BM$164&amp;"="&amp;""""&amp;INDEX($E$124:$G$126,MATCH("●",INDEX($H$124:$AQ$126,,MATCH($D174,$70:$70,0)-7),0),1)&amp;""";"),",",""",""")</f>
        <v/>
      </c>
      <c r="BN174" s="73" t="str">
        <f>SUBSTITUTE(IF(INDEX($E$124:$G$126,MATCH("●",INDEX($H$124:$AQ$126,,MATCH($D174,$70:$70,0)-7),0),1)=VLOOKUP(BN$164,$AD$9:$AN$20,8,FALSE),"","sed -i "&amp;IF($AK$162="MacOS","'' ","")&amp;"'s#"&amp;BN$164&amp;"="""&amp;INDEX($E$124:$G$126,MATCH("●",INDEX($H$124:$AQ$126,,MATCH($D174,$70:$70,0)-7),0),1)&amp;""""&amp;"#"&amp;BN$164&amp;"="&amp;""""&amp;VLOOKUP(BN$164,$AD$9:$AN$20,8,FALSE)&amp;""""&amp;"#g'"&amp;"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4" s="73" t="str">
        <f>SUBSTITUTE(IF(VLOOKUP(BO$164,$AD$9:$AN$20,8,FALSE)=INDEX($E$128:$G$130,MATCH("●",INDEX($H$128:$AQ$130,,MATCH($D174,$70:$70,0)-7),0),1),"","sed -i "&amp;IF($AK$162="MacOS","'' ","")&amp;"'s#"&amp;BO$164&amp;"="""&amp;VLOOKUP(BO$164,$AD$9:$AN$20,8,FALSE)&amp;""""&amp;"#"&amp;BO$164&amp;"="&amp;""""&amp;INDEX($E$128:$G$130,MATCH("●",INDEX($H$128:$AQ$130,,MATCH($D174,$70:$70,0)-7),0),1)&amp;""""&amp;"#g'"&amp;" ${CONFIG_DIR}db_data_config.txt; export "&amp;BO$164&amp;"="&amp;""""&amp;INDEX($E$128:$G$130,MATCH("●",INDEX($H$128:$AQ$130,,MATCH($D174,$70:$70,0)-7),0),1)&amp;""";"),",",""",""")</f>
        <v/>
      </c>
      <c r="BP174" s="73" t="str">
        <f>SUBSTITUTE(IF(INDEX($E$128:$G$130,MATCH("●",INDEX($H$128:$AQ$130,,MATCH($D174,$70:$70,0)-7),0),1)=VLOOKUP(BP$164,$AD$9:$AN$20,8,FALSE),"","sed -i "&amp;IF($AK$162="MacOS","'' ","")&amp;"'s#"&amp;BP$164&amp;"="""&amp;INDEX($E$128:$G$130,MATCH("●",INDEX($H$128:$AQ$130,,MATCH($D174,$70:$70,0)-7),0),1)&amp;""""&amp;"#"&amp;BP$164&amp;"="&amp;""""&amp;VLOOKUP(BP$164,$AD$9:$AN$20,8,FALSE)&amp;""""&amp;"#g'"&amp;"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4" s="73" t="str">
        <f>SUBSTITUTE(IF(VLOOKUP(BQ$164,$AD$9:$AN$20,8,FALSE)=INDEX($E$132:$G$134,MATCH("●",INDEX($H$132:$AQ$134,,MATCH($D174,$70:$70,0)-7),0),1),"","sed -i "&amp;IF($AK$162="MacOS","'' ","")&amp;"'s#"&amp;BQ$164&amp;"="""&amp;VLOOKUP(BQ$164,$AD$9:$AN$20,8,FALSE)&amp;""""&amp;"#"&amp;BQ$164&amp;"="&amp;""""&amp;INDEX($E$132:$G$134,MATCH("●",INDEX($H$132:$AQ$134,,MATCH($D174,$70:$70,0)-7),0),1)&amp;""""&amp;"#g'"&amp;" ${CONFIG_DIR}db_data_config.txt; export "&amp;BQ$164&amp;"="&amp;""""&amp;INDEX($E$132:$G$134,MATCH("●",INDEX($H$132:$AQ$134,,MATCH($D174,$70:$70,0)-7),0),1)&amp;""";"),",",""",""")</f>
        <v/>
      </c>
      <c r="BR174" s="73" t="str">
        <f>SUBSTITUTE(IF(INDEX($E$132:$G$134,MATCH("●",INDEX($H$132:$AQ$134,,MATCH($D174,$70:$70,0)-7),0),1)=VLOOKUP(BR$164,$AD$9:$AN$20,8,FALSE),"","sed -i "&amp;IF($AK$162="MacOS","'' ","")&amp;"'s#"&amp;BR$164&amp;"="""&amp;INDEX($E$132:$G$134,MATCH("●",INDEX($H$132:$AQ$134,,MATCH($D174,$70:$70,0)-7),0),1)&amp;""""&amp;"#"&amp;BR$164&amp;"="&amp;""""&amp;VLOOKUP(BR$164,$AD$9:$AN$20,8,FALSE)&amp;""""&amp;"#g'"&amp;"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4" s="73" t="str">
        <f>SUBSTITUTE(IF(VLOOKUP(BS$164,$AD$9:$AN$20,8,FALSE)=INDEX($E$136:$G$138,MATCH("●",INDEX($H$136:$AQ$138,,MATCH($D174,$70:$70,0)-7),0),1),"","sed -i "&amp;IF($AK$162="MacOS","'' ","")&amp;"'s#"&amp;BS$164&amp;"="""&amp;VLOOKUP(BS$164,$AD$9:$AN$20,8,FALSE)&amp;""""&amp;"#"&amp;BS$164&amp;"="&amp;""""&amp;INDEX($E$136:$G$138,MATCH("●",INDEX($H$136:$AQ$138,,MATCH($D174,$70:$70,0)-7),0),1)&amp;""""&amp;"#g'"&amp;" ${CONFIG_DIR}db_data_config.txt; export "&amp;BS$164&amp;"="&amp;""""&amp;INDEX($E$136:$G$138,MATCH("●",INDEX($H$136:$AQ$138,,MATCH($D174,$70:$70,0)-7),0),1)&amp;""";"),",",""",""")</f>
        <v/>
      </c>
      <c r="BT174" s="73" t="str">
        <f>SUBSTITUTE(IF(INDEX($E$136:$G$138,MATCH("●",INDEX($H$136:$AQ$138,,MATCH($D174,$70:$70,0)-7),0),1)=VLOOKUP(BT$164,$AD$9:$AN$20,8,FALSE),"","sed -i "&amp;IF($AK$162="MacOS","'' ","")&amp;"'s#"&amp;BT$164&amp;"="""&amp;INDEX($E$136:$G$138,MATCH("●",INDEX($H$136:$AQ$138,,MATCH($D174,$70:$70,0)-7),0),1)&amp;""""&amp;"#"&amp;BT$164&amp;"="&amp;""""&amp;VLOOKUP(BT$164,$AD$9:$AN$20,8,FALSE)&amp;""""&amp;"#g'"&amp;"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4" s="60" t="s">
        <v>1107</v>
      </c>
    </row>
    <row r="175" spans="3:73" ht="72" customHeight="1">
      <c r="D175" s="138">
        <f t="shared" si="3"/>
        <v>118</v>
      </c>
      <c r="E175" s="139"/>
      <c r="F175" s="139"/>
      <c r="G175" s="140"/>
      <c r="H175" s="45" t="str">
        <f t="shared" ca="1" si="2"/>
        <v>clear; echo テストケース118; sed -i '' 's#COLUMN_DATA_TYPE="char"#COLUMN_DATA_TYPE="short"#g' ${CONFIG_DIR}db_data_config.txt; export COLUMN_DATA_TYPE="short";sed -i '' 's#COLUMN_DATA_LENGTH="3"#COLUMN_DATA_LENGTH="4"#g' ${CONFIG_DIR}db_data_config.txt; export COLUMN_DATA_LENGTH="4";sh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6" t="str" cm="1">
        <f t="array" ref="AE175">SUBSTITUTE(INDEX($H$140:$AQ$140, , MATCH($D175, $70:$70, 0)-7),"-","")</f>
        <v>正常</v>
      </c>
      <c r="AF175" s="147"/>
      <c r="AG175" s="148"/>
      <c r="AH175" s="156" t="s">
        <v>1001</v>
      </c>
      <c r="AI175" s="157"/>
      <c r="AJ175" s="157"/>
      <c r="AK175" s="157"/>
      <c r="AL175" s="157"/>
      <c r="AM175" s="157"/>
      <c r="AN175" s="157"/>
      <c r="AO175" s="157"/>
      <c r="AP175" s="157"/>
      <c r="AQ175" s="158"/>
      <c r="AS175" s="69" t="str" cm="1">
        <f t="array" ref="AS175">SUBSTITUTE(TEXT(INDEX($H$143:$AQ$143,1,$D175-108),"000000"),"-","")</f>
        <v>220001</v>
      </c>
      <c r="AT175" s="70"/>
      <c r="AU175" s="71"/>
      <c r="AW175" s="73" t="str">
        <f>SUBSTITUTE(IF(VLOOKUP(AW$164,$AD$9:$AN$20,8,FALSE)=INDEX($E$76:$G$78,MATCH("●",INDEX($H$76:$AQ$78,,MATCH($D175,$70:$70,0)-7),0),1),"","sed -i "&amp;IF($AK$162="MacOS","'' ","")&amp;"'s#"&amp;AW$164&amp;"="""&amp;VLOOKUP(AW$164,$AD$9:$AN$20,8,FALSE)&amp;""""&amp;"#"&amp;AW$164&amp;"="&amp;""""&amp;INDEX($E$76:$G$78,MATCH("●",INDEX($H$76:$AQ$78,,MATCH($D175,$70:$70,0)-7),0),1)&amp;""""&amp;"#g'"&amp;" ${CONFIG_DIR}db_data_config.txt; export "&amp;AW$164&amp;"="&amp;""""&amp;INDEX($E$76:$G$78,MATCH("●",INDEX($H$76:$AQ$78,,MATCH($D175,$70:$70,0)-7),0),1)&amp;""";"),",",""",""")</f>
        <v/>
      </c>
      <c r="AX175" s="73" t="str">
        <f>SUBSTITUTE(IF(INDEX($E$76:$G$78,MATCH("●",INDEX($H$76:$AQ$78,,MATCH($D175,$70:$70,0)-7),0),1)=VLOOKUP(AX$164,$AD$9:$AN$20,8,FALSE),"","sed -i "&amp;IF($AK$162="MacOS","'' ","")&amp;"'s#"&amp;AX$164&amp;"="""&amp;INDEX($E$76:$G$78,MATCH("●",INDEX($H$76:$AQ$78,,MATCH($D175,$70:$70,0)-7),0),1)&amp;""""&amp;"#"&amp;AX$164&amp;"="&amp;""""&amp;VLOOKUP(AX$164,$AD$9:$AN$20,8,FALSE)&amp;""""&amp;"#g'"&amp;"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5" s="73" t="str">
        <f>SUBSTITUTE(IF(VLOOKUP(AY$164,$AD$9:$AN$20,8,FALSE)=INDEX($E$80:$G$84,MATCH("●",INDEX($H$80:$AQ$84,,MATCH($D175,$70:$70,0)-7),0),1),"","sed -i "&amp;IF($AK$162="MacOS","'' ","")&amp;"'s#"&amp;AY$164&amp;"="""&amp;VLOOKUP(AY$164,$AD$9:$AN$20,8,FALSE)&amp;""""&amp;"#"&amp;AY$164&amp;"="&amp;""""&amp;INDEX($E$80:$G$84,MATCH("●",INDEX($H$80:$AQ$84,,MATCH($D175,$70:$70,0)-7),0),1)&amp;""""&amp;"#g'"&amp;" ${CONFIG_DIR}db_data_config.txt; export "&amp;AY$164&amp;"="&amp;""""&amp;INDEX($E$80:$G$84,MATCH("●",INDEX($H$80:$AQ$84,,MATCH($D175,$70:$70,0)-7),0),1)&amp;""";"),",",""",""")</f>
        <v>sed -i '' 's#COLUMN_DATA_TYPE="char"#COLUMN_DATA_TYPE="short"#g' ${CONFIG_DIR}db_data_config.txt; export COLUMN_DATA_TYPE="short";</v>
      </c>
      <c r="AZ175" s="73" t="str">
        <f>SUBSTITUTE(IF(INDEX($E$80:$G$84,MATCH("●",INDEX($H$80:$AQ$84,,MATCH($D175,$70:$70,0)-7),0),1)=VLOOKUP(AZ$164,$AD$9:$AN$20,8,FALSE),"","sed -i "&amp;IF($AK$162="MacOS","'' ","")&amp;"'s#"&amp;AZ$164&amp;"="""&amp;INDEX($E$80:$G$84,MATCH("●",INDEX($H$80:$AQ$84,,MATCH($D175,$70:$70,0)-7),0),1)&amp;""""&amp;"#"&amp;AZ$164&amp;"="&amp;""""&amp;VLOOKUP(AZ$164,$AD$9:$AN$20,8,FALSE)&amp;""""&amp;"#g'"&amp;"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5" s="73" t="str">
        <f>SUBSTITUTE(IF(VLOOKUP(BA$164,$AD$9:$AN$20,8,FALSE)=INDEX($E$86:$G$99,MATCH("●",INDEX($H$86:$AQ$99,,MATCH($D175,$70:$70,0)-7),0),1),"","sed -i "&amp;IF($AK$162="MacOS","'' ","")&amp;"'s#"&amp;BA$164&amp;"="""&amp;VLOOKUP(BA$164,$AD$9:$AN$20,8,FALSE)&amp;""""&amp;"#"&amp;BA$164&amp;"="&amp;""""&amp;INDEX($E$86:$G$99,MATCH("●",INDEX($H$86:$AQ$99,,MATCH($D175,$70:$70,0)-7),0),1)&amp;""""&amp;"#g'"&amp;" ${CONFIG_DIR}db_data_config.txt; export "&amp;BA$164&amp;"="&amp;""""&amp;INDEX($E$86:$G$99,MATCH("●",INDEX($H$86:$AQ$99,,MATCH($D175,$70:$70,0)-7),0),1)&amp;""";"),",",""",""")</f>
        <v>sed -i '' 's#COLUMN_DATA_LENGTH="3"#COLUMN_DATA_LENGTH="4"#g' ${CONFIG_DIR}db_data_config.txt; export COLUMN_DATA_LENGTH="4";</v>
      </c>
      <c r="BB175" s="73" t="str">
        <f>SUBSTITUTE(IF(INDEX($E$86:$G$99,MATCH("●",INDEX($H$86:$AQ$99,,MATCH($D175,$70:$70,0)-7),0),1)=VLOOKUP(BB$164,$AD$9:$AN$20,8,FALSE),"","sed -i "&amp;IF($AK$162="MacOS","'' ","")&amp;"'s#"&amp;BB$164&amp;"="""&amp;INDEX($E$86:$G$99,MATCH("●",INDEX($H$86:$AQ$99,,MATCH($D175,$70:$70,0)-7),0),1)&amp;""""&amp;"#"&amp;BB$164&amp;"="&amp;""""&amp;VLOOKUP(BB$164,$AD$9:$AN$20,8,FALSE)&amp;""""&amp;"#g'"&amp;"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's#COLUMN_DATA_LENGTH="4"#COLUMN_DATA_LENGTH="3"#g' ${CONFIG_DIR}db_data_config.txt; export COLUMN_DATA_LENGTH="3";</v>
      </c>
      <c r="BC175" s="73" t="str">
        <f>SUBSTITUTE(IF(VLOOKUP(BC$164,$AD$9:$AN$20,8,FALSE)=INDEX($E$101:$G$104,MATCH("●",INDEX($H$101:$AQ$104,,MATCH($D175,$70:$70,0)-7),0),1),"","sed -i "&amp;IF($AK$162="MacOS","'' ","")&amp;"'s#"&amp;BC$164&amp;"="""&amp;VLOOKUP(BC$164,$AD$9:$AN$20,8,FALSE)&amp;""""&amp;"#"&amp;BC$164&amp;"="&amp;""""&amp;INDEX($E$101:$G$104,MATCH("●",INDEX($H$101:$AQ$104,,MATCH($D175,$70:$70,0)-7),0),1)&amp;""""&amp;"#g'"&amp;" ${CONFIG_DIR}db_data_config.txt; export "&amp;BC$164&amp;"="&amp;""""&amp;INDEX($E$101:$G$104,MATCH("●",INDEX($H$101:$AQ$104,,MATCH($D175,$70:$70,0)-7),0),1)&amp;""";"),",",""",""")</f>
        <v/>
      </c>
      <c r="BD175" s="73" t="str">
        <f>SUBSTITUTE(IF(INDEX($E$101:$G$104,MATCH("●",INDEX($H$101:$AQ$104,,MATCH($D175,$70:$70,0)-7),0),1)=VLOOKUP(BD$164,$AD$9:$AN$20,8,FALSE),"","sed -i "&amp;IF($AK$162="MacOS","'' ","")&amp;"'s#"&amp;BD$164&amp;"="""&amp;INDEX($E$101:$G$104,MATCH("●",INDEX($H$101:$AQ$104,,MATCH($D175,$70:$70,0)-7),0),1)&amp;""""&amp;"#"&amp;BD$164&amp;"="&amp;""""&amp;VLOOKUP(BD$164,$AD$9:$AN$20,8,FALSE)&amp;""""&amp;"#g'"&amp;"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75" s="73" t="str">
        <f>SUBSTITUTE(IF(VLOOKUP(BE$164,$AD$9:$AN$20,8,FALSE)=INDEX($E$106:$G$109,MATCH("●",INDEX($H$106:$AQ$109,,MATCH($D175,$70:$70,0)-7),0),1),"","sed -i "&amp;IF($AK$162="MacOS","'' ","")&amp;"'s#"&amp;BE$164&amp;"="""&amp;VLOOKUP(BE$164,$AD$9:$AN$20,8,FALSE)&amp;""""&amp;"#"&amp;BE$164&amp;"="&amp;""""&amp;INDEX($E$106:$G$109,MATCH("●",INDEX($H$106:$AQ$109,,MATCH($D175,$70:$70,0)-7),0),1)&amp;""""&amp;"#g'"&amp;" ${CONFIG_DIR}db_data_config.txt; export "&amp;BE$164&amp;"="&amp;""""&amp;INDEX($E$106:$G$109,MATCH("●",INDEX($H$106:$AQ$109,,MATCH($D175,$70:$70,0)-7),0),1)&amp;""";"),",",""",""")</f>
        <v/>
      </c>
      <c r="BF175" s="73" t="str">
        <f>SUBSTITUTE(IF(INDEX($E$106:$G$109,MATCH("●",INDEX($H$106:$AQ$109,,MATCH($D175,$70:$70,0)-7),0),1)=VLOOKUP(BF$164,$AD$9:$AN$20,8,FALSE),"","sed -i "&amp;IF($AK$162="MacOS","'' ","")&amp;"'s#"&amp;BF$164&amp;"="""&amp;INDEX($E$106:$G$109,MATCH("●",INDEX($H$106:$AQ$109,,MATCH($D175,$70:$70,0)-7),0),1)&amp;""""&amp;"#"&amp;BF$164&amp;"="&amp;""""&amp;VLOOKUP(BF$164,$AD$9:$AN$20,8,FALSE)&amp;""""&amp;"#g'"&amp;"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75" s="73" t="str">
        <f>SUBSTITUTE(IF(VLOOKUP(BG$164,$AD$9:$AN$20,8,FALSE)=INDEX($E$111:$G$114,MATCH("●",INDEX($H$111:$AQ$114,,MATCH($D175,$70:$70,0)-7),0),1),"","sed -i "&amp;IF($AK$162="MacOS","'' ","")&amp;"'s#"&amp;BG$164&amp;"="""&amp;VLOOKUP(BG$164,$AD$9:$AN$20,8,FALSE)&amp;""""&amp;"#"&amp;BG$164&amp;"="&amp;""""&amp;INDEX($E$111:$G$114,MATCH("●",INDEX($H$111:$AQ$114,,MATCH($D175,$70:$70,0)-7),0),1)&amp;""""&amp;"#g'"&amp;" ${CONFIG_DIR}db_data_config.txt; export "&amp;BG$164&amp;"="&amp;""""&amp;INDEX($E$111:$G$114,MATCH("●",INDEX($H$111:$AQ$114,,MATCH($D175,$70:$70,0)-7),0),1)&amp;""";"),",",""",""")</f>
        <v/>
      </c>
      <c r="BH175" s="73" t="str">
        <f>SUBSTITUTE(IF(INDEX($E$111:$G$114,MATCH("●",INDEX($H$111:$AQ$114,,MATCH($D175,$70:$70,0)-7),0),1)=VLOOKUP(BH$164,$AD$9:$AN$20,8,FALSE),"","sed -i "&amp;IF($AK$162="MacOS","'' ","")&amp;"'s#"&amp;BH$164&amp;"="""&amp;INDEX($E$111:$G$114,MATCH("●",INDEX($H$111:$AQ$114,,MATCH($D175,$70:$70,0)-7),0),1)&amp;""""&amp;"#"&amp;BH$164&amp;"="&amp;""""&amp;VLOOKUP(BH$164,$AD$9:$AN$20,8,FALSE)&amp;""""&amp;"#g'"&amp;"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75" s="73" t="str">
        <f>SUBSTITUTE(IF(VLOOKUP(BI$164,$AD$9:$AN$20,8,FALSE)=INDEX($E$116:$G$118,MATCH("●",INDEX($H$116:$AQ$118,,MATCH($D175,$70:$70,0)-7),0),1),"","sed -i "&amp;IF($AK$162="MacOS","'' ","")&amp;"'s#"&amp;BI$164&amp;"="""&amp;VLOOKUP(BI$164,$AD$9:$AN$20,8,FALSE)&amp;""""&amp;"#"&amp;BI$164&amp;"="&amp;""""&amp;INDEX($E$116:$G$118,MATCH("●",INDEX($H$116:$AQ$118,,MATCH($D175,$70:$70,0)-7),0),1)&amp;""""&amp;"#g'"&amp;" ${CONFIG_DIR}db_data_config.txt; export "&amp;BI$164&amp;"="&amp;""""&amp;INDEX($E$116:$G$118,MATCH("●",INDEX($H$116:$AQ$118,,MATCH($D175,$70:$70,0)-7),0),1)&amp;""";"),",",""",""")</f>
        <v/>
      </c>
      <c r="BJ175" s="73" t="str">
        <f>SUBSTITUTE(IF(INDEX($E$116:$G$118,MATCH("●",INDEX($H$116:$AQ$118,,MATCH($D175,$70:$70,0)-7),0),1)=VLOOKUP(BJ$164,$AD$9:$AN$20,8,FALSE),"","sed -i "&amp;IF($AK$162="MacOS","'' ","")&amp;"'s#"&amp;BJ$164&amp;"="""&amp;INDEX($E$116:$G$118,MATCH("●",INDEX($H$116:$AQ$118,,MATCH($D175,$70:$70,0)-7),0),1)&amp;""""&amp;"#"&amp;BJ$164&amp;"="&amp;""""&amp;VLOOKUP(BJ$164,$AD$9:$AN$20,8,FALSE)&amp;""""&amp;"#g'"&amp;"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5" s="73" t="str">
        <f>SUBSTITUTE(IF(VLOOKUP(BK$164,$AD$9:$AN$20,8,FALSE)=INDEX($E$120:$G$122,MATCH("●",INDEX($H$120:$AQ$122,,MATCH($D175,$70:$70,0)-7),0),1),"","sed -i "&amp;IF($AK$162="MacOS","'' ","")&amp;"'s#"&amp;BK$164&amp;"="""&amp;VLOOKUP(BK$164,$AD$9:$AN$20,8,FALSE)&amp;""""&amp;"#"&amp;BK$164&amp;"="&amp;""""&amp;INDEX($E$120:$G$122,MATCH("●",INDEX($H$120:$AQ$122,,MATCH($D175,$70:$70,0)-7),0),1)&amp;""""&amp;"#g'"&amp;" ${CONFIG_DIR}db_data_config.txt; export "&amp;BK$164&amp;"="&amp;""""&amp;INDEX($E$120:$G$122,MATCH("●",INDEX($H$120:$AQ$122,,MATCH($D175,$70:$70,0)-7),0),1)&amp;""";"),",",""",""")</f>
        <v/>
      </c>
      <c r="BL175" s="73" t="str">
        <f>SUBSTITUTE(IF(INDEX($E$120:$G$122,MATCH("●",INDEX($H$120:$AQ$122,,MATCH($D175,$70:$70,0)-7),0),1)=VLOOKUP(BL$164,$AD$9:$AN$20,8,FALSE),"","sed -i "&amp;IF($AK$162="MacOS","'' ","")&amp;"'s#"&amp;BL$164&amp;"="""&amp;INDEX($E$120:$G$122,MATCH("●",INDEX($H$120:$AQ$122,,MATCH($D175,$70:$70,0)-7),0),1)&amp;""""&amp;"#"&amp;BL$164&amp;"="&amp;""""&amp;VLOOKUP(BL$164,$AD$9:$AN$20,8,FALSE)&amp;""""&amp;"#g'"&amp;"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5" s="73" t="str">
        <f>SUBSTITUTE(IF(VLOOKUP(BM$164,$AD$9:$AN$20,8,FALSE)=INDEX($E$124:$G$126,MATCH("●",INDEX($H$124:$AQ$126,,MATCH($D175,$70:$70,0)-7),0),1),"","sed -i "&amp;IF($AK$162="MacOS","'' ","")&amp;"'s#"&amp;BM$164&amp;"="""&amp;VLOOKUP(BM$164,$AD$9:$AN$20,8,FALSE)&amp;""""&amp;"#"&amp;BM$164&amp;"="&amp;""""&amp;INDEX($E$124:$G$126,MATCH("●",INDEX($H$124:$AQ$126,,MATCH($D175,$70:$70,0)-7),0),1)&amp;""""&amp;"#g'"&amp;" ${CONFIG_DIR}db_data_config.txt; export "&amp;BM$164&amp;"="&amp;""""&amp;INDEX($E$124:$G$126,MATCH("●",INDEX($H$124:$AQ$126,,MATCH($D175,$70:$70,0)-7),0),1)&amp;""";"),",",""",""")</f>
        <v/>
      </c>
      <c r="BN175" s="73" t="str">
        <f>SUBSTITUTE(IF(INDEX($E$124:$G$126,MATCH("●",INDEX($H$124:$AQ$126,,MATCH($D175,$70:$70,0)-7),0),1)=VLOOKUP(BN$164,$AD$9:$AN$20,8,FALSE),"","sed -i "&amp;IF($AK$162="MacOS","'' ","")&amp;"'s#"&amp;BN$164&amp;"="""&amp;INDEX($E$124:$G$126,MATCH("●",INDEX($H$124:$AQ$126,,MATCH($D175,$70:$70,0)-7),0),1)&amp;""""&amp;"#"&amp;BN$164&amp;"="&amp;""""&amp;VLOOKUP(BN$164,$AD$9:$AN$20,8,FALSE)&amp;""""&amp;"#g'"&amp;"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5" s="73" t="str">
        <f>SUBSTITUTE(IF(VLOOKUP(BO$164,$AD$9:$AN$20,8,FALSE)=INDEX($E$128:$G$130,MATCH("●",INDEX($H$128:$AQ$130,,MATCH($D175,$70:$70,0)-7),0),1),"","sed -i "&amp;IF($AK$162="MacOS","'' ","")&amp;"'s#"&amp;BO$164&amp;"="""&amp;VLOOKUP(BO$164,$AD$9:$AN$20,8,FALSE)&amp;""""&amp;"#"&amp;BO$164&amp;"="&amp;""""&amp;INDEX($E$128:$G$130,MATCH("●",INDEX($H$128:$AQ$130,,MATCH($D175,$70:$70,0)-7),0),1)&amp;""""&amp;"#g'"&amp;" ${CONFIG_DIR}db_data_config.txt; export "&amp;BO$164&amp;"="&amp;""""&amp;INDEX($E$128:$G$130,MATCH("●",INDEX($H$128:$AQ$130,,MATCH($D175,$70:$70,0)-7),0),1)&amp;""";"),",",""",""")</f>
        <v/>
      </c>
      <c r="BP175" s="73" t="str">
        <f>SUBSTITUTE(IF(INDEX($E$128:$G$130,MATCH("●",INDEX($H$128:$AQ$130,,MATCH($D175,$70:$70,0)-7),0),1)=VLOOKUP(BP$164,$AD$9:$AN$20,8,FALSE),"","sed -i "&amp;IF($AK$162="MacOS","'' ","")&amp;"'s#"&amp;BP$164&amp;"="""&amp;INDEX($E$128:$G$130,MATCH("●",INDEX($H$128:$AQ$130,,MATCH($D175,$70:$70,0)-7),0),1)&amp;""""&amp;"#"&amp;BP$164&amp;"="&amp;""""&amp;VLOOKUP(BP$164,$AD$9:$AN$20,8,FALSE)&amp;""""&amp;"#g'"&amp;"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5" s="73" t="str">
        <f>SUBSTITUTE(IF(VLOOKUP(BQ$164,$AD$9:$AN$20,8,FALSE)=INDEX($E$132:$G$134,MATCH("●",INDEX($H$132:$AQ$134,,MATCH($D175,$70:$70,0)-7),0),1),"","sed -i "&amp;IF($AK$162="MacOS","'' ","")&amp;"'s#"&amp;BQ$164&amp;"="""&amp;VLOOKUP(BQ$164,$AD$9:$AN$20,8,FALSE)&amp;""""&amp;"#"&amp;BQ$164&amp;"="&amp;""""&amp;INDEX($E$132:$G$134,MATCH("●",INDEX($H$132:$AQ$134,,MATCH($D175,$70:$70,0)-7),0),1)&amp;""""&amp;"#g'"&amp;" ${CONFIG_DIR}db_data_config.txt; export "&amp;BQ$164&amp;"="&amp;""""&amp;INDEX($E$132:$G$134,MATCH("●",INDEX($H$132:$AQ$134,,MATCH($D175,$70:$70,0)-7),0),1)&amp;""";"),",",""",""")</f>
        <v/>
      </c>
      <c r="BR175" s="73" t="str">
        <f>SUBSTITUTE(IF(INDEX($E$132:$G$134,MATCH("●",INDEX($H$132:$AQ$134,,MATCH($D175,$70:$70,0)-7),0),1)=VLOOKUP(BR$164,$AD$9:$AN$20,8,FALSE),"","sed -i "&amp;IF($AK$162="MacOS","'' ","")&amp;"'s#"&amp;BR$164&amp;"="""&amp;INDEX($E$132:$G$134,MATCH("●",INDEX($H$132:$AQ$134,,MATCH($D175,$70:$70,0)-7),0),1)&amp;""""&amp;"#"&amp;BR$164&amp;"="&amp;""""&amp;VLOOKUP(BR$164,$AD$9:$AN$20,8,FALSE)&amp;""""&amp;"#g'"&amp;"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5" s="73" t="str">
        <f>SUBSTITUTE(IF(VLOOKUP(BS$164,$AD$9:$AN$20,8,FALSE)=INDEX($E$136:$G$138,MATCH("●",INDEX($H$136:$AQ$138,,MATCH($D175,$70:$70,0)-7),0),1),"","sed -i "&amp;IF($AK$162="MacOS","'' ","")&amp;"'s#"&amp;BS$164&amp;"="""&amp;VLOOKUP(BS$164,$AD$9:$AN$20,8,FALSE)&amp;""""&amp;"#"&amp;BS$164&amp;"="&amp;""""&amp;INDEX($E$136:$G$138,MATCH("●",INDEX($H$136:$AQ$138,,MATCH($D175,$70:$70,0)-7),0),1)&amp;""""&amp;"#g'"&amp;" ${CONFIG_DIR}db_data_config.txt; export "&amp;BS$164&amp;"="&amp;""""&amp;INDEX($E$136:$G$138,MATCH("●",INDEX($H$136:$AQ$138,,MATCH($D175,$70:$70,0)-7),0),1)&amp;""";"),",",""",""")</f>
        <v/>
      </c>
      <c r="BT175" s="73" t="str">
        <f>SUBSTITUTE(IF(INDEX($E$136:$G$138,MATCH("●",INDEX($H$136:$AQ$138,,MATCH($D175,$70:$70,0)-7),0),1)=VLOOKUP(BT$164,$AD$9:$AN$20,8,FALSE),"","sed -i "&amp;IF($AK$162="MacOS","'' ","")&amp;"'s#"&amp;BT$164&amp;"="""&amp;INDEX($E$136:$G$138,MATCH("●",INDEX($H$136:$AQ$138,,MATCH($D175,$70:$70,0)-7),0),1)&amp;""""&amp;"#"&amp;BT$164&amp;"="&amp;""""&amp;VLOOKUP(BT$164,$AD$9:$AN$20,8,FALSE)&amp;""""&amp;"#g'"&amp;"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5" s="60" t="s">
        <v>1107</v>
      </c>
    </row>
    <row r="176" spans="3:73" ht="72" customHeight="1">
      <c r="D176" s="138">
        <f t="shared" si="3"/>
        <v>119</v>
      </c>
      <c r="E176" s="139"/>
      <c r="F176" s="139"/>
      <c r="G176" s="140"/>
      <c r="H176" s="45" t="str">
        <f t="shared" ca="1" si="2"/>
        <v>clear; echo テストケース119; sed -i '' 's#COLUMN_DATA_TYPE="char"#COLUMN_DATA_TYPE="short"#g' ${CONFIG_DIR}db_data_config.txt; export COLUMN_DATA_TYPE="short";sed -i '' 's#COLUMN_DATA_LENGTH="3"#COLUMN_DATA_LENGTH="5"#g' ${CONFIG_DIR}db_data_config.txt; export COLUMN_DATA_LENGTH="5";sh ./script/db_check_data_validate_config.sh; sed -i '' 's#COLUMN_DATA_TYPE="short"#COLUMN_DATA_TYPE="char"#g' ${CONFIG_DIR}db_data_config.txt; export COLUMN_DATA_TYPE="char";sed -i '' 's#COLUMN_DATA_LENGTH="5"#COLUMN_DATA_LENGTH="3"#g'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6" t="str" cm="1">
        <f t="array" ref="AE176">SUBSTITUTE(INDEX($H$140:$AQ$140, , MATCH($D176, $70:$70, 0)-7),"-","")</f>
        <v>正常</v>
      </c>
      <c r="AF176" s="147"/>
      <c r="AG176" s="148"/>
      <c r="AH176" s="156" t="s">
        <v>1002</v>
      </c>
      <c r="AI176" s="157"/>
      <c r="AJ176" s="157"/>
      <c r="AK176" s="157"/>
      <c r="AL176" s="157"/>
      <c r="AM176" s="157"/>
      <c r="AN176" s="157"/>
      <c r="AO176" s="157"/>
      <c r="AP176" s="157"/>
      <c r="AQ176" s="158"/>
      <c r="AS176" s="69" t="str" cm="1">
        <f t="array" ref="AS176">SUBSTITUTE(TEXT(INDEX($H$143:$AQ$143,1,$D176-108),"000000"),"-","")</f>
        <v>220001</v>
      </c>
      <c r="AT176" s="70"/>
      <c r="AU176" s="71"/>
      <c r="AW176" s="73" t="str">
        <f>SUBSTITUTE(IF(VLOOKUP(AW$164,$AD$9:$AN$20,8,FALSE)=INDEX($E$76:$G$78,MATCH("●",INDEX($H$76:$AQ$78,,MATCH($D176,$70:$70,0)-7),0),1),"","sed -i "&amp;IF($AK$162="MacOS","'' ","")&amp;"'s#"&amp;AW$164&amp;"="""&amp;VLOOKUP(AW$164,$AD$9:$AN$20,8,FALSE)&amp;""""&amp;"#"&amp;AW$164&amp;"="&amp;""""&amp;INDEX($E$76:$G$78,MATCH("●",INDEX($H$76:$AQ$78,,MATCH($D176,$70:$70,0)-7),0),1)&amp;""""&amp;"#g'"&amp;" ${CONFIG_DIR}db_data_config.txt; export "&amp;AW$164&amp;"="&amp;""""&amp;INDEX($E$76:$G$78,MATCH("●",INDEX($H$76:$AQ$78,,MATCH($D176,$70:$70,0)-7),0),1)&amp;""";"),",",""",""")</f>
        <v/>
      </c>
      <c r="AX176" s="73" t="str">
        <f>SUBSTITUTE(IF(INDEX($E$76:$G$78,MATCH("●",INDEX($H$76:$AQ$78,,MATCH($D176,$70:$70,0)-7),0),1)=VLOOKUP(AX$164,$AD$9:$AN$20,8,FALSE),"","sed -i "&amp;IF($AK$162="MacOS","'' ","")&amp;"'s#"&amp;AX$164&amp;"="""&amp;INDEX($E$76:$G$78,MATCH("●",INDEX($H$76:$AQ$78,,MATCH($D176,$70:$70,0)-7),0),1)&amp;""""&amp;"#"&amp;AX$164&amp;"="&amp;""""&amp;VLOOKUP(AX$164,$AD$9:$AN$20,8,FALSE)&amp;""""&amp;"#g'"&amp;"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6" s="73" t="str">
        <f>SUBSTITUTE(IF(VLOOKUP(AY$164,$AD$9:$AN$20,8,FALSE)=INDEX($E$80:$G$84,MATCH("●",INDEX($H$80:$AQ$84,,MATCH($D176,$70:$70,0)-7),0),1),"","sed -i "&amp;IF($AK$162="MacOS","'' ","")&amp;"'s#"&amp;AY$164&amp;"="""&amp;VLOOKUP(AY$164,$AD$9:$AN$20,8,FALSE)&amp;""""&amp;"#"&amp;AY$164&amp;"="&amp;""""&amp;INDEX($E$80:$G$84,MATCH("●",INDEX($H$80:$AQ$84,,MATCH($D176,$70:$70,0)-7),0),1)&amp;""""&amp;"#g'"&amp;" ${CONFIG_DIR}db_data_config.txt; export "&amp;AY$164&amp;"="&amp;""""&amp;INDEX($E$80:$G$84,MATCH("●",INDEX($H$80:$AQ$84,,MATCH($D176,$70:$70,0)-7),0),1)&amp;""";"),",",""",""")</f>
        <v>sed -i '' 's#COLUMN_DATA_TYPE="char"#COLUMN_DATA_TYPE="short"#g' ${CONFIG_DIR}db_data_config.txt; export COLUMN_DATA_TYPE="short";</v>
      </c>
      <c r="AZ176" s="73" t="str">
        <f>SUBSTITUTE(IF(INDEX($E$80:$G$84,MATCH("●",INDEX($H$80:$AQ$84,,MATCH($D176,$70:$70,0)-7),0),1)=VLOOKUP(AZ$164,$AD$9:$AN$20,8,FALSE),"","sed -i "&amp;IF($AK$162="MacOS","'' ","")&amp;"'s#"&amp;AZ$164&amp;"="""&amp;INDEX($E$80:$G$84,MATCH("●",INDEX($H$80:$AQ$84,,MATCH($D176,$70:$70,0)-7),0),1)&amp;""""&amp;"#"&amp;AZ$164&amp;"="&amp;""""&amp;VLOOKUP(AZ$164,$AD$9:$AN$20,8,FALSE)&amp;""""&amp;"#g'"&amp;"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6" s="73" t="str">
        <f>SUBSTITUTE(IF(VLOOKUP(BA$164,$AD$9:$AN$20,8,FALSE)=INDEX($E$86:$G$99,MATCH("●",INDEX($H$86:$AQ$99,,MATCH($D176,$70:$70,0)-7),0),1),"","sed -i "&amp;IF($AK$162="MacOS","'' ","")&amp;"'s#"&amp;BA$164&amp;"="""&amp;VLOOKUP(BA$164,$AD$9:$AN$20,8,FALSE)&amp;""""&amp;"#"&amp;BA$164&amp;"="&amp;""""&amp;INDEX($E$86:$G$99,MATCH("●",INDEX($H$86:$AQ$99,,MATCH($D176,$70:$70,0)-7),0),1)&amp;""""&amp;"#g'"&amp;" ${CONFIG_DIR}db_data_config.txt; export "&amp;BA$164&amp;"="&amp;""""&amp;INDEX($E$86:$G$99,MATCH("●",INDEX($H$86:$AQ$99,,MATCH($D176,$70:$70,0)-7),0),1)&amp;""";"),",",""",""")</f>
        <v>sed -i '' 's#COLUMN_DATA_LENGTH="3"#COLUMN_DATA_LENGTH="5"#g' ${CONFIG_DIR}db_data_config.txt; export COLUMN_DATA_LENGTH="5";</v>
      </c>
      <c r="BB176" s="73" t="str">
        <f>SUBSTITUTE(IF(INDEX($E$86:$G$99,MATCH("●",INDEX($H$86:$AQ$99,,MATCH($D176,$70:$70,0)-7),0),1)=VLOOKUP(BB$164,$AD$9:$AN$20,8,FALSE),"","sed -i "&amp;IF($AK$162="MacOS","'' ","")&amp;"'s#"&amp;BB$164&amp;"="""&amp;INDEX($E$86:$G$99,MATCH("●",INDEX($H$86:$AQ$99,,MATCH($D176,$70:$70,0)-7),0),1)&amp;""""&amp;"#"&amp;BB$164&amp;"="&amp;""""&amp;VLOOKUP(BB$164,$AD$9:$AN$20,8,FALSE)&amp;""""&amp;"#g'"&amp;"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's#COLUMN_DATA_LENGTH="5"#COLUMN_DATA_LENGTH="3"#g' ${CONFIG_DIR}db_data_config.txt; export COLUMN_DATA_LENGTH="3";</v>
      </c>
      <c r="BC176" s="73" t="str">
        <f>SUBSTITUTE(IF(VLOOKUP(BC$164,$AD$9:$AN$20,8,FALSE)=INDEX($E$101:$G$104,MATCH("●",INDEX($H$101:$AQ$104,,MATCH($D176,$70:$70,0)-7),0),1),"","sed -i "&amp;IF($AK$162="MacOS","'' ","")&amp;"'s#"&amp;BC$164&amp;"="""&amp;VLOOKUP(BC$164,$AD$9:$AN$20,8,FALSE)&amp;""""&amp;"#"&amp;BC$164&amp;"="&amp;""""&amp;INDEX($E$101:$G$104,MATCH("●",INDEX($H$101:$AQ$104,,MATCH($D176,$70:$70,0)-7),0),1)&amp;""""&amp;"#g'"&amp;" ${CONFIG_DIR}db_data_config.txt; export "&amp;BC$164&amp;"="&amp;""""&amp;INDEX($E$101:$G$104,MATCH("●",INDEX($H$101:$AQ$104,,MATCH($D176,$70:$70,0)-7),0),1)&amp;""";"),",",""",""")</f>
        <v/>
      </c>
      <c r="BD176" s="73" t="str">
        <f>SUBSTITUTE(IF(INDEX($E$101:$G$104,MATCH("●",INDEX($H$101:$AQ$104,,MATCH($D176,$70:$70,0)-7),0),1)=VLOOKUP(BD$164,$AD$9:$AN$20,8,FALSE),"","sed -i "&amp;IF($AK$162="MacOS","'' ","")&amp;"'s#"&amp;BD$164&amp;"="""&amp;INDEX($E$101:$G$104,MATCH("●",INDEX($H$101:$AQ$104,,MATCH($D176,$70:$70,0)-7),0),1)&amp;""""&amp;"#"&amp;BD$164&amp;"="&amp;""""&amp;VLOOKUP(BD$164,$AD$9:$AN$20,8,FALSE)&amp;""""&amp;"#g'"&amp;"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76" s="73" t="str">
        <f>SUBSTITUTE(IF(VLOOKUP(BE$164,$AD$9:$AN$20,8,FALSE)=INDEX($E$106:$G$109,MATCH("●",INDEX($H$106:$AQ$109,,MATCH($D176,$70:$70,0)-7),0),1),"","sed -i "&amp;IF($AK$162="MacOS","'' ","")&amp;"'s#"&amp;BE$164&amp;"="""&amp;VLOOKUP(BE$164,$AD$9:$AN$20,8,FALSE)&amp;""""&amp;"#"&amp;BE$164&amp;"="&amp;""""&amp;INDEX($E$106:$G$109,MATCH("●",INDEX($H$106:$AQ$109,,MATCH($D176,$70:$70,0)-7),0),1)&amp;""""&amp;"#g'"&amp;" ${CONFIG_DIR}db_data_config.txt; export "&amp;BE$164&amp;"="&amp;""""&amp;INDEX($E$106:$G$109,MATCH("●",INDEX($H$106:$AQ$109,,MATCH($D176,$70:$70,0)-7),0),1)&amp;""";"),",",""",""")</f>
        <v/>
      </c>
      <c r="BF176" s="73" t="str">
        <f>SUBSTITUTE(IF(INDEX($E$106:$G$109,MATCH("●",INDEX($H$106:$AQ$109,,MATCH($D176,$70:$70,0)-7),0),1)=VLOOKUP(BF$164,$AD$9:$AN$20,8,FALSE),"","sed -i "&amp;IF($AK$162="MacOS","'' ","")&amp;"'s#"&amp;BF$164&amp;"="""&amp;INDEX($E$106:$G$109,MATCH("●",INDEX($H$106:$AQ$109,,MATCH($D176,$70:$70,0)-7),0),1)&amp;""""&amp;"#"&amp;BF$164&amp;"="&amp;""""&amp;VLOOKUP(BF$164,$AD$9:$AN$20,8,FALSE)&amp;""""&amp;"#g'"&amp;"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76" s="73" t="str">
        <f>SUBSTITUTE(IF(VLOOKUP(BG$164,$AD$9:$AN$20,8,FALSE)=INDEX($E$111:$G$114,MATCH("●",INDEX($H$111:$AQ$114,,MATCH($D176,$70:$70,0)-7),0),1),"","sed -i "&amp;IF($AK$162="MacOS","'' ","")&amp;"'s#"&amp;BG$164&amp;"="""&amp;VLOOKUP(BG$164,$AD$9:$AN$20,8,FALSE)&amp;""""&amp;"#"&amp;BG$164&amp;"="&amp;""""&amp;INDEX($E$111:$G$114,MATCH("●",INDEX($H$111:$AQ$114,,MATCH($D176,$70:$70,0)-7),0),1)&amp;""""&amp;"#g'"&amp;" ${CONFIG_DIR}db_data_config.txt; export "&amp;BG$164&amp;"="&amp;""""&amp;INDEX($E$111:$G$114,MATCH("●",INDEX($H$111:$AQ$114,,MATCH($D176,$70:$70,0)-7),0),1)&amp;""";"),",",""",""")</f>
        <v/>
      </c>
      <c r="BH176" s="73" t="str">
        <f>SUBSTITUTE(IF(INDEX($E$111:$G$114,MATCH("●",INDEX($H$111:$AQ$114,,MATCH($D176,$70:$70,0)-7),0),1)=VLOOKUP(BH$164,$AD$9:$AN$20,8,FALSE),"","sed -i "&amp;IF($AK$162="MacOS","'' ","")&amp;"'s#"&amp;BH$164&amp;"="""&amp;INDEX($E$111:$G$114,MATCH("●",INDEX($H$111:$AQ$114,,MATCH($D176,$70:$70,0)-7),0),1)&amp;""""&amp;"#"&amp;BH$164&amp;"="&amp;""""&amp;VLOOKUP(BH$164,$AD$9:$AN$20,8,FALSE)&amp;""""&amp;"#g'"&amp;"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76" s="73" t="str">
        <f>SUBSTITUTE(IF(VLOOKUP(BI$164,$AD$9:$AN$20,8,FALSE)=INDEX($E$116:$G$118,MATCH("●",INDEX($H$116:$AQ$118,,MATCH($D176,$70:$70,0)-7),0),1),"","sed -i "&amp;IF($AK$162="MacOS","'' ","")&amp;"'s#"&amp;BI$164&amp;"="""&amp;VLOOKUP(BI$164,$AD$9:$AN$20,8,FALSE)&amp;""""&amp;"#"&amp;BI$164&amp;"="&amp;""""&amp;INDEX($E$116:$G$118,MATCH("●",INDEX($H$116:$AQ$118,,MATCH($D176,$70:$70,0)-7),0),1)&amp;""""&amp;"#g'"&amp;" ${CONFIG_DIR}db_data_config.txt; export "&amp;BI$164&amp;"="&amp;""""&amp;INDEX($E$116:$G$118,MATCH("●",INDEX($H$116:$AQ$118,,MATCH($D176,$70:$70,0)-7),0),1)&amp;""";"),",",""",""")</f>
        <v/>
      </c>
      <c r="BJ176" s="73" t="str">
        <f>SUBSTITUTE(IF(INDEX($E$116:$G$118,MATCH("●",INDEX($H$116:$AQ$118,,MATCH($D176,$70:$70,0)-7),0),1)=VLOOKUP(BJ$164,$AD$9:$AN$20,8,FALSE),"","sed -i "&amp;IF($AK$162="MacOS","'' ","")&amp;"'s#"&amp;BJ$164&amp;"="""&amp;INDEX($E$116:$G$118,MATCH("●",INDEX($H$116:$AQ$118,,MATCH($D176,$70:$70,0)-7),0),1)&amp;""""&amp;"#"&amp;BJ$164&amp;"="&amp;""""&amp;VLOOKUP(BJ$164,$AD$9:$AN$20,8,FALSE)&amp;""""&amp;"#g'"&amp;"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6" s="73" t="str">
        <f>SUBSTITUTE(IF(VLOOKUP(BK$164,$AD$9:$AN$20,8,FALSE)=INDEX($E$120:$G$122,MATCH("●",INDEX($H$120:$AQ$122,,MATCH($D176,$70:$70,0)-7),0),1),"","sed -i "&amp;IF($AK$162="MacOS","'' ","")&amp;"'s#"&amp;BK$164&amp;"="""&amp;VLOOKUP(BK$164,$AD$9:$AN$20,8,FALSE)&amp;""""&amp;"#"&amp;BK$164&amp;"="&amp;""""&amp;INDEX($E$120:$G$122,MATCH("●",INDEX($H$120:$AQ$122,,MATCH($D176,$70:$70,0)-7),0),1)&amp;""""&amp;"#g'"&amp;" ${CONFIG_DIR}db_data_config.txt; export "&amp;BK$164&amp;"="&amp;""""&amp;INDEX($E$120:$G$122,MATCH("●",INDEX($H$120:$AQ$122,,MATCH($D176,$70:$70,0)-7),0),1)&amp;""";"),",",""",""")</f>
        <v/>
      </c>
      <c r="BL176" s="73" t="str">
        <f>SUBSTITUTE(IF(INDEX($E$120:$G$122,MATCH("●",INDEX($H$120:$AQ$122,,MATCH($D176,$70:$70,0)-7),0),1)=VLOOKUP(BL$164,$AD$9:$AN$20,8,FALSE),"","sed -i "&amp;IF($AK$162="MacOS","'' ","")&amp;"'s#"&amp;BL$164&amp;"="""&amp;INDEX($E$120:$G$122,MATCH("●",INDEX($H$120:$AQ$122,,MATCH($D176,$70:$70,0)-7),0),1)&amp;""""&amp;"#"&amp;BL$164&amp;"="&amp;""""&amp;VLOOKUP(BL$164,$AD$9:$AN$20,8,FALSE)&amp;""""&amp;"#g'"&amp;"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6" s="73" t="str">
        <f>SUBSTITUTE(IF(VLOOKUP(BM$164,$AD$9:$AN$20,8,FALSE)=INDEX($E$124:$G$126,MATCH("●",INDEX($H$124:$AQ$126,,MATCH($D176,$70:$70,0)-7),0),1),"","sed -i "&amp;IF($AK$162="MacOS","'' ","")&amp;"'s#"&amp;BM$164&amp;"="""&amp;VLOOKUP(BM$164,$AD$9:$AN$20,8,FALSE)&amp;""""&amp;"#"&amp;BM$164&amp;"="&amp;""""&amp;INDEX($E$124:$G$126,MATCH("●",INDEX($H$124:$AQ$126,,MATCH($D176,$70:$70,0)-7),0),1)&amp;""""&amp;"#g'"&amp;" ${CONFIG_DIR}db_data_config.txt; export "&amp;BM$164&amp;"="&amp;""""&amp;INDEX($E$124:$G$126,MATCH("●",INDEX($H$124:$AQ$126,,MATCH($D176,$70:$70,0)-7),0),1)&amp;""";"),",",""",""")</f>
        <v/>
      </c>
      <c r="BN176" s="73" t="str">
        <f>SUBSTITUTE(IF(INDEX($E$124:$G$126,MATCH("●",INDEX($H$124:$AQ$126,,MATCH($D176,$70:$70,0)-7),0),1)=VLOOKUP(BN$164,$AD$9:$AN$20,8,FALSE),"","sed -i "&amp;IF($AK$162="MacOS","'' ","")&amp;"'s#"&amp;BN$164&amp;"="""&amp;INDEX($E$124:$G$126,MATCH("●",INDEX($H$124:$AQ$126,,MATCH($D176,$70:$70,0)-7),0),1)&amp;""""&amp;"#"&amp;BN$164&amp;"="&amp;""""&amp;VLOOKUP(BN$164,$AD$9:$AN$20,8,FALSE)&amp;""""&amp;"#g'"&amp;"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6" s="73" t="str">
        <f>SUBSTITUTE(IF(VLOOKUP(BO$164,$AD$9:$AN$20,8,FALSE)=INDEX($E$128:$G$130,MATCH("●",INDEX($H$128:$AQ$130,,MATCH($D176,$70:$70,0)-7),0),1),"","sed -i "&amp;IF($AK$162="MacOS","'' ","")&amp;"'s#"&amp;BO$164&amp;"="""&amp;VLOOKUP(BO$164,$AD$9:$AN$20,8,FALSE)&amp;""""&amp;"#"&amp;BO$164&amp;"="&amp;""""&amp;INDEX($E$128:$G$130,MATCH("●",INDEX($H$128:$AQ$130,,MATCH($D176,$70:$70,0)-7),0),1)&amp;""""&amp;"#g'"&amp;" ${CONFIG_DIR}db_data_config.txt; export "&amp;BO$164&amp;"="&amp;""""&amp;INDEX($E$128:$G$130,MATCH("●",INDEX($H$128:$AQ$130,,MATCH($D176,$70:$70,0)-7),0),1)&amp;""";"),",",""",""")</f>
        <v/>
      </c>
      <c r="BP176" s="73" t="str">
        <f>SUBSTITUTE(IF(INDEX($E$128:$G$130,MATCH("●",INDEX($H$128:$AQ$130,,MATCH($D176,$70:$70,0)-7),0),1)=VLOOKUP(BP$164,$AD$9:$AN$20,8,FALSE),"","sed -i "&amp;IF($AK$162="MacOS","'' ","")&amp;"'s#"&amp;BP$164&amp;"="""&amp;INDEX($E$128:$G$130,MATCH("●",INDEX($H$128:$AQ$130,,MATCH($D176,$70:$70,0)-7),0),1)&amp;""""&amp;"#"&amp;BP$164&amp;"="&amp;""""&amp;VLOOKUP(BP$164,$AD$9:$AN$20,8,FALSE)&amp;""""&amp;"#g'"&amp;"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6" s="73" t="str">
        <f>SUBSTITUTE(IF(VLOOKUP(BQ$164,$AD$9:$AN$20,8,FALSE)=INDEX($E$132:$G$134,MATCH("●",INDEX($H$132:$AQ$134,,MATCH($D176,$70:$70,0)-7),0),1),"","sed -i "&amp;IF($AK$162="MacOS","'' ","")&amp;"'s#"&amp;BQ$164&amp;"="""&amp;VLOOKUP(BQ$164,$AD$9:$AN$20,8,FALSE)&amp;""""&amp;"#"&amp;BQ$164&amp;"="&amp;""""&amp;INDEX($E$132:$G$134,MATCH("●",INDEX($H$132:$AQ$134,,MATCH($D176,$70:$70,0)-7),0),1)&amp;""""&amp;"#g'"&amp;" ${CONFIG_DIR}db_data_config.txt; export "&amp;BQ$164&amp;"="&amp;""""&amp;INDEX($E$132:$G$134,MATCH("●",INDEX($H$132:$AQ$134,,MATCH($D176,$70:$70,0)-7),0),1)&amp;""";"),",",""",""")</f>
        <v/>
      </c>
      <c r="BR176" s="73" t="str">
        <f>SUBSTITUTE(IF(INDEX($E$132:$G$134,MATCH("●",INDEX($H$132:$AQ$134,,MATCH($D176,$70:$70,0)-7),0),1)=VLOOKUP(BR$164,$AD$9:$AN$20,8,FALSE),"","sed -i "&amp;IF($AK$162="MacOS","'' ","")&amp;"'s#"&amp;BR$164&amp;"="""&amp;INDEX($E$132:$G$134,MATCH("●",INDEX($H$132:$AQ$134,,MATCH($D176,$70:$70,0)-7),0),1)&amp;""""&amp;"#"&amp;BR$164&amp;"="&amp;""""&amp;VLOOKUP(BR$164,$AD$9:$AN$20,8,FALSE)&amp;""""&amp;"#g'"&amp;"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6" s="73" t="str">
        <f>SUBSTITUTE(IF(VLOOKUP(BS$164,$AD$9:$AN$20,8,FALSE)=INDEX($E$136:$G$138,MATCH("●",INDEX($H$136:$AQ$138,,MATCH($D176,$70:$70,0)-7),0),1),"","sed -i "&amp;IF($AK$162="MacOS","'' ","")&amp;"'s#"&amp;BS$164&amp;"="""&amp;VLOOKUP(BS$164,$AD$9:$AN$20,8,FALSE)&amp;""""&amp;"#"&amp;BS$164&amp;"="&amp;""""&amp;INDEX($E$136:$G$138,MATCH("●",INDEX($H$136:$AQ$138,,MATCH($D176,$70:$70,0)-7),0),1)&amp;""""&amp;"#g'"&amp;" ${CONFIG_DIR}db_data_config.txt; export "&amp;BS$164&amp;"="&amp;""""&amp;INDEX($E$136:$G$138,MATCH("●",INDEX($H$136:$AQ$138,,MATCH($D176,$70:$70,0)-7),0),1)&amp;""";"),",",""",""")</f>
        <v/>
      </c>
      <c r="BT176" s="73" t="str">
        <f>SUBSTITUTE(IF(INDEX($E$136:$G$138,MATCH("●",INDEX($H$136:$AQ$138,,MATCH($D176,$70:$70,0)-7),0),1)=VLOOKUP(BT$164,$AD$9:$AN$20,8,FALSE),"","sed -i "&amp;IF($AK$162="MacOS","'' ","")&amp;"'s#"&amp;BT$164&amp;"="""&amp;INDEX($E$136:$G$138,MATCH("●",INDEX($H$136:$AQ$138,,MATCH($D176,$70:$70,0)-7),0),1)&amp;""""&amp;"#"&amp;BT$164&amp;"="&amp;""""&amp;VLOOKUP(BT$164,$AD$9:$AN$20,8,FALSE)&amp;""""&amp;"#g'"&amp;"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6" s="60" t="s">
        <v>1107</v>
      </c>
    </row>
    <row r="177" spans="4:73" ht="72" customHeight="1">
      <c r="D177" s="138">
        <f t="shared" si="3"/>
        <v>120</v>
      </c>
      <c r="E177" s="139"/>
      <c r="F177" s="139"/>
      <c r="G177" s="140"/>
      <c r="H177" s="45" t="str">
        <f t="shared" ca="1" si="2"/>
        <v>clear; echo テストケース120; sed -i '' 's#COLUMN_DATA_TYPE="char"#COLUMN_DATA_TYPE="short"#g' ${CONFIG_DIR}db_data_config.txt; export COLUMN_DATA_TYPE="short";sed -i '' 's#COLUMN_DATA_LENGTH="3"#COLUMN_DATA_LENGTH="6"#g' ${CONFIG_DIR}db_data_config.txt; export COLUMN_DATA_LENGTH="6";sh ./script/db_check_data_validate_config.sh; sed -i '' 's#COLUMN_DATA_TYPE="short"#COLUMN_DATA_TYPE="char"#g' ${CONFIG_DIR}db_data_config.txt; export COLUMN_DATA_TYPE="char";sed -i '' 's#COLUMN_DATA_LENGTH="6"#COLUMN_DATA_LENGTH="3"#g'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6" t="str" cm="1">
        <f t="array" ref="AE177">SUBSTITUTE(INDEX($H$140:$AQ$140, , MATCH($D177, $70:$70, 0)-7),"-","")</f>
        <v>異常</v>
      </c>
      <c r="AF177" s="147"/>
      <c r="AG177" s="148"/>
      <c r="AH177" s="156" t="s">
        <v>1003</v>
      </c>
      <c r="AI177" s="157"/>
      <c r="AJ177" s="157"/>
      <c r="AK177" s="157"/>
      <c r="AL177" s="157"/>
      <c r="AM177" s="157"/>
      <c r="AN177" s="157"/>
      <c r="AO177" s="157"/>
      <c r="AP177" s="157"/>
      <c r="AQ177" s="158"/>
      <c r="AS177" s="69" t="str" cm="1">
        <f t="array" ref="AS177">SUBSTITUTE(TEXT(INDEX($H$143:$AQ$143,1,$D177-108),"000000"),"-","")</f>
        <v>220144</v>
      </c>
      <c r="AT177" s="70"/>
      <c r="AU177" s="71"/>
      <c r="AW177" s="73" t="str">
        <f>SUBSTITUTE(IF(VLOOKUP(AW$164,$AD$9:$AN$20,8,FALSE)=INDEX($E$76:$G$78,MATCH("●",INDEX($H$76:$AQ$78,,MATCH($D177,$70:$70,0)-7),0),1),"","sed -i "&amp;IF($AK$162="MacOS","'' ","")&amp;"'s#"&amp;AW$164&amp;"="""&amp;VLOOKUP(AW$164,$AD$9:$AN$20,8,FALSE)&amp;""""&amp;"#"&amp;AW$164&amp;"="&amp;""""&amp;INDEX($E$76:$G$78,MATCH("●",INDEX($H$76:$AQ$78,,MATCH($D177,$70:$70,0)-7),0),1)&amp;""""&amp;"#g'"&amp;" ${CONFIG_DIR}db_data_config.txt; export "&amp;AW$164&amp;"="&amp;""""&amp;INDEX($E$76:$G$78,MATCH("●",INDEX($H$76:$AQ$78,,MATCH($D177,$70:$70,0)-7),0),1)&amp;""";"),",",""",""")</f>
        <v/>
      </c>
      <c r="AX177" s="73" t="str">
        <f>SUBSTITUTE(IF(INDEX($E$76:$G$78,MATCH("●",INDEX($H$76:$AQ$78,,MATCH($D177,$70:$70,0)-7),0),1)=VLOOKUP(AX$164,$AD$9:$AN$20,8,FALSE),"","sed -i "&amp;IF($AK$162="MacOS","'' ","")&amp;"'s#"&amp;AX$164&amp;"="""&amp;INDEX($E$76:$G$78,MATCH("●",INDEX($H$76:$AQ$78,,MATCH($D177,$70:$70,0)-7),0),1)&amp;""""&amp;"#"&amp;AX$164&amp;"="&amp;""""&amp;VLOOKUP(AX$164,$AD$9:$AN$20,8,FALSE)&amp;""""&amp;"#g'"&amp;"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7" s="73" t="str">
        <f>SUBSTITUTE(IF(VLOOKUP(AY$164,$AD$9:$AN$20,8,FALSE)=INDEX($E$80:$G$84,MATCH("●",INDEX($H$80:$AQ$84,,MATCH($D177,$70:$70,0)-7),0),1),"","sed -i "&amp;IF($AK$162="MacOS","'' ","")&amp;"'s#"&amp;AY$164&amp;"="""&amp;VLOOKUP(AY$164,$AD$9:$AN$20,8,FALSE)&amp;""""&amp;"#"&amp;AY$164&amp;"="&amp;""""&amp;INDEX($E$80:$G$84,MATCH("●",INDEX($H$80:$AQ$84,,MATCH($D177,$70:$70,0)-7),0),1)&amp;""""&amp;"#g'"&amp;" ${CONFIG_DIR}db_data_config.txt; export "&amp;AY$164&amp;"="&amp;""""&amp;INDEX($E$80:$G$84,MATCH("●",INDEX($H$80:$AQ$84,,MATCH($D177,$70:$70,0)-7),0),1)&amp;""";"),",",""",""")</f>
        <v>sed -i '' 's#COLUMN_DATA_TYPE="char"#COLUMN_DATA_TYPE="short"#g' ${CONFIG_DIR}db_data_config.txt; export COLUMN_DATA_TYPE="short";</v>
      </c>
      <c r="AZ177" s="73" t="str">
        <f>SUBSTITUTE(IF(INDEX($E$80:$G$84,MATCH("●",INDEX($H$80:$AQ$84,,MATCH($D177,$70:$70,0)-7),0),1)=VLOOKUP(AZ$164,$AD$9:$AN$20,8,FALSE),"","sed -i "&amp;IF($AK$162="MacOS","'' ","")&amp;"'s#"&amp;AZ$164&amp;"="""&amp;INDEX($E$80:$G$84,MATCH("●",INDEX($H$80:$AQ$84,,MATCH($D177,$70:$70,0)-7),0),1)&amp;""""&amp;"#"&amp;AZ$164&amp;"="&amp;""""&amp;VLOOKUP(AZ$164,$AD$9:$AN$20,8,FALSE)&amp;""""&amp;"#g'"&amp;"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7" s="73" t="str">
        <f>SUBSTITUTE(IF(VLOOKUP(BA$164,$AD$9:$AN$20,8,FALSE)=INDEX($E$86:$G$99,MATCH("●",INDEX($H$86:$AQ$99,,MATCH($D177,$70:$70,0)-7),0),1),"","sed -i "&amp;IF($AK$162="MacOS","'' ","")&amp;"'s#"&amp;BA$164&amp;"="""&amp;VLOOKUP(BA$164,$AD$9:$AN$20,8,FALSE)&amp;""""&amp;"#"&amp;BA$164&amp;"="&amp;""""&amp;INDEX($E$86:$G$99,MATCH("●",INDEX($H$86:$AQ$99,,MATCH($D177,$70:$70,0)-7),0),1)&amp;""""&amp;"#g'"&amp;" ${CONFIG_DIR}db_data_config.txt; export "&amp;BA$164&amp;"="&amp;""""&amp;INDEX($E$86:$G$99,MATCH("●",INDEX($H$86:$AQ$99,,MATCH($D177,$70:$70,0)-7),0),1)&amp;""";"),",",""",""")</f>
        <v>sed -i '' 's#COLUMN_DATA_LENGTH="3"#COLUMN_DATA_LENGTH="6"#g' ${CONFIG_DIR}db_data_config.txt; export COLUMN_DATA_LENGTH="6";</v>
      </c>
      <c r="BB177" s="73" t="str">
        <f>SUBSTITUTE(IF(INDEX($E$86:$G$99,MATCH("●",INDEX($H$86:$AQ$99,,MATCH($D177,$70:$70,0)-7),0),1)=VLOOKUP(BB$164,$AD$9:$AN$20,8,FALSE),"","sed -i "&amp;IF($AK$162="MacOS","'' ","")&amp;"'s#"&amp;BB$164&amp;"="""&amp;INDEX($E$86:$G$99,MATCH("●",INDEX($H$86:$AQ$99,,MATCH($D177,$70:$70,0)-7),0),1)&amp;""""&amp;"#"&amp;BB$164&amp;"="&amp;""""&amp;VLOOKUP(BB$164,$AD$9:$AN$20,8,FALSE)&amp;""""&amp;"#g'"&amp;"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's#COLUMN_DATA_LENGTH="6"#COLUMN_DATA_LENGTH="3"#g' ${CONFIG_DIR}db_data_config.txt; export COLUMN_DATA_LENGTH="3";</v>
      </c>
      <c r="BC177" s="73" t="str">
        <f>SUBSTITUTE(IF(VLOOKUP(BC$164,$AD$9:$AN$20,8,FALSE)=INDEX($E$101:$G$104,MATCH("●",INDEX($H$101:$AQ$104,,MATCH($D177,$70:$70,0)-7),0),1),"","sed -i "&amp;IF($AK$162="MacOS","'' ","")&amp;"'s#"&amp;BC$164&amp;"="""&amp;VLOOKUP(BC$164,$AD$9:$AN$20,8,FALSE)&amp;""""&amp;"#"&amp;BC$164&amp;"="&amp;""""&amp;INDEX($E$101:$G$104,MATCH("●",INDEX($H$101:$AQ$104,,MATCH($D177,$70:$70,0)-7),0),1)&amp;""""&amp;"#g'"&amp;" ${CONFIG_DIR}db_data_config.txt; export "&amp;BC$164&amp;"="&amp;""""&amp;INDEX($E$101:$G$104,MATCH("●",INDEX($H$101:$AQ$104,,MATCH($D177,$70:$70,0)-7),0),1)&amp;""";"),",",""",""")</f>
        <v/>
      </c>
      <c r="BD177" s="73" t="str">
        <f>SUBSTITUTE(IF(INDEX($E$101:$G$104,MATCH("●",INDEX($H$101:$AQ$104,,MATCH($D177,$70:$70,0)-7),0),1)=VLOOKUP(BD$164,$AD$9:$AN$20,8,FALSE),"","sed -i "&amp;IF($AK$162="MacOS","'' ","")&amp;"'s#"&amp;BD$164&amp;"="""&amp;INDEX($E$101:$G$104,MATCH("●",INDEX($H$101:$AQ$104,,MATCH($D177,$70:$70,0)-7),0),1)&amp;""""&amp;"#"&amp;BD$164&amp;"="&amp;""""&amp;VLOOKUP(BD$164,$AD$9:$AN$20,8,FALSE)&amp;""""&amp;"#g'"&amp;"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77" s="73" t="str">
        <f>SUBSTITUTE(IF(VLOOKUP(BE$164,$AD$9:$AN$20,8,FALSE)=INDEX($E$106:$G$109,MATCH("●",INDEX($H$106:$AQ$109,,MATCH($D177,$70:$70,0)-7),0),1),"","sed -i "&amp;IF($AK$162="MacOS","'' ","")&amp;"'s#"&amp;BE$164&amp;"="""&amp;VLOOKUP(BE$164,$AD$9:$AN$20,8,FALSE)&amp;""""&amp;"#"&amp;BE$164&amp;"="&amp;""""&amp;INDEX($E$106:$G$109,MATCH("●",INDEX($H$106:$AQ$109,,MATCH($D177,$70:$70,0)-7),0),1)&amp;""""&amp;"#g'"&amp;" ${CONFIG_DIR}db_data_config.txt; export "&amp;BE$164&amp;"="&amp;""""&amp;INDEX($E$106:$G$109,MATCH("●",INDEX($H$106:$AQ$109,,MATCH($D177,$70:$70,0)-7),0),1)&amp;""";"),",",""",""")</f>
        <v/>
      </c>
      <c r="BF177" s="73" t="str">
        <f>SUBSTITUTE(IF(INDEX($E$106:$G$109,MATCH("●",INDEX($H$106:$AQ$109,,MATCH($D177,$70:$70,0)-7),0),1)=VLOOKUP(BF$164,$AD$9:$AN$20,8,FALSE),"","sed -i "&amp;IF($AK$162="MacOS","'' ","")&amp;"'s#"&amp;BF$164&amp;"="""&amp;INDEX($E$106:$G$109,MATCH("●",INDEX($H$106:$AQ$109,,MATCH($D177,$70:$70,0)-7),0),1)&amp;""""&amp;"#"&amp;BF$164&amp;"="&amp;""""&amp;VLOOKUP(BF$164,$AD$9:$AN$20,8,FALSE)&amp;""""&amp;"#g'"&amp;"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77" s="73" t="str">
        <f>SUBSTITUTE(IF(VLOOKUP(BG$164,$AD$9:$AN$20,8,FALSE)=INDEX($E$111:$G$114,MATCH("●",INDEX($H$111:$AQ$114,,MATCH($D177,$70:$70,0)-7),0),1),"","sed -i "&amp;IF($AK$162="MacOS","'' ","")&amp;"'s#"&amp;BG$164&amp;"="""&amp;VLOOKUP(BG$164,$AD$9:$AN$20,8,FALSE)&amp;""""&amp;"#"&amp;BG$164&amp;"="&amp;""""&amp;INDEX($E$111:$G$114,MATCH("●",INDEX($H$111:$AQ$114,,MATCH($D177,$70:$70,0)-7),0),1)&amp;""""&amp;"#g'"&amp;" ${CONFIG_DIR}db_data_config.txt; export "&amp;BG$164&amp;"="&amp;""""&amp;INDEX($E$111:$G$114,MATCH("●",INDEX($H$111:$AQ$114,,MATCH($D177,$70:$70,0)-7),0),1)&amp;""";"),",",""",""")</f>
        <v/>
      </c>
      <c r="BH177" s="73" t="str">
        <f>SUBSTITUTE(IF(INDEX($E$111:$G$114,MATCH("●",INDEX($H$111:$AQ$114,,MATCH($D177,$70:$70,0)-7),0),1)=VLOOKUP(BH$164,$AD$9:$AN$20,8,FALSE),"","sed -i "&amp;IF($AK$162="MacOS","'' ","")&amp;"'s#"&amp;BH$164&amp;"="""&amp;INDEX($E$111:$G$114,MATCH("●",INDEX($H$111:$AQ$114,,MATCH($D177,$70:$70,0)-7),0),1)&amp;""""&amp;"#"&amp;BH$164&amp;"="&amp;""""&amp;VLOOKUP(BH$164,$AD$9:$AN$20,8,FALSE)&amp;""""&amp;"#g'"&amp;"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77" s="73" t="str">
        <f>SUBSTITUTE(IF(VLOOKUP(BI$164,$AD$9:$AN$20,8,FALSE)=INDEX($E$116:$G$118,MATCH("●",INDEX($H$116:$AQ$118,,MATCH($D177,$70:$70,0)-7),0),1),"","sed -i "&amp;IF($AK$162="MacOS","'' ","")&amp;"'s#"&amp;BI$164&amp;"="""&amp;VLOOKUP(BI$164,$AD$9:$AN$20,8,FALSE)&amp;""""&amp;"#"&amp;BI$164&amp;"="&amp;""""&amp;INDEX($E$116:$G$118,MATCH("●",INDEX($H$116:$AQ$118,,MATCH($D177,$70:$70,0)-7),0),1)&amp;""""&amp;"#g'"&amp;" ${CONFIG_DIR}db_data_config.txt; export "&amp;BI$164&amp;"="&amp;""""&amp;INDEX($E$116:$G$118,MATCH("●",INDEX($H$116:$AQ$118,,MATCH($D177,$70:$70,0)-7),0),1)&amp;""";"),",",""",""")</f>
        <v/>
      </c>
      <c r="BJ177" s="73" t="str">
        <f>SUBSTITUTE(IF(INDEX($E$116:$G$118,MATCH("●",INDEX($H$116:$AQ$118,,MATCH($D177,$70:$70,0)-7),0),1)=VLOOKUP(BJ$164,$AD$9:$AN$20,8,FALSE),"","sed -i "&amp;IF($AK$162="MacOS","'' ","")&amp;"'s#"&amp;BJ$164&amp;"="""&amp;INDEX($E$116:$G$118,MATCH("●",INDEX($H$116:$AQ$118,,MATCH($D177,$70:$70,0)-7),0),1)&amp;""""&amp;"#"&amp;BJ$164&amp;"="&amp;""""&amp;VLOOKUP(BJ$164,$AD$9:$AN$20,8,FALSE)&amp;""""&amp;"#g'"&amp;"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7" s="73" t="str">
        <f>SUBSTITUTE(IF(VLOOKUP(BK$164,$AD$9:$AN$20,8,FALSE)=INDEX($E$120:$G$122,MATCH("●",INDEX($H$120:$AQ$122,,MATCH($D177,$70:$70,0)-7),0),1),"","sed -i "&amp;IF($AK$162="MacOS","'' ","")&amp;"'s#"&amp;BK$164&amp;"="""&amp;VLOOKUP(BK$164,$AD$9:$AN$20,8,FALSE)&amp;""""&amp;"#"&amp;BK$164&amp;"="&amp;""""&amp;INDEX($E$120:$G$122,MATCH("●",INDEX($H$120:$AQ$122,,MATCH($D177,$70:$70,0)-7),0),1)&amp;""""&amp;"#g'"&amp;" ${CONFIG_DIR}db_data_config.txt; export "&amp;BK$164&amp;"="&amp;""""&amp;INDEX($E$120:$G$122,MATCH("●",INDEX($H$120:$AQ$122,,MATCH($D177,$70:$70,0)-7),0),1)&amp;""";"),",",""",""")</f>
        <v/>
      </c>
      <c r="BL177" s="73" t="str">
        <f>SUBSTITUTE(IF(INDEX($E$120:$G$122,MATCH("●",INDEX($H$120:$AQ$122,,MATCH($D177,$70:$70,0)-7),0),1)=VLOOKUP(BL$164,$AD$9:$AN$20,8,FALSE),"","sed -i "&amp;IF($AK$162="MacOS","'' ","")&amp;"'s#"&amp;BL$164&amp;"="""&amp;INDEX($E$120:$G$122,MATCH("●",INDEX($H$120:$AQ$122,,MATCH($D177,$70:$70,0)-7),0),1)&amp;""""&amp;"#"&amp;BL$164&amp;"="&amp;""""&amp;VLOOKUP(BL$164,$AD$9:$AN$20,8,FALSE)&amp;""""&amp;"#g'"&amp;"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7" s="73" t="str">
        <f>SUBSTITUTE(IF(VLOOKUP(BM$164,$AD$9:$AN$20,8,FALSE)=INDEX($E$124:$G$126,MATCH("●",INDEX($H$124:$AQ$126,,MATCH($D177,$70:$70,0)-7),0),1),"","sed -i "&amp;IF($AK$162="MacOS","'' ","")&amp;"'s#"&amp;BM$164&amp;"="""&amp;VLOOKUP(BM$164,$AD$9:$AN$20,8,FALSE)&amp;""""&amp;"#"&amp;BM$164&amp;"="&amp;""""&amp;INDEX($E$124:$G$126,MATCH("●",INDEX($H$124:$AQ$126,,MATCH($D177,$70:$70,0)-7),0),1)&amp;""""&amp;"#g'"&amp;" ${CONFIG_DIR}db_data_config.txt; export "&amp;BM$164&amp;"="&amp;""""&amp;INDEX($E$124:$G$126,MATCH("●",INDEX($H$124:$AQ$126,,MATCH($D177,$70:$70,0)-7),0),1)&amp;""";"),",",""",""")</f>
        <v/>
      </c>
      <c r="BN177" s="73" t="str">
        <f>SUBSTITUTE(IF(INDEX($E$124:$G$126,MATCH("●",INDEX($H$124:$AQ$126,,MATCH($D177,$70:$70,0)-7),0),1)=VLOOKUP(BN$164,$AD$9:$AN$20,8,FALSE),"","sed -i "&amp;IF($AK$162="MacOS","'' ","")&amp;"'s#"&amp;BN$164&amp;"="""&amp;INDEX($E$124:$G$126,MATCH("●",INDEX($H$124:$AQ$126,,MATCH($D177,$70:$70,0)-7),0),1)&amp;""""&amp;"#"&amp;BN$164&amp;"="&amp;""""&amp;VLOOKUP(BN$164,$AD$9:$AN$20,8,FALSE)&amp;""""&amp;"#g'"&amp;"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7" s="73" t="str">
        <f>SUBSTITUTE(IF(VLOOKUP(BO$164,$AD$9:$AN$20,8,FALSE)=INDEX($E$128:$G$130,MATCH("●",INDEX($H$128:$AQ$130,,MATCH($D177,$70:$70,0)-7),0),1),"","sed -i "&amp;IF($AK$162="MacOS","'' ","")&amp;"'s#"&amp;BO$164&amp;"="""&amp;VLOOKUP(BO$164,$AD$9:$AN$20,8,FALSE)&amp;""""&amp;"#"&amp;BO$164&amp;"="&amp;""""&amp;INDEX($E$128:$G$130,MATCH("●",INDEX($H$128:$AQ$130,,MATCH($D177,$70:$70,0)-7),0),1)&amp;""""&amp;"#g'"&amp;" ${CONFIG_DIR}db_data_config.txt; export "&amp;BO$164&amp;"="&amp;""""&amp;INDEX($E$128:$G$130,MATCH("●",INDEX($H$128:$AQ$130,,MATCH($D177,$70:$70,0)-7),0),1)&amp;""";"),",",""",""")</f>
        <v/>
      </c>
      <c r="BP177" s="73" t="str">
        <f>SUBSTITUTE(IF(INDEX($E$128:$G$130,MATCH("●",INDEX($H$128:$AQ$130,,MATCH($D177,$70:$70,0)-7),0),1)=VLOOKUP(BP$164,$AD$9:$AN$20,8,FALSE),"","sed -i "&amp;IF($AK$162="MacOS","'' ","")&amp;"'s#"&amp;BP$164&amp;"="""&amp;INDEX($E$128:$G$130,MATCH("●",INDEX($H$128:$AQ$130,,MATCH($D177,$70:$70,0)-7),0),1)&amp;""""&amp;"#"&amp;BP$164&amp;"="&amp;""""&amp;VLOOKUP(BP$164,$AD$9:$AN$20,8,FALSE)&amp;""""&amp;"#g'"&amp;"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7" s="73" t="str">
        <f>SUBSTITUTE(IF(VLOOKUP(BQ$164,$AD$9:$AN$20,8,FALSE)=INDEX($E$132:$G$134,MATCH("●",INDEX($H$132:$AQ$134,,MATCH($D177,$70:$70,0)-7),0),1),"","sed -i "&amp;IF($AK$162="MacOS","'' ","")&amp;"'s#"&amp;BQ$164&amp;"="""&amp;VLOOKUP(BQ$164,$AD$9:$AN$20,8,FALSE)&amp;""""&amp;"#"&amp;BQ$164&amp;"="&amp;""""&amp;INDEX($E$132:$G$134,MATCH("●",INDEX($H$132:$AQ$134,,MATCH($D177,$70:$70,0)-7),0),1)&amp;""""&amp;"#g'"&amp;" ${CONFIG_DIR}db_data_config.txt; export "&amp;BQ$164&amp;"="&amp;""""&amp;INDEX($E$132:$G$134,MATCH("●",INDEX($H$132:$AQ$134,,MATCH($D177,$70:$70,0)-7),0),1)&amp;""";"),",",""",""")</f>
        <v/>
      </c>
      <c r="BR177" s="73" t="str">
        <f>SUBSTITUTE(IF(INDEX($E$132:$G$134,MATCH("●",INDEX($H$132:$AQ$134,,MATCH($D177,$70:$70,0)-7),0),1)=VLOOKUP(BR$164,$AD$9:$AN$20,8,FALSE),"","sed -i "&amp;IF($AK$162="MacOS","'' ","")&amp;"'s#"&amp;BR$164&amp;"="""&amp;INDEX($E$132:$G$134,MATCH("●",INDEX($H$132:$AQ$134,,MATCH($D177,$70:$70,0)-7),0),1)&amp;""""&amp;"#"&amp;BR$164&amp;"="&amp;""""&amp;VLOOKUP(BR$164,$AD$9:$AN$20,8,FALSE)&amp;""""&amp;"#g'"&amp;"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7" s="73" t="str">
        <f>SUBSTITUTE(IF(VLOOKUP(BS$164,$AD$9:$AN$20,8,FALSE)=INDEX($E$136:$G$138,MATCH("●",INDEX($H$136:$AQ$138,,MATCH($D177,$70:$70,0)-7),0),1),"","sed -i "&amp;IF($AK$162="MacOS","'' ","")&amp;"'s#"&amp;BS$164&amp;"="""&amp;VLOOKUP(BS$164,$AD$9:$AN$20,8,FALSE)&amp;""""&amp;"#"&amp;BS$164&amp;"="&amp;""""&amp;INDEX($E$136:$G$138,MATCH("●",INDEX($H$136:$AQ$138,,MATCH($D177,$70:$70,0)-7),0),1)&amp;""""&amp;"#g'"&amp;" ${CONFIG_DIR}db_data_config.txt; export "&amp;BS$164&amp;"="&amp;""""&amp;INDEX($E$136:$G$138,MATCH("●",INDEX($H$136:$AQ$138,,MATCH($D177,$70:$70,0)-7),0),1)&amp;""";"),",",""",""")</f>
        <v/>
      </c>
      <c r="BT177" s="73" t="str">
        <f>SUBSTITUTE(IF(INDEX($E$136:$G$138,MATCH("●",INDEX($H$136:$AQ$138,,MATCH($D177,$70:$70,0)-7),0),1)=VLOOKUP(BT$164,$AD$9:$AN$20,8,FALSE),"","sed -i "&amp;IF($AK$162="MacOS","'' ","")&amp;"'s#"&amp;BT$164&amp;"="""&amp;INDEX($E$136:$G$138,MATCH("●",INDEX($H$136:$AQ$138,,MATCH($D177,$70:$70,0)-7),0),1)&amp;""""&amp;"#"&amp;BT$164&amp;"="&amp;""""&amp;VLOOKUP(BT$164,$AD$9:$AN$20,8,FALSE)&amp;""""&amp;"#g'"&amp;"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7" s="60" t="s">
        <v>1107</v>
      </c>
    </row>
    <row r="178" spans="4:73" ht="72" customHeight="1">
      <c r="D178" s="138">
        <f t="shared" si="3"/>
        <v>121</v>
      </c>
      <c r="E178" s="139"/>
      <c r="F178" s="139"/>
      <c r="G178" s="140"/>
      <c r="H178" s="45" t="str">
        <f t="shared" ca="1" si="2"/>
        <v>clear; echo テストケース121; sed -i '' 's#COLUMN_DATA_TYPE="char"#COLUMN_DATA_TYPE="short"#g' ${CONFIG_DIR}db_data_config.txt; export COLUMN_DATA_TYPE="short";sed -i '' 's#COLUMN_DATA_LENGTH="3"#COLUMN_DATA_LENGTH="38.7"#g' ${CONFIG_DIR}db_data_config.txt; export COLUMN_DATA_LENGTH="38.7";sh ./script/db_check_data_validate_config.sh; sed -i '' 's#COLUMN_DATA_TYPE="short"#COLUMN_DATA_TYPE="char"#g' ${CONFIG_DIR}db_data_config.txt; export COLUMN_DATA_TYPE="char";sed -i '' 's#COLUMN_DATA_LENGTH="38.7"#COLUMN_DATA_LENGTH="3"#g'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6" t="str" cm="1">
        <f t="array" ref="AE178">SUBSTITUTE(INDEX($H$140:$AQ$140, , MATCH($D178, $70:$70, 0)-7),"-","")</f>
        <v>異常</v>
      </c>
      <c r="AF178" s="147"/>
      <c r="AG178" s="148"/>
      <c r="AH178" s="156" t="s">
        <v>1004</v>
      </c>
      <c r="AI178" s="157"/>
      <c r="AJ178" s="157"/>
      <c r="AK178" s="157"/>
      <c r="AL178" s="157"/>
      <c r="AM178" s="157"/>
      <c r="AN178" s="157"/>
      <c r="AO178" s="157"/>
      <c r="AP178" s="157"/>
      <c r="AQ178" s="158"/>
      <c r="AS178" s="69" t="str" cm="1">
        <f t="array" ref="AS178">SUBSTITUTE(TEXT(INDEX($H$143:$AQ$143,1,$D178-108),"000000"),"-","")</f>
        <v>220143</v>
      </c>
      <c r="AT178" s="70"/>
      <c r="AU178" s="71"/>
      <c r="AW178" s="73" t="str">
        <f>SUBSTITUTE(IF(VLOOKUP(AW$164,$AD$9:$AN$20,8,FALSE)=INDEX($E$76:$G$78,MATCH("●",INDEX($H$76:$AQ$78,,MATCH($D178,$70:$70,0)-7),0),1),"","sed -i "&amp;IF($AK$162="MacOS","'' ","")&amp;"'s#"&amp;AW$164&amp;"="""&amp;VLOOKUP(AW$164,$AD$9:$AN$20,8,FALSE)&amp;""""&amp;"#"&amp;AW$164&amp;"="&amp;""""&amp;INDEX($E$76:$G$78,MATCH("●",INDEX($H$76:$AQ$78,,MATCH($D178,$70:$70,0)-7),0),1)&amp;""""&amp;"#g'"&amp;" ${CONFIG_DIR}db_data_config.txt; export "&amp;AW$164&amp;"="&amp;""""&amp;INDEX($E$76:$G$78,MATCH("●",INDEX($H$76:$AQ$78,,MATCH($D178,$70:$70,0)-7),0),1)&amp;""";"),",",""",""")</f>
        <v/>
      </c>
      <c r="AX178" s="73" t="str">
        <f>SUBSTITUTE(IF(INDEX($E$76:$G$78,MATCH("●",INDEX($H$76:$AQ$78,,MATCH($D178,$70:$70,0)-7),0),1)=VLOOKUP(AX$164,$AD$9:$AN$20,8,FALSE),"","sed -i "&amp;IF($AK$162="MacOS","'' ","")&amp;"'s#"&amp;AX$164&amp;"="""&amp;INDEX($E$76:$G$78,MATCH("●",INDEX($H$76:$AQ$78,,MATCH($D178,$70:$70,0)-7),0),1)&amp;""""&amp;"#"&amp;AX$164&amp;"="&amp;""""&amp;VLOOKUP(AX$164,$AD$9:$AN$20,8,FALSE)&amp;""""&amp;"#g'"&amp;"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8" s="73" t="str">
        <f>SUBSTITUTE(IF(VLOOKUP(AY$164,$AD$9:$AN$20,8,FALSE)=INDEX($E$80:$G$84,MATCH("●",INDEX($H$80:$AQ$84,,MATCH($D178,$70:$70,0)-7),0),1),"","sed -i "&amp;IF($AK$162="MacOS","'' ","")&amp;"'s#"&amp;AY$164&amp;"="""&amp;VLOOKUP(AY$164,$AD$9:$AN$20,8,FALSE)&amp;""""&amp;"#"&amp;AY$164&amp;"="&amp;""""&amp;INDEX($E$80:$G$84,MATCH("●",INDEX($H$80:$AQ$84,,MATCH($D178,$70:$70,0)-7),0),1)&amp;""""&amp;"#g'"&amp;" ${CONFIG_DIR}db_data_config.txt; export "&amp;AY$164&amp;"="&amp;""""&amp;INDEX($E$80:$G$84,MATCH("●",INDEX($H$80:$AQ$84,,MATCH($D178,$70:$70,0)-7),0),1)&amp;""";"),",",""",""")</f>
        <v>sed -i '' 's#COLUMN_DATA_TYPE="char"#COLUMN_DATA_TYPE="short"#g' ${CONFIG_DIR}db_data_config.txt; export COLUMN_DATA_TYPE="short";</v>
      </c>
      <c r="AZ178" s="73" t="str">
        <f>SUBSTITUTE(IF(INDEX($E$80:$G$84,MATCH("●",INDEX($H$80:$AQ$84,,MATCH($D178,$70:$70,0)-7),0),1)=VLOOKUP(AZ$164,$AD$9:$AN$20,8,FALSE),"","sed -i "&amp;IF($AK$162="MacOS","'' ","")&amp;"'s#"&amp;AZ$164&amp;"="""&amp;INDEX($E$80:$G$84,MATCH("●",INDEX($H$80:$AQ$84,,MATCH($D178,$70:$70,0)-7),0),1)&amp;""""&amp;"#"&amp;AZ$164&amp;"="&amp;""""&amp;VLOOKUP(AZ$164,$AD$9:$AN$20,8,FALSE)&amp;""""&amp;"#g'"&amp;"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8" s="73" t="str">
        <f>SUBSTITUTE(IF(VLOOKUP(BA$164,$AD$9:$AN$20,8,FALSE)=INDEX($E$86:$G$99,MATCH("●",INDEX($H$86:$AQ$99,,MATCH($D178,$70:$70,0)-7),0),1),"","sed -i "&amp;IF($AK$162="MacOS","'' ","")&amp;"'s#"&amp;BA$164&amp;"="""&amp;VLOOKUP(BA$164,$AD$9:$AN$20,8,FALSE)&amp;""""&amp;"#"&amp;BA$164&amp;"="&amp;""""&amp;INDEX($E$86:$G$99,MATCH("●",INDEX($H$86:$AQ$99,,MATCH($D178,$70:$70,0)-7),0),1)&amp;""""&amp;"#g'"&amp;" ${CONFIG_DIR}db_data_config.txt; export "&amp;BA$164&amp;"="&amp;""""&amp;INDEX($E$86:$G$99,MATCH("●",INDEX($H$86:$AQ$99,,MATCH($D178,$70:$70,0)-7),0),1)&amp;""";"),",",""",""")</f>
        <v>sed -i '' 's#COLUMN_DATA_LENGTH="3"#COLUMN_DATA_LENGTH="38.7"#g' ${CONFIG_DIR}db_data_config.txt; export COLUMN_DATA_LENGTH="38.7";</v>
      </c>
      <c r="BB178" s="73" t="str">
        <f>SUBSTITUTE(IF(INDEX($E$86:$G$99,MATCH("●",INDEX($H$86:$AQ$99,,MATCH($D178,$70:$70,0)-7),0),1)=VLOOKUP(BB$164,$AD$9:$AN$20,8,FALSE),"","sed -i "&amp;IF($AK$162="MacOS","'' ","")&amp;"'s#"&amp;BB$164&amp;"="""&amp;INDEX($E$86:$G$99,MATCH("●",INDEX($H$86:$AQ$99,,MATCH($D178,$70:$70,0)-7),0),1)&amp;""""&amp;"#"&amp;BB$164&amp;"="&amp;""""&amp;VLOOKUP(BB$164,$AD$9:$AN$20,8,FALSE)&amp;""""&amp;"#g'"&amp;"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's#COLUMN_DATA_LENGTH="38.7"#COLUMN_DATA_LENGTH="3"#g' ${CONFIG_DIR}db_data_config.txt; export COLUMN_DATA_LENGTH="3";</v>
      </c>
      <c r="BC178" s="73" t="str">
        <f>SUBSTITUTE(IF(VLOOKUP(BC$164,$AD$9:$AN$20,8,FALSE)=INDEX($E$101:$G$104,MATCH("●",INDEX($H$101:$AQ$104,,MATCH($D178,$70:$70,0)-7),0),1),"","sed -i "&amp;IF($AK$162="MacOS","'' ","")&amp;"'s#"&amp;BC$164&amp;"="""&amp;VLOOKUP(BC$164,$AD$9:$AN$20,8,FALSE)&amp;""""&amp;"#"&amp;BC$164&amp;"="&amp;""""&amp;INDEX($E$101:$G$104,MATCH("●",INDEX($H$101:$AQ$104,,MATCH($D178,$70:$70,0)-7),0),1)&amp;""""&amp;"#g'"&amp;" ${CONFIG_DIR}db_data_config.txt; export "&amp;BC$164&amp;"="&amp;""""&amp;INDEX($E$101:$G$104,MATCH("●",INDEX($H$101:$AQ$104,,MATCH($D178,$70:$70,0)-7),0),1)&amp;""";"),",",""",""")</f>
        <v/>
      </c>
      <c r="BD178" s="73" t="str">
        <f>SUBSTITUTE(IF(INDEX($E$101:$G$104,MATCH("●",INDEX($H$101:$AQ$104,,MATCH($D178,$70:$70,0)-7),0),1)=VLOOKUP(BD$164,$AD$9:$AN$20,8,FALSE),"","sed -i "&amp;IF($AK$162="MacOS","'' ","")&amp;"'s#"&amp;BD$164&amp;"="""&amp;INDEX($E$101:$G$104,MATCH("●",INDEX($H$101:$AQ$104,,MATCH($D178,$70:$70,0)-7),0),1)&amp;""""&amp;"#"&amp;BD$164&amp;"="&amp;""""&amp;VLOOKUP(BD$164,$AD$9:$AN$20,8,FALSE)&amp;""""&amp;"#g'"&amp;"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78" s="73" t="str">
        <f>SUBSTITUTE(IF(VLOOKUP(BE$164,$AD$9:$AN$20,8,FALSE)=INDEX($E$106:$G$109,MATCH("●",INDEX($H$106:$AQ$109,,MATCH($D178,$70:$70,0)-7),0),1),"","sed -i "&amp;IF($AK$162="MacOS","'' ","")&amp;"'s#"&amp;BE$164&amp;"="""&amp;VLOOKUP(BE$164,$AD$9:$AN$20,8,FALSE)&amp;""""&amp;"#"&amp;BE$164&amp;"="&amp;""""&amp;INDEX($E$106:$G$109,MATCH("●",INDEX($H$106:$AQ$109,,MATCH($D178,$70:$70,0)-7),0),1)&amp;""""&amp;"#g'"&amp;" ${CONFIG_DIR}db_data_config.txt; export "&amp;BE$164&amp;"="&amp;""""&amp;INDEX($E$106:$G$109,MATCH("●",INDEX($H$106:$AQ$109,,MATCH($D178,$70:$70,0)-7),0),1)&amp;""";"),",",""",""")</f>
        <v/>
      </c>
      <c r="BF178" s="73" t="str">
        <f>SUBSTITUTE(IF(INDEX($E$106:$G$109,MATCH("●",INDEX($H$106:$AQ$109,,MATCH($D178,$70:$70,0)-7),0),1)=VLOOKUP(BF$164,$AD$9:$AN$20,8,FALSE),"","sed -i "&amp;IF($AK$162="MacOS","'' ","")&amp;"'s#"&amp;BF$164&amp;"="""&amp;INDEX($E$106:$G$109,MATCH("●",INDEX($H$106:$AQ$109,,MATCH($D178,$70:$70,0)-7),0),1)&amp;""""&amp;"#"&amp;BF$164&amp;"="&amp;""""&amp;VLOOKUP(BF$164,$AD$9:$AN$20,8,FALSE)&amp;""""&amp;"#g'"&amp;"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78" s="73" t="str">
        <f>SUBSTITUTE(IF(VLOOKUP(BG$164,$AD$9:$AN$20,8,FALSE)=INDEX($E$111:$G$114,MATCH("●",INDEX($H$111:$AQ$114,,MATCH($D178,$70:$70,0)-7),0),1),"","sed -i "&amp;IF($AK$162="MacOS","'' ","")&amp;"'s#"&amp;BG$164&amp;"="""&amp;VLOOKUP(BG$164,$AD$9:$AN$20,8,FALSE)&amp;""""&amp;"#"&amp;BG$164&amp;"="&amp;""""&amp;INDEX($E$111:$G$114,MATCH("●",INDEX($H$111:$AQ$114,,MATCH($D178,$70:$70,0)-7),0),1)&amp;""""&amp;"#g'"&amp;" ${CONFIG_DIR}db_data_config.txt; export "&amp;BG$164&amp;"="&amp;""""&amp;INDEX($E$111:$G$114,MATCH("●",INDEX($H$111:$AQ$114,,MATCH($D178,$70:$70,0)-7),0),1)&amp;""";"),",",""",""")</f>
        <v/>
      </c>
      <c r="BH178" s="73" t="str">
        <f>SUBSTITUTE(IF(INDEX($E$111:$G$114,MATCH("●",INDEX($H$111:$AQ$114,,MATCH($D178,$70:$70,0)-7),0),1)=VLOOKUP(BH$164,$AD$9:$AN$20,8,FALSE),"","sed -i "&amp;IF($AK$162="MacOS","'' ","")&amp;"'s#"&amp;BH$164&amp;"="""&amp;INDEX($E$111:$G$114,MATCH("●",INDEX($H$111:$AQ$114,,MATCH($D178,$70:$70,0)-7),0),1)&amp;""""&amp;"#"&amp;BH$164&amp;"="&amp;""""&amp;VLOOKUP(BH$164,$AD$9:$AN$20,8,FALSE)&amp;""""&amp;"#g'"&amp;"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78" s="73" t="str">
        <f>SUBSTITUTE(IF(VLOOKUP(BI$164,$AD$9:$AN$20,8,FALSE)=INDEX($E$116:$G$118,MATCH("●",INDEX($H$116:$AQ$118,,MATCH($D178,$70:$70,0)-7),0),1),"","sed -i "&amp;IF($AK$162="MacOS","'' ","")&amp;"'s#"&amp;BI$164&amp;"="""&amp;VLOOKUP(BI$164,$AD$9:$AN$20,8,FALSE)&amp;""""&amp;"#"&amp;BI$164&amp;"="&amp;""""&amp;INDEX($E$116:$G$118,MATCH("●",INDEX($H$116:$AQ$118,,MATCH($D178,$70:$70,0)-7),0),1)&amp;""""&amp;"#g'"&amp;" ${CONFIG_DIR}db_data_config.txt; export "&amp;BI$164&amp;"="&amp;""""&amp;INDEX($E$116:$G$118,MATCH("●",INDEX($H$116:$AQ$118,,MATCH($D178,$70:$70,0)-7),0),1)&amp;""";"),",",""",""")</f>
        <v/>
      </c>
      <c r="BJ178" s="73" t="str">
        <f>SUBSTITUTE(IF(INDEX($E$116:$G$118,MATCH("●",INDEX($H$116:$AQ$118,,MATCH($D178,$70:$70,0)-7),0),1)=VLOOKUP(BJ$164,$AD$9:$AN$20,8,FALSE),"","sed -i "&amp;IF($AK$162="MacOS","'' ","")&amp;"'s#"&amp;BJ$164&amp;"="""&amp;INDEX($E$116:$G$118,MATCH("●",INDEX($H$116:$AQ$118,,MATCH($D178,$70:$70,0)-7),0),1)&amp;""""&amp;"#"&amp;BJ$164&amp;"="&amp;""""&amp;VLOOKUP(BJ$164,$AD$9:$AN$20,8,FALSE)&amp;""""&amp;"#g'"&amp;"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8" s="73" t="str">
        <f>SUBSTITUTE(IF(VLOOKUP(BK$164,$AD$9:$AN$20,8,FALSE)=INDEX($E$120:$G$122,MATCH("●",INDEX($H$120:$AQ$122,,MATCH($D178,$70:$70,0)-7),0),1),"","sed -i "&amp;IF($AK$162="MacOS","'' ","")&amp;"'s#"&amp;BK$164&amp;"="""&amp;VLOOKUP(BK$164,$AD$9:$AN$20,8,FALSE)&amp;""""&amp;"#"&amp;BK$164&amp;"="&amp;""""&amp;INDEX($E$120:$G$122,MATCH("●",INDEX($H$120:$AQ$122,,MATCH($D178,$70:$70,0)-7),0),1)&amp;""""&amp;"#g'"&amp;" ${CONFIG_DIR}db_data_config.txt; export "&amp;BK$164&amp;"="&amp;""""&amp;INDEX($E$120:$G$122,MATCH("●",INDEX($H$120:$AQ$122,,MATCH($D178,$70:$70,0)-7),0),1)&amp;""";"),",",""",""")</f>
        <v/>
      </c>
      <c r="BL178" s="73" t="str">
        <f>SUBSTITUTE(IF(INDEX($E$120:$G$122,MATCH("●",INDEX($H$120:$AQ$122,,MATCH($D178,$70:$70,0)-7),0),1)=VLOOKUP(BL$164,$AD$9:$AN$20,8,FALSE),"","sed -i "&amp;IF($AK$162="MacOS","'' ","")&amp;"'s#"&amp;BL$164&amp;"="""&amp;INDEX($E$120:$G$122,MATCH("●",INDEX($H$120:$AQ$122,,MATCH($D178,$70:$70,0)-7),0),1)&amp;""""&amp;"#"&amp;BL$164&amp;"="&amp;""""&amp;VLOOKUP(BL$164,$AD$9:$AN$20,8,FALSE)&amp;""""&amp;"#g'"&amp;"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8" s="73" t="str">
        <f>SUBSTITUTE(IF(VLOOKUP(BM$164,$AD$9:$AN$20,8,FALSE)=INDEX($E$124:$G$126,MATCH("●",INDEX($H$124:$AQ$126,,MATCH($D178,$70:$70,0)-7),0),1),"","sed -i "&amp;IF($AK$162="MacOS","'' ","")&amp;"'s#"&amp;BM$164&amp;"="""&amp;VLOOKUP(BM$164,$AD$9:$AN$20,8,FALSE)&amp;""""&amp;"#"&amp;BM$164&amp;"="&amp;""""&amp;INDEX($E$124:$G$126,MATCH("●",INDEX($H$124:$AQ$126,,MATCH($D178,$70:$70,0)-7),0),1)&amp;""""&amp;"#g'"&amp;" ${CONFIG_DIR}db_data_config.txt; export "&amp;BM$164&amp;"="&amp;""""&amp;INDEX($E$124:$G$126,MATCH("●",INDEX($H$124:$AQ$126,,MATCH($D178,$70:$70,0)-7),0),1)&amp;""";"),",",""",""")</f>
        <v/>
      </c>
      <c r="BN178" s="73" t="str">
        <f>SUBSTITUTE(IF(INDEX($E$124:$G$126,MATCH("●",INDEX($H$124:$AQ$126,,MATCH($D178,$70:$70,0)-7),0),1)=VLOOKUP(BN$164,$AD$9:$AN$20,8,FALSE),"","sed -i "&amp;IF($AK$162="MacOS","'' ","")&amp;"'s#"&amp;BN$164&amp;"="""&amp;INDEX($E$124:$G$126,MATCH("●",INDEX($H$124:$AQ$126,,MATCH($D178,$70:$70,0)-7),0),1)&amp;""""&amp;"#"&amp;BN$164&amp;"="&amp;""""&amp;VLOOKUP(BN$164,$AD$9:$AN$20,8,FALSE)&amp;""""&amp;"#g'"&amp;"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8" s="73" t="str">
        <f>SUBSTITUTE(IF(VLOOKUP(BO$164,$AD$9:$AN$20,8,FALSE)=INDEX($E$128:$G$130,MATCH("●",INDEX($H$128:$AQ$130,,MATCH($D178,$70:$70,0)-7),0),1),"","sed -i "&amp;IF($AK$162="MacOS","'' ","")&amp;"'s#"&amp;BO$164&amp;"="""&amp;VLOOKUP(BO$164,$AD$9:$AN$20,8,FALSE)&amp;""""&amp;"#"&amp;BO$164&amp;"="&amp;""""&amp;INDEX($E$128:$G$130,MATCH("●",INDEX($H$128:$AQ$130,,MATCH($D178,$70:$70,0)-7),0),1)&amp;""""&amp;"#g'"&amp;" ${CONFIG_DIR}db_data_config.txt; export "&amp;BO$164&amp;"="&amp;""""&amp;INDEX($E$128:$G$130,MATCH("●",INDEX($H$128:$AQ$130,,MATCH($D178,$70:$70,0)-7),0),1)&amp;""";"),",",""",""")</f>
        <v/>
      </c>
      <c r="BP178" s="73" t="str">
        <f>SUBSTITUTE(IF(INDEX($E$128:$G$130,MATCH("●",INDEX($H$128:$AQ$130,,MATCH($D178,$70:$70,0)-7),0),1)=VLOOKUP(BP$164,$AD$9:$AN$20,8,FALSE),"","sed -i "&amp;IF($AK$162="MacOS","'' ","")&amp;"'s#"&amp;BP$164&amp;"="""&amp;INDEX($E$128:$G$130,MATCH("●",INDEX($H$128:$AQ$130,,MATCH($D178,$70:$70,0)-7),0),1)&amp;""""&amp;"#"&amp;BP$164&amp;"="&amp;""""&amp;VLOOKUP(BP$164,$AD$9:$AN$20,8,FALSE)&amp;""""&amp;"#g'"&amp;"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8" s="73" t="str">
        <f>SUBSTITUTE(IF(VLOOKUP(BQ$164,$AD$9:$AN$20,8,FALSE)=INDEX($E$132:$G$134,MATCH("●",INDEX($H$132:$AQ$134,,MATCH($D178,$70:$70,0)-7),0),1),"","sed -i "&amp;IF($AK$162="MacOS","'' ","")&amp;"'s#"&amp;BQ$164&amp;"="""&amp;VLOOKUP(BQ$164,$AD$9:$AN$20,8,FALSE)&amp;""""&amp;"#"&amp;BQ$164&amp;"="&amp;""""&amp;INDEX($E$132:$G$134,MATCH("●",INDEX($H$132:$AQ$134,,MATCH($D178,$70:$70,0)-7),0),1)&amp;""""&amp;"#g'"&amp;" ${CONFIG_DIR}db_data_config.txt; export "&amp;BQ$164&amp;"="&amp;""""&amp;INDEX($E$132:$G$134,MATCH("●",INDEX($H$132:$AQ$134,,MATCH($D178,$70:$70,0)-7),0),1)&amp;""";"),",",""",""")</f>
        <v/>
      </c>
      <c r="BR178" s="73" t="str">
        <f>SUBSTITUTE(IF(INDEX($E$132:$G$134,MATCH("●",INDEX($H$132:$AQ$134,,MATCH($D178,$70:$70,0)-7),0),1)=VLOOKUP(BR$164,$AD$9:$AN$20,8,FALSE),"","sed -i "&amp;IF($AK$162="MacOS","'' ","")&amp;"'s#"&amp;BR$164&amp;"="""&amp;INDEX($E$132:$G$134,MATCH("●",INDEX($H$132:$AQ$134,,MATCH($D178,$70:$70,0)-7),0),1)&amp;""""&amp;"#"&amp;BR$164&amp;"="&amp;""""&amp;VLOOKUP(BR$164,$AD$9:$AN$20,8,FALSE)&amp;""""&amp;"#g'"&amp;"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8" s="73" t="str">
        <f>SUBSTITUTE(IF(VLOOKUP(BS$164,$AD$9:$AN$20,8,FALSE)=INDEX($E$136:$G$138,MATCH("●",INDEX($H$136:$AQ$138,,MATCH($D178,$70:$70,0)-7),0),1),"","sed -i "&amp;IF($AK$162="MacOS","'' ","")&amp;"'s#"&amp;BS$164&amp;"="""&amp;VLOOKUP(BS$164,$AD$9:$AN$20,8,FALSE)&amp;""""&amp;"#"&amp;BS$164&amp;"="&amp;""""&amp;INDEX($E$136:$G$138,MATCH("●",INDEX($H$136:$AQ$138,,MATCH($D178,$70:$70,0)-7),0),1)&amp;""""&amp;"#g'"&amp;" ${CONFIG_DIR}db_data_config.txt; export "&amp;BS$164&amp;"="&amp;""""&amp;INDEX($E$136:$G$138,MATCH("●",INDEX($H$136:$AQ$138,,MATCH($D178,$70:$70,0)-7),0),1)&amp;""";"),",",""",""")</f>
        <v/>
      </c>
      <c r="BT178" s="73" t="str">
        <f>SUBSTITUTE(IF(INDEX($E$136:$G$138,MATCH("●",INDEX($H$136:$AQ$138,,MATCH($D178,$70:$70,0)-7),0),1)=VLOOKUP(BT$164,$AD$9:$AN$20,8,FALSE),"","sed -i "&amp;IF($AK$162="MacOS","'' ","")&amp;"'s#"&amp;BT$164&amp;"="""&amp;INDEX($E$136:$G$138,MATCH("●",INDEX($H$136:$AQ$138,,MATCH($D178,$70:$70,0)-7),0),1)&amp;""""&amp;"#"&amp;BT$164&amp;"="&amp;""""&amp;VLOOKUP(BT$164,$AD$9:$AN$20,8,FALSE)&amp;""""&amp;"#g'"&amp;"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8" s="60" t="s">
        <v>1107</v>
      </c>
    </row>
    <row r="179" spans="4:73" ht="72" customHeight="1">
      <c r="D179" s="138">
        <f t="shared" si="3"/>
        <v>122</v>
      </c>
      <c r="E179" s="139"/>
      <c r="F179" s="139"/>
      <c r="G179" s="140"/>
      <c r="H179" s="45" t="str">
        <f t="shared" ca="1" si="2"/>
        <v>clear; echo テストケース122; sed -i '' 's#COLUMN_DATA_TYPE="char"#COLUMN_DATA_TYPE="short"#g' ${CONFIG_DIR}db_data_config.txt; export COLUMN_DATA_TYPE="short";sed -i '' 's#COLUMN_DATA_LENGTH="3"#COLUMN_DATA_LENGTH="YYYY"#g' ${CONFIG_DIR}db_data_config.txt; export COLUMN_DATA_LENGTH="YYYY";sh ./script/db_check_data_validate_config.sh; sed -i '' 's#COLUMN_DATA_TYPE="short"#COLUMN_DATA_TYPE="char"#g' ${CONFIG_DIR}db_data_config.txt; export COLUMN_DATA_TYPE="char";sed -i '' 's#COLUMN_DATA_LENGTH="YYYY"#COLUMN_DATA_LENGTH="3"#g'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6" t="str" cm="1">
        <f t="array" ref="AE179">SUBSTITUTE(INDEX($H$140:$AQ$140, , MATCH($D179, $70:$70, 0)-7),"-","")</f>
        <v>異常</v>
      </c>
      <c r="AF179" s="147"/>
      <c r="AG179" s="148"/>
      <c r="AH179" s="156" t="s">
        <v>1005</v>
      </c>
      <c r="AI179" s="157"/>
      <c r="AJ179" s="157"/>
      <c r="AK179" s="157"/>
      <c r="AL179" s="157"/>
      <c r="AM179" s="157"/>
      <c r="AN179" s="157"/>
      <c r="AO179" s="157"/>
      <c r="AP179" s="157"/>
      <c r="AQ179" s="158"/>
      <c r="AS179" s="69" t="str" cm="1">
        <f t="array" ref="AS179">SUBSTITUTE(TEXT(INDEX($H$143:$AQ$143,1,$D179-108),"000000"),"-","")</f>
        <v>220143</v>
      </c>
      <c r="AT179" s="70"/>
      <c r="AU179" s="71"/>
      <c r="AW179" s="73" t="str">
        <f>SUBSTITUTE(IF(VLOOKUP(AW$164,$AD$9:$AN$20,8,FALSE)=INDEX($E$76:$G$78,MATCH("●",INDEX($H$76:$AQ$78,,MATCH($D179,$70:$70,0)-7),0),1),"","sed -i "&amp;IF($AK$162="MacOS","'' ","")&amp;"'s#"&amp;AW$164&amp;"="""&amp;VLOOKUP(AW$164,$AD$9:$AN$20,8,FALSE)&amp;""""&amp;"#"&amp;AW$164&amp;"="&amp;""""&amp;INDEX($E$76:$G$78,MATCH("●",INDEX($H$76:$AQ$78,,MATCH($D179,$70:$70,0)-7),0),1)&amp;""""&amp;"#g'"&amp;" ${CONFIG_DIR}db_data_config.txt; export "&amp;AW$164&amp;"="&amp;""""&amp;INDEX($E$76:$G$78,MATCH("●",INDEX($H$76:$AQ$78,,MATCH($D179,$70:$70,0)-7),0),1)&amp;""";"),",",""",""")</f>
        <v/>
      </c>
      <c r="AX179" s="73" t="str">
        <f>SUBSTITUTE(IF(INDEX($E$76:$G$78,MATCH("●",INDEX($H$76:$AQ$78,,MATCH($D179,$70:$70,0)-7),0),1)=VLOOKUP(AX$164,$AD$9:$AN$20,8,FALSE),"","sed -i "&amp;IF($AK$162="MacOS","'' ","")&amp;"'s#"&amp;AX$164&amp;"="""&amp;INDEX($E$76:$G$78,MATCH("●",INDEX($H$76:$AQ$78,,MATCH($D179,$70:$70,0)-7),0),1)&amp;""""&amp;"#"&amp;AX$164&amp;"="&amp;""""&amp;VLOOKUP(AX$164,$AD$9:$AN$20,8,FALSE)&amp;""""&amp;"#g'"&amp;"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79" s="73" t="str">
        <f>SUBSTITUTE(IF(VLOOKUP(AY$164,$AD$9:$AN$20,8,FALSE)=INDEX($E$80:$G$84,MATCH("●",INDEX($H$80:$AQ$84,,MATCH($D179,$70:$70,0)-7),0),1),"","sed -i "&amp;IF($AK$162="MacOS","'' ","")&amp;"'s#"&amp;AY$164&amp;"="""&amp;VLOOKUP(AY$164,$AD$9:$AN$20,8,FALSE)&amp;""""&amp;"#"&amp;AY$164&amp;"="&amp;""""&amp;INDEX($E$80:$G$84,MATCH("●",INDEX($H$80:$AQ$84,,MATCH($D179,$70:$70,0)-7),0),1)&amp;""""&amp;"#g'"&amp;" ${CONFIG_DIR}db_data_config.txt; export "&amp;AY$164&amp;"="&amp;""""&amp;INDEX($E$80:$G$84,MATCH("●",INDEX($H$80:$AQ$84,,MATCH($D179,$70:$70,0)-7),0),1)&amp;""";"),",",""",""")</f>
        <v>sed -i '' 's#COLUMN_DATA_TYPE="char"#COLUMN_DATA_TYPE="short"#g' ${CONFIG_DIR}db_data_config.txt; export COLUMN_DATA_TYPE="short";</v>
      </c>
      <c r="AZ179" s="73" t="str">
        <f>SUBSTITUTE(IF(INDEX($E$80:$G$84,MATCH("●",INDEX($H$80:$AQ$84,,MATCH($D179,$70:$70,0)-7),0),1)=VLOOKUP(AZ$164,$AD$9:$AN$20,8,FALSE),"","sed -i "&amp;IF($AK$162="MacOS","'' ","")&amp;"'s#"&amp;AZ$164&amp;"="""&amp;INDEX($E$80:$G$84,MATCH("●",INDEX($H$80:$AQ$84,,MATCH($D179,$70:$70,0)-7),0),1)&amp;""""&amp;"#"&amp;AZ$164&amp;"="&amp;""""&amp;VLOOKUP(AZ$164,$AD$9:$AN$20,8,FALSE)&amp;""""&amp;"#g'"&amp;"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9" s="73" t="str">
        <f>SUBSTITUTE(IF(VLOOKUP(BA$164,$AD$9:$AN$20,8,FALSE)=INDEX($E$86:$G$99,MATCH("●",INDEX($H$86:$AQ$99,,MATCH($D179,$70:$70,0)-7),0),1),"","sed -i "&amp;IF($AK$162="MacOS","'' ","")&amp;"'s#"&amp;BA$164&amp;"="""&amp;VLOOKUP(BA$164,$AD$9:$AN$20,8,FALSE)&amp;""""&amp;"#"&amp;BA$164&amp;"="&amp;""""&amp;INDEX($E$86:$G$99,MATCH("●",INDEX($H$86:$AQ$99,,MATCH($D179,$70:$70,0)-7),0),1)&amp;""""&amp;"#g'"&amp;" ${CONFIG_DIR}db_data_config.txt; export "&amp;BA$164&amp;"="&amp;""""&amp;INDEX($E$86:$G$99,MATCH("●",INDEX($H$86:$AQ$99,,MATCH($D179,$70:$70,0)-7),0),1)&amp;""";"),",",""",""")</f>
        <v>sed -i '' 's#COLUMN_DATA_LENGTH="3"#COLUMN_DATA_LENGTH="YYYY"#g' ${CONFIG_DIR}db_data_config.txt; export COLUMN_DATA_LENGTH="YYYY";</v>
      </c>
      <c r="BB179" s="73" t="str">
        <f>SUBSTITUTE(IF(INDEX($E$86:$G$99,MATCH("●",INDEX($H$86:$AQ$99,,MATCH($D179,$70:$70,0)-7),0),1)=VLOOKUP(BB$164,$AD$9:$AN$20,8,FALSE),"","sed -i "&amp;IF($AK$162="MacOS","'' ","")&amp;"'s#"&amp;BB$164&amp;"="""&amp;INDEX($E$86:$G$99,MATCH("●",INDEX($H$86:$AQ$99,,MATCH($D179,$70:$70,0)-7),0),1)&amp;""""&amp;"#"&amp;BB$164&amp;"="&amp;""""&amp;VLOOKUP(BB$164,$AD$9:$AN$20,8,FALSE)&amp;""""&amp;"#g'"&amp;"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's#COLUMN_DATA_LENGTH="YYYY"#COLUMN_DATA_LENGTH="3"#g' ${CONFIG_DIR}db_data_config.txt; export COLUMN_DATA_LENGTH="3";</v>
      </c>
      <c r="BC179" s="73" t="str">
        <f>SUBSTITUTE(IF(VLOOKUP(BC$164,$AD$9:$AN$20,8,FALSE)=INDEX($E$101:$G$104,MATCH("●",INDEX($H$101:$AQ$104,,MATCH($D179,$70:$70,0)-7),0),1),"","sed -i "&amp;IF($AK$162="MacOS","'' ","")&amp;"'s#"&amp;BC$164&amp;"="""&amp;VLOOKUP(BC$164,$AD$9:$AN$20,8,FALSE)&amp;""""&amp;"#"&amp;BC$164&amp;"="&amp;""""&amp;INDEX($E$101:$G$104,MATCH("●",INDEX($H$101:$AQ$104,,MATCH($D179,$70:$70,0)-7),0),1)&amp;""""&amp;"#g'"&amp;" ${CONFIG_DIR}db_data_config.txt; export "&amp;BC$164&amp;"="&amp;""""&amp;INDEX($E$101:$G$104,MATCH("●",INDEX($H$101:$AQ$104,,MATCH($D179,$70:$70,0)-7),0),1)&amp;""";"),",",""",""")</f>
        <v/>
      </c>
      <c r="BD179" s="73" t="str">
        <f>SUBSTITUTE(IF(INDEX($E$101:$G$104,MATCH("●",INDEX($H$101:$AQ$104,,MATCH($D179,$70:$70,0)-7),0),1)=VLOOKUP(BD$164,$AD$9:$AN$20,8,FALSE),"","sed -i "&amp;IF($AK$162="MacOS","'' ","")&amp;"'s#"&amp;BD$164&amp;"="""&amp;INDEX($E$101:$G$104,MATCH("●",INDEX($H$101:$AQ$104,,MATCH($D179,$70:$70,0)-7),0),1)&amp;""""&amp;"#"&amp;BD$164&amp;"="&amp;""""&amp;VLOOKUP(BD$164,$AD$9:$AN$20,8,FALSE)&amp;""""&amp;"#g'"&amp;"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79" s="73" t="str">
        <f>SUBSTITUTE(IF(VLOOKUP(BE$164,$AD$9:$AN$20,8,FALSE)=INDEX($E$106:$G$109,MATCH("●",INDEX($H$106:$AQ$109,,MATCH($D179,$70:$70,0)-7),0),1),"","sed -i "&amp;IF($AK$162="MacOS","'' ","")&amp;"'s#"&amp;BE$164&amp;"="""&amp;VLOOKUP(BE$164,$AD$9:$AN$20,8,FALSE)&amp;""""&amp;"#"&amp;BE$164&amp;"="&amp;""""&amp;INDEX($E$106:$G$109,MATCH("●",INDEX($H$106:$AQ$109,,MATCH($D179,$70:$70,0)-7),0),1)&amp;""""&amp;"#g'"&amp;" ${CONFIG_DIR}db_data_config.txt; export "&amp;BE$164&amp;"="&amp;""""&amp;INDEX($E$106:$G$109,MATCH("●",INDEX($H$106:$AQ$109,,MATCH($D179,$70:$70,0)-7),0),1)&amp;""";"),",",""",""")</f>
        <v/>
      </c>
      <c r="BF179" s="73" t="str">
        <f>SUBSTITUTE(IF(INDEX($E$106:$G$109,MATCH("●",INDEX($H$106:$AQ$109,,MATCH($D179,$70:$70,0)-7),0),1)=VLOOKUP(BF$164,$AD$9:$AN$20,8,FALSE),"","sed -i "&amp;IF($AK$162="MacOS","'' ","")&amp;"'s#"&amp;BF$164&amp;"="""&amp;INDEX($E$106:$G$109,MATCH("●",INDEX($H$106:$AQ$109,,MATCH($D179,$70:$70,0)-7),0),1)&amp;""""&amp;"#"&amp;BF$164&amp;"="&amp;""""&amp;VLOOKUP(BF$164,$AD$9:$AN$20,8,FALSE)&amp;""""&amp;"#g'"&amp;"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79" s="73" t="str">
        <f>SUBSTITUTE(IF(VLOOKUP(BG$164,$AD$9:$AN$20,8,FALSE)=INDEX($E$111:$G$114,MATCH("●",INDEX($H$111:$AQ$114,,MATCH($D179,$70:$70,0)-7),0),1),"","sed -i "&amp;IF($AK$162="MacOS","'' ","")&amp;"'s#"&amp;BG$164&amp;"="""&amp;VLOOKUP(BG$164,$AD$9:$AN$20,8,FALSE)&amp;""""&amp;"#"&amp;BG$164&amp;"="&amp;""""&amp;INDEX($E$111:$G$114,MATCH("●",INDEX($H$111:$AQ$114,,MATCH($D179,$70:$70,0)-7),0),1)&amp;""""&amp;"#g'"&amp;" ${CONFIG_DIR}db_data_config.txt; export "&amp;BG$164&amp;"="&amp;""""&amp;INDEX($E$111:$G$114,MATCH("●",INDEX($H$111:$AQ$114,,MATCH($D179,$70:$70,0)-7),0),1)&amp;""";"),",",""",""")</f>
        <v/>
      </c>
      <c r="BH179" s="73" t="str">
        <f>SUBSTITUTE(IF(INDEX($E$111:$G$114,MATCH("●",INDEX($H$111:$AQ$114,,MATCH($D179,$70:$70,0)-7),0),1)=VLOOKUP(BH$164,$AD$9:$AN$20,8,FALSE),"","sed -i "&amp;IF($AK$162="MacOS","'' ","")&amp;"'s#"&amp;BH$164&amp;"="""&amp;INDEX($E$111:$G$114,MATCH("●",INDEX($H$111:$AQ$114,,MATCH($D179,$70:$70,0)-7),0),1)&amp;""""&amp;"#"&amp;BH$164&amp;"="&amp;""""&amp;VLOOKUP(BH$164,$AD$9:$AN$20,8,FALSE)&amp;""""&amp;"#g'"&amp;"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79" s="73" t="str">
        <f>SUBSTITUTE(IF(VLOOKUP(BI$164,$AD$9:$AN$20,8,FALSE)=INDEX($E$116:$G$118,MATCH("●",INDEX($H$116:$AQ$118,,MATCH($D179,$70:$70,0)-7),0),1),"","sed -i "&amp;IF($AK$162="MacOS","'' ","")&amp;"'s#"&amp;BI$164&amp;"="""&amp;VLOOKUP(BI$164,$AD$9:$AN$20,8,FALSE)&amp;""""&amp;"#"&amp;BI$164&amp;"="&amp;""""&amp;INDEX($E$116:$G$118,MATCH("●",INDEX($H$116:$AQ$118,,MATCH($D179,$70:$70,0)-7),0),1)&amp;""""&amp;"#g'"&amp;" ${CONFIG_DIR}db_data_config.txt; export "&amp;BI$164&amp;"="&amp;""""&amp;INDEX($E$116:$G$118,MATCH("●",INDEX($H$116:$AQ$118,,MATCH($D179,$70:$70,0)-7),0),1)&amp;""";"),",",""",""")</f>
        <v/>
      </c>
      <c r="BJ179" s="73" t="str">
        <f>SUBSTITUTE(IF(INDEX($E$116:$G$118,MATCH("●",INDEX($H$116:$AQ$118,,MATCH($D179,$70:$70,0)-7),0),1)=VLOOKUP(BJ$164,$AD$9:$AN$20,8,FALSE),"","sed -i "&amp;IF($AK$162="MacOS","'' ","")&amp;"'s#"&amp;BJ$164&amp;"="""&amp;INDEX($E$116:$G$118,MATCH("●",INDEX($H$116:$AQ$118,,MATCH($D179,$70:$70,0)-7),0),1)&amp;""""&amp;"#"&amp;BJ$164&amp;"="&amp;""""&amp;VLOOKUP(BJ$164,$AD$9:$AN$20,8,FALSE)&amp;""""&amp;"#g'"&amp;"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79" s="73" t="str">
        <f>SUBSTITUTE(IF(VLOOKUP(BK$164,$AD$9:$AN$20,8,FALSE)=INDEX($E$120:$G$122,MATCH("●",INDEX($H$120:$AQ$122,,MATCH($D179,$70:$70,0)-7),0),1),"","sed -i "&amp;IF($AK$162="MacOS","'' ","")&amp;"'s#"&amp;BK$164&amp;"="""&amp;VLOOKUP(BK$164,$AD$9:$AN$20,8,FALSE)&amp;""""&amp;"#"&amp;BK$164&amp;"="&amp;""""&amp;INDEX($E$120:$G$122,MATCH("●",INDEX($H$120:$AQ$122,,MATCH($D179,$70:$70,0)-7),0),1)&amp;""""&amp;"#g'"&amp;" ${CONFIG_DIR}db_data_config.txt; export "&amp;BK$164&amp;"="&amp;""""&amp;INDEX($E$120:$G$122,MATCH("●",INDEX($H$120:$AQ$122,,MATCH($D179,$70:$70,0)-7),0),1)&amp;""";"),",",""",""")</f>
        <v/>
      </c>
      <c r="BL179" s="73" t="str">
        <f>SUBSTITUTE(IF(INDEX($E$120:$G$122,MATCH("●",INDEX($H$120:$AQ$122,,MATCH($D179,$70:$70,0)-7),0),1)=VLOOKUP(BL$164,$AD$9:$AN$20,8,FALSE),"","sed -i "&amp;IF($AK$162="MacOS","'' ","")&amp;"'s#"&amp;BL$164&amp;"="""&amp;INDEX($E$120:$G$122,MATCH("●",INDEX($H$120:$AQ$122,,MATCH($D179,$70:$70,0)-7),0),1)&amp;""""&amp;"#"&amp;BL$164&amp;"="&amp;""""&amp;VLOOKUP(BL$164,$AD$9:$AN$20,8,FALSE)&amp;""""&amp;"#g'"&amp;"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79" s="73" t="str">
        <f>SUBSTITUTE(IF(VLOOKUP(BM$164,$AD$9:$AN$20,8,FALSE)=INDEX($E$124:$G$126,MATCH("●",INDEX($H$124:$AQ$126,,MATCH($D179,$70:$70,0)-7),0),1),"","sed -i "&amp;IF($AK$162="MacOS","'' ","")&amp;"'s#"&amp;BM$164&amp;"="""&amp;VLOOKUP(BM$164,$AD$9:$AN$20,8,FALSE)&amp;""""&amp;"#"&amp;BM$164&amp;"="&amp;""""&amp;INDEX($E$124:$G$126,MATCH("●",INDEX($H$124:$AQ$126,,MATCH($D179,$70:$70,0)-7),0),1)&amp;""""&amp;"#g'"&amp;" ${CONFIG_DIR}db_data_config.txt; export "&amp;BM$164&amp;"="&amp;""""&amp;INDEX($E$124:$G$126,MATCH("●",INDEX($H$124:$AQ$126,,MATCH($D179,$70:$70,0)-7),0),1)&amp;""";"),",",""",""")</f>
        <v/>
      </c>
      <c r="BN179" s="73" t="str">
        <f>SUBSTITUTE(IF(INDEX($E$124:$G$126,MATCH("●",INDEX($H$124:$AQ$126,,MATCH($D179,$70:$70,0)-7),0),1)=VLOOKUP(BN$164,$AD$9:$AN$20,8,FALSE),"","sed -i "&amp;IF($AK$162="MacOS","'' ","")&amp;"'s#"&amp;BN$164&amp;"="""&amp;INDEX($E$124:$G$126,MATCH("●",INDEX($H$124:$AQ$126,,MATCH($D179,$70:$70,0)-7),0),1)&amp;""""&amp;"#"&amp;BN$164&amp;"="&amp;""""&amp;VLOOKUP(BN$164,$AD$9:$AN$20,8,FALSE)&amp;""""&amp;"#g'"&amp;"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79" s="73" t="str">
        <f>SUBSTITUTE(IF(VLOOKUP(BO$164,$AD$9:$AN$20,8,FALSE)=INDEX($E$128:$G$130,MATCH("●",INDEX($H$128:$AQ$130,,MATCH($D179,$70:$70,0)-7),0),1),"","sed -i "&amp;IF($AK$162="MacOS","'' ","")&amp;"'s#"&amp;BO$164&amp;"="""&amp;VLOOKUP(BO$164,$AD$9:$AN$20,8,FALSE)&amp;""""&amp;"#"&amp;BO$164&amp;"="&amp;""""&amp;INDEX($E$128:$G$130,MATCH("●",INDEX($H$128:$AQ$130,,MATCH($D179,$70:$70,0)-7),0),1)&amp;""""&amp;"#g'"&amp;" ${CONFIG_DIR}db_data_config.txt; export "&amp;BO$164&amp;"="&amp;""""&amp;INDEX($E$128:$G$130,MATCH("●",INDEX($H$128:$AQ$130,,MATCH($D179,$70:$70,0)-7),0),1)&amp;""";"),",",""",""")</f>
        <v/>
      </c>
      <c r="BP179" s="73" t="str">
        <f>SUBSTITUTE(IF(INDEX($E$128:$G$130,MATCH("●",INDEX($H$128:$AQ$130,,MATCH($D179,$70:$70,0)-7),0),1)=VLOOKUP(BP$164,$AD$9:$AN$20,8,FALSE),"","sed -i "&amp;IF($AK$162="MacOS","'' ","")&amp;"'s#"&amp;BP$164&amp;"="""&amp;INDEX($E$128:$G$130,MATCH("●",INDEX($H$128:$AQ$130,,MATCH($D179,$70:$70,0)-7),0),1)&amp;""""&amp;"#"&amp;BP$164&amp;"="&amp;""""&amp;VLOOKUP(BP$164,$AD$9:$AN$20,8,FALSE)&amp;""""&amp;"#g'"&amp;"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79" s="73" t="str">
        <f>SUBSTITUTE(IF(VLOOKUP(BQ$164,$AD$9:$AN$20,8,FALSE)=INDEX($E$132:$G$134,MATCH("●",INDEX($H$132:$AQ$134,,MATCH($D179,$70:$70,0)-7),0),1),"","sed -i "&amp;IF($AK$162="MacOS","'' ","")&amp;"'s#"&amp;BQ$164&amp;"="""&amp;VLOOKUP(BQ$164,$AD$9:$AN$20,8,FALSE)&amp;""""&amp;"#"&amp;BQ$164&amp;"="&amp;""""&amp;INDEX($E$132:$G$134,MATCH("●",INDEX($H$132:$AQ$134,,MATCH($D179,$70:$70,0)-7),0),1)&amp;""""&amp;"#g'"&amp;" ${CONFIG_DIR}db_data_config.txt; export "&amp;BQ$164&amp;"="&amp;""""&amp;INDEX($E$132:$G$134,MATCH("●",INDEX($H$132:$AQ$134,,MATCH($D179,$70:$70,0)-7),0),1)&amp;""";"),",",""",""")</f>
        <v/>
      </c>
      <c r="BR179" s="73" t="str">
        <f>SUBSTITUTE(IF(INDEX($E$132:$G$134,MATCH("●",INDEX($H$132:$AQ$134,,MATCH($D179,$70:$70,0)-7),0),1)=VLOOKUP(BR$164,$AD$9:$AN$20,8,FALSE),"","sed -i "&amp;IF($AK$162="MacOS","'' ","")&amp;"'s#"&amp;BR$164&amp;"="""&amp;INDEX($E$132:$G$134,MATCH("●",INDEX($H$132:$AQ$134,,MATCH($D179,$70:$70,0)-7),0),1)&amp;""""&amp;"#"&amp;BR$164&amp;"="&amp;""""&amp;VLOOKUP(BR$164,$AD$9:$AN$20,8,FALSE)&amp;""""&amp;"#g'"&amp;"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79" s="73" t="str">
        <f>SUBSTITUTE(IF(VLOOKUP(BS$164,$AD$9:$AN$20,8,FALSE)=INDEX($E$136:$G$138,MATCH("●",INDEX($H$136:$AQ$138,,MATCH($D179,$70:$70,0)-7),0),1),"","sed -i "&amp;IF($AK$162="MacOS","'' ","")&amp;"'s#"&amp;BS$164&amp;"="""&amp;VLOOKUP(BS$164,$AD$9:$AN$20,8,FALSE)&amp;""""&amp;"#"&amp;BS$164&amp;"="&amp;""""&amp;INDEX($E$136:$G$138,MATCH("●",INDEX($H$136:$AQ$138,,MATCH($D179,$70:$70,0)-7),0),1)&amp;""""&amp;"#g'"&amp;" ${CONFIG_DIR}db_data_config.txt; export "&amp;BS$164&amp;"="&amp;""""&amp;INDEX($E$136:$G$138,MATCH("●",INDEX($H$136:$AQ$138,,MATCH($D179,$70:$70,0)-7),0),1)&amp;""";"),",",""",""")</f>
        <v/>
      </c>
      <c r="BT179" s="73" t="str">
        <f>SUBSTITUTE(IF(INDEX($E$136:$G$138,MATCH("●",INDEX($H$136:$AQ$138,,MATCH($D179,$70:$70,0)-7),0),1)=VLOOKUP(BT$164,$AD$9:$AN$20,8,FALSE),"","sed -i "&amp;IF($AK$162="MacOS","'' ","")&amp;"'s#"&amp;BT$164&amp;"="""&amp;INDEX($E$136:$G$138,MATCH("●",INDEX($H$136:$AQ$138,,MATCH($D179,$70:$70,0)-7),0),1)&amp;""""&amp;"#"&amp;BT$164&amp;"="&amp;""""&amp;VLOOKUP(BT$164,$AD$9:$AN$20,8,FALSE)&amp;""""&amp;"#g'"&amp;"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79" s="60" t="s">
        <v>1107</v>
      </c>
    </row>
    <row r="180" spans="4:73" ht="72" customHeight="1">
      <c r="D180" s="138">
        <f t="shared" si="3"/>
        <v>123</v>
      </c>
      <c r="E180" s="139"/>
      <c r="F180" s="139"/>
      <c r="G180" s="140"/>
      <c r="H180" s="45" t="str">
        <f t="shared" ca="1" si="2"/>
        <v>clear; echo テストケース123;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6" t="str" cm="1">
        <f t="array" ref="AE180">SUBSTITUTE(INDEX($H$140:$AQ$140, , MATCH($D180, $70:$70, 0)-7),"-","")</f>
        <v>異常</v>
      </c>
      <c r="AF180" s="147"/>
      <c r="AG180" s="148"/>
      <c r="AH180" s="156" t="s">
        <v>1006</v>
      </c>
      <c r="AI180" s="157"/>
      <c r="AJ180" s="157"/>
      <c r="AK180" s="157"/>
      <c r="AL180" s="157"/>
      <c r="AM180" s="157"/>
      <c r="AN180" s="157"/>
      <c r="AO180" s="157"/>
      <c r="AP180" s="157"/>
      <c r="AQ180" s="158"/>
      <c r="AS180" s="69" t="str" cm="1">
        <f t="array" ref="AS180">SUBSTITUTE(TEXT(INDEX($H$143:$AQ$143,1,$D180-108),"000000"),"-","")</f>
        <v>220145</v>
      </c>
      <c r="AT180" s="70"/>
      <c r="AU180" s="71"/>
      <c r="AW180" s="73" t="str">
        <f>SUBSTITUTE(IF(VLOOKUP(AW$164,$AD$9:$AN$20,8,FALSE)=INDEX($E$76:$G$78,MATCH("●",INDEX($H$76:$AQ$78,,MATCH($D180,$70:$70,0)-7),0),1),"","sed -i "&amp;IF($AK$162="MacOS","'' ","")&amp;"'s#"&amp;AW$164&amp;"="""&amp;VLOOKUP(AW$164,$AD$9:$AN$20,8,FALSE)&amp;""""&amp;"#"&amp;AW$164&amp;"="&amp;""""&amp;INDEX($E$76:$G$78,MATCH("●",INDEX($H$76:$AQ$78,,MATCH($D180,$70:$70,0)-7),0),1)&amp;""""&amp;"#g'"&amp;" ${CONFIG_DIR}db_data_config.txt; export "&amp;AW$164&amp;"="&amp;""""&amp;INDEX($E$76:$G$78,MATCH("●",INDEX($H$76:$AQ$78,,MATCH($D180,$70:$70,0)-7),0),1)&amp;""";"),",",""",""")</f>
        <v/>
      </c>
      <c r="AX180" s="73" t="str">
        <f>SUBSTITUTE(IF(INDEX($E$76:$G$78,MATCH("●",INDEX($H$76:$AQ$78,,MATCH($D180,$70:$70,0)-7),0),1)=VLOOKUP(AX$164,$AD$9:$AN$20,8,FALSE),"","sed -i "&amp;IF($AK$162="MacOS","'' ","")&amp;"'s#"&amp;AX$164&amp;"="""&amp;INDEX($E$76:$G$78,MATCH("●",INDEX($H$76:$AQ$78,,MATCH($D180,$70:$70,0)-7),0),1)&amp;""""&amp;"#"&amp;AX$164&amp;"="&amp;""""&amp;VLOOKUP(AX$164,$AD$9:$AN$20,8,FALSE)&amp;""""&amp;"#g'"&amp;"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0" s="73" t="str">
        <f>SUBSTITUTE(IF(VLOOKUP(AY$164,$AD$9:$AN$20,8,FALSE)=INDEX($E$80:$G$84,MATCH("●",INDEX($H$80:$AQ$84,,MATCH($D180,$70:$70,0)-7),0),1),"","sed -i "&amp;IF($AK$162="MacOS","'' ","")&amp;"'s#"&amp;AY$164&amp;"="""&amp;VLOOKUP(AY$164,$AD$9:$AN$20,8,FALSE)&amp;""""&amp;"#"&amp;AY$164&amp;"="&amp;""""&amp;INDEX($E$80:$G$84,MATCH("●",INDEX($H$80:$AQ$84,,MATCH($D180,$70:$70,0)-7),0),1)&amp;""""&amp;"#g'"&amp;" ${CONFIG_DIR}db_data_config.txt; export "&amp;AY$164&amp;"="&amp;""""&amp;INDEX($E$80:$G$84,MATCH("●",INDEX($H$80:$AQ$84,,MATCH($D180,$70:$70,0)-7),0),1)&amp;""";"),",",""",""")</f>
        <v>sed -i '' 's#COLUMN_DATA_TYPE="char"#COLUMN_DATA_TYPE="short"#g' ${CONFIG_DIR}db_data_config.txt; export COLUMN_DATA_TYPE="short";</v>
      </c>
      <c r="AZ180" s="73" t="str">
        <f>SUBSTITUTE(IF(INDEX($E$80:$G$84,MATCH("●",INDEX($H$80:$AQ$84,,MATCH($D180,$70:$70,0)-7),0),1)=VLOOKUP(AZ$164,$AD$9:$AN$20,8,FALSE),"","sed -i "&amp;IF($AK$162="MacOS","'' ","")&amp;"'s#"&amp;AZ$164&amp;"="""&amp;INDEX($E$80:$G$84,MATCH("●",INDEX($H$80:$AQ$84,,MATCH($D180,$70:$70,0)-7),0),1)&amp;""""&amp;"#"&amp;AZ$164&amp;"="&amp;""""&amp;VLOOKUP(AZ$164,$AD$9:$AN$20,8,FALSE)&amp;""""&amp;"#g'"&amp;"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0" s="73" t="str">
        <f>SUBSTITUTE(IF(VLOOKUP(BA$164,$AD$9:$AN$20,8,FALSE)=INDEX($E$86:$G$99,MATCH("●",INDEX($H$86:$AQ$99,,MATCH($D180,$70:$70,0)-7),0),1),"","sed -i "&amp;IF($AK$162="MacOS","'' ","")&amp;"'s#"&amp;BA$164&amp;"="""&amp;VLOOKUP(BA$164,$AD$9:$AN$20,8,FALSE)&amp;""""&amp;"#"&amp;BA$164&amp;"="&amp;""""&amp;INDEX($E$86:$G$99,MATCH("●",INDEX($H$86:$AQ$99,,MATCH($D180,$70:$70,0)-7),0),1)&amp;""""&amp;"#g'"&amp;" ${CONFIG_DIR}db_data_config.txt; export "&amp;BA$164&amp;"="&amp;""""&amp;INDEX($E$86:$G$99,MATCH("●",INDEX($H$86:$AQ$99,,MATCH($D180,$70:$70,0)-7),0),1)&amp;""";"),",",""",""")</f>
        <v>sed -i '' 's#COLUMN_DATA_LENGTH="3"#COLUMN_DATA_LENGTH="2"#g' ${CONFIG_DIR}db_data_config.txt; export COLUMN_DATA_LENGTH="2";</v>
      </c>
      <c r="BB180" s="73" t="str">
        <f>SUBSTITUTE(IF(INDEX($E$86:$G$99,MATCH("●",INDEX($H$86:$AQ$99,,MATCH($D180,$70:$70,0)-7),0),1)=VLOOKUP(BB$164,$AD$9:$AN$20,8,FALSE),"","sed -i "&amp;IF($AK$162="MacOS","'' ","")&amp;"'s#"&amp;BB$164&amp;"="""&amp;INDEX($E$86:$G$99,MATCH("●",INDEX($H$86:$AQ$99,,MATCH($D180,$70:$70,0)-7),0),1)&amp;""""&amp;"#"&amp;BB$164&amp;"="&amp;""""&amp;VLOOKUP(BB$164,$AD$9:$AN$20,8,FALSE)&amp;""""&amp;"#g'"&amp;"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80" s="73" t="str">
        <f>SUBSTITUTE(IF(VLOOKUP(BC$164,$AD$9:$AN$20,8,FALSE)=INDEX($E$101:$G$104,MATCH("●",INDEX($H$101:$AQ$104,,MATCH($D180,$70:$70,0)-7),0),1),"","sed -i "&amp;IF($AK$162="MacOS","'' ","")&amp;"'s#"&amp;BC$164&amp;"="""&amp;VLOOKUP(BC$164,$AD$9:$AN$20,8,FALSE)&amp;""""&amp;"#"&amp;BC$164&amp;"="&amp;""""&amp;INDEX($E$101:$G$104,MATCH("●",INDEX($H$101:$AQ$104,,MATCH($D180,$70:$70,0)-7),0),1)&amp;""""&amp;"#g'"&amp;" ${CONFIG_DIR}db_data_config.txt; export "&amp;BC$164&amp;"="&amp;""""&amp;INDEX($E$101:$G$104,MATCH("●",INDEX($H$101:$AQ$104,,MATCH($D180,$70:$70,0)-7),0),1)&amp;""";"),",",""",""")</f>
        <v>sed -i '' 's#COLUMN_DATA_TRIM="NONE"#COLUMN_DATA_TRIM="FTBT"#g' ${CONFIG_DIR}db_data_config.txt; export COLUMN_DATA_TRIM="FTBT";</v>
      </c>
      <c r="BD180" s="73" t="str">
        <f>SUBSTITUTE(IF(INDEX($E$101:$G$104,MATCH("●",INDEX($H$101:$AQ$104,,MATCH($D180,$70:$70,0)-7),0),1)=VLOOKUP(BD$164,$AD$9:$AN$20,8,FALSE),"","sed -i "&amp;IF($AK$162="MacOS","'' ","")&amp;"'s#"&amp;BD$164&amp;"="""&amp;INDEX($E$101:$G$104,MATCH("●",INDEX($H$101:$AQ$104,,MATCH($D180,$70:$70,0)-7),0),1)&amp;""""&amp;"#"&amp;BD$164&amp;"="&amp;""""&amp;VLOOKUP(BD$164,$AD$9:$AN$20,8,FALSE)&amp;""""&amp;"#g'"&amp;"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0" s="73" t="str">
        <f>SUBSTITUTE(IF(VLOOKUP(BE$164,$AD$9:$AN$20,8,FALSE)=INDEX($E$106:$G$109,MATCH("●",INDEX($H$106:$AQ$109,,MATCH($D180,$70:$70,0)-7),0),1),"","sed -i "&amp;IF($AK$162="MacOS","'' ","")&amp;"'s#"&amp;BE$164&amp;"="""&amp;VLOOKUP(BE$164,$AD$9:$AN$20,8,FALSE)&amp;""""&amp;"#"&amp;BE$164&amp;"="&amp;""""&amp;INDEX($E$106:$G$109,MATCH("●",INDEX($H$106:$AQ$109,,MATCH($D180,$70:$70,0)-7),0),1)&amp;""""&amp;"#g'"&amp;" ${CONFIG_DIR}db_data_config.txt; export "&amp;BE$164&amp;"="&amp;""""&amp;INDEX($E$106:$G$109,MATCH("●",INDEX($H$106:$AQ$109,,MATCH($D180,$70:$70,0)-7),0),1)&amp;""";"),",",""",""")</f>
        <v/>
      </c>
      <c r="BF180" s="73" t="str">
        <f>SUBSTITUTE(IF(INDEX($E$106:$G$109,MATCH("●",INDEX($H$106:$AQ$109,,MATCH($D180,$70:$70,0)-7),0),1)=VLOOKUP(BF$164,$AD$9:$AN$20,8,FALSE),"","sed -i "&amp;IF($AK$162="MacOS","'' ","")&amp;"'s#"&amp;BF$164&amp;"="""&amp;INDEX($E$106:$G$109,MATCH("●",INDEX($H$106:$AQ$109,,MATCH($D180,$70:$70,0)-7),0),1)&amp;""""&amp;"#"&amp;BF$164&amp;"="&amp;""""&amp;VLOOKUP(BF$164,$AD$9:$AN$20,8,FALSE)&amp;""""&amp;"#g'"&amp;"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80" s="73" t="str">
        <f>SUBSTITUTE(IF(VLOOKUP(BG$164,$AD$9:$AN$20,8,FALSE)=INDEX($E$111:$G$114,MATCH("●",INDEX($H$111:$AQ$114,,MATCH($D180,$70:$70,0)-7),0),1),"","sed -i "&amp;IF($AK$162="MacOS","'' ","")&amp;"'s#"&amp;BG$164&amp;"="""&amp;VLOOKUP(BG$164,$AD$9:$AN$20,8,FALSE)&amp;""""&amp;"#"&amp;BG$164&amp;"="&amp;""""&amp;INDEX($E$111:$G$114,MATCH("●",INDEX($H$111:$AQ$114,,MATCH($D180,$70:$70,0)-7),0),1)&amp;""""&amp;"#g'"&amp;" ${CONFIG_DIR}db_data_config.txt; export "&amp;BG$164&amp;"="&amp;""""&amp;INDEX($E$111:$G$114,MATCH("●",INDEX($H$111:$AQ$114,,MATCH($D180,$70:$70,0)-7),0),1)&amp;""";"),",",""",""")</f>
        <v/>
      </c>
      <c r="BH180" s="73" t="str">
        <f>SUBSTITUTE(IF(INDEX($E$111:$G$114,MATCH("●",INDEX($H$111:$AQ$114,,MATCH($D180,$70:$70,0)-7),0),1)=VLOOKUP(BH$164,$AD$9:$AN$20,8,FALSE),"","sed -i "&amp;IF($AK$162="MacOS","'' ","")&amp;"'s#"&amp;BH$164&amp;"="""&amp;INDEX($E$111:$G$114,MATCH("●",INDEX($H$111:$AQ$114,,MATCH($D180,$70:$70,0)-7),0),1)&amp;""""&amp;"#"&amp;BH$164&amp;"="&amp;""""&amp;VLOOKUP(BH$164,$AD$9:$AN$20,8,FALSE)&amp;""""&amp;"#g'"&amp;"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80" s="73" t="str">
        <f>SUBSTITUTE(IF(VLOOKUP(BI$164,$AD$9:$AN$20,8,FALSE)=INDEX($E$116:$G$118,MATCH("●",INDEX($H$116:$AQ$118,,MATCH($D180,$70:$70,0)-7),0),1),"","sed -i "&amp;IF($AK$162="MacOS","'' ","")&amp;"'s#"&amp;BI$164&amp;"="""&amp;VLOOKUP(BI$164,$AD$9:$AN$20,8,FALSE)&amp;""""&amp;"#"&amp;BI$164&amp;"="&amp;""""&amp;INDEX($E$116:$G$118,MATCH("●",INDEX($H$116:$AQ$118,,MATCH($D180,$70:$70,0)-7),0),1)&amp;""""&amp;"#g'"&amp;" ${CONFIG_DIR}db_data_config.txt; export "&amp;BI$164&amp;"="&amp;""""&amp;INDEX($E$116:$G$118,MATCH("●",INDEX($H$116:$AQ$118,,MATCH($D180,$70:$70,0)-7),0),1)&amp;""";"),",",""",""")</f>
        <v/>
      </c>
      <c r="BJ180" s="73" t="str">
        <f>SUBSTITUTE(IF(INDEX($E$116:$G$118,MATCH("●",INDEX($H$116:$AQ$118,,MATCH($D180,$70:$70,0)-7),0),1)=VLOOKUP(BJ$164,$AD$9:$AN$20,8,FALSE),"","sed -i "&amp;IF($AK$162="MacOS","'' ","")&amp;"'s#"&amp;BJ$164&amp;"="""&amp;INDEX($E$116:$G$118,MATCH("●",INDEX($H$116:$AQ$118,,MATCH($D180,$70:$70,0)-7),0),1)&amp;""""&amp;"#"&amp;BJ$164&amp;"="&amp;""""&amp;VLOOKUP(BJ$164,$AD$9:$AN$20,8,FALSE)&amp;""""&amp;"#g'"&amp;"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0" s="73" t="str">
        <f>SUBSTITUTE(IF(VLOOKUP(BK$164,$AD$9:$AN$20,8,FALSE)=INDEX($E$120:$G$122,MATCH("●",INDEX($H$120:$AQ$122,,MATCH($D180,$70:$70,0)-7),0),1),"","sed -i "&amp;IF($AK$162="MacOS","'' ","")&amp;"'s#"&amp;BK$164&amp;"="""&amp;VLOOKUP(BK$164,$AD$9:$AN$20,8,FALSE)&amp;""""&amp;"#"&amp;BK$164&amp;"="&amp;""""&amp;INDEX($E$120:$G$122,MATCH("●",INDEX($H$120:$AQ$122,,MATCH($D180,$70:$70,0)-7),0),1)&amp;""""&amp;"#g'"&amp;" ${CONFIG_DIR}db_data_config.txt; export "&amp;BK$164&amp;"="&amp;""""&amp;INDEX($E$120:$G$122,MATCH("●",INDEX($H$120:$AQ$122,,MATCH($D180,$70:$70,0)-7),0),1)&amp;""";"),",",""",""")</f>
        <v/>
      </c>
      <c r="BL180" s="73" t="str">
        <f>SUBSTITUTE(IF(INDEX($E$120:$G$122,MATCH("●",INDEX($H$120:$AQ$122,,MATCH($D180,$70:$70,0)-7),0),1)=VLOOKUP(BL$164,$AD$9:$AN$20,8,FALSE),"","sed -i "&amp;IF($AK$162="MacOS","'' ","")&amp;"'s#"&amp;BL$164&amp;"="""&amp;INDEX($E$120:$G$122,MATCH("●",INDEX($H$120:$AQ$122,,MATCH($D180,$70:$70,0)-7),0),1)&amp;""""&amp;"#"&amp;BL$164&amp;"="&amp;""""&amp;VLOOKUP(BL$164,$AD$9:$AN$20,8,FALSE)&amp;""""&amp;"#g'"&amp;"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0" s="73" t="str">
        <f>SUBSTITUTE(IF(VLOOKUP(BM$164,$AD$9:$AN$20,8,FALSE)=INDEX($E$124:$G$126,MATCH("●",INDEX($H$124:$AQ$126,,MATCH($D180,$70:$70,0)-7),0),1),"","sed -i "&amp;IF($AK$162="MacOS","'' ","")&amp;"'s#"&amp;BM$164&amp;"="""&amp;VLOOKUP(BM$164,$AD$9:$AN$20,8,FALSE)&amp;""""&amp;"#"&amp;BM$164&amp;"="&amp;""""&amp;INDEX($E$124:$G$126,MATCH("●",INDEX($H$124:$AQ$126,,MATCH($D180,$70:$70,0)-7),0),1)&amp;""""&amp;"#g'"&amp;" ${CONFIG_DIR}db_data_config.txt; export "&amp;BM$164&amp;"="&amp;""""&amp;INDEX($E$124:$G$126,MATCH("●",INDEX($H$124:$AQ$126,,MATCH($D180,$70:$70,0)-7),0),1)&amp;""";"),",",""",""")</f>
        <v/>
      </c>
      <c r="BN180" s="73" t="str">
        <f>SUBSTITUTE(IF(INDEX($E$124:$G$126,MATCH("●",INDEX($H$124:$AQ$126,,MATCH($D180,$70:$70,0)-7),0),1)=VLOOKUP(BN$164,$AD$9:$AN$20,8,FALSE),"","sed -i "&amp;IF($AK$162="MacOS","'' ","")&amp;"'s#"&amp;BN$164&amp;"="""&amp;INDEX($E$124:$G$126,MATCH("●",INDEX($H$124:$AQ$126,,MATCH($D180,$70:$70,0)-7),0),1)&amp;""""&amp;"#"&amp;BN$164&amp;"="&amp;""""&amp;VLOOKUP(BN$164,$AD$9:$AN$20,8,FALSE)&amp;""""&amp;"#g'"&amp;"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0" s="73" t="str">
        <f>SUBSTITUTE(IF(VLOOKUP(BO$164,$AD$9:$AN$20,8,FALSE)=INDEX($E$128:$G$130,MATCH("●",INDEX($H$128:$AQ$130,,MATCH($D180,$70:$70,0)-7),0),1),"","sed -i "&amp;IF($AK$162="MacOS","'' ","")&amp;"'s#"&amp;BO$164&amp;"="""&amp;VLOOKUP(BO$164,$AD$9:$AN$20,8,FALSE)&amp;""""&amp;"#"&amp;BO$164&amp;"="&amp;""""&amp;INDEX($E$128:$G$130,MATCH("●",INDEX($H$128:$AQ$130,,MATCH($D180,$70:$70,0)-7),0),1)&amp;""""&amp;"#g'"&amp;" ${CONFIG_DIR}db_data_config.txt; export "&amp;BO$164&amp;"="&amp;""""&amp;INDEX($E$128:$G$130,MATCH("●",INDEX($H$128:$AQ$130,,MATCH($D180,$70:$70,0)-7),0),1)&amp;""";"),",",""",""")</f>
        <v/>
      </c>
      <c r="BP180" s="73" t="str">
        <f>SUBSTITUTE(IF(INDEX($E$128:$G$130,MATCH("●",INDEX($H$128:$AQ$130,,MATCH($D180,$70:$70,0)-7),0),1)=VLOOKUP(BP$164,$AD$9:$AN$20,8,FALSE),"","sed -i "&amp;IF($AK$162="MacOS","'' ","")&amp;"'s#"&amp;BP$164&amp;"="""&amp;INDEX($E$128:$G$130,MATCH("●",INDEX($H$128:$AQ$130,,MATCH($D180,$70:$70,0)-7),0),1)&amp;""""&amp;"#"&amp;BP$164&amp;"="&amp;""""&amp;VLOOKUP(BP$164,$AD$9:$AN$20,8,FALSE)&amp;""""&amp;"#g'"&amp;"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0" s="73" t="str">
        <f>SUBSTITUTE(IF(VLOOKUP(BQ$164,$AD$9:$AN$20,8,FALSE)=INDEX($E$132:$G$134,MATCH("●",INDEX($H$132:$AQ$134,,MATCH($D180,$70:$70,0)-7),0),1),"","sed -i "&amp;IF($AK$162="MacOS","'' ","")&amp;"'s#"&amp;BQ$164&amp;"="""&amp;VLOOKUP(BQ$164,$AD$9:$AN$20,8,FALSE)&amp;""""&amp;"#"&amp;BQ$164&amp;"="&amp;""""&amp;INDEX($E$132:$G$134,MATCH("●",INDEX($H$132:$AQ$134,,MATCH($D180,$70:$70,0)-7),0),1)&amp;""""&amp;"#g'"&amp;" ${CONFIG_DIR}db_data_config.txt; export "&amp;BQ$164&amp;"="&amp;""""&amp;INDEX($E$132:$G$134,MATCH("●",INDEX($H$132:$AQ$134,,MATCH($D180,$70:$70,0)-7),0),1)&amp;""";"),",",""",""")</f>
        <v/>
      </c>
      <c r="BR180" s="73" t="str">
        <f>SUBSTITUTE(IF(INDEX($E$132:$G$134,MATCH("●",INDEX($H$132:$AQ$134,,MATCH($D180,$70:$70,0)-7),0),1)=VLOOKUP(BR$164,$AD$9:$AN$20,8,FALSE),"","sed -i "&amp;IF($AK$162="MacOS","'' ","")&amp;"'s#"&amp;BR$164&amp;"="""&amp;INDEX($E$132:$G$134,MATCH("●",INDEX($H$132:$AQ$134,,MATCH($D180,$70:$70,0)-7),0),1)&amp;""""&amp;"#"&amp;BR$164&amp;"="&amp;""""&amp;VLOOKUP(BR$164,$AD$9:$AN$20,8,FALSE)&amp;""""&amp;"#g'"&amp;"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0" s="73" t="str">
        <f>SUBSTITUTE(IF(VLOOKUP(BS$164,$AD$9:$AN$20,8,FALSE)=INDEX($E$136:$G$138,MATCH("●",INDEX($H$136:$AQ$138,,MATCH($D180,$70:$70,0)-7),0),1),"","sed -i "&amp;IF($AK$162="MacOS","'' ","")&amp;"'s#"&amp;BS$164&amp;"="""&amp;VLOOKUP(BS$164,$AD$9:$AN$20,8,FALSE)&amp;""""&amp;"#"&amp;BS$164&amp;"="&amp;""""&amp;INDEX($E$136:$G$138,MATCH("●",INDEX($H$136:$AQ$138,,MATCH($D180,$70:$70,0)-7),0),1)&amp;""""&amp;"#g'"&amp;" ${CONFIG_DIR}db_data_config.txt; export "&amp;BS$164&amp;"="&amp;""""&amp;INDEX($E$136:$G$138,MATCH("●",INDEX($H$136:$AQ$138,,MATCH($D180,$70:$70,0)-7),0),1)&amp;""";"),",",""",""")</f>
        <v/>
      </c>
      <c r="BT180" s="73" t="str">
        <f>SUBSTITUTE(IF(INDEX($E$136:$G$138,MATCH("●",INDEX($H$136:$AQ$138,,MATCH($D180,$70:$70,0)-7),0),1)=VLOOKUP(BT$164,$AD$9:$AN$20,8,FALSE),"","sed -i "&amp;IF($AK$162="MacOS","'' ","")&amp;"'s#"&amp;BT$164&amp;"="""&amp;INDEX($E$136:$G$138,MATCH("●",INDEX($H$136:$AQ$138,,MATCH($D180,$70:$70,0)-7),0),1)&amp;""""&amp;"#"&amp;BT$164&amp;"="&amp;""""&amp;VLOOKUP(BT$164,$AD$9:$AN$20,8,FALSE)&amp;""""&amp;"#g'"&amp;"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0" s="60" t="s">
        <v>1107</v>
      </c>
    </row>
    <row r="181" spans="4:73" ht="90" customHeight="1">
      <c r="D181" s="138">
        <f t="shared" si="3"/>
        <v>124</v>
      </c>
      <c r="E181" s="139"/>
      <c r="F181" s="139"/>
      <c r="G181" s="140"/>
      <c r="H181" s="45" t="str">
        <f t="shared" ca="1" si="2"/>
        <v>clear; echo テストケース124; sed -i '' 's#COLUMN_DATA_TYPE="char"#COLUMN_DATA_TYPE="short"#g' ${CONFIG_DIR}db_data_config.txt; export COLUMN_DATA_TYPE="short";sed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6" t="str" cm="1">
        <f t="array" ref="AE181">SUBSTITUTE(INDEX($H$140:$AQ$140, , MATCH($D181, $70:$70, 0)-7),"-","")</f>
        <v>正常</v>
      </c>
      <c r="AF181" s="147"/>
      <c r="AG181" s="148"/>
      <c r="AH181" s="156" t="s">
        <v>1007</v>
      </c>
      <c r="AI181" s="157"/>
      <c r="AJ181" s="157"/>
      <c r="AK181" s="157"/>
      <c r="AL181" s="157"/>
      <c r="AM181" s="157"/>
      <c r="AN181" s="157"/>
      <c r="AO181" s="157"/>
      <c r="AP181" s="157"/>
      <c r="AQ181" s="158"/>
      <c r="AS181" s="69" t="str" cm="1">
        <f t="array" ref="AS181">SUBSTITUTE(TEXT(INDEX($H$143:$AQ$143,1,$D181-108),"000000"),"-","")</f>
        <v>220001</v>
      </c>
      <c r="AT181" s="70"/>
      <c r="AU181" s="71"/>
      <c r="AW181" s="73" t="str">
        <f>SUBSTITUTE(IF(VLOOKUP(AW$164,$AD$9:$AN$20,8,FALSE)=INDEX($E$76:$G$78,MATCH("●",INDEX($H$76:$AQ$78,,MATCH($D181,$70:$70,0)-7),0),1),"","sed -i "&amp;IF($AK$162="MacOS","'' ","")&amp;"'s#"&amp;AW$164&amp;"="""&amp;VLOOKUP(AW$164,$AD$9:$AN$20,8,FALSE)&amp;""""&amp;"#"&amp;AW$164&amp;"="&amp;""""&amp;INDEX($E$76:$G$78,MATCH("●",INDEX($H$76:$AQ$78,,MATCH($D181,$70:$70,0)-7),0),1)&amp;""""&amp;"#g'"&amp;" ${CONFIG_DIR}db_data_config.txt; export "&amp;AW$164&amp;"="&amp;""""&amp;INDEX($E$76:$G$78,MATCH("●",INDEX($H$76:$AQ$78,,MATCH($D181,$70:$70,0)-7),0),1)&amp;""";"),",",""",""")</f>
        <v/>
      </c>
      <c r="AX181" s="73" t="str">
        <f>SUBSTITUTE(IF(INDEX($E$76:$G$78,MATCH("●",INDEX($H$76:$AQ$78,,MATCH($D181,$70:$70,0)-7),0),1)=VLOOKUP(AX$164,$AD$9:$AN$20,8,FALSE),"","sed -i "&amp;IF($AK$162="MacOS","'' ","")&amp;"'s#"&amp;AX$164&amp;"="""&amp;INDEX($E$76:$G$78,MATCH("●",INDEX($H$76:$AQ$78,,MATCH($D181,$70:$70,0)-7),0),1)&amp;""""&amp;"#"&amp;AX$164&amp;"="&amp;""""&amp;VLOOKUP(AX$164,$AD$9:$AN$20,8,FALSE)&amp;""""&amp;"#g'"&amp;"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1" s="73" t="str">
        <f>SUBSTITUTE(IF(VLOOKUP(AY$164,$AD$9:$AN$20,8,FALSE)=INDEX($E$80:$G$84,MATCH("●",INDEX($H$80:$AQ$84,,MATCH($D181,$70:$70,0)-7),0),1),"","sed -i "&amp;IF($AK$162="MacOS","'' ","")&amp;"'s#"&amp;AY$164&amp;"="""&amp;VLOOKUP(AY$164,$AD$9:$AN$20,8,FALSE)&amp;""""&amp;"#"&amp;AY$164&amp;"="&amp;""""&amp;INDEX($E$80:$G$84,MATCH("●",INDEX($H$80:$AQ$84,,MATCH($D181,$70:$70,0)-7),0),1)&amp;""""&amp;"#g'"&amp;" ${CONFIG_DIR}db_data_config.txt; export "&amp;AY$164&amp;"="&amp;""""&amp;INDEX($E$80:$G$84,MATCH("●",INDEX($H$80:$AQ$84,,MATCH($D181,$70:$70,0)-7),0),1)&amp;""";"),",",""",""")</f>
        <v>sed -i '' 's#COLUMN_DATA_TYPE="char"#COLUMN_DATA_TYPE="short"#g' ${CONFIG_DIR}db_data_config.txt; export COLUMN_DATA_TYPE="short";</v>
      </c>
      <c r="AZ181" s="73" t="str">
        <f>SUBSTITUTE(IF(INDEX($E$80:$G$84,MATCH("●",INDEX($H$80:$AQ$84,,MATCH($D181,$70:$70,0)-7),0),1)=VLOOKUP(AZ$164,$AD$9:$AN$20,8,FALSE),"","sed -i "&amp;IF($AK$162="MacOS","'' ","")&amp;"'s#"&amp;AZ$164&amp;"="""&amp;INDEX($E$80:$G$84,MATCH("●",INDEX($H$80:$AQ$84,,MATCH($D181,$70:$70,0)-7),0),1)&amp;""""&amp;"#"&amp;AZ$164&amp;"="&amp;""""&amp;VLOOKUP(AZ$164,$AD$9:$AN$20,8,FALSE)&amp;""""&amp;"#g'"&amp;"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1" s="73" t="str">
        <f>SUBSTITUTE(IF(VLOOKUP(BA$164,$AD$9:$AN$20,8,FALSE)=INDEX($E$86:$G$99,MATCH("●",INDEX($H$86:$AQ$99,,MATCH($D181,$70:$70,0)-7),0),1),"","sed -i "&amp;IF($AK$162="MacOS","'' ","")&amp;"'s#"&amp;BA$164&amp;"="""&amp;VLOOKUP(BA$164,$AD$9:$AN$20,8,FALSE)&amp;""""&amp;"#"&amp;BA$164&amp;"="&amp;""""&amp;INDEX($E$86:$G$99,MATCH("●",INDEX($H$86:$AQ$99,,MATCH($D181,$70:$70,0)-7),0),1)&amp;""""&amp;"#g'"&amp;" ${CONFIG_DIR}db_data_config.txt; export "&amp;BA$164&amp;"="&amp;""""&amp;INDEX($E$86:$G$99,MATCH("●",INDEX($H$86:$AQ$99,,MATCH($D181,$70:$70,0)-7),0),1)&amp;""";"),",",""",""")</f>
        <v/>
      </c>
      <c r="BB181" s="73" t="str">
        <f>SUBSTITUTE(IF(INDEX($E$86:$G$99,MATCH("●",INDEX($H$86:$AQ$99,,MATCH($D181,$70:$70,0)-7),0),1)=VLOOKUP(BB$164,$AD$9:$AN$20,8,FALSE),"","sed -i "&amp;IF($AK$162="MacOS","'' ","")&amp;"'s#"&amp;BB$164&amp;"="""&amp;INDEX($E$86:$G$99,MATCH("●",INDEX($H$86:$AQ$99,,MATCH($D181,$70:$70,0)-7),0),1)&amp;""""&amp;"#"&amp;BB$164&amp;"="&amp;""""&amp;VLOOKUP(BB$164,$AD$9:$AN$20,8,FALSE)&amp;""""&amp;"#g'"&amp;"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81" s="73" t="str">
        <f>SUBSTITUTE(IF(VLOOKUP(BC$164,$AD$9:$AN$20,8,FALSE)=INDEX($E$101:$G$104,MATCH("●",INDEX($H$101:$AQ$104,,MATCH($D181,$70:$70,0)-7),0),1),"","sed -i "&amp;IF($AK$162="MacOS","'' ","")&amp;"'s#"&amp;BC$164&amp;"="""&amp;VLOOKUP(BC$164,$AD$9:$AN$20,8,FALSE)&amp;""""&amp;"#"&amp;BC$164&amp;"="&amp;""""&amp;INDEX($E$101:$G$104,MATCH("●",INDEX($H$101:$AQ$104,,MATCH($D181,$70:$70,0)-7),0),1)&amp;""""&amp;"#g'"&amp;" ${CONFIG_DIR}db_data_config.txt; export "&amp;BC$164&amp;"="&amp;""""&amp;INDEX($E$101:$G$104,MATCH("●",INDEX($H$101:$AQ$104,,MATCH($D181,$70:$70,0)-7),0),1)&amp;""";"),",",""",""")</f>
        <v>sed -i '' 's#COLUMN_DATA_TRIM="NONE"#COLUMN_DATA_TRIM="FTBT"#g' ${CONFIG_DIR}db_data_config.txt; export COLUMN_DATA_TRIM="FTBT";</v>
      </c>
      <c r="BD181" s="73" t="str">
        <f>SUBSTITUTE(IF(INDEX($E$101:$G$104,MATCH("●",INDEX($H$101:$AQ$104,,MATCH($D181,$70:$70,0)-7),0),1)=VLOOKUP(BD$164,$AD$9:$AN$20,8,FALSE),"","sed -i "&amp;IF($AK$162="MacOS","'' ","")&amp;"'s#"&amp;BD$164&amp;"="""&amp;INDEX($E$101:$G$104,MATCH("●",INDEX($H$101:$AQ$104,,MATCH($D181,$70:$70,0)-7),0),1)&amp;""""&amp;"#"&amp;BD$164&amp;"="&amp;""""&amp;VLOOKUP(BD$164,$AD$9:$AN$20,8,FALSE)&amp;""""&amp;"#g'"&amp;"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1" s="73" t="str">
        <f>SUBSTITUTE(IF(VLOOKUP(BE$164,$AD$9:$AN$20,8,FALSE)=INDEX($E$106:$G$109,MATCH("●",INDEX($H$106:$AQ$109,,MATCH($D181,$70:$70,0)-7),0),1),"","sed -i "&amp;IF($AK$162="MacOS","'' ","")&amp;"'s#"&amp;BE$164&amp;"="""&amp;VLOOKUP(BE$164,$AD$9:$AN$20,8,FALSE)&amp;""""&amp;"#"&amp;BE$164&amp;"="&amp;""""&amp;INDEX($E$106:$G$109,MATCH("●",INDEX($H$106:$AQ$109,,MATCH($D181,$70:$70,0)-7),0),1)&amp;""""&amp;"#g'"&amp;" ${CONFIG_DIR}db_data_config.txt; export "&amp;BE$164&amp;"="&amp;""""&amp;INDEX($E$106:$G$109,MATCH("●",INDEX($H$106:$AQ$109,,MATCH($D181,$70:$70,0)-7),0),1)&amp;""";"),",",""",""")</f>
        <v/>
      </c>
      <c r="BF181" s="73" t="str">
        <f>SUBSTITUTE(IF(INDEX($E$106:$G$109,MATCH("●",INDEX($H$106:$AQ$109,,MATCH($D181,$70:$70,0)-7),0),1)=VLOOKUP(BF$164,$AD$9:$AN$20,8,FALSE),"","sed -i "&amp;IF($AK$162="MacOS","'' ","")&amp;"'s#"&amp;BF$164&amp;"="""&amp;INDEX($E$106:$G$109,MATCH("●",INDEX($H$106:$AQ$109,,MATCH($D181,$70:$70,0)-7),0),1)&amp;""""&amp;"#"&amp;BF$164&amp;"="&amp;""""&amp;VLOOKUP(BF$164,$AD$9:$AN$20,8,FALSE)&amp;""""&amp;"#g'"&amp;"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81" s="73" t="str">
        <f>SUBSTITUTE(IF(VLOOKUP(BG$164,$AD$9:$AN$20,8,FALSE)=INDEX($E$111:$G$114,MATCH("●",INDEX($H$111:$AQ$114,,MATCH($D181,$70:$70,0)-7),0),1),"","sed -i "&amp;IF($AK$162="MacOS","'' ","")&amp;"'s#"&amp;BG$164&amp;"="""&amp;VLOOKUP(BG$164,$AD$9:$AN$20,8,FALSE)&amp;""""&amp;"#"&amp;BG$164&amp;"="&amp;""""&amp;INDEX($E$111:$G$114,MATCH("●",INDEX($H$111:$AQ$114,,MATCH($D181,$70:$70,0)-7),0),1)&amp;""""&amp;"#g'"&amp;" ${CONFIG_DIR}db_data_config.txt; export "&amp;BG$164&amp;"="&amp;""""&amp;INDEX($E$111:$G$114,MATCH("●",INDEX($H$111:$AQ$114,,MATCH($D181,$70:$70,0)-7),0),1)&amp;""";"),",",""",""")</f>
        <v/>
      </c>
      <c r="BH181" s="73" t="str">
        <f>SUBSTITUTE(IF(INDEX($E$111:$G$114,MATCH("●",INDEX($H$111:$AQ$114,,MATCH($D181,$70:$70,0)-7),0),1)=VLOOKUP(BH$164,$AD$9:$AN$20,8,FALSE),"","sed -i "&amp;IF($AK$162="MacOS","'' ","")&amp;"'s#"&amp;BH$164&amp;"="""&amp;INDEX($E$111:$G$114,MATCH("●",INDEX($H$111:$AQ$114,,MATCH($D181,$70:$70,0)-7),0),1)&amp;""""&amp;"#"&amp;BH$164&amp;"="&amp;""""&amp;VLOOKUP(BH$164,$AD$9:$AN$20,8,FALSE)&amp;""""&amp;"#g'"&amp;"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81" s="73" t="str">
        <f>SUBSTITUTE(IF(VLOOKUP(BI$164,$AD$9:$AN$20,8,FALSE)=INDEX($E$116:$G$118,MATCH("●",INDEX($H$116:$AQ$118,,MATCH($D181,$70:$70,0)-7),0),1),"","sed -i "&amp;IF($AK$162="MacOS","'' ","")&amp;"'s#"&amp;BI$164&amp;"="""&amp;VLOOKUP(BI$164,$AD$9:$AN$20,8,FALSE)&amp;""""&amp;"#"&amp;BI$164&amp;"="&amp;""""&amp;INDEX($E$116:$G$118,MATCH("●",INDEX($H$116:$AQ$118,,MATCH($D181,$70:$70,0)-7),0),1)&amp;""""&amp;"#g'"&amp;" ${CONFIG_DIR}db_data_config.txt; export "&amp;BI$164&amp;"="&amp;""""&amp;INDEX($E$116:$G$118,MATCH("●",INDEX($H$116:$AQ$118,,MATCH($D181,$70:$70,0)-7),0),1)&amp;""";"),",",""",""")</f>
        <v/>
      </c>
      <c r="BJ181" s="73" t="str">
        <f>SUBSTITUTE(IF(INDEX($E$116:$G$118,MATCH("●",INDEX($H$116:$AQ$118,,MATCH($D181,$70:$70,0)-7),0),1)=VLOOKUP(BJ$164,$AD$9:$AN$20,8,FALSE),"","sed -i "&amp;IF($AK$162="MacOS","'' ","")&amp;"'s#"&amp;BJ$164&amp;"="""&amp;INDEX($E$116:$G$118,MATCH("●",INDEX($H$116:$AQ$118,,MATCH($D181,$70:$70,0)-7),0),1)&amp;""""&amp;"#"&amp;BJ$164&amp;"="&amp;""""&amp;VLOOKUP(BJ$164,$AD$9:$AN$20,8,FALSE)&amp;""""&amp;"#g'"&amp;"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1" s="73" t="str">
        <f>SUBSTITUTE(IF(VLOOKUP(BK$164,$AD$9:$AN$20,8,FALSE)=INDEX($E$120:$G$122,MATCH("●",INDEX($H$120:$AQ$122,,MATCH($D181,$70:$70,0)-7),0),1),"","sed -i "&amp;IF($AK$162="MacOS","'' ","")&amp;"'s#"&amp;BK$164&amp;"="""&amp;VLOOKUP(BK$164,$AD$9:$AN$20,8,FALSE)&amp;""""&amp;"#"&amp;BK$164&amp;"="&amp;""""&amp;INDEX($E$120:$G$122,MATCH("●",INDEX($H$120:$AQ$122,,MATCH($D181,$70:$70,0)-7),0),1)&amp;""""&amp;"#g'"&amp;" ${CONFIG_DIR}db_data_config.txt; export "&amp;BK$164&amp;"="&amp;""""&amp;INDEX($E$120:$G$122,MATCH("●",INDEX($H$120:$AQ$122,,MATCH($D181,$70:$70,0)-7),0),1)&amp;""";"),",",""",""")</f>
        <v/>
      </c>
      <c r="BL181" s="73" t="str">
        <f>SUBSTITUTE(IF(INDEX($E$120:$G$122,MATCH("●",INDEX($H$120:$AQ$122,,MATCH($D181,$70:$70,0)-7),0),1)=VLOOKUP(BL$164,$AD$9:$AN$20,8,FALSE),"","sed -i "&amp;IF($AK$162="MacOS","'' ","")&amp;"'s#"&amp;BL$164&amp;"="""&amp;INDEX($E$120:$G$122,MATCH("●",INDEX($H$120:$AQ$122,,MATCH($D181,$70:$70,0)-7),0),1)&amp;""""&amp;"#"&amp;BL$164&amp;"="&amp;""""&amp;VLOOKUP(BL$164,$AD$9:$AN$20,8,FALSE)&amp;""""&amp;"#g'"&amp;"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1" s="73" t="str">
        <f>SUBSTITUTE(IF(VLOOKUP(BM$164,$AD$9:$AN$20,8,FALSE)=INDEX($E$124:$G$126,MATCH("●",INDEX($H$124:$AQ$126,,MATCH($D181,$70:$70,0)-7),0),1),"","sed -i "&amp;IF($AK$162="MacOS","'' ","")&amp;"'s#"&amp;BM$164&amp;"="""&amp;VLOOKUP(BM$164,$AD$9:$AN$20,8,FALSE)&amp;""""&amp;"#"&amp;BM$164&amp;"="&amp;""""&amp;INDEX($E$124:$G$126,MATCH("●",INDEX($H$124:$AQ$126,,MATCH($D181,$70:$70,0)-7),0),1)&amp;""""&amp;"#g'"&amp;" ${CONFIG_DIR}db_data_config.txt; export "&amp;BM$164&amp;"="&amp;""""&amp;INDEX($E$124:$G$126,MATCH("●",INDEX($H$124:$AQ$126,,MATCH($D181,$70:$70,0)-7),0),1)&amp;""";"),",",""",""")</f>
        <v/>
      </c>
      <c r="BN181" s="73" t="str">
        <f>SUBSTITUTE(IF(INDEX($E$124:$G$126,MATCH("●",INDEX($H$124:$AQ$126,,MATCH($D181,$70:$70,0)-7),0),1)=VLOOKUP(BN$164,$AD$9:$AN$20,8,FALSE),"","sed -i "&amp;IF($AK$162="MacOS","'' ","")&amp;"'s#"&amp;BN$164&amp;"="""&amp;INDEX($E$124:$G$126,MATCH("●",INDEX($H$124:$AQ$126,,MATCH($D181,$70:$70,0)-7),0),1)&amp;""""&amp;"#"&amp;BN$164&amp;"="&amp;""""&amp;VLOOKUP(BN$164,$AD$9:$AN$20,8,FALSE)&amp;""""&amp;"#g'"&amp;"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1" s="73" t="str">
        <f>SUBSTITUTE(IF(VLOOKUP(BO$164,$AD$9:$AN$20,8,FALSE)=INDEX($E$128:$G$130,MATCH("●",INDEX($H$128:$AQ$130,,MATCH($D181,$70:$70,0)-7),0),1),"","sed -i "&amp;IF($AK$162="MacOS","'' ","")&amp;"'s#"&amp;BO$164&amp;"="""&amp;VLOOKUP(BO$164,$AD$9:$AN$20,8,FALSE)&amp;""""&amp;"#"&amp;BO$164&amp;"="&amp;""""&amp;INDEX($E$128:$G$130,MATCH("●",INDEX($H$128:$AQ$130,,MATCH($D181,$70:$70,0)-7),0),1)&amp;""""&amp;"#g'"&amp;" ${CONFIG_DIR}db_data_config.txt; export "&amp;BO$164&amp;"="&amp;""""&amp;INDEX($E$128:$G$130,MATCH("●",INDEX($H$128:$AQ$130,,MATCH($D181,$70:$70,0)-7),0),1)&amp;""";"),",",""",""")</f>
        <v/>
      </c>
      <c r="BP181" s="73" t="str">
        <f>SUBSTITUTE(IF(INDEX($E$128:$G$130,MATCH("●",INDEX($H$128:$AQ$130,,MATCH($D181,$70:$70,0)-7),0),1)=VLOOKUP(BP$164,$AD$9:$AN$20,8,FALSE),"","sed -i "&amp;IF($AK$162="MacOS","'' ","")&amp;"'s#"&amp;BP$164&amp;"="""&amp;INDEX($E$128:$G$130,MATCH("●",INDEX($H$128:$AQ$130,,MATCH($D181,$70:$70,0)-7),0),1)&amp;""""&amp;"#"&amp;BP$164&amp;"="&amp;""""&amp;VLOOKUP(BP$164,$AD$9:$AN$20,8,FALSE)&amp;""""&amp;"#g'"&amp;"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1" s="73" t="str">
        <f>SUBSTITUTE(IF(VLOOKUP(BQ$164,$AD$9:$AN$20,8,FALSE)=INDEX($E$132:$G$134,MATCH("●",INDEX($H$132:$AQ$134,,MATCH($D181,$70:$70,0)-7),0),1),"","sed -i "&amp;IF($AK$162="MacOS","'' ","")&amp;"'s#"&amp;BQ$164&amp;"="""&amp;VLOOKUP(BQ$164,$AD$9:$AN$20,8,FALSE)&amp;""""&amp;"#"&amp;BQ$164&amp;"="&amp;""""&amp;INDEX($E$132:$G$134,MATCH("●",INDEX($H$132:$AQ$134,,MATCH($D181,$70:$70,0)-7),0),1)&amp;""""&amp;"#g'"&amp;" ${CONFIG_DIR}db_data_config.txt; export "&amp;BQ$164&amp;"="&amp;""""&amp;INDEX($E$132:$G$134,MATCH("●",INDEX($H$132:$AQ$134,,MATCH($D181,$70:$70,0)-7),0),1)&amp;""";"),",",""",""")</f>
        <v/>
      </c>
      <c r="BR181" s="73" t="str">
        <f>SUBSTITUTE(IF(INDEX($E$132:$G$134,MATCH("●",INDEX($H$132:$AQ$134,,MATCH($D181,$70:$70,0)-7),0),1)=VLOOKUP(BR$164,$AD$9:$AN$20,8,FALSE),"","sed -i "&amp;IF($AK$162="MacOS","'' ","")&amp;"'s#"&amp;BR$164&amp;"="""&amp;INDEX($E$132:$G$134,MATCH("●",INDEX($H$132:$AQ$134,,MATCH($D181,$70:$70,0)-7),0),1)&amp;""""&amp;"#"&amp;BR$164&amp;"="&amp;""""&amp;VLOOKUP(BR$164,$AD$9:$AN$20,8,FALSE)&amp;""""&amp;"#g'"&amp;"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1" s="73" t="str">
        <f>SUBSTITUTE(IF(VLOOKUP(BS$164,$AD$9:$AN$20,8,FALSE)=INDEX($E$136:$G$138,MATCH("●",INDEX($H$136:$AQ$138,,MATCH($D181,$70:$70,0)-7),0),1),"","sed -i "&amp;IF($AK$162="MacOS","'' ","")&amp;"'s#"&amp;BS$164&amp;"="""&amp;VLOOKUP(BS$164,$AD$9:$AN$20,8,FALSE)&amp;""""&amp;"#"&amp;BS$164&amp;"="&amp;""""&amp;INDEX($E$136:$G$138,MATCH("●",INDEX($H$136:$AQ$138,,MATCH($D181,$70:$70,0)-7),0),1)&amp;""""&amp;"#g'"&amp;" ${CONFIG_DIR}db_data_config.txt; export "&amp;BS$164&amp;"="&amp;""""&amp;INDEX($E$136:$G$138,MATCH("●",INDEX($H$136:$AQ$138,,MATCH($D181,$70:$70,0)-7),0),1)&amp;""";"),",",""",""")</f>
        <v/>
      </c>
      <c r="BT181" s="73" t="str">
        <f>SUBSTITUTE(IF(INDEX($E$136:$G$138,MATCH("●",INDEX($H$136:$AQ$138,,MATCH($D181,$70:$70,0)-7),0),1)=VLOOKUP(BT$164,$AD$9:$AN$20,8,FALSE),"","sed -i "&amp;IF($AK$162="MacOS","'' ","")&amp;"'s#"&amp;BT$164&amp;"="""&amp;INDEX($E$136:$G$138,MATCH("●",INDEX($H$136:$AQ$138,,MATCH($D181,$70:$70,0)-7),0),1)&amp;""""&amp;"#"&amp;BT$164&amp;"="&amp;""""&amp;VLOOKUP(BT$164,$AD$9:$AN$20,8,FALSE)&amp;""""&amp;"#g'"&amp;"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1" s="60" t="s">
        <v>1107</v>
      </c>
    </row>
    <row r="182" spans="4:73" ht="90" customHeight="1">
      <c r="D182" s="138">
        <f t="shared" si="3"/>
        <v>125</v>
      </c>
      <c r="E182" s="139"/>
      <c r="F182" s="139"/>
      <c r="G182" s="140"/>
      <c r="H182" s="45" t="str">
        <f t="shared" ca="1" si="2"/>
        <v>clear; echo テストケース125; sed -i '' 's#COLUMN_DATA_TYPE="char"#COLUMN_DATA_TYPE="short"#g' ${CONFIG_DIR}db_data_config.txt; export COLUMN_DATA_TYPE="short";sed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6" t="str" cm="1">
        <f t="array" ref="AE182">SUBSTITUTE(INDEX($H$140:$AQ$140, , MATCH($D182, $70:$70, 0)-7),"-","")</f>
        <v>異常</v>
      </c>
      <c r="AF182" s="147"/>
      <c r="AG182" s="148"/>
      <c r="AH182" s="156" t="s">
        <v>1008</v>
      </c>
      <c r="AI182" s="157"/>
      <c r="AJ182" s="157"/>
      <c r="AK182" s="157"/>
      <c r="AL182" s="157"/>
      <c r="AM182" s="157"/>
      <c r="AN182" s="157"/>
      <c r="AO182" s="157"/>
      <c r="AP182" s="157"/>
      <c r="AQ182" s="158"/>
      <c r="AS182" s="69" t="str" cm="1">
        <f t="array" ref="AS182">SUBSTITUTE(TEXT(INDEX($H$143:$AQ$143,1,$D182-108),"000000"),"-","")</f>
        <v>220146</v>
      </c>
      <c r="AT182" s="70"/>
      <c r="AU182" s="71"/>
      <c r="AW182" s="73" t="str">
        <f>SUBSTITUTE(IF(VLOOKUP(AW$164,$AD$9:$AN$20,8,FALSE)=INDEX($E$76:$G$78,MATCH("●",INDEX($H$76:$AQ$78,,MATCH($D182,$70:$70,0)-7),0),1),"","sed -i "&amp;IF($AK$162="MacOS","'' ","")&amp;"'s#"&amp;AW$164&amp;"="""&amp;VLOOKUP(AW$164,$AD$9:$AN$20,8,FALSE)&amp;""""&amp;"#"&amp;AW$164&amp;"="&amp;""""&amp;INDEX($E$76:$G$78,MATCH("●",INDEX($H$76:$AQ$78,,MATCH($D182,$70:$70,0)-7),0),1)&amp;""""&amp;"#g'"&amp;" ${CONFIG_DIR}db_data_config.txt; export "&amp;AW$164&amp;"="&amp;""""&amp;INDEX($E$76:$G$78,MATCH("●",INDEX($H$76:$AQ$78,,MATCH($D182,$70:$70,0)-7),0),1)&amp;""";"),",",""",""")</f>
        <v/>
      </c>
      <c r="AX182" s="73" t="str">
        <f>SUBSTITUTE(IF(INDEX($E$76:$G$78,MATCH("●",INDEX($H$76:$AQ$78,,MATCH($D182,$70:$70,0)-7),0),1)=VLOOKUP(AX$164,$AD$9:$AN$20,8,FALSE),"","sed -i "&amp;IF($AK$162="MacOS","'' ","")&amp;"'s#"&amp;AX$164&amp;"="""&amp;INDEX($E$76:$G$78,MATCH("●",INDEX($H$76:$AQ$78,,MATCH($D182,$70:$70,0)-7),0),1)&amp;""""&amp;"#"&amp;AX$164&amp;"="&amp;""""&amp;VLOOKUP(AX$164,$AD$9:$AN$20,8,FALSE)&amp;""""&amp;"#g'"&amp;"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2" s="73" t="str">
        <f>SUBSTITUTE(IF(VLOOKUP(AY$164,$AD$9:$AN$20,8,FALSE)=INDEX($E$80:$G$84,MATCH("●",INDEX($H$80:$AQ$84,,MATCH($D182,$70:$70,0)-7),0),1),"","sed -i "&amp;IF($AK$162="MacOS","'' ","")&amp;"'s#"&amp;AY$164&amp;"="""&amp;VLOOKUP(AY$164,$AD$9:$AN$20,8,FALSE)&amp;""""&amp;"#"&amp;AY$164&amp;"="&amp;""""&amp;INDEX($E$80:$G$84,MATCH("●",INDEX($H$80:$AQ$84,,MATCH($D182,$70:$70,0)-7),0),1)&amp;""""&amp;"#g'"&amp;" ${CONFIG_DIR}db_data_config.txt; export "&amp;AY$164&amp;"="&amp;""""&amp;INDEX($E$80:$G$84,MATCH("●",INDEX($H$80:$AQ$84,,MATCH($D182,$70:$70,0)-7),0),1)&amp;""";"),",",""",""")</f>
        <v>sed -i '' 's#COLUMN_DATA_TYPE="char"#COLUMN_DATA_TYPE="short"#g' ${CONFIG_DIR}db_data_config.txt; export COLUMN_DATA_TYPE="short";</v>
      </c>
      <c r="AZ182" s="73" t="str">
        <f>SUBSTITUTE(IF(INDEX($E$80:$G$84,MATCH("●",INDEX($H$80:$AQ$84,,MATCH($D182,$70:$70,0)-7),0),1)=VLOOKUP(AZ$164,$AD$9:$AN$20,8,FALSE),"","sed -i "&amp;IF($AK$162="MacOS","'' ","")&amp;"'s#"&amp;AZ$164&amp;"="""&amp;INDEX($E$80:$G$84,MATCH("●",INDEX($H$80:$AQ$84,,MATCH($D182,$70:$70,0)-7),0),1)&amp;""""&amp;"#"&amp;AZ$164&amp;"="&amp;""""&amp;VLOOKUP(AZ$164,$AD$9:$AN$20,8,FALSE)&amp;""""&amp;"#g'"&amp;"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2" s="73" t="str">
        <f>SUBSTITUTE(IF(VLOOKUP(BA$164,$AD$9:$AN$20,8,FALSE)=INDEX($E$86:$G$99,MATCH("●",INDEX($H$86:$AQ$99,,MATCH($D182,$70:$70,0)-7),0),1),"","sed -i "&amp;IF($AK$162="MacOS","'' ","")&amp;"'s#"&amp;BA$164&amp;"="""&amp;VLOOKUP(BA$164,$AD$9:$AN$20,8,FALSE)&amp;""""&amp;"#"&amp;BA$164&amp;"="&amp;""""&amp;INDEX($E$86:$G$99,MATCH("●",INDEX($H$86:$AQ$99,,MATCH($D182,$70:$70,0)-7),0),1)&amp;""""&amp;"#g'"&amp;" ${CONFIG_DIR}db_data_config.txt; export "&amp;BA$164&amp;"="&amp;""""&amp;INDEX($E$86:$G$99,MATCH("●",INDEX($H$86:$AQ$99,,MATCH($D182,$70:$70,0)-7),0),1)&amp;""";"),",",""",""")</f>
        <v>sed -i '' 's#COLUMN_DATA_LENGTH="3"#COLUMN_DATA_LENGTH="1"#g' ${CONFIG_DIR}db_data_config.txt; export COLUMN_DATA_LENGTH="1";</v>
      </c>
      <c r="BB182" s="73" t="str">
        <f>SUBSTITUTE(IF(INDEX($E$86:$G$99,MATCH("●",INDEX($H$86:$AQ$99,,MATCH($D182,$70:$70,0)-7),0),1)=VLOOKUP(BB$164,$AD$9:$AN$20,8,FALSE),"","sed -i "&amp;IF($AK$162="MacOS","'' ","")&amp;"'s#"&amp;BB$164&amp;"="""&amp;INDEX($E$86:$G$99,MATCH("●",INDEX($H$86:$AQ$99,,MATCH($D182,$70:$70,0)-7),0),1)&amp;""""&amp;"#"&amp;BB$164&amp;"="&amp;""""&amp;VLOOKUP(BB$164,$AD$9:$AN$20,8,FALSE)&amp;""""&amp;"#g'"&amp;"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's#COLUMN_DATA_LENGTH="1"#COLUMN_DATA_LENGTH="3"#g' ${CONFIG_DIR}db_data_config.txt; export COLUMN_DATA_LENGTH="3";</v>
      </c>
      <c r="BC182" s="73" t="str">
        <f>SUBSTITUTE(IF(VLOOKUP(BC$164,$AD$9:$AN$20,8,FALSE)=INDEX($E$101:$G$104,MATCH("●",INDEX($H$101:$AQ$104,,MATCH($D182,$70:$70,0)-7),0),1),"","sed -i "&amp;IF($AK$162="MacOS","'' ","")&amp;"'s#"&amp;BC$164&amp;"="""&amp;VLOOKUP(BC$164,$AD$9:$AN$20,8,FALSE)&amp;""""&amp;"#"&amp;BC$164&amp;"="&amp;""""&amp;INDEX($E$101:$G$104,MATCH("●",INDEX($H$101:$AQ$104,,MATCH($D182,$70:$70,0)-7),0),1)&amp;""""&amp;"#g'"&amp;" ${CONFIG_DIR}db_data_config.txt; export "&amp;BC$164&amp;"="&amp;""""&amp;INDEX($E$101:$G$104,MATCH("●",INDEX($H$101:$AQ$104,,MATCH($D182,$70:$70,0)-7),0),1)&amp;""";"),",",""",""")</f>
        <v>sed -i '' 's#COLUMN_DATA_TRIM="NONE"#COLUMN_DATA_TRIM="ftbt"#g' ${CONFIG_DIR}db_data_config.txt; export COLUMN_DATA_TRIM="ftbt";</v>
      </c>
      <c r="BD182" s="73" t="str">
        <f>SUBSTITUTE(IF(INDEX($E$101:$G$104,MATCH("●",INDEX($H$101:$AQ$104,,MATCH($D182,$70:$70,0)-7),0),1)=VLOOKUP(BD$164,$AD$9:$AN$20,8,FALSE),"","sed -i "&amp;IF($AK$162="MacOS","'' ","")&amp;"'s#"&amp;BD$164&amp;"="""&amp;INDEX($E$101:$G$104,MATCH("●",INDEX($H$101:$AQ$104,,MATCH($D182,$70:$70,0)-7),0),1)&amp;""""&amp;"#"&amp;BD$164&amp;"="&amp;""""&amp;VLOOKUP(BD$164,$AD$9:$AN$20,8,FALSE)&amp;""""&amp;"#g'"&amp;"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2" s="73" t="str">
        <f>SUBSTITUTE(IF(VLOOKUP(BE$164,$AD$9:$AN$20,8,FALSE)=INDEX($E$106:$G$109,MATCH("●",INDEX($H$106:$AQ$109,,MATCH($D182,$70:$70,0)-7),0),1),"","sed -i "&amp;IF($AK$162="MacOS","'' ","")&amp;"'s#"&amp;BE$164&amp;"="""&amp;VLOOKUP(BE$164,$AD$9:$AN$20,8,FALSE)&amp;""""&amp;"#"&amp;BE$164&amp;"="&amp;""""&amp;INDEX($E$106:$G$109,MATCH("●",INDEX($H$106:$AQ$109,,MATCH($D182,$70:$70,0)-7),0),1)&amp;""""&amp;"#g'"&amp;" ${CONFIG_DIR}db_data_config.txt; export "&amp;BE$164&amp;"="&amp;""""&amp;INDEX($E$106:$G$109,MATCH("●",INDEX($H$106:$AQ$109,,MATCH($D182,$70:$70,0)-7),0),1)&amp;""";"),",",""",""")</f>
        <v/>
      </c>
      <c r="BF182" s="73" t="str">
        <f>SUBSTITUTE(IF(INDEX($E$106:$G$109,MATCH("●",INDEX($H$106:$AQ$109,,MATCH($D182,$70:$70,0)-7),0),1)=VLOOKUP(BF$164,$AD$9:$AN$20,8,FALSE),"","sed -i "&amp;IF($AK$162="MacOS","'' ","")&amp;"'s#"&amp;BF$164&amp;"="""&amp;INDEX($E$106:$G$109,MATCH("●",INDEX($H$106:$AQ$109,,MATCH($D182,$70:$70,0)-7),0),1)&amp;""""&amp;"#"&amp;BF$164&amp;"="&amp;""""&amp;VLOOKUP(BF$164,$AD$9:$AN$20,8,FALSE)&amp;""""&amp;"#g'"&amp;"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82" s="73" t="str">
        <f>SUBSTITUTE(IF(VLOOKUP(BG$164,$AD$9:$AN$20,8,FALSE)=INDEX($E$111:$G$114,MATCH("●",INDEX($H$111:$AQ$114,,MATCH($D182,$70:$70,0)-7),0),1),"","sed -i "&amp;IF($AK$162="MacOS","'' ","")&amp;"'s#"&amp;BG$164&amp;"="""&amp;VLOOKUP(BG$164,$AD$9:$AN$20,8,FALSE)&amp;""""&amp;"#"&amp;BG$164&amp;"="&amp;""""&amp;INDEX($E$111:$G$114,MATCH("●",INDEX($H$111:$AQ$114,,MATCH($D182,$70:$70,0)-7),0),1)&amp;""""&amp;"#g'"&amp;" ${CONFIG_DIR}db_data_config.txt; export "&amp;BG$164&amp;"="&amp;""""&amp;INDEX($E$111:$G$114,MATCH("●",INDEX($H$111:$AQ$114,,MATCH($D182,$70:$70,0)-7),0),1)&amp;""";"),",",""",""")</f>
        <v/>
      </c>
      <c r="BH182" s="73" t="str">
        <f>SUBSTITUTE(IF(INDEX($E$111:$G$114,MATCH("●",INDEX($H$111:$AQ$114,,MATCH($D182,$70:$70,0)-7),0),1)=VLOOKUP(BH$164,$AD$9:$AN$20,8,FALSE),"","sed -i "&amp;IF($AK$162="MacOS","'' ","")&amp;"'s#"&amp;BH$164&amp;"="""&amp;INDEX($E$111:$G$114,MATCH("●",INDEX($H$111:$AQ$114,,MATCH($D182,$70:$70,0)-7),0),1)&amp;""""&amp;"#"&amp;BH$164&amp;"="&amp;""""&amp;VLOOKUP(BH$164,$AD$9:$AN$20,8,FALSE)&amp;""""&amp;"#g'"&amp;"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82" s="73" t="str">
        <f>SUBSTITUTE(IF(VLOOKUP(BI$164,$AD$9:$AN$20,8,FALSE)=INDEX($E$116:$G$118,MATCH("●",INDEX($H$116:$AQ$118,,MATCH($D182,$70:$70,0)-7),0),1),"","sed -i "&amp;IF($AK$162="MacOS","'' ","")&amp;"'s#"&amp;BI$164&amp;"="""&amp;VLOOKUP(BI$164,$AD$9:$AN$20,8,FALSE)&amp;""""&amp;"#"&amp;BI$164&amp;"="&amp;""""&amp;INDEX($E$116:$G$118,MATCH("●",INDEX($H$116:$AQ$118,,MATCH($D182,$70:$70,0)-7),0),1)&amp;""""&amp;"#g'"&amp;" ${CONFIG_DIR}db_data_config.txt; export "&amp;BI$164&amp;"="&amp;""""&amp;INDEX($E$116:$G$118,MATCH("●",INDEX($H$116:$AQ$118,,MATCH($D182,$70:$70,0)-7),0),1)&amp;""";"),",",""",""")</f>
        <v/>
      </c>
      <c r="BJ182" s="73" t="str">
        <f>SUBSTITUTE(IF(INDEX($E$116:$G$118,MATCH("●",INDEX($H$116:$AQ$118,,MATCH($D182,$70:$70,0)-7),0),1)=VLOOKUP(BJ$164,$AD$9:$AN$20,8,FALSE),"","sed -i "&amp;IF($AK$162="MacOS","'' ","")&amp;"'s#"&amp;BJ$164&amp;"="""&amp;INDEX($E$116:$G$118,MATCH("●",INDEX($H$116:$AQ$118,,MATCH($D182,$70:$70,0)-7),0),1)&amp;""""&amp;"#"&amp;BJ$164&amp;"="&amp;""""&amp;VLOOKUP(BJ$164,$AD$9:$AN$20,8,FALSE)&amp;""""&amp;"#g'"&amp;"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2" s="73" t="str">
        <f>SUBSTITUTE(IF(VLOOKUP(BK$164,$AD$9:$AN$20,8,FALSE)=INDEX($E$120:$G$122,MATCH("●",INDEX($H$120:$AQ$122,,MATCH($D182,$70:$70,0)-7),0),1),"","sed -i "&amp;IF($AK$162="MacOS","'' ","")&amp;"'s#"&amp;BK$164&amp;"="""&amp;VLOOKUP(BK$164,$AD$9:$AN$20,8,FALSE)&amp;""""&amp;"#"&amp;BK$164&amp;"="&amp;""""&amp;INDEX($E$120:$G$122,MATCH("●",INDEX($H$120:$AQ$122,,MATCH($D182,$70:$70,0)-7),0),1)&amp;""""&amp;"#g'"&amp;" ${CONFIG_DIR}db_data_config.txt; export "&amp;BK$164&amp;"="&amp;""""&amp;INDEX($E$120:$G$122,MATCH("●",INDEX($H$120:$AQ$122,,MATCH($D182,$70:$70,0)-7),0),1)&amp;""";"),",",""",""")</f>
        <v/>
      </c>
      <c r="BL182" s="73" t="str">
        <f>SUBSTITUTE(IF(INDEX($E$120:$G$122,MATCH("●",INDEX($H$120:$AQ$122,,MATCH($D182,$70:$70,0)-7),0),1)=VLOOKUP(BL$164,$AD$9:$AN$20,8,FALSE),"","sed -i "&amp;IF($AK$162="MacOS","'' ","")&amp;"'s#"&amp;BL$164&amp;"="""&amp;INDEX($E$120:$G$122,MATCH("●",INDEX($H$120:$AQ$122,,MATCH($D182,$70:$70,0)-7),0),1)&amp;""""&amp;"#"&amp;BL$164&amp;"="&amp;""""&amp;VLOOKUP(BL$164,$AD$9:$AN$20,8,FALSE)&amp;""""&amp;"#g'"&amp;"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2" s="73" t="str">
        <f>SUBSTITUTE(IF(VLOOKUP(BM$164,$AD$9:$AN$20,8,FALSE)=INDEX($E$124:$G$126,MATCH("●",INDEX($H$124:$AQ$126,,MATCH($D182,$70:$70,0)-7),0),1),"","sed -i "&amp;IF($AK$162="MacOS","'' ","")&amp;"'s#"&amp;BM$164&amp;"="""&amp;VLOOKUP(BM$164,$AD$9:$AN$20,8,FALSE)&amp;""""&amp;"#"&amp;BM$164&amp;"="&amp;""""&amp;INDEX($E$124:$G$126,MATCH("●",INDEX($H$124:$AQ$126,,MATCH($D182,$70:$70,0)-7),0),1)&amp;""""&amp;"#g'"&amp;" ${CONFIG_DIR}db_data_config.txt; export "&amp;BM$164&amp;"="&amp;""""&amp;INDEX($E$124:$G$126,MATCH("●",INDEX($H$124:$AQ$126,,MATCH($D182,$70:$70,0)-7),0),1)&amp;""";"),",",""",""")</f>
        <v/>
      </c>
      <c r="BN182" s="73" t="str">
        <f>SUBSTITUTE(IF(INDEX($E$124:$G$126,MATCH("●",INDEX($H$124:$AQ$126,,MATCH($D182,$70:$70,0)-7),0),1)=VLOOKUP(BN$164,$AD$9:$AN$20,8,FALSE),"","sed -i "&amp;IF($AK$162="MacOS","'' ","")&amp;"'s#"&amp;BN$164&amp;"="""&amp;INDEX($E$124:$G$126,MATCH("●",INDEX($H$124:$AQ$126,,MATCH($D182,$70:$70,0)-7),0),1)&amp;""""&amp;"#"&amp;BN$164&amp;"="&amp;""""&amp;VLOOKUP(BN$164,$AD$9:$AN$20,8,FALSE)&amp;""""&amp;"#g'"&amp;"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2" s="73" t="str">
        <f>SUBSTITUTE(IF(VLOOKUP(BO$164,$AD$9:$AN$20,8,FALSE)=INDEX($E$128:$G$130,MATCH("●",INDEX($H$128:$AQ$130,,MATCH($D182,$70:$70,0)-7),0),1),"","sed -i "&amp;IF($AK$162="MacOS","'' ","")&amp;"'s#"&amp;BO$164&amp;"="""&amp;VLOOKUP(BO$164,$AD$9:$AN$20,8,FALSE)&amp;""""&amp;"#"&amp;BO$164&amp;"="&amp;""""&amp;INDEX($E$128:$G$130,MATCH("●",INDEX($H$128:$AQ$130,,MATCH($D182,$70:$70,0)-7),0),1)&amp;""""&amp;"#g'"&amp;" ${CONFIG_DIR}db_data_config.txt; export "&amp;BO$164&amp;"="&amp;""""&amp;INDEX($E$128:$G$130,MATCH("●",INDEX($H$128:$AQ$130,,MATCH($D182,$70:$70,0)-7),0),1)&amp;""";"),",",""",""")</f>
        <v/>
      </c>
      <c r="BP182" s="73" t="str">
        <f>SUBSTITUTE(IF(INDEX($E$128:$G$130,MATCH("●",INDEX($H$128:$AQ$130,,MATCH($D182,$70:$70,0)-7),0),1)=VLOOKUP(BP$164,$AD$9:$AN$20,8,FALSE),"","sed -i "&amp;IF($AK$162="MacOS","'' ","")&amp;"'s#"&amp;BP$164&amp;"="""&amp;INDEX($E$128:$G$130,MATCH("●",INDEX($H$128:$AQ$130,,MATCH($D182,$70:$70,0)-7),0),1)&amp;""""&amp;"#"&amp;BP$164&amp;"="&amp;""""&amp;VLOOKUP(BP$164,$AD$9:$AN$20,8,FALSE)&amp;""""&amp;"#g'"&amp;"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2" s="73" t="str">
        <f>SUBSTITUTE(IF(VLOOKUP(BQ$164,$AD$9:$AN$20,8,FALSE)=INDEX($E$132:$G$134,MATCH("●",INDEX($H$132:$AQ$134,,MATCH($D182,$70:$70,0)-7),0),1),"","sed -i "&amp;IF($AK$162="MacOS","'' ","")&amp;"'s#"&amp;BQ$164&amp;"="""&amp;VLOOKUP(BQ$164,$AD$9:$AN$20,8,FALSE)&amp;""""&amp;"#"&amp;BQ$164&amp;"="&amp;""""&amp;INDEX($E$132:$G$134,MATCH("●",INDEX($H$132:$AQ$134,,MATCH($D182,$70:$70,0)-7),0),1)&amp;""""&amp;"#g'"&amp;" ${CONFIG_DIR}db_data_config.txt; export "&amp;BQ$164&amp;"="&amp;""""&amp;INDEX($E$132:$G$134,MATCH("●",INDEX($H$132:$AQ$134,,MATCH($D182,$70:$70,0)-7),0),1)&amp;""";"),",",""",""")</f>
        <v/>
      </c>
      <c r="BR182" s="73" t="str">
        <f>SUBSTITUTE(IF(INDEX($E$132:$G$134,MATCH("●",INDEX($H$132:$AQ$134,,MATCH($D182,$70:$70,0)-7),0),1)=VLOOKUP(BR$164,$AD$9:$AN$20,8,FALSE),"","sed -i "&amp;IF($AK$162="MacOS","'' ","")&amp;"'s#"&amp;BR$164&amp;"="""&amp;INDEX($E$132:$G$134,MATCH("●",INDEX($H$132:$AQ$134,,MATCH($D182,$70:$70,0)-7),0),1)&amp;""""&amp;"#"&amp;BR$164&amp;"="&amp;""""&amp;VLOOKUP(BR$164,$AD$9:$AN$20,8,FALSE)&amp;""""&amp;"#g'"&amp;"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2" s="73" t="str">
        <f>SUBSTITUTE(IF(VLOOKUP(BS$164,$AD$9:$AN$20,8,FALSE)=INDEX($E$136:$G$138,MATCH("●",INDEX($H$136:$AQ$138,,MATCH($D182,$70:$70,0)-7),0),1),"","sed -i "&amp;IF($AK$162="MacOS","'' ","")&amp;"'s#"&amp;BS$164&amp;"="""&amp;VLOOKUP(BS$164,$AD$9:$AN$20,8,FALSE)&amp;""""&amp;"#"&amp;BS$164&amp;"="&amp;""""&amp;INDEX($E$136:$G$138,MATCH("●",INDEX($H$136:$AQ$138,,MATCH($D182,$70:$70,0)-7),0),1)&amp;""""&amp;"#g'"&amp;" ${CONFIG_DIR}db_data_config.txt; export "&amp;BS$164&amp;"="&amp;""""&amp;INDEX($E$136:$G$138,MATCH("●",INDEX($H$136:$AQ$138,,MATCH($D182,$70:$70,0)-7),0),1)&amp;""";"),",",""",""")</f>
        <v/>
      </c>
      <c r="BT182" s="73" t="str">
        <f>SUBSTITUTE(IF(INDEX($E$136:$G$138,MATCH("●",INDEX($H$136:$AQ$138,,MATCH($D182,$70:$70,0)-7),0),1)=VLOOKUP(BT$164,$AD$9:$AN$20,8,FALSE),"","sed -i "&amp;IF($AK$162="MacOS","'' ","")&amp;"'s#"&amp;BT$164&amp;"="""&amp;INDEX($E$136:$G$138,MATCH("●",INDEX($H$136:$AQ$138,,MATCH($D182,$70:$70,0)-7),0),1)&amp;""""&amp;"#"&amp;BT$164&amp;"="&amp;""""&amp;VLOOKUP(BT$164,$AD$9:$AN$20,8,FALSE)&amp;""""&amp;"#g'"&amp;"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2" s="60" t="s">
        <v>1107</v>
      </c>
    </row>
    <row r="183" spans="4:73" ht="90" customHeight="1">
      <c r="D183" s="138">
        <f t="shared" si="3"/>
        <v>126</v>
      </c>
      <c r="E183" s="139"/>
      <c r="F183" s="139"/>
      <c r="G183" s="140"/>
      <c r="H183" s="45" t="str">
        <f t="shared" ca="1" si="2"/>
        <v>clear; echo テストケース126;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6" t="str" cm="1">
        <f t="array" ref="AE183">SUBSTITUTE(INDEX($H$140:$AQ$140, , MATCH($D183, $70:$70, 0)-7),"-","")</f>
        <v>正常</v>
      </c>
      <c r="AF183" s="147"/>
      <c r="AG183" s="148"/>
      <c r="AH183" s="156" t="s">
        <v>1009</v>
      </c>
      <c r="AI183" s="157"/>
      <c r="AJ183" s="157"/>
      <c r="AK183" s="157"/>
      <c r="AL183" s="157"/>
      <c r="AM183" s="157"/>
      <c r="AN183" s="157"/>
      <c r="AO183" s="157"/>
      <c r="AP183" s="157"/>
      <c r="AQ183" s="158"/>
      <c r="AS183" s="69" t="str" cm="1">
        <f t="array" ref="AS183">SUBSTITUTE(TEXT(INDEX($H$143:$AQ$143,1,$D183-108),"000000"),"-","")</f>
        <v>220001</v>
      </c>
      <c r="AT183" s="70"/>
      <c r="AU183" s="71"/>
      <c r="AW183" s="73" t="str">
        <f>SUBSTITUTE(IF(VLOOKUP(AW$164,$AD$9:$AN$20,8,FALSE)=INDEX($E$76:$G$78,MATCH("●",INDEX($H$76:$AQ$78,,MATCH($D183,$70:$70,0)-7),0),1),"","sed -i "&amp;IF($AK$162="MacOS","'' ","")&amp;"'s#"&amp;AW$164&amp;"="""&amp;VLOOKUP(AW$164,$AD$9:$AN$20,8,FALSE)&amp;""""&amp;"#"&amp;AW$164&amp;"="&amp;""""&amp;INDEX($E$76:$G$78,MATCH("●",INDEX($H$76:$AQ$78,,MATCH($D183,$70:$70,0)-7),0),1)&amp;""""&amp;"#g'"&amp;" ${CONFIG_DIR}db_data_config.txt; export "&amp;AW$164&amp;"="&amp;""""&amp;INDEX($E$76:$G$78,MATCH("●",INDEX($H$76:$AQ$78,,MATCH($D183,$70:$70,0)-7),0),1)&amp;""";"),",",""",""")</f>
        <v/>
      </c>
      <c r="AX183" s="73" t="str">
        <f>SUBSTITUTE(IF(INDEX($E$76:$G$78,MATCH("●",INDEX($H$76:$AQ$78,,MATCH($D183,$70:$70,0)-7),0),1)=VLOOKUP(AX$164,$AD$9:$AN$20,8,FALSE),"","sed -i "&amp;IF($AK$162="MacOS","'' ","")&amp;"'s#"&amp;AX$164&amp;"="""&amp;INDEX($E$76:$G$78,MATCH("●",INDEX($H$76:$AQ$78,,MATCH($D183,$70:$70,0)-7),0),1)&amp;""""&amp;"#"&amp;AX$164&amp;"="&amp;""""&amp;VLOOKUP(AX$164,$AD$9:$AN$20,8,FALSE)&amp;""""&amp;"#g'"&amp;"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3" s="73" t="str">
        <f>SUBSTITUTE(IF(VLOOKUP(AY$164,$AD$9:$AN$20,8,FALSE)=INDEX($E$80:$G$84,MATCH("●",INDEX($H$80:$AQ$84,,MATCH($D183,$70:$70,0)-7),0),1),"","sed -i "&amp;IF($AK$162="MacOS","'' ","")&amp;"'s#"&amp;AY$164&amp;"="""&amp;VLOOKUP(AY$164,$AD$9:$AN$20,8,FALSE)&amp;""""&amp;"#"&amp;AY$164&amp;"="&amp;""""&amp;INDEX($E$80:$G$84,MATCH("●",INDEX($H$80:$AQ$84,,MATCH($D183,$70:$70,0)-7),0),1)&amp;""""&amp;"#g'"&amp;" ${CONFIG_DIR}db_data_config.txt; export "&amp;AY$164&amp;"="&amp;""""&amp;INDEX($E$80:$G$84,MATCH("●",INDEX($H$80:$AQ$84,,MATCH($D183,$70:$70,0)-7),0),1)&amp;""";"),",",""",""")</f>
        <v>sed -i '' 's#COLUMN_DATA_TYPE="char"#COLUMN_DATA_TYPE="short"#g' ${CONFIG_DIR}db_data_config.txt; export COLUMN_DATA_TYPE="short";</v>
      </c>
      <c r="AZ183" s="73" t="str">
        <f>SUBSTITUTE(IF(INDEX($E$80:$G$84,MATCH("●",INDEX($H$80:$AQ$84,,MATCH($D183,$70:$70,0)-7),0),1)=VLOOKUP(AZ$164,$AD$9:$AN$20,8,FALSE),"","sed -i "&amp;IF($AK$162="MacOS","'' ","")&amp;"'s#"&amp;AZ$164&amp;"="""&amp;INDEX($E$80:$G$84,MATCH("●",INDEX($H$80:$AQ$84,,MATCH($D183,$70:$70,0)-7),0),1)&amp;""""&amp;"#"&amp;AZ$164&amp;"="&amp;""""&amp;VLOOKUP(AZ$164,$AD$9:$AN$20,8,FALSE)&amp;""""&amp;"#g'"&amp;"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3" s="73" t="str">
        <f>SUBSTITUTE(IF(VLOOKUP(BA$164,$AD$9:$AN$20,8,FALSE)=INDEX($E$86:$G$99,MATCH("●",INDEX($H$86:$AQ$99,,MATCH($D183,$70:$70,0)-7),0),1),"","sed -i "&amp;IF($AK$162="MacOS","'' ","")&amp;"'s#"&amp;BA$164&amp;"="""&amp;VLOOKUP(BA$164,$AD$9:$AN$20,8,FALSE)&amp;""""&amp;"#"&amp;BA$164&amp;"="&amp;""""&amp;INDEX($E$86:$G$99,MATCH("●",INDEX($H$86:$AQ$99,,MATCH($D183,$70:$70,0)-7),0),1)&amp;""""&amp;"#g'"&amp;" ${CONFIG_DIR}db_data_config.txt; export "&amp;BA$164&amp;"="&amp;""""&amp;INDEX($E$86:$G$99,MATCH("●",INDEX($H$86:$AQ$99,,MATCH($D183,$70:$70,0)-7),0),1)&amp;""";"),",",""",""")</f>
        <v>sed -i '' 's#COLUMN_DATA_LENGTH="3"#COLUMN_DATA_LENGTH="2"#g' ${CONFIG_DIR}db_data_config.txt; export COLUMN_DATA_LENGTH="2";</v>
      </c>
      <c r="BB183" s="73" t="str">
        <f>SUBSTITUTE(IF(INDEX($E$86:$G$99,MATCH("●",INDEX($H$86:$AQ$99,,MATCH($D183,$70:$70,0)-7),0),1)=VLOOKUP(BB$164,$AD$9:$AN$20,8,FALSE),"","sed -i "&amp;IF($AK$162="MacOS","'' ","")&amp;"'s#"&amp;BB$164&amp;"="""&amp;INDEX($E$86:$G$99,MATCH("●",INDEX($H$86:$AQ$99,,MATCH($D183,$70:$70,0)-7),0),1)&amp;""""&amp;"#"&amp;BB$164&amp;"="&amp;""""&amp;VLOOKUP(BB$164,$AD$9:$AN$20,8,FALSE)&amp;""""&amp;"#g'"&amp;"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83" s="73" t="str">
        <f>SUBSTITUTE(IF(VLOOKUP(BC$164,$AD$9:$AN$20,8,FALSE)=INDEX($E$101:$G$104,MATCH("●",INDEX($H$101:$AQ$104,,MATCH($D183,$70:$70,0)-7),0),1),"","sed -i "&amp;IF($AK$162="MacOS","'' ","")&amp;"'s#"&amp;BC$164&amp;"="""&amp;VLOOKUP(BC$164,$AD$9:$AN$20,8,FALSE)&amp;""""&amp;"#"&amp;BC$164&amp;"="&amp;""""&amp;INDEX($E$101:$G$104,MATCH("●",INDEX($H$101:$AQ$104,,MATCH($D183,$70:$70,0)-7),0),1)&amp;""""&amp;"#g'"&amp;" ${CONFIG_DIR}db_data_config.txt; export "&amp;BC$164&amp;"="&amp;""""&amp;INDEX($E$101:$G$104,MATCH("●",INDEX($H$101:$AQ$104,,MATCH($D183,$70:$70,0)-7),0),1)&amp;""";"),",",""",""")</f>
        <v>sed -i '' 's#COLUMN_DATA_TRIM="NONE"#COLUMN_DATA_TRIM="ftbt"#g' ${CONFIG_DIR}db_data_config.txt; export COLUMN_DATA_TRIM="ftbt";</v>
      </c>
      <c r="BD183" s="73" t="str">
        <f>SUBSTITUTE(IF(INDEX($E$101:$G$104,MATCH("●",INDEX($H$101:$AQ$104,,MATCH($D183,$70:$70,0)-7),0),1)=VLOOKUP(BD$164,$AD$9:$AN$20,8,FALSE),"","sed -i "&amp;IF($AK$162="MacOS","'' ","")&amp;"'s#"&amp;BD$164&amp;"="""&amp;INDEX($E$101:$G$104,MATCH("●",INDEX($H$101:$AQ$104,,MATCH($D183,$70:$70,0)-7),0),1)&amp;""""&amp;"#"&amp;BD$164&amp;"="&amp;""""&amp;VLOOKUP(BD$164,$AD$9:$AN$20,8,FALSE)&amp;""""&amp;"#g'"&amp;"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3" s="73" t="str">
        <f>SUBSTITUTE(IF(VLOOKUP(BE$164,$AD$9:$AN$20,8,FALSE)=INDEX($E$106:$G$109,MATCH("●",INDEX($H$106:$AQ$109,,MATCH($D183,$70:$70,0)-7),0),1),"","sed -i "&amp;IF($AK$162="MacOS","'' ","")&amp;"'s#"&amp;BE$164&amp;"="""&amp;VLOOKUP(BE$164,$AD$9:$AN$20,8,FALSE)&amp;""""&amp;"#"&amp;BE$164&amp;"="&amp;""""&amp;INDEX($E$106:$G$109,MATCH("●",INDEX($H$106:$AQ$109,,MATCH($D183,$70:$70,0)-7),0),1)&amp;""""&amp;"#g'"&amp;" ${CONFIG_DIR}db_data_config.txt; export "&amp;BE$164&amp;"="&amp;""""&amp;INDEX($E$106:$G$109,MATCH("●",INDEX($H$106:$AQ$109,,MATCH($D183,$70:$70,0)-7),0),1)&amp;""";"),",",""",""")</f>
        <v/>
      </c>
      <c r="BF183" s="73" t="str">
        <f>SUBSTITUTE(IF(INDEX($E$106:$G$109,MATCH("●",INDEX($H$106:$AQ$109,,MATCH($D183,$70:$70,0)-7),0),1)=VLOOKUP(BF$164,$AD$9:$AN$20,8,FALSE),"","sed -i "&amp;IF($AK$162="MacOS","'' ","")&amp;"'s#"&amp;BF$164&amp;"="""&amp;INDEX($E$106:$G$109,MATCH("●",INDEX($H$106:$AQ$109,,MATCH($D183,$70:$70,0)-7),0),1)&amp;""""&amp;"#"&amp;BF$164&amp;"="&amp;""""&amp;VLOOKUP(BF$164,$AD$9:$AN$20,8,FALSE)&amp;""""&amp;"#g'"&amp;"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83" s="73" t="str">
        <f>SUBSTITUTE(IF(VLOOKUP(BG$164,$AD$9:$AN$20,8,FALSE)=INDEX($E$111:$G$114,MATCH("●",INDEX($H$111:$AQ$114,,MATCH($D183,$70:$70,0)-7),0),1),"","sed -i "&amp;IF($AK$162="MacOS","'' ","")&amp;"'s#"&amp;BG$164&amp;"="""&amp;VLOOKUP(BG$164,$AD$9:$AN$20,8,FALSE)&amp;""""&amp;"#"&amp;BG$164&amp;"="&amp;""""&amp;INDEX($E$111:$G$114,MATCH("●",INDEX($H$111:$AQ$114,,MATCH($D183,$70:$70,0)-7),0),1)&amp;""""&amp;"#g'"&amp;" ${CONFIG_DIR}db_data_config.txt; export "&amp;BG$164&amp;"="&amp;""""&amp;INDEX($E$111:$G$114,MATCH("●",INDEX($H$111:$AQ$114,,MATCH($D183,$70:$70,0)-7),0),1)&amp;""";"),",",""",""")</f>
        <v/>
      </c>
      <c r="BH183" s="73" t="str">
        <f>SUBSTITUTE(IF(INDEX($E$111:$G$114,MATCH("●",INDEX($H$111:$AQ$114,,MATCH($D183,$70:$70,0)-7),0),1)=VLOOKUP(BH$164,$AD$9:$AN$20,8,FALSE),"","sed -i "&amp;IF($AK$162="MacOS","'' ","")&amp;"'s#"&amp;BH$164&amp;"="""&amp;INDEX($E$111:$G$114,MATCH("●",INDEX($H$111:$AQ$114,,MATCH($D183,$70:$70,0)-7),0),1)&amp;""""&amp;"#"&amp;BH$164&amp;"="&amp;""""&amp;VLOOKUP(BH$164,$AD$9:$AN$20,8,FALSE)&amp;""""&amp;"#g'"&amp;"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83" s="73" t="str">
        <f>SUBSTITUTE(IF(VLOOKUP(BI$164,$AD$9:$AN$20,8,FALSE)=INDEX($E$116:$G$118,MATCH("●",INDEX($H$116:$AQ$118,,MATCH($D183,$70:$70,0)-7),0),1),"","sed -i "&amp;IF($AK$162="MacOS","'' ","")&amp;"'s#"&amp;BI$164&amp;"="""&amp;VLOOKUP(BI$164,$AD$9:$AN$20,8,FALSE)&amp;""""&amp;"#"&amp;BI$164&amp;"="&amp;""""&amp;INDEX($E$116:$G$118,MATCH("●",INDEX($H$116:$AQ$118,,MATCH($D183,$70:$70,0)-7),0),1)&amp;""""&amp;"#g'"&amp;" ${CONFIG_DIR}db_data_config.txt; export "&amp;BI$164&amp;"="&amp;""""&amp;INDEX($E$116:$G$118,MATCH("●",INDEX($H$116:$AQ$118,,MATCH($D183,$70:$70,0)-7),0),1)&amp;""";"),",",""",""")</f>
        <v/>
      </c>
      <c r="BJ183" s="73" t="str">
        <f>SUBSTITUTE(IF(INDEX($E$116:$G$118,MATCH("●",INDEX($H$116:$AQ$118,,MATCH($D183,$70:$70,0)-7),0),1)=VLOOKUP(BJ$164,$AD$9:$AN$20,8,FALSE),"","sed -i "&amp;IF($AK$162="MacOS","'' ","")&amp;"'s#"&amp;BJ$164&amp;"="""&amp;INDEX($E$116:$G$118,MATCH("●",INDEX($H$116:$AQ$118,,MATCH($D183,$70:$70,0)-7),0),1)&amp;""""&amp;"#"&amp;BJ$164&amp;"="&amp;""""&amp;VLOOKUP(BJ$164,$AD$9:$AN$20,8,FALSE)&amp;""""&amp;"#g'"&amp;"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3" s="73" t="str">
        <f>SUBSTITUTE(IF(VLOOKUP(BK$164,$AD$9:$AN$20,8,FALSE)=INDEX($E$120:$G$122,MATCH("●",INDEX($H$120:$AQ$122,,MATCH($D183,$70:$70,0)-7),0),1),"","sed -i "&amp;IF($AK$162="MacOS","'' ","")&amp;"'s#"&amp;BK$164&amp;"="""&amp;VLOOKUP(BK$164,$AD$9:$AN$20,8,FALSE)&amp;""""&amp;"#"&amp;BK$164&amp;"="&amp;""""&amp;INDEX($E$120:$G$122,MATCH("●",INDEX($H$120:$AQ$122,,MATCH($D183,$70:$70,0)-7),0),1)&amp;""""&amp;"#g'"&amp;" ${CONFIG_DIR}db_data_config.txt; export "&amp;BK$164&amp;"="&amp;""""&amp;INDEX($E$120:$G$122,MATCH("●",INDEX($H$120:$AQ$122,,MATCH($D183,$70:$70,0)-7),0),1)&amp;""";"),",",""",""")</f>
        <v/>
      </c>
      <c r="BL183" s="73" t="str">
        <f>SUBSTITUTE(IF(INDEX($E$120:$G$122,MATCH("●",INDEX($H$120:$AQ$122,,MATCH($D183,$70:$70,0)-7),0),1)=VLOOKUP(BL$164,$AD$9:$AN$20,8,FALSE),"","sed -i "&amp;IF($AK$162="MacOS","'' ","")&amp;"'s#"&amp;BL$164&amp;"="""&amp;INDEX($E$120:$G$122,MATCH("●",INDEX($H$120:$AQ$122,,MATCH($D183,$70:$70,0)-7),0),1)&amp;""""&amp;"#"&amp;BL$164&amp;"="&amp;""""&amp;VLOOKUP(BL$164,$AD$9:$AN$20,8,FALSE)&amp;""""&amp;"#g'"&amp;"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3" s="73" t="str">
        <f>SUBSTITUTE(IF(VLOOKUP(BM$164,$AD$9:$AN$20,8,FALSE)=INDEX($E$124:$G$126,MATCH("●",INDEX($H$124:$AQ$126,,MATCH($D183,$70:$70,0)-7),0),1),"","sed -i "&amp;IF($AK$162="MacOS","'' ","")&amp;"'s#"&amp;BM$164&amp;"="""&amp;VLOOKUP(BM$164,$AD$9:$AN$20,8,FALSE)&amp;""""&amp;"#"&amp;BM$164&amp;"="&amp;""""&amp;INDEX($E$124:$G$126,MATCH("●",INDEX($H$124:$AQ$126,,MATCH($D183,$70:$70,0)-7),0),1)&amp;""""&amp;"#g'"&amp;" ${CONFIG_DIR}db_data_config.txt; export "&amp;BM$164&amp;"="&amp;""""&amp;INDEX($E$124:$G$126,MATCH("●",INDEX($H$124:$AQ$126,,MATCH($D183,$70:$70,0)-7),0),1)&amp;""";"),",",""",""")</f>
        <v/>
      </c>
      <c r="BN183" s="73" t="str">
        <f>SUBSTITUTE(IF(INDEX($E$124:$G$126,MATCH("●",INDEX($H$124:$AQ$126,,MATCH($D183,$70:$70,0)-7),0),1)=VLOOKUP(BN$164,$AD$9:$AN$20,8,FALSE),"","sed -i "&amp;IF($AK$162="MacOS","'' ","")&amp;"'s#"&amp;BN$164&amp;"="""&amp;INDEX($E$124:$G$126,MATCH("●",INDEX($H$124:$AQ$126,,MATCH($D183,$70:$70,0)-7),0),1)&amp;""""&amp;"#"&amp;BN$164&amp;"="&amp;""""&amp;VLOOKUP(BN$164,$AD$9:$AN$20,8,FALSE)&amp;""""&amp;"#g'"&amp;"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3" s="73" t="str">
        <f>SUBSTITUTE(IF(VLOOKUP(BO$164,$AD$9:$AN$20,8,FALSE)=INDEX($E$128:$G$130,MATCH("●",INDEX($H$128:$AQ$130,,MATCH($D183,$70:$70,0)-7),0),1),"","sed -i "&amp;IF($AK$162="MacOS","'' ","")&amp;"'s#"&amp;BO$164&amp;"="""&amp;VLOOKUP(BO$164,$AD$9:$AN$20,8,FALSE)&amp;""""&amp;"#"&amp;BO$164&amp;"="&amp;""""&amp;INDEX($E$128:$G$130,MATCH("●",INDEX($H$128:$AQ$130,,MATCH($D183,$70:$70,0)-7),0),1)&amp;""""&amp;"#g'"&amp;" ${CONFIG_DIR}db_data_config.txt; export "&amp;BO$164&amp;"="&amp;""""&amp;INDEX($E$128:$G$130,MATCH("●",INDEX($H$128:$AQ$130,,MATCH($D183,$70:$70,0)-7),0),1)&amp;""";"),",",""",""")</f>
        <v/>
      </c>
      <c r="BP183" s="73" t="str">
        <f>SUBSTITUTE(IF(INDEX($E$128:$G$130,MATCH("●",INDEX($H$128:$AQ$130,,MATCH($D183,$70:$70,0)-7),0),1)=VLOOKUP(BP$164,$AD$9:$AN$20,8,FALSE),"","sed -i "&amp;IF($AK$162="MacOS","'' ","")&amp;"'s#"&amp;BP$164&amp;"="""&amp;INDEX($E$128:$G$130,MATCH("●",INDEX($H$128:$AQ$130,,MATCH($D183,$70:$70,0)-7),0),1)&amp;""""&amp;"#"&amp;BP$164&amp;"="&amp;""""&amp;VLOOKUP(BP$164,$AD$9:$AN$20,8,FALSE)&amp;""""&amp;"#g'"&amp;"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3" s="73" t="str">
        <f>SUBSTITUTE(IF(VLOOKUP(BQ$164,$AD$9:$AN$20,8,FALSE)=INDEX($E$132:$G$134,MATCH("●",INDEX($H$132:$AQ$134,,MATCH($D183,$70:$70,0)-7),0),1),"","sed -i "&amp;IF($AK$162="MacOS","'' ","")&amp;"'s#"&amp;BQ$164&amp;"="""&amp;VLOOKUP(BQ$164,$AD$9:$AN$20,8,FALSE)&amp;""""&amp;"#"&amp;BQ$164&amp;"="&amp;""""&amp;INDEX($E$132:$G$134,MATCH("●",INDEX($H$132:$AQ$134,,MATCH($D183,$70:$70,0)-7),0),1)&amp;""""&amp;"#g'"&amp;" ${CONFIG_DIR}db_data_config.txt; export "&amp;BQ$164&amp;"="&amp;""""&amp;INDEX($E$132:$G$134,MATCH("●",INDEX($H$132:$AQ$134,,MATCH($D183,$70:$70,0)-7),0),1)&amp;""";"),",",""",""")</f>
        <v/>
      </c>
      <c r="BR183" s="73" t="str">
        <f>SUBSTITUTE(IF(INDEX($E$132:$G$134,MATCH("●",INDEX($H$132:$AQ$134,,MATCH($D183,$70:$70,0)-7),0),1)=VLOOKUP(BR$164,$AD$9:$AN$20,8,FALSE),"","sed -i "&amp;IF($AK$162="MacOS","'' ","")&amp;"'s#"&amp;BR$164&amp;"="""&amp;INDEX($E$132:$G$134,MATCH("●",INDEX($H$132:$AQ$134,,MATCH($D183,$70:$70,0)-7),0),1)&amp;""""&amp;"#"&amp;BR$164&amp;"="&amp;""""&amp;VLOOKUP(BR$164,$AD$9:$AN$20,8,FALSE)&amp;""""&amp;"#g'"&amp;"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3" s="73" t="str">
        <f>SUBSTITUTE(IF(VLOOKUP(BS$164,$AD$9:$AN$20,8,FALSE)=INDEX($E$136:$G$138,MATCH("●",INDEX($H$136:$AQ$138,,MATCH($D183,$70:$70,0)-7),0),1),"","sed -i "&amp;IF($AK$162="MacOS","'' ","")&amp;"'s#"&amp;BS$164&amp;"="""&amp;VLOOKUP(BS$164,$AD$9:$AN$20,8,FALSE)&amp;""""&amp;"#"&amp;BS$164&amp;"="&amp;""""&amp;INDEX($E$136:$G$138,MATCH("●",INDEX($H$136:$AQ$138,,MATCH($D183,$70:$70,0)-7),0),1)&amp;""""&amp;"#g'"&amp;" ${CONFIG_DIR}db_data_config.txt; export "&amp;BS$164&amp;"="&amp;""""&amp;INDEX($E$136:$G$138,MATCH("●",INDEX($H$136:$AQ$138,,MATCH($D183,$70:$70,0)-7),0),1)&amp;""";"),",",""",""")</f>
        <v/>
      </c>
      <c r="BT183" s="73" t="str">
        <f>SUBSTITUTE(IF(INDEX($E$136:$G$138,MATCH("●",INDEX($H$136:$AQ$138,,MATCH($D183,$70:$70,0)-7),0),1)=VLOOKUP(BT$164,$AD$9:$AN$20,8,FALSE),"","sed -i "&amp;IF($AK$162="MacOS","'' ","")&amp;"'s#"&amp;BT$164&amp;"="""&amp;INDEX($E$136:$G$138,MATCH("●",INDEX($H$136:$AQ$138,,MATCH($D183,$70:$70,0)-7),0),1)&amp;""""&amp;"#"&amp;BT$164&amp;"="&amp;""""&amp;VLOOKUP(BT$164,$AD$9:$AN$20,8,FALSE)&amp;""""&amp;"#g'"&amp;"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3" s="60" t="s">
        <v>1107</v>
      </c>
    </row>
    <row r="184" spans="4:73" ht="108" customHeight="1">
      <c r="D184" s="138">
        <f t="shared" si="3"/>
        <v>127</v>
      </c>
      <c r="E184" s="139"/>
      <c r="F184" s="139"/>
      <c r="G184" s="140"/>
      <c r="H184" s="45" t="str">
        <f t="shared" ca="1" si="2"/>
        <v>clear; echo テストケース127;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6" t="str" cm="1">
        <f t="array" ref="AE184">SUBSTITUTE(INDEX($H$140:$AQ$140, , MATCH($D184, $70:$70, 0)-7),"-","")</f>
        <v>異常</v>
      </c>
      <c r="AF184" s="147"/>
      <c r="AG184" s="148"/>
      <c r="AH184" s="156" t="s">
        <v>1010</v>
      </c>
      <c r="AI184" s="157"/>
      <c r="AJ184" s="157"/>
      <c r="AK184" s="157"/>
      <c r="AL184" s="157"/>
      <c r="AM184" s="157"/>
      <c r="AN184" s="157"/>
      <c r="AO184" s="157"/>
      <c r="AP184" s="157"/>
      <c r="AQ184" s="158"/>
      <c r="AS184" s="69" t="str" cm="1">
        <f t="array" ref="AS184">SUBSTITUTE(TEXT(INDEX($H$143:$AQ$143,1,$D184-108),"000000"),"-","")</f>
        <v>220147</v>
      </c>
      <c r="AT184" s="70"/>
      <c r="AU184" s="71"/>
      <c r="AW184" s="73" t="str">
        <f>SUBSTITUTE(IF(VLOOKUP(AW$164,$AD$9:$AN$20,8,FALSE)=INDEX($E$76:$G$78,MATCH("●",INDEX($H$76:$AQ$78,,MATCH($D184,$70:$70,0)-7),0),1),"","sed -i "&amp;IF($AK$162="MacOS","'' ","")&amp;"'s#"&amp;AW$164&amp;"="""&amp;VLOOKUP(AW$164,$AD$9:$AN$20,8,FALSE)&amp;""""&amp;"#"&amp;AW$164&amp;"="&amp;""""&amp;INDEX($E$76:$G$78,MATCH("●",INDEX($H$76:$AQ$78,,MATCH($D184,$70:$70,0)-7),0),1)&amp;""""&amp;"#g'"&amp;" ${CONFIG_DIR}db_data_config.txt; export "&amp;AW$164&amp;"="&amp;""""&amp;INDEX($E$76:$G$78,MATCH("●",INDEX($H$76:$AQ$78,,MATCH($D184,$70:$70,0)-7),0),1)&amp;""";"),",",""",""")</f>
        <v/>
      </c>
      <c r="AX184" s="73" t="str">
        <f>SUBSTITUTE(IF(INDEX($E$76:$G$78,MATCH("●",INDEX($H$76:$AQ$78,,MATCH($D184,$70:$70,0)-7),0),1)=VLOOKUP(AX$164,$AD$9:$AN$20,8,FALSE),"","sed -i "&amp;IF($AK$162="MacOS","'' ","")&amp;"'s#"&amp;AX$164&amp;"="""&amp;INDEX($E$76:$G$78,MATCH("●",INDEX($H$76:$AQ$78,,MATCH($D184,$70:$70,0)-7),0),1)&amp;""""&amp;"#"&amp;AX$164&amp;"="&amp;""""&amp;VLOOKUP(AX$164,$AD$9:$AN$20,8,FALSE)&amp;""""&amp;"#g'"&amp;"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4" s="73" t="str">
        <f>SUBSTITUTE(IF(VLOOKUP(AY$164,$AD$9:$AN$20,8,FALSE)=INDEX($E$80:$G$84,MATCH("●",INDEX($H$80:$AQ$84,,MATCH($D184,$70:$70,0)-7),0),1),"","sed -i "&amp;IF($AK$162="MacOS","'' ","")&amp;"'s#"&amp;AY$164&amp;"="""&amp;VLOOKUP(AY$164,$AD$9:$AN$20,8,FALSE)&amp;""""&amp;"#"&amp;AY$164&amp;"="&amp;""""&amp;INDEX($E$80:$G$84,MATCH("●",INDEX($H$80:$AQ$84,,MATCH($D184,$70:$70,0)-7),0),1)&amp;""""&amp;"#g'"&amp;" ${CONFIG_DIR}db_data_config.txt; export "&amp;AY$164&amp;"="&amp;""""&amp;INDEX($E$80:$G$84,MATCH("●",INDEX($H$80:$AQ$84,,MATCH($D184,$70:$70,0)-7),0),1)&amp;""";"),",",""",""")</f>
        <v>sed -i '' 's#COLUMN_DATA_TYPE="char"#COLUMN_DATA_TYPE="short"#g' ${CONFIG_DIR}db_data_config.txt; export COLUMN_DATA_TYPE="short";</v>
      </c>
      <c r="AZ184" s="73" t="str">
        <f>SUBSTITUTE(IF(INDEX($E$80:$G$84,MATCH("●",INDEX($H$80:$AQ$84,,MATCH($D184,$70:$70,0)-7),0),1)=VLOOKUP(AZ$164,$AD$9:$AN$20,8,FALSE),"","sed -i "&amp;IF($AK$162="MacOS","'' ","")&amp;"'s#"&amp;AZ$164&amp;"="""&amp;INDEX($E$80:$G$84,MATCH("●",INDEX($H$80:$AQ$84,,MATCH($D184,$70:$70,0)-7),0),1)&amp;""""&amp;"#"&amp;AZ$164&amp;"="&amp;""""&amp;VLOOKUP(AZ$164,$AD$9:$AN$20,8,FALSE)&amp;""""&amp;"#g'"&amp;"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4" s="73" t="str">
        <f>SUBSTITUTE(IF(VLOOKUP(BA$164,$AD$9:$AN$20,8,FALSE)=INDEX($E$86:$G$99,MATCH("●",INDEX($H$86:$AQ$99,,MATCH($D184,$70:$70,0)-7),0),1),"","sed -i "&amp;IF($AK$162="MacOS","'' ","")&amp;"'s#"&amp;BA$164&amp;"="""&amp;VLOOKUP(BA$164,$AD$9:$AN$20,8,FALSE)&amp;""""&amp;"#"&amp;BA$164&amp;"="&amp;""""&amp;INDEX($E$86:$G$99,MATCH("●",INDEX($H$86:$AQ$99,,MATCH($D184,$70:$70,0)-7),0),1)&amp;""""&amp;"#g'"&amp;" ${CONFIG_DIR}db_data_config.txt; export "&amp;BA$164&amp;"="&amp;""""&amp;INDEX($E$86:$G$99,MATCH("●",INDEX($H$86:$AQ$99,,MATCH($D184,$70:$70,0)-7),0),1)&amp;""";"),",",""",""")</f>
        <v/>
      </c>
      <c r="BB184" s="73" t="str">
        <f>SUBSTITUTE(IF(INDEX($E$86:$G$99,MATCH("●",INDEX($H$86:$AQ$99,,MATCH($D184,$70:$70,0)-7),0),1)=VLOOKUP(BB$164,$AD$9:$AN$20,8,FALSE),"","sed -i "&amp;IF($AK$162="MacOS","'' ","")&amp;"'s#"&amp;BB$164&amp;"="""&amp;INDEX($E$86:$G$99,MATCH("●",INDEX($H$86:$AQ$99,,MATCH($D184,$70:$70,0)-7),0),1)&amp;""""&amp;"#"&amp;BB$164&amp;"="&amp;""""&amp;VLOOKUP(BB$164,$AD$9:$AN$20,8,FALSE)&amp;""""&amp;"#g'"&amp;"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84" s="73" t="str">
        <f>SUBSTITUTE(IF(VLOOKUP(BC$164,$AD$9:$AN$20,8,FALSE)=INDEX($E$101:$G$104,MATCH("●",INDEX($H$101:$AQ$104,,MATCH($D184,$70:$70,0)-7),0),1),"","sed -i "&amp;IF($AK$162="MacOS","'' ","")&amp;"'s#"&amp;BC$164&amp;"="""&amp;VLOOKUP(BC$164,$AD$9:$AN$20,8,FALSE)&amp;""""&amp;"#"&amp;BC$164&amp;"="&amp;""""&amp;INDEX($E$101:$G$104,MATCH("●",INDEX($H$101:$AQ$104,,MATCH($D184,$70:$70,0)-7),0),1)&amp;""""&amp;"#g'"&amp;" ${CONFIG_DIR}db_data_config.txt; export "&amp;BC$164&amp;"="&amp;""""&amp;INDEX($E$101:$G$104,MATCH("●",INDEX($H$101:$AQ$104,,MATCH($D184,$70:$70,0)-7),0),1)&amp;""";"),",",""",""")</f>
        <v>sed -i '' 's#COLUMN_DATA_TRIM="NONE"#COLUMN_DATA_TRIM="FTBT"#g' ${CONFIG_DIR}db_data_config.txt; export COLUMN_DATA_TRIM="FTBT";</v>
      </c>
      <c r="BD184" s="73" t="str">
        <f>SUBSTITUTE(IF(INDEX($E$101:$G$104,MATCH("●",INDEX($H$101:$AQ$104,,MATCH($D184,$70:$70,0)-7),0),1)=VLOOKUP(BD$164,$AD$9:$AN$20,8,FALSE),"","sed -i "&amp;IF($AK$162="MacOS","'' ","")&amp;"'s#"&amp;BD$164&amp;"="""&amp;INDEX($E$101:$G$104,MATCH("●",INDEX($H$101:$AQ$104,,MATCH($D184,$70:$70,0)-7),0),1)&amp;""""&amp;"#"&amp;BD$164&amp;"="&amp;""""&amp;VLOOKUP(BD$164,$AD$9:$AN$20,8,FALSE)&amp;""""&amp;"#g'"&amp;"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4" s="73" t="str">
        <f>SUBSTITUTE(IF(VLOOKUP(BE$164,$AD$9:$AN$20,8,FALSE)=INDEX($E$106:$G$109,MATCH("●",INDEX($H$106:$AQ$109,,MATCH($D184,$70:$70,0)-7),0),1),"","sed -i "&amp;IF($AK$162="MacOS","'' ","")&amp;"'s#"&amp;BE$164&amp;"="""&amp;VLOOKUP(BE$164,$AD$9:$AN$20,8,FALSE)&amp;""""&amp;"#"&amp;BE$164&amp;"="&amp;""""&amp;INDEX($E$106:$G$109,MATCH("●",INDEX($H$106:$AQ$109,,MATCH($D184,$70:$70,0)-7),0),1)&amp;""""&amp;"#g'"&amp;" ${CONFIG_DIR}db_data_config.txt; export "&amp;BE$164&amp;"="&amp;""""&amp;INDEX($E$106:$G$109,MATCH("●",INDEX($H$106:$AQ$109,,MATCH($D184,$70:$70,0)-7),0),1)&amp;""";"),",",""",""")</f>
        <v>sed -i '' 's#COLUMN_DATA_SIGNED="0"#COLUMN_DATA_SIGNED="1"#g' ${CONFIG_DIR}db_data_config.txt; export COLUMN_DATA_SIGNED="1";</v>
      </c>
      <c r="BF184" s="73" t="str">
        <f>SUBSTITUTE(IF(INDEX($E$106:$G$109,MATCH("●",INDEX($H$106:$AQ$109,,MATCH($D184,$70:$70,0)-7),0),1)=VLOOKUP(BF$164,$AD$9:$AN$20,8,FALSE),"","sed -i "&amp;IF($AK$162="MacOS","'' ","")&amp;"'s#"&amp;BF$164&amp;"="""&amp;INDEX($E$106:$G$109,MATCH("●",INDEX($H$106:$AQ$109,,MATCH($D184,$70:$70,0)-7),0),1)&amp;""""&amp;"#"&amp;BF$164&amp;"="&amp;""""&amp;VLOOKUP(BF$164,$AD$9:$AN$20,8,FALSE)&amp;""""&amp;"#g'"&amp;"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84" s="73" t="str">
        <f>SUBSTITUTE(IF(VLOOKUP(BG$164,$AD$9:$AN$20,8,FALSE)=INDEX($E$111:$G$114,MATCH("●",INDEX($H$111:$AQ$114,,MATCH($D184,$70:$70,0)-7),0),1),"","sed -i "&amp;IF($AK$162="MacOS","'' ","")&amp;"'s#"&amp;BG$164&amp;"="""&amp;VLOOKUP(BG$164,$AD$9:$AN$20,8,FALSE)&amp;""""&amp;"#"&amp;BG$164&amp;"="&amp;""""&amp;INDEX($E$111:$G$114,MATCH("●",INDEX($H$111:$AQ$114,,MATCH($D184,$70:$70,0)-7),0),1)&amp;""""&amp;"#g'"&amp;" ${CONFIG_DIR}db_data_config.txt; export "&amp;BG$164&amp;"="&amp;""""&amp;INDEX($E$111:$G$114,MATCH("●",INDEX($H$111:$AQ$114,,MATCH($D184,$70:$70,0)-7),0),1)&amp;""";"),",",""",""")</f>
        <v>sed -i '' 's#SIGN_DIGIT="0"#SIGN_DIGIT="1"#g' ${CONFIG_DIR}db_data_config.txt; export SIGN_DIGIT="1";</v>
      </c>
      <c r="BH184" s="73" t="str">
        <f>SUBSTITUTE(IF(INDEX($E$111:$G$114,MATCH("●",INDEX($H$111:$AQ$114,,MATCH($D184,$70:$70,0)-7),0),1)=VLOOKUP(BH$164,$AD$9:$AN$20,8,FALSE),"","sed -i "&amp;IF($AK$162="MacOS","'' ","")&amp;"'s#"&amp;BH$164&amp;"="""&amp;INDEX($E$111:$G$114,MATCH("●",INDEX($H$111:$AQ$114,,MATCH($D184,$70:$70,0)-7),0),1)&amp;""""&amp;"#"&amp;BH$164&amp;"="&amp;""""&amp;VLOOKUP(BH$164,$AD$9:$AN$20,8,FALSE)&amp;""""&amp;"#g'"&amp;"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84" s="73" t="str">
        <f>SUBSTITUTE(IF(VLOOKUP(BI$164,$AD$9:$AN$20,8,FALSE)=INDEX($E$116:$G$118,MATCH("●",INDEX($H$116:$AQ$118,,MATCH($D184,$70:$70,0)-7),0),1),"","sed -i "&amp;IF($AK$162="MacOS","'' ","")&amp;"'s#"&amp;BI$164&amp;"="""&amp;VLOOKUP(BI$164,$AD$9:$AN$20,8,FALSE)&amp;""""&amp;"#"&amp;BI$164&amp;"="&amp;""""&amp;INDEX($E$116:$G$118,MATCH("●",INDEX($H$116:$AQ$118,,MATCH($D184,$70:$70,0)-7),0),1)&amp;""""&amp;"#g'"&amp;" ${CONFIG_DIR}db_data_config.txt; export "&amp;BI$164&amp;"="&amp;""""&amp;INDEX($E$116:$G$118,MATCH("●",INDEX($H$116:$AQ$118,,MATCH($D184,$70:$70,0)-7),0),1)&amp;""";"),",",""",""")</f>
        <v/>
      </c>
      <c r="BJ184" s="73" t="str">
        <f>SUBSTITUTE(IF(INDEX($E$116:$G$118,MATCH("●",INDEX($H$116:$AQ$118,,MATCH($D184,$70:$70,0)-7),0),1)=VLOOKUP(BJ$164,$AD$9:$AN$20,8,FALSE),"","sed -i "&amp;IF($AK$162="MacOS","'' ","")&amp;"'s#"&amp;BJ$164&amp;"="""&amp;INDEX($E$116:$G$118,MATCH("●",INDEX($H$116:$AQ$118,,MATCH($D184,$70:$70,0)-7),0),1)&amp;""""&amp;"#"&amp;BJ$164&amp;"="&amp;""""&amp;VLOOKUP(BJ$164,$AD$9:$AN$20,8,FALSE)&amp;""""&amp;"#g'"&amp;"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4" s="73" t="str">
        <f>SUBSTITUTE(IF(VLOOKUP(BK$164,$AD$9:$AN$20,8,FALSE)=INDEX($E$120:$G$122,MATCH("●",INDEX($H$120:$AQ$122,,MATCH($D184,$70:$70,0)-7),0),1),"","sed -i "&amp;IF($AK$162="MacOS","'' ","")&amp;"'s#"&amp;BK$164&amp;"="""&amp;VLOOKUP(BK$164,$AD$9:$AN$20,8,FALSE)&amp;""""&amp;"#"&amp;BK$164&amp;"="&amp;""""&amp;INDEX($E$120:$G$122,MATCH("●",INDEX($H$120:$AQ$122,,MATCH($D184,$70:$70,0)-7),0),1)&amp;""""&amp;"#g'"&amp;" ${CONFIG_DIR}db_data_config.txt; export "&amp;BK$164&amp;"="&amp;""""&amp;INDEX($E$120:$G$122,MATCH("●",INDEX($H$120:$AQ$122,,MATCH($D184,$70:$70,0)-7),0),1)&amp;""";"),",",""",""")</f>
        <v/>
      </c>
      <c r="BL184" s="73" t="str">
        <f>SUBSTITUTE(IF(INDEX($E$120:$G$122,MATCH("●",INDEX($H$120:$AQ$122,,MATCH($D184,$70:$70,0)-7),0),1)=VLOOKUP(BL$164,$AD$9:$AN$20,8,FALSE),"","sed -i "&amp;IF($AK$162="MacOS","'' ","")&amp;"'s#"&amp;BL$164&amp;"="""&amp;INDEX($E$120:$G$122,MATCH("●",INDEX($H$120:$AQ$122,,MATCH($D184,$70:$70,0)-7),0),1)&amp;""""&amp;"#"&amp;BL$164&amp;"="&amp;""""&amp;VLOOKUP(BL$164,$AD$9:$AN$20,8,FALSE)&amp;""""&amp;"#g'"&amp;"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4" s="73" t="str">
        <f>SUBSTITUTE(IF(VLOOKUP(BM$164,$AD$9:$AN$20,8,FALSE)=INDEX($E$124:$G$126,MATCH("●",INDEX($H$124:$AQ$126,,MATCH($D184,$70:$70,0)-7),0),1),"","sed -i "&amp;IF($AK$162="MacOS","'' ","")&amp;"'s#"&amp;BM$164&amp;"="""&amp;VLOOKUP(BM$164,$AD$9:$AN$20,8,FALSE)&amp;""""&amp;"#"&amp;BM$164&amp;"="&amp;""""&amp;INDEX($E$124:$G$126,MATCH("●",INDEX($H$124:$AQ$126,,MATCH($D184,$70:$70,0)-7),0),1)&amp;""""&amp;"#g'"&amp;" ${CONFIG_DIR}db_data_config.txt; export "&amp;BM$164&amp;"="&amp;""""&amp;INDEX($E$124:$G$126,MATCH("●",INDEX($H$124:$AQ$126,,MATCH($D184,$70:$70,0)-7),0),1)&amp;""";"),",",""",""")</f>
        <v/>
      </c>
      <c r="BN184" s="73" t="str">
        <f>SUBSTITUTE(IF(INDEX($E$124:$G$126,MATCH("●",INDEX($H$124:$AQ$126,,MATCH($D184,$70:$70,0)-7),0),1)=VLOOKUP(BN$164,$AD$9:$AN$20,8,FALSE),"","sed -i "&amp;IF($AK$162="MacOS","'' ","")&amp;"'s#"&amp;BN$164&amp;"="""&amp;INDEX($E$124:$G$126,MATCH("●",INDEX($H$124:$AQ$126,,MATCH($D184,$70:$70,0)-7),0),1)&amp;""""&amp;"#"&amp;BN$164&amp;"="&amp;""""&amp;VLOOKUP(BN$164,$AD$9:$AN$20,8,FALSE)&amp;""""&amp;"#g'"&amp;"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4" s="73" t="str">
        <f>SUBSTITUTE(IF(VLOOKUP(BO$164,$AD$9:$AN$20,8,FALSE)=INDEX($E$128:$G$130,MATCH("●",INDEX($H$128:$AQ$130,,MATCH($D184,$70:$70,0)-7),0),1),"","sed -i "&amp;IF($AK$162="MacOS","'' ","")&amp;"'s#"&amp;BO$164&amp;"="""&amp;VLOOKUP(BO$164,$AD$9:$AN$20,8,FALSE)&amp;""""&amp;"#"&amp;BO$164&amp;"="&amp;""""&amp;INDEX($E$128:$G$130,MATCH("●",INDEX($H$128:$AQ$130,,MATCH($D184,$70:$70,0)-7),0),1)&amp;""""&amp;"#g'"&amp;" ${CONFIG_DIR}db_data_config.txt; export "&amp;BO$164&amp;"="&amp;""""&amp;INDEX($E$128:$G$130,MATCH("●",INDEX($H$128:$AQ$130,,MATCH($D184,$70:$70,0)-7),0),1)&amp;""";"),",",""",""")</f>
        <v/>
      </c>
      <c r="BP184" s="73" t="str">
        <f>SUBSTITUTE(IF(INDEX($E$128:$G$130,MATCH("●",INDEX($H$128:$AQ$130,,MATCH($D184,$70:$70,0)-7),0),1)=VLOOKUP(BP$164,$AD$9:$AN$20,8,FALSE),"","sed -i "&amp;IF($AK$162="MacOS","'' ","")&amp;"'s#"&amp;BP$164&amp;"="""&amp;INDEX($E$128:$G$130,MATCH("●",INDEX($H$128:$AQ$130,,MATCH($D184,$70:$70,0)-7),0),1)&amp;""""&amp;"#"&amp;BP$164&amp;"="&amp;""""&amp;VLOOKUP(BP$164,$AD$9:$AN$20,8,FALSE)&amp;""""&amp;"#g'"&amp;"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4" s="73" t="str">
        <f>SUBSTITUTE(IF(VLOOKUP(BQ$164,$AD$9:$AN$20,8,FALSE)=INDEX($E$132:$G$134,MATCH("●",INDEX($H$132:$AQ$134,,MATCH($D184,$70:$70,0)-7),0),1),"","sed -i "&amp;IF($AK$162="MacOS","'' ","")&amp;"'s#"&amp;BQ$164&amp;"="""&amp;VLOOKUP(BQ$164,$AD$9:$AN$20,8,FALSE)&amp;""""&amp;"#"&amp;BQ$164&amp;"="&amp;""""&amp;INDEX($E$132:$G$134,MATCH("●",INDEX($H$132:$AQ$134,,MATCH($D184,$70:$70,0)-7),0),1)&amp;""""&amp;"#g'"&amp;" ${CONFIG_DIR}db_data_config.txt; export "&amp;BQ$164&amp;"="&amp;""""&amp;INDEX($E$132:$G$134,MATCH("●",INDEX($H$132:$AQ$134,,MATCH($D184,$70:$70,0)-7),0),1)&amp;""";"),",",""",""")</f>
        <v/>
      </c>
      <c r="BR184" s="73" t="str">
        <f>SUBSTITUTE(IF(INDEX($E$132:$G$134,MATCH("●",INDEX($H$132:$AQ$134,,MATCH($D184,$70:$70,0)-7),0),1)=VLOOKUP(BR$164,$AD$9:$AN$20,8,FALSE),"","sed -i "&amp;IF($AK$162="MacOS","'' ","")&amp;"'s#"&amp;BR$164&amp;"="""&amp;INDEX($E$132:$G$134,MATCH("●",INDEX($H$132:$AQ$134,,MATCH($D184,$70:$70,0)-7),0),1)&amp;""""&amp;"#"&amp;BR$164&amp;"="&amp;""""&amp;VLOOKUP(BR$164,$AD$9:$AN$20,8,FALSE)&amp;""""&amp;"#g'"&amp;"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4" s="73" t="str">
        <f>SUBSTITUTE(IF(VLOOKUP(BS$164,$AD$9:$AN$20,8,FALSE)=INDEX($E$136:$G$138,MATCH("●",INDEX($H$136:$AQ$138,,MATCH($D184,$70:$70,0)-7),0),1),"","sed -i "&amp;IF($AK$162="MacOS","'' ","")&amp;"'s#"&amp;BS$164&amp;"="""&amp;VLOOKUP(BS$164,$AD$9:$AN$20,8,FALSE)&amp;""""&amp;"#"&amp;BS$164&amp;"="&amp;""""&amp;INDEX($E$136:$G$138,MATCH("●",INDEX($H$136:$AQ$138,,MATCH($D184,$70:$70,0)-7),0),1)&amp;""""&amp;"#g'"&amp;" ${CONFIG_DIR}db_data_config.txt; export "&amp;BS$164&amp;"="&amp;""""&amp;INDEX($E$136:$G$138,MATCH("●",INDEX($H$136:$AQ$138,,MATCH($D184,$70:$70,0)-7),0),1)&amp;""";"),",",""",""")</f>
        <v/>
      </c>
      <c r="BT184" s="73" t="str">
        <f>SUBSTITUTE(IF(INDEX($E$136:$G$138,MATCH("●",INDEX($H$136:$AQ$138,,MATCH($D184,$70:$70,0)-7),0),1)=VLOOKUP(BT$164,$AD$9:$AN$20,8,FALSE),"","sed -i "&amp;IF($AK$162="MacOS","'' ","")&amp;"'s#"&amp;BT$164&amp;"="""&amp;INDEX($E$136:$G$138,MATCH("●",INDEX($H$136:$AQ$138,,MATCH($D184,$70:$70,0)-7),0),1)&amp;""""&amp;"#"&amp;BT$164&amp;"="&amp;""""&amp;VLOOKUP(BT$164,$AD$9:$AN$20,8,FALSE)&amp;""""&amp;"#g'"&amp;"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4" s="60" t="s">
        <v>1107</v>
      </c>
    </row>
    <row r="185" spans="4:73" ht="108" customHeight="1">
      <c r="D185" s="138">
        <f t="shared" si="3"/>
        <v>128</v>
      </c>
      <c r="E185" s="139"/>
      <c r="F185" s="139"/>
      <c r="G185" s="140"/>
      <c r="H185" s="45" t="str">
        <f t="shared" ca="1" si="2"/>
        <v>clear; echo テストケース128; sed -i '' 's#COLUMN_DATA_TYPE="char"#COLUMN_DATA_TYPE="short"#g' ${CONFIG_DIR}db_data_config.txt; export COLUMN_DATA_TYPE="short";sed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6" t="str" cm="1">
        <f t="array" ref="AE185">SUBSTITUTE(INDEX($H$140:$AQ$140, , MATCH($D185, $70:$70, 0)-7),"-","")</f>
        <v>正常</v>
      </c>
      <c r="AF185" s="147"/>
      <c r="AG185" s="148"/>
      <c r="AH185" s="156" t="s">
        <v>1011</v>
      </c>
      <c r="AI185" s="157"/>
      <c r="AJ185" s="157"/>
      <c r="AK185" s="157"/>
      <c r="AL185" s="157"/>
      <c r="AM185" s="157"/>
      <c r="AN185" s="157"/>
      <c r="AO185" s="157"/>
      <c r="AP185" s="157"/>
      <c r="AQ185" s="158"/>
      <c r="AS185" s="69" t="str" cm="1">
        <f t="array" ref="AS185">SUBSTITUTE(TEXT(INDEX($H$143:$AQ$143,1,$D185-108),"000000"),"-","")</f>
        <v>220001</v>
      </c>
      <c r="AT185" s="70"/>
      <c r="AU185" s="71"/>
      <c r="AW185" s="73" t="str">
        <f>SUBSTITUTE(IF(VLOOKUP(AW$164,$AD$9:$AN$20,8,FALSE)=INDEX($E$76:$G$78,MATCH("●",INDEX($H$76:$AQ$78,,MATCH($D185,$70:$70,0)-7),0),1),"","sed -i "&amp;IF($AK$162="MacOS","'' ","")&amp;"'s#"&amp;AW$164&amp;"="""&amp;VLOOKUP(AW$164,$AD$9:$AN$20,8,FALSE)&amp;""""&amp;"#"&amp;AW$164&amp;"="&amp;""""&amp;INDEX($E$76:$G$78,MATCH("●",INDEX($H$76:$AQ$78,,MATCH($D185,$70:$70,0)-7),0),1)&amp;""""&amp;"#g'"&amp;" ${CONFIG_DIR}db_data_config.txt; export "&amp;AW$164&amp;"="&amp;""""&amp;INDEX($E$76:$G$78,MATCH("●",INDEX($H$76:$AQ$78,,MATCH($D185,$70:$70,0)-7),0),1)&amp;""";"),",",""",""")</f>
        <v/>
      </c>
      <c r="AX185" s="73" t="str">
        <f>SUBSTITUTE(IF(INDEX($E$76:$G$78,MATCH("●",INDEX($H$76:$AQ$78,,MATCH($D185,$70:$70,0)-7),0),1)=VLOOKUP(AX$164,$AD$9:$AN$20,8,FALSE),"","sed -i "&amp;IF($AK$162="MacOS","'' ","")&amp;"'s#"&amp;AX$164&amp;"="""&amp;INDEX($E$76:$G$78,MATCH("●",INDEX($H$76:$AQ$78,,MATCH($D185,$70:$70,0)-7),0),1)&amp;""""&amp;"#"&amp;AX$164&amp;"="&amp;""""&amp;VLOOKUP(AX$164,$AD$9:$AN$20,8,FALSE)&amp;""""&amp;"#g'"&amp;"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5" s="73" t="str">
        <f>SUBSTITUTE(IF(VLOOKUP(AY$164,$AD$9:$AN$20,8,FALSE)=INDEX($E$80:$G$84,MATCH("●",INDEX($H$80:$AQ$84,,MATCH($D185,$70:$70,0)-7),0),1),"","sed -i "&amp;IF($AK$162="MacOS","'' ","")&amp;"'s#"&amp;AY$164&amp;"="""&amp;VLOOKUP(AY$164,$AD$9:$AN$20,8,FALSE)&amp;""""&amp;"#"&amp;AY$164&amp;"="&amp;""""&amp;INDEX($E$80:$G$84,MATCH("●",INDEX($H$80:$AQ$84,,MATCH($D185,$70:$70,0)-7),0),1)&amp;""""&amp;"#g'"&amp;" ${CONFIG_DIR}db_data_config.txt; export "&amp;AY$164&amp;"="&amp;""""&amp;INDEX($E$80:$G$84,MATCH("●",INDEX($H$80:$AQ$84,,MATCH($D185,$70:$70,0)-7),0),1)&amp;""";"),",",""",""")</f>
        <v>sed -i '' 's#COLUMN_DATA_TYPE="char"#COLUMN_DATA_TYPE="short"#g' ${CONFIG_DIR}db_data_config.txt; export COLUMN_DATA_TYPE="short";</v>
      </c>
      <c r="AZ185" s="73" t="str">
        <f>SUBSTITUTE(IF(INDEX($E$80:$G$84,MATCH("●",INDEX($H$80:$AQ$84,,MATCH($D185,$70:$70,0)-7),0),1)=VLOOKUP(AZ$164,$AD$9:$AN$20,8,FALSE),"","sed -i "&amp;IF($AK$162="MacOS","'' ","")&amp;"'s#"&amp;AZ$164&amp;"="""&amp;INDEX($E$80:$G$84,MATCH("●",INDEX($H$80:$AQ$84,,MATCH($D185,$70:$70,0)-7),0),1)&amp;""""&amp;"#"&amp;AZ$164&amp;"="&amp;""""&amp;VLOOKUP(AZ$164,$AD$9:$AN$20,8,FALSE)&amp;""""&amp;"#g'"&amp;"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5" s="73" t="str">
        <f>SUBSTITUTE(IF(VLOOKUP(BA$164,$AD$9:$AN$20,8,FALSE)=INDEX($E$86:$G$99,MATCH("●",INDEX($H$86:$AQ$99,,MATCH($D185,$70:$70,0)-7),0),1),"","sed -i "&amp;IF($AK$162="MacOS","'' ","")&amp;"'s#"&amp;BA$164&amp;"="""&amp;VLOOKUP(BA$164,$AD$9:$AN$20,8,FALSE)&amp;""""&amp;"#"&amp;BA$164&amp;"="&amp;""""&amp;INDEX($E$86:$G$99,MATCH("●",INDEX($H$86:$AQ$99,,MATCH($D185,$70:$70,0)-7),0),1)&amp;""""&amp;"#g'"&amp;" ${CONFIG_DIR}db_data_config.txt; export "&amp;BA$164&amp;"="&amp;""""&amp;INDEX($E$86:$G$99,MATCH("●",INDEX($H$86:$AQ$99,,MATCH($D185,$70:$70,0)-7),0),1)&amp;""";"),",",""",""")</f>
        <v>sed -i '' 's#COLUMN_DATA_LENGTH="3"#COLUMN_DATA_LENGTH="4"#g' ${CONFIG_DIR}db_data_config.txt; export COLUMN_DATA_LENGTH="4";</v>
      </c>
      <c r="BB185" s="73" t="str">
        <f>SUBSTITUTE(IF(INDEX($E$86:$G$99,MATCH("●",INDEX($H$86:$AQ$99,,MATCH($D185,$70:$70,0)-7),0),1)=VLOOKUP(BB$164,$AD$9:$AN$20,8,FALSE),"","sed -i "&amp;IF($AK$162="MacOS","'' ","")&amp;"'s#"&amp;BB$164&amp;"="""&amp;INDEX($E$86:$G$99,MATCH("●",INDEX($H$86:$AQ$99,,MATCH($D185,$70:$70,0)-7),0),1)&amp;""""&amp;"#"&amp;BB$164&amp;"="&amp;""""&amp;VLOOKUP(BB$164,$AD$9:$AN$20,8,FALSE)&amp;""""&amp;"#g'"&amp;"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's#COLUMN_DATA_LENGTH="4"#COLUMN_DATA_LENGTH="3"#g' ${CONFIG_DIR}db_data_config.txt; export COLUMN_DATA_LENGTH="3";</v>
      </c>
      <c r="BC185" s="73" t="str">
        <f>SUBSTITUTE(IF(VLOOKUP(BC$164,$AD$9:$AN$20,8,FALSE)=INDEX($E$101:$G$104,MATCH("●",INDEX($H$101:$AQ$104,,MATCH($D185,$70:$70,0)-7),0),1),"","sed -i "&amp;IF($AK$162="MacOS","'' ","")&amp;"'s#"&amp;BC$164&amp;"="""&amp;VLOOKUP(BC$164,$AD$9:$AN$20,8,FALSE)&amp;""""&amp;"#"&amp;BC$164&amp;"="&amp;""""&amp;INDEX($E$101:$G$104,MATCH("●",INDEX($H$101:$AQ$104,,MATCH($D185,$70:$70,0)-7),0),1)&amp;""""&amp;"#g'"&amp;" ${CONFIG_DIR}db_data_config.txt; export "&amp;BC$164&amp;"="&amp;""""&amp;INDEX($E$101:$G$104,MATCH("●",INDEX($H$101:$AQ$104,,MATCH($D185,$70:$70,0)-7),0),1)&amp;""";"),",",""",""")</f>
        <v>sed -i '' 's#COLUMN_DATA_TRIM="NONE"#COLUMN_DATA_TRIM="FTBT"#g' ${CONFIG_DIR}db_data_config.txt; export COLUMN_DATA_TRIM="FTBT";</v>
      </c>
      <c r="BD185" s="73" t="str">
        <f>SUBSTITUTE(IF(INDEX($E$101:$G$104,MATCH("●",INDEX($H$101:$AQ$104,,MATCH($D185,$70:$70,0)-7),0),1)=VLOOKUP(BD$164,$AD$9:$AN$20,8,FALSE),"","sed -i "&amp;IF($AK$162="MacOS","'' ","")&amp;"'s#"&amp;BD$164&amp;"="""&amp;INDEX($E$101:$G$104,MATCH("●",INDEX($H$101:$AQ$104,,MATCH($D185,$70:$70,0)-7),0),1)&amp;""""&amp;"#"&amp;BD$164&amp;"="&amp;""""&amp;VLOOKUP(BD$164,$AD$9:$AN$20,8,FALSE)&amp;""""&amp;"#g'"&amp;"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5" s="73" t="str">
        <f>SUBSTITUTE(IF(VLOOKUP(BE$164,$AD$9:$AN$20,8,FALSE)=INDEX($E$106:$G$109,MATCH("●",INDEX($H$106:$AQ$109,,MATCH($D185,$70:$70,0)-7),0),1),"","sed -i "&amp;IF($AK$162="MacOS","'' ","")&amp;"'s#"&amp;BE$164&amp;"="""&amp;VLOOKUP(BE$164,$AD$9:$AN$20,8,FALSE)&amp;""""&amp;"#"&amp;BE$164&amp;"="&amp;""""&amp;INDEX($E$106:$G$109,MATCH("●",INDEX($H$106:$AQ$109,,MATCH($D185,$70:$70,0)-7),0),1)&amp;""""&amp;"#g'"&amp;" ${CONFIG_DIR}db_data_config.txt; export "&amp;BE$164&amp;"="&amp;""""&amp;INDEX($E$106:$G$109,MATCH("●",INDEX($H$106:$AQ$109,,MATCH($D185,$70:$70,0)-7),0),1)&amp;""";"),",",""",""")</f>
        <v>sed -i '' 's#COLUMN_DATA_SIGNED="0"#COLUMN_DATA_SIGNED="1"#g' ${CONFIG_DIR}db_data_config.txt; export COLUMN_DATA_SIGNED="1";</v>
      </c>
      <c r="BF185" s="73" t="str">
        <f>SUBSTITUTE(IF(INDEX($E$106:$G$109,MATCH("●",INDEX($H$106:$AQ$109,,MATCH($D185,$70:$70,0)-7),0),1)=VLOOKUP(BF$164,$AD$9:$AN$20,8,FALSE),"","sed -i "&amp;IF($AK$162="MacOS","'' ","")&amp;"'s#"&amp;BF$164&amp;"="""&amp;INDEX($E$106:$G$109,MATCH("●",INDEX($H$106:$AQ$109,,MATCH($D185,$70:$70,0)-7),0),1)&amp;""""&amp;"#"&amp;BF$164&amp;"="&amp;""""&amp;VLOOKUP(BF$164,$AD$9:$AN$20,8,FALSE)&amp;""""&amp;"#g'"&amp;"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85" s="73" t="str">
        <f>SUBSTITUTE(IF(VLOOKUP(BG$164,$AD$9:$AN$20,8,FALSE)=INDEX($E$111:$G$114,MATCH("●",INDEX($H$111:$AQ$114,,MATCH($D185,$70:$70,0)-7),0),1),"","sed -i "&amp;IF($AK$162="MacOS","'' ","")&amp;"'s#"&amp;BG$164&amp;"="""&amp;VLOOKUP(BG$164,$AD$9:$AN$20,8,FALSE)&amp;""""&amp;"#"&amp;BG$164&amp;"="&amp;""""&amp;INDEX($E$111:$G$114,MATCH("●",INDEX($H$111:$AQ$114,,MATCH($D185,$70:$70,0)-7),0),1)&amp;""""&amp;"#g'"&amp;" ${CONFIG_DIR}db_data_config.txt; export "&amp;BG$164&amp;"="&amp;""""&amp;INDEX($E$111:$G$114,MATCH("●",INDEX($H$111:$AQ$114,,MATCH($D185,$70:$70,0)-7),0),1)&amp;""";"),",",""",""")</f>
        <v>sed -i '' 's#SIGN_DIGIT="0"#SIGN_DIGIT="1"#g' ${CONFIG_DIR}db_data_config.txt; export SIGN_DIGIT="1";</v>
      </c>
      <c r="BH185" s="73" t="str">
        <f>SUBSTITUTE(IF(INDEX($E$111:$G$114,MATCH("●",INDEX($H$111:$AQ$114,,MATCH($D185,$70:$70,0)-7),0),1)=VLOOKUP(BH$164,$AD$9:$AN$20,8,FALSE),"","sed -i "&amp;IF($AK$162="MacOS","'' ","")&amp;"'s#"&amp;BH$164&amp;"="""&amp;INDEX($E$111:$G$114,MATCH("●",INDEX($H$111:$AQ$114,,MATCH($D185,$70:$70,0)-7),0),1)&amp;""""&amp;"#"&amp;BH$164&amp;"="&amp;""""&amp;VLOOKUP(BH$164,$AD$9:$AN$20,8,FALSE)&amp;""""&amp;"#g'"&amp;"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85" s="73" t="str">
        <f>SUBSTITUTE(IF(VLOOKUP(BI$164,$AD$9:$AN$20,8,FALSE)=INDEX($E$116:$G$118,MATCH("●",INDEX($H$116:$AQ$118,,MATCH($D185,$70:$70,0)-7),0),1),"","sed -i "&amp;IF($AK$162="MacOS","'' ","")&amp;"'s#"&amp;BI$164&amp;"="""&amp;VLOOKUP(BI$164,$AD$9:$AN$20,8,FALSE)&amp;""""&amp;"#"&amp;BI$164&amp;"="&amp;""""&amp;INDEX($E$116:$G$118,MATCH("●",INDEX($H$116:$AQ$118,,MATCH($D185,$70:$70,0)-7),0),1)&amp;""""&amp;"#g'"&amp;" ${CONFIG_DIR}db_data_config.txt; export "&amp;BI$164&amp;"="&amp;""""&amp;INDEX($E$116:$G$118,MATCH("●",INDEX($H$116:$AQ$118,,MATCH($D185,$70:$70,0)-7),0),1)&amp;""";"),",",""",""")</f>
        <v/>
      </c>
      <c r="BJ185" s="73" t="str">
        <f>SUBSTITUTE(IF(INDEX($E$116:$G$118,MATCH("●",INDEX($H$116:$AQ$118,,MATCH($D185,$70:$70,0)-7),0),1)=VLOOKUP(BJ$164,$AD$9:$AN$20,8,FALSE),"","sed -i "&amp;IF($AK$162="MacOS","'' ","")&amp;"'s#"&amp;BJ$164&amp;"="""&amp;INDEX($E$116:$G$118,MATCH("●",INDEX($H$116:$AQ$118,,MATCH($D185,$70:$70,0)-7),0),1)&amp;""""&amp;"#"&amp;BJ$164&amp;"="&amp;""""&amp;VLOOKUP(BJ$164,$AD$9:$AN$20,8,FALSE)&amp;""""&amp;"#g'"&amp;"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5" s="73" t="str">
        <f>SUBSTITUTE(IF(VLOOKUP(BK$164,$AD$9:$AN$20,8,FALSE)=INDEX($E$120:$G$122,MATCH("●",INDEX($H$120:$AQ$122,,MATCH($D185,$70:$70,0)-7),0),1),"","sed -i "&amp;IF($AK$162="MacOS","'' ","")&amp;"'s#"&amp;BK$164&amp;"="""&amp;VLOOKUP(BK$164,$AD$9:$AN$20,8,FALSE)&amp;""""&amp;"#"&amp;BK$164&amp;"="&amp;""""&amp;INDEX($E$120:$G$122,MATCH("●",INDEX($H$120:$AQ$122,,MATCH($D185,$70:$70,0)-7),0),1)&amp;""""&amp;"#g'"&amp;" ${CONFIG_DIR}db_data_config.txt; export "&amp;BK$164&amp;"="&amp;""""&amp;INDEX($E$120:$G$122,MATCH("●",INDEX($H$120:$AQ$122,,MATCH($D185,$70:$70,0)-7),0),1)&amp;""";"),",",""",""")</f>
        <v/>
      </c>
      <c r="BL185" s="73" t="str">
        <f>SUBSTITUTE(IF(INDEX($E$120:$G$122,MATCH("●",INDEX($H$120:$AQ$122,,MATCH($D185,$70:$70,0)-7),0),1)=VLOOKUP(BL$164,$AD$9:$AN$20,8,FALSE),"","sed -i "&amp;IF($AK$162="MacOS","'' ","")&amp;"'s#"&amp;BL$164&amp;"="""&amp;INDEX($E$120:$G$122,MATCH("●",INDEX($H$120:$AQ$122,,MATCH($D185,$70:$70,0)-7),0),1)&amp;""""&amp;"#"&amp;BL$164&amp;"="&amp;""""&amp;VLOOKUP(BL$164,$AD$9:$AN$20,8,FALSE)&amp;""""&amp;"#g'"&amp;"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5" s="73" t="str">
        <f>SUBSTITUTE(IF(VLOOKUP(BM$164,$AD$9:$AN$20,8,FALSE)=INDEX($E$124:$G$126,MATCH("●",INDEX($H$124:$AQ$126,,MATCH($D185,$70:$70,0)-7),0),1),"","sed -i "&amp;IF($AK$162="MacOS","'' ","")&amp;"'s#"&amp;BM$164&amp;"="""&amp;VLOOKUP(BM$164,$AD$9:$AN$20,8,FALSE)&amp;""""&amp;"#"&amp;BM$164&amp;"="&amp;""""&amp;INDEX($E$124:$G$126,MATCH("●",INDEX($H$124:$AQ$126,,MATCH($D185,$70:$70,0)-7),0),1)&amp;""""&amp;"#g'"&amp;" ${CONFIG_DIR}db_data_config.txt; export "&amp;BM$164&amp;"="&amp;""""&amp;INDEX($E$124:$G$126,MATCH("●",INDEX($H$124:$AQ$126,,MATCH($D185,$70:$70,0)-7),0),1)&amp;""";"),",",""",""")</f>
        <v/>
      </c>
      <c r="BN185" s="73" t="str">
        <f>SUBSTITUTE(IF(INDEX($E$124:$G$126,MATCH("●",INDEX($H$124:$AQ$126,,MATCH($D185,$70:$70,0)-7),0),1)=VLOOKUP(BN$164,$AD$9:$AN$20,8,FALSE),"","sed -i "&amp;IF($AK$162="MacOS","'' ","")&amp;"'s#"&amp;BN$164&amp;"="""&amp;INDEX($E$124:$G$126,MATCH("●",INDEX($H$124:$AQ$126,,MATCH($D185,$70:$70,0)-7),0),1)&amp;""""&amp;"#"&amp;BN$164&amp;"="&amp;""""&amp;VLOOKUP(BN$164,$AD$9:$AN$20,8,FALSE)&amp;""""&amp;"#g'"&amp;"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5" s="73" t="str">
        <f>SUBSTITUTE(IF(VLOOKUP(BO$164,$AD$9:$AN$20,8,FALSE)=INDEX($E$128:$G$130,MATCH("●",INDEX($H$128:$AQ$130,,MATCH($D185,$70:$70,0)-7),0),1),"","sed -i "&amp;IF($AK$162="MacOS","'' ","")&amp;"'s#"&amp;BO$164&amp;"="""&amp;VLOOKUP(BO$164,$AD$9:$AN$20,8,FALSE)&amp;""""&amp;"#"&amp;BO$164&amp;"="&amp;""""&amp;INDEX($E$128:$G$130,MATCH("●",INDEX($H$128:$AQ$130,,MATCH($D185,$70:$70,0)-7),0),1)&amp;""""&amp;"#g'"&amp;" ${CONFIG_DIR}db_data_config.txt; export "&amp;BO$164&amp;"="&amp;""""&amp;INDEX($E$128:$G$130,MATCH("●",INDEX($H$128:$AQ$130,,MATCH($D185,$70:$70,0)-7),0),1)&amp;""";"),",",""",""")</f>
        <v/>
      </c>
      <c r="BP185" s="73" t="str">
        <f>SUBSTITUTE(IF(INDEX($E$128:$G$130,MATCH("●",INDEX($H$128:$AQ$130,,MATCH($D185,$70:$70,0)-7),0),1)=VLOOKUP(BP$164,$AD$9:$AN$20,8,FALSE),"","sed -i "&amp;IF($AK$162="MacOS","'' ","")&amp;"'s#"&amp;BP$164&amp;"="""&amp;INDEX($E$128:$G$130,MATCH("●",INDEX($H$128:$AQ$130,,MATCH($D185,$70:$70,0)-7),0),1)&amp;""""&amp;"#"&amp;BP$164&amp;"="&amp;""""&amp;VLOOKUP(BP$164,$AD$9:$AN$20,8,FALSE)&amp;""""&amp;"#g'"&amp;"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5" s="73" t="str">
        <f>SUBSTITUTE(IF(VLOOKUP(BQ$164,$AD$9:$AN$20,8,FALSE)=INDEX($E$132:$G$134,MATCH("●",INDEX($H$132:$AQ$134,,MATCH($D185,$70:$70,0)-7),0),1),"","sed -i "&amp;IF($AK$162="MacOS","'' ","")&amp;"'s#"&amp;BQ$164&amp;"="""&amp;VLOOKUP(BQ$164,$AD$9:$AN$20,8,FALSE)&amp;""""&amp;"#"&amp;BQ$164&amp;"="&amp;""""&amp;INDEX($E$132:$G$134,MATCH("●",INDEX($H$132:$AQ$134,,MATCH($D185,$70:$70,0)-7),0),1)&amp;""""&amp;"#g'"&amp;" ${CONFIG_DIR}db_data_config.txt; export "&amp;BQ$164&amp;"="&amp;""""&amp;INDEX($E$132:$G$134,MATCH("●",INDEX($H$132:$AQ$134,,MATCH($D185,$70:$70,0)-7),0),1)&amp;""";"),",",""",""")</f>
        <v/>
      </c>
      <c r="BR185" s="73" t="str">
        <f>SUBSTITUTE(IF(INDEX($E$132:$G$134,MATCH("●",INDEX($H$132:$AQ$134,,MATCH($D185,$70:$70,0)-7),0),1)=VLOOKUP(BR$164,$AD$9:$AN$20,8,FALSE),"","sed -i "&amp;IF($AK$162="MacOS","'' ","")&amp;"'s#"&amp;BR$164&amp;"="""&amp;INDEX($E$132:$G$134,MATCH("●",INDEX($H$132:$AQ$134,,MATCH($D185,$70:$70,0)-7),0),1)&amp;""""&amp;"#"&amp;BR$164&amp;"="&amp;""""&amp;VLOOKUP(BR$164,$AD$9:$AN$20,8,FALSE)&amp;""""&amp;"#g'"&amp;"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5" s="73" t="str">
        <f>SUBSTITUTE(IF(VLOOKUP(BS$164,$AD$9:$AN$20,8,FALSE)=INDEX($E$136:$G$138,MATCH("●",INDEX($H$136:$AQ$138,,MATCH($D185,$70:$70,0)-7),0),1),"","sed -i "&amp;IF($AK$162="MacOS","'' ","")&amp;"'s#"&amp;BS$164&amp;"="""&amp;VLOOKUP(BS$164,$AD$9:$AN$20,8,FALSE)&amp;""""&amp;"#"&amp;BS$164&amp;"="&amp;""""&amp;INDEX($E$136:$G$138,MATCH("●",INDEX($H$136:$AQ$138,,MATCH($D185,$70:$70,0)-7),0),1)&amp;""""&amp;"#g'"&amp;" ${CONFIG_DIR}db_data_config.txt; export "&amp;BS$164&amp;"="&amp;""""&amp;INDEX($E$136:$G$138,MATCH("●",INDEX($H$136:$AQ$138,,MATCH($D185,$70:$70,0)-7),0),1)&amp;""";"),",",""",""")</f>
        <v/>
      </c>
      <c r="BT185" s="73" t="str">
        <f>SUBSTITUTE(IF(INDEX($E$136:$G$138,MATCH("●",INDEX($H$136:$AQ$138,,MATCH($D185,$70:$70,0)-7),0),1)=VLOOKUP(BT$164,$AD$9:$AN$20,8,FALSE),"","sed -i "&amp;IF($AK$162="MacOS","'' ","")&amp;"'s#"&amp;BT$164&amp;"="""&amp;INDEX($E$136:$G$138,MATCH("●",INDEX($H$136:$AQ$138,,MATCH($D185,$70:$70,0)-7),0),1)&amp;""""&amp;"#"&amp;BT$164&amp;"="&amp;""""&amp;VLOOKUP(BT$164,$AD$9:$AN$20,8,FALSE)&amp;""""&amp;"#g'"&amp;"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5" s="60" t="s">
        <v>1107</v>
      </c>
    </row>
    <row r="186" spans="4:73" ht="108" customHeight="1">
      <c r="D186" s="138">
        <f t="shared" si="3"/>
        <v>129</v>
      </c>
      <c r="E186" s="139"/>
      <c r="F186" s="139"/>
      <c r="G186" s="140"/>
      <c r="H186" s="45" t="str">
        <f t="shared" ca="1" si="2"/>
        <v>clear; echo テストケース129;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6" t="str" cm="1">
        <f t="array" ref="AE186">SUBSTITUTE(INDEX($H$140:$AQ$140, , MATCH($D186, $70:$70, 0)-7),"-","")</f>
        <v>異常</v>
      </c>
      <c r="AF186" s="147"/>
      <c r="AG186" s="148"/>
      <c r="AH186" s="156" t="s">
        <v>1012</v>
      </c>
      <c r="AI186" s="157"/>
      <c r="AJ186" s="157"/>
      <c r="AK186" s="157"/>
      <c r="AL186" s="157"/>
      <c r="AM186" s="157"/>
      <c r="AN186" s="157"/>
      <c r="AO186" s="157"/>
      <c r="AP186" s="157"/>
      <c r="AQ186" s="158"/>
      <c r="AS186" s="69" t="str" cm="1">
        <f t="array" ref="AS186">SUBSTITUTE(TEXT(INDEX($H$143:$AQ$143,1,$D186-108),"000000"),"-","")</f>
        <v>220148</v>
      </c>
      <c r="AT186" s="70"/>
      <c r="AU186" s="71"/>
      <c r="AW186" s="73" t="str">
        <f>SUBSTITUTE(IF(VLOOKUP(AW$164,$AD$9:$AN$20,8,FALSE)=INDEX($E$76:$G$78,MATCH("●",INDEX($H$76:$AQ$78,,MATCH($D186,$70:$70,0)-7),0),1),"","sed -i "&amp;IF($AK$162="MacOS","'' ","")&amp;"'s#"&amp;AW$164&amp;"="""&amp;VLOOKUP(AW$164,$AD$9:$AN$20,8,FALSE)&amp;""""&amp;"#"&amp;AW$164&amp;"="&amp;""""&amp;INDEX($E$76:$G$78,MATCH("●",INDEX($H$76:$AQ$78,,MATCH($D186,$70:$70,0)-7),0),1)&amp;""""&amp;"#g'"&amp;" ${CONFIG_DIR}db_data_config.txt; export "&amp;AW$164&amp;"="&amp;""""&amp;INDEX($E$76:$G$78,MATCH("●",INDEX($H$76:$AQ$78,,MATCH($D186,$70:$70,0)-7),0),1)&amp;""";"),",",""",""")</f>
        <v/>
      </c>
      <c r="AX186" s="73" t="str">
        <f>SUBSTITUTE(IF(INDEX($E$76:$G$78,MATCH("●",INDEX($H$76:$AQ$78,,MATCH($D186,$70:$70,0)-7),0),1)=VLOOKUP(AX$164,$AD$9:$AN$20,8,FALSE),"","sed -i "&amp;IF($AK$162="MacOS","'' ","")&amp;"'s#"&amp;AX$164&amp;"="""&amp;INDEX($E$76:$G$78,MATCH("●",INDEX($H$76:$AQ$78,,MATCH($D186,$70:$70,0)-7),0),1)&amp;""""&amp;"#"&amp;AX$164&amp;"="&amp;""""&amp;VLOOKUP(AX$164,$AD$9:$AN$20,8,FALSE)&amp;""""&amp;"#g'"&amp;"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6" s="73" t="str">
        <f>SUBSTITUTE(IF(VLOOKUP(AY$164,$AD$9:$AN$20,8,FALSE)=INDEX($E$80:$G$84,MATCH("●",INDEX($H$80:$AQ$84,,MATCH($D186,$70:$70,0)-7),0),1),"","sed -i "&amp;IF($AK$162="MacOS","'' ","")&amp;"'s#"&amp;AY$164&amp;"="""&amp;VLOOKUP(AY$164,$AD$9:$AN$20,8,FALSE)&amp;""""&amp;"#"&amp;AY$164&amp;"="&amp;""""&amp;INDEX($E$80:$G$84,MATCH("●",INDEX($H$80:$AQ$84,,MATCH($D186,$70:$70,0)-7),0),1)&amp;""""&amp;"#g'"&amp;" ${CONFIG_DIR}db_data_config.txt; export "&amp;AY$164&amp;"="&amp;""""&amp;INDEX($E$80:$G$84,MATCH("●",INDEX($H$80:$AQ$84,,MATCH($D186,$70:$70,0)-7),0),1)&amp;""";"),",",""",""")</f>
        <v>sed -i '' 's#COLUMN_DATA_TYPE="char"#COLUMN_DATA_TYPE="short"#g' ${CONFIG_DIR}db_data_config.txt; export COLUMN_DATA_TYPE="short";</v>
      </c>
      <c r="AZ186" s="73" t="str">
        <f>SUBSTITUTE(IF(INDEX($E$80:$G$84,MATCH("●",INDEX($H$80:$AQ$84,,MATCH($D186,$70:$70,0)-7),0),1)=VLOOKUP(AZ$164,$AD$9:$AN$20,8,FALSE),"","sed -i "&amp;IF($AK$162="MacOS","'' ","")&amp;"'s#"&amp;AZ$164&amp;"="""&amp;INDEX($E$80:$G$84,MATCH("●",INDEX($H$80:$AQ$84,,MATCH($D186,$70:$70,0)-7),0),1)&amp;""""&amp;"#"&amp;AZ$164&amp;"="&amp;""""&amp;VLOOKUP(AZ$164,$AD$9:$AN$20,8,FALSE)&amp;""""&amp;"#g'"&amp;"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6" s="73" t="str">
        <f>SUBSTITUTE(IF(VLOOKUP(BA$164,$AD$9:$AN$20,8,FALSE)=INDEX($E$86:$G$99,MATCH("●",INDEX($H$86:$AQ$99,,MATCH($D186,$70:$70,0)-7),0),1),"","sed -i "&amp;IF($AK$162="MacOS","'' ","")&amp;"'s#"&amp;BA$164&amp;"="""&amp;VLOOKUP(BA$164,$AD$9:$AN$20,8,FALSE)&amp;""""&amp;"#"&amp;BA$164&amp;"="&amp;""""&amp;INDEX($E$86:$G$99,MATCH("●",INDEX($H$86:$AQ$99,,MATCH($D186,$70:$70,0)-7),0),1)&amp;""""&amp;"#g'"&amp;" ${CONFIG_DIR}db_data_config.txt; export "&amp;BA$164&amp;"="&amp;""""&amp;INDEX($E$86:$G$99,MATCH("●",INDEX($H$86:$AQ$99,,MATCH($D186,$70:$70,0)-7),0),1)&amp;""";"),",",""",""")</f>
        <v>sed -i '' 's#COLUMN_DATA_LENGTH="3"#COLUMN_DATA_LENGTH="2"#g' ${CONFIG_DIR}db_data_config.txt; export COLUMN_DATA_LENGTH="2";</v>
      </c>
      <c r="BB186" s="73" t="str">
        <f>SUBSTITUTE(IF(INDEX($E$86:$G$99,MATCH("●",INDEX($H$86:$AQ$99,,MATCH($D186,$70:$70,0)-7),0),1)=VLOOKUP(BB$164,$AD$9:$AN$20,8,FALSE),"","sed -i "&amp;IF($AK$162="MacOS","'' ","")&amp;"'s#"&amp;BB$164&amp;"="""&amp;INDEX($E$86:$G$99,MATCH("●",INDEX($H$86:$AQ$99,,MATCH($D186,$70:$70,0)-7),0),1)&amp;""""&amp;"#"&amp;BB$164&amp;"="&amp;""""&amp;VLOOKUP(BB$164,$AD$9:$AN$20,8,FALSE)&amp;""""&amp;"#g'"&amp;"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86" s="73" t="str">
        <f>SUBSTITUTE(IF(VLOOKUP(BC$164,$AD$9:$AN$20,8,FALSE)=INDEX($E$101:$G$104,MATCH("●",INDEX($H$101:$AQ$104,,MATCH($D186,$70:$70,0)-7),0),1),"","sed -i "&amp;IF($AK$162="MacOS","'' ","")&amp;"'s#"&amp;BC$164&amp;"="""&amp;VLOOKUP(BC$164,$AD$9:$AN$20,8,FALSE)&amp;""""&amp;"#"&amp;BC$164&amp;"="&amp;""""&amp;INDEX($E$101:$G$104,MATCH("●",INDEX($H$101:$AQ$104,,MATCH($D186,$70:$70,0)-7),0),1)&amp;""""&amp;"#g'"&amp;" ${CONFIG_DIR}db_data_config.txt; export "&amp;BC$164&amp;"="&amp;""""&amp;INDEX($E$101:$G$104,MATCH("●",INDEX($H$101:$AQ$104,,MATCH($D186,$70:$70,0)-7),0),1)&amp;""";"),",",""",""")</f>
        <v>sed -i '' 's#COLUMN_DATA_TRIM="NONE"#COLUMN_DATA_TRIM="ftbt"#g' ${CONFIG_DIR}db_data_config.txt; export COLUMN_DATA_TRIM="ftbt";</v>
      </c>
      <c r="BD186" s="73" t="str">
        <f>SUBSTITUTE(IF(INDEX($E$101:$G$104,MATCH("●",INDEX($H$101:$AQ$104,,MATCH($D186,$70:$70,0)-7),0),1)=VLOOKUP(BD$164,$AD$9:$AN$20,8,FALSE),"","sed -i "&amp;IF($AK$162="MacOS","'' ","")&amp;"'s#"&amp;BD$164&amp;"="""&amp;INDEX($E$101:$G$104,MATCH("●",INDEX($H$101:$AQ$104,,MATCH($D186,$70:$70,0)-7),0),1)&amp;""""&amp;"#"&amp;BD$164&amp;"="&amp;""""&amp;VLOOKUP(BD$164,$AD$9:$AN$20,8,FALSE)&amp;""""&amp;"#g'"&amp;"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6" s="73" t="str">
        <f>SUBSTITUTE(IF(VLOOKUP(BE$164,$AD$9:$AN$20,8,FALSE)=INDEX($E$106:$G$109,MATCH("●",INDEX($H$106:$AQ$109,,MATCH($D186,$70:$70,0)-7),0),1),"","sed -i "&amp;IF($AK$162="MacOS","'' ","")&amp;"'s#"&amp;BE$164&amp;"="""&amp;VLOOKUP(BE$164,$AD$9:$AN$20,8,FALSE)&amp;""""&amp;"#"&amp;BE$164&amp;"="&amp;""""&amp;INDEX($E$106:$G$109,MATCH("●",INDEX($H$106:$AQ$109,,MATCH($D186,$70:$70,0)-7),0),1)&amp;""""&amp;"#g'"&amp;" ${CONFIG_DIR}db_data_config.txt; export "&amp;BE$164&amp;"="&amp;""""&amp;INDEX($E$106:$G$109,MATCH("●",INDEX($H$106:$AQ$109,,MATCH($D186,$70:$70,0)-7),0),1)&amp;""";"),",",""",""")</f>
        <v>sed -i '' 's#COLUMN_DATA_SIGNED="0"#COLUMN_DATA_SIGNED="1"#g' ${CONFIG_DIR}db_data_config.txt; export COLUMN_DATA_SIGNED="1";</v>
      </c>
      <c r="BF186" s="73" t="str">
        <f>SUBSTITUTE(IF(INDEX($E$106:$G$109,MATCH("●",INDEX($H$106:$AQ$109,,MATCH($D186,$70:$70,0)-7),0),1)=VLOOKUP(BF$164,$AD$9:$AN$20,8,FALSE),"","sed -i "&amp;IF($AK$162="MacOS","'' ","")&amp;"'s#"&amp;BF$164&amp;"="""&amp;INDEX($E$106:$G$109,MATCH("●",INDEX($H$106:$AQ$109,,MATCH($D186,$70:$70,0)-7),0),1)&amp;""""&amp;"#"&amp;BF$164&amp;"="&amp;""""&amp;VLOOKUP(BF$164,$AD$9:$AN$20,8,FALSE)&amp;""""&amp;"#g'"&amp;"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86" s="73" t="str">
        <f>SUBSTITUTE(IF(VLOOKUP(BG$164,$AD$9:$AN$20,8,FALSE)=INDEX($E$111:$G$114,MATCH("●",INDEX($H$111:$AQ$114,,MATCH($D186,$70:$70,0)-7),0),1),"","sed -i "&amp;IF($AK$162="MacOS","'' ","")&amp;"'s#"&amp;BG$164&amp;"="""&amp;VLOOKUP(BG$164,$AD$9:$AN$20,8,FALSE)&amp;""""&amp;"#"&amp;BG$164&amp;"="&amp;""""&amp;INDEX($E$111:$G$114,MATCH("●",INDEX($H$111:$AQ$114,,MATCH($D186,$70:$70,0)-7),0),1)&amp;""""&amp;"#g'"&amp;" ${CONFIG_DIR}db_data_config.txt; export "&amp;BG$164&amp;"="&amp;""""&amp;INDEX($E$111:$G$114,MATCH("●",INDEX($H$111:$AQ$114,,MATCH($D186,$70:$70,0)-7),0),1)&amp;""";"),",",""",""")</f>
        <v>sed -i '' 's#SIGN_DIGIT="0"#SIGN_DIGIT="1"#g' ${CONFIG_DIR}db_data_config.txt; export SIGN_DIGIT="1";</v>
      </c>
      <c r="BH186" s="73" t="str">
        <f>SUBSTITUTE(IF(INDEX($E$111:$G$114,MATCH("●",INDEX($H$111:$AQ$114,,MATCH($D186,$70:$70,0)-7),0),1)=VLOOKUP(BH$164,$AD$9:$AN$20,8,FALSE),"","sed -i "&amp;IF($AK$162="MacOS","'' ","")&amp;"'s#"&amp;BH$164&amp;"="""&amp;INDEX($E$111:$G$114,MATCH("●",INDEX($H$111:$AQ$114,,MATCH($D186,$70:$70,0)-7),0),1)&amp;""""&amp;"#"&amp;BH$164&amp;"="&amp;""""&amp;VLOOKUP(BH$164,$AD$9:$AN$20,8,FALSE)&amp;""""&amp;"#g'"&amp;"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86" s="73" t="str">
        <f>SUBSTITUTE(IF(VLOOKUP(BI$164,$AD$9:$AN$20,8,FALSE)=INDEX($E$116:$G$118,MATCH("●",INDEX($H$116:$AQ$118,,MATCH($D186,$70:$70,0)-7),0),1),"","sed -i "&amp;IF($AK$162="MacOS","'' ","")&amp;"'s#"&amp;BI$164&amp;"="""&amp;VLOOKUP(BI$164,$AD$9:$AN$20,8,FALSE)&amp;""""&amp;"#"&amp;BI$164&amp;"="&amp;""""&amp;INDEX($E$116:$G$118,MATCH("●",INDEX($H$116:$AQ$118,,MATCH($D186,$70:$70,0)-7),0),1)&amp;""""&amp;"#g'"&amp;" ${CONFIG_DIR}db_data_config.txt; export "&amp;BI$164&amp;"="&amp;""""&amp;INDEX($E$116:$G$118,MATCH("●",INDEX($H$116:$AQ$118,,MATCH($D186,$70:$70,0)-7),0),1)&amp;""";"),",",""",""")</f>
        <v/>
      </c>
      <c r="BJ186" s="73" t="str">
        <f>SUBSTITUTE(IF(INDEX($E$116:$G$118,MATCH("●",INDEX($H$116:$AQ$118,,MATCH($D186,$70:$70,0)-7),0),1)=VLOOKUP(BJ$164,$AD$9:$AN$20,8,FALSE),"","sed -i "&amp;IF($AK$162="MacOS","'' ","")&amp;"'s#"&amp;BJ$164&amp;"="""&amp;INDEX($E$116:$G$118,MATCH("●",INDEX($H$116:$AQ$118,,MATCH($D186,$70:$70,0)-7),0),1)&amp;""""&amp;"#"&amp;BJ$164&amp;"="&amp;""""&amp;VLOOKUP(BJ$164,$AD$9:$AN$20,8,FALSE)&amp;""""&amp;"#g'"&amp;"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6" s="73" t="str">
        <f>SUBSTITUTE(IF(VLOOKUP(BK$164,$AD$9:$AN$20,8,FALSE)=INDEX($E$120:$G$122,MATCH("●",INDEX($H$120:$AQ$122,,MATCH($D186,$70:$70,0)-7),0),1),"","sed -i "&amp;IF($AK$162="MacOS","'' ","")&amp;"'s#"&amp;BK$164&amp;"="""&amp;VLOOKUP(BK$164,$AD$9:$AN$20,8,FALSE)&amp;""""&amp;"#"&amp;BK$164&amp;"="&amp;""""&amp;INDEX($E$120:$G$122,MATCH("●",INDEX($H$120:$AQ$122,,MATCH($D186,$70:$70,0)-7),0),1)&amp;""""&amp;"#g'"&amp;" ${CONFIG_DIR}db_data_config.txt; export "&amp;BK$164&amp;"="&amp;""""&amp;INDEX($E$120:$G$122,MATCH("●",INDEX($H$120:$AQ$122,,MATCH($D186,$70:$70,0)-7),0),1)&amp;""";"),",",""",""")</f>
        <v/>
      </c>
      <c r="BL186" s="73" t="str">
        <f>SUBSTITUTE(IF(INDEX($E$120:$G$122,MATCH("●",INDEX($H$120:$AQ$122,,MATCH($D186,$70:$70,0)-7),0),1)=VLOOKUP(BL$164,$AD$9:$AN$20,8,FALSE),"","sed -i "&amp;IF($AK$162="MacOS","'' ","")&amp;"'s#"&amp;BL$164&amp;"="""&amp;INDEX($E$120:$G$122,MATCH("●",INDEX($H$120:$AQ$122,,MATCH($D186,$70:$70,0)-7),0),1)&amp;""""&amp;"#"&amp;BL$164&amp;"="&amp;""""&amp;VLOOKUP(BL$164,$AD$9:$AN$20,8,FALSE)&amp;""""&amp;"#g'"&amp;"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6" s="73" t="str">
        <f>SUBSTITUTE(IF(VLOOKUP(BM$164,$AD$9:$AN$20,8,FALSE)=INDEX($E$124:$G$126,MATCH("●",INDEX($H$124:$AQ$126,,MATCH($D186,$70:$70,0)-7),0),1),"","sed -i "&amp;IF($AK$162="MacOS","'' ","")&amp;"'s#"&amp;BM$164&amp;"="""&amp;VLOOKUP(BM$164,$AD$9:$AN$20,8,FALSE)&amp;""""&amp;"#"&amp;BM$164&amp;"="&amp;""""&amp;INDEX($E$124:$G$126,MATCH("●",INDEX($H$124:$AQ$126,,MATCH($D186,$70:$70,0)-7),0),1)&amp;""""&amp;"#g'"&amp;" ${CONFIG_DIR}db_data_config.txt; export "&amp;BM$164&amp;"="&amp;""""&amp;INDEX($E$124:$G$126,MATCH("●",INDEX($H$124:$AQ$126,,MATCH($D186,$70:$70,0)-7),0),1)&amp;""";"),",",""",""")</f>
        <v/>
      </c>
      <c r="BN186" s="73" t="str">
        <f>SUBSTITUTE(IF(INDEX($E$124:$G$126,MATCH("●",INDEX($H$124:$AQ$126,,MATCH($D186,$70:$70,0)-7),0),1)=VLOOKUP(BN$164,$AD$9:$AN$20,8,FALSE),"","sed -i "&amp;IF($AK$162="MacOS","'' ","")&amp;"'s#"&amp;BN$164&amp;"="""&amp;INDEX($E$124:$G$126,MATCH("●",INDEX($H$124:$AQ$126,,MATCH($D186,$70:$70,0)-7),0),1)&amp;""""&amp;"#"&amp;BN$164&amp;"="&amp;""""&amp;VLOOKUP(BN$164,$AD$9:$AN$20,8,FALSE)&amp;""""&amp;"#g'"&amp;"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6" s="73" t="str">
        <f>SUBSTITUTE(IF(VLOOKUP(BO$164,$AD$9:$AN$20,8,FALSE)=INDEX($E$128:$G$130,MATCH("●",INDEX($H$128:$AQ$130,,MATCH($D186,$70:$70,0)-7),0),1),"","sed -i "&amp;IF($AK$162="MacOS","'' ","")&amp;"'s#"&amp;BO$164&amp;"="""&amp;VLOOKUP(BO$164,$AD$9:$AN$20,8,FALSE)&amp;""""&amp;"#"&amp;BO$164&amp;"="&amp;""""&amp;INDEX($E$128:$G$130,MATCH("●",INDEX($H$128:$AQ$130,,MATCH($D186,$70:$70,0)-7),0),1)&amp;""""&amp;"#g'"&amp;" ${CONFIG_DIR}db_data_config.txt; export "&amp;BO$164&amp;"="&amp;""""&amp;INDEX($E$128:$G$130,MATCH("●",INDEX($H$128:$AQ$130,,MATCH($D186,$70:$70,0)-7),0),1)&amp;""";"),",",""",""")</f>
        <v/>
      </c>
      <c r="BP186" s="73" t="str">
        <f>SUBSTITUTE(IF(INDEX($E$128:$G$130,MATCH("●",INDEX($H$128:$AQ$130,,MATCH($D186,$70:$70,0)-7),0),1)=VLOOKUP(BP$164,$AD$9:$AN$20,8,FALSE),"","sed -i "&amp;IF($AK$162="MacOS","'' ","")&amp;"'s#"&amp;BP$164&amp;"="""&amp;INDEX($E$128:$G$130,MATCH("●",INDEX($H$128:$AQ$130,,MATCH($D186,$70:$70,0)-7),0),1)&amp;""""&amp;"#"&amp;BP$164&amp;"="&amp;""""&amp;VLOOKUP(BP$164,$AD$9:$AN$20,8,FALSE)&amp;""""&amp;"#g'"&amp;"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6" s="73" t="str">
        <f>SUBSTITUTE(IF(VLOOKUP(BQ$164,$AD$9:$AN$20,8,FALSE)=INDEX($E$132:$G$134,MATCH("●",INDEX($H$132:$AQ$134,,MATCH($D186,$70:$70,0)-7),0),1),"","sed -i "&amp;IF($AK$162="MacOS","'' ","")&amp;"'s#"&amp;BQ$164&amp;"="""&amp;VLOOKUP(BQ$164,$AD$9:$AN$20,8,FALSE)&amp;""""&amp;"#"&amp;BQ$164&amp;"="&amp;""""&amp;INDEX($E$132:$G$134,MATCH("●",INDEX($H$132:$AQ$134,,MATCH($D186,$70:$70,0)-7),0),1)&amp;""""&amp;"#g'"&amp;" ${CONFIG_DIR}db_data_config.txt; export "&amp;BQ$164&amp;"="&amp;""""&amp;INDEX($E$132:$G$134,MATCH("●",INDEX($H$132:$AQ$134,,MATCH($D186,$70:$70,0)-7),0),1)&amp;""";"),",",""",""")</f>
        <v/>
      </c>
      <c r="BR186" s="73" t="str">
        <f>SUBSTITUTE(IF(INDEX($E$132:$G$134,MATCH("●",INDEX($H$132:$AQ$134,,MATCH($D186,$70:$70,0)-7),0),1)=VLOOKUP(BR$164,$AD$9:$AN$20,8,FALSE),"","sed -i "&amp;IF($AK$162="MacOS","'' ","")&amp;"'s#"&amp;BR$164&amp;"="""&amp;INDEX($E$132:$G$134,MATCH("●",INDEX($H$132:$AQ$134,,MATCH($D186,$70:$70,0)-7),0),1)&amp;""""&amp;"#"&amp;BR$164&amp;"="&amp;""""&amp;VLOOKUP(BR$164,$AD$9:$AN$20,8,FALSE)&amp;""""&amp;"#g'"&amp;"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6" s="73" t="str">
        <f>SUBSTITUTE(IF(VLOOKUP(BS$164,$AD$9:$AN$20,8,FALSE)=INDEX($E$136:$G$138,MATCH("●",INDEX($H$136:$AQ$138,,MATCH($D186,$70:$70,0)-7),0),1),"","sed -i "&amp;IF($AK$162="MacOS","'' ","")&amp;"'s#"&amp;BS$164&amp;"="""&amp;VLOOKUP(BS$164,$AD$9:$AN$20,8,FALSE)&amp;""""&amp;"#"&amp;BS$164&amp;"="&amp;""""&amp;INDEX($E$136:$G$138,MATCH("●",INDEX($H$136:$AQ$138,,MATCH($D186,$70:$70,0)-7),0),1)&amp;""""&amp;"#g'"&amp;" ${CONFIG_DIR}db_data_config.txt; export "&amp;BS$164&amp;"="&amp;""""&amp;INDEX($E$136:$G$138,MATCH("●",INDEX($H$136:$AQ$138,,MATCH($D186,$70:$70,0)-7),0),1)&amp;""";"),",",""",""")</f>
        <v/>
      </c>
      <c r="BT186" s="73" t="str">
        <f>SUBSTITUTE(IF(INDEX($E$136:$G$138,MATCH("●",INDEX($H$136:$AQ$138,,MATCH($D186,$70:$70,0)-7),0),1)=VLOOKUP(BT$164,$AD$9:$AN$20,8,FALSE),"","sed -i "&amp;IF($AK$162="MacOS","'' ","")&amp;"'s#"&amp;BT$164&amp;"="""&amp;INDEX($E$136:$G$138,MATCH("●",INDEX($H$136:$AQ$138,,MATCH($D186,$70:$70,0)-7),0),1)&amp;""""&amp;"#"&amp;BT$164&amp;"="&amp;""""&amp;VLOOKUP(BT$164,$AD$9:$AN$20,8,FALSE)&amp;""""&amp;"#g'"&amp;"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6" s="60" t="s">
        <v>1107</v>
      </c>
    </row>
    <row r="187" spans="4:73" ht="108" customHeight="1">
      <c r="D187" s="138">
        <f t="shared" si="3"/>
        <v>130</v>
      </c>
      <c r="E187" s="139"/>
      <c r="F187" s="139"/>
      <c r="G187" s="140"/>
      <c r="H187" s="45" t="str">
        <f t="shared" ca="1" si="2"/>
        <v>clear; echo テストケース130;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6" t="str" cm="1">
        <f t="array" ref="AE187">SUBSTITUTE(INDEX($H$140:$AQ$140, , MATCH($D187, $70:$70, 0)-7),"-","")</f>
        <v>正常</v>
      </c>
      <c r="AF187" s="147"/>
      <c r="AG187" s="148"/>
      <c r="AH187" s="156" t="s">
        <v>1013</v>
      </c>
      <c r="AI187" s="157"/>
      <c r="AJ187" s="157"/>
      <c r="AK187" s="157"/>
      <c r="AL187" s="157"/>
      <c r="AM187" s="157"/>
      <c r="AN187" s="157"/>
      <c r="AO187" s="157"/>
      <c r="AP187" s="157"/>
      <c r="AQ187" s="158"/>
      <c r="AS187" s="69" t="str" cm="1">
        <f t="array" ref="AS187">SUBSTITUTE(TEXT(INDEX($H$143:$AQ$143,1,$D187-108),"000000"),"-","")</f>
        <v>220001</v>
      </c>
      <c r="AT187" s="70"/>
      <c r="AU187" s="71"/>
      <c r="AW187" s="73" t="str">
        <f>SUBSTITUTE(IF(VLOOKUP(AW$164,$AD$9:$AN$20,8,FALSE)=INDEX($E$76:$G$78,MATCH("●",INDEX($H$76:$AQ$78,,MATCH($D187,$70:$70,0)-7),0),1),"","sed -i "&amp;IF($AK$162="MacOS","'' ","")&amp;"'s#"&amp;AW$164&amp;"="""&amp;VLOOKUP(AW$164,$AD$9:$AN$20,8,FALSE)&amp;""""&amp;"#"&amp;AW$164&amp;"="&amp;""""&amp;INDEX($E$76:$G$78,MATCH("●",INDEX($H$76:$AQ$78,,MATCH($D187,$70:$70,0)-7),0),1)&amp;""""&amp;"#g'"&amp;" ${CONFIG_DIR}db_data_config.txt; export "&amp;AW$164&amp;"="&amp;""""&amp;INDEX($E$76:$G$78,MATCH("●",INDEX($H$76:$AQ$78,,MATCH($D187,$70:$70,0)-7),0),1)&amp;""";"),",",""",""")</f>
        <v/>
      </c>
      <c r="AX187" s="73" t="str">
        <f>SUBSTITUTE(IF(INDEX($E$76:$G$78,MATCH("●",INDEX($H$76:$AQ$78,,MATCH($D187,$70:$70,0)-7),0),1)=VLOOKUP(AX$164,$AD$9:$AN$20,8,FALSE),"","sed -i "&amp;IF($AK$162="MacOS","'' ","")&amp;"'s#"&amp;AX$164&amp;"="""&amp;INDEX($E$76:$G$78,MATCH("●",INDEX($H$76:$AQ$78,,MATCH($D187,$70:$70,0)-7),0),1)&amp;""""&amp;"#"&amp;AX$164&amp;"="&amp;""""&amp;VLOOKUP(AX$164,$AD$9:$AN$20,8,FALSE)&amp;""""&amp;"#g'"&amp;"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7" s="73" t="str">
        <f>SUBSTITUTE(IF(VLOOKUP(AY$164,$AD$9:$AN$20,8,FALSE)=INDEX($E$80:$G$84,MATCH("●",INDEX($H$80:$AQ$84,,MATCH($D187,$70:$70,0)-7),0),1),"","sed -i "&amp;IF($AK$162="MacOS","'' ","")&amp;"'s#"&amp;AY$164&amp;"="""&amp;VLOOKUP(AY$164,$AD$9:$AN$20,8,FALSE)&amp;""""&amp;"#"&amp;AY$164&amp;"="&amp;""""&amp;INDEX($E$80:$G$84,MATCH("●",INDEX($H$80:$AQ$84,,MATCH($D187,$70:$70,0)-7),0),1)&amp;""""&amp;"#g'"&amp;" ${CONFIG_DIR}db_data_config.txt; export "&amp;AY$164&amp;"="&amp;""""&amp;INDEX($E$80:$G$84,MATCH("●",INDEX($H$80:$AQ$84,,MATCH($D187,$70:$70,0)-7),0),1)&amp;""";"),",",""",""")</f>
        <v>sed -i '' 's#COLUMN_DATA_TYPE="char"#COLUMN_DATA_TYPE="short"#g' ${CONFIG_DIR}db_data_config.txt; export COLUMN_DATA_TYPE="short";</v>
      </c>
      <c r="AZ187" s="73" t="str">
        <f>SUBSTITUTE(IF(INDEX($E$80:$G$84,MATCH("●",INDEX($H$80:$AQ$84,,MATCH($D187,$70:$70,0)-7),0),1)=VLOOKUP(AZ$164,$AD$9:$AN$20,8,FALSE),"","sed -i "&amp;IF($AK$162="MacOS","'' ","")&amp;"'s#"&amp;AZ$164&amp;"="""&amp;INDEX($E$80:$G$84,MATCH("●",INDEX($H$80:$AQ$84,,MATCH($D187,$70:$70,0)-7),0),1)&amp;""""&amp;"#"&amp;AZ$164&amp;"="&amp;""""&amp;VLOOKUP(AZ$164,$AD$9:$AN$20,8,FALSE)&amp;""""&amp;"#g'"&amp;"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7" s="73" t="str">
        <f>SUBSTITUTE(IF(VLOOKUP(BA$164,$AD$9:$AN$20,8,FALSE)=INDEX($E$86:$G$99,MATCH("●",INDEX($H$86:$AQ$99,,MATCH($D187,$70:$70,0)-7),0),1),"","sed -i "&amp;IF($AK$162="MacOS","'' ","")&amp;"'s#"&amp;BA$164&amp;"="""&amp;VLOOKUP(BA$164,$AD$9:$AN$20,8,FALSE)&amp;""""&amp;"#"&amp;BA$164&amp;"="&amp;""""&amp;INDEX($E$86:$G$99,MATCH("●",INDEX($H$86:$AQ$99,,MATCH($D187,$70:$70,0)-7),0),1)&amp;""""&amp;"#g'"&amp;" ${CONFIG_DIR}db_data_config.txt; export "&amp;BA$164&amp;"="&amp;""""&amp;INDEX($E$86:$G$99,MATCH("●",INDEX($H$86:$AQ$99,,MATCH($D187,$70:$70,0)-7),0),1)&amp;""";"),",",""",""")</f>
        <v/>
      </c>
      <c r="BB187" s="73" t="str">
        <f>SUBSTITUTE(IF(INDEX($E$86:$G$99,MATCH("●",INDEX($H$86:$AQ$99,,MATCH($D187,$70:$70,0)-7),0),1)=VLOOKUP(BB$164,$AD$9:$AN$20,8,FALSE),"","sed -i "&amp;IF($AK$162="MacOS","'' ","")&amp;"'s#"&amp;BB$164&amp;"="""&amp;INDEX($E$86:$G$99,MATCH("●",INDEX($H$86:$AQ$99,,MATCH($D187,$70:$70,0)-7),0),1)&amp;""""&amp;"#"&amp;BB$164&amp;"="&amp;""""&amp;VLOOKUP(BB$164,$AD$9:$AN$20,8,FALSE)&amp;""""&amp;"#g'"&amp;"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87" s="73" t="str">
        <f>SUBSTITUTE(IF(VLOOKUP(BC$164,$AD$9:$AN$20,8,FALSE)=INDEX($E$101:$G$104,MATCH("●",INDEX($H$101:$AQ$104,,MATCH($D187,$70:$70,0)-7),0),1),"","sed -i "&amp;IF($AK$162="MacOS","'' ","")&amp;"'s#"&amp;BC$164&amp;"="""&amp;VLOOKUP(BC$164,$AD$9:$AN$20,8,FALSE)&amp;""""&amp;"#"&amp;BC$164&amp;"="&amp;""""&amp;INDEX($E$101:$G$104,MATCH("●",INDEX($H$101:$AQ$104,,MATCH($D187,$70:$70,0)-7),0),1)&amp;""""&amp;"#g'"&amp;" ${CONFIG_DIR}db_data_config.txt; export "&amp;BC$164&amp;"="&amp;""""&amp;INDEX($E$101:$G$104,MATCH("●",INDEX($H$101:$AQ$104,,MATCH($D187,$70:$70,0)-7),0),1)&amp;""";"),",",""",""")</f>
        <v>sed -i '' 's#COLUMN_DATA_TRIM="NONE"#COLUMN_DATA_TRIM="ftbt"#g' ${CONFIG_DIR}db_data_config.txt; export COLUMN_DATA_TRIM="ftbt";</v>
      </c>
      <c r="BD187" s="73" t="str">
        <f>SUBSTITUTE(IF(INDEX($E$101:$G$104,MATCH("●",INDEX($H$101:$AQ$104,,MATCH($D187,$70:$70,0)-7),0),1)=VLOOKUP(BD$164,$AD$9:$AN$20,8,FALSE),"","sed -i "&amp;IF($AK$162="MacOS","'' ","")&amp;"'s#"&amp;BD$164&amp;"="""&amp;INDEX($E$101:$G$104,MATCH("●",INDEX($H$101:$AQ$104,,MATCH($D187,$70:$70,0)-7),0),1)&amp;""""&amp;"#"&amp;BD$164&amp;"="&amp;""""&amp;VLOOKUP(BD$164,$AD$9:$AN$20,8,FALSE)&amp;""""&amp;"#g'"&amp;"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87" s="73" t="str">
        <f>SUBSTITUTE(IF(VLOOKUP(BE$164,$AD$9:$AN$20,8,FALSE)=INDEX($E$106:$G$109,MATCH("●",INDEX($H$106:$AQ$109,,MATCH($D187,$70:$70,0)-7),0),1),"","sed -i "&amp;IF($AK$162="MacOS","'' ","")&amp;"'s#"&amp;BE$164&amp;"="""&amp;VLOOKUP(BE$164,$AD$9:$AN$20,8,FALSE)&amp;""""&amp;"#"&amp;BE$164&amp;"="&amp;""""&amp;INDEX($E$106:$G$109,MATCH("●",INDEX($H$106:$AQ$109,,MATCH($D187,$70:$70,0)-7),0),1)&amp;""""&amp;"#g'"&amp;" ${CONFIG_DIR}db_data_config.txt; export "&amp;BE$164&amp;"="&amp;""""&amp;INDEX($E$106:$G$109,MATCH("●",INDEX($H$106:$AQ$109,,MATCH($D187,$70:$70,0)-7),0),1)&amp;""";"),",",""",""")</f>
        <v>sed -i '' 's#COLUMN_DATA_SIGNED="0"#COLUMN_DATA_SIGNED="1"#g' ${CONFIG_DIR}db_data_config.txt; export COLUMN_DATA_SIGNED="1";</v>
      </c>
      <c r="BF187" s="73" t="str">
        <f>SUBSTITUTE(IF(INDEX($E$106:$G$109,MATCH("●",INDEX($H$106:$AQ$109,,MATCH($D187,$70:$70,0)-7),0),1)=VLOOKUP(BF$164,$AD$9:$AN$20,8,FALSE),"","sed -i "&amp;IF($AK$162="MacOS","'' ","")&amp;"'s#"&amp;BF$164&amp;"="""&amp;INDEX($E$106:$G$109,MATCH("●",INDEX($H$106:$AQ$109,,MATCH($D187,$70:$70,0)-7),0),1)&amp;""""&amp;"#"&amp;BF$164&amp;"="&amp;""""&amp;VLOOKUP(BF$164,$AD$9:$AN$20,8,FALSE)&amp;""""&amp;"#g'"&amp;"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87" s="73" t="str">
        <f>SUBSTITUTE(IF(VLOOKUP(BG$164,$AD$9:$AN$20,8,FALSE)=INDEX($E$111:$G$114,MATCH("●",INDEX($H$111:$AQ$114,,MATCH($D187,$70:$70,0)-7),0),1),"","sed -i "&amp;IF($AK$162="MacOS","'' ","")&amp;"'s#"&amp;BG$164&amp;"="""&amp;VLOOKUP(BG$164,$AD$9:$AN$20,8,FALSE)&amp;""""&amp;"#"&amp;BG$164&amp;"="&amp;""""&amp;INDEX($E$111:$G$114,MATCH("●",INDEX($H$111:$AQ$114,,MATCH($D187,$70:$70,0)-7),0),1)&amp;""""&amp;"#g'"&amp;" ${CONFIG_DIR}db_data_config.txt; export "&amp;BG$164&amp;"="&amp;""""&amp;INDEX($E$111:$G$114,MATCH("●",INDEX($H$111:$AQ$114,,MATCH($D187,$70:$70,0)-7),0),1)&amp;""";"),",",""",""")</f>
        <v>sed -i '' 's#SIGN_DIGIT="0"#SIGN_DIGIT="1"#g' ${CONFIG_DIR}db_data_config.txt; export SIGN_DIGIT="1";</v>
      </c>
      <c r="BH187" s="73" t="str">
        <f>SUBSTITUTE(IF(INDEX($E$111:$G$114,MATCH("●",INDEX($H$111:$AQ$114,,MATCH($D187,$70:$70,0)-7),0),1)=VLOOKUP(BH$164,$AD$9:$AN$20,8,FALSE),"","sed -i "&amp;IF($AK$162="MacOS","'' ","")&amp;"'s#"&amp;BH$164&amp;"="""&amp;INDEX($E$111:$G$114,MATCH("●",INDEX($H$111:$AQ$114,,MATCH($D187,$70:$70,0)-7),0),1)&amp;""""&amp;"#"&amp;BH$164&amp;"="&amp;""""&amp;VLOOKUP(BH$164,$AD$9:$AN$20,8,FALSE)&amp;""""&amp;"#g'"&amp;"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87" s="73" t="str">
        <f>SUBSTITUTE(IF(VLOOKUP(BI$164,$AD$9:$AN$20,8,FALSE)=INDEX($E$116:$G$118,MATCH("●",INDEX($H$116:$AQ$118,,MATCH($D187,$70:$70,0)-7),0),1),"","sed -i "&amp;IF($AK$162="MacOS","'' ","")&amp;"'s#"&amp;BI$164&amp;"="""&amp;VLOOKUP(BI$164,$AD$9:$AN$20,8,FALSE)&amp;""""&amp;"#"&amp;BI$164&amp;"="&amp;""""&amp;INDEX($E$116:$G$118,MATCH("●",INDEX($H$116:$AQ$118,,MATCH($D187,$70:$70,0)-7),0),1)&amp;""""&amp;"#g'"&amp;" ${CONFIG_DIR}db_data_config.txt; export "&amp;BI$164&amp;"="&amp;""""&amp;INDEX($E$116:$G$118,MATCH("●",INDEX($H$116:$AQ$118,,MATCH($D187,$70:$70,0)-7),0),1)&amp;""";"),",",""",""")</f>
        <v/>
      </c>
      <c r="BJ187" s="73" t="str">
        <f>SUBSTITUTE(IF(INDEX($E$116:$G$118,MATCH("●",INDEX($H$116:$AQ$118,,MATCH($D187,$70:$70,0)-7),0),1)=VLOOKUP(BJ$164,$AD$9:$AN$20,8,FALSE),"","sed -i "&amp;IF($AK$162="MacOS","'' ","")&amp;"'s#"&amp;BJ$164&amp;"="""&amp;INDEX($E$116:$G$118,MATCH("●",INDEX($H$116:$AQ$118,,MATCH($D187,$70:$70,0)-7),0),1)&amp;""""&amp;"#"&amp;BJ$164&amp;"="&amp;""""&amp;VLOOKUP(BJ$164,$AD$9:$AN$20,8,FALSE)&amp;""""&amp;"#g'"&amp;"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7" s="73" t="str">
        <f>SUBSTITUTE(IF(VLOOKUP(BK$164,$AD$9:$AN$20,8,FALSE)=INDEX($E$120:$G$122,MATCH("●",INDEX($H$120:$AQ$122,,MATCH($D187,$70:$70,0)-7),0),1),"","sed -i "&amp;IF($AK$162="MacOS","'' ","")&amp;"'s#"&amp;BK$164&amp;"="""&amp;VLOOKUP(BK$164,$AD$9:$AN$20,8,FALSE)&amp;""""&amp;"#"&amp;BK$164&amp;"="&amp;""""&amp;INDEX($E$120:$G$122,MATCH("●",INDEX($H$120:$AQ$122,,MATCH($D187,$70:$70,0)-7),0),1)&amp;""""&amp;"#g'"&amp;" ${CONFIG_DIR}db_data_config.txt; export "&amp;BK$164&amp;"="&amp;""""&amp;INDEX($E$120:$G$122,MATCH("●",INDEX($H$120:$AQ$122,,MATCH($D187,$70:$70,0)-7),0),1)&amp;""";"),",",""",""")</f>
        <v/>
      </c>
      <c r="BL187" s="73" t="str">
        <f>SUBSTITUTE(IF(INDEX($E$120:$G$122,MATCH("●",INDEX($H$120:$AQ$122,,MATCH($D187,$70:$70,0)-7),0),1)=VLOOKUP(BL$164,$AD$9:$AN$20,8,FALSE),"","sed -i "&amp;IF($AK$162="MacOS","'' ","")&amp;"'s#"&amp;BL$164&amp;"="""&amp;INDEX($E$120:$G$122,MATCH("●",INDEX($H$120:$AQ$122,,MATCH($D187,$70:$70,0)-7),0),1)&amp;""""&amp;"#"&amp;BL$164&amp;"="&amp;""""&amp;VLOOKUP(BL$164,$AD$9:$AN$20,8,FALSE)&amp;""""&amp;"#g'"&amp;"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7" s="73" t="str">
        <f>SUBSTITUTE(IF(VLOOKUP(BM$164,$AD$9:$AN$20,8,FALSE)=INDEX($E$124:$G$126,MATCH("●",INDEX($H$124:$AQ$126,,MATCH($D187,$70:$70,0)-7),0),1),"","sed -i "&amp;IF($AK$162="MacOS","'' ","")&amp;"'s#"&amp;BM$164&amp;"="""&amp;VLOOKUP(BM$164,$AD$9:$AN$20,8,FALSE)&amp;""""&amp;"#"&amp;BM$164&amp;"="&amp;""""&amp;INDEX($E$124:$G$126,MATCH("●",INDEX($H$124:$AQ$126,,MATCH($D187,$70:$70,0)-7),0),1)&amp;""""&amp;"#g'"&amp;" ${CONFIG_DIR}db_data_config.txt; export "&amp;BM$164&amp;"="&amp;""""&amp;INDEX($E$124:$G$126,MATCH("●",INDEX($H$124:$AQ$126,,MATCH($D187,$70:$70,0)-7),0),1)&amp;""";"),",",""",""")</f>
        <v/>
      </c>
      <c r="BN187" s="73" t="str">
        <f>SUBSTITUTE(IF(INDEX($E$124:$G$126,MATCH("●",INDEX($H$124:$AQ$126,,MATCH($D187,$70:$70,0)-7),0),1)=VLOOKUP(BN$164,$AD$9:$AN$20,8,FALSE),"","sed -i "&amp;IF($AK$162="MacOS","'' ","")&amp;"'s#"&amp;BN$164&amp;"="""&amp;INDEX($E$124:$G$126,MATCH("●",INDEX($H$124:$AQ$126,,MATCH($D187,$70:$70,0)-7),0),1)&amp;""""&amp;"#"&amp;BN$164&amp;"="&amp;""""&amp;VLOOKUP(BN$164,$AD$9:$AN$20,8,FALSE)&amp;""""&amp;"#g'"&amp;"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7" s="73" t="str">
        <f>SUBSTITUTE(IF(VLOOKUP(BO$164,$AD$9:$AN$20,8,FALSE)=INDEX($E$128:$G$130,MATCH("●",INDEX($H$128:$AQ$130,,MATCH($D187,$70:$70,0)-7),0),1),"","sed -i "&amp;IF($AK$162="MacOS","'' ","")&amp;"'s#"&amp;BO$164&amp;"="""&amp;VLOOKUP(BO$164,$AD$9:$AN$20,8,FALSE)&amp;""""&amp;"#"&amp;BO$164&amp;"="&amp;""""&amp;INDEX($E$128:$G$130,MATCH("●",INDEX($H$128:$AQ$130,,MATCH($D187,$70:$70,0)-7),0),1)&amp;""""&amp;"#g'"&amp;" ${CONFIG_DIR}db_data_config.txt; export "&amp;BO$164&amp;"="&amp;""""&amp;INDEX($E$128:$G$130,MATCH("●",INDEX($H$128:$AQ$130,,MATCH($D187,$70:$70,0)-7),0),1)&amp;""";"),",",""",""")</f>
        <v/>
      </c>
      <c r="BP187" s="73" t="str">
        <f>SUBSTITUTE(IF(INDEX($E$128:$G$130,MATCH("●",INDEX($H$128:$AQ$130,,MATCH($D187,$70:$70,0)-7),0),1)=VLOOKUP(BP$164,$AD$9:$AN$20,8,FALSE),"","sed -i "&amp;IF($AK$162="MacOS","'' ","")&amp;"'s#"&amp;BP$164&amp;"="""&amp;INDEX($E$128:$G$130,MATCH("●",INDEX($H$128:$AQ$130,,MATCH($D187,$70:$70,0)-7),0),1)&amp;""""&amp;"#"&amp;BP$164&amp;"="&amp;""""&amp;VLOOKUP(BP$164,$AD$9:$AN$20,8,FALSE)&amp;""""&amp;"#g'"&amp;"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7" s="73" t="str">
        <f>SUBSTITUTE(IF(VLOOKUP(BQ$164,$AD$9:$AN$20,8,FALSE)=INDEX($E$132:$G$134,MATCH("●",INDEX($H$132:$AQ$134,,MATCH($D187,$70:$70,0)-7),0),1),"","sed -i "&amp;IF($AK$162="MacOS","'' ","")&amp;"'s#"&amp;BQ$164&amp;"="""&amp;VLOOKUP(BQ$164,$AD$9:$AN$20,8,FALSE)&amp;""""&amp;"#"&amp;BQ$164&amp;"="&amp;""""&amp;INDEX($E$132:$G$134,MATCH("●",INDEX($H$132:$AQ$134,,MATCH($D187,$70:$70,0)-7),0),1)&amp;""""&amp;"#g'"&amp;" ${CONFIG_DIR}db_data_config.txt; export "&amp;BQ$164&amp;"="&amp;""""&amp;INDEX($E$132:$G$134,MATCH("●",INDEX($H$132:$AQ$134,,MATCH($D187,$70:$70,0)-7),0),1)&amp;""";"),",",""",""")</f>
        <v/>
      </c>
      <c r="BR187" s="73" t="str">
        <f>SUBSTITUTE(IF(INDEX($E$132:$G$134,MATCH("●",INDEX($H$132:$AQ$134,,MATCH($D187,$70:$70,0)-7),0),1)=VLOOKUP(BR$164,$AD$9:$AN$20,8,FALSE),"","sed -i "&amp;IF($AK$162="MacOS","'' ","")&amp;"'s#"&amp;BR$164&amp;"="""&amp;INDEX($E$132:$G$134,MATCH("●",INDEX($H$132:$AQ$134,,MATCH($D187,$70:$70,0)-7),0),1)&amp;""""&amp;"#"&amp;BR$164&amp;"="&amp;""""&amp;VLOOKUP(BR$164,$AD$9:$AN$20,8,FALSE)&amp;""""&amp;"#g'"&amp;"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7" s="73" t="str">
        <f>SUBSTITUTE(IF(VLOOKUP(BS$164,$AD$9:$AN$20,8,FALSE)=INDEX($E$136:$G$138,MATCH("●",INDEX($H$136:$AQ$138,,MATCH($D187,$70:$70,0)-7),0),1),"","sed -i "&amp;IF($AK$162="MacOS","'' ","")&amp;"'s#"&amp;BS$164&amp;"="""&amp;VLOOKUP(BS$164,$AD$9:$AN$20,8,FALSE)&amp;""""&amp;"#"&amp;BS$164&amp;"="&amp;""""&amp;INDEX($E$136:$G$138,MATCH("●",INDEX($H$136:$AQ$138,,MATCH($D187,$70:$70,0)-7),0),1)&amp;""""&amp;"#g'"&amp;" ${CONFIG_DIR}db_data_config.txt; export "&amp;BS$164&amp;"="&amp;""""&amp;INDEX($E$136:$G$138,MATCH("●",INDEX($H$136:$AQ$138,,MATCH($D187,$70:$70,0)-7),0),1)&amp;""";"),",",""",""")</f>
        <v/>
      </c>
      <c r="BT187" s="73" t="str">
        <f>SUBSTITUTE(IF(INDEX($E$136:$G$138,MATCH("●",INDEX($H$136:$AQ$138,,MATCH($D187,$70:$70,0)-7),0),1)=VLOOKUP(BT$164,$AD$9:$AN$20,8,FALSE),"","sed -i "&amp;IF($AK$162="MacOS","'' ","")&amp;"'s#"&amp;BT$164&amp;"="""&amp;INDEX($E$136:$G$138,MATCH("●",INDEX($H$136:$AQ$138,,MATCH($D187,$70:$70,0)-7),0),1)&amp;""""&amp;"#"&amp;BT$164&amp;"="&amp;""""&amp;VLOOKUP(BT$164,$AD$9:$AN$20,8,FALSE)&amp;""""&amp;"#g'"&amp;"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7" s="60" t="s">
        <v>1107</v>
      </c>
    </row>
    <row r="188" spans="4:73" ht="54" customHeight="1">
      <c r="D188" s="138">
        <f t="shared" si="3"/>
        <v>131</v>
      </c>
      <c r="E188" s="139"/>
      <c r="F188" s="139"/>
      <c r="G188" s="140"/>
      <c r="H188" s="45" t="str">
        <f t="shared" ca="1" si="2"/>
        <v>clear; echo テストケース131; sed -i '' 's#COLUMN_DATA_TYPE="char"#COLUMN_DATA_TYPE="int"#g' ${CONFIG_DIR}db_data_config.txt; export COLUMN_DATA_TYPE="int";sed -i '' 's#COLUMN_DATA_LENGTH="3"#COLUMN_DATA_LENGTH="0"#g' ${CONFIG_DIR}db_data_config.txt; export COLUMN_DATA_LENGTH="0";sh ./script/db_check_data_validate_config.sh; sed -i '' 's#COLUMN_DATA_TYPE="int"#COLUMN_DATA_TYPE="char"#g' ${CONFIG_DIR}db_data_config.txt; export COLUMN_DATA_TYPE="char";sed -i '' 's#COLUMN_DATA_LENGTH="0"#COLUMN_DATA_LENGTH="3"#g'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6" t="str" cm="1">
        <f t="array" ref="AE188">SUBSTITUTE(INDEX($H$140:$AQ$140, , MATCH($D188, $70:$70, 0)-7),"-","")</f>
        <v>異常</v>
      </c>
      <c r="AF188" s="147"/>
      <c r="AG188" s="148"/>
      <c r="AH188" s="156" t="s">
        <v>1014</v>
      </c>
      <c r="AI188" s="157"/>
      <c r="AJ188" s="157"/>
      <c r="AK188" s="157"/>
      <c r="AL188" s="157"/>
      <c r="AM188" s="157"/>
      <c r="AN188" s="157"/>
      <c r="AO188" s="157"/>
      <c r="AP188" s="157"/>
      <c r="AQ188" s="158"/>
      <c r="AS188" s="69" t="str" cm="1">
        <f t="array" ref="AS188">SUBSTITUTE(TEXT(INDEX($H$143:$AQ$143,1,$D188-108),"000000"),"-","")</f>
        <v>220149</v>
      </c>
      <c r="AT188" s="70"/>
      <c r="AU188" s="71"/>
      <c r="AW188" s="73" t="str">
        <f>SUBSTITUTE(IF(VLOOKUP(AW$164,$AD$9:$AN$20,8,FALSE)=INDEX($E$76:$G$78,MATCH("●",INDEX($H$76:$AQ$78,,MATCH($D188,$70:$70,0)-7),0),1),"","sed -i "&amp;IF($AK$162="MacOS","'' ","")&amp;"'s#"&amp;AW$164&amp;"="""&amp;VLOOKUP(AW$164,$AD$9:$AN$20,8,FALSE)&amp;""""&amp;"#"&amp;AW$164&amp;"="&amp;""""&amp;INDEX($E$76:$G$78,MATCH("●",INDEX($H$76:$AQ$78,,MATCH($D188,$70:$70,0)-7),0),1)&amp;""""&amp;"#g'"&amp;" ${CONFIG_DIR}db_data_config.txt; export "&amp;AW$164&amp;"="&amp;""""&amp;INDEX($E$76:$G$78,MATCH("●",INDEX($H$76:$AQ$78,,MATCH($D188,$70:$70,0)-7),0),1)&amp;""";"),",",""",""")</f>
        <v/>
      </c>
      <c r="AX188" s="73" t="str">
        <f>SUBSTITUTE(IF(INDEX($E$76:$G$78,MATCH("●",INDEX($H$76:$AQ$78,,MATCH($D188,$70:$70,0)-7),0),1)=VLOOKUP(AX$164,$AD$9:$AN$20,8,FALSE),"","sed -i "&amp;IF($AK$162="MacOS","'' ","")&amp;"'s#"&amp;AX$164&amp;"="""&amp;INDEX($E$76:$G$78,MATCH("●",INDEX($H$76:$AQ$78,,MATCH($D188,$70:$70,0)-7),0),1)&amp;""""&amp;"#"&amp;AX$164&amp;"="&amp;""""&amp;VLOOKUP(AX$164,$AD$9:$AN$20,8,FALSE)&amp;""""&amp;"#g'"&amp;"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8" s="73" t="str">
        <f>SUBSTITUTE(IF(VLOOKUP(AY$164,$AD$9:$AN$20,8,FALSE)=INDEX($E$80:$G$84,MATCH("●",INDEX($H$80:$AQ$84,,MATCH($D188,$70:$70,0)-7),0),1),"","sed -i "&amp;IF($AK$162="MacOS","'' ","")&amp;"'s#"&amp;AY$164&amp;"="""&amp;VLOOKUP(AY$164,$AD$9:$AN$20,8,FALSE)&amp;""""&amp;"#"&amp;AY$164&amp;"="&amp;""""&amp;INDEX($E$80:$G$84,MATCH("●",INDEX($H$80:$AQ$84,,MATCH($D188,$70:$70,0)-7),0),1)&amp;""""&amp;"#g'"&amp;" ${CONFIG_DIR}db_data_config.txt; export "&amp;AY$164&amp;"="&amp;""""&amp;INDEX($E$80:$G$84,MATCH("●",INDEX($H$80:$AQ$84,,MATCH($D188,$70:$70,0)-7),0),1)&amp;""";"),",",""",""")</f>
        <v>sed -i '' 's#COLUMN_DATA_TYPE="char"#COLUMN_DATA_TYPE="int"#g' ${CONFIG_DIR}db_data_config.txt; export COLUMN_DATA_TYPE="int";</v>
      </c>
      <c r="AZ188" s="73" t="str">
        <f>SUBSTITUTE(IF(INDEX($E$80:$G$84,MATCH("●",INDEX($H$80:$AQ$84,,MATCH($D188,$70:$70,0)-7),0),1)=VLOOKUP(AZ$164,$AD$9:$AN$20,8,FALSE),"","sed -i "&amp;IF($AK$162="MacOS","'' ","")&amp;"'s#"&amp;AZ$164&amp;"="""&amp;INDEX($E$80:$G$84,MATCH("●",INDEX($H$80:$AQ$84,,MATCH($D188,$70:$70,0)-7),0),1)&amp;""""&amp;"#"&amp;AZ$164&amp;"="&amp;""""&amp;VLOOKUP(AZ$164,$AD$9:$AN$20,8,FALSE)&amp;""""&amp;"#g'"&amp;"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88" s="73" t="str">
        <f>SUBSTITUTE(IF(VLOOKUP(BA$164,$AD$9:$AN$20,8,FALSE)=INDEX($E$86:$G$99,MATCH("●",INDEX($H$86:$AQ$99,,MATCH($D188,$70:$70,0)-7),0),1),"","sed -i "&amp;IF($AK$162="MacOS","'' ","")&amp;"'s#"&amp;BA$164&amp;"="""&amp;VLOOKUP(BA$164,$AD$9:$AN$20,8,FALSE)&amp;""""&amp;"#"&amp;BA$164&amp;"="&amp;""""&amp;INDEX($E$86:$G$99,MATCH("●",INDEX($H$86:$AQ$99,,MATCH($D188,$70:$70,0)-7),0),1)&amp;""""&amp;"#g'"&amp;" ${CONFIG_DIR}db_data_config.txt; export "&amp;BA$164&amp;"="&amp;""""&amp;INDEX($E$86:$G$99,MATCH("●",INDEX($H$86:$AQ$99,,MATCH($D188,$70:$70,0)-7),0),1)&amp;""";"),",",""",""")</f>
        <v>sed -i '' 's#COLUMN_DATA_LENGTH="3"#COLUMN_DATA_LENGTH="0"#g' ${CONFIG_DIR}db_data_config.txt; export COLUMN_DATA_LENGTH="0";</v>
      </c>
      <c r="BB188" s="73" t="str">
        <f>SUBSTITUTE(IF(INDEX($E$86:$G$99,MATCH("●",INDEX($H$86:$AQ$99,,MATCH($D188,$70:$70,0)-7),0),1)=VLOOKUP(BB$164,$AD$9:$AN$20,8,FALSE),"","sed -i "&amp;IF($AK$162="MacOS","'' ","")&amp;"'s#"&amp;BB$164&amp;"="""&amp;INDEX($E$86:$G$99,MATCH("●",INDEX($H$86:$AQ$99,,MATCH($D188,$70:$70,0)-7),0),1)&amp;""""&amp;"#"&amp;BB$164&amp;"="&amp;""""&amp;VLOOKUP(BB$164,$AD$9:$AN$20,8,FALSE)&amp;""""&amp;"#g'"&amp;"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's#COLUMN_DATA_LENGTH="0"#COLUMN_DATA_LENGTH="3"#g' ${CONFIG_DIR}db_data_config.txt; export COLUMN_DATA_LENGTH="3";</v>
      </c>
      <c r="BC188" s="73" t="str">
        <f>SUBSTITUTE(IF(VLOOKUP(BC$164,$AD$9:$AN$20,8,FALSE)=INDEX($E$101:$G$104,MATCH("●",INDEX($H$101:$AQ$104,,MATCH($D188,$70:$70,0)-7),0),1),"","sed -i "&amp;IF($AK$162="MacOS","'' ","")&amp;"'s#"&amp;BC$164&amp;"="""&amp;VLOOKUP(BC$164,$AD$9:$AN$20,8,FALSE)&amp;""""&amp;"#"&amp;BC$164&amp;"="&amp;""""&amp;INDEX($E$101:$G$104,MATCH("●",INDEX($H$101:$AQ$104,,MATCH($D188,$70:$70,0)-7),0),1)&amp;""""&amp;"#g'"&amp;" ${CONFIG_DIR}db_data_config.txt; export "&amp;BC$164&amp;"="&amp;""""&amp;INDEX($E$101:$G$104,MATCH("●",INDEX($H$101:$AQ$104,,MATCH($D188,$70:$70,0)-7),0),1)&amp;""";"),",",""",""")</f>
        <v/>
      </c>
      <c r="BD188" s="73" t="str">
        <f>SUBSTITUTE(IF(INDEX($E$101:$G$104,MATCH("●",INDEX($H$101:$AQ$104,,MATCH($D188,$70:$70,0)-7),0),1)=VLOOKUP(BD$164,$AD$9:$AN$20,8,FALSE),"","sed -i "&amp;IF($AK$162="MacOS","'' ","")&amp;"'s#"&amp;BD$164&amp;"="""&amp;INDEX($E$101:$G$104,MATCH("●",INDEX($H$101:$AQ$104,,MATCH($D188,$70:$70,0)-7),0),1)&amp;""""&amp;"#"&amp;BD$164&amp;"="&amp;""""&amp;VLOOKUP(BD$164,$AD$9:$AN$20,8,FALSE)&amp;""""&amp;"#g'"&amp;"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88" s="73" t="str">
        <f>SUBSTITUTE(IF(VLOOKUP(BE$164,$AD$9:$AN$20,8,FALSE)=INDEX($E$106:$G$109,MATCH("●",INDEX($H$106:$AQ$109,,MATCH($D188,$70:$70,0)-7),0),1),"","sed -i "&amp;IF($AK$162="MacOS","'' ","")&amp;"'s#"&amp;BE$164&amp;"="""&amp;VLOOKUP(BE$164,$AD$9:$AN$20,8,FALSE)&amp;""""&amp;"#"&amp;BE$164&amp;"="&amp;""""&amp;INDEX($E$106:$G$109,MATCH("●",INDEX($H$106:$AQ$109,,MATCH($D188,$70:$70,0)-7),0),1)&amp;""""&amp;"#g'"&amp;" ${CONFIG_DIR}db_data_config.txt; export "&amp;BE$164&amp;"="&amp;""""&amp;INDEX($E$106:$G$109,MATCH("●",INDEX($H$106:$AQ$109,,MATCH($D188,$70:$70,0)-7),0),1)&amp;""";"),",",""",""")</f>
        <v/>
      </c>
      <c r="BF188" s="73" t="str">
        <f>SUBSTITUTE(IF(INDEX($E$106:$G$109,MATCH("●",INDEX($H$106:$AQ$109,,MATCH($D188,$70:$70,0)-7),0),1)=VLOOKUP(BF$164,$AD$9:$AN$20,8,FALSE),"","sed -i "&amp;IF($AK$162="MacOS","'' ","")&amp;"'s#"&amp;BF$164&amp;"="""&amp;INDEX($E$106:$G$109,MATCH("●",INDEX($H$106:$AQ$109,,MATCH($D188,$70:$70,0)-7),0),1)&amp;""""&amp;"#"&amp;BF$164&amp;"="&amp;""""&amp;VLOOKUP(BF$164,$AD$9:$AN$20,8,FALSE)&amp;""""&amp;"#g'"&amp;"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88" s="73" t="str">
        <f>SUBSTITUTE(IF(VLOOKUP(BG$164,$AD$9:$AN$20,8,FALSE)=INDEX($E$111:$G$114,MATCH("●",INDEX($H$111:$AQ$114,,MATCH($D188,$70:$70,0)-7),0),1),"","sed -i "&amp;IF($AK$162="MacOS","'' ","")&amp;"'s#"&amp;BG$164&amp;"="""&amp;VLOOKUP(BG$164,$AD$9:$AN$20,8,FALSE)&amp;""""&amp;"#"&amp;BG$164&amp;"="&amp;""""&amp;INDEX($E$111:$G$114,MATCH("●",INDEX($H$111:$AQ$114,,MATCH($D188,$70:$70,0)-7),0),1)&amp;""""&amp;"#g'"&amp;" ${CONFIG_DIR}db_data_config.txt; export "&amp;BG$164&amp;"="&amp;""""&amp;INDEX($E$111:$G$114,MATCH("●",INDEX($H$111:$AQ$114,,MATCH($D188,$70:$70,0)-7),0),1)&amp;""";"),",",""",""")</f>
        <v/>
      </c>
      <c r="BH188" s="73" t="str">
        <f>SUBSTITUTE(IF(INDEX($E$111:$G$114,MATCH("●",INDEX($H$111:$AQ$114,,MATCH($D188,$70:$70,0)-7),0),1)=VLOOKUP(BH$164,$AD$9:$AN$20,8,FALSE),"","sed -i "&amp;IF($AK$162="MacOS","'' ","")&amp;"'s#"&amp;BH$164&amp;"="""&amp;INDEX($E$111:$G$114,MATCH("●",INDEX($H$111:$AQ$114,,MATCH($D188,$70:$70,0)-7),0),1)&amp;""""&amp;"#"&amp;BH$164&amp;"="&amp;""""&amp;VLOOKUP(BH$164,$AD$9:$AN$20,8,FALSE)&amp;""""&amp;"#g'"&amp;"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88" s="73" t="str">
        <f>SUBSTITUTE(IF(VLOOKUP(BI$164,$AD$9:$AN$20,8,FALSE)=INDEX($E$116:$G$118,MATCH("●",INDEX($H$116:$AQ$118,,MATCH($D188,$70:$70,0)-7),0),1),"","sed -i "&amp;IF($AK$162="MacOS","'' ","")&amp;"'s#"&amp;BI$164&amp;"="""&amp;VLOOKUP(BI$164,$AD$9:$AN$20,8,FALSE)&amp;""""&amp;"#"&amp;BI$164&amp;"="&amp;""""&amp;INDEX($E$116:$G$118,MATCH("●",INDEX($H$116:$AQ$118,,MATCH($D188,$70:$70,0)-7),0),1)&amp;""""&amp;"#g'"&amp;" ${CONFIG_DIR}db_data_config.txt; export "&amp;BI$164&amp;"="&amp;""""&amp;INDEX($E$116:$G$118,MATCH("●",INDEX($H$116:$AQ$118,,MATCH($D188,$70:$70,0)-7),0),1)&amp;""";"),",",""",""")</f>
        <v/>
      </c>
      <c r="BJ188" s="73" t="str">
        <f>SUBSTITUTE(IF(INDEX($E$116:$G$118,MATCH("●",INDEX($H$116:$AQ$118,,MATCH($D188,$70:$70,0)-7),0),1)=VLOOKUP(BJ$164,$AD$9:$AN$20,8,FALSE),"","sed -i "&amp;IF($AK$162="MacOS","'' ","")&amp;"'s#"&amp;BJ$164&amp;"="""&amp;INDEX($E$116:$G$118,MATCH("●",INDEX($H$116:$AQ$118,,MATCH($D188,$70:$70,0)-7),0),1)&amp;""""&amp;"#"&amp;BJ$164&amp;"="&amp;""""&amp;VLOOKUP(BJ$164,$AD$9:$AN$20,8,FALSE)&amp;""""&amp;"#g'"&amp;"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8" s="73" t="str">
        <f>SUBSTITUTE(IF(VLOOKUP(BK$164,$AD$9:$AN$20,8,FALSE)=INDEX($E$120:$G$122,MATCH("●",INDEX($H$120:$AQ$122,,MATCH($D188,$70:$70,0)-7),0),1),"","sed -i "&amp;IF($AK$162="MacOS","'' ","")&amp;"'s#"&amp;BK$164&amp;"="""&amp;VLOOKUP(BK$164,$AD$9:$AN$20,8,FALSE)&amp;""""&amp;"#"&amp;BK$164&amp;"="&amp;""""&amp;INDEX($E$120:$G$122,MATCH("●",INDEX($H$120:$AQ$122,,MATCH($D188,$70:$70,0)-7),0),1)&amp;""""&amp;"#g'"&amp;" ${CONFIG_DIR}db_data_config.txt; export "&amp;BK$164&amp;"="&amp;""""&amp;INDEX($E$120:$G$122,MATCH("●",INDEX($H$120:$AQ$122,,MATCH($D188,$70:$70,0)-7),0),1)&amp;""";"),",",""",""")</f>
        <v/>
      </c>
      <c r="BL188" s="73" t="str">
        <f>SUBSTITUTE(IF(INDEX($E$120:$G$122,MATCH("●",INDEX($H$120:$AQ$122,,MATCH($D188,$70:$70,0)-7),0),1)=VLOOKUP(BL$164,$AD$9:$AN$20,8,FALSE),"","sed -i "&amp;IF($AK$162="MacOS","'' ","")&amp;"'s#"&amp;BL$164&amp;"="""&amp;INDEX($E$120:$G$122,MATCH("●",INDEX($H$120:$AQ$122,,MATCH($D188,$70:$70,0)-7),0),1)&amp;""""&amp;"#"&amp;BL$164&amp;"="&amp;""""&amp;VLOOKUP(BL$164,$AD$9:$AN$20,8,FALSE)&amp;""""&amp;"#g'"&amp;"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8" s="73" t="str">
        <f>SUBSTITUTE(IF(VLOOKUP(BM$164,$AD$9:$AN$20,8,FALSE)=INDEX($E$124:$G$126,MATCH("●",INDEX($H$124:$AQ$126,,MATCH($D188,$70:$70,0)-7),0),1),"","sed -i "&amp;IF($AK$162="MacOS","'' ","")&amp;"'s#"&amp;BM$164&amp;"="""&amp;VLOOKUP(BM$164,$AD$9:$AN$20,8,FALSE)&amp;""""&amp;"#"&amp;BM$164&amp;"="&amp;""""&amp;INDEX($E$124:$G$126,MATCH("●",INDEX($H$124:$AQ$126,,MATCH($D188,$70:$70,0)-7),0),1)&amp;""""&amp;"#g'"&amp;" ${CONFIG_DIR}db_data_config.txt; export "&amp;BM$164&amp;"="&amp;""""&amp;INDEX($E$124:$G$126,MATCH("●",INDEX($H$124:$AQ$126,,MATCH($D188,$70:$70,0)-7),0),1)&amp;""";"),",",""",""")</f>
        <v/>
      </c>
      <c r="BN188" s="73" t="str">
        <f>SUBSTITUTE(IF(INDEX($E$124:$G$126,MATCH("●",INDEX($H$124:$AQ$126,,MATCH($D188,$70:$70,0)-7),0),1)=VLOOKUP(BN$164,$AD$9:$AN$20,8,FALSE),"","sed -i "&amp;IF($AK$162="MacOS","'' ","")&amp;"'s#"&amp;BN$164&amp;"="""&amp;INDEX($E$124:$G$126,MATCH("●",INDEX($H$124:$AQ$126,,MATCH($D188,$70:$70,0)-7),0),1)&amp;""""&amp;"#"&amp;BN$164&amp;"="&amp;""""&amp;VLOOKUP(BN$164,$AD$9:$AN$20,8,FALSE)&amp;""""&amp;"#g'"&amp;"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8" s="73" t="str">
        <f>SUBSTITUTE(IF(VLOOKUP(BO$164,$AD$9:$AN$20,8,FALSE)=INDEX($E$128:$G$130,MATCH("●",INDEX($H$128:$AQ$130,,MATCH($D188,$70:$70,0)-7),0),1),"","sed -i "&amp;IF($AK$162="MacOS","'' ","")&amp;"'s#"&amp;BO$164&amp;"="""&amp;VLOOKUP(BO$164,$AD$9:$AN$20,8,FALSE)&amp;""""&amp;"#"&amp;BO$164&amp;"="&amp;""""&amp;INDEX($E$128:$G$130,MATCH("●",INDEX($H$128:$AQ$130,,MATCH($D188,$70:$70,0)-7),0),1)&amp;""""&amp;"#g'"&amp;" ${CONFIG_DIR}db_data_config.txt; export "&amp;BO$164&amp;"="&amp;""""&amp;INDEX($E$128:$G$130,MATCH("●",INDEX($H$128:$AQ$130,,MATCH($D188,$70:$70,0)-7),0),1)&amp;""";"),",",""",""")</f>
        <v/>
      </c>
      <c r="BP188" s="73" t="str">
        <f>SUBSTITUTE(IF(INDEX($E$128:$G$130,MATCH("●",INDEX($H$128:$AQ$130,,MATCH($D188,$70:$70,0)-7),0),1)=VLOOKUP(BP$164,$AD$9:$AN$20,8,FALSE),"","sed -i "&amp;IF($AK$162="MacOS","'' ","")&amp;"'s#"&amp;BP$164&amp;"="""&amp;INDEX($E$128:$G$130,MATCH("●",INDEX($H$128:$AQ$130,,MATCH($D188,$70:$70,0)-7),0),1)&amp;""""&amp;"#"&amp;BP$164&amp;"="&amp;""""&amp;VLOOKUP(BP$164,$AD$9:$AN$20,8,FALSE)&amp;""""&amp;"#g'"&amp;"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8" s="73" t="str">
        <f>SUBSTITUTE(IF(VLOOKUP(BQ$164,$AD$9:$AN$20,8,FALSE)=INDEX($E$132:$G$134,MATCH("●",INDEX($H$132:$AQ$134,,MATCH($D188,$70:$70,0)-7),0),1),"","sed -i "&amp;IF($AK$162="MacOS","'' ","")&amp;"'s#"&amp;BQ$164&amp;"="""&amp;VLOOKUP(BQ$164,$AD$9:$AN$20,8,FALSE)&amp;""""&amp;"#"&amp;BQ$164&amp;"="&amp;""""&amp;INDEX($E$132:$G$134,MATCH("●",INDEX($H$132:$AQ$134,,MATCH($D188,$70:$70,0)-7),0),1)&amp;""""&amp;"#g'"&amp;" ${CONFIG_DIR}db_data_config.txt; export "&amp;BQ$164&amp;"="&amp;""""&amp;INDEX($E$132:$G$134,MATCH("●",INDEX($H$132:$AQ$134,,MATCH($D188,$70:$70,0)-7),0),1)&amp;""";"),",",""",""")</f>
        <v/>
      </c>
      <c r="BR188" s="73" t="str">
        <f>SUBSTITUTE(IF(INDEX($E$132:$G$134,MATCH("●",INDEX($H$132:$AQ$134,,MATCH($D188,$70:$70,0)-7),0),1)=VLOOKUP(BR$164,$AD$9:$AN$20,8,FALSE),"","sed -i "&amp;IF($AK$162="MacOS","'' ","")&amp;"'s#"&amp;BR$164&amp;"="""&amp;INDEX($E$132:$G$134,MATCH("●",INDEX($H$132:$AQ$134,,MATCH($D188,$70:$70,0)-7),0),1)&amp;""""&amp;"#"&amp;BR$164&amp;"="&amp;""""&amp;VLOOKUP(BR$164,$AD$9:$AN$20,8,FALSE)&amp;""""&amp;"#g'"&amp;"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8" s="73" t="str">
        <f>SUBSTITUTE(IF(VLOOKUP(BS$164,$AD$9:$AN$20,8,FALSE)=INDEX($E$136:$G$138,MATCH("●",INDEX($H$136:$AQ$138,,MATCH($D188,$70:$70,0)-7),0),1),"","sed -i "&amp;IF($AK$162="MacOS","'' ","")&amp;"'s#"&amp;BS$164&amp;"="""&amp;VLOOKUP(BS$164,$AD$9:$AN$20,8,FALSE)&amp;""""&amp;"#"&amp;BS$164&amp;"="&amp;""""&amp;INDEX($E$136:$G$138,MATCH("●",INDEX($H$136:$AQ$138,,MATCH($D188,$70:$70,0)-7),0),1)&amp;""""&amp;"#g'"&amp;" ${CONFIG_DIR}db_data_config.txt; export "&amp;BS$164&amp;"="&amp;""""&amp;INDEX($E$136:$G$138,MATCH("●",INDEX($H$136:$AQ$138,,MATCH($D188,$70:$70,0)-7),0),1)&amp;""";"),",",""",""")</f>
        <v/>
      </c>
      <c r="BT188" s="73" t="str">
        <f>SUBSTITUTE(IF(INDEX($E$136:$G$138,MATCH("●",INDEX($H$136:$AQ$138,,MATCH($D188,$70:$70,0)-7),0),1)=VLOOKUP(BT$164,$AD$9:$AN$20,8,FALSE),"","sed -i "&amp;IF($AK$162="MacOS","'' ","")&amp;"'s#"&amp;BT$164&amp;"="""&amp;INDEX($E$136:$G$138,MATCH("●",INDEX($H$136:$AQ$138,,MATCH($D188,$70:$70,0)-7),0),1)&amp;""""&amp;"#"&amp;BT$164&amp;"="&amp;""""&amp;VLOOKUP(BT$164,$AD$9:$AN$20,8,FALSE)&amp;""""&amp;"#g'"&amp;"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8" s="60" t="s">
        <v>1107</v>
      </c>
    </row>
    <row r="189" spans="4:73" ht="54" customHeight="1">
      <c r="D189" s="138">
        <f t="shared" si="3"/>
        <v>132</v>
      </c>
      <c r="E189" s="139"/>
      <c r="F189" s="139"/>
      <c r="G189" s="140"/>
      <c r="H189" s="45" t="str">
        <f t="shared" ca="1" si="2"/>
        <v>clear; echo テストケース132; sed -i '' 's#COLUMN_DATA_TYPE="char"#COLUMN_DATA_TYPE="int"#g' ${CONFIG_DIR}db_data_config.txt; export COLUMN_DATA_TYPE="int";sed -i '' 's#COLUMN_DATA_LENGTH="3"#COLUMN_DATA_LENGTH="9"#g' ${CONFIG_DIR}db_data_config.txt; export COLUMN_DATA_LENGTH="9";sh ./script/db_check_data_validate_config.sh; sed -i '' 's#COLUMN_DATA_TYPE="int"#COLUMN_DATA_TYPE="char"#g' ${CONFIG_DIR}db_data_config.txt; export COLUMN_DATA_TYPE="char";sed -i '' 's#COLUMN_DATA_LENGTH="9"#COLUMN_DATA_LENGTH="3"#g'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6" t="str" cm="1">
        <f t="array" ref="AE189">SUBSTITUTE(INDEX($H$140:$AQ$140, , MATCH($D189, $70:$70, 0)-7),"-","")</f>
        <v>正常</v>
      </c>
      <c r="AF189" s="147"/>
      <c r="AG189" s="148"/>
      <c r="AH189" s="156" t="s">
        <v>1015</v>
      </c>
      <c r="AI189" s="157"/>
      <c r="AJ189" s="157"/>
      <c r="AK189" s="157"/>
      <c r="AL189" s="157"/>
      <c r="AM189" s="157"/>
      <c r="AN189" s="157"/>
      <c r="AO189" s="157"/>
      <c r="AP189" s="157"/>
      <c r="AQ189" s="158"/>
      <c r="AS189" s="69" t="str" cm="1">
        <f t="array" ref="AS189">SUBSTITUTE(TEXT(INDEX($H$143:$AQ$143,1,$D189-108),"000000"),"-","")</f>
        <v>220001</v>
      </c>
      <c r="AT189" s="70"/>
      <c r="AU189" s="71"/>
      <c r="AW189" s="73" t="str">
        <f>SUBSTITUTE(IF(VLOOKUP(AW$164,$AD$9:$AN$20,8,FALSE)=INDEX($E$76:$G$78,MATCH("●",INDEX($H$76:$AQ$78,,MATCH($D189,$70:$70,0)-7),0),1),"","sed -i "&amp;IF($AK$162="MacOS","'' ","")&amp;"'s#"&amp;AW$164&amp;"="""&amp;VLOOKUP(AW$164,$AD$9:$AN$20,8,FALSE)&amp;""""&amp;"#"&amp;AW$164&amp;"="&amp;""""&amp;INDEX($E$76:$G$78,MATCH("●",INDEX($H$76:$AQ$78,,MATCH($D189,$70:$70,0)-7),0),1)&amp;""""&amp;"#g'"&amp;" ${CONFIG_DIR}db_data_config.txt; export "&amp;AW$164&amp;"="&amp;""""&amp;INDEX($E$76:$G$78,MATCH("●",INDEX($H$76:$AQ$78,,MATCH($D189,$70:$70,0)-7),0),1)&amp;""";"),",",""",""")</f>
        <v/>
      </c>
      <c r="AX189" s="73" t="str">
        <f>SUBSTITUTE(IF(INDEX($E$76:$G$78,MATCH("●",INDEX($H$76:$AQ$78,,MATCH($D189,$70:$70,0)-7),0),1)=VLOOKUP(AX$164,$AD$9:$AN$20,8,FALSE),"","sed -i "&amp;IF($AK$162="MacOS","'' ","")&amp;"'s#"&amp;AX$164&amp;"="""&amp;INDEX($E$76:$G$78,MATCH("●",INDEX($H$76:$AQ$78,,MATCH($D189,$70:$70,0)-7),0),1)&amp;""""&amp;"#"&amp;AX$164&amp;"="&amp;""""&amp;VLOOKUP(AX$164,$AD$9:$AN$20,8,FALSE)&amp;""""&amp;"#g'"&amp;"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89" s="73" t="str">
        <f>SUBSTITUTE(IF(VLOOKUP(AY$164,$AD$9:$AN$20,8,FALSE)=INDEX($E$80:$G$84,MATCH("●",INDEX($H$80:$AQ$84,,MATCH($D189,$70:$70,0)-7),0),1),"","sed -i "&amp;IF($AK$162="MacOS","'' ","")&amp;"'s#"&amp;AY$164&amp;"="""&amp;VLOOKUP(AY$164,$AD$9:$AN$20,8,FALSE)&amp;""""&amp;"#"&amp;AY$164&amp;"="&amp;""""&amp;INDEX($E$80:$G$84,MATCH("●",INDEX($H$80:$AQ$84,,MATCH($D189,$70:$70,0)-7),0),1)&amp;""""&amp;"#g'"&amp;" ${CONFIG_DIR}db_data_config.txt; export "&amp;AY$164&amp;"="&amp;""""&amp;INDEX($E$80:$G$84,MATCH("●",INDEX($H$80:$AQ$84,,MATCH($D189,$70:$70,0)-7),0),1)&amp;""";"),",",""",""")</f>
        <v>sed -i '' 's#COLUMN_DATA_TYPE="char"#COLUMN_DATA_TYPE="int"#g' ${CONFIG_DIR}db_data_config.txt; export COLUMN_DATA_TYPE="int";</v>
      </c>
      <c r="AZ189" s="73" t="str">
        <f>SUBSTITUTE(IF(INDEX($E$80:$G$84,MATCH("●",INDEX($H$80:$AQ$84,,MATCH($D189,$70:$70,0)-7),0),1)=VLOOKUP(AZ$164,$AD$9:$AN$20,8,FALSE),"","sed -i "&amp;IF($AK$162="MacOS","'' ","")&amp;"'s#"&amp;AZ$164&amp;"="""&amp;INDEX($E$80:$G$84,MATCH("●",INDEX($H$80:$AQ$84,,MATCH($D189,$70:$70,0)-7),0),1)&amp;""""&amp;"#"&amp;AZ$164&amp;"="&amp;""""&amp;VLOOKUP(AZ$164,$AD$9:$AN$20,8,FALSE)&amp;""""&amp;"#g'"&amp;"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89" s="73" t="str">
        <f>SUBSTITUTE(IF(VLOOKUP(BA$164,$AD$9:$AN$20,8,FALSE)=INDEX($E$86:$G$99,MATCH("●",INDEX($H$86:$AQ$99,,MATCH($D189,$70:$70,0)-7),0),1),"","sed -i "&amp;IF($AK$162="MacOS","'' ","")&amp;"'s#"&amp;BA$164&amp;"="""&amp;VLOOKUP(BA$164,$AD$9:$AN$20,8,FALSE)&amp;""""&amp;"#"&amp;BA$164&amp;"="&amp;""""&amp;INDEX($E$86:$G$99,MATCH("●",INDEX($H$86:$AQ$99,,MATCH($D189,$70:$70,0)-7),0),1)&amp;""""&amp;"#g'"&amp;" ${CONFIG_DIR}db_data_config.txt; export "&amp;BA$164&amp;"="&amp;""""&amp;INDEX($E$86:$G$99,MATCH("●",INDEX($H$86:$AQ$99,,MATCH($D189,$70:$70,0)-7),0),1)&amp;""";"),",",""",""")</f>
        <v>sed -i '' 's#COLUMN_DATA_LENGTH="3"#COLUMN_DATA_LENGTH="9"#g' ${CONFIG_DIR}db_data_config.txt; export COLUMN_DATA_LENGTH="9";</v>
      </c>
      <c r="BB189" s="73" t="str">
        <f>SUBSTITUTE(IF(INDEX($E$86:$G$99,MATCH("●",INDEX($H$86:$AQ$99,,MATCH($D189,$70:$70,0)-7),0),1)=VLOOKUP(BB$164,$AD$9:$AN$20,8,FALSE),"","sed -i "&amp;IF($AK$162="MacOS","'' ","")&amp;"'s#"&amp;BB$164&amp;"="""&amp;INDEX($E$86:$G$99,MATCH("●",INDEX($H$86:$AQ$99,,MATCH($D189,$70:$70,0)-7),0),1)&amp;""""&amp;"#"&amp;BB$164&amp;"="&amp;""""&amp;VLOOKUP(BB$164,$AD$9:$AN$20,8,FALSE)&amp;""""&amp;"#g'"&amp;"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's#COLUMN_DATA_LENGTH="9"#COLUMN_DATA_LENGTH="3"#g' ${CONFIG_DIR}db_data_config.txt; export COLUMN_DATA_LENGTH="3";</v>
      </c>
      <c r="BC189" s="73" t="str">
        <f>SUBSTITUTE(IF(VLOOKUP(BC$164,$AD$9:$AN$20,8,FALSE)=INDEX($E$101:$G$104,MATCH("●",INDEX($H$101:$AQ$104,,MATCH($D189,$70:$70,0)-7),0),1),"","sed -i "&amp;IF($AK$162="MacOS","'' ","")&amp;"'s#"&amp;BC$164&amp;"="""&amp;VLOOKUP(BC$164,$AD$9:$AN$20,8,FALSE)&amp;""""&amp;"#"&amp;BC$164&amp;"="&amp;""""&amp;INDEX($E$101:$G$104,MATCH("●",INDEX($H$101:$AQ$104,,MATCH($D189,$70:$70,0)-7),0),1)&amp;""""&amp;"#g'"&amp;" ${CONFIG_DIR}db_data_config.txt; export "&amp;BC$164&amp;"="&amp;""""&amp;INDEX($E$101:$G$104,MATCH("●",INDEX($H$101:$AQ$104,,MATCH($D189,$70:$70,0)-7),0),1)&amp;""";"),",",""",""")</f>
        <v/>
      </c>
      <c r="BD189" s="73" t="str">
        <f>SUBSTITUTE(IF(INDEX($E$101:$G$104,MATCH("●",INDEX($H$101:$AQ$104,,MATCH($D189,$70:$70,0)-7),0),1)=VLOOKUP(BD$164,$AD$9:$AN$20,8,FALSE),"","sed -i "&amp;IF($AK$162="MacOS","'' ","")&amp;"'s#"&amp;BD$164&amp;"="""&amp;INDEX($E$101:$G$104,MATCH("●",INDEX($H$101:$AQ$104,,MATCH($D189,$70:$70,0)-7),0),1)&amp;""""&amp;"#"&amp;BD$164&amp;"="&amp;""""&amp;VLOOKUP(BD$164,$AD$9:$AN$20,8,FALSE)&amp;""""&amp;"#g'"&amp;"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89" s="73" t="str">
        <f>SUBSTITUTE(IF(VLOOKUP(BE$164,$AD$9:$AN$20,8,FALSE)=INDEX($E$106:$G$109,MATCH("●",INDEX($H$106:$AQ$109,,MATCH($D189,$70:$70,0)-7),0),1),"","sed -i "&amp;IF($AK$162="MacOS","'' ","")&amp;"'s#"&amp;BE$164&amp;"="""&amp;VLOOKUP(BE$164,$AD$9:$AN$20,8,FALSE)&amp;""""&amp;"#"&amp;BE$164&amp;"="&amp;""""&amp;INDEX($E$106:$G$109,MATCH("●",INDEX($H$106:$AQ$109,,MATCH($D189,$70:$70,0)-7),0),1)&amp;""""&amp;"#g'"&amp;" ${CONFIG_DIR}db_data_config.txt; export "&amp;BE$164&amp;"="&amp;""""&amp;INDEX($E$106:$G$109,MATCH("●",INDEX($H$106:$AQ$109,,MATCH($D189,$70:$70,0)-7),0),1)&amp;""";"),",",""",""")</f>
        <v/>
      </c>
      <c r="BF189" s="73" t="str">
        <f>SUBSTITUTE(IF(INDEX($E$106:$G$109,MATCH("●",INDEX($H$106:$AQ$109,,MATCH($D189,$70:$70,0)-7),0),1)=VLOOKUP(BF$164,$AD$9:$AN$20,8,FALSE),"","sed -i "&amp;IF($AK$162="MacOS","'' ","")&amp;"'s#"&amp;BF$164&amp;"="""&amp;INDEX($E$106:$G$109,MATCH("●",INDEX($H$106:$AQ$109,,MATCH($D189,$70:$70,0)-7),0),1)&amp;""""&amp;"#"&amp;BF$164&amp;"="&amp;""""&amp;VLOOKUP(BF$164,$AD$9:$AN$20,8,FALSE)&amp;""""&amp;"#g'"&amp;"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89" s="73" t="str">
        <f>SUBSTITUTE(IF(VLOOKUP(BG$164,$AD$9:$AN$20,8,FALSE)=INDEX($E$111:$G$114,MATCH("●",INDEX($H$111:$AQ$114,,MATCH($D189,$70:$70,0)-7),0),1),"","sed -i "&amp;IF($AK$162="MacOS","'' ","")&amp;"'s#"&amp;BG$164&amp;"="""&amp;VLOOKUP(BG$164,$AD$9:$AN$20,8,FALSE)&amp;""""&amp;"#"&amp;BG$164&amp;"="&amp;""""&amp;INDEX($E$111:$G$114,MATCH("●",INDEX($H$111:$AQ$114,,MATCH($D189,$70:$70,0)-7),0),1)&amp;""""&amp;"#g'"&amp;" ${CONFIG_DIR}db_data_config.txt; export "&amp;BG$164&amp;"="&amp;""""&amp;INDEX($E$111:$G$114,MATCH("●",INDEX($H$111:$AQ$114,,MATCH($D189,$70:$70,0)-7),0),1)&amp;""";"),",",""",""")</f>
        <v/>
      </c>
      <c r="BH189" s="73" t="str">
        <f>SUBSTITUTE(IF(INDEX($E$111:$G$114,MATCH("●",INDEX($H$111:$AQ$114,,MATCH($D189,$70:$70,0)-7),0),1)=VLOOKUP(BH$164,$AD$9:$AN$20,8,FALSE),"","sed -i "&amp;IF($AK$162="MacOS","'' ","")&amp;"'s#"&amp;BH$164&amp;"="""&amp;INDEX($E$111:$G$114,MATCH("●",INDEX($H$111:$AQ$114,,MATCH($D189,$70:$70,0)-7),0),1)&amp;""""&amp;"#"&amp;BH$164&amp;"="&amp;""""&amp;VLOOKUP(BH$164,$AD$9:$AN$20,8,FALSE)&amp;""""&amp;"#g'"&amp;"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89" s="73" t="str">
        <f>SUBSTITUTE(IF(VLOOKUP(BI$164,$AD$9:$AN$20,8,FALSE)=INDEX($E$116:$G$118,MATCH("●",INDEX($H$116:$AQ$118,,MATCH($D189,$70:$70,0)-7),0),1),"","sed -i "&amp;IF($AK$162="MacOS","'' ","")&amp;"'s#"&amp;BI$164&amp;"="""&amp;VLOOKUP(BI$164,$AD$9:$AN$20,8,FALSE)&amp;""""&amp;"#"&amp;BI$164&amp;"="&amp;""""&amp;INDEX($E$116:$G$118,MATCH("●",INDEX($H$116:$AQ$118,,MATCH($D189,$70:$70,0)-7),0),1)&amp;""""&amp;"#g'"&amp;" ${CONFIG_DIR}db_data_config.txt; export "&amp;BI$164&amp;"="&amp;""""&amp;INDEX($E$116:$G$118,MATCH("●",INDEX($H$116:$AQ$118,,MATCH($D189,$70:$70,0)-7),0),1)&amp;""";"),",",""",""")</f>
        <v/>
      </c>
      <c r="BJ189" s="73" t="str">
        <f>SUBSTITUTE(IF(INDEX($E$116:$G$118,MATCH("●",INDEX($H$116:$AQ$118,,MATCH($D189,$70:$70,0)-7),0),1)=VLOOKUP(BJ$164,$AD$9:$AN$20,8,FALSE),"","sed -i "&amp;IF($AK$162="MacOS","'' ","")&amp;"'s#"&amp;BJ$164&amp;"="""&amp;INDEX($E$116:$G$118,MATCH("●",INDEX($H$116:$AQ$118,,MATCH($D189,$70:$70,0)-7),0),1)&amp;""""&amp;"#"&amp;BJ$164&amp;"="&amp;""""&amp;VLOOKUP(BJ$164,$AD$9:$AN$20,8,FALSE)&amp;""""&amp;"#g'"&amp;"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89" s="73" t="str">
        <f>SUBSTITUTE(IF(VLOOKUP(BK$164,$AD$9:$AN$20,8,FALSE)=INDEX($E$120:$G$122,MATCH("●",INDEX($H$120:$AQ$122,,MATCH($D189,$70:$70,0)-7),0),1),"","sed -i "&amp;IF($AK$162="MacOS","'' ","")&amp;"'s#"&amp;BK$164&amp;"="""&amp;VLOOKUP(BK$164,$AD$9:$AN$20,8,FALSE)&amp;""""&amp;"#"&amp;BK$164&amp;"="&amp;""""&amp;INDEX($E$120:$G$122,MATCH("●",INDEX($H$120:$AQ$122,,MATCH($D189,$70:$70,0)-7),0),1)&amp;""""&amp;"#g'"&amp;" ${CONFIG_DIR}db_data_config.txt; export "&amp;BK$164&amp;"="&amp;""""&amp;INDEX($E$120:$G$122,MATCH("●",INDEX($H$120:$AQ$122,,MATCH($D189,$70:$70,0)-7),0),1)&amp;""";"),",",""",""")</f>
        <v/>
      </c>
      <c r="BL189" s="73" t="str">
        <f>SUBSTITUTE(IF(INDEX($E$120:$G$122,MATCH("●",INDEX($H$120:$AQ$122,,MATCH($D189,$70:$70,0)-7),0),1)=VLOOKUP(BL$164,$AD$9:$AN$20,8,FALSE),"","sed -i "&amp;IF($AK$162="MacOS","'' ","")&amp;"'s#"&amp;BL$164&amp;"="""&amp;INDEX($E$120:$G$122,MATCH("●",INDEX($H$120:$AQ$122,,MATCH($D189,$70:$70,0)-7),0),1)&amp;""""&amp;"#"&amp;BL$164&amp;"="&amp;""""&amp;VLOOKUP(BL$164,$AD$9:$AN$20,8,FALSE)&amp;""""&amp;"#g'"&amp;"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89" s="73" t="str">
        <f>SUBSTITUTE(IF(VLOOKUP(BM$164,$AD$9:$AN$20,8,FALSE)=INDEX($E$124:$G$126,MATCH("●",INDEX($H$124:$AQ$126,,MATCH($D189,$70:$70,0)-7),0),1),"","sed -i "&amp;IF($AK$162="MacOS","'' ","")&amp;"'s#"&amp;BM$164&amp;"="""&amp;VLOOKUP(BM$164,$AD$9:$AN$20,8,FALSE)&amp;""""&amp;"#"&amp;BM$164&amp;"="&amp;""""&amp;INDEX($E$124:$G$126,MATCH("●",INDEX($H$124:$AQ$126,,MATCH($D189,$70:$70,0)-7),0),1)&amp;""""&amp;"#g'"&amp;" ${CONFIG_DIR}db_data_config.txt; export "&amp;BM$164&amp;"="&amp;""""&amp;INDEX($E$124:$G$126,MATCH("●",INDEX($H$124:$AQ$126,,MATCH($D189,$70:$70,0)-7),0),1)&amp;""";"),",",""",""")</f>
        <v/>
      </c>
      <c r="BN189" s="73" t="str">
        <f>SUBSTITUTE(IF(INDEX($E$124:$G$126,MATCH("●",INDEX($H$124:$AQ$126,,MATCH($D189,$70:$70,0)-7),0),1)=VLOOKUP(BN$164,$AD$9:$AN$20,8,FALSE),"","sed -i "&amp;IF($AK$162="MacOS","'' ","")&amp;"'s#"&amp;BN$164&amp;"="""&amp;INDEX($E$124:$G$126,MATCH("●",INDEX($H$124:$AQ$126,,MATCH($D189,$70:$70,0)-7),0),1)&amp;""""&amp;"#"&amp;BN$164&amp;"="&amp;""""&amp;VLOOKUP(BN$164,$AD$9:$AN$20,8,FALSE)&amp;""""&amp;"#g'"&amp;"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89" s="73" t="str">
        <f>SUBSTITUTE(IF(VLOOKUP(BO$164,$AD$9:$AN$20,8,FALSE)=INDEX($E$128:$G$130,MATCH("●",INDEX($H$128:$AQ$130,,MATCH($D189,$70:$70,0)-7),0),1),"","sed -i "&amp;IF($AK$162="MacOS","'' ","")&amp;"'s#"&amp;BO$164&amp;"="""&amp;VLOOKUP(BO$164,$AD$9:$AN$20,8,FALSE)&amp;""""&amp;"#"&amp;BO$164&amp;"="&amp;""""&amp;INDEX($E$128:$G$130,MATCH("●",INDEX($H$128:$AQ$130,,MATCH($D189,$70:$70,0)-7),0),1)&amp;""""&amp;"#g'"&amp;" ${CONFIG_DIR}db_data_config.txt; export "&amp;BO$164&amp;"="&amp;""""&amp;INDEX($E$128:$G$130,MATCH("●",INDEX($H$128:$AQ$130,,MATCH($D189,$70:$70,0)-7),0),1)&amp;""";"),",",""",""")</f>
        <v/>
      </c>
      <c r="BP189" s="73" t="str">
        <f>SUBSTITUTE(IF(INDEX($E$128:$G$130,MATCH("●",INDEX($H$128:$AQ$130,,MATCH($D189,$70:$70,0)-7),0),1)=VLOOKUP(BP$164,$AD$9:$AN$20,8,FALSE),"","sed -i "&amp;IF($AK$162="MacOS","'' ","")&amp;"'s#"&amp;BP$164&amp;"="""&amp;INDEX($E$128:$G$130,MATCH("●",INDEX($H$128:$AQ$130,,MATCH($D189,$70:$70,0)-7),0),1)&amp;""""&amp;"#"&amp;BP$164&amp;"="&amp;""""&amp;VLOOKUP(BP$164,$AD$9:$AN$20,8,FALSE)&amp;""""&amp;"#g'"&amp;"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89" s="73" t="str">
        <f>SUBSTITUTE(IF(VLOOKUP(BQ$164,$AD$9:$AN$20,8,FALSE)=INDEX($E$132:$G$134,MATCH("●",INDEX($H$132:$AQ$134,,MATCH($D189,$70:$70,0)-7),0),1),"","sed -i "&amp;IF($AK$162="MacOS","'' ","")&amp;"'s#"&amp;BQ$164&amp;"="""&amp;VLOOKUP(BQ$164,$AD$9:$AN$20,8,FALSE)&amp;""""&amp;"#"&amp;BQ$164&amp;"="&amp;""""&amp;INDEX($E$132:$G$134,MATCH("●",INDEX($H$132:$AQ$134,,MATCH($D189,$70:$70,0)-7),0),1)&amp;""""&amp;"#g'"&amp;" ${CONFIG_DIR}db_data_config.txt; export "&amp;BQ$164&amp;"="&amp;""""&amp;INDEX($E$132:$G$134,MATCH("●",INDEX($H$132:$AQ$134,,MATCH($D189,$70:$70,0)-7),0),1)&amp;""";"),",",""",""")</f>
        <v/>
      </c>
      <c r="BR189" s="73" t="str">
        <f>SUBSTITUTE(IF(INDEX($E$132:$G$134,MATCH("●",INDEX($H$132:$AQ$134,,MATCH($D189,$70:$70,0)-7),0),1)=VLOOKUP(BR$164,$AD$9:$AN$20,8,FALSE),"","sed -i "&amp;IF($AK$162="MacOS","'' ","")&amp;"'s#"&amp;BR$164&amp;"="""&amp;INDEX($E$132:$G$134,MATCH("●",INDEX($H$132:$AQ$134,,MATCH($D189,$70:$70,0)-7),0),1)&amp;""""&amp;"#"&amp;BR$164&amp;"="&amp;""""&amp;VLOOKUP(BR$164,$AD$9:$AN$20,8,FALSE)&amp;""""&amp;"#g'"&amp;"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89" s="73" t="str">
        <f>SUBSTITUTE(IF(VLOOKUP(BS$164,$AD$9:$AN$20,8,FALSE)=INDEX($E$136:$G$138,MATCH("●",INDEX($H$136:$AQ$138,,MATCH($D189,$70:$70,0)-7),0),1),"","sed -i "&amp;IF($AK$162="MacOS","'' ","")&amp;"'s#"&amp;BS$164&amp;"="""&amp;VLOOKUP(BS$164,$AD$9:$AN$20,8,FALSE)&amp;""""&amp;"#"&amp;BS$164&amp;"="&amp;""""&amp;INDEX($E$136:$G$138,MATCH("●",INDEX($H$136:$AQ$138,,MATCH($D189,$70:$70,0)-7),0),1)&amp;""""&amp;"#g'"&amp;" ${CONFIG_DIR}db_data_config.txt; export "&amp;BS$164&amp;"="&amp;""""&amp;INDEX($E$136:$G$138,MATCH("●",INDEX($H$136:$AQ$138,,MATCH($D189,$70:$70,0)-7),0),1)&amp;""";"),",",""",""")</f>
        <v/>
      </c>
      <c r="BT189" s="73" t="str">
        <f>SUBSTITUTE(IF(INDEX($E$136:$G$138,MATCH("●",INDEX($H$136:$AQ$138,,MATCH($D189,$70:$70,0)-7),0),1)=VLOOKUP(BT$164,$AD$9:$AN$20,8,FALSE),"","sed -i "&amp;IF($AK$162="MacOS","'' ","")&amp;"'s#"&amp;BT$164&amp;"="""&amp;INDEX($E$136:$G$138,MATCH("●",INDEX($H$136:$AQ$138,,MATCH($D189,$70:$70,0)-7),0),1)&amp;""""&amp;"#"&amp;BT$164&amp;"="&amp;""""&amp;VLOOKUP(BT$164,$AD$9:$AN$20,8,FALSE)&amp;""""&amp;"#g'"&amp;"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89" s="60" t="s">
        <v>1107</v>
      </c>
    </row>
    <row r="190" spans="4:73" ht="54" customHeight="1">
      <c r="D190" s="138">
        <f t="shared" si="3"/>
        <v>133</v>
      </c>
      <c r="E190" s="139"/>
      <c r="F190" s="139"/>
      <c r="G190" s="140"/>
      <c r="H190" s="45" t="str">
        <f t="shared" ca="1" si="2"/>
        <v>clear; echo テストケース133; sed -i '' 's#COLUMN_DATA_TYPE="char"#COLUMN_DATA_TYPE="int"#g' ${CONFIG_DIR}db_data_config.txt; export COLUMN_DATA_TYPE="int";sed -i '' 's#COLUMN_DATA_LENGTH="3"#COLUMN_DATA_LENGTH="10"#g' ${CONFIG_DIR}db_data_config.txt; export COLUMN_DATA_LENGTH="10";sh ./script/db_check_data_validate_config.sh; sed -i '' 's#COLUMN_DATA_TYPE="int"#COLUMN_DATA_TYPE="char"#g' ${CONFIG_DIR}db_data_config.txt; export COLUMN_DATA_TYPE="char";sed -i '' 's#COLUMN_DATA_LENGTH="10"#COLUMN_DATA_LENGTH="3"#g'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6" t="str" cm="1">
        <f t="array" ref="AE190">SUBSTITUTE(INDEX($H$140:$AQ$140, , MATCH($D190, $70:$70, 0)-7),"-","")</f>
        <v>正常</v>
      </c>
      <c r="AF190" s="147"/>
      <c r="AG190" s="148"/>
      <c r="AH190" s="156" t="s">
        <v>1016</v>
      </c>
      <c r="AI190" s="157"/>
      <c r="AJ190" s="157"/>
      <c r="AK190" s="157"/>
      <c r="AL190" s="157"/>
      <c r="AM190" s="157"/>
      <c r="AN190" s="157"/>
      <c r="AO190" s="157"/>
      <c r="AP190" s="157"/>
      <c r="AQ190" s="158"/>
      <c r="AS190" s="69" t="str" cm="1">
        <f t="array" ref="AS190">SUBSTITUTE(TEXT(INDEX($H$143:$AQ$143,1,$D190-108),"000000"),"-","")</f>
        <v>220001</v>
      </c>
      <c r="AT190" s="70"/>
      <c r="AU190" s="71"/>
      <c r="AW190" s="73" t="str">
        <f>SUBSTITUTE(IF(VLOOKUP(AW$164,$AD$9:$AN$20,8,FALSE)=INDEX($E$76:$G$78,MATCH("●",INDEX($H$76:$AQ$78,,MATCH($D190,$70:$70,0)-7),0),1),"","sed -i "&amp;IF($AK$162="MacOS","'' ","")&amp;"'s#"&amp;AW$164&amp;"="""&amp;VLOOKUP(AW$164,$AD$9:$AN$20,8,FALSE)&amp;""""&amp;"#"&amp;AW$164&amp;"="&amp;""""&amp;INDEX($E$76:$G$78,MATCH("●",INDEX($H$76:$AQ$78,,MATCH($D190,$70:$70,0)-7),0),1)&amp;""""&amp;"#g'"&amp;" ${CONFIG_DIR}db_data_config.txt; export "&amp;AW$164&amp;"="&amp;""""&amp;INDEX($E$76:$G$78,MATCH("●",INDEX($H$76:$AQ$78,,MATCH($D190,$70:$70,0)-7),0),1)&amp;""";"),",",""",""")</f>
        <v/>
      </c>
      <c r="AX190" s="73" t="str">
        <f>SUBSTITUTE(IF(INDEX($E$76:$G$78,MATCH("●",INDEX($H$76:$AQ$78,,MATCH($D190,$70:$70,0)-7),0),1)=VLOOKUP(AX$164,$AD$9:$AN$20,8,FALSE),"","sed -i "&amp;IF($AK$162="MacOS","'' ","")&amp;"'s#"&amp;AX$164&amp;"="""&amp;INDEX($E$76:$G$78,MATCH("●",INDEX($H$76:$AQ$78,,MATCH($D190,$70:$70,0)-7),0),1)&amp;""""&amp;"#"&amp;AX$164&amp;"="&amp;""""&amp;VLOOKUP(AX$164,$AD$9:$AN$20,8,FALSE)&amp;""""&amp;"#g'"&amp;"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0" s="73" t="str">
        <f>SUBSTITUTE(IF(VLOOKUP(AY$164,$AD$9:$AN$20,8,FALSE)=INDEX($E$80:$G$84,MATCH("●",INDEX($H$80:$AQ$84,,MATCH($D190,$70:$70,0)-7),0),1),"","sed -i "&amp;IF($AK$162="MacOS","'' ","")&amp;"'s#"&amp;AY$164&amp;"="""&amp;VLOOKUP(AY$164,$AD$9:$AN$20,8,FALSE)&amp;""""&amp;"#"&amp;AY$164&amp;"="&amp;""""&amp;INDEX($E$80:$G$84,MATCH("●",INDEX($H$80:$AQ$84,,MATCH($D190,$70:$70,0)-7),0),1)&amp;""""&amp;"#g'"&amp;" ${CONFIG_DIR}db_data_config.txt; export "&amp;AY$164&amp;"="&amp;""""&amp;INDEX($E$80:$G$84,MATCH("●",INDEX($H$80:$AQ$84,,MATCH($D190,$70:$70,0)-7),0),1)&amp;""";"),",",""",""")</f>
        <v>sed -i '' 's#COLUMN_DATA_TYPE="char"#COLUMN_DATA_TYPE="int"#g' ${CONFIG_DIR}db_data_config.txt; export COLUMN_DATA_TYPE="int";</v>
      </c>
      <c r="AZ190" s="73" t="str">
        <f>SUBSTITUTE(IF(INDEX($E$80:$G$84,MATCH("●",INDEX($H$80:$AQ$84,,MATCH($D190,$70:$70,0)-7),0),1)=VLOOKUP(AZ$164,$AD$9:$AN$20,8,FALSE),"","sed -i "&amp;IF($AK$162="MacOS","'' ","")&amp;"'s#"&amp;AZ$164&amp;"="""&amp;INDEX($E$80:$G$84,MATCH("●",INDEX($H$80:$AQ$84,,MATCH($D190,$70:$70,0)-7),0),1)&amp;""""&amp;"#"&amp;AZ$164&amp;"="&amp;""""&amp;VLOOKUP(AZ$164,$AD$9:$AN$20,8,FALSE)&amp;""""&amp;"#g'"&amp;"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0" s="73" t="str">
        <f>SUBSTITUTE(IF(VLOOKUP(BA$164,$AD$9:$AN$20,8,FALSE)=INDEX($E$86:$G$99,MATCH("●",INDEX($H$86:$AQ$99,,MATCH($D190,$70:$70,0)-7),0),1),"","sed -i "&amp;IF($AK$162="MacOS","'' ","")&amp;"'s#"&amp;BA$164&amp;"="""&amp;VLOOKUP(BA$164,$AD$9:$AN$20,8,FALSE)&amp;""""&amp;"#"&amp;BA$164&amp;"="&amp;""""&amp;INDEX($E$86:$G$99,MATCH("●",INDEX($H$86:$AQ$99,,MATCH($D190,$70:$70,0)-7),0),1)&amp;""""&amp;"#g'"&amp;" ${CONFIG_DIR}db_data_config.txt; export "&amp;BA$164&amp;"="&amp;""""&amp;INDEX($E$86:$G$99,MATCH("●",INDEX($H$86:$AQ$99,,MATCH($D190,$70:$70,0)-7),0),1)&amp;""";"),",",""",""")</f>
        <v>sed -i '' 's#COLUMN_DATA_LENGTH="3"#COLUMN_DATA_LENGTH="10"#g' ${CONFIG_DIR}db_data_config.txt; export COLUMN_DATA_LENGTH="10";</v>
      </c>
      <c r="BB190" s="73" t="str">
        <f>SUBSTITUTE(IF(INDEX($E$86:$G$99,MATCH("●",INDEX($H$86:$AQ$99,,MATCH($D190,$70:$70,0)-7),0),1)=VLOOKUP(BB$164,$AD$9:$AN$20,8,FALSE),"","sed -i "&amp;IF($AK$162="MacOS","'' ","")&amp;"'s#"&amp;BB$164&amp;"="""&amp;INDEX($E$86:$G$99,MATCH("●",INDEX($H$86:$AQ$99,,MATCH($D190,$70:$70,0)-7),0),1)&amp;""""&amp;"#"&amp;BB$164&amp;"="&amp;""""&amp;VLOOKUP(BB$164,$AD$9:$AN$20,8,FALSE)&amp;""""&amp;"#g'"&amp;"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's#COLUMN_DATA_LENGTH="10"#COLUMN_DATA_LENGTH="3"#g' ${CONFIG_DIR}db_data_config.txt; export COLUMN_DATA_LENGTH="3";</v>
      </c>
      <c r="BC190" s="73" t="str">
        <f>SUBSTITUTE(IF(VLOOKUP(BC$164,$AD$9:$AN$20,8,FALSE)=INDEX($E$101:$G$104,MATCH("●",INDEX($H$101:$AQ$104,,MATCH($D190,$70:$70,0)-7),0),1),"","sed -i "&amp;IF($AK$162="MacOS","'' ","")&amp;"'s#"&amp;BC$164&amp;"="""&amp;VLOOKUP(BC$164,$AD$9:$AN$20,8,FALSE)&amp;""""&amp;"#"&amp;BC$164&amp;"="&amp;""""&amp;INDEX($E$101:$G$104,MATCH("●",INDEX($H$101:$AQ$104,,MATCH($D190,$70:$70,0)-7),0),1)&amp;""""&amp;"#g'"&amp;" ${CONFIG_DIR}db_data_config.txt; export "&amp;BC$164&amp;"="&amp;""""&amp;INDEX($E$101:$G$104,MATCH("●",INDEX($H$101:$AQ$104,,MATCH($D190,$70:$70,0)-7),0),1)&amp;""";"),",",""",""")</f>
        <v/>
      </c>
      <c r="BD190" s="73" t="str">
        <f>SUBSTITUTE(IF(INDEX($E$101:$G$104,MATCH("●",INDEX($H$101:$AQ$104,,MATCH($D190,$70:$70,0)-7),0),1)=VLOOKUP(BD$164,$AD$9:$AN$20,8,FALSE),"","sed -i "&amp;IF($AK$162="MacOS","'' ","")&amp;"'s#"&amp;BD$164&amp;"="""&amp;INDEX($E$101:$G$104,MATCH("●",INDEX($H$101:$AQ$104,,MATCH($D190,$70:$70,0)-7),0),1)&amp;""""&amp;"#"&amp;BD$164&amp;"="&amp;""""&amp;VLOOKUP(BD$164,$AD$9:$AN$20,8,FALSE)&amp;""""&amp;"#g'"&amp;"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90" s="73" t="str">
        <f>SUBSTITUTE(IF(VLOOKUP(BE$164,$AD$9:$AN$20,8,FALSE)=INDEX($E$106:$G$109,MATCH("●",INDEX($H$106:$AQ$109,,MATCH($D190,$70:$70,0)-7),0),1),"","sed -i "&amp;IF($AK$162="MacOS","'' ","")&amp;"'s#"&amp;BE$164&amp;"="""&amp;VLOOKUP(BE$164,$AD$9:$AN$20,8,FALSE)&amp;""""&amp;"#"&amp;BE$164&amp;"="&amp;""""&amp;INDEX($E$106:$G$109,MATCH("●",INDEX($H$106:$AQ$109,,MATCH($D190,$70:$70,0)-7),0),1)&amp;""""&amp;"#g'"&amp;" ${CONFIG_DIR}db_data_config.txt; export "&amp;BE$164&amp;"="&amp;""""&amp;INDEX($E$106:$G$109,MATCH("●",INDEX($H$106:$AQ$109,,MATCH($D190,$70:$70,0)-7),0),1)&amp;""";"),",",""",""")</f>
        <v/>
      </c>
      <c r="BF190" s="73" t="str">
        <f>SUBSTITUTE(IF(INDEX($E$106:$G$109,MATCH("●",INDEX($H$106:$AQ$109,,MATCH($D190,$70:$70,0)-7),0),1)=VLOOKUP(BF$164,$AD$9:$AN$20,8,FALSE),"","sed -i "&amp;IF($AK$162="MacOS","'' ","")&amp;"'s#"&amp;BF$164&amp;"="""&amp;INDEX($E$106:$G$109,MATCH("●",INDEX($H$106:$AQ$109,,MATCH($D190,$70:$70,0)-7),0),1)&amp;""""&amp;"#"&amp;BF$164&amp;"="&amp;""""&amp;VLOOKUP(BF$164,$AD$9:$AN$20,8,FALSE)&amp;""""&amp;"#g'"&amp;"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0" s="73" t="str">
        <f>SUBSTITUTE(IF(VLOOKUP(BG$164,$AD$9:$AN$20,8,FALSE)=INDEX($E$111:$G$114,MATCH("●",INDEX($H$111:$AQ$114,,MATCH($D190,$70:$70,0)-7),0),1),"","sed -i "&amp;IF($AK$162="MacOS","'' ","")&amp;"'s#"&amp;BG$164&amp;"="""&amp;VLOOKUP(BG$164,$AD$9:$AN$20,8,FALSE)&amp;""""&amp;"#"&amp;BG$164&amp;"="&amp;""""&amp;INDEX($E$111:$G$114,MATCH("●",INDEX($H$111:$AQ$114,,MATCH($D190,$70:$70,0)-7),0),1)&amp;""""&amp;"#g'"&amp;" ${CONFIG_DIR}db_data_config.txt; export "&amp;BG$164&amp;"="&amp;""""&amp;INDEX($E$111:$G$114,MATCH("●",INDEX($H$111:$AQ$114,,MATCH($D190,$70:$70,0)-7),0),1)&amp;""";"),",",""",""")</f>
        <v/>
      </c>
      <c r="BH190" s="73" t="str">
        <f>SUBSTITUTE(IF(INDEX($E$111:$G$114,MATCH("●",INDEX($H$111:$AQ$114,,MATCH($D190,$70:$70,0)-7),0),1)=VLOOKUP(BH$164,$AD$9:$AN$20,8,FALSE),"","sed -i "&amp;IF($AK$162="MacOS","'' ","")&amp;"'s#"&amp;BH$164&amp;"="""&amp;INDEX($E$111:$G$114,MATCH("●",INDEX($H$111:$AQ$114,,MATCH($D190,$70:$70,0)-7),0),1)&amp;""""&amp;"#"&amp;BH$164&amp;"="&amp;""""&amp;VLOOKUP(BH$164,$AD$9:$AN$20,8,FALSE)&amp;""""&amp;"#g'"&amp;"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0" s="73" t="str">
        <f>SUBSTITUTE(IF(VLOOKUP(BI$164,$AD$9:$AN$20,8,FALSE)=INDEX($E$116:$G$118,MATCH("●",INDEX($H$116:$AQ$118,,MATCH($D190,$70:$70,0)-7),0),1),"","sed -i "&amp;IF($AK$162="MacOS","'' ","")&amp;"'s#"&amp;BI$164&amp;"="""&amp;VLOOKUP(BI$164,$AD$9:$AN$20,8,FALSE)&amp;""""&amp;"#"&amp;BI$164&amp;"="&amp;""""&amp;INDEX($E$116:$G$118,MATCH("●",INDEX($H$116:$AQ$118,,MATCH($D190,$70:$70,0)-7),0),1)&amp;""""&amp;"#g'"&amp;" ${CONFIG_DIR}db_data_config.txt; export "&amp;BI$164&amp;"="&amp;""""&amp;INDEX($E$116:$G$118,MATCH("●",INDEX($H$116:$AQ$118,,MATCH($D190,$70:$70,0)-7),0),1)&amp;""";"),",",""",""")</f>
        <v/>
      </c>
      <c r="BJ190" s="73" t="str">
        <f>SUBSTITUTE(IF(INDEX($E$116:$G$118,MATCH("●",INDEX($H$116:$AQ$118,,MATCH($D190,$70:$70,0)-7),0),1)=VLOOKUP(BJ$164,$AD$9:$AN$20,8,FALSE),"","sed -i "&amp;IF($AK$162="MacOS","'' ","")&amp;"'s#"&amp;BJ$164&amp;"="""&amp;INDEX($E$116:$G$118,MATCH("●",INDEX($H$116:$AQ$118,,MATCH($D190,$70:$70,0)-7),0),1)&amp;""""&amp;"#"&amp;BJ$164&amp;"="&amp;""""&amp;VLOOKUP(BJ$164,$AD$9:$AN$20,8,FALSE)&amp;""""&amp;"#g'"&amp;"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0" s="73" t="str">
        <f>SUBSTITUTE(IF(VLOOKUP(BK$164,$AD$9:$AN$20,8,FALSE)=INDEX($E$120:$G$122,MATCH("●",INDEX($H$120:$AQ$122,,MATCH($D190,$70:$70,0)-7),0),1),"","sed -i "&amp;IF($AK$162="MacOS","'' ","")&amp;"'s#"&amp;BK$164&amp;"="""&amp;VLOOKUP(BK$164,$AD$9:$AN$20,8,FALSE)&amp;""""&amp;"#"&amp;BK$164&amp;"="&amp;""""&amp;INDEX($E$120:$G$122,MATCH("●",INDEX($H$120:$AQ$122,,MATCH($D190,$70:$70,0)-7),0),1)&amp;""""&amp;"#g'"&amp;" ${CONFIG_DIR}db_data_config.txt; export "&amp;BK$164&amp;"="&amp;""""&amp;INDEX($E$120:$G$122,MATCH("●",INDEX($H$120:$AQ$122,,MATCH($D190,$70:$70,0)-7),0),1)&amp;""";"),",",""",""")</f>
        <v/>
      </c>
      <c r="BL190" s="73" t="str">
        <f>SUBSTITUTE(IF(INDEX($E$120:$G$122,MATCH("●",INDEX($H$120:$AQ$122,,MATCH($D190,$70:$70,0)-7),0),1)=VLOOKUP(BL$164,$AD$9:$AN$20,8,FALSE),"","sed -i "&amp;IF($AK$162="MacOS","'' ","")&amp;"'s#"&amp;BL$164&amp;"="""&amp;INDEX($E$120:$G$122,MATCH("●",INDEX($H$120:$AQ$122,,MATCH($D190,$70:$70,0)-7),0),1)&amp;""""&amp;"#"&amp;BL$164&amp;"="&amp;""""&amp;VLOOKUP(BL$164,$AD$9:$AN$20,8,FALSE)&amp;""""&amp;"#g'"&amp;"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0" s="73" t="str">
        <f>SUBSTITUTE(IF(VLOOKUP(BM$164,$AD$9:$AN$20,8,FALSE)=INDEX($E$124:$G$126,MATCH("●",INDEX($H$124:$AQ$126,,MATCH($D190,$70:$70,0)-7),0),1),"","sed -i "&amp;IF($AK$162="MacOS","'' ","")&amp;"'s#"&amp;BM$164&amp;"="""&amp;VLOOKUP(BM$164,$AD$9:$AN$20,8,FALSE)&amp;""""&amp;"#"&amp;BM$164&amp;"="&amp;""""&amp;INDEX($E$124:$G$126,MATCH("●",INDEX($H$124:$AQ$126,,MATCH($D190,$70:$70,0)-7),0),1)&amp;""""&amp;"#g'"&amp;" ${CONFIG_DIR}db_data_config.txt; export "&amp;BM$164&amp;"="&amp;""""&amp;INDEX($E$124:$G$126,MATCH("●",INDEX($H$124:$AQ$126,,MATCH($D190,$70:$70,0)-7),0),1)&amp;""";"),",",""",""")</f>
        <v/>
      </c>
      <c r="BN190" s="73" t="str">
        <f>SUBSTITUTE(IF(INDEX($E$124:$G$126,MATCH("●",INDEX($H$124:$AQ$126,,MATCH($D190,$70:$70,0)-7),0),1)=VLOOKUP(BN$164,$AD$9:$AN$20,8,FALSE),"","sed -i "&amp;IF($AK$162="MacOS","'' ","")&amp;"'s#"&amp;BN$164&amp;"="""&amp;INDEX($E$124:$G$126,MATCH("●",INDEX($H$124:$AQ$126,,MATCH($D190,$70:$70,0)-7),0),1)&amp;""""&amp;"#"&amp;BN$164&amp;"="&amp;""""&amp;VLOOKUP(BN$164,$AD$9:$AN$20,8,FALSE)&amp;""""&amp;"#g'"&amp;"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0" s="73" t="str">
        <f>SUBSTITUTE(IF(VLOOKUP(BO$164,$AD$9:$AN$20,8,FALSE)=INDEX($E$128:$G$130,MATCH("●",INDEX($H$128:$AQ$130,,MATCH($D190,$70:$70,0)-7),0),1),"","sed -i "&amp;IF($AK$162="MacOS","'' ","")&amp;"'s#"&amp;BO$164&amp;"="""&amp;VLOOKUP(BO$164,$AD$9:$AN$20,8,FALSE)&amp;""""&amp;"#"&amp;BO$164&amp;"="&amp;""""&amp;INDEX($E$128:$G$130,MATCH("●",INDEX($H$128:$AQ$130,,MATCH($D190,$70:$70,0)-7),0),1)&amp;""""&amp;"#g'"&amp;" ${CONFIG_DIR}db_data_config.txt; export "&amp;BO$164&amp;"="&amp;""""&amp;INDEX($E$128:$G$130,MATCH("●",INDEX($H$128:$AQ$130,,MATCH($D190,$70:$70,0)-7),0),1)&amp;""";"),",",""",""")</f>
        <v/>
      </c>
      <c r="BP190" s="73" t="str">
        <f>SUBSTITUTE(IF(INDEX($E$128:$G$130,MATCH("●",INDEX($H$128:$AQ$130,,MATCH($D190,$70:$70,0)-7),0),1)=VLOOKUP(BP$164,$AD$9:$AN$20,8,FALSE),"","sed -i "&amp;IF($AK$162="MacOS","'' ","")&amp;"'s#"&amp;BP$164&amp;"="""&amp;INDEX($E$128:$G$130,MATCH("●",INDEX($H$128:$AQ$130,,MATCH($D190,$70:$70,0)-7),0),1)&amp;""""&amp;"#"&amp;BP$164&amp;"="&amp;""""&amp;VLOOKUP(BP$164,$AD$9:$AN$20,8,FALSE)&amp;""""&amp;"#g'"&amp;"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0" s="73" t="str">
        <f>SUBSTITUTE(IF(VLOOKUP(BQ$164,$AD$9:$AN$20,8,FALSE)=INDEX($E$132:$G$134,MATCH("●",INDEX($H$132:$AQ$134,,MATCH($D190,$70:$70,0)-7),0),1),"","sed -i "&amp;IF($AK$162="MacOS","'' ","")&amp;"'s#"&amp;BQ$164&amp;"="""&amp;VLOOKUP(BQ$164,$AD$9:$AN$20,8,FALSE)&amp;""""&amp;"#"&amp;BQ$164&amp;"="&amp;""""&amp;INDEX($E$132:$G$134,MATCH("●",INDEX($H$132:$AQ$134,,MATCH($D190,$70:$70,0)-7),0),1)&amp;""""&amp;"#g'"&amp;" ${CONFIG_DIR}db_data_config.txt; export "&amp;BQ$164&amp;"="&amp;""""&amp;INDEX($E$132:$G$134,MATCH("●",INDEX($H$132:$AQ$134,,MATCH($D190,$70:$70,0)-7),0),1)&amp;""";"),",",""",""")</f>
        <v/>
      </c>
      <c r="BR190" s="73" t="str">
        <f>SUBSTITUTE(IF(INDEX($E$132:$G$134,MATCH("●",INDEX($H$132:$AQ$134,,MATCH($D190,$70:$70,0)-7),0),1)=VLOOKUP(BR$164,$AD$9:$AN$20,8,FALSE),"","sed -i "&amp;IF($AK$162="MacOS","'' ","")&amp;"'s#"&amp;BR$164&amp;"="""&amp;INDEX($E$132:$G$134,MATCH("●",INDEX($H$132:$AQ$134,,MATCH($D190,$70:$70,0)-7),0),1)&amp;""""&amp;"#"&amp;BR$164&amp;"="&amp;""""&amp;VLOOKUP(BR$164,$AD$9:$AN$20,8,FALSE)&amp;""""&amp;"#g'"&amp;"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0" s="73" t="str">
        <f>SUBSTITUTE(IF(VLOOKUP(BS$164,$AD$9:$AN$20,8,FALSE)=INDEX($E$136:$G$138,MATCH("●",INDEX($H$136:$AQ$138,,MATCH($D190,$70:$70,0)-7),0),1),"","sed -i "&amp;IF($AK$162="MacOS","'' ","")&amp;"'s#"&amp;BS$164&amp;"="""&amp;VLOOKUP(BS$164,$AD$9:$AN$20,8,FALSE)&amp;""""&amp;"#"&amp;BS$164&amp;"="&amp;""""&amp;INDEX($E$136:$G$138,MATCH("●",INDEX($H$136:$AQ$138,,MATCH($D190,$70:$70,0)-7),0),1)&amp;""""&amp;"#g'"&amp;" ${CONFIG_DIR}db_data_config.txt; export "&amp;BS$164&amp;"="&amp;""""&amp;INDEX($E$136:$G$138,MATCH("●",INDEX($H$136:$AQ$138,,MATCH($D190,$70:$70,0)-7),0),1)&amp;""";"),",",""",""")</f>
        <v/>
      </c>
      <c r="BT190" s="73" t="str">
        <f>SUBSTITUTE(IF(INDEX($E$136:$G$138,MATCH("●",INDEX($H$136:$AQ$138,,MATCH($D190,$70:$70,0)-7),0),1)=VLOOKUP(BT$164,$AD$9:$AN$20,8,FALSE),"","sed -i "&amp;IF($AK$162="MacOS","'' ","")&amp;"'s#"&amp;BT$164&amp;"="""&amp;INDEX($E$136:$G$138,MATCH("●",INDEX($H$136:$AQ$138,,MATCH($D190,$70:$70,0)-7),0),1)&amp;""""&amp;"#"&amp;BT$164&amp;"="&amp;""""&amp;VLOOKUP(BT$164,$AD$9:$AN$20,8,FALSE)&amp;""""&amp;"#g'"&amp;"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0" s="60" t="s">
        <v>1107</v>
      </c>
    </row>
    <row r="191" spans="4:73" ht="54" customHeight="1">
      <c r="D191" s="138">
        <f t="shared" si="3"/>
        <v>134</v>
      </c>
      <c r="E191" s="139"/>
      <c r="F191" s="139"/>
      <c r="G191" s="140"/>
      <c r="H191" s="45" t="str">
        <f t="shared" ca="1" si="2"/>
        <v>clear; echo テストケース134; sed -i '' 's#COLUMN_DATA_TYPE="char"#COLUMN_DATA_TYPE="int"#g' ${CONFIG_DIR}db_data_config.txt; export COLUMN_DATA_TYPE="int";sed -i '' 's#COLUMN_DATA_LENGTH="3"#COLUMN_DATA_LENGTH="11"#g' ${CONFIG_DIR}db_data_config.txt; export COLUMN_DATA_LENGTH="11";sh ./script/db_check_data_validate_config.sh; sed -i '' 's#COLUMN_DATA_TYPE="int"#COLUMN_DATA_TYPE="char"#g' ${CONFIG_DIR}db_data_config.txt; export COLUMN_DATA_TYPE="char";sed -i '' 's#COLUMN_DATA_LENGTH="11"#COLUMN_DATA_LENGTH="3"#g'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6" t="str" cm="1">
        <f t="array" ref="AE191">SUBSTITUTE(INDEX($H$140:$AQ$140, , MATCH($D191, $70:$70, 0)-7),"-","")</f>
        <v>異常</v>
      </c>
      <c r="AF191" s="147"/>
      <c r="AG191" s="148"/>
      <c r="AH191" s="156" t="s">
        <v>1017</v>
      </c>
      <c r="AI191" s="157"/>
      <c r="AJ191" s="157"/>
      <c r="AK191" s="157"/>
      <c r="AL191" s="157"/>
      <c r="AM191" s="157"/>
      <c r="AN191" s="157"/>
      <c r="AO191" s="157"/>
      <c r="AP191" s="157"/>
      <c r="AQ191" s="158"/>
      <c r="AS191" s="69" t="str" cm="1">
        <f t="array" ref="AS191">SUBSTITUTE(TEXT(INDEX($H$143:$AQ$143,1,$D191-108),"000000"),"-","")</f>
        <v>220150</v>
      </c>
      <c r="AT191" s="70"/>
      <c r="AU191" s="71"/>
      <c r="AW191" s="73" t="str">
        <f>SUBSTITUTE(IF(VLOOKUP(AW$164,$AD$9:$AN$20,8,FALSE)=INDEX($E$76:$G$78,MATCH("●",INDEX($H$76:$AQ$78,,MATCH($D191,$70:$70,0)-7),0),1),"","sed -i "&amp;IF($AK$162="MacOS","'' ","")&amp;"'s#"&amp;AW$164&amp;"="""&amp;VLOOKUP(AW$164,$AD$9:$AN$20,8,FALSE)&amp;""""&amp;"#"&amp;AW$164&amp;"="&amp;""""&amp;INDEX($E$76:$G$78,MATCH("●",INDEX($H$76:$AQ$78,,MATCH($D191,$70:$70,0)-7),0),1)&amp;""""&amp;"#g'"&amp;" ${CONFIG_DIR}db_data_config.txt; export "&amp;AW$164&amp;"="&amp;""""&amp;INDEX($E$76:$G$78,MATCH("●",INDEX($H$76:$AQ$78,,MATCH($D191,$70:$70,0)-7),0),1)&amp;""";"),",",""",""")</f>
        <v/>
      </c>
      <c r="AX191" s="73" t="str">
        <f>SUBSTITUTE(IF(INDEX($E$76:$G$78,MATCH("●",INDEX($H$76:$AQ$78,,MATCH($D191,$70:$70,0)-7),0),1)=VLOOKUP(AX$164,$AD$9:$AN$20,8,FALSE),"","sed -i "&amp;IF($AK$162="MacOS","'' ","")&amp;"'s#"&amp;AX$164&amp;"="""&amp;INDEX($E$76:$G$78,MATCH("●",INDEX($H$76:$AQ$78,,MATCH($D191,$70:$70,0)-7),0),1)&amp;""""&amp;"#"&amp;AX$164&amp;"="&amp;""""&amp;VLOOKUP(AX$164,$AD$9:$AN$20,8,FALSE)&amp;""""&amp;"#g'"&amp;"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1" s="73" t="str">
        <f>SUBSTITUTE(IF(VLOOKUP(AY$164,$AD$9:$AN$20,8,FALSE)=INDEX($E$80:$G$84,MATCH("●",INDEX($H$80:$AQ$84,,MATCH($D191,$70:$70,0)-7),0),1),"","sed -i "&amp;IF($AK$162="MacOS","'' ","")&amp;"'s#"&amp;AY$164&amp;"="""&amp;VLOOKUP(AY$164,$AD$9:$AN$20,8,FALSE)&amp;""""&amp;"#"&amp;AY$164&amp;"="&amp;""""&amp;INDEX($E$80:$G$84,MATCH("●",INDEX($H$80:$AQ$84,,MATCH($D191,$70:$70,0)-7),0),1)&amp;""""&amp;"#g'"&amp;" ${CONFIG_DIR}db_data_config.txt; export "&amp;AY$164&amp;"="&amp;""""&amp;INDEX($E$80:$G$84,MATCH("●",INDEX($H$80:$AQ$84,,MATCH($D191,$70:$70,0)-7),0),1)&amp;""";"),",",""",""")</f>
        <v>sed -i '' 's#COLUMN_DATA_TYPE="char"#COLUMN_DATA_TYPE="int"#g' ${CONFIG_DIR}db_data_config.txt; export COLUMN_DATA_TYPE="int";</v>
      </c>
      <c r="AZ191" s="73" t="str">
        <f>SUBSTITUTE(IF(INDEX($E$80:$G$84,MATCH("●",INDEX($H$80:$AQ$84,,MATCH($D191,$70:$70,0)-7),0),1)=VLOOKUP(AZ$164,$AD$9:$AN$20,8,FALSE),"","sed -i "&amp;IF($AK$162="MacOS","'' ","")&amp;"'s#"&amp;AZ$164&amp;"="""&amp;INDEX($E$80:$G$84,MATCH("●",INDEX($H$80:$AQ$84,,MATCH($D191,$70:$70,0)-7),0),1)&amp;""""&amp;"#"&amp;AZ$164&amp;"="&amp;""""&amp;VLOOKUP(AZ$164,$AD$9:$AN$20,8,FALSE)&amp;""""&amp;"#g'"&amp;"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1" s="73" t="str">
        <f>SUBSTITUTE(IF(VLOOKUP(BA$164,$AD$9:$AN$20,8,FALSE)=INDEX($E$86:$G$99,MATCH("●",INDEX($H$86:$AQ$99,,MATCH($D191,$70:$70,0)-7),0),1),"","sed -i "&amp;IF($AK$162="MacOS","'' ","")&amp;"'s#"&amp;BA$164&amp;"="""&amp;VLOOKUP(BA$164,$AD$9:$AN$20,8,FALSE)&amp;""""&amp;"#"&amp;BA$164&amp;"="&amp;""""&amp;INDEX($E$86:$G$99,MATCH("●",INDEX($H$86:$AQ$99,,MATCH($D191,$70:$70,0)-7),0),1)&amp;""""&amp;"#g'"&amp;" ${CONFIG_DIR}db_data_config.txt; export "&amp;BA$164&amp;"="&amp;""""&amp;INDEX($E$86:$G$99,MATCH("●",INDEX($H$86:$AQ$99,,MATCH($D191,$70:$70,0)-7),0),1)&amp;""";"),",",""",""")</f>
        <v>sed -i '' 's#COLUMN_DATA_LENGTH="3"#COLUMN_DATA_LENGTH="11"#g' ${CONFIG_DIR}db_data_config.txt; export COLUMN_DATA_LENGTH="11";</v>
      </c>
      <c r="BB191" s="73" t="str">
        <f>SUBSTITUTE(IF(INDEX($E$86:$G$99,MATCH("●",INDEX($H$86:$AQ$99,,MATCH($D191,$70:$70,0)-7),0),1)=VLOOKUP(BB$164,$AD$9:$AN$20,8,FALSE),"","sed -i "&amp;IF($AK$162="MacOS","'' ","")&amp;"'s#"&amp;BB$164&amp;"="""&amp;INDEX($E$86:$G$99,MATCH("●",INDEX($H$86:$AQ$99,,MATCH($D191,$70:$70,0)-7),0),1)&amp;""""&amp;"#"&amp;BB$164&amp;"="&amp;""""&amp;VLOOKUP(BB$164,$AD$9:$AN$20,8,FALSE)&amp;""""&amp;"#g'"&amp;"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's#COLUMN_DATA_LENGTH="11"#COLUMN_DATA_LENGTH="3"#g' ${CONFIG_DIR}db_data_config.txt; export COLUMN_DATA_LENGTH="3";</v>
      </c>
      <c r="BC191" s="73" t="str">
        <f>SUBSTITUTE(IF(VLOOKUP(BC$164,$AD$9:$AN$20,8,FALSE)=INDEX($E$101:$G$104,MATCH("●",INDEX($H$101:$AQ$104,,MATCH($D191,$70:$70,0)-7),0),1),"","sed -i "&amp;IF($AK$162="MacOS","'' ","")&amp;"'s#"&amp;BC$164&amp;"="""&amp;VLOOKUP(BC$164,$AD$9:$AN$20,8,FALSE)&amp;""""&amp;"#"&amp;BC$164&amp;"="&amp;""""&amp;INDEX($E$101:$G$104,MATCH("●",INDEX($H$101:$AQ$104,,MATCH($D191,$70:$70,0)-7),0),1)&amp;""""&amp;"#g'"&amp;" ${CONFIG_DIR}db_data_config.txt; export "&amp;BC$164&amp;"="&amp;""""&amp;INDEX($E$101:$G$104,MATCH("●",INDEX($H$101:$AQ$104,,MATCH($D191,$70:$70,0)-7),0),1)&amp;""";"),",",""",""")</f>
        <v/>
      </c>
      <c r="BD191" s="73" t="str">
        <f>SUBSTITUTE(IF(INDEX($E$101:$G$104,MATCH("●",INDEX($H$101:$AQ$104,,MATCH($D191,$70:$70,0)-7),0),1)=VLOOKUP(BD$164,$AD$9:$AN$20,8,FALSE),"","sed -i "&amp;IF($AK$162="MacOS","'' ","")&amp;"'s#"&amp;BD$164&amp;"="""&amp;INDEX($E$101:$G$104,MATCH("●",INDEX($H$101:$AQ$104,,MATCH($D191,$70:$70,0)-7),0),1)&amp;""""&amp;"#"&amp;BD$164&amp;"="&amp;""""&amp;VLOOKUP(BD$164,$AD$9:$AN$20,8,FALSE)&amp;""""&amp;"#g'"&amp;"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91" s="73" t="str">
        <f>SUBSTITUTE(IF(VLOOKUP(BE$164,$AD$9:$AN$20,8,FALSE)=INDEX($E$106:$G$109,MATCH("●",INDEX($H$106:$AQ$109,,MATCH($D191,$70:$70,0)-7),0),1),"","sed -i "&amp;IF($AK$162="MacOS","'' ","")&amp;"'s#"&amp;BE$164&amp;"="""&amp;VLOOKUP(BE$164,$AD$9:$AN$20,8,FALSE)&amp;""""&amp;"#"&amp;BE$164&amp;"="&amp;""""&amp;INDEX($E$106:$G$109,MATCH("●",INDEX($H$106:$AQ$109,,MATCH($D191,$70:$70,0)-7),0),1)&amp;""""&amp;"#g'"&amp;" ${CONFIG_DIR}db_data_config.txt; export "&amp;BE$164&amp;"="&amp;""""&amp;INDEX($E$106:$G$109,MATCH("●",INDEX($H$106:$AQ$109,,MATCH($D191,$70:$70,0)-7),0),1)&amp;""";"),",",""",""")</f>
        <v/>
      </c>
      <c r="BF191" s="73" t="str">
        <f>SUBSTITUTE(IF(INDEX($E$106:$G$109,MATCH("●",INDEX($H$106:$AQ$109,,MATCH($D191,$70:$70,0)-7),0),1)=VLOOKUP(BF$164,$AD$9:$AN$20,8,FALSE),"","sed -i "&amp;IF($AK$162="MacOS","'' ","")&amp;"'s#"&amp;BF$164&amp;"="""&amp;INDEX($E$106:$G$109,MATCH("●",INDEX($H$106:$AQ$109,,MATCH($D191,$70:$70,0)-7),0),1)&amp;""""&amp;"#"&amp;BF$164&amp;"="&amp;""""&amp;VLOOKUP(BF$164,$AD$9:$AN$20,8,FALSE)&amp;""""&amp;"#g'"&amp;"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1" s="73" t="str">
        <f>SUBSTITUTE(IF(VLOOKUP(BG$164,$AD$9:$AN$20,8,FALSE)=INDEX($E$111:$G$114,MATCH("●",INDEX($H$111:$AQ$114,,MATCH($D191,$70:$70,0)-7),0),1),"","sed -i "&amp;IF($AK$162="MacOS","'' ","")&amp;"'s#"&amp;BG$164&amp;"="""&amp;VLOOKUP(BG$164,$AD$9:$AN$20,8,FALSE)&amp;""""&amp;"#"&amp;BG$164&amp;"="&amp;""""&amp;INDEX($E$111:$G$114,MATCH("●",INDEX($H$111:$AQ$114,,MATCH($D191,$70:$70,0)-7),0),1)&amp;""""&amp;"#g'"&amp;" ${CONFIG_DIR}db_data_config.txt; export "&amp;BG$164&amp;"="&amp;""""&amp;INDEX($E$111:$G$114,MATCH("●",INDEX($H$111:$AQ$114,,MATCH($D191,$70:$70,0)-7),0),1)&amp;""";"),",",""",""")</f>
        <v/>
      </c>
      <c r="BH191" s="73" t="str">
        <f>SUBSTITUTE(IF(INDEX($E$111:$G$114,MATCH("●",INDEX($H$111:$AQ$114,,MATCH($D191,$70:$70,0)-7),0),1)=VLOOKUP(BH$164,$AD$9:$AN$20,8,FALSE),"","sed -i "&amp;IF($AK$162="MacOS","'' ","")&amp;"'s#"&amp;BH$164&amp;"="""&amp;INDEX($E$111:$G$114,MATCH("●",INDEX($H$111:$AQ$114,,MATCH($D191,$70:$70,0)-7),0),1)&amp;""""&amp;"#"&amp;BH$164&amp;"="&amp;""""&amp;VLOOKUP(BH$164,$AD$9:$AN$20,8,FALSE)&amp;""""&amp;"#g'"&amp;"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1" s="73" t="str">
        <f>SUBSTITUTE(IF(VLOOKUP(BI$164,$AD$9:$AN$20,8,FALSE)=INDEX($E$116:$G$118,MATCH("●",INDEX($H$116:$AQ$118,,MATCH($D191,$70:$70,0)-7),0),1),"","sed -i "&amp;IF($AK$162="MacOS","'' ","")&amp;"'s#"&amp;BI$164&amp;"="""&amp;VLOOKUP(BI$164,$AD$9:$AN$20,8,FALSE)&amp;""""&amp;"#"&amp;BI$164&amp;"="&amp;""""&amp;INDEX($E$116:$G$118,MATCH("●",INDEX($H$116:$AQ$118,,MATCH($D191,$70:$70,0)-7),0),1)&amp;""""&amp;"#g'"&amp;" ${CONFIG_DIR}db_data_config.txt; export "&amp;BI$164&amp;"="&amp;""""&amp;INDEX($E$116:$G$118,MATCH("●",INDEX($H$116:$AQ$118,,MATCH($D191,$70:$70,0)-7),0),1)&amp;""";"),",",""",""")</f>
        <v/>
      </c>
      <c r="BJ191" s="73" t="str">
        <f>SUBSTITUTE(IF(INDEX($E$116:$G$118,MATCH("●",INDEX($H$116:$AQ$118,,MATCH($D191,$70:$70,0)-7),0),1)=VLOOKUP(BJ$164,$AD$9:$AN$20,8,FALSE),"","sed -i "&amp;IF($AK$162="MacOS","'' ","")&amp;"'s#"&amp;BJ$164&amp;"="""&amp;INDEX($E$116:$G$118,MATCH("●",INDEX($H$116:$AQ$118,,MATCH($D191,$70:$70,0)-7),0),1)&amp;""""&amp;"#"&amp;BJ$164&amp;"="&amp;""""&amp;VLOOKUP(BJ$164,$AD$9:$AN$20,8,FALSE)&amp;""""&amp;"#g'"&amp;"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1" s="73" t="str">
        <f>SUBSTITUTE(IF(VLOOKUP(BK$164,$AD$9:$AN$20,8,FALSE)=INDEX($E$120:$G$122,MATCH("●",INDEX($H$120:$AQ$122,,MATCH($D191,$70:$70,0)-7),0),1),"","sed -i "&amp;IF($AK$162="MacOS","'' ","")&amp;"'s#"&amp;BK$164&amp;"="""&amp;VLOOKUP(BK$164,$AD$9:$AN$20,8,FALSE)&amp;""""&amp;"#"&amp;BK$164&amp;"="&amp;""""&amp;INDEX($E$120:$G$122,MATCH("●",INDEX($H$120:$AQ$122,,MATCH($D191,$70:$70,0)-7),0),1)&amp;""""&amp;"#g'"&amp;" ${CONFIG_DIR}db_data_config.txt; export "&amp;BK$164&amp;"="&amp;""""&amp;INDEX($E$120:$G$122,MATCH("●",INDEX($H$120:$AQ$122,,MATCH($D191,$70:$70,0)-7),0),1)&amp;""";"),",",""",""")</f>
        <v/>
      </c>
      <c r="BL191" s="73" t="str">
        <f>SUBSTITUTE(IF(INDEX($E$120:$G$122,MATCH("●",INDEX($H$120:$AQ$122,,MATCH($D191,$70:$70,0)-7),0),1)=VLOOKUP(BL$164,$AD$9:$AN$20,8,FALSE),"","sed -i "&amp;IF($AK$162="MacOS","'' ","")&amp;"'s#"&amp;BL$164&amp;"="""&amp;INDEX($E$120:$G$122,MATCH("●",INDEX($H$120:$AQ$122,,MATCH($D191,$70:$70,0)-7),0),1)&amp;""""&amp;"#"&amp;BL$164&amp;"="&amp;""""&amp;VLOOKUP(BL$164,$AD$9:$AN$20,8,FALSE)&amp;""""&amp;"#g'"&amp;"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1" s="73" t="str">
        <f>SUBSTITUTE(IF(VLOOKUP(BM$164,$AD$9:$AN$20,8,FALSE)=INDEX($E$124:$G$126,MATCH("●",INDEX($H$124:$AQ$126,,MATCH($D191,$70:$70,0)-7),0),1),"","sed -i "&amp;IF($AK$162="MacOS","'' ","")&amp;"'s#"&amp;BM$164&amp;"="""&amp;VLOOKUP(BM$164,$AD$9:$AN$20,8,FALSE)&amp;""""&amp;"#"&amp;BM$164&amp;"="&amp;""""&amp;INDEX($E$124:$G$126,MATCH("●",INDEX($H$124:$AQ$126,,MATCH($D191,$70:$70,0)-7),0),1)&amp;""""&amp;"#g'"&amp;" ${CONFIG_DIR}db_data_config.txt; export "&amp;BM$164&amp;"="&amp;""""&amp;INDEX($E$124:$G$126,MATCH("●",INDEX($H$124:$AQ$126,,MATCH($D191,$70:$70,0)-7),0),1)&amp;""";"),",",""",""")</f>
        <v/>
      </c>
      <c r="BN191" s="73" t="str">
        <f>SUBSTITUTE(IF(INDEX($E$124:$G$126,MATCH("●",INDEX($H$124:$AQ$126,,MATCH($D191,$70:$70,0)-7),0),1)=VLOOKUP(BN$164,$AD$9:$AN$20,8,FALSE),"","sed -i "&amp;IF($AK$162="MacOS","'' ","")&amp;"'s#"&amp;BN$164&amp;"="""&amp;INDEX($E$124:$G$126,MATCH("●",INDEX($H$124:$AQ$126,,MATCH($D191,$70:$70,0)-7),0),1)&amp;""""&amp;"#"&amp;BN$164&amp;"="&amp;""""&amp;VLOOKUP(BN$164,$AD$9:$AN$20,8,FALSE)&amp;""""&amp;"#g'"&amp;"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1" s="73" t="str">
        <f>SUBSTITUTE(IF(VLOOKUP(BO$164,$AD$9:$AN$20,8,FALSE)=INDEX($E$128:$G$130,MATCH("●",INDEX($H$128:$AQ$130,,MATCH($D191,$70:$70,0)-7),0),1),"","sed -i "&amp;IF($AK$162="MacOS","'' ","")&amp;"'s#"&amp;BO$164&amp;"="""&amp;VLOOKUP(BO$164,$AD$9:$AN$20,8,FALSE)&amp;""""&amp;"#"&amp;BO$164&amp;"="&amp;""""&amp;INDEX($E$128:$G$130,MATCH("●",INDEX($H$128:$AQ$130,,MATCH($D191,$70:$70,0)-7),0),1)&amp;""""&amp;"#g'"&amp;" ${CONFIG_DIR}db_data_config.txt; export "&amp;BO$164&amp;"="&amp;""""&amp;INDEX($E$128:$G$130,MATCH("●",INDEX($H$128:$AQ$130,,MATCH($D191,$70:$70,0)-7),0),1)&amp;""";"),",",""",""")</f>
        <v/>
      </c>
      <c r="BP191" s="73" t="str">
        <f>SUBSTITUTE(IF(INDEX($E$128:$G$130,MATCH("●",INDEX($H$128:$AQ$130,,MATCH($D191,$70:$70,0)-7),0),1)=VLOOKUP(BP$164,$AD$9:$AN$20,8,FALSE),"","sed -i "&amp;IF($AK$162="MacOS","'' ","")&amp;"'s#"&amp;BP$164&amp;"="""&amp;INDEX($E$128:$G$130,MATCH("●",INDEX($H$128:$AQ$130,,MATCH($D191,$70:$70,0)-7),0),1)&amp;""""&amp;"#"&amp;BP$164&amp;"="&amp;""""&amp;VLOOKUP(BP$164,$AD$9:$AN$20,8,FALSE)&amp;""""&amp;"#g'"&amp;"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1" s="73" t="str">
        <f>SUBSTITUTE(IF(VLOOKUP(BQ$164,$AD$9:$AN$20,8,FALSE)=INDEX($E$132:$G$134,MATCH("●",INDEX($H$132:$AQ$134,,MATCH($D191,$70:$70,0)-7),0),1),"","sed -i "&amp;IF($AK$162="MacOS","'' ","")&amp;"'s#"&amp;BQ$164&amp;"="""&amp;VLOOKUP(BQ$164,$AD$9:$AN$20,8,FALSE)&amp;""""&amp;"#"&amp;BQ$164&amp;"="&amp;""""&amp;INDEX($E$132:$G$134,MATCH("●",INDEX($H$132:$AQ$134,,MATCH($D191,$70:$70,0)-7),0),1)&amp;""""&amp;"#g'"&amp;" ${CONFIG_DIR}db_data_config.txt; export "&amp;BQ$164&amp;"="&amp;""""&amp;INDEX($E$132:$G$134,MATCH("●",INDEX($H$132:$AQ$134,,MATCH($D191,$70:$70,0)-7),0),1)&amp;""";"),",",""",""")</f>
        <v/>
      </c>
      <c r="BR191" s="73" t="str">
        <f>SUBSTITUTE(IF(INDEX($E$132:$G$134,MATCH("●",INDEX($H$132:$AQ$134,,MATCH($D191,$70:$70,0)-7),0),1)=VLOOKUP(BR$164,$AD$9:$AN$20,8,FALSE),"","sed -i "&amp;IF($AK$162="MacOS","'' ","")&amp;"'s#"&amp;BR$164&amp;"="""&amp;INDEX($E$132:$G$134,MATCH("●",INDEX($H$132:$AQ$134,,MATCH($D191,$70:$70,0)-7),0),1)&amp;""""&amp;"#"&amp;BR$164&amp;"="&amp;""""&amp;VLOOKUP(BR$164,$AD$9:$AN$20,8,FALSE)&amp;""""&amp;"#g'"&amp;"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1" s="73" t="str">
        <f>SUBSTITUTE(IF(VLOOKUP(BS$164,$AD$9:$AN$20,8,FALSE)=INDEX($E$136:$G$138,MATCH("●",INDEX($H$136:$AQ$138,,MATCH($D191,$70:$70,0)-7),0),1),"","sed -i "&amp;IF($AK$162="MacOS","'' ","")&amp;"'s#"&amp;BS$164&amp;"="""&amp;VLOOKUP(BS$164,$AD$9:$AN$20,8,FALSE)&amp;""""&amp;"#"&amp;BS$164&amp;"="&amp;""""&amp;INDEX($E$136:$G$138,MATCH("●",INDEX($H$136:$AQ$138,,MATCH($D191,$70:$70,0)-7),0),1)&amp;""""&amp;"#g'"&amp;" ${CONFIG_DIR}db_data_config.txt; export "&amp;BS$164&amp;"="&amp;""""&amp;INDEX($E$136:$G$138,MATCH("●",INDEX($H$136:$AQ$138,,MATCH($D191,$70:$70,0)-7),0),1)&amp;""";"),",",""",""")</f>
        <v/>
      </c>
      <c r="BT191" s="73" t="str">
        <f>SUBSTITUTE(IF(INDEX($E$136:$G$138,MATCH("●",INDEX($H$136:$AQ$138,,MATCH($D191,$70:$70,0)-7),0),1)=VLOOKUP(BT$164,$AD$9:$AN$20,8,FALSE),"","sed -i "&amp;IF($AK$162="MacOS","'' ","")&amp;"'s#"&amp;BT$164&amp;"="""&amp;INDEX($E$136:$G$138,MATCH("●",INDEX($H$136:$AQ$138,,MATCH($D191,$70:$70,0)-7),0),1)&amp;""""&amp;"#"&amp;BT$164&amp;"="&amp;""""&amp;VLOOKUP(BT$164,$AD$9:$AN$20,8,FALSE)&amp;""""&amp;"#g'"&amp;"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1" s="60" t="s">
        <v>1107</v>
      </c>
    </row>
    <row r="192" spans="4:73" ht="54" customHeight="1">
      <c r="D192" s="138">
        <f t="shared" si="3"/>
        <v>135</v>
      </c>
      <c r="E192" s="139"/>
      <c r="F192" s="139"/>
      <c r="G192" s="140"/>
      <c r="H192" s="45" t="str">
        <f t="shared" ca="1" si="2"/>
        <v>clear; echo テストケース135; sed -i '' 's#COLUMN_DATA_TYPE="char"#COLUMN_DATA_TYPE="int"#g' ${CONFIG_DIR}db_data_config.txt; export COLUMN_DATA_TYPE="int";sed -i '' 's#COLUMN_DATA_LENGTH="3"#COLUMN_DATA_LENGTH="38.7"#g' ${CONFIG_DIR}db_data_config.txt; export COLUMN_DATA_LENGTH="38.7";sh ./script/db_check_data_validate_config.sh; sed -i '' 's#COLUMN_DATA_TYPE="int"#COLUMN_DATA_TYPE="char"#g' ${CONFIG_DIR}db_data_config.txt; export COLUMN_DATA_TYPE="char";sed -i '' 's#COLUMN_DATA_LENGTH="38.7"#COLUMN_DATA_LENGTH="3"#g'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6" t="str" cm="1">
        <f t="array" ref="AE192">SUBSTITUTE(INDEX($H$140:$AQ$140, , MATCH($D192, $70:$70, 0)-7),"-","")</f>
        <v>異常</v>
      </c>
      <c r="AF192" s="147"/>
      <c r="AG192" s="148"/>
      <c r="AH192" s="156" t="s">
        <v>1018</v>
      </c>
      <c r="AI192" s="157"/>
      <c r="AJ192" s="157"/>
      <c r="AK192" s="157"/>
      <c r="AL192" s="157"/>
      <c r="AM192" s="157"/>
      <c r="AN192" s="157"/>
      <c r="AO192" s="157"/>
      <c r="AP192" s="157"/>
      <c r="AQ192" s="158"/>
      <c r="AS192" s="69" t="str" cm="1">
        <f t="array" ref="AS192">SUBSTITUTE(TEXT(INDEX($H$143:$AQ$143,1,$D192-108),"000000"),"-","")</f>
        <v>220149</v>
      </c>
      <c r="AT192" s="70"/>
      <c r="AU192" s="71"/>
      <c r="AW192" s="73" t="str">
        <f>SUBSTITUTE(IF(VLOOKUP(AW$164,$AD$9:$AN$20,8,FALSE)=INDEX($E$76:$G$78,MATCH("●",INDEX($H$76:$AQ$78,,MATCH($D192,$70:$70,0)-7),0),1),"","sed -i "&amp;IF($AK$162="MacOS","'' ","")&amp;"'s#"&amp;AW$164&amp;"="""&amp;VLOOKUP(AW$164,$AD$9:$AN$20,8,FALSE)&amp;""""&amp;"#"&amp;AW$164&amp;"="&amp;""""&amp;INDEX($E$76:$G$78,MATCH("●",INDEX($H$76:$AQ$78,,MATCH($D192,$70:$70,0)-7),0),1)&amp;""""&amp;"#g'"&amp;" ${CONFIG_DIR}db_data_config.txt; export "&amp;AW$164&amp;"="&amp;""""&amp;INDEX($E$76:$G$78,MATCH("●",INDEX($H$76:$AQ$78,,MATCH($D192,$70:$70,0)-7),0),1)&amp;""";"),",",""",""")</f>
        <v/>
      </c>
      <c r="AX192" s="73" t="str">
        <f>SUBSTITUTE(IF(INDEX($E$76:$G$78,MATCH("●",INDEX($H$76:$AQ$78,,MATCH($D192,$70:$70,0)-7),0),1)=VLOOKUP(AX$164,$AD$9:$AN$20,8,FALSE),"","sed -i "&amp;IF($AK$162="MacOS","'' ","")&amp;"'s#"&amp;AX$164&amp;"="""&amp;INDEX($E$76:$G$78,MATCH("●",INDEX($H$76:$AQ$78,,MATCH($D192,$70:$70,0)-7),0),1)&amp;""""&amp;"#"&amp;AX$164&amp;"="&amp;""""&amp;VLOOKUP(AX$164,$AD$9:$AN$20,8,FALSE)&amp;""""&amp;"#g'"&amp;"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2" s="73" t="str">
        <f>SUBSTITUTE(IF(VLOOKUP(AY$164,$AD$9:$AN$20,8,FALSE)=INDEX($E$80:$G$84,MATCH("●",INDEX($H$80:$AQ$84,,MATCH($D192,$70:$70,0)-7),0),1),"","sed -i "&amp;IF($AK$162="MacOS","'' ","")&amp;"'s#"&amp;AY$164&amp;"="""&amp;VLOOKUP(AY$164,$AD$9:$AN$20,8,FALSE)&amp;""""&amp;"#"&amp;AY$164&amp;"="&amp;""""&amp;INDEX($E$80:$G$84,MATCH("●",INDEX($H$80:$AQ$84,,MATCH($D192,$70:$70,0)-7),0),1)&amp;""""&amp;"#g'"&amp;" ${CONFIG_DIR}db_data_config.txt; export "&amp;AY$164&amp;"="&amp;""""&amp;INDEX($E$80:$G$84,MATCH("●",INDEX($H$80:$AQ$84,,MATCH($D192,$70:$70,0)-7),0),1)&amp;""";"),",",""",""")</f>
        <v>sed -i '' 's#COLUMN_DATA_TYPE="char"#COLUMN_DATA_TYPE="int"#g' ${CONFIG_DIR}db_data_config.txt; export COLUMN_DATA_TYPE="int";</v>
      </c>
      <c r="AZ192" s="73" t="str">
        <f>SUBSTITUTE(IF(INDEX($E$80:$G$84,MATCH("●",INDEX($H$80:$AQ$84,,MATCH($D192,$70:$70,0)-7),0),1)=VLOOKUP(AZ$164,$AD$9:$AN$20,8,FALSE),"","sed -i "&amp;IF($AK$162="MacOS","'' ","")&amp;"'s#"&amp;AZ$164&amp;"="""&amp;INDEX($E$80:$G$84,MATCH("●",INDEX($H$80:$AQ$84,,MATCH($D192,$70:$70,0)-7),0),1)&amp;""""&amp;"#"&amp;AZ$164&amp;"="&amp;""""&amp;VLOOKUP(AZ$164,$AD$9:$AN$20,8,FALSE)&amp;""""&amp;"#g'"&amp;"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2" s="73" t="str">
        <f>SUBSTITUTE(IF(VLOOKUP(BA$164,$AD$9:$AN$20,8,FALSE)=INDEX($E$86:$G$99,MATCH("●",INDEX($H$86:$AQ$99,,MATCH($D192,$70:$70,0)-7),0),1),"","sed -i "&amp;IF($AK$162="MacOS","'' ","")&amp;"'s#"&amp;BA$164&amp;"="""&amp;VLOOKUP(BA$164,$AD$9:$AN$20,8,FALSE)&amp;""""&amp;"#"&amp;BA$164&amp;"="&amp;""""&amp;INDEX($E$86:$G$99,MATCH("●",INDEX($H$86:$AQ$99,,MATCH($D192,$70:$70,0)-7),0),1)&amp;""""&amp;"#g'"&amp;" ${CONFIG_DIR}db_data_config.txt; export "&amp;BA$164&amp;"="&amp;""""&amp;INDEX($E$86:$G$99,MATCH("●",INDEX($H$86:$AQ$99,,MATCH($D192,$70:$70,0)-7),0),1)&amp;""";"),",",""",""")</f>
        <v>sed -i '' 's#COLUMN_DATA_LENGTH="3"#COLUMN_DATA_LENGTH="38.7"#g' ${CONFIG_DIR}db_data_config.txt; export COLUMN_DATA_LENGTH="38.7";</v>
      </c>
      <c r="BB192" s="73" t="str">
        <f>SUBSTITUTE(IF(INDEX($E$86:$G$99,MATCH("●",INDEX($H$86:$AQ$99,,MATCH($D192,$70:$70,0)-7),0),1)=VLOOKUP(BB$164,$AD$9:$AN$20,8,FALSE),"","sed -i "&amp;IF($AK$162="MacOS","'' ","")&amp;"'s#"&amp;BB$164&amp;"="""&amp;INDEX($E$86:$G$99,MATCH("●",INDEX($H$86:$AQ$99,,MATCH($D192,$70:$70,0)-7),0),1)&amp;""""&amp;"#"&amp;BB$164&amp;"="&amp;""""&amp;VLOOKUP(BB$164,$AD$9:$AN$20,8,FALSE)&amp;""""&amp;"#g'"&amp;"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's#COLUMN_DATA_LENGTH="38.7"#COLUMN_DATA_LENGTH="3"#g' ${CONFIG_DIR}db_data_config.txt; export COLUMN_DATA_LENGTH="3";</v>
      </c>
      <c r="BC192" s="73" t="str">
        <f>SUBSTITUTE(IF(VLOOKUP(BC$164,$AD$9:$AN$20,8,FALSE)=INDEX($E$101:$G$104,MATCH("●",INDEX($H$101:$AQ$104,,MATCH($D192,$70:$70,0)-7),0),1),"","sed -i "&amp;IF($AK$162="MacOS","'' ","")&amp;"'s#"&amp;BC$164&amp;"="""&amp;VLOOKUP(BC$164,$AD$9:$AN$20,8,FALSE)&amp;""""&amp;"#"&amp;BC$164&amp;"="&amp;""""&amp;INDEX($E$101:$G$104,MATCH("●",INDEX($H$101:$AQ$104,,MATCH($D192,$70:$70,0)-7),0),1)&amp;""""&amp;"#g'"&amp;" ${CONFIG_DIR}db_data_config.txt; export "&amp;BC$164&amp;"="&amp;""""&amp;INDEX($E$101:$G$104,MATCH("●",INDEX($H$101:$AQ$104,,MATCH($D192,$70:$70,0)-7),0),1)&amp;""";"),",",""",""")</f>
        <v/>
      </c>
      <c r="BD192" s="73" t="str">
        <f>SUBSTITUTE(IF(INDEX($E$101:$G$104,MATCH("●",INDEX($H$101:$AQ$104,,MATCH($D192,$70:$70,0)-7),0),1)=VLOOKUP(BD$164,$AD$9:$AN$20,8,FALSE),"","sed -i "&amp;IF($AK$162="MacOS","'' ","")&amp;"'s#"&amp;BD$164&amp;"="""&amp;INDEX($E$101:$G$104,MATCH("●",INDEX($H$101:$AQ$104,,MATCH($D192,$70:$70,0)-7),0),1)&amp;""""&amp;"#"&amp;BD$164&amp;"="&amp;""""&amp;VLOOKUP(BD$164,$AD$9:$AN$20,8,FALSE)&amp;""""&amp;"#g'"&amp;"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92" s="73" t="str">
        <f>SUBSTITUTE(IF(VLOOKUP(BE$164,$AD$9:$AN$20,8,FALSE)=INDEX($E$106:$G$109,MATCH("●",INDEX($H$106:$AQ$109,,MATCH($D192,$70:$70,0)-7),0),1),"","sed -i "&amp;IF($AK$162="MacOS","'' ","")&amp;"'s#"&amp;BE$164&amp;"="""&amp;VLOOKUP(BE$164,$AD$9:$AN$20,8,FALSE)&amp;""""&amp;"#"&amp;BE$164&amp;"="&amp;""""&amp;INDEX($E$106:$G$109,MATCH("●",INDEX($H$106:$AQ$109,,MATCH($D192,$70:$70,0)-7),0),1)&amp;""""&amp;"#g'"&amp;" ${CONFIG_DIR}db_data_config.txt; export "&amp;BE$164&amp;"="&amp;""""&amp;INDEX($E$106:$G$109,MATCH("●",INDEX($H$106:$AQ$109,,MATCH($D192,$70:$70,0)-7),0),1)&amp;""";"),",",""",""")</f>
        <v/>
      </c>
      <c r="BF192" s="73" t="str">
        <f>SUBSTITUTE(IF(INDEX($E$106:$G$109,MATCH("●",INDEX($H$106:$AQ$109,,MATCH($D192,$70:$70,0)-7),0),1)=VLOOKUP(BF$164,$AD$9:$AN$20,8,FALSE),"","sed -i "&amp;IF($AK$162="MacOS","'' ","")&amp;"'s#"&amp;BF$164&amp;"="""&amp;INDEX($E$106:$G$109,MATCH("●",INDEX($H$106:$AQ$109,,MATCH($D192,$70:$70,0)-7),0),1)&amp;""""&amp;"#"&amp;BF$164&amp;"="&amp;""""&amp;VLOOKUP(BF$164,$AD$9:$AN$20,8,FALSE)&amp;""""&amp;"#g'"&amp;"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2" s="73" t="str">
        <f>SUBSTITUTE(IF(VLOOKUP(BG$164,$AD$9:$AN$20,8,FALSE)=INDEX($E$111:$G$114,MATCH("●",INDEX($H$111:$AQ$114,,MATCH($D192,$70:$70,0)-7),0),1),"","sed -i "&amp;IF($AK$162="MacOS","'' ","")&amp;"'s#"&amp;BG$164&amp;"="""&amp;VLOOKUP(BG$164,$AD$9:$AN$20,8,FALSE)&amp;""""&amp;"#"&amp;BG$164&amp;"="&amp;""""&amp;INDEX($E$111:$G$114,MATCH("●",INDEX($H$111:$AQ$114,,MATCH($D192,$70:$70,0)-7),0),1)&amp;""""&amp;"#g'"&amp;" ${CONFIG_DIR}db_data_config.txt; export "&amp;BG$164&amp;"="&amp;""""&amp;INDEX($E$111:$G$114,MATCH("●",INDEX($H$111:$AQ$114,,MATCH($D192,$70:$70,0)-7),0),1)&amp;""";"),",",""",""")</f>
        <v/>
      </c>
      <c r="BH192" s="73" t="str">
        <f>SUBSTITUTE(IF(INDEX($E$111:$G$114,MATCH("●",INDEX($H$111:$AQ$114,,MATCH($D192,$70:$70,0)-7),0),1)=VLOOKUP(BH$164,$AD$9:$AN$20,8,FALSE),"","sed -i "&amp;IF($AK$162="MacOS","'' ","")&amp;"'s#"&amp;BH$164&amp;"="""&amp;INDEX($E$111:$G$114,MATCH("●",INDEX($H$111:$AQ$114,,MATCH($D192,$70:$70,0)-7),0),1)&amp;""""&amp;"#"&amp;BH$164&amp;"="&amp;""""&amp;VLOOKUP(BH$164,$AD$9:$AN$20,8,FALSE)&amp;""""&amp;"#g'"&amp;"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2" s="73" t="str">
        <f>SUBSTITUTE(IF(VLOOKUP(BI$164,$AD$9:$AN$20,8,FALSE)=INDEX($E$116:$G$118,MATCH("●",INDEX($H$116:$AQ$118,,MATCH($D192,$70:$70,0)-7),0),1),"","sed -i "&amp;IF($AK$162="MacOS","'' ","")&amp;"'s#"&amp;BI$164&amp;"="""&amp;VLOOKUP(BI$164,$AD$9:$AN$20,8,FALSE)&amp;""""&amp;"#"&amp;BI$164&amp;"="&amp;""""&amp;INDEX($E$116:$G$118,MATCH("●",INDEX($H$116:$AQ$118,,MATCH($D192,$70:$70,0)-7),0),1)&amp;""""&amp;"#g'"&amp;" ${CONFIG_DIR}db_data_config.txt; export "&amp;BI$164&amp;"="&amp;""""&amp;INDEX($E$116:$G$118,MATCH("●",INDEX($H$116:$AQ$118,,MATCH($D192,$70:$70,0)-7),0),1)&amp;""";"),",",""",""")</f>
        <v/>
      </c>
      <c r="BJ192" s="73" t="str">
        <f>SUBSTITUTE(IF(INDEX($E$116:$G$118,MATCH("●",INDEX($H$116:$AQ$118,,MATCH($D192,$70:$70,0)-7),0),1)=VLOOKUP(BJ$164,$AD$9:$AN$20,8,FALSE),"","sed -i "&amp;IF($AK$162="MacOS","'' ","")&amp;"'s#"&amp;BJ$164&amp;"="""&amp;INDEX($E$116:$G$118,MATCH("●",INDEX($H$116:$AQ$118,,MATCH($D192,$70:$70,0)-7),0),1)&amp;""""&amp;"#"&amp;BJ$164&amp;"="&amp;""""&amp;VLOOKUP(BJ$164,$AD$9:$AN$20,8,FALSE)&amp;""""&amp;"#g'"&amp;"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2" s="73" t="str">
        <f>SUBSTITUTE(IF(VLOOKUP(BK$164,$AD$9:$AN$20,8,FALSE)=INDEX($E$120:$G$122,MATCH("●",INDEX($H$120:$AQ$122,,MATCH($D192,$70:$70,0)-7),0),1),"","sed -i "&amp;IF($AK$162="MacOS","'' ","")&amp;"'s#"&amp;BK$164&amp;"="""&amp;VLOOKUP(BK$164,$AD$9:$AN$20,8,FALSE)&amp;""""&amp;"#"&amp;BK$164&amp;"="&amp;""""&amp;INDEX($E$120:$G$122,MATCH("●",INDEX($H$120:$AQ$122,,MATCH($D192,$70:$70,0)-7),0),1)&amp;""""&amp;"#g'"&amp;" ${CONFIG_DIR}db_data_config.txt; export "&amp;BK$164&amp;"="&amp;""""&amp;INDEX($E$120:$G$122,MATCH("●",INDEX($H$120:$AQ$122,,MATCH($D192,$70:$70,0)-7),0),1)&amp;""";"),",",""",""")</f>
        <v/>
      </c>
      <c r="BL192" s="73" t="str">
        <f>SUBSTITUTE(IF(INDEX($E$120:$G$122,MATCH("●",INDEX($H$120:$AQ$122,,MATCH($D192,$70:$70,0)-7),0),1)=VLOOKUP(BL$164,$AD$9:$AN$20,8,FALSE),"","sed -i "&amp;IF($AK$162="MacOS","'' ","")&amp;"'s#"&amp;BL$164&amp;"="""&amp;INDEX($E$120:$G$122,MATCH("●",INDEX($H$120:$AQ$122,,MATCH($D192,$70:$70,0)-7),0),1)&amp;""""&amp;"#"&amp;BL$164&amp;"="&amp;""""&amp;VLOOKUP(BL$164,$AD$9:$AN$20,8,FALSE)&amp;""""&amp;"#g'"&amp;"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2" s="73" t="str">
        <f>SUBSTITUTE(IF(VLOOKUP(BM$164,$AD$9:$AN$20,8,FALSE)=INDEX($E$124:$G$126,MATCH("●",INDEX($H$124:$AQ$126,,MATCH($D192,$70:$70,0)-7),0),1),"","sed -i "&amp;IF($AK$162="MacOS","'' ","")&amp;"'s#"&amp;BM$164&amp;"="""&amp;VLOOKUP(BM$164,$AD$9:$AN$20,8,FALSE)&amp;""""&amp;"#"&amp;BM$164&amp;"="&amp;""""&amp;INDEX($E$124:$G$126,MATCH("●",INDEX($H$124:$AQ$126,,MATCH($D192,$70:$70,0)-7),0),1)&amp;""""&amp;"#g'"&amp;" ${CONFIG_DIR}db_data_config.txt; export "&amp;BM$164&amp;"="&amp;""""&amp;INDEX($E$124:$G$126,MATCH("●",INDEX($H$124:$AQ$126,,MATCH($D192,$70:$70,0)-7),0),1)&amp;""";"),",",""",""")</f>
        <v/>
      </c>
      <c r="BN192" s="73" t="str">
        <f>SUBSTITUTE(IF(INDEX($E$124:$G$126,MATCH("●",INDEX($H$124:$AQ$126,,MATCH($D192,$70:$70,0)-7),0),1)=VLOOKUP(BN$164,$AD$9:$AN$20,8,FALSE),"","sed -i "&amp;IF($AK$162="MacOS","'' ","")&amp;"'s#"&amp;BN$164&amp;"="""&amp;INDEX($E$124:$G$126,MATCH("●",INDEX($H$124:$AQ$126,,MATCH($D192,$70:$70,0)-7),0),1)&amp;""""&amp;"#"&amp;BN$164&amp;"="&amp;""""&amp;VLOOKUP(BN$164,$AD$9:$AN$20,8,FALSE)&amp;""""&amp;"#g'"&amp;"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2" s="73" t="str">
        <f>SUBSTITUTE(IF(VLOOKUP(BO$164,$AD$9:$AN$20,8,FALSE)=INDEX($E$128:$G$130,MATCH("●",INDEX($H$128:$AQ$130,,MATCH($D192,$70:$70,0)-7),0),1),"","sed -i "&amp;IF($AK$162="MacOS","'' ","")&amp;"'s#"&amp;BO$164&amp;"="""&amp;VLOOKUP(BO$164,$AD$9:$AN$20,8,FALSE)&amp;""""&amp;"#"&amp;BO$164&amp;"="&amp;""""&amp;INDEX($E$128:$G$130,MATCH("●",INDEX($H$128:$AQ$130,,MATCH($D192,$70:$70,0)-7),0),1)&amp;""""&amp;"#g'"&amp;" ${CONFIG_DIR}db_data_config.txt; export "&amp;BO$164&amp;"="&amp;""""&amp;INDEX($E$128:$G$130,MATCH("●",INDEX($H$128:$AQ$130,,MATCH($D192,$70:$70,0)-7),0),1)&amp;""";"),",",""",""")</f>
        <v/>
      </c>
      <c r="BP192" s="73" t="str">
        <f>SUBSTITUTE(IF(INDEX($E$128:$G$130,MATCH("●",INDEX($H$128:$AQ$130,,MATCH($D192,$70:$70,0)-7),0),1)=VLOOKUP(BP$164,$AD$9:$AN$20,8,FALSE),"","sed -i "&amp;IF($AK$162="MacOS","'' ","")&amp;"'s#"&amp;BP$164&amp;"="""&amp;INDEX($E$128:$G$130,MATCH("●",INDEX($H$128:$AQ$130,,MATCH($D192,$70:$70,0)-7),0),1)&amp;""""&amp;"#"&amp;BP$164&amp;"="&amp;""""&amp;VLOOKUP(BP$164,$AD$9:$AN$20,8,FALSE)&amp;""""&amp;"#g'"&amp;"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2" s="73" t="str">
        <f>SUBSTITUTE(IF(VLOOKUP(BQ$164,$AD$9:$AN$20,8,FALSE)=INDEX($E$132:$G$134,MATCH("●",INDEX($H$132:$AQ$134,,MATCH($D192,$70:$70,0)-7),0),1),"","sed -i "&amp;IF($AK$162="MacOS","'' ","")&amp;"'s#"&amp;BQ$164&amp;"="""&amp;VLOOKUP(BQ$164,$AD$9:$AN$20,8,FALSE)&amp;""""&amp;"#"&amp;BQ$164&amp;"="&amp;""""&amp;INDEX($E$132:$G$134,MATCH("●",INDEX($H$132:$AQ$134,,MATCH($D192,$70:$70,0)-7),0),1)&amp;""""&amp;"#g'"&amp;" ${CONFIG_DIR}db_data_config.txt; export "&amp;BQ$164&amp;"="&amp;""""&amp;INDEX($E$132:$G$134,MATCH("●",INDEX($H$132:$AQ$134,,MATCH($D192,$70:$70,0)-7),0),1)&amp;""";"),",",""",""")</f>
        <v/>
      </c>
      <c r="BR192" s="73" t="str">
        <f>SUBSTITUTE(IF(INDEX($E$132:$G$134,MATCH("●",INDEX($H$132:$AQ$134,,MATCH($D192,$70:$70,0)-7),0),1)=VLOOKUP(BR$164,$AD$9:$AN$20,8,FALSE),"","sed -i "&amp;IF($AK$162="MacOS","'' ","")&amp;"'s#"&amp;BR$164&amp;"="""&amp;INDEX($E$132:$G$134,MATCH("●",INDEX($H$132:$AQ$134,,MATCH($D192,$70:$70,0)-7),0),1)&amp;""""&amp;"#"&amp;BR$164&amp;"="&amp;""""&amp;VLOOKUP(BR$164,$AD$9:$AN$20,8,FALSE)&amp;""""&amp;"#g'"&amp;"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2" s="73" t="str">
        <f>SUBSTITUTE(IF(VLOOKUP(BS$164,$AD$9:$AN$20,8,FALSE)=INDEX($E$136:$G$138,MATCH("●",INDEX($H$136:$AQ$138,,MATCH($D192,$70:$70,0)-7),0),1),"","sed -i "&amp;IF($AK$162="MacOS","'' ","")&amp;"'s#"&amp;BS$164&amp;"="""&amp;VLOOKUP(BS$164,$AD$9:$AN$20,8,FALSE)&amp;""""&amp;"#"&amp;BS$164&amp;"="&amp;""""&amp;INDEX($E$136:$G$138,MATCH("●",INDEX($H$136:$AQ$138,,MATCH($D192,$70:$70,0)-7),0),1)&amp;""""&amp;"#g'"&amp;" ${CONFIG_DIR}db_data_config.txt; export "&amp;BS$164&amp;"="&amp;""""&amp;INDEX($E$136:$G$138,MATCH("●",INDEX($H$136:$AQ$138,,MATCH($D192,$70:$70,0)-7),0),1)&amp;""";"),",",""",""")</f>
        <v/>
      </c>
      <c r="BT192" s="73" t="str">
        <f>SUBSTITUTE(IF(INDEX($E$136:$G$138,MATCH("●",INDEX($H$136:$AQ$138,,MATCH($D192,$70:$70,0)-7),0),1)=VLOOKUP(BT$164,$AD$9:$AN$20,8,FALSE),"","sed -i "&amp;IF($AK$162="MacOS","'' ","")&amp;"'s#"&amp;BT$164&amp;"="""&amp;INDEX($E$136:$G$138,MATCH("●",INDEX($H$136:$AQ$138,,MATCH($D192,$70:$70,0)-7),0),1)&amp;""""&amp;"#"&amp;BT$164&amp;"="&amp;""""&amp;VLOOKUP(BT$164,$AD$9:$AN$20,8,FALSE)&amp;""""&amp;"#g'"&amp;"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2" s="60" t="s">
        <v>1107</v>
      </c>
    </row>
    <row r="193" spans="4:73" ht="54" customHeight="1">
      <c r="D193" s="138">
        <f t="shared" si="3"/>
        <v>136</v>
      </c>
      <c r="E193" s="139"/>
      <c r="F193" s="139"/>
      <c r="G193" s="140"/>
      <c r="H193" s="45" t="str">
        <f t="shared" ca="1" si="2"/>
        <v>clear; echo テストケース136; sed -i '' 's#COLUMN_DATA_TYPE="char"#COLUMN_DATA_TYPE="int"#g' ${CONFIG_DIR}db_data_config.txt; export COLUMN_DATA_TYPE="int";sed -i '' 's#COLUMN_DATA_LENGTH="3"#COLUMN_DATA_LENGTH="YYYY"#g' ${CONFIG_DIR}db_data_config.txt; export COLUMN_DATA_LENGTH="YYYY";sh ./script/db_check_data_validate_config.sh; sed -i '' 's#COLUMN_DATA_TYPE="int"#COLUMN_DATA_TYPE="char"#g' ${CONFIG_DIR}db_data_config.txt; export COLUMN_DATA_TYPE="char";sed -i '' 's#COLUMN_DATA_LENGTH="YYYY"#COLUMN_DATA_LENGTH="3"#g'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6" t="str" cm="1">
        <f t="array" ref="AE193">SUBSTITUTE(INDEX($H$140:$AQ$140, , MATCH($D193, $70:$70, 0)-7),"-","")</f>
        <v>異常</v>
      </c>
      <c r="AF193" s="147"/>
      <c r="AG193" s="148"/>
      <c r="AH193" s="156" t="s">
        <v>1019</v>
      </c>
      <c r="AI193" s="157"/>
      <c r="AJ193" s="157"/>
      <c r="AK193" s="157"/>
      <c r="AL193" s="157"/>
      <c r="AM193" s="157"/>
      <c r="AN193" s="157"/>
      <c r="AO193" s="157"/>
      <c r="AP193" s="157"/>
      <c r="AQ193" s="158"/>
      <c r="AS193" s="69" t="str" cm="1">
        <f t="array" ref="AS193">SUBSTITUTE(TEXT(INDEX($H$143:$AQ$143,1,$D193-108),"000000"),"-","")</f>
        <v>220149</v>
      </c>
      <c r="AT193" s="70"/>
      <c r="AU193" s="71"/>
      <c r="AW193" s="73" t="str">
        <f>SUBSTITUTE(IF(VLOOKUP(AW$164,$AD$9:$AN$20,8,FALSE)=INDEX($E$76:$G$78,MATCH("●",INDEX($H$76:$AQ$78,,MATCH($D193,$70:$70,0)-7),0),1),"","sed -i "&amp;IF($AK$162="MacOS","'' ","")&amp;"'s#"&amp;AW$164&amp;"="""&amp;VLOOKUP(AW$164,$AD$9:$AN$20,8,FALSE)&amp;""""&amp;"#"&amp;AW$164&amp;"="&amp;""""&amp;INDEX($E$76:$G$78,MATCH("●",INDEX($H$76:$AQ$78,,MATCH($D193,$70:$70,0)-7),0),1)&amp;""""&amp;"#g'"&amp;" ${CONFIG_DIR}db_data_config.txt; export "&amp;AW$164&amp;"="&amp;""""&amp;INDEX($E$76:$G$78,MATCH("●",INDEX($H$76:$AQ$78,,MATCH($D193,$70:$70,0)-7),0),1)&amp;""";"),",",""",""")</f>
        <v/>
      </c>
      <c r="AX193" s="73" t="str">
        <f>SUBSTITUTE(IF(INDEX($E$76:$G$78,MATCH("●",INDEX($H$76:$AQ$78,,MATCH($D193,$70:$70,0)-7),0),1)=VLOOKUP(AX$164,$AD$9:$AN$20,8,FALSE),"","sed -i "&amp;IF($AK$162="MacOS","'' ","")&amp;"'s#"&amp;AX$164&amp;"="""&amp;INDEX($E$76:$G$78,MATCH("●",INDEX($H$76:$AQ$78,,MATCH($D193,$70:$70,0)-7),0),1)&amp;""""&amp;"#"&amp;AX$164&amp;"="&amp;""""&amp;VLOOKUP(AX$164,$AD$9:$AN$20,8,FALSE)&amp;""""&amp;"#g'"&amp;"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3" s="73" t="str">
        <f>SUBSTITUTE(IF(VLOOKUP(AY$164,$AD$9:$AN$20,8,FALSE)=INDEX($E$80:$G$84,MATCH("●",INDEX($H$80:$AQ$84,,MATCH($D193,$70:$70,0)-7),0),1),"","sed -i "&amp;IF($AK$162="MacOS","'' ","")&amp;"'s#"&amp;AY$164&amp;"="""&amp;VLOOKUP(AY$164,$AD$9:$AN$20,8,FALSE)&amp;""""&amp;"#"&amp;AY$164&amp;"="&amp;""""&amp;INDEX($E$80:$G$84,MATCH("●",INDEX($H$80:$AQ$84,,MATCH($D193,$70:$70,0)-7),0),1)&amp;""""&amp;"#g'"&amp;" ${CONFIG_DIR}db_data_config.txt; export "&amp;AY$164&amp;"="&amp;""""&amp;INDEX($E$80:$G$84,MATCH("●",INDEX($H$80:$AQ$84,,MATCH($D193,$70:$70,0)-7),0),1)&amp;""";"),",",""",""")</f>
        <v>sed -i '' 's#COLUMN_DATA_TYPE="char"#COLUMN_DATA_TYPE="int"#g' ${CONFIG_DIR}db_data_config.txt; export COLUMN_DATA_TYPE="int";</v>
      </c>
      <c r="AZ193" s="73" t="str">
        <f>SUBSTITUTE(IF(INDEX($E$80:$G$84,MATCH("●",INDEX($H$80:$AQ$84,,MATCH($D193,$70:$70,0)-7),0),1)=VLOOKUP(AZ$164,$AD$9:$AN$20,8,FALSE),"","sed -i "&amp;IF($AK$162="MacOS","'' ","")&amp;"'s#"&amp;AZ$164&amp;"="""&amp;INDEX($E$80:$G$84,MATCH("●",INDEX($H$80:$AQ$84,,MATCH($D193,$70:$70,0)-7),0),1)&amp;""""&amp;"#"&amp;AZ$164&amp;"="&amp;""""&amp;VLOOKUP(AZ$164,$AD$9:$AN$20,8,FALSE)&amp;""""&amp;"#g'"&amp;"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3" s="73" t="str">
        <f>SUBSTITUTE(IF(VLOOKUP(BA$164,$AD$9:$AN$20,8,FALSE)=INDEX($E$86:$G$99,MATCH("●",INDEX($H$86:$AQ$99,,MATCH($D193,$70:$70,0)-7),0),1),"","sed -i "&amp;IF($AK$162="MacOS","'' ","")&amp;"'s#"&amp;BA$164&amp;"="""&amp;VLOOKUP(BA$164,$AD$9:$AN$20,8,FALSE)&amp;""""&amp;"#"&amp;BA$164&amp;"="&amp;""""&amp;INDEX($E$86:$G$99,MATCH("●",INDEX($H$86:$AQ$99,,MATCH($D193,$70:$70,0)-7),0),1)&amp;""""&amp;"#g'"&amp;" ${CONFIG_DIR}db_data_config.txt; export "&amp;BA$164&amp;"="&amp;""""&amp;INDEX($E$86:$G$99,MATCH("●",INDEX($H$86:$AQ$99,,MATCH($D193,$70:$70,0)-7),0),1)&amp;""";"),",",""",""")</f>
        <v>sed -i '' 's#COLUMN_DATA_LENGTH="3"#COLUMN_DATA_LENGTH="YYYY"#g' ${CONFIG_DIR}db_data_config.txt; export COLUMN_DATA_LENGTH="YYYY";</v>
      </c>
      <c r="BB193" s="73" t="str">
        <f>SUBSTITUTE(IF(INDEX($E$86:$G$99,MATCH("●",INDEX($H$86:$AQ$99,,MATCH($D193,$70:$70,0)-7),0),1)=VLOOKUP(BB$164,$AD$9:$AN$20,8,FALSE),"","sed -i "&amp;IF($AK$162="MacOS","'' ","")&amp;"'s#"&amp;BB$164&amp;"="""&amp;INDEX($E$86:$G$99,MATCH("●",INDEX($H$86:$AQ$99,,MATCH($D193,$70:$70,0)-7),0),1)&amp;""""&amp;"#"&amp;BB$164&amp;"="&amp;""""&amp;VLOOKUP(BB$164,$AD$9:$AN$20,8,FALSE)&amp;""""&amp;"#g'"&amp;"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's#COLUMN_DATA_LENGTH="YYYY"#COLUMN_DATA_LENGTH="3"#g' ${CONFIG_DIR}db_data_config.txt; export COLUMN_DATA_LENGTH="3";</v>
      </c>
      <c r="BC193" s="73" t="str">
        <f>SUBSTITUTE(IF(VLOOKUP(BC$164,$AD$9:$AN$20,8,FALSE)=INDEX($E$101:$G$104,MATCH("●",INDEX($H$101:$AQ$104,,MATCH($D193,$70:$70,0)-7),0),1),"","sed -i "&amp;IF($AK$162="MacOS","'' ","")&amp;"'s#"&amp;BC$164&amp;"="""&amp;VLOOKUP(BC$164,$AD$9:$AN$20,8,FALSE)&amp;""""&amp;"#"&amp;BC$164&amp;"="&amp;""""&amp;INDEX($E$101:$G$104,MATCH("●",INDEX($H$101:$AQ$104,,MATCH($D193,$70:$70,0)-7),0),1)&amp;""""&amp;"#g'"&amp;" ${CONFIG_DIR}db_data_config.txt; export "&amp;BC$164&amp;"="&amp;""""&amp;INDEX($E$101:$G$104,MATCH("●",INDEX($H$101:$AQ$104,,MATCH($D193,$70:$70,0)-7),0),1)&amp;""";"),",",""",""")</f>
        <v/>
      </c>
      <c r="BD193" s="73" t="str">
        <f>SUBSTITUTE(IF(INDEX($E$101:$G$104,MATCH("●",INDEX($H$101:$AQ$104,,MATCH($D193,$70:$70,0)-7),0),1)=VLOOKUP(BD$164,$AD$9:$AN$20,8,FALSE),"","sed -i "&amp;IF($AK$162="MacOS","'' ","")&amp;"'s#"&amp;BD$164&amp;"="""&amp;INDEX($E$101:$G$104,MATCH("●",INDEX($H$101:$AQ$104,,MATCH($D193,$70:$70,0)-7),0),1)&amp;""""&amp;"#"&amp;BD$164&amp;"="&amp;""""&amp;VLOOKUP(BD$164,$AD$9:$AN$20,8,FALSE)&amp;""""&amp;"#g'"&amp;"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/>
      </c>
      <c r="BE193" s="73" t="str">
        <f>SUBSTITUTE(IF(VLOOKUP(BE$164,$AD$9:$AN$20,8,FALSE)=INDEX($E$106:$G$109,MATCH("●",INDEX($H$106:$AQ$109,,MATCH($D193,$70:$70,0)-7),0),1),"","sed -i "&amp;IF($AK$162="MacOS","'' ","")&amp;"'s#"&amp;BE$164&amp;"="""&amp;VLOOKUP(BE$164,$AD$9:$AN$20,8,FALSE)&amp;""""&amp;"#"&amp;BE$164&amp;"="&amp;""""&amp;INDEX($E$106:$G$109,MATCH("●",INDEX($H$106:$AQ$109,,MATCH($D193,$70:$70,0)-7),0),1)&amp;""""&amp;"#g'"&amp;" ${CONFIG_DIR}db_data_config.txt; export "&amp;BE$164&amp;"="&amp;""""&amp;INDEX($E$106:$G$109,MATCH("●",INDEX($H$106:$AQ$109,,MATCH($D193,$70:$70,0)-7),0),1)&amp;""";"),",",""",""")</f>
        <v/>
      </c>
      <c r="BF193" s="73" t="str">
        <f>SUBSTITUTE(IF(INDEX($E$106:$G$109,MATCH("●",INDEX($H$106:$AQ$109,,MATCH($D193,$70:$70,0)-7),0),1)=VLOOKUP(BF$164,$AD$9:$AN$20,8,FALSE),"","sed -i "&amp;IF($AK$162="MacOS","'' ","")&amp;"'s#"&amp;BF$164&amp;"="""&amp;INDEX($E$106:$G$109,MATCH("●",INDEX($H$106:$AQ$109,,MATCH($D193,$70:$70,0)-7),0),1)&amp;""""&amp;"#"&amp;BF$164&amp;"="&amp;""""&amp;VLOOKUP(BF$164,$AD$9:$AN$20,8,FALSE)&amp;""""&amp;"#g'"&amp;"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3" s="73" t="str">
        <f>SUBSTITUTE(IF(VLOOKUP(BG$164,$AD$9:$AN$20,8,FALSE)=INDEX($E$111:$G$114,MATCH("●",INDEX($H$111:$AQ$114,,MATCH($D193,$70:$70,0)-7),0),1),"","sed -i "&amp;IF($AK$162="MacOS","'' ","")&amp;"'s#"&amp;BG$164&amp;"="""&amp;VLOOKUP(BG$164,$AD$9:$AN$20,8,FALSE)&amp;""""&amp;"#"&amp;BG$164&amp;"="&amp;""""&amp;INDEX($E$111:$G$114,MATCH("●",INDEX($H$111:$AQ$114,,MATCH($D193,$70:$70,0)-7),0),1)&amp;""""&amp;"#g'"&amp;" ${CONFIG_DIR}db_data_config.txt; export "&amp;BG$164&amp;"="&amp;""""&amp;INDEX($E$111:$G$114,MATCH("●",INDEX($H$111:$AQ$114,,MATCH($D193,$70:$70,0)-7),0),1)&amp;""";"),",",""",""")</f>
        <v/>
      </c>
      <c r="BH193" s="73" t="str">
        <f>SUBSTITUTE(IF(INDEX($E$111:$G$114,MATCH("●",INDEX($H$111:$AQ$114,,MATCH($D193,$70:$70,0)-7),0),1)=VLOOKUP(BH$164,$AD$9:$AN$20,8,FALSE),"","sed -i "&amp;IF($AK$162="MacOS","'' ","")&amp;"'s#"&amp;BH$164&amp;"="""&amp;INDEX($E$111:$G$114,MATCH("●",INDEX($H$111:$AQ$114,,MATCH($D193,$70:$70,0)-7),0),1)&amp;""""&amp;"#"&amp;BH$164&amp;"="&amp;""""&amp;VLOOKUP(BH$164,$AD$9:$AN$20,8,FALSE)&amp;""""&amp;"#g'"&amp;"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3" s="73" t="str">
        <f>SUBSTITUTE(IF(VLOOKUP(BI$164,$AD$9:$AN$20,8,FALSE)=INDEX($E$116:$G$118,MATCH("●",INDEX($H$116:$AQ$118,,MATCH($D193,$70:$70,0)-7),0),1),"","sed -i "&amp;IF($AK$162="MacOS","'' ","")&amp;"'s#"&amp;BI$164&amp;"="""&amp;VLOOKUP(BI$164,$AD$9:$AN$20,8,FALSE)&amp;""""&amp;"#"&amp;BI$164&amp;"="&amp;""""&amp;INDEX($E$116:$G$118,MATCH("●",INDEX($H$116:$AQ$118,,MATCH($D193,$70:$70,0)-7),0),1)&amp;""""&amp;"#g'"&amp;" ${CONFIG_DIR}db_data_config.txt; export "&amp;BI$164&amp;"="&amp;""""&amp;INDEX($E$116:$G$118,MATCH("●",INDEX($H$116:$AQ$118,,MATCH($D193,$70:$70,0)-7),0),1)&amp;""";"),",",""",""")</f>
        <v/>
      </c>
      <c r="BJ193" s="73" t="str">
        <f>SUBSTITUTE(IF(INDEX($E$116:$G$118,MATCH("●",INDEX($H$116:$AQ$118,,MATCH($D193,$70:$70,0)-7),0),1)=VLOOKUP(BJ$164,$AD$9:$AN$20,8,FALSE),"","sed -i "&amp;IF($AK$162="MacOS","'' ","")&amp;"'s#"&amp;BJ$164&amp;"="""&amp;INDEX($E$116:$G$118,MATCH("●",INDEX($H$116:$AQ$118,,MATCH($D193,$70:$70,0)-7),0),1)&amp;""""&amp;"#"&amp;BJ$164&amp;"="&amp;""""&amp;VLOOKUP(BJ$164,$AD$9:$AN$20,8,FALSE)&amp;""""&amp;"#g'"&amp;"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3" s="73" t="str">
        <f>SUBSTITUTE(IF(VLOOKUP(BK$164,$AD$9:$AN$20,8,FALSE)=INDEX($E$120:$G$122,MATCH("●",INDEX($H$120:$AQ$122,,MATCH($D193,$70:$70,0)-7),0),1),"","sed -i "&amp;IF($AK$162="MacOS","'' ","")&amp;"'s#"&amp;BK$164&amp;"="""&amp;VLOOKUP(BK$164,$AD$9:$AN$20,8,FALSE)&amp;""""&amp;"#"&amp;BK$164&amp;"="&amp;""""&amp;INDEX($E$120:$G$122,MATCH("●",INDEX($H$120:$AQ$122,,MATCH($D193,$70:$70,0)-7),0),1)&amp;""""&amp;"#g'"&amp;" ${CONFIG_DIR}db_data_config.txt; export "&amp;BK$164&amp;"="&amp;""""&amp;INDEX($E$120:$G$122,MATCH("●",INDEX($H$120:$AQ$122,,MATCH($D193,$70:$70,0)-7),0),1)&amp;""";"),",",""",""")</f>
        <v/>
      </c>
      <c r="BL193" s="73" t="str">
        <f>SUBSTITUTE(IF(INDEX($E$120:$G$122,MATCH("●",INDEX($H$120:$AQ$122,,MATCH($D193,$70:$70,0)-7),0),1)=VLOOKUP(BL$164,$AD$9:$AN$20,8,FALSE),"","sed -i "&amp;IF($AK$162="MacOS","'' ","")&amp;"'s#"&amp;BL$164&amp;"="""&amp;INDEX($E$120:$G$122,MATCH("●",INDEX($H$120:$AQ$122,,MATCH($D193,$70:$70,0)-7),0),1)&amp;""""&amp;"#"&amp;BL$164&amp;"="&amp;""""&amp;VLOOKUP(BL$164,$AD$9:$AN$20,8,FALSE)&amp;""""&amp;"#g'"&amp;"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3" s="73" t="str">
        <f>SUBSTITUTE(IF(VLOOKUP(BM$164,$AD$9:$AN$20,8,FALSE)=INDEX($E$124:$G$126,MATCH("●",INDEX($H$124:$AQ$126,,MATCH($D193,$70:$70,0)-7),0),1),"","sed -i "&amp;IF($AK$162="MacOS","'' ","")&amp;"'s#"&amp;BM$164&amp;"="""&amp;VLOOKUP(BM$164,$AD$9:$AN$20,8,FALSE)&amp;""""&amp;"#"&amp;BM$164&amp;"="&amp;""""&amp;INDEX($E$124:$G$126,MATCH("●",INDEX($H$124:$AQ$126,,MATCH($D193,$70:$70,0)-7),0),1)&amp;""""&amp;"#g'"&amp;" ${CONFIG_DIR}db_data_config.txt; export "&amp;BM$164&amp;"="&amp;""""&amp;INDEX($E$124:$G$126,MATCH("●",INDEX($H$124:$AQ$126,,MATCH($D193,$70:$70,0)-7),0),1)&amp;""";"),",",""",""")</f>
        <v/>
      </c>
      <c r="BN193" s="73" t="str">
        <f>SUBSTITUTE(IF(INDEX($E$124:$G$126,MATCH("●",INDEX($H$124:$AQ$126,,MATCH($D193,$70:$70,0)-7),0),1)=VLOOKUP(BN$164,$AD$9:$AN$20,8,FALSE),"","sed -i "&amp;IF($AK$162="MacOS","'' ","")&amp;"'s#"&amp;BN$164&amp;"="""&amp;INDEX($E$124:$G$126,MATCH("●",INDEX($H$124:$AQ$126,,MATCH($D193,$70:$70,0)-7),0),1)&amp;""""&amp;"#"&amp;BN$164&amp;"="&amp;""""&amp;VLOOKUP(BN$164,$AD$9:$AN$20,8,FALSE)&amp;""""&amp;"#g'"&amp;"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3" s="73" t="str">
        <f>SUBSTITUTE(IF(VLOOKUP(BO$164,$AD$9:$AN$20,8,FALSE)=INDEX($E$128:$G$130,MATCH("●",INDEX($H$128:$AQ$130,,MATCH($D193,$70:$70,0)-7),0),1),"","sed -i "&amp;IF($AK$162="MacOS","'' ","")&amp;"'s#"&amp;BO$164&amp;"="""&amp;VLOOKUP(BO$164,$AD$9:$AN$20,8,FALSE)&amp;""""&amp;"#"&amp;BO$164&amp;"="&amp;""""&amp;INDEX($E$128:$G$130,MATCH("●",INDEX($H$128:$AQ$130,,MATCH($D193,$70:$70,0)-7),0),1)&amp;""""&amp;"#g'"&amp;" ${CONFIG_DIR}db_data_config.txt; export "&amp;BO$164&amp;"="&amp;""""&amp;INDEX($E$128:$G$130,MATCH("●",INDEX($H$128:$AQ$130,,MATCH($D193,$70:$70,0)-7),0),1)&amp;""";"),",",""",""")</f>
        <v/>
      </c>
      <c r="BP193" s="73" t="str">
        <f>SUBSTITUTE(IF(INDEX($E$128:$G$130,MATCH("●",INDEX($H$128:$AQ$130,,MATCH($D193,$70:$70,0)-7),0),1)=VLOOKUP(BP$164,$AD$9:$AN$20,8,FALSE),"","sed -i "&amp;IF($AK$162="MacOS","'' ","")&amp;"'s#"&amp;BP$164&amp;"="""&amp;INDEX($E$128:$G$130,MATCH("●",INDEX($H$128:$AQ$130,,MATCH($D193,$70:$70,0)-7),0),1)&amp;""""&amp;"#"&amp;BP$164&amp;"="&amp;""""&amp;VLOOKUP(BP$164,$AD$9:$AN$20,8,FALSE)&amp;""""&amp;"#g'"&amp;"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3" s="73" t="str">
        <f>SUBSTITUTE(IF(VLOOKUP(BQ$164,$AD$9:$AN$20,8,FALSE)=INDEX($E$132:$G$134,MATCH("●",INDEX($H$132:$AQ$134,,MATCH($D193,$70:$70,0)-7),0),1),"","sed -i "&amp;IF($AK$162="MacOS","'' ","")&amp;"'s#"&amp;BQ$164&amp;"="""&amp;VLOOKUP(BQ$164,$AD$9:$AN$20,8,FALSE)&amp;""""&amp;"#"&amp;BQ$164&amp;"="&amp;""""&amp;INDEX($E$132:$G$134,MATCH("●",INDEX($H$132:$AQ$134,,MATCH($D193,$70:$70,0)-7),0),1)&amp;""""&amp;"#g'"&amp;" ${CONFIG_DIR}db_data_config.txt; export "&amp;BQ$164&amp;"="&amp;""""&amp;INDEX($E$132:$G$134,MATCH("●",INDEX($H$132:$AQ$134,,MATCH($D193,$70:$70,0)-7),0),1)&amp;""";"),",",""",""")</f>
        <v/>
      </c>
      <c r="BR193" s="73" t="str">
        <f>SUBSTITUTE(IF(INDEX($E$132:$G$134,MATCH("●",INDEX($H$132:$AQ$134,,MATCH($D193,$70:$70,0)-7),0),1)=VLOOKUP(BR$164,$AD$9:$AN$20,8,FALSE),"","sed -i "&amp;IF($AK$162="MacOS","'' ","")&amp;"'s#"&amp;BR$164&amp;"="""&amp;INDEX($E$132:$G$134,MATCH("●",INDEX($H$132:$AQ$134,,MATCH($D193,$70:$70,0)-7),0),1)&amp;""""&amp;"#"&amp;BR$164&amp;"="&amp;""""&amp;VLOOKUP(BR$164,$AD$9:$AN$20,8,FALSE)&amp;""""&amp;"#g'"&amp;"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3" s="73" t="str">
        <f>SUBSTITUTE(IF(VLOOKUP(BS$164,$AD$9:$AN$20,8,FALSE)=INDEX($E$136:$G$138,MATCH("●",INDEX($H$136:$AQ$138,,MATCH($D193,$70:$70,0)-7),0),1),"","sed -i "&amp;IF($AK$162="MacOS","'' ","")&amp;"'s#"&amp;BS$164&amp;"="""&amp;VLOOKUP(BS$164,$AD$9:$AN$20,8,FALSE)&amp;""""&amp;"#"&amp;BS$164&amp;"="&amp;""""&amp;INDEX($E$136:$G$138,MATCH("●",INDEX($H$136:$AQ$138,,MATCH($D193,$70:$70,0)-7),0),1)&amp;""""&amp;"#g'"&amp;" ${CONFIG_DIR}db_data_config.txt; export "&amp;BS$164&amp;"="&amp;""""&amp;INDEX($E$136:$G$138,MATCH("●",INDEX($H$136:$AQ$138,,MATCH($D193,$70:$70,0)-7),0),1)&amp;""";"),",",""",""")</f>
        <v/>
      </c>
      <c r="BT193" s="73" t="str">
        <f>SUBSTITUTE(IF(INDEX($E$136:$G$138,MATCH("●",INDEX($H$136:$AQ$138,,MATCH($D193,$70:$70,0)-7),0),1)=VLOOKUP(BT$164,$AD$9:$AN$20,8,FALSE),"","sed -i "&amp;IF($AK$162="MacOS","'' ","")&amp;"'s#"&amp;BT$164&amp;"="""&amp;INDEX($E$136:$G$138,MATCH("●",INDEX($H$136:$AQ$138,,MATCH($D193,$70:$70,0)-7),0),1)&amp;""""&amp;"#"&amp;BT$164&amp;"="&amp;""""&amp;VLOOKUP(BT$164,$AD$9:$AN$20,8,FALSE)&amp;""""&amp;"#g'"&amp;"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3" s="60" t="s">
        <v>1107</v>
      </c>
    </row>
    <row r="194" spans="4:73" ht="54" customHeight="1">
      <c r="D194" s="138">
        <f t="shared" si="3"/>
        <v>137</v>
      </c>
      <c r="E194" s="139"/>
      <c r="F194" s="139"/>
      <c r="G194" s="140"/>
      <c r="H194" s="45" t="str">
        <f t="shared" ca="1" si="2"/>
        <v>clear; echo テストケース137;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6" t="str" cm="1">
        <f t="array" ref="AE194">SUBSTITUTE(INDEX($H$140:$AQ$140, , MATCH($D194, $70:$70, 0)-7),"-","")</f>
        <v>異常</v>
      </c>
      <c r="AF194" s="147"/>
      <c r="AG194" s="148"/>
      <c r="AH194" s="156" t="s">
        <v>1020</v>
      </c>
      <c r="AI194" s="157"/>
      <c r="AJ194" s="157"/>
      <c r="AK194" s="157"/>
      <c r="AL194" s="157"/>
      <c r="AM194" s="157"/>
      <c r="AN194" s="157"/>
      <c r="AO194" s="157"/>
      <c r="AP194" s="157"/>
      <c r="AQ194" s="158"/>
      <c r="AS194" s="69" t="str" cm="1">
        <f t="array" ref="AS194">SUBSTITUTE(TEXT(INDEX($H$143:$AQ$143,1,$D194-108),"000000"),"-","")</f>
        <v>220151</v>
      </c>
      <c r="AT194" s="70"/>
      <c r="AU194" s="71"/>
      <c r="AW194" s="73" t="str">
        <f>SUBSTITUTE(IF(VLOOKUP(AW$164,$AD$9:$AN$20,8,FALSE)=INDEX($E$76:$G$78,MATCH("●",INDEX($H$76:$AQ$78,,MATCH($D194,$70:$70,0)-7),0),1),"","sed -i "&amp;IF($AK$162="MacOS","'' ","")&amp;"'s#"&amp;AW$164&amp;"="""&amp;VLOOKUP(AW$164,$AD$9:$AN$20,8,FALSE)&amp;""""&amp;"#"&amp;AW$164&amp;"="&amp;""""&amp;INDEX($E$76:$G$78,MATCH("●",INDEX($H$76:$AQ$78,,MATCH($D194,$70:$70,0)-7),0),1)&amp;""""&amp;"#g'"&amp;" ${CONFIG_DIR}db_data_config.txt; export "&amp;AW$164&amp;"="&amp;""""&amp;INDEX($E$76:$G$78,MATCH("●",INDEX($H$76:$AQ$78,,MATCH($D194,$70:$70,0)-7),0),1)&amp;""";"),",",""",""")</f>
        <v/>
      </c>
      <c r="AX194" s="73" t="str">
        <f>SUBSTITUTE(IF(INDEX($E$76:$G$78,MATCH("●",INDEX($H$76:$AQ$78,,MATCH($D194,$70:$70,0)-7),0),1)=VLOOKUP(AX$164,$AD$9:$AN$20,8,FALSE),"","sed -i "&amp;IF($AK$162="MacOS","'' ","")&amp;"'s#"&amp;AX$164&amp;"="""&amp;INDEX($E$76:$G$78,MATCH("●",INDEX($H$76:$AQ$78,,MATCH($D194,$70:$70,0)-7),0),1)&amp;""""&amp;"#"&amp;AX$164&amp;"="&amp;""""&amp;VLOOKUP(AX$164,$AD$9:$AN$20,8,FALSE)&amp;""""&amp;"#g'"&amp;"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4" s="73" t="str">
        <f>SUBSTITUTE(IF(VLOOKUP(AY$164,$AD$9:$AN$20,8,FALSE)=INDEX($E$80:$G$84,MATCH("●",INDEX($H$80:$AQ$84,,MATCH($D194,$70:$70,0)-7),0),1),"","sed -i "&amp;IF($AK$162="MacOS","'' ","")&amp;"'s#"&amp;AY$164&amp;"="""&amp;VLOOKUP(AY$164,$AD$9:$AN$20,8,FALSE)&amp;""""&amp;"#"&amp;AY$164&amp;"="&amp;""""&amp;INDEX($E$80:$G$84,MATCH("●",INDEX($H$80:$AQ$84,,MATCH($D194,$70:$70,0)-7),0),1)&amp;""""&amp;"#g'"&amp;" ${CONFIG_DIR}db_data_config.txt; export "&amp;AY$164&amp;"="&amp;""""&amp;INDEX($E$80:$G$84,MATCH("●",INDEX($H$80:$AQ$84,,MATCH($D194,$70:$70,0)-7),0),1)&amp;""";"),",",""",""")</f>
        <v>sed -i '' 's#COLUMN_DATA_TYPE="char"#COLUMN_DATA_TYPE="int"#g' ${CONFIG_DIR}db_data_config.txt; export COLUMN_DATA_TYPE="int";</v>
      </c>
      <c r="AZ194" s="73" t="str">
        <f>SUBSTITUTE(IF(INDEX($E$80:$G$84,MATCH("●",INDEX($H$80:$AQ$84,,MATCH($D194,$70:$70,0)-7),0),1)=VLOOKUP(AZ$164,$AD$9:$AN$20,8,FALSE),"","sed -i "&amp;IF($AK$162="MacOS","'' ","")&amp;"'s#"&amp;AZ$164&amp;"="""&amp;INDEX($E$80:$G$84,MATCH("●",INDEX($H$80:$AQ$84,,MATCH($D194,$70:$70,0)-7),0),1)&amp;""""&amp;"#"&amp;AZ$164&amp;"="&amp;""""&amp;VLOOKUP(AZ$164,$AD$9:$AN$20,8,FALSE)&amp;""""&amp;"#g'"&amp;"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4" s="73" t="str">
        <f>SUBSTITUTE(IF(VLOOKUP(BA$164,$AD$9:$AN$20,8,FALSE)=INDEX($E$86:$G$99,MATCH("●",INDEX($H$86:$AQ$99,,MATCH($D194,$70:$70,0)-7),0),1),"","sed -i "&amp;IF($AK$162="MacOS","'' ","")&amp;"'s#"&amp;BA$164&amp;"="""&amp;VLOOKUP(BA$164,$AD$9:$AN$20,8,FALSE)&amp;""""&amp;"#"&amp;BA$164&amp;"="&amp;""""&amp;INDEX($E$86:$G$99,MATCH("●",INDEX($H$86:$AQ$99,,MATCH($D194,$70:$70,0)-7),0),1)&amp;""""&amp;"#g'"&amp;" ${CONFIG_DIR}db_data_config.txt; export "&amp;BA$164&amp;"="&amp;""""&amp;INDEX($E$86:$G$99,MATCH("●",INDEX($H$86:$AQ$99,,MATCH($D194,$70:$70,0)-7),0),1)&amp;""";"),",",""",""")</f>
        <v>sed -i '' 's#COLUMN_DATA_LENGTH="3"#COLUMN_DATA_LENGTH="2"#g' ${CONFIG_DIR}db_data_config.txt; export COLUMN_DATA_LENGTH="2";</v>
      </c>
      <c r="BB194" s="73" t="str">
        <f>SUBSTITUTE(IF(INDEX($E$86:$G$99,MATCH("●",INDEX($H$86:$AQ$99,,MATCH($D194,$70:$70,0)-7),0),1)=VLOOKUP(BB$164,$AD$9:$AN$20,8,FALSE),"","sed -i "&amp;IF($AK$162="MacOS","'' ","")&amp;"'s#"&amp;BB$164&amp;"="""&amp;INDEX($E$86:$G$99,MATCH("●",INDEX($H$86:$AQ$99,,MATCH($D194,$70:$70,0)-7),0),1)&amp;""""&amp;"#"&amp;BB$164&amp;"="&amp;""""&amp;VLOOKUP(BB$164,$AD$9:$AN$20,8,FALSE)&amp;""""&amp;"#g'"&amp;"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94" s="73" t="str">
        <f>SUBSTITUTE(IF(VLOOKUP(BC$164,$AD$9:$AN$20,8,FALSE)=INDEX($E$101:$G$104,MATCH("●",INDEX($H$101:$AQ$104,,MATCH($D194,$70:$70,0)-7),0),1),"","sed -i "&amp;IF($AK$162="MacOS","'' ","")&amp;"'s#"&amp;BC$164&amp;"="""&amp;VLOOKUP(BC$164,$AD$9:$AN$20,8,FALSE)&amp;""""&amp;"#"&amp;BC$164&amp;"="&amp;""""&amp;INDEX($E$101:$G$104,MATCH("●",INDEX($H$101:$AQ$104,,MATCH($D194,$70:$70,0)-7),0),1)&amp;""""&amp;"#g'"&amp;" ${CONFIG_DIR}db_data_config.txt; export "&amp;BC$164&amp;"="&amp;""""&amp;INDEX($E$101:$G$104,MATCH("●",INDEX($H$101:$AQ$104,,MATCH($D194,$70:$70,0)-7),0),1)&amp;""";"),",",""",""")</f>
        <v>sed -i '' 's#COLUMN_DATA_TRIM="NONE"#COLUMN_DATA_TRIM="FTBT"#g' ${CONFIG_DIR}db_data_config.txt; export COLUMN_DATA_TRIM="FTBT";</v>
      </c>
      <c r="BD194" s="73" t="str">
        <f>SUBSTITUTE(IF(INDEX($E$101:$G$104,MATCH("●",INDEX($H$101:$AQ$104,,MATCH($D194,$70:$70,0)-7),0),1)=VLOOKUP(BD$164,$AD$9:$AN$20,8,FALSE),"","sed -i "&amp;IF($AK$162="MacOS","'' ","")&amp;"'s#"&amp;BD$164&amp;"="""&amp;INDEX($E$101:$G$104,MATCH("●",INDEX($H$101:$AQ$104,,MATCH($D194,$70:$70,0)-7),0),1)&amp;""""&amp;"#"&amp;BD$164&amp;"="&amp;""""&amp;VLOOKUP(BD$164,$AD$9:$AN$20,8,FALSE)&amp;""""&amp;"#g'"&amp;"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94" s="73" t="str">
        <f>SUBSTITUTE(IF(VLOOKUP(BE$164,$AD$9:$AN$20,8,FALSE)=INDEX($E$106:$G$109,MATCH("●",INDEX($H$106:$AQ$109,,MATCH($D194,$70:$70,0)-7),0),1),"","sed -i "&amp;IF($AK$162="MacOS","'' ","")&amp;"'s#"&amp;BE$164&amp;"="""&amp;VLOOKUP(BE$164,$AD$9:$AN$20,8,FALSE)&amp;""""&amp;"#"&amp;BE$164&amp;"="&amp;""""&amp;INDEX($E$106:$G$109,MATCH("●",INDEX($H$106:$AQ$109,,MATCH($D194,$70:$70,0)-7),0),1)&amp;""""&amp;"#g'"&amp;" ${CONFIG_DIR}db_data_config.txt; export "&amp;BE$164&amp;"="&amp;""""&amp;INDEX($E$106:$G$109,MATCH("●",INDEX($H$106:$AQ$109,,MATCH($D194,$70:$70,0)-7),0),1)&amp;""";"),",",""",""")</f>
        <v/>
      </c>
      <c r="BF194" s="73" t="str">
        <f>SUBSTITUTE(IF(INDEX($E$106:$G$109,MATCH("●",INDEX($H$106:$AQ$109,,MATCH($D194,$70:$70,0)-7),0),1)=VLOOKUP(BF$164,$AD$9:$AN$20,8,FALSE),"","sed -i "&amp;IF($AK$162="MacOS","'' ","")&amp;"'s#"&amp;BF$164&amp;"="""&amp;INDEX($E$106:$G$109,MATCH("●",INDEX($H$106:$AQ$109,,MATCH($D194,$70:$70,0)-7),0),1)&amp;""""&amp;"#"&amp;BF$164&amp;"="&amp;""""&amp;VLOOKUP(BF$164,$AD$9:$AN$20,8,FALSE)&amp;""""&amp;"#g'"&amp;"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4" s="73" t="str">
        <f>SUBSTITUTE(IF(VLOOKUP(BG$164,$AD$9:$AN$20,8,FALSE)=INDEX($E$111:$G$114,MATCH("●",INDEX($H$111:$AQ$114,,MATCH($D194,$70:$70,0)-7),0),1),"","sed -i "&amp;IF($AK$162="MacOS","'' ","")&amp;"'s#"&amp;BG$164&amp;"="""&amp;VLOOKUP(BG$164,$AD$9:$AN$20,8,FALSE)&amp;""""&amp;"#"&amp;BG$164&amp;"="&amp;""""&amp;INDEX($E$111:$G$114,MATCH("●",INDEX($H$111:$AQ$114,,MATCH($D194,$70:$70,0)-7),0),1)&amp;""""&amp;"#g'"&amp;" ${CONFIG_DIR}db_data_config.txt; export "&amp;BG$164&amp;"="&amp;""""&amp;INDEX($E$111:$G$114,MATCH("●",INDEX($H$111:$AQ$114,,MATCH($D194,$70:$70,0)-7),0),1)&amp;""";"),",",""",""")</f>
        <v/>
      </c>
      <c r="BH194" s="73" t="str">
        <f>SUBSTITUTE(IF(INDEX($E$111:$G$114,MATCH("●",INDEX($H$111:$AQ$114,,MATCH($D194,$70:$70,0)-7),0),1)=VLOOKUP(BH$164,$AD$9:$AN$20,8,FALSE),"","sed -i "&amp;IF($AK$162="MacOS","'' ","")&amp;"'s#"&amp;BH$164&amp;"="""&amp;INDEX($E$111:$G$114,MATCH("●",INDEX($H$111:$AQ$114,,MATCH($D194,$70:$70,0)-7),0),1)&amp;""""&amp;"#"&amp;BH$164&amp;"="&amp;""""&amp;VLOOKUP(BH$164,$AD$9:$AN$20,8,FALSE)&amp;""""&amp;"#g'"&amp;"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4" s="73" t="str">
        <f>SUBSTITUTE(IF(VLOOKUP(BI$164,$AD$9:$AN$20,8,FALSE)=INDEX($E$116:$G$118,MATCH("●",INDEX($H$116:$AQ$118,,MATCH($D194,$70:$70,0)-7),0),1),"","sed -i "&amp;IF($AK$162="MacOS","'' ","")&amp;"'s#"&amp;BI$164&amp;"="""&amp;VLOOKUP(BI$164,$AD$9:$AN$20,8,FALSE)&amp;""""&amp;"#"&amp;BI$164&amp;"="&amp;""""&amp;INDEX($E$116:$G$118,MATCH("●",INDEX($H$116:$AQ$118,,MATCH($D194,$70:$70,0)-7),0),1)&amp;""""&amp;"#g'"&amp;" ${CONFIG_DIR}db_data_config.txt; export "&amp;BI$164&amp;"="&amp;""""&amp;INDEX($E$116:$G$118,MATCH("●",INDEX($H$116:$AQ$118,,MATCH($D194,$70:$70,0)-7),0),1)&amp;""";"),",",""",""")</f>
        <v/>
      </c>
      <c r="BJ194" s="73" t="str">
        <f>SUBSTITUTE(IF(INDEX($E$116:$G$118,MATCH("●",INDEX($H$116:$AQ$118,,MATCH($D194,$70:$70,0)-7),0),1)=VLOOKUP(BJ$164,$AD$9:$AN$20,8,FALSE),"","sed -i "&amp;IF($AK$162="MacOS","'' ","")&amp;"'s#"&amp;BJ$164&amp;"="""&amp;INDEX($E$116:$G$118,MATCH("●",INDEX($H$116:$AQ$118,,MATCH($D194,$70:$70,0)-7),0),1)&amp;""""&amp;"#"&amp;BJ$164&amp;"="&amp;""""&amp;VLOOKUP(BJ$164,$AD$9:$AN$20,8,FALSE)&amp;""""&amp;"#g'"&amp;"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4" s="73" t="str">
        <f>SUBSTITUTE(IF(VLOOKUP(BK$164,$AD$9:$AN$20,8,FALSE)=INDEX($E$120:$G$122,MATCH("●",INDEX($H$120:$AQ$122,,MATCH($D194,$70:$70,0)-7),0),1),"","sed -i "&amp;IF($AK$162="MacOS","'' ","")&amp;"'s#"&amp;BK$164&amp;"="""&amp;VLOOKUP(BK$164,$AD$9:$AN$20,8,FALSE)&amp;""""&amp;"#"&amp;BK$164&amp;"="&amp;""""&amp;INDEX($E$120:$G$122,MATCH("●",INDEX($H$120:$AQ$122,,MATCH($D194,$70:$70,0)-7),0),1)&amp;""""&amp;"#g'"&amp;" ${CONFIG_DIR}db_data_config.txt; export "&amp;BK$164&amp;"="&amp;""""&amp;INDEX($E$120:$G$122,MATCH("●",INDEX($H$120:$AQ$122,,MATCH($D194,$70:$70,0)-7),0),1)&amp;""";"),",",""",""")</f>
        <v/>
      </c>
      <c r="BL194" s="73" t="str">
        <f>SUBSTITUTE(IF(INDEX($E$120:$G$122,MATCH("●",INDEX($H$120:$AQ$122,,MATCH($D194,$70:$70,0)-7),0),1)=VLOOKUP(BL$164,$AD$9:$AN$20,8,FALSE),"","sed -i "&amp;IF($AK$162="MacOS","'' ","")&amp;"'s#"&amp;BL$164&amp;"="""&amp;INDEX($E$120:$G$122,MATCH("●",INDEX($H$120:$AQ$122,,MATCH($D194,$70:$70,0)-7),0),1)&amp;""""&amp;"#"&amp;BL$164&amp;"="&amp;""""&amp;VLOOKUP(BL$164,$AD$9:$AN$20,8,FALSE)&amp;""""&amp;"#g'"&amp;"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4" s="73" t="str">
        <f>SUBSTITUTE(IF(VLOOKUP(BM$164,$AD$9:$AN$20,8,FALSE)=INDEX($E$124:$G$126,MATCH("●",INDEX($H$124:$AQ$126,,MATCH($D194,$70:$70,0)-7),0),1),"","sed -i "&amp;IF($AK$162="MacOS","'' ","")&amp;"'s#"&amp;BM$164&amp;"="""&amp;VLOOKUP(BM$164,$AD$9:$AN$20,8,FALSE)&amp;""""&amp;"#"&amp;BM$164&amp;"="&amp;""""&amp;INDEX($E$124:$G$126,MATCH("●",INDEX($H$124:$AQ$126,,MATCH($D194,$70:$70,0)-7),0),1)&amp;""""&amp;"#g'"&amp;" ${CONFIG_DIR}db_data_config.txt; export "&amp;BM$164&amp;"="&amp;""""&amp;INDEX($E$124:$G$126,MATCH("●",INDEX($H$124:$AQ$126,,MATCH($D194,$70:$70,0)-7),0),1)&amp;""";"),",",""",""")</f>
        <v/>
      </c>
      <c r="BN194" s="73" t="str">
        <f>SUBSTITUTE(IF(INDEX($E$124:$G$126,MATCH("●",INDEX($H$124:$AQ$126,,MATCH($D194,$70:$70,0)-7),0),1)=VLOOKUP(BN$164,$AD$9:$AN$20,8,FALSE),"","sed -i "&amp;IF($AK$162="MacOS","'' ","")&amp;"'s#"&amp;BN$164&amp;"="""&amp;INDEX($E$124:$G$126,MATCH("●",INDEX($H$124:$AQ$126,,MATCH($D194,$70:$70,0)-7),0),1)&amp;""""&amp;"#"&amp;BN$164&amp;"="&amp;""""&amp;VLOOKUP(BN$164,$AD$9:$AN$20,8,FALSE)&amp;""""&amp;"#g'"&amp;"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4" s="73" t="str">
        <f>SUBSTITUTE(IF(VLOOKUP(BO$164,$AD$9:$AN$20,8,FALSE)=INDEX($E$128:$G$130,MATCH("●",INDEX($H$128:$AQ$130,,MATCH($D194,$70:$70,0)-7),0),1),"","sed -i "&amp;IF($AK$162="MacOS","'' ","")&amp;"'s#"&amp;BO$164&amp;"="""&amp;VLOOKUP(BO$164,$AD$9:$AN$20,8,FALSE)&amp;""""&amp;"#"&amp;BO$164&amp;"="&amp;""""&amp;INDEX($E$128:$G$130,MATCH("●",INDEX($H$128:$AQ$130,,MATCH($D194,$70:$70,0)-7),0),1)&amp;""""&amp;"#g'"&amp;" ${CONFIG_DIR}db_data_config.txt; export "&amp;BO$164&amp;"="&amp;""""&amp;INDEX($E$128:$G$130,MATCH("●",INDEX($H$128:$AQ$130,,MATCH($D194,$70:$70,0)-7),0),1)&amp;""";"),",",""",""")</f>
        <v/>
      </c>
      <c r="BP194" s="73" t="str">
        <f>SUBSTITUTE(IF(INDEX($E$128:$G$130,MATCH("●",INDEX($H$128:$AQ$130,,MATCH($D194,$70:$70,0)-7),0),1)=VLOOKUP(BP$164,$AD$9:$AN$20,8,FALSE),"","sed -i "&amp;IF($AK$162="MacOS","'' ","")&amp;"'s#"&amp;BP$164&amp;"="""&amp;INDEX($E$128:$G$130,MATCH("●",INDEX($H$128:$AQ$130,,MATCH($D194,$70:$70,0)-7),0),1)&amp;""""&amp;"#"&amp;BP$164&amp;"="&amp;""""&amp;VLOOKUP(BP$164,$AD$9:$AN$20,8,FALSE)&amp;""""&amp;"#g'"&amp;"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4" s="73" t="str">
        <f>SUBSTITUTE(IF(VLOOKUP(BQ$164,$AD$9:$AN$20,8,FALSE)=INDEX($E$132:$G$134,MATCH("●",INDEX($H$132:$AQ$134,,MATCH($D194,$70:$70,0)-7),0),1),"","sed -i "&amp;IF($AK$162="MacOS","'' ","")&amp;"'s#"&amp;BQ$164&amp;"="""&amp;VLOOKUP(BQ$164,$AD$9:$AN$20,8,FALSE)&amp;""""&amp;"#"&amp;BQ$164&amp;"="&amp;""""&amp;INDEX($E$132:$G$134,MATCH("●",INDEX($H$132:$AQ$134,,MATCH($D194,$70:$70,0)-7),0),1)&amp;""""&amp;"#g'"&amp;" ${CONFIG_DIR}db_data_config.txt; export "&amp;BQ$164&amp;"="&amp;""""&amp;INDEX($E$132:$G$134,MATCH("●",INDEX($H$132:$AQ$134,,MATCH($D194,$70:$70,0)-7),0),1)&amp;""";"),",",""",""")</f>
        <v/>
      </c>
      <c r="BR194" s="73" t="str">
        <f>SUBSTITUTE(IF(INDEX($E$132:$G$134,MATCH("●",INDEX($H$132:$AQ$134,,MATCH($D194,$70:$70,0)-7),0),1)=VLOOKUP(BR$164,$AD$9:$AN$20,8,FALSE),"","sed -i "&amp;IF($AK$162="MacOS","'' ","")&amp;"'s#"&amp;BR$164&amp;"="""&amp;INDEX($E$132:$G$134,MATCH("●",INDEX($H$132:$AQ$134,,MATCH($D194,$70:$70,0)-7),0),1)&amp;""""&amp;"#"&amp;BR$164&amp;"="&amp;""""&amp;VLOOKUP(BR$164,$AD$9:$AN$20,8,FALSE)&amp;""""&amp;"#g'"&amp;"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4" s="73" t="str">
        <f>SUBSTITUTE(IF(VLOOKUP(BS$164,$AD$9:$AN$20,8,FALSE)=INDEX($E$136:$G$138,MATCH("●",INDEX($H$136:$AQ$138,,MATCH($D194,$70:$70,0)-7),0),1),"","sed -i "&amp;IF($AK$162="MacOS","'' ","")&amp;"'s#"&amp;BS$164&amp;"="""&amp;VLOOKUP(BS$164,$AD$9:$AN$20,8,FALSE)&amp;""""&amp;"#"&amp;BS$164&amp;"="&amp;""""&amp;INDEX($E$136:$G$138,MATCH("●",INDEX($H$136:$AQ$138,,MATCH($D194,$70:$70,0)-7),0),1)&amp;""""&amp;"#g'"&amp;" ${CONFIG_DIR}db_data_config.txt; export "&amp;BS$164&amp;"="&amp;""""&amp;INDEX($E$136:$G$138,MATCH("●",INDEX($H$136:$AQ$138,,MATCH($D194,$70:$70,0)-7),0),1)&amp;""";"),",",""",""")</f>
        <v/>
      </c>
      <c r="BT194" s="73" t="str">
        <f>SUBSTITUTE(IF(INDEX($E$136:$G$138,MATCH("●",INDEX($H$136:$AQ$138,,MATCH($D194,$70:$70,0)-7),0),1)=VLOOKUP(BT$164,$AD$9:$AN$20,8,FALSE),"","sed -i "&amp;IF($AK$162="MacOS","'' ","")&amp;"'s#"&amp;BT$164&amp;"="""&amp;INDEX($E$136:$G$138,MATCH("●",INDEX($H$136:$AQ$138,,MATCH($D194,$70:$70,0)-7),0),1)&amp;""""&amp;"#"&amp;BT$164&amp;"="&amp;""""&amp;VLOOKUP(BT$164,$AD$9:$AN$20,8,FALSE)&amp;""""&amp;"#g'"&amp;"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4" s="60" t="s">
        <v>1107</v>
      </c>
    </row>
    <row r="195" spans="4:73" ht="54" customHeight="1">
      <c r="D195" s="138">
        <f t="shared" si="3"/>
        <v>138</v>
      </c>
      <c r="E195" s="139"/>
      <c r="F195" s="139"/>
      <c r="G195" s="140"/>
      <c r="H195" s="45" t="str">
        <f t="shared" ca="1" si="2"/>
        <v>clear; echo テストケース138; sed -i '' 's#COLUMN_DATA_TYPE="char"#COLUMN_DATA_TYPE="int"#g' ${CONFIG_DIR}db_data_config.txt; export COLUMN_DATA_TYPE="int";sed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6" t="str" cm="1">
        <f t="array" ref="AE195">SUBSTITUTE(INDEX($H$140:$AQ$140, , MATCH($D195, $70:$70, 0)-7),"-","")</f>
        <v>正常</v>
      </c>
      <c r="AF195" s="147"/>
      <c r="AG195" s="148"/>
      <c r="AH195" s="156" t="s">
        <v>1021</v>
      </c>
      <c r="AI195" s="157"/>
      <c r="AJ195" s="157"/>
      <c r="AK195" s="157"/>
      <c r="AL195" s="157"/>
      <c r="AM195" s="157"/>
      <c r="AN195" s="157"/>
      <c r="AO195" s="157"/>
      <c r="AP195" s="157"/>
      <c r="AQ195" s="158"/>
      <c r="AS195" s="69" t="str" cm="1">
        <f t="array" ref="AS195">SUBSTITUTE(TEXT(INDEX($H$143:$AQ$143,1,$D195-108),"000000"),"-","")</f>
        <v>220001</v>
      </c>
      <c r="AT195" s="70"/>
      <c r="AU195" s="71"/>
      <c r="AW195" s="73" t="str">
        <f>SUBSTITUTE(IF(VLOOKUP(AW$164,$AD$9:$AN$20,8,FALSE)=INDEX($E$76:$G$78,MATCH("●",INDEX($H$76:$AQ$78,,MATCH($D195,$70:$70,0)-7),0),1),"","sed -i "&amp;IF($AK$162="MacOS","'' ","")&amp;"'s#"&amp;AW$164&amp;"="""&amp;VLOOKUP(AW$164,$AD$9:$AN$20,8,FALSE)&amp;""""&amp;"#"&amp;AW$164&amp;"="&amp;""""&amp;INDEX($E$76:$G$78,MATCH("●",INDEX($H$76:$AQ$78,,MATCH($D195,$70:$70,0)-7),0),1)&amp;""""&amp;"#g'"&amp;" ${CONFIG_DIR}db_data_config.txt; export "&amp;AW$164&amp;"="&amp;""""&amp;INDEX($E$76:$G$78,MATCH("●",INDEX($H$76:$AQ$78,,MATCH($D195,$70:$70,0)-7),0),1)&amp;""";"),",",""",""")</f>
        <v/>
      </c>
      <c r="AX195" s="73" t="str">
        <f>SUBSTITUTE(IF(INDEX($E$76:$G$78,MATCH("●",INDEX($H$76:$AQ$78,,MATCH($D195,$70:$70,0)-7),0),1)=VLOOKUP(AX$164,$AD$9:$AN$20,8,FALSE),"","sed -i "&amp;IF($AK$162="MacOS","'' ","")&amp;"'s#"&amp;AX$164&amp;"="""&amp;INDEX($E$76:$G$78,MATCH("●",INDEX($H$76:$AQ$78,,MATCH($D195,$70:$70,0)-7),0),1)&amp;""""&amp;"#"&amp;AX$164&amp;"="&amp;""""&amp;VLOOKUP(AX$164,$AD$9:$AN$20,8,FALSE)&amp;""""&amp;"#g'"&amp;"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5" s="73" t="str">
        <f>SUBSTITUTE(IF(VLOOKUP(AY$164,$AD$9:$AN$20,8,FALSE)=INDEX($E$80:$G$84,MATCH("●",INDEX($H$80:$AQ$84,,MATCH($D195,$70:$70,0)-7),0),1),"","sed -i "&amp;IF($AK$162="MacOS","'' ","")&amp;"'s#"&amp;AY$164&amp;"="""&amp;VLOOKUP(AY$164,$AD$9:$AN$20,8,FALSE)&amp;""""&amp;"#"&amp;AY$164&amp;"="&amp;""""&amp;INDEX($E$80:$G$84,MATCH("●",INDEX($H$80:$AQ$84,,MATCH($D195,$70:$70,0)-7),0),1)&amp;""""&amp;"#g'"&amp;" ${CONFIG_DIR}db_data_config.txt; export "&amp;AY$164&amp;"="&amp;""""&amp;INDEX($E$80:$G$84,MATCH("●",INDEX($H$80:$AQ$84,,MATCH($D195,$70:$70,0)-7),0),1)&amp;""";"),",",""",""")</f>
        <v>sed -i '' 's#COLUMN_DATA_TYPE="char"#COLUMN_DATA_TYPE="int"#g' ${CONFIG_DIR}db_data_config.txt; export COLUMN_DATA_TYPE="int";</v>
      </c>
      <c r="AZ195" s="73" t="str">
        <f>SUBSTITUTE(IF(INDEX($E$80:$G$84,MATCH("●",INDEX($H$80:$AQ$84,,MATCH($D195,$70:$70,0)-7),0),1)=VLOOKUP(AZ$164,$AD$9:$AN$20,8,FALSE),"","sed -i "&amp;IF($AK$162="MacOS","'' ","")&amp;"'s#"&amp;AZ$164&amp;"="""&amp;INDEX($E$80:$G$84,MATCH("●",INDEX($H$80:$AQ$84,,MATCH($D195,$70:$70,0)-7),0),1)&amp;""""&amp;"#"&amp;AZ$164&amp;"="&amp;""""&amp;VLOOKUP(AZ$164,$AD$9:$AN$20,8,FALSE)&amp;""""&amp;"#g'"&amp;"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5" s="73" t="str">
        <f>SUBSTITUTE(IF(VLOOKUP(BA$164,$AD$9:$AN$20,8,FALSE)=INDEX($E$86:$G$99,MATCH("●",INDEX($H$86:$AQ$99,,MATCH($D195,$70:$70,0)-7),0),1),"","sed -i "&amp;IF($AK$162="MacOS","'' ","")&amp;"'s#"&amp;BA$164&amp;"="""&amp;VLOOKUP(BA$164,$AD$9:$AN$20,8,FALSE)&amp;""""&amp;"#"&amp;BA$164&amp;"="&amp;""""&amp;INDEX($E$86:$G$99,MATCH("●",INDEX($H$86:$AQ$99,,MATCH($D195,$70:$70,0)-7),0),1)&amp;""""&amp;"#g'"&amp;" ${CONFIG_DIR}db_data_config.txt; export "&amp;BA$164&amp;"="&amp;""""&amp;INDEX($E$86:$G$99,MATCH("●",INDEX($H$86:$AQ$99,,MATCH($D195,$70:$70,0)-7),0),1)&amp;""";"),",",""",""")</f>
        <v/>
      </c>
      <c r="BB195" s="73" t="str">
        <f>SUBSTITUTE(IF(INDEX($E$86:$G$99,MATCH("●",INDEX($H$86:$AQ$99,,MATCH($D195,$70:$70,0)-7),0),1)=VLOOKUP(BB$164,$AD$9:$AN$20,8,FALSE),"","sed -i "&amp;IF($AK$162="MacOS","'' ","")&amp;"'s#"&amp;BB$164&amp;"="""&amp;INDEX($E$86:$G$99,MATCH("●",INDEX($H$86:$AQ$99,,MATCH($D195,$70:$70,0)-7),0),1)&amp;""""&amp;"#"&amp;BB$164&amp;"="&amp;""""&amp;VLOOKUP(BB$164,$AD$9:$AN$20,8,FALSE)&amp;""""&amp;"#g'"&amp;"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95" s="73" t="str">
        <f>SUBSTITUTE(IF(VLOOKUP(BC$164,$AD$9:$AN$20,8,FALSE)=INDEX($E$101:$G$104,MATCH("●",INDEX($H$101:$AQ$104,,MATCH($D195,$70:$70,0)-7),0),1),"","sed -i "&amp;IF($AK$162="MacOS","'' ","")&amp;"'s#"&amp;BC$164&amp;"="""&amp;VLOOKUP(BC$164,$AD$9:$AN$20,8,FALSE)&amp;""""&amp;"#"&amp;BC$164&amp;"="&amp;""""&amp;INDEX($E$101:$G$104,MATCH("●",INDEX($H$101:$AQ$104,,MATCH($D195,$70:$70,0)-7),0),1)&amp;""""&amp;"#g'"&amp;" ${CONFIG_DIR}db_data_config.txt; export "&amp;BC$164&amp;"="&amp;""""&amp;INDEX($E$101:$G$104,MATCH("●",INDEX($H$101:$AQ$104,,MATCH($D195,$70:$70,0)-7),0),1)&amp;""";"),",",""",""")</f>
        <v>sed -i '' 's#COLUMN_DATA_TRIM="NONE"#COLUMN_DATA_TRIM="FTBT"#g' ${CONFIG_DIR}db_data_config.txt; export COLUMN_DATA_TRIM="FTBT";</v>
      </c>
      <c r="BD195" s="73" t="str">
        <f>SUBSTITUTE(IF(INDEX($E$101:$G$104,MATCH("●",INDEX($H$101:$AQ$104,,MATCH($D195,$70:$70,0)-7),0),1)=VLOOKUP(BD$164,$AD$9:$AN$20,8,FALSE),"","sed -i "&amp;IF($AK$162="MacOS","'' ","")&amp;"'s#"&amp;BD$164&amp;"="""&amp;INDEX($E$101:$G$104,MATCH("●",INDEX($H$101:$AQ$104,,MATCH($D195,$70:$70,0)-7),0),1)&amp;""""&amp;"#"&amp;BD$164&amp;"="&amp;""""&amp;VLOOKUP(BD$164,$AD$9:$AN$20,8,FALSE)&amp;""""&amp;"#g'"&amp;"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95" s="73" t="str">
        <f>SUBSTITUTE(IF(VLOOKUP(BE$164,$AD$9:$AN$20,8,FALSE)=INDEX($E$106:$G$109,MATCH("●",INDEX($H$106:$AQ$109,,MATCH($D195,$70:$70,0)-7),0),1),"","sed -i "&amp;IF($AK$162="MacOS","'' ","")&amp;"'s#"&amp;BE$164&amp;"="""&amp;VLOOKUP(BE$164,$AD$9:$AN$20,8,FALSE)&amp;""""&amp;"#"&amp;BE$164&amp;"="&amp;""""&amp;INDEX($E$106:$G$109,MATCH("●",INDEX($H$106:$AQ$109,,MATCH($D195,$70:$70,0)-7),0),1)&amp;""""&amp;"#g'"&amp;" ${CONFIG_DIR}db_data_config.txt; export "&amp;BE$164&amp;"="&amp;""""&amp;INDEX($E$106:$G$109,MATCH("●",INDEX($H$106:$AQ$109,,MATCH($D195,$70:$70,0)-7),0),1)&amp;""";"),",",""",""")</f>
        <v/>
      </c>
      <c r="BF195" s="73" t="str">
        <f>SUBSTITUTE(IF(INDEX($E$106:$G$109,MATCH("●",INDEX($H$106:$AQ$109,,MATCH($D195,$70:$70,0)-7),0),1)=VLOOKUP(BF$164,$AD$9:$AN$20,8,FALSE),"","sed -i "&amp;IF($AK$162="MacOS","'' ","")&amp;"'s#"&amp;BF$164&amp;"="""&amp;INDEX($E$106:$G$109,MATCH("●",INDEX($H$106:$AQ$109,,MATCH($D195,$70:$70,0)-7),0),1)&amp;""""&amp;"#"&amp;BF$164&amp;"="&amp;""""&amp;VLOOKUP(BF$164,$AD$9:$AN$20,8,FALSE)&amp;""""&amp;"#g'"&amp;"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5" s="73" t="str">
        <f>SUBSTITUTE(IF(VLOOKUP(BG$164,$AD$9:$AN$20,8,FALSE)=INDEX($E$111:$G$114,MATCH("●",INDEX($H$111:$AQ$114,,MATCH($D195,$70:$70,0)-7),0),1),"","sed -i "&amp;IF($AK$162="MacOS","'' ","")&amp;"'s#"&amp;BG$164&amp;"="""&amp;VLOOKUP(BG$164,$AD$9:$AN$20,8,FALSE)&amp;""""&amp;"#"&amp;BG$164&amp;"="&amp;""""&amp;INDEX($E$111:$G$114,MATCH("●",INDEX($H$111:$AQ$114,,MATCH($D195,$70:$70,0)-7),0),1)&amp;""""&amp;"#g'"&amp;" ${CONFIG_DIR}db_data_config.txt; export "&amp;BG$164&amp;"="&amp;""""&amp;INDEX($E$111:$G$114,MATCH("●",INDEX($H$111:$AQ$114,,MATCH($D195,$70:$70,0)-7),0),1)&amp;""";"),",",""",""")</f>
        <v/>
      </c>
      <c r="BH195" s="73" t="str">
        <f>SUBSTITUTE(IF(INDEX($E$111:$G$114,MATCH("●",INDEX($H$111:$AQ$114,,MATCH($D195,$70:$70,0)-7),0),1)=VLOOKUP(BH$164,$AD$9:$AN$20,8,FALSE),"","sed -i "&amp;IF($AK$162="MacOS","'' ","")&amp;"'s#"&amp;BH$164&amp;"="""&amp;INDEX($E$111:$G$114,MATCH("●",INDEX($H$111:$AQ$114,,MATCH($D195,$70:$70,0)-7),0),1)&amp;""""&amp;"#"&amp;BH$164&amp;"="&amp;""""&amp;VLOOKUP(BH$164,$AD$9:$AN$20,8,FALSE)&amp;""""&amp;"#g'"&amp;"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5" s="73" t="str">
        <f>SUBSTITUTE(IF(VLOOKUP(BI$164,$AD$9:$AN$20,8,FALSE)=INDEX($E$116:$G$118,MATCH("●",INDEX($H$116:$AQ$118,,MATCH($D195,$70:$70,0)-7),0),1),"","sed -i "&amp;IF($AK$162="MacOS","'' ","")&amp;"'s#"&amp;BI$164&amp;"="""&amp;VLOOKUP(BI$164,$AD$9:$AN$20,8,FALSE)&amp;""""&amp;"#"&amp;BI$164&amp;"="&amp;""""&amp;INDEX($E$116:$G$118,MATCH("●",INDEX($H$116:$AQ$118,,MATCH($D195,$70:$70,0)-7),0),1)&amp;""""&amp;"#g'"&amp;" ${CONFIG_DIR}db_data_config.txt; export "&amp;BI$164&amp;"="&amp;""""&amp;INDEX($E$116:$G$118,MATCH("●",INDEX($H$116:$AQ$118,,MATCH($D195,$70:$70,0)-7),0),1)&amp;""";"),",",""",""")</f>
        <v/>
      </c>
      <c r="BJ195" s="73" t="str">
        <f>SUBSTITUTE(IF(INDEX($E$116:$G$118,MATCH("●",INDEX($H$116:$AQ$118,,MATCH($D195,$70:$70,0)-7),0),1)=VLOOKUP(BJ$164,$AD$9:$AN$20,8,FALSE),"","sed -i "&amp;IF($AK$162="MacOS","'' ","")&amp;"'s#"&amp;BJ$164&amp;"="""&amp;INDEX($E$116:$G$118,MATCH("●",INDEX($H$116:$AQ$118,,MATCH($D195,$70:$70,0)-7),0),1)&amp;""""&amp;"#"&amp;BJ$164&amp;"="&amp;""""&amp;VLOOKUP(BJ$164,$AD$9:$AN$20,8,FALSE)&amp;""""&amp;"#g'"&amp;"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5" s="73" t="str">
        <f>SUBSTITUTE(IF(VLOOKUP(BK$164,$AD$9:$AN$20,8,FALSE)=INDEX($E$120:$G$122,MATCH("●",INDEX($H$120:$AQ$122,,MATCH($D195,$70:$70,0)-7),0),1),"","sed -i "&amp;IF($AK$162="MacOS","'' ","")&amp;"'s#"&amp;BK$164&amp;"="""&amp;VLOOKUP(BK$164,$AD$9:$AN$20,8,FALSE)&amp;""""&amp;"#"&amp;BK$164&amp;"="&amp;""""&amp;INDEX($E$120:$G$122,MATCH("●",INDEX($H$120:$AQ$122,,MATCH($D195,$70:$70,0)-7),0),1)&amp;""""&amp;"#g'"&amp;" ${CONFIG_DIR}db_data_config.txt; export "&amp;BK$164&amp;"="&amp;""""&amp;INDEX($E$120:$G$122,MATCH("●",INDEX($H$120:$AQ$122,,MATCH($D195,$70:$70,0)-7),0),1)&amp;""";"),",",""",""")</f>
        <v/>
      </c>
      <c r="BL195" s="73" t="str">
        <f>SUBSTITUTE(IF(INDEX($E$120:$G$122,MATCH("●",INDEX($H$120:$AQ$122,,MATCH($D195,$70:$70,0)-7),0),1)=VLOOKUP(BL$164,$AD$9:$AN$20,8,FALSE),"","sed -i "&amp;IF($AK$162="MacOS","'' ","")&amp;"'s#"&amp;BL$164&amp;"="""&amp;INDEX($E$120:$G$122,MATCH("●",INDEX($H$120:$AQ$122,,MATCH($D195,$70:$70,0)-7),0),1)&amp;""""&amp;"#"&amp;BL$164&amp;"="&amp;""""&amp;VLOOKUP(BL$164,$AD$9:$AN$20,8,FALSE)&amp;""""&amp;"#g'"&amp;"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5" s="73" t="str">
        <f>SUBSTITUTE(IF(VLOOKUP(BM$164,$AD$9:$AN$20,8,FALSE)=INDEX($E$124:$G$126,MATCH("●",INDEX($H$124:$AQ$126,,MATCH($D195,$70:$70,0)-7),0),1),"","sed -i "&amp;IF($AK$162="MacOS","'' ","")&amp;"'s#"&amp;BM$164&amp;"="""&amp;VLOOKUP(BM$164,$AD$9:$AN$20,8,FALSE)&amp;""""&amp;"#"&amp;BM$164&amp;"="&amp;""""&amp;INDEX($E$124:$G$126,MATCH("●",INDEX($H$124:$AQ$126,,MATCH($D195,$70:$70,0)-7),0),1)&amp;""""&amp;"#g'"&amp;" ${CONFIG_DIR}db_data_config.txt; export "&amp;BM$164&amp;"="&amp;""""&amp;INDEX($E$124:$G$126,MATCH("●",INDEX($H$124:$AQ$126,,MATCH($D195,$70:$70,0)-7),0),1)&amp;""";"),",",""",""")</f>
        <v/>
      </c>
      <c r="BN195" s="73" t="str">
        <f>SUBSTITUTE(IF(INDEX($E$124:$G$126,MATCH("●",INDEX($H$124:$AQ$126,,MATCH($D195,$70:$70,0)-7),0),1)=VLOOKUP(BN$164,$AD$9:$AN$20,8,FALSE),"","sed -i "&amp;IF($AK$162="MacOS","'' ","")&amp;"'s#"&amp;BN$164&amp;"="""&amp;INDEX($E$124:$G$126,MATCH("●",INDEX($H$124:$AQ$126,,MATCH($D195,$70:$70,0)-7),0),1)&amp;""""&amp;"#"&amp;BN$164&amp;"="&amp;""""&amp;VLOOKUP(BN$164,$AD$9:$AN$20,8,FALSE)&amp;""""&amp;"#g'"&amp;"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5" s="73" t="str">
        <f>SUBSTITUTE(IF(VLOOKUP(BO$164,$AD$9:$AN$20,8,FALSE)=INDEX($E$128:$G$130,MATCH("●",INDEX($H$128:$AQ$130,,MATCH($D195,$70:$70,0)-7),0),1),"","sed -i "&amp;IF($AK$162="MacOS","'' ","")&amp;"'s#"&amp;BO$164&amp;"="""&amp;VLOOKUP(BO$164,$AD$9:$AN$20,8,FALSE)&amp;""""&amp;"#"&amp;BO$164&amp;"="&amp;""""&amp;INDEX($E$128:$G$130,MATCH("●",INDEX($H$128:$AQ$130,,MATCH($D195,$70:$70,0)-7),0),1)&amp;""""&amp;"#g'"&amp;" ${CONFIG_DIR}db_data_config.txt; export "&amp;BO$164&amp;"="&amp;""""&amp;INDEX($E$128:$G$130,MATCH("●",INDEX($H$128:$AQ$130,,MATCH($D195,$70:$70,0)-7),0),1)&amp;""";"),",",""",""")</f>
        <v/>
      </c>
      <c r="BP195" s="73" t="str">
        <f>SUBSTITUTE(IF(INDEX($E$128:$G$130,MATCH("●",INDEX($H$128:$AQ$130,,MATCH($D195,$70:$70,0)-7),0),1)=VLOOKUP(BP$164,$AD$9:$AN$20,8,FALSE),"","sed -i "&amp;IF($AK$162="MacOS","'' ","")&amp;"'s#"&amp;BP$164&amp;"="""&amp;INDEX($E$128:$G$130,MATCH("●",INDEX($H$128:$AQ$130,,MATCH($D195,$70:$70,0)-7),0),1)&amp;""""&amp;"#"&amp;BP$164&amp;"="&amp;""""&amp;VLOOKUP(BP$164,$AD$9:$AN$20,8,FALSE)&amp;""""&amp;"#g'"&amp;"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5" s="73" t="str">
        <f>SUBSTITUTE(IF(VLOOKUP(BQ$164,$AD$9:$AN$20,8,FALSE)=INDEX($E$132:$G$134,MATCH("●",INDEX($H$132:$AQ$134,,MATCH($D195,$70:$70,0)-7),0),1),"","sed -i "&amp;IF($AK$162="MacOS","'' ","")&amp;"'s#"&amp;BQ$164&amp;"="""&amp;VLOOKUP(BQ$164,$AD$9:$AN$20,8,FALSE)&amp;""""&amp;"#"&amp;BQ$164&amp;"="&amp;""""&amp;INDEX($E$132:$G$134,MATCH("●",INDEX($H$132:$AQ$134,,MATCH($D195,$70:$70,0)-7),0),1)&amp;""""&amp;"#g'"&amp;" ${CONFIG_DIR}db_data_config.txt; export "&amp;BQ$164&amp;"="&amp;""""&amp;INDEX($E$132:$G$134,MATCH("●",INDEX($H$132:$AQ$134,,MATCH($D195,$70:$70,0)-7),0),1)&amp;""";"),",",""",""")</f>
        <v/>
      </c>
      <c r="BR195" s="73" t="str">
        <f>SUBSTITUTE(IF(INDEX($E$132:$G$134,MATCH("●",INDEX($H$132:$AQ$134,,MATCH($D195,$70:$70,0)-7),0),1)=VLOOKUP(BR$164,$AD$9:$AN$20,8,FALSE),"","sed -i "&amp;IF($AK$162="MacOS","'' ","")&amp;"'s#"&amp;BR$164&amp;"="""&amp;INDEX($E$132:$G$134,MATCH("●",INDEX($H$132:$AQ$134,,MATCH($D195,$70:$70,0)-7),0),1)&amp;""""&amp;"#"&amp;BR$164&amp;"="&amp;""""&amp;VLOOKUP(BR$164,$AD$9:$AN$20,8,FALSE)&amp;""""&amp;"#g'"&amp;"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5" s="73" t="str">
        <f>SUBSTITUTE(IF(VLOOKUP(BS$164,$AD$9:$AN$20,8,FALSE)=INDEX($E$136:$G$138,MATCH("●",INDEX($H$136:$AQ$138,,MATCH($D195,$70:$70,0)-7),0),1),"","sed -i "&amp;IF($AK$162="MacOS","'' ","")&amp;"'s#"&amp;BS$164&amp;"="""&amp;VLOOKUP(BS$164,$AD$9:$AN$20,8,FALSE)&amp;""""&amp;"#"&amp;BS$164&amp;"="&amp;""""&amp;INDEX($E$136:$G$138,MATCH("●",INDEX($H$136:$AQ$138,,MATCH($D195,$70:$70,0)-7),0),1)&amp;""""&amp;"#g'"&amp;" ${CONFIG_DIR}db_data_config.txt; export "&amp;BS$164&amp;"="&amp;""""&amp;INDEX($E$136:$G$138,MATCH("●",INDEX($H$136:$AQ$138,,MATCH($D195,$70:$70,0)-7),0),1)&amp;""";"),",",""",""")</f>
        <v/>
      </c>
      <c r="BT195" s="73" t="str">
        <f>SUBSTITUTE(IF(INDEX($E$136:$G$138,MATCH("●",INDEX($H$136:$AQ$138,,MATCH($D195,$70:$70,0)-7),0),1)=VLOOKUP(BT$164,$AD$9:$AN$20,8,FALSE),"","sed -i "&amp;IF($AK$162="MacOS","'' ","")&amp;"'s#"&amp;BT$164&amp;"="""&amp;INDEX($E$136:$G$138,MATCH("●",INDEX($H$136:$AQ$138,,MATCH($D195,$70:$70,0)-7),0),1)&amp;""""&amp;"#"&amp;BT$164&amp;"="&amp;""""&amp;VLOOKUP(BT$164,$AD$9:$AN$20,8,FALSE)&amp;""""&amp;"#g'"&amp;"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5" s="60" t="s">
        <v>1107</v>
      </c>
    </row>
    <row r="196" spans="4:73" ht="54" customHeight="1">
      <c r="D196" s="138">
        <f t="shared" si="3"/>
        <v>139</v>
      </c>
      <c r="E196" s="139"/>
      <c r="F196" s="139"/>
      <c r="G196" s="140"/>
      <c r="H196" s="45" t="str">
        <f t="shared" ca="1" si="2"/>
        <v>clear; echo テストケース139; sed -i '' 's#COLUMN_DATA_TYPE="char"#COLUMN_DATA_TYPE="int"#g' ${CONFIG_DIR}db_data_config.txt; export COLUMN_DATA_TYPE="int";sed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6" t="str" cm="1">
        <f t="array" ref="AE196">SUBSTITUTE(INDEX($H$140:$AQ$140, , MATCH($D196, $70:$70, 0)-7),"-","")</f>
        <v>異常</v>
      </c>
      <c r="AF196" s="147"/>
      <c r="AG196" s="148"/>
      <c r="AH196" s="156" t="s">
        <v>1022</v>
      </c>
      <c r="AI196" s="157"/>
      <c r="AJ196" s="157"/>
      <c r="AK196" s="157"/>
      <c r="AL196" s="157"/>
      <c r="AM196" s="157"/>
      <c r="AN196" s="157"/>
      <c r="AO196" s="157"/>
      <c r="AP196" s="157"/>
      <c r="AQ196" s="158"/>
      <c r="AS196" s="69" t="str" cm="1">
        <f t="array" ref="AS196">SUBSTITUTE(TEXT(INDEX($H$143:$AQ$143,1,$D196-108),"000000"),"-","")</f>
        <v>220152</v>
      </c>
      <c r="AT196" s="70"/>
      <c r="AU196" s="71"/>
      <c r="AW196" s="73" t="str">
        <f>SUBSTITUTE(IF(VLOOKUP(AW$164,$AD$9:$AN$20,8,FALSE)=INDEX($E$76:$G$78,MATCH("●",INDEX($H$76:$AQ$78,,MATCH($D196,$70:$70,0)-7),0),1),"","sed -i "&amp;IF($AK$162="MacOS","'' ","")&amp;"'s#"&amp;AW$164&amp;"="""&amp;VLOOKUP(AW$164,$AD$9:$AN$20,8,FALSE)&amp;""""&amp;"#"&amp;AW$164&amp;"="&amp;""""&amp;INDEX($E$76:$G$78,MATCH("●",INDEX($H$76:$AQ$78,,MATCH($D196,$70:$70,0)-7),0),1)&amp;""""&amp;"#g'"&amp;" ${CONFIG_DIR}db_data_config.txt; export "&amp;AW$164&amp;"="&amp;""""&amp;INDEX($E$76:$G$78,MATCH("●",INDEX($H$76:$AQ$78,,MATCH($D196,$70:$70,0)-7),0),1)&amp;""";"),",",""",""")</f>
        <v/>
      </c>
      <c r="AX196" s="73" t="str">
        <f>SUBSTITUTE(IF(INDEX($E$76:$G$78,MATCH("●",INDEX($H$76:$AQ$78,,MATCH($D196,$70:$70,0)-7),0),1)=VLOOKUP(AX$164,$AD$9:$AN$20,8,FALSE),"","sed -i "&amp;IF($AK$162="MacOS","'' ","")&amp;"'s#"&amp;AX$164&amp;"="""&amp;INDEX($E$76:$G$78,MATCH("●",INDEX($H$76:$AQ$78,,MATCH($D196,$70:$70,0)-7),0),1)&amp;""""&amp;"#"&amp;AX$164&amp;"="&amp;""""&amp;VLOOKUP(AX$164,$AD$9:$AN$20,8,FALSE)&amp;""""&amp;"#g'"&amp;"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6" s="73" t="str">
        <f>SUBSTITUTE(IF(VLOOKUP(AY$164,$AD$9:$AN$20,8,FALSE)=INDEX($E$80:$G$84,MATCH("●",INDEX($H$80:$AQ$84,,MATCH($D196,$70:$70,0)-7),0),1),"","sed -i "&amp;IF($AK$162="MacOS","'' ","")&amp;"'s#"&amp;AY$164&amp;"="""&amp;VLOOKUP(AY$164,$AD$9:$AN$20,8,FALSE)&amp;""""&amp;"#"&amp;AY$164&amp;"="&amp;""""&amp;INDEX($E$80:$G$84,MATCH("●",INDEX($H$80:$AQ$84,,MATCH($D196,$70:$70,0)-7),0),1)&amp;""""&amp;"#g'"&amp;" ${CONFIG_DIR}db_data_config.txt; export "&amp;AY$164&amp;"="&amp;""""&amp;INDEX($E$80:$G$84,MATCH("●",INDEX($H$80:$AQ$84,,MATCH($D196,$70:$70,0)-7),0),1)&amp;""";"),",",""",""")</f>
        <v>sed -i '' 's#COLUMN_DATA_TYPE="char"#COLUMN_DATA_TYPE="int"#g' ${CONFIG_DIR}db_data_config.txt; export COLUMN_DATA_TYPE="int";</v>
      </c>
      <c r="AZ196" s="73" t="str">
        <f>SUBSTITUTE(IF(INDEX($E$80:$G$84,MATCH("●",INDEX($H$80:$AQ$84,,MATCH($D196,$70:$70,0)-7),0),1)=VLOOKUP(AZ$164,$AD$9:$AN$20,8,FALSE),"","sed -i "&amp;IF($AK$162="MacOS","'' ","")&amp;"'s#"&amp;AZ$164&amp;"="""&amp;INDEX($E$80:$G$84,MATCH("●",INDEX($H$80:$AQ$84,,MATCH($D196,$70:$70,0)-7),0),1)&amp;""""&amp;"#"&amp;AZ$164&amp;"="&amp;""""&amp;VLOOKUP(AZ$164,$AD$9:$AN$20,8,FALSE)&amp;""""&amp;"#g'"&amp;"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6" s="73" t="str">
        <f>SUBSTITUTE(IF(VLOOKUP(BA$164,$AD$9:$AN$20,8,FALSE)=INDEX($E$86:$G$99,MATCH("●",INDEX($H$86:$AQ$99,,MATCH($D196,$70:$70,0)-7),0),1),"","sed -i "&amp;IF($AK$162="MacOS","'' ","")&amp;"'s#"&amp;BA$164&amp;"="""&amp;VLOOKUP(BA$164,$AD$9:$AN$20,8,FALSE)&amp;""""&amp;"#"&amp;BA$164&amp;"="&amp;""""&amp;INDEX($E$86:$G$99,MATCH("●",INDEX($H$86:$AQ$99,,MATCH($D196,$70:$70,0)-7),0),1)&amp;""""&amp;"#g'"&amp;" ${CONFIG_DIR}db_data_config.txt; export "&amp;BA$164&amp;"="&amp;""""&amp;INDEX($E$86:$G$99,MATCH("●",INDEX($H$86:$AQ$99,,MATCH($D196,$70:$70,0)-7),0),1)&amp;""";"),",",""",""")</f>
        <v>sed -i '' 's#COLUMN_DATA_LENGTH="3"#COLUMN_DATA_LENGTH="1"#g' ${CONFIG_DIR}db_data_config.txt; export COLUMN_DATA_LENGTH="1";</v>
      </c>
      <c r="BB196" s="73" t="str">
        <f>SUBSTITUTE(IF(INDEX($E$86:$G$99,MATCH("●",INDEX($H$86:$AQ$99,,MATCH($D196,$70:$70,0)-7),0),1)=VLOOKUP(BB$164,$AD$9:$AN$20,8,FALSE),"","sed -i "&amp;IF($AK$162="MacOS","'' ","")&amp;"'s#"&amp;BB$164&amp;"="""&amp;INDEX($E$86:$G$99,MATCH("●",INDEX($H$86:$AQ$99,,MATCH($D196,$70:$70,0)-7),0),1)&amp;""""&amp;"#"&amp;BB$164&amp;"="&amp;""""&amp;VLOOKUP(BB$164,$AD$9:$AN$20,8,FALSE)&amp;""""&amp;"#g'"&amp;"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's#COLUMN_DATA_LENGTH="1"#COLUMN_DATA_LENGTH="3"#g' ${CONFIG_DIR}db_data_config.txt; export COLUMN_DATA_LENGTH="3";</v>
      </c>
      <c r="BC196" s="73" t="str">
        <f>SUBSTITUTE(IF(VLOOKUP(BC$164,$AD$9:$AN$20,8,FALSE)=INDEX($E$101:$G$104,MATCH("●",INDEX($H$101:$AQ$104,,MATCH($D196,$70:$70,0)-7),0),1),"","sed -i "&amp;IF($AK$162="MacOS","'' ","")&amp;"'s#"&amp;BC$164&amp;"="""&amp;VLOOKUP(BC$164,$AD$9:$AN$20,8,FALSE)&amp;""""&amp;"#"&amp;BC$164&amp;"="&amp;""""&amp;INDEX($E$101:$G$104,MATCH("●",INDEX($H$101:$AQ$104,,MATCH($D196,$70:$70,0)-7),0),1)&amp;""""&amp;"#g'"&amp;" ${CONFIG_DIR}db_data_config.txt; export "&amp;BC$164&amp;"="&amp;""""&amp;INDEX($E$101:$G$104,MATCH("●",INDEX($H$101:$AQ$104,,MATCH($D196,$70:$70,0)-7),0),1)&amp;""";"),",",""",""")</f>
        <v>sed -i '' 's#COLUMN_DATA_TRIM="NONE"#COLUMN_DATA_TRIM="ftbt"#g' ${CONFIG_DIR}db_data_config.txt; export COLUMN_DATA_TRIM="ftbt";</v>
      </c>
      <c r="BD196" s="73" t="str">
        <f>SUBSTITUTE(IF(INDEX($E$101:$G$104,MATCH("●",INDEX($H$101:$AQ$104,,MATCH($D196,$70:$70,0)-7),0),1)=VLOOKUP(BD$164,$AD$9:$AN$20,8,FALSE),"","sed -i "&amp;IF($AK$162="MacOS","'' ","")&amp;"'s#"&amp;BD$164&amp;"="""&amp;INDEX($E$101:$G$104,MATCH("●",INDEX($H$101:$AQ$104,,MATCH($D196,$70:$70,0)-7),0),1)&amp;""""&amp;"#"&amp;BD$164&amp;"="&amp;""""&amp;VLOOKUP(BD$164,$AD$9:$AN$20,8,FALSE)&amp;""""&amp;"#g'"&amp;"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96" s="73" t="str">
        <f>SUBSTITUTE(IF(VLOOKUP(BE$164,$AD$9:$AN$20,8,FALSE)=INDEX($E$106:$G$109,MATCH("●",INDEX($H$106:$AQ$109,,MATCH($D196,$70:$70,0)-7),0),1),"","sed -i "&amp;IF($AK$162="MacOS","'' ","")&amp;"'s#"&amp;BE$164&amp;"="""&amp;VLOOKUP(BE$164,$AD$9:$AN$20,8,FALSE)&amp;""""&amp;"#"&amp;BE$164&amp;"="&amp;""""&amp;INDEX($E$106:$G$109,MATCH("●",INDEX($H$106:$AQ$109,,MATCH($D196,$70:$70,0)-7),0),1)&amp;""""&amp;"#g'"&amp;" ${CONFIG_DIR}db_data_config.txt; export "&amp;BE$164&amp;"="&amp;""""&amp;INDEX($E$106:$G$109,MATCH("●",INDEX($H$106:$AQ$109,,MATCH($D196,$70:$70,0)-7),0),1)&amp;""";"),",",""",""")</f>
        <v/>
      </c>
      <c r="BF196" s="73" t="str">
        <f>SUBSTITUTE(IF(INDEX($E$106:$G$109,MATCH("●",INDEX($H$106:$AQ$109,,MATCH($D196,$70:$70,0)-7),0),1)=VLOOKUP(BF$164,$AD$9:$AN$20,8,FALSE),"","sed -i "&amp;IF($AK$162="MacOS","'' ","")&amp;"'s#"&amp;BF$164&amp;"="""&amp;INDEX($E$106:$G$109,MATCH("●",INDEX($H$106:$AQ$109,,MATCH($D196,$70:$70,0)-7),0),1)&amp;""""&amp;"#"&amp;BF$164&amp;"="&amp;""""&amp;VLOOKUP(BF$164,$AD$9:$AN$20,8,FALSE)&amp;""""&amp;"#g'"&amp;"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6" s="73" t="str">
        <f>SUBSTITUTE(IF(VLOOKUP(BG$164,$AD$9:$AN$20,8,FALSE)=INDEX($E$111:$G$114,MATCH("●",INDEX($H$111:$AQ$114,,MATCH($D196,$70:$70,0)-7),0),1),"","sed -i "&amp;IF($AK$162="MacOS","'' ","")&amp;"'s#"&amp;BG$164&amp;"="""&amp;VLOOKUP(BG$164,$AD$9:$AN$20,8,FALSE)&amp;""""&amp;"#"&amp;BG$164&amp;"="&amp;""""&amp;INDEX($E$111:$G$114,MATCH("●",INDEX($H$111:$AQ$114,,MATCH($D196,$70:$70,0)-7),0),1)&amp;""""&amp;"#g'"&amp;" ${CONFIG_DIR}db_data_config.txt; export "&amp;BG$164&amp;"="&amp;""""&amp;INDEX($E$111:$G$114,MATCH("●",INDEX($H$111:$AQ$114,,MATCH($D196,$70:$70,0)-7),0),1)&amp;""";"),",",""",""")</f>
        <v/>
      </c>
      <c r="BH196" s="73" t="str">
        <f>SUBSTITUTE(IF(INDEX($E$111:$G$114,MATCH("●",INDEX($H$111:$AQ$114,,MATCH($D196,$70:$70,0)-7),0),1)=VLOOKUP(BH$164,$AD$9:$AN$20,8,FALSE),"","sed -i "&amp;IF($AK$162="MacOS","'' ","")&amp;"'s#"&amp;BH$164&amp;"="""&amp;INDEX($E$111:$G$114,MATCH("●",INDEX($H$111:$AQ$114,,MATCH($D196,$70:$70,0)-7),0),1)&amp;""""&amp;"#"&amp;BH$164&amp;"="&amp;""""&amp;VLOOKUP(BH$164,$AD$9:$AN$20,8,FALSE)&amp;""""&amp;"#g'"&amp;"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6" s="73" t="str">
        <f>SUBSTITUTE(IF(VLOOKUP(BI$164,$AD$9:$AN$20,8,FALSE)=INDEX($E$116:$G$118,MATCH("●",INDEX($H$116:$AQ$118,,MATCH($D196,$70:$70,0)-7),0),1),"","sed -i "&amp;IF($AK$162="MacOS","'' ","")&amp;"'s#"&amp;BI$164&amp;"="""&amp;VLOOKUP(BI$164,$AD$9:$AN$20,8,FALSE)&amp;""""&amp;"#"&amp;BI$164&amp;"="&amp;""""&amp;INDEX($E$116:$G$118,MATCH("●",INDEX($H$116:$AQ$118,,MATCH($D196,$70:$70,0)-7),0),1)&amp;""""&amp;"#g'"&amp;" ${CONFIG_DIR}db_data_config.txt; export "&amp;BI$164&amp;"="&amp;""""&amp;INDEX($E$116:$G$118,MATCH("●",INDEX($H$116:$AQ$118,,MATCH($D196,$70:$70,0)-7),0),1)&amp;""";"),",",""",""")</f>
        <v/>
      </c>
      <c r="BJ196" s="73" t="str">
        <f>SUBSTITUTE(IF(INDEX($E$116:$G$118,MATCH("●",INDEX($H$116:$AQ$118,,MATCH($D196,$70:$70,0)-7),0),1)=VLOOKUP(BJ$164,$AD$9:$AN$20,8,FALSE),"","sed -i "&amp;IF($AK$162="MacOS","'' ","")&amp;"'s#"&amp;BJ$164&amp;"="""&amp;INDEX($E$116:$G$118,MATCH("●",INDEX($H$116:$AQ$118,,MATCH($D196,$70:$70,0)-7),0),1)&amp;""""&amp;"#"&amp;BJ$164&amp;"="&amp;""""&amp;VLOOKUP(BJ$164,$AD$9:$AN$20,8,FALSE)&amp;""""&amp;"#g'"&amp;"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6" s="73" t="str">
        <f>SUBSTITUTE(IF(VLOOKUP(BK$164,$AD$9:$AN$20,8,FALSE)=INDEX($E$120:$G$122,MATCH("●",INDEX($H$120:$AQ$122,,MATCH($D196,$70:$70,0)-7),0),1),"","sed -i "&amp;IF($AK$162="MacOS","'' ","")&amp;"'s#"&amp;BK$164&amp;"="""&amp;VLOOKUP(BK$164,$AD$9:$AN$20,8,FALSE)&amp;""""&amp;"#"&amp;BK$164&amp;"="&amp;""""&amp;INDEX($E$120:$G$122,MATCH("●",INDEX($H$120:$AQ$122,,MATCH($D196,$70:$70,0)-7),0),1)&amp;""""&amp;"#g'"&amp;" ${CONFIG_DIR}db_data_config.txt; export "&amp;BK$164&amp;"="&amp;""""&amp;INDEX($E$120:$G$122,MATCH("●",INDEX($H$120:$AQ$122,,MATCH($D196,$70:$70,0)-7),0),1)&amp;""";"),",",""",""")</f>
        <v/>
      </c>
      <c r="BL196" s="73" t="str">
        <f>SUBSTITUTE(IF(INDEX($E$120:$G$122,MATCH("●",INDEX($H$120:$AQ$122,,MATCH($D196,$70:$70,0)-7),0),1)=VLOOKUP(BL$164,$AD$9:$AN$20,8,FALSE),"","sed -i "&amp;IF($AK$162="MacOS","'' ","")&amp;"'s#"&amp;BL$164&amp;"="""&amp;INDEX($E$120:$G$122,MATCH("●",INDEX($H$120:$AQ$122,,MATCH($D196,$70:$70,0)-7),0),1)&amp;""""&amp;"#"&amp;BL$164&amp;"="&amp;""""&amp;VLOOKUP(BL$164,$AD$9:$AN$20,8,FALSE)&amp;""""&amp;"#g'"&amp;"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6" s="73" t="str">
        <f>SUBSTITUTE(IF(VLOOKUP(BM$164,$AD$9:$AN$20,8,FALSE)=INDEX($E$124:$G$126,MATCH("●",INDEX($H$124:$AQ$126,,MATCH($D196,$70:$70,0)-7),0),1),"","sed -i "&amp;IF($AK$162="MacOS","'' ","")&amp;"'s#"&amp;BM$164&amp;"="""&amp;VLOOKUP(BM$164,$AD$9:$AN$20,8,FALSE)&amp;""""&amp;"#"&amp;BM$164&amp;"="&amp;""""&amp;INDEX($E$124:$G$126,MATCH("●",INDEX($H$124:$AQ$126,,MATCH($D196,$70:$70,0)-7),0),1)&amp;""""&amp;"#g'"&amp;" ${CONFIG_DIR}db_data_config.txt; export "&amp;BM$164&amp;"="&amp;""""&amp;INDEX($E$124:$G$126,MATCH("●",INDEX($H$124:$AQ$126,,MATCH($D196,$70:$70,0)-7),0),1)&amp;""";"),",",""",""")</f>
        <v/>
      </c>
      <c r="BN196" s="73" t="str">
        <f>SUBSTITUTE(IF(INDEX($E$124:$G$126,MATCH("●",INDEX($H$124:$AQ$126,,MATCH($D196,$70:$70,0)-7),0),1)=VLOOKUP(BN$164,$AD$9:$AN$20,8,FALSE),"","sed -i "&amp;IF($AK$162="MacOS","'' ","")&amp;"'s#"&amp;BN$164&amp;"="""&amp;INDEX($E$124:$G$126,MATCH("●",INDEX($H$124:$AQ$126,,MATCH($D196,$70:$70,0)-7),0),1)&amp;""""&amp;"#"&amp;BN$164&amp;"="&amp;""""&amp;VLOOKUP(BN$164,$AD$9:$AN$20,8,FALSE)&amp;""""&amp;"#g'"&amp;"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6" s="73" t="str">
        <f>SUBSTITUTE(IF(VLOOKUP(BO$164,$AD$9:$AN$20,8,FALSE)=INDEX($E$128:$G$130,MATCH("●",INDEX($H$128:$AQ$130,,MATCH($D196,$70:$70,0)-7),0),1),"","sed -i "&amp;IF($AK$162="MacOS","'' ","")&amp;"'s#"&amp;BO$164&amp;"="""&amp;VLOOKUP(BO$164,$AD$9:$AN$20,8,FALSE)&amp;""""&amp;"#"&amp;BO$164&amp;"="&amp;""""&amp;INDEX($E$128:$G$130,MATCH("●",INDEX($H$128:$AQ$130,,MATCH($D196,$70:$70,0)-7),0),1)&amp;""""&amp;"#g'"&amp;" ${CONFIG_DIR}db_data_config.txt; export "&amp;BO$164&amp;"="&amp;""""&amp;INDEX($E$128:$G$130,MATCH("●",INDEX($H$128:$AQ$130,,MATCH($D196,$70:$70,0)-7),0),1)&amp;""";"),",",""",""")</f>
        <v/>
      </c>
      <c r="BP196" s="73" t="str">
        <f>SUBSTITUTE(IF(INDEX($E$128:$G$130,MATCH("●",INDEX($H$128:$AQ$130,,MATCH($D196,$70:$70,0)-7),0),1)=VLOOKUP(BP$164,$AD$9:$AN$20,8,FALSE),"","sed -i "&amp;IF($AK$162="MacOS","'' ","")&amp;"'s#"&amp;BP$164&amp;"="""&amp;INDEX($E$128:$G$130,MATCH("●",INDEX($H$128:$AQ$130,,MATCH($D196,$70:$70,0)-7),0),1)&amp;""""&amp;"#"&amp;BP$164&amp;"="&amp;""""&amp;VLOOKUP(BP$164,$AD$9:$AN$20,8,FALSE)&amp;""""&amp;"#g'"&amp;"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6" s="73" t="str">
        <f>SUBSTITUTE(IF(VLOOKUP(BQ$164,$AD$9:$AN$20,8,FALSE)=INDEX($E$132:$G$134,MATCH("●",INDEX($H$132:$AQ$134,,MATCH($D196,$70:$70,0)-7),0),1),"","sed -i "&amp;IF($AK$162="MacOS","'' ","")&amp;"'s#"&amp;BQ$164&amp;"="""&amp;VLOOKUP(BQ$164,$AD$9:$AN$20,8,FALSE)&amp;""""&amp;"#"&amp;BQ$164&amp;"="&amp;""""&amp;INDEX($E$132:$G$134,MATCH("●",INDEX($H$132:$AQ$134,,MATCH($D196,$70:$70,0)-7),0),1)&amp;""""&amp;"#g'"&amp;" ${CONFIG_DIR}db_data_config.txt; export "&amp;BQ$164&amp;"="&amp;""""&amp;INDEX($E$132:$G$134,MATCH("●",INDEX($H$132:$AQ$134,,MATCH($D196,$70:$70,0)-7),0),1)&amp;""";"),",",""",""")</f>
        <v/>
      </c>
      <c r="BR196" s="73" t="str">
        <f>SUBSTITUTE(IF(INDEX($E$132:$G$134,MATCH("●",INDEX($H$132:$AQ$134,,MATCH($D196,$70:$70,0)-7),0),1)=VLOOKUP(BR$164,$AD$9:$AN$20,8,FALSE),"","sed -i "&amp;IF($AK$162="MacOS","'' ","")&amp;"'s#"&amp;BR$164&amp;"="""&amp;INDEX($E$132:$G$134,MATCH("●",INDEX($H$132:$AQ$134,,MATCH($D196,$70:$70,0)-7),0),1)&amp;""""&amp;"#"&amp;BR$164&amp;"="&amp;""""&amp;VLOOKUP(BR$164,$AD$9:$AN$20,8,FALSE)&amp;""""&amp;"#g'"&amp;"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6" s="73" t="str">
        <f>SUBSTITUTE(IF(VLOOKUP(BS$164,$AD$9:$AN$20,8,FALSE)=INDEX($E$136:$G$138,MATCH("●",INDEX($H$136:$AQ$138,,MATCH($D196,$70:$70,0)-7),0),1),"","sed -i "&amp;IF($AK$162="MacOS","'' ","")&amp;"'s#"&amp;BS$164&amp;"="""&amp;VLOOKUP(BS$164,$AD$9:$AN$20,8,FALSE)&amp;""""&amp;"#"&amp;BS$164&amp;"="&amp;""""&amp;INDEX($E$136:$G$138,MATCH("●",INDEX($H$136:$AQ$138,,MATCH($D196,$70:$70,0)-7),0),1)&amp;""""&amp;"#g'"&amp;" ${CONFIG_DIR}db_data_config.txt; export "&amp;BS$164&amp;"="&amp;""""&amp;INDEX($E$136:$G$138,MATCH("●",INDEX($H$136:$AQ$138,,MATCH($D196,$70:$70,0)-7),0),1)&amp;""";"),",",""",""")</f>
        <v/>
      </c>
      <c r="BT196" s="73" t="str">
        <f>SUBSTITUTE(IF(INDEX($E$136:$G$138,MATCH("●",INDEX($H$136:$AQ$138,,MATCH($D196,$70:$70,0)-7),0),1)=VLOOKUP(BT$164,$AD$9:$AN$20,8,FALSE),"","sed -i "&amp;IF($AK$162="MacOS","'' ","")&amp;"'s#"&amp;BT$164&amp;"="""&amp;INDEX($E$136:$G$138,MATCH("●",INDEX($H$136:$AQ$138,,MATCH($D196,$70:$70,0)-7),0),1)&amp;""""&amp;"#"&amp;BT$164&amp;"="&amp;""""&amp;VLOOKUP(BT$164,$AD$9:$AN$20,8,FALSE)&amp;""""&amp;"#g'"&amp;"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6" s="60" t="s">
        <v>1107</v>
      </c>
    </row>
    <row r="197" spans="4:73" ht="54" customHeight="1">
      <c r="D197" s="138">
        <f t="shared" si="3"/>
        <v>140</v>
      </c>
      <c r="E197" s="139"/>
      <c r="F197" s="139"/>
      <c r="G197" s="140"/>
      <c r="H197" s="45" t="str">
        <f t="shared" ca="1" si="2"/>
        <v>clear; echo テストケース140;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6" t="str" cm="1">
        <f t="array" ref="AE197">SUBSTITUTE(INDEX($H$140:$AQ$140, , MATCH($D197, $70:$70, 0)-7),"-","")</f>
        <v>正常</v>
      </c>
      <c r="AF197" s="147"/>
      <c r="AG197" s="148"/>
      <c r="AH197" s="156" t="s">
        <v>1023</v>
      </c>
      <c r="AI197" s="157"/>
      <c r="AJ197" s="157"/>
      <c r="AK197" s="157"/>
      <c r="AL197" s="157"/>
      <c r="AM197" s="157"/>
      <c r="AN197" s="157"/>
      <c r="AO197" s="157"/>
      <c r="AP197" s="157"/>
      <c r="AQ197" s="158"/>
      <c r="AS197" s="69" t="str" cm="1">
        <f t="array" ref="AS197">SUBSTITUTE(TEXT(INDEX($H$143:$AQ$143,1,$D197-108),"000000"),"-","")</f>
        <v>220001</v>
      </c>
      <c r="AT197" s="70"/>
      <c r="AU197" s="71"/>
      <c r="AW197" s="73" t="str">
        <f>SUBSTITUTE(IF(VLOOKUP(AW$164,$AD$9:$AN$20,8,FALSE)=INDEX($E$76:$G$78,MATCH("●",INDEX($H$76:$AQ$78,,MATCH($D197,$70:$70,0)-7),0),1),"","sed -i "&amp;IF($AK$162="MacOS","'' ","")&amp;"'s#"&amp;AW$164&amp;"="""&amp;VLOOKUP(AW$164,$AD$9:$AN$20,8,FALSE)&amp;""""&amp;"#"&amp;AW$164&amp;"="&amp;""""&amp;INDEX($E$76:$G$78,MATCH("●",INDEX($H$76:$AQ$78,,MATCH($D197,$70:$70,0)-7),0),1)&amp;""""&amp;"#g'"&amp;" ${CONFIG_DIR}db_data_config.txt; export "&amp;AW$164&amp;"="&amp;""""&amp;INDEX($E$76:$G$78,MATCH("●",INDEX($H$76:$AQ$78,,MATCH($D197,$70:$70,0)-7),0),1)&amp;""";"),",",""",""")</f>
        <v/>
      </c>
      <c r="AX197" s="73" t="str">
        <f>SUBSTITUTE(IF(INDEX($E$76:$G$78,MATCH("●",INDEX($H$76:$AQ$78,,MATCH($D197,$70:$70,0)-7),0),1)=VLOOKUP(AX$164,$AD$9:$AN$20,8,FALSE),"","sed -i "&amp;IF($AK$162="MacOS","'' ","")&amp;"'s#"&amp;AX$164&amp;"="""&amp;INDEX($E$76:$G$78,MATCH("●",INDEX($H$76:$AQ$78,,MATCH($D197,$70:$70,0)-7),0),1)&amp;""""&amp;"#"&amp;AX$164&amp;"="&amp;""""&amp;VLOOKUP(AX$164,$AD$9:$AN$20,8,FALSE)&amp;""""&amp;"#g'"&amp;"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7" s="73" t="str">
        <f>SUBSTITUTE(IF(VLOOKUP(AY$164,$AD$9:$AN$20,8,FALSE)=INDEX($E$80:$G$84,MATCH("●",INDEX($H$80:$AQ$84,,MATCH($D197,$70:$70,0)-7),0),1),"","sed -i "&amp;IF($AK$162="MacOS","'' ","")&amp;"'s#"&amp;AY$164&amp;"="""&amp;VLOOKUP(AY$164,$AD$9:$AN$20,8,FALSE)&amp;""""&amp;"#"&amp;AY$164&amp;"="&amp;""""&amp;INDEX($E$80:$G$84,MATCH("●",INDEX($H$80:$AQ$84,,MATCH($D197,$70:$70,0)-7),0),1)&amp;""""&amp;"#g'"&amp;" ${CONFIG_DIR}db_data_config.txt; export "&amp;AY$164&amp;"="&amp;""""&amp;INDEX($E$80:$G$84,MATCH("●",INDEX($H$80:$AQ$84,,MATCH($D197,$70:$70,0)-7),0),1)&amp;""";"),",",""",""")</f>
        <v>sed -i '' 's#COLUMN_DATA_TYPE="char"#COLUMN_DATA_TYPE="int"#g' ${CONFIG_DIR}db_data_config.txt; export COLUMN_DATA_TYPE="int";</v>
      </c>
      <c r="AZ197" s="73" t="str">
        <f>SUBSTITUTE(IF(INDEX($E$80:$G$84,MATCH("●",INDEX($H$80:$AQ$84,,MATCH($D197,$70:$70,0)-7),0),1)=VLOOKUP(AZ$164,$AD$9:$AN$20,8,FALSE),"","sed -i "&amp;IF($AK$162="MacOS","'' ","")&amp;"'s#"&amp;AZ$164&amp;"="""&amp;INDEX($E$80:$G$84,MATCH("●",INDEX($H$80:$AQ$84,,MATCH($D197,$70:$70,0)-7),0),1)&amp;""""&amp;"#"&amp;AZ$164&amp;"="&amp;""""&amp;VLOOKUP(AZ$164,$AD$9:$AN$20,8,FALSE)&amp;""""&amp;"#g'"&amp;"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7" s="73" t="str">
        <f>SUBSTITUTE(IF(VLOOKUP(BA$164,$AD$9:$AN$20,8,FALSE)=INDEX($E$86:$G$99,MATCH("●",INDEX($H$86:$AQ$99,,MATCH($D197,$70:$70,0)-7),0),1),"","sed -i "&amp;IF($AK$162="MacOS","'' ","")&amp;"'s#"&amp;BA$164&amp;"="""&amp;VLOOKUP(BA$164,$AD$9:$AN$20,8,FALSE)&amp;""""&amp;"#"&amp;BA$164&amp;"="&amp;""""&amp;INDEX($E$86:$G$99,MATCH("●",INDEX($H$86:$AQ$99,,MATCH($D197,$70:$70,0)-7),0),1)&amp;""""&amp;"#g'"&amp;" ${CONFIG_DIR}db_data_config.txt; export "&amp;BA$164&amp;"="&amp;""""&amp;INDEX($E$86:$G$99,MATCH("●",INDEX($H$86:$AQ$99,,MATCH($D197,$70:$70,0)-7),0),1)&amp;""";"),",",""",""")</f>
        <v>sed -i '' 's#COLUMN_DATA_LENGTH="3"#COLUMN_DATA_LENGTH="2"#g' ${CONFIG_DIR}db_data_config.txt; export COLUMN_DATA_LENGTH="2";</v>
      </c>
      <c r="BB197" s="73" t="str">
        <f>SUBSTITUTE(IF(INDEX($E$86:$G$99,MATCH("●",INDEX($H$86:$AQ$99,,MATCH($D197,$70:$70,0)-7),0),1)=VLOOKUP(BB$164,$AD$9:$AN$20,8,FALSE),"","sed -i "&amp;IF($AK$162="MacOS","'' ","")&amp;"'s#"&amp;BB$164&amp;"="""&amp;INDEX($E$86:$G$99,MATCH("●",INDEX($H$86:$AQ$99,,MATCH($D197,$70:$70,0)-7),0),1)&amp;""""&amp;"#"&amp;BB$164&amp;"="&amp;""""&amp;VLOOKUP(BB$164,$AD$9:$AN$20,8,FALSE)&amp;""""&amp;"#g'"&amp;"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97" s="73" t="str">
        <f>SUBSTITUTE(IF(VLOOKUP(BC$164,$AD$9:$AN$20,8,FALSE)=INDEX($E$101:$G$104,MATCH("●",INDEX($H$101:$AQ$104,,MATCH($D197,$70:$70,0)-7),0),1),"","sed -i "&amp;IF($AK$162="MacOS","'' ","")&amp;"'s#"&amp;BC$164&amp;"="""&amp;VLOOKUP(BC$164,$AD$9:$AN$20,8,FALSE)&amp;""""&amp;"#"&amp;BC$164&amp;"="&amp;""""&amp;INDEX($E$101:$G$104,MATCH("●",INDEX($H$101:$AQ$104,,MATCH($D197,$70:$70,0)-7),0),1)&amp;""""&amp;"#g'"&amp;" ${CONFIG_DIR}db_data_config.txt; export "&amp;BC$164&amp;"="&amp;""""&amp;INDEX($E$101:$G$104,MATCH("●",INDEX($H$101:$AQ$104,,MATCH($D197,$70:$70,0)-7),0),1)&amp;""";"),",",""",""")</f>
        <v>sed -i '' 's#COLUMN_DATA_TRIM="NONE"#COLUMN_DATA_TRIM="ftbt"#g' ${CONFIG_DIR}db_data_config.txt; export COLUMN_DATA_TRIM="ftbt";</v>
      </c>
      <c r="BD197" s="73" t="str">
        <f>SUBSTITUTE(IF(INDEX($E$101:$G$104,MATCH("●",INDEX($H$101:$AQ$104,,MATCH($D197,$70:$70,0)-7),0),1)=VLOOKUP(BD$164,$AD$9:$AN$20,8,FALSE),"","sed -i "&amp;IF($AK$162="MacOS","'' ","")&amp;"'s#"&amp;BD$164&amp;"="""&amp;INDEX($E$101:$G$104,MATCH("●",INDEX($H$101:$AQ$104,,MATCH($D197,$70:$70,0)-7),0),1)&amp;""""&amp;"#"&amp;BD$164&amp;"="&amp;""""&amp;VLOOKUP(BD$164,$AD$9:$AN$20,8,FALSE)&amp;""""&amp;"#g'"&amp;"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97" s="73" t="str">
        <f>SUBSTITUTE(IF(VLOOKUP(BE$164,$AD$9:$AN$20,8,FALSE)=INDEX($E$106:$G$109,MATCH("●",INDEX($H$106:$AQ$109,,MATCH($D197,$70:$70,0)-7),0),1),"","sed -i "&amp;IF($AK$162="MacOS","'' ","")&amp;"'s#"&amp;BE$164&amp;"="""&amp;VLOOKUP(BE$164,$AD$9:$AN$20,8,FALSE)&amp;""""&amp;"#"&amp;BE$164&amp;"="&amp;""""&amp;INDEX($E$106:$G$109,MATCH("●",INDEX($H$106:$AQ$109,,MATCH($D197,$70:$70,0)-7),0),1)&amp;""""&amp;"#g'"&amp;" ${CONFIG_DIR}db_data_config.txt; export "&amp;BE$164&amp;"="&amp;""""&amp;INDEX($E$106:$G$109,MATCH("●",INDEX($H$106:$AQ$109,,MATCH($D197,$70:$70,0)-7),0),1)&amp;""";"),",",""",""")</f>
        <v/>
      </c>
      <c r="BF197" s="73" t="str">
        <f>SUBSTITUTE(IF(INDEX($E$106:$G$109,MATCH("●",INDEX($H$106:$AQ$109,,MATCH($D197,$70:$70,0)-7),0),1)=VLOOKUP(BF$164,$AD$9:$AN$20,8,FALSE),"","sed -i "&amp;IF($AK$162="MacOS","'' ","")&amp;"'s#"&amp;BF$164&amp;"="""&amp;INDEX($E$106:$G$109,MATCH("●",INDEX($H$106:$AQ$109,,MATCH($D197,$70:$70,0)-7),0),1)&amp;""""&amp;"#"&amp;BF$164&amp;"="&amp;""""&amp;VLOOKUP(BF$164,$AD$9:$AN$20,8,FALSE)&amp;""""&amp;"#g'"&amp;"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97" s="73" t="str">
        <f>SUBSTITUTE(IF(VLOOKUP(BG$164,$AD$9:$AN$20,8,FALSE)=INDEX($E$111:$G$114,MATCH("●",INDEX($H$111:$AQ$114,,MATCH($D197,$70:$70,0)-7),0),1),"","sed -i "&amp;IF($AK$162="MacOS","'' ","")&amp;"'s#"&amp;BG$164&amp;"="""&amp;VLOOKUP(BG$164,$AD$9:$AN$20,8,FALSE)&amp;""""&amp;"#"&amp;BG$164&amp;"="&amp;""""&amp;INDEX($E$111:$G$114,MATCH("●",INDEX($H$111:$AQ$114,,MATCH($D197,$70:$70,0)-7),0),1)&amp;""""&amp;"#g'"&amp;" ${CONFIG_DIR}db_data_config.txt; export "&amp;BG$164&amp;"="&amp;""""&amp;INDEX($E$111:$G$114,MATCH("●",INDEX($H$111:$AQ$114,,MATCH($D197,$70:$70,0)-7),0),1)&amp;""";"),",",""",""")</f>
        <v/>
      </c>
      <c r="BH197" s="73" t="str">
        <f>SUBSTITUTE(IF(INDEX($E$111:$G$114,MATCH("●",INDEX($H$111:$AQ$114,,MATCH($D197,$70:$70,0)-7),0),1)=VLOOKUP(BH$164,$AD$9:$AN$20,8,FALSE),"","sed -i "&amp;IF($AK$162="MacOS","'' ","")&amp;"'s#"&amp;BH$164&amp;"="""&amp;INDEX($E$111:$G$114,MATCH("●",INDEX($H$111:$AQ$114,,MATCH($D197,$70:$70,0)-7),0),1)&amp;""""&amp;"#"&amp;BH$164&amp;"="&amp;""""&amp;VLOOKUP(BH$164,$AD$9:$AN$20,8,FALSE)&amp;""""&amp;"#g'"&amp;"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97" s="73" t="str">
        <f>SUBSTITUTE(IF(VLOOKUP(BI$164,$AD$9:$AN$20,8,FALSE)=INDEX($E$116:$G$118,MATCH("●",INDEX($H$116:$AQ$118,,MATCH($D197,$70:$70,0)-7),0),1),"","sed -i "&amp;IF($AK$162="MacOS","'' ","")&amp;"'s#"&amp;BI$164&amp;"="""&amp;VLOOKUP(BI$164,$AD$9:$AN$20,8,FALSE)&amp;""""&amp;"#"&amp;BI$164&amp;"="&amp;""""&amp;INDEX($E$116:$G$118,MATCH("●",INDEX($H$116:$AQ$118,,MATCH($D197,$70:$70,0)-7),0),1)&amp;""""&amp;"#g'"&amp;" ${CONFIG_DIR}db_data_config.txt; export "&amp;BI$164&amp;"="&amp;""""&amp;INDEX($E$116:$G$118,MATCH("●",INDEX($H$116:$AQ$118,,MATCH($D197,$70:$70,0)-7),0),1)&amp;""";"),",",""",""")</f>
        <v/>
      </c>
      <c r="BJ197" s="73" t="str">
        <f>SUBSTITUTE(IF(INDEX($E$116:$G$118,MATCH("●",INDEX($H$116:$AQ$118,,MATCH($D197,$70:$70,0)-7),0),1)=VLOOKUP(BJ$164,$AD$9:$AN$20,8,FALSE),"","sed -i "&amp;IF($AK$162="MacOS","'' ","")&amp;"'s#"&amp;BJ$164&amp;"="""&amp;INDEX($E$116:$G$118,MATCH("●",INDEX($H$116:$AQ$118,,MATCH($D197,$70:$70,0)-7),0),1)&amp;""""&amp;"#"&amp;BJ$164&amp;"="&amp;""""&amp;VLOOKUP(BJ$164,$AD$9:$AN$20,8,FALSE)&amp;""""&amp;"#g'"&amp;"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7" s="73" t="str">
        <f>SUBSTITUTE(IF(VLOOKUP(BK$164,$AD$9:$AN$20,8,FALSE)=INDEX($E$120:$G$122,MATCH("●",INDEX($H$120:$AQ$122,,MATCH($D197,$70:$70,0)-7),0),1),"","sed -i "&amp;IF($AK$162="MacOS","'' ","")&amp;"'s#"&amp;BK$164&amp;"="""&amp;VLOOKUP(BK$164,$AD$9:$AN$20,8,FALSE)&amp;""""&amp;"#"&amp;BK$164&amp;"="&amp;""""&amp;INDEX($E$120:$G$122,MATCH("●",INDEX($H$120:$AQ$122,,MATCH($D197,$70:$70,0)-7),0),1)&amp;""""&amp;"#g'"&amp;" ${CONFIG_DIR}db_data_config.txt; export "&amp;BK$164&amp;"="&amp;""""&amp;INDEX($E$120:$G$122,MATCH("●",INDEX($H$120:$AQ$122,,MATCH($D197,$70:$70,0)-7),0),1)&amp;""";"),",",""",""")</f>
        <v/>
      </c>
      <c r="BL197" s="73" t="str">
        <f>SUBSTITUTE(IF(INDEX($E$120:$G$122,MATCH("●",INDEX($H$120:$AQ$122,,MATCH($D197,$70:$70,0)-7),0),1)=VLOOKUP(BL$164,$AD$9:$AN$20,8,FALSE),"","sed -i "&amp;IF($AK$162="MacOS","'' ","")&amp;"'s#"&amp;BL$164&amp;"="""&amp;INDEX($E$120:$G$122,MATCH("●",INDEX($H$120:$AQ$122,,MATCH($D197,$70:$70,0)-7),0),1)&amp;""""&amp;"#"&amp;BL$164&amp;"="&amp;""""&amp;VLOOKUP(BL$164,$AD$9:$AN$20,8,FALSE)&amp;""""&amp;"#g'"&amp;"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7" s="73" t="str">
        <f>SUBSTITUTE(IF(VLOOKUP(BM$164,$AD$9:$AN$20,8,FALSE)=INDEX($E$124:$G$126,MATCH("●",INDEX($H$124:$AQ$126,,MATCH($D197,$70:$70,0)-7),0),1),"","sed -i "&amp;IF($AK$162="MacOS","'' ","")&amp;"'s#"&amp;BM$164&amp;"="""&amp;VLOOKUP(BM$164,$AD$9:$AN$20,8,FALSE)&amp;""""&amp;"#"&amp;BM$164&amp;"="&amp;""""&amp;INDEX($E$124:$G$126,MATCH("●",INDEX($H$124:$AQ$126,,MATCH($D197,$70:$70,0)-7),0),1)&amp;""""&amp;"#g'"&amp;" ${CONFIG_DIR}db_data_config.txt; export "&amp;BM$164&amp;"="&amp;""""&amp;INDEX($E$124:$G$126,MATCH("●",INDEX($H$124:$AQ$126,,MATCH($D197,$70:$70,0)-7),0),1)&amp;""";"),",",""",""")</f>
        <v/>
      </c>
      <c r="BN197" s="73" t="str">
        <f>SUBSTITUTE(IF(INDEX($E$124:$G$126,MATCH("●",INDEX($H$124:$AQ$126,,MATCH($D197,$70:$70,0)-7),0),1)=VLOOKUP(BN$164,$AD$9:$AN$20,8,FALSE),"","sed -i "&amp;IF($AK$162="MacOS","'' ","")&amp;"'s#"&amp;BN$164&amp;"="""&amp;INDEX($E$124:$G$126,MATCH("●",INDEX($H$124:$AQ$126,,MATCH($D197,$70:$70,0)-7),0),1)&amp;""""&amp;"#"&amp;BN$164&amp;"="&amp;""""&amp;VLOOKUP(BN$164,$AD$9:$AN$20,8,FALSE)&amp;""""&amp;"#g'"&amp;"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7" s="73" t="str">
        <f>SUBSTITUTE(IF(VLOOKUP(BO$164,$AD$9:$AN$20,8,FALSE)=INDEX($E$128:$G$130,MATCH("●",INDEX($H$128:$AQ$130,,MATCH($D197,$70:$70,0)-7),0),1),"","sed -i "&amp;IF($AK$162="MacOS","'' ","")&amp;"'s#"&amp;BO$164&amp;"="""&amp;VLOOKUP(BO$164,$AD$9:$AN$20,8,FALSE)&amp;""""&amp;"#"&amp;BO$164&amp;"="&amp;""""&amp;INDEX($E$128:$G$130,MATCH("●",INDEX($H$128:$AQ$130,,MATCH($D197,$70:$70,0)-7),0),1)&amp;""""&amp;"#g'"&amp;" ${CONFIG_DIR}db_data_config.txt; export "&amp;BO$164&amp;"="&amp;""""&amp;INDEX($E$128:$G$130,MATCH("●",INDEX($H$128:$AQ$130,,MATCH($D197,$70:$70,0)-7),0),1)&amp;""";"),",",""",""")</f>
        <v/>
      </c>
      <c r="BP197" s="73" t="str">
        <f>SUBSTITUTE(IF(INDEX($E$128:$G$130,MATCH("●",INDEX($H$128:$AQ$130,,MATCH($D197,$70:$70,0)-7),0),1)=VLOOKUP(BP$164,$AD$9:$AN$20,8,FALSE),"","sed -i "&amp;IF($AK$162="MacOS","'' ","")&amp;"'s#"&amp;BP$164&amp;"="""&amp;INDEX($E$128:$G$130,MATCH("●",INDEX($H$128:$AQ$130,,MATCH($D197,$70:$70,0)-7),0),1)&amp;""""&amp;"#"&amp;BP$164&amp;"="&amp;""""&amp;VLOOKUP(BP$164,$AD$9:$AN$20,8,FALSE)&amp;""""&amp;"#g'"&amp;"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7" s="73" t="str">
        <f>SUBSTITUTE(IF(VLOOKUP(BQ$164,$AD$9:$AN$20,8,FALSE)=INDEX($E$132:$G$134,MATCH("●",INDEX($H$132:$AQ$134,,MATCH($D197,$70:$70,0)-7),0),1),"","sed -i "&amp;IF($AK$162="MacOS","'' ","")&amp;"'s#"&amp;BQ$164&amp;"="""&amp;VLOOKUP(BQ$164,$AD$9:$AN$20,8,FALSE)&amp;""""&amp;"#"&amp;BQ$164&amp;"="&amp;""""&amp;INDEX($E$132:$G$134,MATCH("●",INDEX($H$132:$AQ$134,,MATCH($D197,$70:$70,0)-7),0),1)&amp;""""&amp;"#g'"&amp;" ${CONFIG_DIR}db_data_config.txt; export "&amp;BQ$164&amp;"="&amp;""""&amp;INDEX($E$132:$G$134,MATCH("●",INDEX($H$132:$AQ$134,,MATCH($D197,$70:$70,0)-7),0),1)&amp;""";"),",",""",""")</f>
        <v/>
      </c>
      <c r="BR197" s="73" t="str">
        <f>SUBSTITUTE(IF(INDEX($E$132:$G$134,MATCH("●",INDEX($H$132:$AQ$134,,MATCH($D197,$70:$70,0)-7),0),1)=VLOOKUP(BR$164,$AD$9:$AN$20,8,FALSE),"","sed -i "&amp;IF($AK$162="MacOS","'' ","")&amp;"'s#"&amp;BR$164&amp;"="""&amp;INDEX($E$132:$G$134,MATCH("●",INDEX($H$132:$AQ$134,,MATCH($D197,$70:$70,0)-7),0),1)&amp;""""&amp;"#"&amp;BR$164&amp;"="&amp;""""&amp;VLOOKUP(BR$164,$AD$9:$AN$20,8,FALSE)&amp;""""&amp;"#g'"&amp;"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7" s="73" t="str">
        <f>SUBSTITUTE(IF(VLOOKUP(BS$164,$AD$9:$AN$20,8,FALSE)=INDEX($E$136:$G$138,MATCH("●",INDEX($H$136:$AQ$138,,MATCH($D197,$70:$70,0)-7),0),1),"","sed -i "&amp;IF($AK$162="MacOS","'' ","")&amp;"'s#"&amp;BS$164&amp;"="""&amp;VLOOKUP(BS$164,$AD$9:$AN$20,8,FALSE)&amp;""""&amp;"#"&amp;BS$164&amp;"="&amp;""""&amp;INDEX($E$136:$G$138,MATCH("●",INDEX($H$136:$AQ$138,,MATCH($D197,$70:$70,0)-7),0),1)&amp;""""&amp;"#g'"&amp;" ${CONFIG_DIR}db_data_config.txt; export "&amp;BS$164&amp;"="&amp;""""&amp;INDEX($E$136:$G$138,MATCH("●",INDEX($H$136:$AQ$138,,MATCH($D197,$70:$70,0)-7),0),1)&amp;""";"),",",""",""")</f>
        <v/>
      </c>
      <c r="BT197" s="73" t="str">
        <f>SUBSTITUTE(IF(INDEX($E$136:$G$138,MATCH("●",INDEX($H$136:$AQ$138,,MATCH($D197,$70:$70,0)-7),0),1)=VLOOKUP(BT$164,$AD$9:$AN$20,8,FALSE),"","sed -i "&amp;IF($AK$162="MacOS","'' ","")&amp;"'s#"&amp;BT$164&amp;"="""&amp;INDEX($E$136:$G$138,MATCH("●",INDEX($H$136:$AQ$138,,MATCH($D197,$70:$70,0)-7),0),1)&amp;""""&amp;"#"&amp;BT$164&amp;"="&amp;""""&amp;VLOOKUP(BT$164,$AD$9:$AN$20,8,FALSE)&amp;""""&amp;"#g'"&amp;"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7" s="60" t="s">
        <v>1107</v>
      </c>
    </row>
    <row r="198" spans="4:73" ht="90" customHeight="1">
      <c r="D198" s="138">
        <f t="shared" si="3"/>
        <v>141</v>
      </c>
      <c r="E198" s="139"/>
      <c r="F198" s="139"/>
      <c r="G198" s="140"/>
      <c r="H198" s="45" t="str">
        <f t="shared" ca="1" si="2"/>
        <v>clear; echo テストケース141;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6" t="str" cm="1">
        <f t="array" ref="AE198">SUBSTITUTE(INDEX($H$140:$AQ$140, , MATCH($D198, $70:$70, 0)-7),"-","")</f>
        <v>異常</v>
      </c>
      <c r="AF198" s="147"/>
      <c r="AG198" s="148"/>
      <c r="AH198" s="156" t="s">
        <v>1024</v>
      </c>
      <c r="AI198" s="157"/>
      <c r="AJ198" s="157"/>
      <c r="AK198" s="157"/>
      <c r="AL198" s="157"/>
      <c r="AM198" s="157"/>
      <c r="AN198" s="157"/>
      <c r="AO198" s="157"/>
      <c r="AP198" s="157"/>
      <c r="AQ198" s="158"/>
      <c r="AS198" s="69" t="str" cm="1">
        <f t="array" ref="AS198">SUBSTITUTE(TEXT(INDEX($H$143:$AQ$143,1,$D198-108),"000000"),"-","")</f>
        <v>220153</v>
      </c>
      <c r="AT198" s="70"/>
      <c r="AU198" s="71"/>
      <c r="AW198" s="73" t="str">
        <f>SUBSTITUTE(IF(VLOOKUP(AW$164,$AD$9:$AN$20,8,FALSE)=INDEX($E$76:$G$78,MATCH("●",INDEX($H$76:$AQ$78,,MATCH($D198,$70:$70,0)-7),0),1),"","sed -i "&amp;IF($AK$162="MacOS","'' ","")&amp;"'s#"&amp;AW$164&amp;"="""&amp;VLOOKUP(AW$164,$AD$9:$AN$20,8,FALSE)&amp;""""&amp;"#"&amp;AW$164&amp;"="&amp;""""&amp;INDEX($E$76:$G$78,MATCH("●",INDEX($H$76:$AQ$78,,MATCH($D198,$70:$70,0)-7),0),1)&amp;""""&amp;"#g'"&amp;" ${CONFIG_DIR}db_data_config.txt; export "&amp;AW$164&amp;"="&amp;""""&amp;INDEX($E$76:$G$78,MATCH("●",INDEX($H$76:$AQ$78,,MATCH($D198,$70:$70,0)-7),0),1)&amp;""";"),",",""",""")</f>
        <v/>
      </c>
      <c r="AX198" s="73" t="str">
        <f>SUBSTITUTE(IF(INDEX($E$76:$G$78,MATCH("●",INDEX($H$76:$AQ$78,,MATCH($D198,$70:$70,0)-7),0),1)=VLOOKUP(AX$164,$AD$9:$AN$20,8,FALSE),"","sed -i "&amp;IF($AK$162="MacOS","'' ","")&amp;"'s#"&amp;AX$164&amp;"="""&amp;INDEX($E$76:$G$78,MATCH("●",INDEX($H$76:$AQ$78,,MATCH($D198,$70:$70,0)-7),0),1)&amp;""""&amp;"#"&amp;AX$164&amp;"="&amp;""""&amp;VLOOKUP(AX$164,$AD$9:$AN$20,8,FALSE)&amp;""""&amp;"#g'"&amp;"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8" s="73" t="str">
        <f>SUBSTITUTE(IF(VLOOKUP(AY$164,$AD$9:$AN$20,8,FALSE)=INDEX($E$80:$G$84,MATCH("●",INDEX($H$80:$AQ$84,,MATCH($D198,$70:$70,0)-7),0),1),"","sed -i "&amp;IF($AK$162="MacOS","'' ","")&amp;"'s#"&amp;AY$164&amp;"="""&amp;VLOOKUP(AY$164,$AD$9:$AN$20,8,FALSE)&amp;""""&amp;"#"&amp;AY$164&amp;"="&amp;""""&amp;INDEX($E$80:$G$84,MATCH("●",INDEX($H$80:$AQ$84,,MATCH($D198,$70:$70,0)-7),0),1)&amp;""""&amp;"#g'"&amp;" ${CONFIG_DIR}db_data_config.txt; export "&amp;AY$164&amp;"="&amp;""""&amp;INDEX($E$80:$G$84,MATCH("●",INDEX($H$80:$AQ$84,,MATCH($D198,$70:$70,0)-7),0),1)&amp;""";"),",",""",""")</f>
        <v>sed -i '' 's#COLUMN_DATA_TYPE="char"#COLUMN_DATA_TYPE="int"#g' ${CONFIG_DIR}db_data_config.txt; export COLUMN_DATA_TYPE="int";</v>
      </c>
      <c r="AZ198" s="73" t="str">
        <f>SUBSTITUTE(IF(INDEX($E$80:$G$84,MATCH("●",INDEX($H$80:$AQ$84,,MATCH($D198,$70:$70,0)-7),0),1)=VLOOKUP(AZ$164,$AD$9:$AN$20,8,FALSE),"","sed -i "&amp;IF($AK$162="MacOS","'' ","")&amp;"'s#"&amp;AZ$164&amp;"="""&amp;INDEX($E$80:$G$84,MATCH("●",INDEX($H$80:$AQ$84,,MATCH($D198,$70:$70,0)-7),0),1)&amp;""""&amp;"#"&amp;AZ$164&amp;"="&amp;""""&amp;VLOOKUP(AZ$164,$AD$9:$AN$20,8,FALSE)&amp;""""&amp;"#g'"&amp;"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8" s="73" t="str">
        <f>SUBSTITUTE(IF(VLOOKUP(BA$164,$AD$9:$AN$20,8,FALSE)=INDEX($E$86:$G$99,MATCH("●",INDEX($H$86:$AQ$99,,MATCH($D198,$70:$70,0)-7),0),1),"","sed -i "&amp;IF($AK$162="MacOS","'' ","")&amp;"'s#"&amp;BA$164&amp;"="""&amp;VLOOKUP(BA$164,$AD$9:$AN$20,8,FALSE)&amp;""""&amp;"#"&amp;BA$164&amp;"="&amp;""""&amp;INDEX($E$86:$G$99,MATCH("●",INDEX($H$86:$AQ$99,,MATCH($D198,$70:$70,0)-7),0),1)&amp;""""&amp;"#g'"&amp;" ${CONFIG_DIR}db_data_config.txt; export "&amp;BA$164&amp;"="&amp;""""&amp;INDEX($E$86:$G$99,MATCH("●",INDEX($H$86:$AQ$99,,MATCH($D198,$70:$70,0)-7),0),1)&amp;""";"),",",""",""")</f>
        <v/>
      </c>
      <c r="BB198" s="73" t="str">
        <f>SUBSTITUTE(IF(INDEX($E$86:$G$99,MATCH("●",INDEX($H$86:$AQ$99,,MATCH($D198,$70:$70,0)-7),0),1)=VLOOKUP(BB$164,$AD$9:$AN$20,8,FALSE),"","sed -i "&amp;IF($AK$162="MacOS","'' ","")&amp;"'s#"&amp;BB$164&amp;"="""&amp;INDEX($E$86:$G$99,MATCH("●",INDEX($H$86:$AQ$99,,MATCH($D198,$70:$70,0)-7),0),1)&amp;""""&amp;"#"&amp;BB$164&amp;"="&amp;""""&amp;VLOOKUP(BB$164,$AD$9:$AN$20,8,FALSE)&amp;""""&amp;"#g'"&amp;"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198" s="73" t="str">
        <f>SUBSTITUTE(IF(VLOOKUP(BC$164,$AD$9:$AN$20,8,FALSE)=INDEX($E$101:$G$104,MATCH("●",INDEX($H$101:$AQ$104,,MATCH($D198,$70:$70,0)-7),0),1),"","sed -i "&amp;IF($AK$162="MacOS","'' ","")&amp;"'s#"&amp;BC$164&amp;"="""&amp;VLOOKUP(BC$164,$AD$9:$AN$20,8,FALSE)&amp;""""&amp;"#"&amp;BC$164&amp;"="&amp;""""&amp;INDEX($E$101:$G$104,MATCH("●",INDEX($H$101:$AQ$104,,MATCH($D198,$70:$70,0)-7),0),1)&amp;""""&amp;"#g'"&amp;" ${CONFIG_DIR}db_data_config.txt; export "&amp;BC$164&amp;"="&amp;""""&amp;INDEX($E$101:$G$104,MATCH("●",INDEX($H$101:$AQ$104,,MATCH($D198,$70:$70,0)-7),0),1)&amp;""";"),",",""",""")</f>
        <v>sed -i '' 's#COLUMN_DATA_TRIM="NONE"#COLUMN_DATA_TRIM="FTBT"#g' ${CONFIG_DIR}db_data_config.txt; export COLUMN_DATA_TRIM="FTBT";</v>
      </c>
      <c r="BD198" s="73" t="str">
        <f>SUBSTITUTE(IF(INDEX($E$101:$G$104,MATCH("●",INDEX($H$101:$AQ$104,,MATCH($D198,$70:$70,0)-7),0),1)=VLOOKUP(BD$164,$AD$9:$AN$20,8,FALSE),"","sed -i "&amp;IF($AK$162="MacOS","'' ","")&amp;"'s#"&amp;BD$164&amp;"="""&amp;INDEX($E$101:$G$104,MATCH("●",INDEX($H$101:$AQ$104,,MATCH($D198,$70:$70,0)-7),0),1)&amp;""""&amp;"#"&amp;BD$164&amp;"="&amp;""""&amp;VLOOKUP(BD$164,$AD$9:$AN$20,8,FALSE)&amp;""""&amp;"#g'"&amp;"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98" s="73" t="str">
        <f>SUBSTITUTE(IF(VLOOKUP(BE$164,$AD$9:$AN$20,8,FALSE)=INDEX($E$106:$G$109,MATCH("●",INDEX($H$106:$AQ$109,,MATCH($D198,$70:$70,0)-7),0),1),"","sed -i "&amp;IF($AK$162="MacOS","'' ","")&amp;"'s#"&amp;BE$164&amp;"="""&amp;VLOOKUP(BE$164,$AD$9:$AN$20,8,FALSE)&amp;""""&amp;"#"&amp;BE$164&amp;"="&amp;""""&amp;INDEX($E$106:$G$109,MATCH("●",INDEX($H$106:$AQ$109,,MATCH($D198,$70:$70,0)-7),0),1)&amp;""""&amp;"#g'"&amp;" ${CONFIG_DIR}db_data_config.txt; export "&amp;BE$164&amp;"="&amp;""""&amp;INDEX($E$106:$G$109,MATCH("●",INDEX($H$106:$AQ$109,,MATCH($D198,$70:$70,0)-7),0),1)&amp;""";"),",",""",""")</f>
        <v>sed -i '' 's#COLUMN_DATA_SIGNED="0"#COLUMN_DATA_SIGNED="1"#g' ${CONFIG_DIR}db_data_config.txt; export COLUMN_DATA_SIGNED="1";</v>
      </c>
      <c r="BF198" s="73" t="str">
        <f>SUBSTITUTE(IF(INDEX($E$106:$G$109,MATCH("●",INDEX($H$106:$AQ$109,,MATCH($D198,$70:$70,0)-7),0),1)=VLOOKUP(BF$164,$AD$9:$AN$20,8,FALSE),"","sed -i "&amp;IF($AK$162="MacOS","'' ","")&amp;"'s#"&amp;BF$164&amp;"="""&amp;INDEX($E$106:$G$109,MATCH("●",INDEX($H$106:$AQ$109,,MATCH($D198,$70:$70,0)-7),0),1)&amp;""""&amp;"#"&amp;BF$164&amp;"="&amp;""""&amp;VLOOKUP(BF$164,$AD$9:$AN$20,8,FALSE)&amp;""""&amp;"#g'"&amp;"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98" s="73" t="str">
        <f>SUBSTITUTE(IF(VLOOKUP(BG$164,$AD$9:$AN$20,8,FALSE)=INDEX($E$111:$G$114,MATCH("●",INDEX($H$111:$AQ$114,,MATCH($D198,$70:$70,0)-7),0),1),"","sed -i "&amp;IF($AK$162="MacOS","'' ","")&amp;"'s#"&amp;BG$164&amp;"="""&amp;VLOOKUP(BG$164,$AD$9:$AN$20,8,FALSE)&amp;""""&amp;"#"&amp;BG$164&amp;"="&amp;""""&amp;INDEX($E$111:$G$114,MATCH("●",INDEX($H$111:$AQ$114,,MATCH($D198,$70:$70,0)-7),0),1)&amp;""""&amp;"#g'"&amp;" ${CONFIG_DIR}db_data_config.txt; export "&amp;BG$164&amp;"="&amp;""""&amp;INDEX($E$111:$G$114,MATCH("●",INDEX($H$111:$AQ$114,,MATCH($D198,$70:$70,0)-7),0),1)&amp;""";"),",",""",""")</f>
        <v>sed -i '' 's#SIGN_DIGIT="0"#SIGN_DIGIT="1"#g' ${CONFIG_DIR}db_data_config.txt; export SIGN_DIGIT="1";</v>
      </c>
      <c r="BH198" s="73" t="str">
        <f>SUBSTITUTE(IF(INDEX($E$111:$G$114,MATCH("●",INDEX($H$111:$AQ$114,,MATCH($D198,$70:$70,0)-7),0),1)=VLOOKUP(BH$164,$AD$9:$AN$20,8,FALSE),"","sed -i "&amp;IF($AK$162="MacOS","'' ","")&amp;"'s#"&amp;BH$164&amp;"="""&amp;INDEX($E$111:$G$114,MATCH("●",INDEX($H$111:$AQ$114,,MATCH($D198,$70:$70,0)-7),0),1)&amp;""""&amp;"#"&amp;BH$164&amp;"="&amp;""""&amp;VLOOKUP(BH$164,$AD$9:$AN$20,8,FALSE)&amp;""""&amp;"#g'"&amp;"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98" s="73" t="str">
        <f>SUBSTITUTE(IF(VLOOKUP(BI$164,$AD$9:$AN$20,8,FALSE)=INDEX($E$116:$G$118,MATCH("●",INDEX($H$116:$AQ$118,,MATCH($D198,$70:$70,0)-7),0),1),"","sed -i "&amp;IF($AK$162="MacOS","'' ","")&amp;"'s#"&amp;BI$164&amp;"="""&amp;VLOOKUP(BI$164,$AD$9:$AN$20,8,FALSE)&amp;""""&amp;"#"&amp;BI$164&amp;"="&amp;""""&amp;INDEX($E$116:$G$118,MATCH("●",INDEX($H$116:$AQ$118,,MATCH($D198,$70:$70,0)-7),0),1)&amp;""""&amp;"#g'"&amp;" ${CONFIG_DIR}db_data_config.txt; export "&amp;BI$164&amp;"="&amp;""""&amp;INDEX($E$116:$G$118,MATCH("●",INDEX($H$116:$AQ$118,,MATCH($D198,$70:$70,0)-7),0),1)&amp;""";"),",",""",""")</f>
        <v/>
      </c>
      <c r="BJ198" s="73" t="str">
        <f>SUBSTITUTE(IF(INDEX($E$116:$G$118,MATCH("●",INDEX($H$116:$AQ$118,,MATCH($D198,$70:$70,0)-7),0),1)=VLOOKUP(BJ$164,$AD$9:$AN$20,8,FALSE),"","sed -i "&amp;IF($AK$162="MacOS","'' ","")&amp;"'s#"&amp;BJ$164&amp;"="""&amp;INDEX($E$116:$G$118,MATCH("●",INDEX($H$116:$AQ$118,,MATCH($D198,$70:$70,0)-7),0),1)&amp;""""&amp;"#"&amp;BJ$164&amp;"="&amp;""""&amp;VLOOKUP(BJ$164,$AD$9:$AN$20,8,FALSE)&amp;""""&amp;"#g'"&amp;"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8" s="73" t="str">
        <f>SUBSTITUTE(IF(VLOOKUP(BK$164,$AD$9:$AN$20,8,FALSE)=INDEX($E$120:$G$122,MATCH("●",INDEX($H$120:$AQ$122,,MATCH($D198,$70:$70,0)-7),0),1),"","sed -i "&amp;IF($AK$162="MacOS","'' ","")&amp;"'s#"&amp;BK$164&amp;"="""&amp;VLOOKUP(BK$164,$AD$9:$AN$20,8,FALSE)&amp;""""&amp;"#"&amp;BK$164&amp;"="&amp;""""&amp;INDEX($E$120:$G$122,MATCH("●",INDEX($H$120:$AQ$122,,MATCH($D198,$70:$70,0)-7),0),1)&amp;""""&amp;"#g'"&amp;" ${CONFIG_DIR}db_data_config.txt; export "&amp;BK$164&amp;"="&amp;""""&amp;INDEX($E$120:$G$122,MATCH("●",INDEX($H$120:$AQ$122,,MATCH($D198,$70:$70,0)-7),0),1)&amp;""";"),",",""",""")</f>
        <v/>
      </c>
      <c r="BL198" s="73" t="str">
        <f>SUBSTITUTE(IF(INDEX($E$120:$G$122,MATCH("●",INDEX($H$120:$AQ$122,,MATCH($D198,$70:$70,0)-7),0),1)=VLOOKUP(BL$164,$AD$9:$AN$20,8,FALSE),"","sed -i "&amp;IF($AK$162="MacOS","'' ","")&amp;"'s#"&amp;BL$164&amp;"="""&amp;INDEX($E$120:$G$122,MATCH("●",INDEX($H$120:$AQ$122,,MATCH($D198,$70:$70,0)-7),0),1)&amp;""""&amp;"#"&amp;BL$164&amp;"="&amp;""""&amp;VLOOKUP(BL$164,$AD$9:$AN$20,8,FALSE)&amp;""""&amp;"#g'"&amp;"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8" s="73" t="str">
        <f>SUBSTITUTE(IF(VLOOKUP(BM$164,$AD$9:$AN$20,8,FALSE)=INDEX($E$124:$G$126,MATCH("●",INDEX($H$124:$AQ$126,,MATCH($D198,$70:$70,0)-7),0),1),"","sed -i "&amp;IF($AK$162="MacOS","'' ","")&amp;"'s#"&amp;BM$164&amp;"="""&amp;VLOOKUP(BM$164,$AD$9:$AN$20,8,FALSE)&amp;""""&amp;"#"&amp;BM$164&amp;"="&amp;""""&amp;INDEX($E$124:$G$126,MATCH("●",INDEX($H$124:$AQ$126,,MATCH($D198,$70:$70,0)-7),0),1)&amp;""""&amp;"#g'"&amp;" ${CONFIG_DIR}db_data_config.txt; export "&amp;BM$164&amp;"="&amp;""""&amp;INDEX($E$124:$G$126,MATCH("●",INDEX($H$124:$AQ$126,,MATCH($D198,$70:$70,0)-7),0),1)&amp;""";"),",",""",""")</f>
        <v/>
      </c>
      <c r="BN198" s="73" t="str">
        <f>SUBSTITUTE(IF(INDEX($E$124:$G$126,MATCH("●",INDEX($H$124:$AQ$126,,MATCH($D198,$70:$70,0)-7),0),1)=VLOOKUP(BN$164,$AD$9:$AN$20,8,FALSE),"","sed -i "&amp;IF($AK$162="MacOS","'' ","")&amp;"'s#"&amp;BN$164&amp;"="""&amp;INDEX($E$124:$G$126,MATCH("●",INDEX($H$124:$AQ$126,,MATCH($D198,$70:$70,0)-7),0),1)&amp;""""&amp;"#"&amp;BN$164&amp;"="&amp;""""&amp;VLOOKUP(BN$164,$AD$9:$AN$20,8,FALSE)&amp;""""&amp;"#g'"&amp;"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8" s="73" t="str">
        <f>SUBSTITUTE(IF(VLOOKUP(BO$164,$AD$9:$AN$20,8,FALSE)=INDEX($E$128:$G$130,MATCH("●",INDEX($H$128:$AQ$130,,MATCH($D198,$70:$70,0)-7),0),1),"","sed -i "&amp;IF($AK$162="MacOS","'' ","")&amp;"'s#"&amp;BO$164&amp;"="""&amp;VLOOKUP(BO$164,$AD$9:$AN$20,8,FALSE)&amp;""""&amp;"#"&amp;BO$164&amp;"="&amp;""""&amp;INDEX($E$128:$G$130,MATCH("●",INDEX($H$128:$AQ$130,,MATCH($D198,$70:$70,0)-7),0),1)&amp;""""&amp;"#g'"&amp;" ${CONFIG_DIR}db_data_config.txt; export "&amp;BO$164&amp;"="&amp;""""&amp;INDEX($E$128:$G$130,MATCH("●",INDEX($H$128:$AQ$130,,MATCH($D198,$70:$70,0)-7),0),1)&amp;""";"),",",""",""")</f>
        <v/>
      </c>
      <c r="BP198" s="73" t="str">
        <f>SUBSTITUTE(IF(INDEX($E$128:$G$130,MATCH("●",INDEX($H$128:$AQ$130,,MATCH($D198,$70:$70,0)-7),0),1)=VLOOKUP(BP$164,$AD$9:$AN$20,8,FALSE),"","sed -i "&amp;IF($AK$162="MacOS","'' ","")&amp;"'s#"&amp;BP$164&amp;"="""&amp;INDEX($E$128:$G$130,MATCH("●",INDEX($H$128:$AQ$130,,MATCH($D198,$70:$70,0)-7),0),1)&amp;""""&amp;"#"&amp;BP$164&amp;"="&amp;""""&amp;VLOOKUP(BP$164,$AD$9:$AN$20,8,FALSE)&amp;""""&amp;"#g'"&amp;"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8" s="73" t="str">
        <f>SUBSTITUTE(IF(VLOOKUP(BQ$164,$AD$9:$AN$20,8,FALSE)=INDEX($E$132:$G$134,MATCH("●",INDEX($H$132:$AQ$134,,MATCH($D198,$70:$70,0)-7),0),1),"","sed -i "&amp;IF($AK$162="MacOS","'' ","")&amp;"'s#"&amp;BQ$164&amp;"="""&amp;VLOOKUP(BQ$164,$AD$9:$AN$20,8,FALSE)&amp;""""&amp;"#"&amp;BQ$164&amp;"="&amp;""""&amp;INDEX($E$132:$G$134,MATCH("●",INDEX($H$132:$AQ$134,,MATCH($D198,$70:$70,0)-7),0),1)&amp;""""&amp;"#g'"&amp;" ${CONFIG_DIR}db_data_config.txt; export "&amp;BQ$164&amp;"="&amp;""""&amp;INDEX($E$132:$G$134,MATCH("●",INDEX($H$132:$AQ$134,,MATCH($D198,$70:$70,0)-7),0),1)&amp;""";"),",",""",""")</f>
        <v/>
      </c>
      <c r="BR198" s="73" t="str">
        <f>SUBSTITUTE(IF(INDEX($E$132:$G$134,MATCH("●",INDEX($H$132:$AQ$134,,MATCH($D198,$70:$70,0)-7),0),1)=VLOOKUP(BR$164,$AD$9:$AN$20,8,FALSE),"","sed -i "&amp;IF($AK$162="MacOS","'' ","")&amp;"'s#"&amp;BR$164&amp;"="""&amp;INDEX($E$132:$G$134,MATCH("●",INDEX($H$132:$AQ$134,,MATCH($D198,$70:$70,0)-7),0),1)&amp;""""&amp;"#"&amp;BR$164&amp;"="&amp;""""&amp;VLOOKUP(BR$164,$AD$9:$AN$20,8,FALSE)&amp;""""&amp;"#g'"&amp;"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8" s="73" t="str">
        <f>SUBSTITUTE(IF(VLOOKUP(BS$164,$AD$9:$AN$20,8,FALSE)=INDEX($E$136:$G$138,MATCH("●",INDEX($H$136:$AQ$138,,MATCH($D198,$70:$70,0)-7),0),1),"","sed -i "&amp;IF($AK$162="MacOS","'' ","")&amp;"'s#"&amp;BS$164&amp;"="""&amp;VLOOKUP(BS$164,$AD$9:$AN$20,8,FALSE)&amp;""""&amp;"#"&amp;BS$164&amp;"="&amp;""""&amp;INDEX($E$136:$G$138,MATCH("●",INDEX($H$136:$AQ$138,,MATCH($D198,$70:$70,0)-7),0),1)&amp;""""&amp;"#g'"&amp;" ${CONFIG_DIR}db_data_config.txt; export "&amp;BS$164&amp;"="&amp;""""&amp;INDEX($E$136:$G$138,MATCH("●",INDEX($H$136:$AQ$138,,MATCH($D198,$70:$70,0)-7),0),1)&amp;""";"),",",""",""")</f>
        <v/>
      </c>
      <c r="BT198" s="73" t="str">
        <f>SUBSTITUTE(IF(INDEX($E$136:$G$138,MATCH("●",INDEX($H$136:$AQ$138,,MATCH($D198,$70:$70,0)-7),0),1)=VLOOKUP(BT$164,$AD$9:$AN$20,8,FALSE),"","sed -i "&amp;IF($AK$162="MacOS","'' ","")&amp;"'s#"&amp;BT$164&amp;"="""&amp;INDEX($E$136:$G$138,MATCH("●",INDEX($H$136:$AQ$138,,MATCH($D198,$70:$70,0)-7),0),1)&amp;""""&amp;"#"&amp;BT$164&amp;"="&amp;""""&amp;VLOOKUP(BT$164,$AD$9:$AN$20,8,FALSE)&amp;""""&amp;"#g'"&amp;"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8" s="60" t="s">
        <v>1107</v>
      </c>
    </row>
    <row r="199" spans="4:73" ht="90" customHeight="1">
      <c r="D199" s="138">
        <f t="shared" si="3"/>
        <v>142</v>
      </c>
      <c r="E199" s="139"/>
      <c r="F199" s="139"/>
      <c r="G199" s="140"/>
      <c r="H199" s="45" t="str">
        <f t="shared" ca="1" si="2"/>
        <v>clear; echo テストケース142; sed -i '' 's#COLUMN_DATA_TYPE="char"#COLUMN_DATA_TYPE="int"#g' ${CONFIG_DIR}db_data_config.txt; export COLUMN_DATA_TYPE="int";sed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6" t="str" cm="1">
        <f t="array" ref="AE199">SUBSTITUTE(INDEX($H$140:$AQ$140, , MATCH($D199, $70:$70, 0)-7),"-","")</f>
        <v>正常</v>
      </c>
      <c r="AF199" s="147"/>
      <c r="AG199" s="148"/>
      <c r="AH199" s="156" t="s">
        <v>1025</v>
      </c>
      <c r="AI199" s="157"/>
      <c r="AJ199" s="157"/>
      <c r="AK199" s="157"/>
      <c r="AL199" s="157"/>
      <c r="AM199" s="157"/>
      <c r="AN199" s="157"/>
      <c r="AO199" s="157"/>
      <c r="AP199" s="157"/>
      <c r="AQ199" s="158"/>
      <c r="AS199" s="69" t="str" cm="1">
        <f t="array" ref="AS199">SUBSTITUTE(TEXT(INDEX($H$143:$AQ$143,1,$D199-108),"000000"),"-","")</f>
        <v>220001</v>
      </c>
      <c r="AT199" s="70"/>
      <c r="AU199" s="71"/>
      <c r="AW199" s="73" t="str">
        <f>SUBSTITUTE(IF(VLOOKUP(AW$164,$AD$9:$AN$20,8,FALSE)=INDEX($E$76:$G$78,MATCH("●",INDEX($H$76:$AQ$78,,MATCH($D199,$70:$70,0)-7),0),1),"","sed -i "&amp;IF($AK$162="MacOS","'' ","")&amp;"'s#"&amp;AW$164&amp;"="""&amp;VLOOKUP(AW$164,$AD$9:$AN$20,8,FALSE)&amp;""""&amp;"#"&amp;AW$164&amp;"="&amp;""""&amp;INDEX($E$76:$G$78,MATCH("●",INDEX($H$76:$AQ$78,,MATCH($D199,$70:$70,0)-7),0),1)&amp;""""&amp;"#g'"&amp;" ${CONFIG_DIR}db_data_config.txt; export "&amp;AW$164&amp;"="&amp;""""&amp;INDEX($E$76:$G$78,MATCH("●",INDEX($H$76:$AQ$78,,MATCH($D199,$70:$70,0)-7),0),1)&amp;""";"),",",""",""")</f>
        <v/>
      </c>
      <c r="AX199" s="73" t="str">
        <f>SUBSTITUTE(IF(INDEX($E$76:$G$78,MATCH("●",INDEX($H$76:$AQ$78,,MATCH($D199,$70:$70,0)-7),0),1)=VLOOKUP(AX$164,$AD$9:$AN$20,8,FALSE),"","sed -i "&amp;IF($AK$162="MacOS","'' ","")&amp;"'s#"&amp;AX$164&amp;"="""&amp;INDEX($E$76:$G$78,MATCH("●",INDEX($H$76:$AQ$78,,MATCH($D199,$70:$70,0)-7),0),1)&amp;""""&amp;"#"&amp;AX$164&amp;"="&amp;""""&amp;VLOOKUP(AX$164,$AD$9:$AN$20,8,FALSE)&amp;""""&amp;"#g'"&amp;"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99" s="73" t="str">
        <f>SUBSTITUTE(IF(VLOOKUP(AY$164,$AD$9:$AN$20,8,FALSE)=INDEX($E$80:$G$84,MATCH("●",INDEX($H$80:$AQ$84,,MATCH($D199,$70:$70,0)-7),0),1),"","sed -i "&amp;IF($AK$162="MacOS","'' ","")&amp;"'s#"&amp;AY$164&amp;"="""&amp;VLOOKUP(AY$164,$AD$9:$AN$20,8,FALSE)&amp;""""&amp;"#"&amp;AY$164&amp;"="&amp;""""&amp;INDEX($E$80:$G$84,MATCH("●",INDEX($H$80:$AQ$84,,MATCH($D199,$70:$70,0)-7),0),1)&amp;""""&amp;"#g'"&amp;" ${CONFIG_DIR}db_data_config.txt; export "&amp;AY$164&amp;"="&amp;""""&amp;INDEX($E$80:$G$84,MATCH("●",INDEX($H$80:$AQ$84,,MATCH($D199,$70:$70,0)-7),0),1)&amp;""";"),",",""",""")</f>
        <v>sed -i '' 's#COLUMN_DATA_TYPE="char"#COLUMN_DATA_TYPE="int"#g' ${CONFIG_DIR}db_data_config.txt; export COLUMN_DATA_TYPE="int";</v>
      </c>
      <c r="AZ199" s="73" t="str">
        <f>SUBSTITUTE(IF(INDEX($E$80:$G$84,MATCH("●",INDEX($H$80:$AQ$84,,MATCH($D199,$70:$70,0)-7),0),1)=VLOOKUP(AZ$164,$AD$9:$AN$20,8,FALSE),"","sed -i "&amp;IF($AK$162="MacOS","'' ","")&amp;"'s#"&amp;AZ$164&amp;"="""&amp;INDEX($E$80:$G$84,MATCH("●",INDEX($H$80:$AQ$84,,MATCH($D199,$70:$70,0)-7),0),1)&amp;""""&amp;"#"&amp;AZ$164&amp;"="&amp;""""&amp;VLOOKUP(AZ$164,$AD$9:$AN$20,8,FALSE)&amp;""""&amp;"#g'"&amp;"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199" s="73" t="str">
        <f>SUBSTITUTE(IF(VLOOKUP(BA$164,$AD$9:$AN$20,8,FALSE)=INDEX($E$86:$G$99,MATCH("●",INDEX($H$86:$AQ$99,,MATCH($D199,$70:$70,0)-7),0),1),"","sed -i "&amp;IF($AK$162="MacOS","'' ","")&amp;"'s#"&amp;BA$164&amp;"="""&amp;VLOOKUP(BA$164,$AD$9:$AN$20,8,FALSE)&amp;""""&amp;"#"&amp;BA$164&amp;"="&amp;""""&amp;INDEX($E$86:$G$99,MATCH("●",INDEX($H$86:$AQ$99,,MATCH($D199,$70:$70,0)-7),0),1)&amp;""""&amp;"#g'"&amp;" ${CONFIG_DIR}db_data_config.txt; export "&amp;BA$164&amp;"="&amp;""""&amp;INDEX($E$86:$G$99,MATCH("●",INDEX($H$86:$AQ$99,,MATCH($D199,$70:$70,0)-7),0),1)&amp;""";"),",",""",""")</f>
        <v>sed -i '' 's#COLUMN_DATA_LENGTH="3"#COLUMN_DATA_LENGTH="4"#g' ${CONFIG_DIR}db_data_config.txt; export COLUMN_DATA_LENGTH="4";</v>
      </c>
      <c r="BB199" s="73" t="str">
        <f>SUBSTITUTE(IF(INDEX($E$86:$G$99,MATCH("●",INDEX($H$86:$AQ$99,,MATCH($D199,$70:$70,0)-7),0),1)=VLOOKUP(BB$164,$AD$9:$AN$20,8,FALSE),"","sed -i "&amp;IF($AK$162="MacOS","'' ","")&amp;"'s#"&amp;BB$164&amp;"="""&amp;INDEX($E$86:$G$99,MATCH("●",INDEX($H$86:$AQ$99,,MATCH($D199,$70:$70,0)-7),0),1)&amp;""""&amp;"#"&amp;BB$164&amp;"="&amp;""""&amp;VLOOKUP(BB$164,$AD$9:$AN$20,8,FALSE)&amp;""""&amp;"#g'"&amp;"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's#COLUMN_DATA_LENGTH="4"#COLUMN_DATA_LENGTH="3"#g' ${CONFIG_DIR}db_data_config.txt; export COLUMN_DATA_LENGTH="3";</v>
      </c>
      <c r="BC199" s="73" t="str">
        <f>SUBSTITUTE(IF(VLOOKUP(BC$164,$AD$9:$AN$20,8,FALSE)=INDEX($E$101:$G$104,MATCH("●",INDEX($H$101:$AQ$104,,MATCH($D199,$70:$70,0)-7),0),1),"","sed -i "&amp;IF($AK$162="MacOS","'' ","")&amp;"'s#"&amp;BC$164&amp;"="""&amp;VLOOKUP(BC$164,$AD$9:$AN$20,8,FALSE)&amp;""""&amp;"#"&amp;BC$164&amp;"="&amp;""""&amp;INDEX($E$101:$G$104,MATCH("●",INDEX($H$101:$AQ$104,,MATCH($D199,$70:$70,0)-7),0),1)&amp;""""&amp;"#g'"&amp;" ${CONFIG_DIR}db_data_config.txt; export "&amp;BC$164&amp;"="&amp;""""&amp;INDEX($E$101:$G$104,MATCH("●",INDEX($H$101:$AQ$104,,MATCH($D199,$70:$70,0)-7),0),1)&amp;""";"),",",""",""")</f>
        <v>sed -i '' 's#COLUMN_DATA_TRIM="NONE"#COLUMN_DATA_TRIM="FTBT"#g' ${CONFIG_DIR}db_data_config.txt; export COLUMN_DATA_TRIM="FTBT";</v>
      </c>
      <c r="BD199" s="73" t="str">
        <f>SUBSTITUTE(IF(INDEX($E$101:$G$104,MATCH("●",INDEX($H$101:$AQ$104,,MATCH($D199,$70:$70,0)-7),0),1)=VLOOKUP(BD$164,$AD$9:$AN$20,8,FALSE),"","sed -i "&amp;IF($AK$162="MacOS","'' ","")&amp;"'s#"&amp;BD$164&amp;"="""&amp;INDEX($E$101:$G$104,MATCH("●",INDEX($H$101:$AQ$104,,MATCH($D199,$70:$70,0)-7),0),1)&amp;""""&amp;"#"&amp;BD$164&amp;"="&amp;""""&amp;VLOOKUP(BD$164,$AD$9:$AN$20,8,FALSE)&amp;""""&amp;"#g'"&amp;"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99" s="73" t="str">
        <f>SUBSTITUTE(IF(VLOOKUP(BE$164,$AD$9:$AN$20,8,FALSE)=INDEX($E$106:$G$109,MATCH("●",INDEX($H$106:$AQ$109,,MATCH($D199,$70:$70,0)-7),0),1),"","sed -i "&amp;IF($AK$162="MacOS","'' ","")&amp;"'s#"&amp;BE$164&amp;"="""&amp;VLOOKUP(BE$164,$AD$9:$AN$20,8,FALSE)&amp;""""&amp;"#"&amp;BE$164&amp;"="&amp;""""&amp;INDEX($E$106:$G$109,MATCH("●",INDEX($H$106:$AQ$109,,MATCH($D199,$70:$70,0)-7),0),1)&amp;""""&amp;"#g'"&amp;" ${CONFIG_DIR}db_data_config.txt; export "&amp;BE$164&amp;"="&amp;""""&amp;INDEX($E$106:$G$109,MATCH("●",INDEX($H$106:$AQ$109,,MATCH($D199,$70:$70,0)-7),0),1)&amp;""";"),",",""",""")</f>
        <v>sed -i '' 's#COLUMN_DATA_SIGNED="0"#COLUMN_DATA_SIGNED="1"#g' ${CONFIG_DIR}db_data_config.txt; export COLUMN_DATA_SIGNED="1";</v>
      </c>
      <c r="BF199" s="73" t="str">
        <f>SUBSTITUTE(IF(INDEX($E$106:$G$109,MATCH("●",INDEX($H$106:$AQ$109,,MATCH($D199,$70:$70,0)-7),0),1)=VLOOKUP(BF$164,$AD$9:$AN$20,8,FALSE),"","sed -i "&amp;IF($AK$162="MacOS","'' ","")&amp;"'s#"&amp;BF$164&amp;"="""&amp;INDEX($E$106:$G$109,MATCH("●",INDEX($H$106:$AQ$109,,MATCH($D199,$70:$70,0)-7),0),1)&amp;""""&amp;"#"&amp;BF$164&amp;"="&amp;""""&amp;VLOOKUP(BF$164,$AD$9:$AN$20,8,FALSE)&amp;""""&amp;"#g'"&amp;"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199" s="73" t="str">
        <f>SUBSTITUTE(IF(VLOOKUP(BG$164,$AD$9:$AN$20,8,FALSE)=INDEX($E$111:$G$114,MATCH("●",INDEX($H$111:$AQ$114,,MATCH($D199,$70:$70,0)-7),0),1),"","sed -i "&amp;IF($AK$162="MacOS","'' ","")&amp;"'s#"&amp;BG$164&amp;"="""&amp;VLOOKUP(BG$164,$AD$9:$AN$20,8,FALSE)&amp;""""&amp;"#"&amp;BG$164&amp;"="&amp;""""&amp;INDEX($E$111:$G$114,MATCH("●",INDEX($H$111:$AQ$114,,MATCH($D199,$70:$70,0)-7),0),1)&amp;""""&amp;"#g'"&amp;" ${CONFIG_DIR}db_data_config.txt; export "&amp;BG$164&amp;"="&amp;""""&amp;INDEX($E$111:$G$114,MATCH("●",INDEX($H$111:$AQ$114,,MATCH($D199,$70:$70,0)-7),0),1)&amp;""";"),",",""",""")</f>
        <v>sed -i '' 's#SIGN_DIGIT="0"#SIGN_DIGIT="1"#g' ${CONFIG_DIR}db_data_config.txt; export SIGN_DIGIT="1";</v>
      </c>
      <c r="BH199" s="73" t="str">
        <f>SUBSTITUTE(IF(INDEX($E$111:$G$114,MATCH("●",INDEX($H$111:$AQ$114,,MATCH($D199,$70:$70,0)-7),0),1)=VLOOKUP(BH$164,$AD$9:$AN$20,8,FALSE),"","sed -i "&amp;IF($AK$162="MacOS","'' ","")&amp;"'s#"&amp;BH$164&amp;"="""&amp;INDEX($E$111:$G$114,MATCH("●",INDEX($H$111:$AQ$114,,MATCH($D199,$70:$70,0)-7),0),1)&amp;""""&amp;"#"&amp;BH$164&amp;"="&amp;""""&amp;VLOOKUP(BH$164,$AD$9:$AN$20,8,FALSE)&amp;""""&amp;"#g'"&amp;"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199" s="73" t="str">
        <f>SUBSTITUTE(IF(VLOOKUP(BI$164,$AD$9:$AN$20,8,FALSE)=INDEX($E$116:$G$118,MATCH("●",INDEX($H$116:$AQ$118,,MATCH($D199,$70:$70,0)-7),0),1),"","sed -i "&amp;IF($AK$162="MacOS","'' ","")&amp;"'s#"&amp;BI$164&amp;"="""&amp;VLOOKUP(BI$164,$AD$9:$AN$20,8,FALSE)&amp;""""&amp;"#"&amp;BI$164&amp;"="&amp;""""&amp;INDEX($E$116:$G$118,MATCH("●",INDEX($H$116:$AQ$118,,MATCH($D199,$70:$70,0)-7),0),1)&amp;""""&amp;"#g'"&amp;" ${CONFIG_DIR}db_data_config.txt; export "&amp;BI$164&amp;"="&amp;""""&amp;INDEX($E$116:$G$118,MATCH("●",INDEX($H$116:$AQ$118,,MATCH($D199,$70:$70,0)-7),0),1)&amp;""";"),",",""",""")</f>
        <v/>
      </c>
      <c r="BJ199" s="73" t="str">
        <f>SUBSTITUTE(IF(INDEX($E$116:$G$118,MATCH("●",INDEX($H$116:$AQ$118,,MATCH($D199,$70:$70,0)-7),0),1)=VLOOKUP(BJ$164,$AD$9:$AN$20,8,FALSE),"","sed -i "&amp;IF($AK$162="MacOS","'' ","")&amp;"'s#"&amp;BJ$164&amp;"="""&amp;INDEX($E$116:$G$118,MATCH("●",INDEX($H$116:$AQ$118,,MATCH($D199,$70:$70,0)-7),0),1)&amp;""""&amp;"#"&amp;BJ$164&amp;"="&amp;""""&amp;VLOOKUP(BJ$164,$AD$9:$AN$20,8,FALSE)&amp;""""&amp;"#g'"&amp;"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99" s="73" t="str">
        <f>SUBSTITUTE(IF(VLOOKUP(BK$164,$AD$9:$AN$20,8,FALSE)=INDEX($E$120:$G$122,MATCH("●",INDEX($H$120:$AQ$122,,MATCH($D199,$70:$70,0)-7),0),1),"","sed -i "&amp;IF($AK$162="MacOS","'' ","")&amp;"'s#"&amp;BK$164&amp;"="""&amp;VLOOKUP(BK$164,$AD$9:$AN$20,8,FALSE)&amp;""""&amp;"#"&amp;BK$164&amp;"="&amp;""""&amp;INDEX($E$120:$G$122,MATCH("●",INDEX($H$120:$AQ$122,,MATCH($D199,$70:$70,0)-7),0),1)&amp;""""&amp;"#g'"&amp;" ${CONFIG_DIR}db_data_config.txt; export "&amp;BK$164&amp;"="&amp;""""&amp;INDEX($E$120:$G$122,MATCH("●",INDEX($H$120:$AQ$122,,MATCH($D199,$70:$70,0)-7),0),1)&amp;""";"),",",""",""")</f>
        <v/>
      </c>
      <c r="BL199" s="73" t="str">
        <f>SUBSTITUTE(IF(INDEX($E$120:$G$122,MATCH("●",INDEX($H$120:$AQ$122,,MATCH($D199,$70:$70,0)-7),0),1)=VLOOKUP(BL$164,$AD$9:$AN$20,8,FALSE),"","sed -i "&amp;IF($AK$162="MacOS","'' ","")&amp;"'s#"&amp;BL$164&amp;"="""&amp;INDEX($E$120:$G$122,MATCH("●",INDEX($H$120:$AQ$122,,MATCH($D199,$70:$70,0)-7),0),1)&amp;""""&amp;"#"&amp;BL$164&amp;"="&amp;""""&amp;VLOOKUP(BL$164,$AD$9:$AN$20,8,FALSE)&amp;""""&amp;"#g'"&amp;"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99" s="73" t="str">
        <f>SUBSTITUTE(IF(VLOOKUP(BM$164,$AD$9:$AN$20,8,FALSE)=INDEX($E$124:$G$126,MATCH("●",INDEX($H$124:$AQ$126,,MATCH($D199,$70:$70,0)-7),0),1),"","sed -i "&amp;IF($AK$162="MacOS","'' ","")&amp;"'s#"&amp;BM$164&amp;"="""&amp;VLOOKUP(BM$164,$AD$9:$AN$20,8,FALSE)&amp;""""&amp;"#"&amp;BM$164&amp;"="&amp;""""&amp;INDEX($E$124:$G$126,MATCH("●",INDEX($H$124:$AQ$126,,MATCH($D199,$70:$70,0)-7),0),1)&amp;""""&amp;"#g'"&amp;" ${CONFIG_DIR}db_data_config.txt; export "&amp;BM$164&amp;"="&amp;""""&amp;INDEX($E$124:$G$126,MATCH("●",INDEX($H$124:$AQ$126,,MATCH($D199,$70:$70,0)-7),0),1)&amp;""";"),",",""",""")</f>
        <v/>
      </c>
      <c r="BN199" s="73" t="str">
        <f>SUBSTITUTE(IF(INDEX($E$124:$G$126,MATCH("●",INDEX($H$124:$AQ$126,,MATCH($D199,$70:$70,0)-7),0),1)=VLOOKUP(BN$164,$AD$9:$AN$20,8,FALSE),"","sed -i "&amp;IF($AK$162="MacOS","'' ","")&amp;"'s#"&amp;BN$164&amp;"="""&amp;INDEX($E$124:$G$126,MATCH("●",INDEX($H$124:$AQ$126,,MATCH($D199,$70:$70,0)-7),0),1)&amp;""""&amp;"#"&amp;BN$164&amp;"="&amp;""""&amp;VLOOKUP(BN$164,$AD$9:$AN$20,8,FALSE)&amp;""""&amp;"#g'"&amp;"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99" s="73" t="str">
        <f>SUBSTITUTE(IF(VLOOKUP(BO$164,$AD$9:$AN$20,8,FALSE)=INDEX($E$128:$G$130,MATCH("●",INDEX($H$128:$AQ$130,,MATCH($D199,$70:$70,0)-7),0),1),"","sed -i "&amp;IF($AK$162="MacOS","'' ","")&amp;"'s#"&amp;BO$164&amp;"="""&amp;VLOOKUP(BO$164,$AD$9:$AN$20,8,FALSE)&amp;""""&amp;"#"&amp;BO$164&amp;"="&amp;""""&amp;INDEX($E$128:$G$130,MATCH("●",INDEX($H$128:$AQ$130,,MATCH($D199,$70:$70,0)-7),0),1)&amp;""""&amp;"#g'"&amp;" ${CONFIG_DIR}db_data_config.txt; export "&amp;BO$164&amp;"="&amp;""""&amp;INDEX($E$128:$G$130,MATCH("●",INDEX($H$128:$AQ$130,,MATCH($D199,$70:$70,0)-7),0),1)&amp;""";"),",",""",""")</f>
        <v/>
      </c>
      <c r="BP199" s="73" t="str">
        <f>SUBSTITUTE(IF(INDEX($E$128:$G$130,MATCH("●",INDEX($H$128:$AQ$130,,MATCH($D199,$70:$70,0)-7),0),1)=VLOOKUP(BP$164,$AD$9:$AN$20,8,FALSE),"","sed -i "&amp;IF($AK$162="MacOS","'' ","")&amp;"'s#"&amp;BP$164&amp;"="""&amp;INDEX($E$128:$G$130,MATCH("●",INDEX($H$128:$AQ$130,,MATCH($D199,$70:$70,0)-7),0),1)&amp;""""&amp;"#"&amp;BP$164&amp;"="&amp;""""&amp;VLOOKUP(BP$164,$AD$9:$AN$20,8,FALSE)&amp;""""&amp;"#g'"&amp;"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99" s="73" t="str">
        <f>SUBSTITUTE(IF(VLOOKUP(BQ$164,$AD$9:$AN$20,8,FALSE)=INDEX($E$132:$G$134,MATCH("●",INDEX($H$132:$AQ$134,,MATCH($D199,$70:$70,0)-7),0),1),"","sed -i "&amp;IF($AK$162="MacOS","'' ","")&amp;"'s#"&amp;BQ$164&amp;"="""&amp;VLOOKUP(BQ$164,$AD$9:$AN$20,8,FALSE)&amp;""""&amp;"#"&amp;BQ$164&amp;"="&amp;""""&amp;INDEX($E$132:$G$134,MATCH("●",INDEX($H$132:$AQ$134,,MATCH($D199,$70:$70,0)-7),0),1)&amp;""""&amp;"#g'"&amp;" ${CONFIG_DIR}db_data_config.txt; export "&amp;BQ$164&amp;"="&amp;""""&amp;INDEX($E$132:$G$134,MATCH("●",INDEX($H$132:$AQ$134,,MATCH($D199,$70:$70,0)-7),0),1)&amp;""";"),",",""",""")</f>
        <v/>
      </c>
      <c r="BR199" s="73" t="str">
        <f>SUBSTITUTE(IF(INDEX($E$132:$G$134,MATCH("●",INDEX($H$132:$AQ$134,,MATCH($D199,$70:$70,0)-7),0),1)=VLOOKUP(BR$164,$AD$9:$AN$20,8,FALSE),"","sed -i "&amp;IF($AK$162="MacOS","'' ","")&amp;"'s#"&amp;BR$164&amp;"="""&amp;INDEX($E$132:$G$134,MATCH("●",INDEX($H$132:$AQ$134,,MATCH($D199,$70:$70,0)-7),0),1)&amp;""""&amp;"#"&amp;BR$164&amp;"="&amp;""""&amp;VLOOKUP(BR$164,$AD$9:$AN$20,8,FALSE)&amp;""""&amp;"#g'"&amp;"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99" s="73" t="str">
        <f>SUBSTITUTE(IF(VLOOKUP(BS$164,$AD$9:$AN$20,8,FALSE)=INDEX($E$136:$G$138,MATCH("●",INDEX($H$136:$AQ$138,,MATCH($D199,$70:$70,0)-7),0),1),"","sed -i "&amp;IF($AK$162="MacOS","'' ","")&amp;"'s#"&amp;BS$164&amp;"="""&amp;VLOOKUP(BS$164,$AD$9:$AN$20,8,FALSE)&amp;""""&amp;"#"&amp;BS$164&amp;"="&amp;""""&amp;INDEX($E$136:$G$138,MATCH("●",INDEX($H$136:$AQ$138,,MATCH($D199,$70:$70,0)-7),0),1)&amp;""""&amp;"#g'"&amp;" ${CONFIG_DIR}db_data_config.txt; export "&amp;BS$164&amp;"="&amp;""""&amp;INDEX($E$136:$G$138,MATCH("●",INDEX($H$136:$AQ$138,,MATCH($D199,$70:$70,0)-7),0),1)&amp;""";"),",",""",""")</f>
        <v/>
      </c>
      <c r="BT199" s="73" t="str">
        <f>SUBSTITUTE(IF(INDEX($E$136:$G$138,MATCH("●",INDEX($H$136:$AQ$138,,MATCH($D199,$70:$70,0)-7),0),1)=VLOOKUP(BT$164,$AD$9:$AN$20,8,FALSE),"","sed -i "&amp;IF($AK$162="MacOS","'' ","")&amp;"'s#"&amp;BT$164&amp;"="""&amp;INDEX($E$136:$G$138,MATCH("●",INDEX($H$136:$AQ$138,,MATCH($D199,$70:$70,0)-7),0),1)&amp;""""&amp;"#"&amp;BT$164&amp;"="&amp;""""&amp;VLOOKUP(BT$164,$AD$9:$AN$20,8,FALSE)&amp;""""&amp;"#g'"&amp;"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99" s="60" t="s">
        <v>1107</v>
      </c>
    </row>
    <row r="200" spans="4:73" ht="90" customHeight="1">
      <c r="D200" s="138">
        <f t="shared" si="3"/>
        <v>143</v>
      </c>
      <c r="E200" s="139"/>
      <c r="F200" s="139"/>
      <c r="G200" s="140"/>
      <c r="H200" s="45" t="str">
        <f t="shared" ca="1" si="2"/>
        <v>clear; echo テストケース143;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6" t="str" cm="1">
        <f t="array" ref="AE200">SUBSTITUTE(INDEX($H$140:$AQ$140, , MATCH($D200, $70:$70, 0)-7),"-","")</f>
        <v>異常</v>
      </c>
      <c r="AF200" s="147"/>
      <c r="AG200" s="148"/>
      <c r="AH200" s="156" t="s">
        <v>1026</v>
      </c>
      <c r="AI200" s="157"/>
      <c r="AJ200" s="157"/>
      <c r="AK200" s="157"/>
      <c r="AL200" s="157"/>
      <c r="AM200" s="157"/>
      <c r="AN200" s="157"/>
      <c r="AO200" s="157"/>
      <c r="AP200" s="157"/>
      <c r="AQ200" s="158"/>
      <c r="AS200" s="69" t="str" cm="1">
        <f t="array" ref="AS200">SUBSTITUTE(TEXT(INDEX($H$143:$AQ$143,1,$D200-108),"000000"),"-","")</f>
        <v>220154</v>
      </c>
      <c r="AT200" s="70"/>
      <c r="AU200" s="71"/>
      <c r="AW200" s="73" t="str">
        <f>SUBSTITUTE(IF(VLOOKUP(AW$164,$AD$9:$AN$20,8,FALSE)=INDEX($E$76:$G$78,MATCH("●",INDEX($H$76:$AQ$78,,MATCH($D200,$70:$70,0)-7),0),1),"","sed -i "&amp;IF($AK$162="MacOS","'' ","")&amp;"'s#"&amp;AW$164&amp;"="""&amp;VLOOKUP(AW$164,$AD$9:$AN$20,8,FALSE)&amp;""""&amp;"#"&amp;AW$164&amp;"="&amp;""""&amp;INDEX($E$76:$G$78,MATCH("●",INDEX($H$76:$AQ$78,,MATCH($D200,$70:$70,0)-7),0),1)&amp;""""&amp;"#g'"&amp;" ${CONFIG_DIR}db_data_config.txt; export "&amp;AW$164&amp;"="&amp;""""&amp;INDEX($E$76:$G$78,MATCH("●",INDEX($H$76:$AQ$78,,MATCH($D200,$70:$70,0)-7),0),1)&amp;""";"),",",""",""")</f>
        <v/>
      </c>
      <c r="AX200" s="73" t="str">
        <f>SUBSTITUTE(IF(INDEX($E$76:$G$78,MATCH("●",INDEX($H$76:$AQ$78,,MATCH($D200,$70:$70,0)-7),0),1)=VLOOKUP(AX$164,$AD$9:$AN$20,8,FALSE),"","sed -i "&amp;IF($AK$162="MacOS","'' ","")&amp;"'s#"&amp;AX$164&amp;"="""&amp;INDEX($E$76:$G$78,MATCH("●",INDEX($H$76:$AQ$78,,MATCH($D200,$70:$70,0)-7),0),1)&amp;""""&amp;"#"&amp;AX$164&amp;"="&amp;""""&amp;VLOOKUP(AX$164,$AD$9:$AN$20,8,FALSE)&amp;""""&amp;"#g'"&amp;"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200" s="73" t="str">
        <f>SUBSTITUTE(IF(VLOOKUP(AY$164,$AD$9:$AN$20,8,FALSE)=INDEX($E$80:$G$84,MATCH("●",INDEX($H$80:$AQ$84,,MATCH($D200,$70:$70,0)-7),0),1),"","sed -i "&amp;IF($AK$162="MacOS","'' ","")&amp;"'s#"&amp;AY$164&amp;"="""&amp;VLOOKUP(AY$164,$AD$9:$AN$20,8,FALSE)&amp;""""&amp;"#"&amp;AY$164&amp;"="&amp;""""&amp;INDEX($E$80:$G$84,MATCH("●",INDEX($H$80:$AQ$84,,MATCH($D200,$70:$70,0)-7),0),1)&amp;""""&amp;"#g'"&amp;" ${CONFIG_DIR}db_data_config.txt; export "&amp;AY$164&amp;"="&amp;""""&amp;INDEX($E$80:$G$84,MATCH("●",INDEX($H$80:$AQ$84,,MATCH($D200,$70:$70,0)-7),0),1)&amp;""";"),",",""",""")</f>
        <v>sed -i '' 's#COLUMN_DATA_TYPE="char"#COLUMN_DATA_TYPE="int"#g' ${CONFIG_DIR}db_data_config.txt; export COLUMN_DATA_TYPE="int";</v>
      </c>
      <c r="AZ200" s="73" t="str">
        <f>SUBSTITUTE(IF(INDEX($E$80:$G$84,MATCH("●",INDEX($H$80:$AQ$84,,MATCH($D200,$70:$70,0)-7),0),1)=VLOOKUP(AZ$164,$AD$9:$AN$20,8,FALSE),"","sed -i "&amp;IF($AK$162="MacOS","'' ","")&amp;"'s#"&amp;AZ$164&amp;"="""&amp;INDEX($E$80:$G$84,MATCH("●",INDEX($H$80:$AQ$84,,MATCH($D200,$70:$70,0)-7),0),1)&amp;""""&amp;"#"&amp;AZ$164&amp;"="&amp;""""&amp;VLOOKUP(AZ$164,$AD$9:$AN$20,8,FALSE)&amp;""""&amp;"#g'"&amp;"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200" s="73" t="str">
        <f>SUBSTITUTE(IF(VLOOKUP(BA$164,$AD$9:$AN$20,8,FALSE)=INDEX($E$86:$G$99,MATCH("●",INDEX($H$86:$AQ$99,,MATCH($D200,$70:$70,0)-7),0),1),"","sed -i "&amp;IF($AK$162="MacOS","'' ","")&amp;"'s#"&amp;BA$164&amp;"="""&amp;VLOOKUP(BA$164,$AD$9:$AN$20,8,FALSE)&amp;""""&amp;"#"&amp;BA$164&amp;"="&amp;""""&amp;INDEX($E$86:$G$99,MATCH("●",INDEX($H$86:$AQ$99,,MATCH($D200,$70:$70,0)-7),0),1)&amp;""""&amp;"#g'"&amp;" ${CONFIG_DIR}db_data_config.txt; export "&amp;BA$164&amp;"="&amp;""""&amp;INDEX($E$86:$G$99,MATCH("●",INDEX($H$86:$AQ$99,,MATCH($D200,$70:$70,0)-7),0),1)&amp;""";"),",",""",""")</f>
        <v>sed -i '' 's#COLUMN_DATA_LENGTH="3"#COLUMN_DATA_LENGTH="2"#g' ${CONFIG_DIR}db_data_config.txt; export COLUMN_DATA_LENGTH="2";</v>
      </c>
      <c r="BB200" s="73" t="str">
        <f>SUBSTITUTE(IF(INDEX($E$86:$G$99,MATCH("●",INDEX($H$86:$AQ$99,,MATCH($D200,$70:$70,0)-7),0),1)=VLOOKUP(BB$164,$AD$9:$AN$20,8,FALSE),"","sed -i "&amp;IF($AK$162="MacOS","'' ","")&amp;"'s#"&amp;BB$164&amp;"="""&amp;INDEX($E$86:$G$99,MATCH("●",INDEX($H$86:$AQ$99,,MATCH($D200,$70:$70,0)-7),0),1)&amp;""""&amp;"#"&amp;BB$164&amp;"="&amp;""""&amp;VLOOKUP(BB$164,$AD$9:$AN$20,8,FALSE)&amp;""""&amp;"#g'"&amp;"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200" s="73" t="str">
        <f>SUBSTITUTE(IF(VLOOKUP(BC$164,$AD$9:$AN$20,8,FALSE)=INDEX($E$101:$G$104,MATCH("●",INDEX($H$101:$AQ$104,,MATCH($D200,$70:$70,0)-7),0),1),"","sed -i "&amp;IF($AK$162="MacOS","'' ","")&amp;"'s#"&amp;BC$164&amp;"="""&amp;VLOOKUP(BC$164,$AD$9:$AN$20,8,FALSE)&amp;""""&amp;"#"&amp;BC$164&amp;"="&amp;""""&amp;INDEX($E$101:$G$104,MATCH("●",INDEX($H$101:$AQ$104,,MATCH($D200,$70:$70,0)-7),0),1)&amp;""""&amp;"#g'"&amp;" ${CONFIG_DIR}db_data_config.txt; export "&amp;BC$164&amp;"="&amp;""""&amp;INDEX($E$101:$G$104,MATCH("●",INDEX($H$101:$AQ$104,,MATCH($D200,$70:$70,0)-7),0),1)&amp;""";"),",",""",""")</f>
        <v>sed -i '' 's#COLUMN_DATA_TRIM="NONE"#COLUMN_DATA_TRIM="ftbt"#g' ${CONFIG_DIR}db_data_config.txt; export COLUMN_DATA_TRIM="ftbt";</v>
      </c>
      <c r="BD200" s="73" t="str">
        <f>SUBSTITUTE(IF(INDEX($E$101:$G$104,MATCH("●",INDEX($H$101:$AQ$104,,MATCH($D200,$70:$70,0)-7),0),1)=VLOOKUP(BD$164,$AD$9:$AN$20,8,FALSE),"","sed -i "&amp;IF($AK$162="MacOS","'' ","")&amp;"'s#"&amp;BD$164&amp;"="""&amp;INDEX($E$101:$G$104,MATCH("●",INDEX($H$101:$AQ$104,,MATCH($D200,$70:$70,0)-7),0),1)&amp;""""&amp;"#"&amp;BD$164&amp;"="&amp;""""&amp;VLOOKUP(BD$164,$AD$9:$AN$20,8,FALSE)&amp;""""&amp;"#g'"&amp;"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200" s="73" t="str">
        <f>SUBSTITUTE(IF(VLOOKUP(BE$164,$AD$9:$AN$20,8,FALSE)=INDEX($E$106:$G$109,MATCH("●",INDEX($H$106:$AQ$109,,MATCH($D200,$70:$70,0)-7),0),1),"","sed -i "&amp;IF($AK$162="MacOS","'' ","")&amp;"'s#"&amp;BE$164&amp;"="""&amp;VLOOKUP(BE$164,$AD$9:$AN$20,8,FALSE)&amp;""""&amp;"#"&amp;BE$164&amp;"="&amp;""""&amp;INDEX($E$106:$G$109,MATCH("●",INDEX($H$106:$AQ$109,,MATCH($D200,$70:$70,0)-7),0),1)&amp;""""&amp;"#g'"&amp;" ${CONFIG_DIR}db_data_config.txt; export "&amp;BE$164&amp;"="&amp;""""&amp;INDEX($E$106:$G$109,MATCH("●",INDEX($H$106:$AQ$109,,MATCH($D200,$70:$70,0)-7),0),1)&amp;""";"),",",""",""")</f>
        <v>sed -i '' 's#COLUMN_DATA_SIGNED="0"#COLUMN_DATA_SIGNED="1"#g' ${CONFIG_DIR}db_data_config.txt; export COLUMN_DATA_SIGNED="1";</v>
      </c>
      <c r="BF200" s="73" t="str">
        <f>SUBSTITUTE(IF(INDEX($E$106:$G$109,MATCH("●",INDEX($H$106:$AQ$109,,MATCH($D200,$70:$70,0)-7),0),1)=VLOOKUP(BF$164,$AD$9:$AN$20,8,FALSE),"","sed -i "&amp;IF($AK$162="MacOS","'' ","")&amp;"'s#"&amp;BF$164&amp;"="""&amp;INDEX($E$106:$G$109,MATCH("●",INDEX($H$106:$AQ$109,,MATCH($D200,$70:$70,0)-7),0),1)&amp;""""&amp;"#"&amp;BF$164&amp;"="&amp;""""&amp;VLOOKUP(BF$164,$AD$9:$AN$20,8,FALSE)&amp;""""&amp;"#g'"&amp;"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200" s="73" t="str">
        <f>SUBSTITUTE(IF(VLOOKUP(BG$164,$AD$9:$AN$20,8,FALSE)=INDEX($E$111:$G$114,MATCH("●",INDEX($H$111:$AQ$114,,MATCH($D200,$70:$70,0)-7),0),1),"","sed -i "&amp;IF($AK$162="MacOS","'' ","")&amp;"'s#"&amp;BG$164&amp;"="""&amp;VLOOKUP(BG$164,$AD$9:$AN$20,8,FALSE)&amp;""""&amp;"#"&amp;BG$164&amp;"="&amp;""""&amp;INDEX($E$111:$G$114,MATCH("●",INDEX($H$111:$AQ$114,,MATCH($D200,$70:$70,0)-7),0),1)&amp;""""&amp;"#g'"&amp;" ${CONFIG_DIR}db_data_config.txt; export "&amp;BG$164&amp;"="&amp;""""&amp;INDEX($E$111:$G$114,MATCH("●",INDEX($H$111:$AQ$114,,MATCH($D200,$70:$70,0)-7),0),1)&amp;""";"),",",""",""")</f>
        <v>sed -i '' 's#SIGN_DIGIT="0"#SIGN_DIGIT="1"#g' ${CONFIG_DIR}db_data_config.txt; export SIGN_DIGIT="1";</v>
      </c>
      <c r="BH200" s="73" t="str">
        <f>SUBSTITUTE(IF(INDEX($E$111:$G$114,MATCH("●",INDEX($H$111:$AQ$114,,MATCH($D200,$70:$70,0)-7),0),1)=VLOOKUP(BH$164,$AD$9:$AN$20,8,FALSE),"","sed -i "&amp;IF($AK$162="MacOS","'' ","")&amp;"'s#"&amp;BH$164&amp;"="""&amp;INDEX($E$111:$G$114,MATCH("●",INDEX($H$111:$AQ$114,,MATCH($D200,$70:$70,0)-7),0),1)&amp;""""&amp;"#"&amp;BH$164&amp;"="&amp;""""&amp;VLOOKUP(BH$164,$AD$9:$AN$20,8,FALSE)&amp;""""&amp;"#g'"&amp;"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200" s="73" t="str">
        <f>SUBSTITUTE(IF(VLOOKUP(BI$164,$AD$9:$AN$20,8,FALSE)=INDEX($E$116:$G$118,MATCH("●",INDEX($H$116:$AQ$118,,MATCH($D200,$70:$70,0)-7),0),1),"","sed -i "&amp;IF($AK$162="MacOS","'' ","")&amp;"'s#"&amp;BI$164&amp;"="""&amp;VLOOKUP(BI$164,$AD$9:$AN$20,8,FALSE)&amp;""""&amp;"#"&amp;BI$164&amp;"="&amp;""""&amp;INDEX($E$116:$G$118,MATCH("●",INDEX($H$116:$AQ$118,,MATCH($D200,$70:$70,0)-7),0),1)&amp;""""&amp;"#g'"&amp;" ${CONFIG_DIR}db_data_config.txt; export "&amp;BI$164&amp;"="&amp;""""&amp;INDEX($E$116:$G$118,MATCH("●",INDEX($H$116:$AQ$118,,MATCH($D200,$70:$70,0)-7),0),1)&amp;""";"),",",""",""")</f>
        <v/>
      </c>
      <c r="BJ200" s="73" t="str">
        <f>SUBSTITUTE(IF(INDEX($E$116:$G$118,MATCH("●",INDEX($H$116:$AQ$118,,MATCH($D200,$70:$70,0)-7),0),1)=VLOOKUP(BJ$164,$AD$9:$AN$20,8,FALSE),"","sed -i "&amp;IF($AK$162="MacOS","'' ","")&amp;"'s#"&amp;BJ$164&amp;"="""&amp;INDEX($E$116:$G$118,MATCH("●",INDEX($H$116:$AQ$118,,MATCH($D200,$70:$70,0)-7),0),1)&amp;""""&amp;"#"&amp;BJ$164&amp;"="&amp;""""&amp;VLOOKUP(BJ$164,$AD$9:$AN$20,8,FALSE)&amp;""""&amp;"#g'"&amp;"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200" s="73" t="str">
        <f>SUBSTITUTE(IF(VLOOKUP(BK$164,$AD$9:$AN$20,8,FALSE)=INDEX($E$120:$G$122,MATCH("●",INDEX($H$120:$AQ$122,,MATCH($D200,$70:$70,0)-7),0),1),"","sed -i "&amp;IF($AK$162="MacOS","'' ","")&amp;"'s#"&amp;BK$164&amp;"="""&amp;VLOOKUP(BK$164,$AD$9:$AN$20,8,FALSE)&amp;""""&amp;"#"&amp;BK$164&amp;"="&amp;""""&amp;INDEX($E$120:$G$122,MATCH("●",INDEX($H$120:$AQ$122,,MATCH($D200,$70:$70,0)-7),0),1)&amp;""""&amp;"#g'"&amp;" ${CONFIG_DIR}db_data_config.txt; export "&amp;BK$164&amp;"="&amp;""""&amp;INDEX($E$120:$G$122,MATCH("●",INDEX($H$120:$AQ$122,,MATCH($D200,$70:$70,0)-7),0),1)&amp;""";"),",",""",""")</f>
        <v/>
      </c>
      <c r="BL200" s="73" t="str">
        <f>SUBSTITUTE(IF(INDEX($E$120:$G$122,MATCH("●",INDEX($H$120:$AQ$122,,MATCH($D200,$70:$70,0)-7),0),1)=VLOOKUP(BL$164,$AD$9:$AN$20,8,FALSE),"","sed -i "&amp;IF($AK$162="MacOS","'' ","")&amp;"'s#"&amp;BL$164&amp;"="""&amp;INDEX($E$120:$G$122,MATCH("●",INDEX($H$120:$AQ$122,,MATCH($D200,$70:$70,0)-7),0),1)&amp;""""&amp;"#"&amp;BL$164&amp;"="&amp;""""&amp;VLOOKUP(BL$164,$AD$9:$AN$20,8,FALSE)&amp;""""&amp;"#g'"&amp;"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200" s="73" t="str">
        <f>SUBSTITUTE(IF(VLOOKUP(BM$164,$AD$9:$AN$20,8,FALSE)=INDEX($E$124:$G$126,MATCH("●",INDEX($H$124:$AQ$126,,MATCH($D200,$70:$70,0)-7),0),1),"","sed -i "&amp;IF($AK$162="MacOS","'' ","")&amp;"'s#"&amp;BM$164&amp;"="""&amp;VLOOKUP(BM$164,$AD$9:$AN$20,8,FALSE)&amp;""""&amp;"#"&amp;BM$164&amp;"="&amp;""""&amp;INDEX($E$124:$G$126,MATCH("●",INDEX($H$124:$AQ$126,,MATCH($D200,$70:$70,0)-7),0),1)&amp;""""&amp;"#g'"&amp;" ${CONFIG_DIR}db_data_config.txt; export "&amp;BM$164&amp;"="&amp;""""&amp;INDEX($E$124:$G$126,MATCH("●",INDEX($H$124:$AQ$126,,MATCH($D200,$70:$70,0)-7),0),1)&amp;""";"),",",""",""")</f>
        <v/>
      </c>
      <c r="BN200" s="73" t="str">
        <f>SUBSTITUTE(IF(INDEX($E$124:$G$126,MATCH("●",INDEX($H$124:$AQ$126,,MATCH($D200,$70:$70,0)-7),0),1)=VLOOKUP(BN$164,$AD$9:$AN$20,8,FALSE),"","sed -i "&amp;IF($AK$162="MacOS","'' ","")&amp;"'s#"&amp;BN$164&amp;"="""&amp;INDEX($E$124:$G$126,MATCH("●",INDEX($H$124:$AQ$126,,MATCH($D200,$70:$70,0)-7),0),1)&amp;""""&amp;"#"&amp;BN$164&amp;"="&amp;""""&amp;VLOOKUP(BN$164,$AD$9:$AN$20,8,FALSE)&amp;""""&amp;"#g'"&amp;"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200" s="73" t="str">
        <f>SUBSTITUTE(IF(VLOOKUP(BO$164,$AD$9:$AN$20,8,FALSE)=INDEX($E$128:$G$130,MATCH("●",INDEX($H$128:$AQ$130,,MATCH($D200,$70:$70,0)-7),0),1),"","sed -i "&amp;IF($AK$162="MacOS","'' ","")&amp;"'s#"&amp;BO$164&amp;"="""&amp;VLOOKUP(BO$164,$AD$9:$AN$20,8,FALSE)&amp;""""&amp;"#"&amp;BO$164&amp;"="&amp;""""&amp;INDEX($E$128:$G$130,MATCH("●",INDEX($H$128:$AQ$130,,MATCH($D200,$70:$70,0)-7),0),1)&amp;""""&amp;"#g'"&amp;" ${CONFIG_DIR}db_data_config.txt; export "&amp;BO$164&amp;"="&amp;""""&amp;INDEX($E$128:$G$130,MATCH("●",INDEX($H$128:$AQ$130,,MATCH($D200,$70:$70,0)-7),0),1)&amp;""";"),",",""",""")</f>
        <v/>
      </c>
      <c r="BP200" s="73" t="str">
        <f>SUBSTITUTE(IF(INDEX($E$128:$G$130,MATCH("●",INDEX($H$128:$AQ$130,,MATCH($D200,$70:$70,0)-7),0),1)=VLOOKUP(BP$164,$AD$9:$AN$20,8,FALSE),"","sed -i "&amp;IF($AK$162="MacOS","'' ","")&amp;"'s#"&amp;BP$164&amp;"="""&amp;INDEX($E$128:$G$130,MATCH("●",INDEX($H$128:$AQ$130,,MATCH($D200,$70:$70,0)-7),0),1)&amp;""""&amp;"#"&amp;BP$164&amp;"="&amp;""""&amp;VLOOKUP(BP$164,$AD$9:$AN$20,8,FALSE)&amp;""""&amp;"#g'"&amp;"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200" s="73" t="str">
        <f>SUBSTITUTE(IF(VLOOKUP(BQ$164,$AD$9:$AN$20,8,FALSE)=INDEX($E$132:$G$134,MATCH("●",INDEX($H$132:$AQ$134,,MATCH($D200,$70:$70,0)-7),0),1),"","sed -i "&amp;IF($AK$162="MacOS","'' ","")&amp;"'s#"&amp;BQ$164&amp;"="""&amp;VLOOKUP(BQ$164,$AD$9:$AN$20,8,FALSE)&amp;""""&amp;"#"&amp;BQ$164&amp;"="&amp;""""&amp;INDEX($E$132:$G$134,MATCH("●",INDEX($H$132:$AQ$134,,MATCH($D200,$70:$70,0)-7),0),1)&amp;""""&amp;"#g'"&amp;" ${CONFIG_DIR}db_data_config.txt; export "&amp;BQ$164&amp;"="&amp;""""&amp;INDEX($E$132:$G$134,MATCH("●",INDEX($H$132:$AQ$134,,MATCH($D200,$70:$70,0)-7),0),1)&amp;""";"),",",""",""")</f>
        <v/>
      </c>
      <c r="BR200" s="73" t="str">
        <f>SUBSTITUTE(IF(INDEX($E$132:$G$134,MATCH("●",INDEX($H$132:$AQ$134,,MATCH($D200,$70:$70,0)-7),0),1)=VLOOKUP(BR$164,$AD$9:$AN$20,8,FALSE),"","sed -i "&amp;IF($AK$162="MacOS","'' ","")&amp;"'s#"&amp;BR$164&amp;"="""&amp;INDEX($E$132:$G$134,MATCH("●",INDEX($H$132:$AQ$134,,MATCH($D200,$70:$70,0)-7),0),1)&amp;""""&amp;"#"&amp;BR$164&amp;"="&amp;""""&amp;VLOOKUP(BR$164,$AD$9:$AN$20,8,FALSE)&amp;""""&amp;"#g'"&amp;"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200" s="73" t="str">
        <f>SUBSTITUTE(IF(VLOOKUP(BS$164,$AD$9:$AN$20,8,FALSE)=INDEX($E$136:$G$138,MATCH("●",INDEX($H$136:$AQ$138,,MATCH($D200,$70:$70,0)-7),0),1),"","sed -i "&amp;IF($AK$162="MacOS","'' ","")&amp;"'s#"&amp;BS$164&amp;"="""&amp;VLOOKUP(BS$164,$AD$9:$AN$20,8,FALSE)&amp;""""&amp;"#"&amp;BS$164&amp;"="&amp;""""&amp;INDEX($E$136:$G$138,MATCH("●",INDEX($H$136:$AQ$138,,MATCH($D200,$70:$70,0)-7),0),1)&amp;""""&amp;"#g'"&amp;" ${CONFIG_DIR}db_data_config.txt; export "&amp;BS$164&amp;"="&amp;""""&amp;INDEX($E$136:$G$138,MATCH("●",INDEX($H$136:$AQ$138,,MATCH($D200,$70:$70,0)-7),0),1)&amp;""";"),",",""",""")</f>
        <v/>
      </c>
      <c r="BT200" s="73" t="str">
        <f>SUBSTITUTE(IF(INDEX($E$136:$G$138,MATCH("●",INDEX($H$136:$AQ$138,,MATCH($D200,$70:$70,0)-7),0),1)=VLOOKUP(BT$164,$AD$9:$AN$20,8,FALSE),"","sed -i "&amp;IF($AK$162="MacOS","'' ","")&amp;"'s#"&amp;BT$164&amp;"="""&amp;INDEX($E$136:$G$138,MATCH("●",INDEX($H$136:$AQ$138,,MATCH($D200,$70:$70,0)-7),0),1)&amp;""""&amp;"#"&amp;BT$164&amp;"="&amp;""""&amp;VLOOKUP(BT$164,$AD$9:$AN$20,8,FALSE)&amp;""""&amp;"#g'"&amp;"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200" s="60" t="s">
        <v>1107</v>
      </c>
    </row>
    <row r="201" spans="4:73" ht="90" customHeight="1">
      <c r="D201" s="138">
        <f t="shared" si="3"/>
        <v>144</v>
      </c>
      <c r="E201" s="139"/>
      <c r="F201" s="139"/>
      <c r="G201" s="140"/>
      <c r="H201" s="45" t="str">
        <f t="shared" ca="1" si="2"/>
        <v>clear; echo テストケース144;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6" t="str" cm="1">
        <f t="array" ref="AE201">SUBSTITUTE(INDEX($H$140:$AQ$140, , MATCH($D201, $70:$70, 0)-7),"-","")</f>
        <v>正常</v>
      </c>
      <c r="AF201" s="147"/>
      <c r="AG201" s="148"/>
      <c r="AH201" s="156" t="s">
        <v>1027</v>
      </c>
      <c r="AI201" s="157"/>
      <c r="AJ201" s="157"/>
      <c r="AK201" s="157"/>
      <c r="AL201" s="157"/>
      <c r="AM201" s="157"/>
      <c r="AN201" s="157"/>
      <c r="AO201" s="157"/>
      <c r="AP201" s="157"/>
      <c r="AQ201" s="158"/>
      <c r="AS201" s="69" t="str" cm="1">
        <f t="array" ref="AS201">SUBSTITUTE(TEXT(INDEX($H$143:$AQ$143,1,$D201-108),"000000"),"-","")</f>
        <v>220001</v>
      </c>
      <c r="AT201" s="70"/>
      <c r="AU201" s="71"/>
      <c r="AW201" s="73" t="str">
        <f>SUBSTITUTE(IF(VLOOKUP(AW$164,$AD$9:$AN$20,8,FALSE)=INDEX($E$76:$G$78,MATCH("●",INDEX($H$76:$AQ$78,,MATCH($D201,$70:$70,0)-7),0),1),"","sed -i "&amp;IF($AK$162="MacOS","'' ","")&amp;"'s#"&amp;AW$164&amp;"="""&amp;VLOOKUP(AW$164,$AD$9:$AN$20,8,FALSE)&amp;""""&amp;"#"&amp;AW$164&amp;"="&amp;""""&amp;INDEX($E$76:$G$78,MATCH("●",INDEX($H$76:$AQ$78,,MATCH($D201,$70:$70,0)-7),0),1)&amp;""""&amp;"#g'"&amp;" ${CONFIG_DIR}db_data_config.txt; export "&amp;AW$164&amp;"="&amp;""""&amp;INDEX($E$76:$G$78,MATCH("●",INDEX($H$76:$AQ$78,,MATCH($D201,$70:$70,0)-7),0),1)&amp;""";"),",",""",""")</f>
        <v/>
      </c>
      <c r="AX201" s="73" t="str">
        <f>SUBSTITUTE(IF(INDEX($E$76:$G$78,MATCH("●",INDEX($H$76:$AQ$78,,MATCH($D201,$70:$70,0)-7),0),1)=VLOOKUP(AX$164,$AD$9:$AN$20,8,FALSE),"","sed -i "&amp;IF($AK$162="MacOS","'' ","")&amp;"'s#"&amp;AX$164&amp;"="""&amp;INDEX($E$76:$G$78,MATCH("●",INDEX($H$76:$AQ$78,,MATCH($D201,$70:$70,0)-7),0),1)&amp;""""&amp;"#"&amp;AX$164&amp;"="&amp;""""&amp;VLOOKUP(AX$164,$AD$9:$AN$20,8,FALSE)&amp;""""&amp;"#g'"&amp;"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201" s="73" t="str">
        <f>SUBSTITUTE(IF(VLOOKUP(AY$164,$AD$9:$AN$20,8,FALSE)=INDEX($E$80:$G$84,MATCH("●",INDEX($H$80:$AQ$84,,MATCH($D201,$70:$70,0)-7),0),1),"","sed -i "&amp;IF($AK$162="MacOS","'' ","")&amp;"'s#"&amp;AY$164&amp;"="""&amp;VLOOKUP(AY$164,$AD$9:$AN$20,8,FALSE)&amp;""""&amp;"#"&amp;AY$164&amp;"="&amp;""""&amp;INDEX($E$80:$G$84,MATCH("●",INDEX($H$80:$AQ$84,,MATCH($D201,$70:$70,0)-7),0),1)&amp;""""&amp;"#g'"&amp;" ${CONFIG_DIR}db_data_config.txt; export "&amp;AY$164&amp;"="&amp;""""&amp;INDEX($E$80:$G$84,MATCH("●",INDEX($H$80:$AQ$84,,MATCH($D201,$70:$70,0)-7),0),1)&amp;""";"),",",""",""")</f>
        <v>sed -i '' 's#COLUMN_DATA_TYPE="char"#COLUMN_DATA_TYPE="int"#g' ${CONFIG_DIR}db_data_config.txt; export COLUMN_DATA_TYPE="int";</v>
      </c>
      <c r="AZ201" s="73" t="str">
        <f>SUBSTITUTE(IF(INDEX($E$80:$G$84,MATCH("●",INDEX($H$80:$AQ$84,,MATCH($D201,$70:$70,0)-7),0),1)=VLOOKUP(AZ$164,$AD$9:$AN$20,8,FALSE),"","sed -i "&amp;IF($AK$162="MacOS","'' ","")&amp;"'s#"&amp;AZ$164&amp;"="""&amp;INDEX($E$80:$G$84,MATCH("●",INDEX($H$80:$AQ$84,,MATCH($D201,$70:$70,0)-7),0),1)&amp;""""&amp;"#"&amp;AZ$164&amp;"="&amp;""""&amp;VLOOKUP(AZ$164,$AD$9:$AN$20,8,FALSE)&amp;""""&amp;"#g'"&amp;"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's#COLUMN_DATA_TYPE="int"#COLUMN_DATA_TYPE="char"#g' ${CONFIG_DIR}db_data_config.txt; export COLUMN_DATA_TYPE="char";</v>
      </c>
      <c r="BA201" s="73" t="str">
        <f>SUBSTITUTE(IF(VLOOKUP(BA$164,$AD$9:$AN$20,8,FALSE)=INDEX($E$86:$G$99,MATCH("●",INDEX($H$86:$AQ$99,,MATCH($D201,$70:$70,0)-7),0),1),"","sed -i "&amp;IF($AK$162="MacOS","'' ","")&amp;"'s#"&amp;BA$164&amp;"="""&amp;VLOOKUP(BA$164,$AD$9:$AN$20,8,FALSE)&amp;""""&amp;"#"&amp;BA$164&amp;"="&amp;""""&amp;INDEX($E$86:$G$99,MATCH("●",INDEX($H$86:$AQ$99,,MATCH($D201,$70:$70,0)-7),0),1)&amp;""""&amp;"#g'"&amp;" ${CONFIG_DIR}db_data_config.txt; export "&amp;BA$164&amp;"="&amp;""""&amp;INDEX($E$86:$G$99,MATCH("●",INDEX($H$86:$AQ$99,,MATCH($D201,$70:$70,0)-7),0),1)&amp;""";"),",",""",""")</f>
        <v/>
      </c>
      <c r="BB201" s="73" t="str">
        <f>SUBSTITUTE(IF(INDEX($E$86:$G$99,MATCH("●",INDEX($H$86:$AQ$99,,MATCH($D201,$70:$70,0)-7),0),1)=VLOOKUP(BB$164,$AD$9:$AN$20,8,FALSE),"","sed -i "&amp;IF($AK$162="MacOS","'' ","")&amp;"'s#"&amp;BB$164&amp;"="""&amp;INDEX($E$86:$G$99,MATCH("●",INDEX($H$86:$AQ$99,,MATCH($D201,$70:$70,0)-7),0),1)&amp;""""&amp;"#"&amp;BB$164&amp;"="&amp;""""&amp;VLOOKUP(BB$164,$AD$9:$AN$20,8,FALSE)&amp;""""&amp;"#g'"&amp;"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/>
      </c>
      <c r="BC201" s="73" t="str">
        <f>SUBSTITUTE(IF(VLOOKUP(BC$164,$AD$9:$AN$20,8,FALSE)=INDEX($E$101:$G$104,MATCH("●",INDEX($H$101:$AQ$104,,MATCH($D201,$70:$70,0)-7),0),1),"","sed -i "&amp;IF($AK$162="MacOS","'' ","")&amp;"'s#"&amp;BC$164&amp;"="""&amp;VLOOKUP(BC$164,$AD$9:$AN$20,8,FALSE)&amp;""""&amp;"#"&amp;BC$164&amp;"="&amp;""""&amp;INDEX($E$101:$G$104,MATCH("●",INDEX($H$101:$AQ$104,,MATCH($D201,$70:$70,0)-7),0),1)&amp;""""&amp;"#g'"&amp;" ${CONFIG_DIR}db_data_config.txt; export "&amp;BC$164&amp;"="&amp;""""&amp;INDEX($E$101:$G$104,MATCH("●",INDEX($H$101:$AQ$104,,MATCH($D201,$70:$70,0)-7),0),1)&amp;""";"),",",""",""")</f>
        <v>sed -i '' 's#COLUMN_DATA_TRIM="NONE"#COLUMN_DATA_TRIM="ftbt"#g' ${CONFIG_DIR}db_data_config.txt; export COLUMN_DATA_TRIM="ftbt";</v>
      </c>
      <c r="BD201" s="73" t="str">
        <f>SUBSTITUTE(IF(INDEX($E$101:$G$104,MATCH("●",INDEX($H$101:$AQ$104,,MATCH($D201,$70:$70,0)-7),0),1)=VLOOKUP(BD$164,$AD$9:$AN$20,8,FALSE),"","sed -i "&amp;IF($AK$162="MacOS","'' ","")&amp;"'s#"&amp;BD$164&amp;"="""&amp;INDEX($E$101:$G$104,MATCH("●",INDEX($H$101:$AQ$104,,MATCH($D201,$70:$70,0)-7),0),1)&amp;""""&amp;"#"&amp;BD$164&amp;"="&amp;""""&amp;VLOOKUP(BD$164,$AD$9:$AN$20,8,FALSE)&amp;""""&amp;"#g'"&amp;"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201" s="73" t="str">
        <f>SUBSTITUTE(IF(VLOOKUP(BE$164,$AD$9:$AN$20,8,FALSE)=INDEX($E$106:$G$109,MATCH("●",INDEX($H$106:$AQ$109,,MATCH($D201,$70:$70,0)-7),0),1),"","sed -i "&amp;IF($AK$162="MacOS","'' ","")&amp;"'s#"&amp;BE$164&amp;"="""&amp;VLOOKUP(BE$164,$AD$9:$AN$20,8,FALSE)&amp;""""&amp;"#"&amp;BE$164&amp;"="&amp;""""&amp;INDEX($E$106:$G$109,MATCH("●",INDEX($H$106:$AQ$109,,MATCH($D201,$70:$70,0)-7),0),1)&amp;""""&amp;"#g'"&amp;" ${CONFIG_DIR}db_data_config.txt; export "&amp;BE$164&amp;"="&amp;""""&amp;INDEX($E$106:$G$109,MATCH("●",INDEX($H$106:$AQ$109,,MATCH($D201,$70:$70,0)-7),0),1)&amp;""";"),",",""",""")</f>
        <v>sed -i '' 's#COLUMN_DATA_SIGNED="0"#COLUMN_DATA_SIGNED="1"#g' ${CONFIG_DIR}db_data_config.txt; export COLUMN_DATA_SIGNED="1";</v>
      </c>
      <c r="BF201" s="73" t="str">
        <f>SUBSTITUTE(IF(INDEX($E$106:$G$109,MATCH("●",INDEX($H$106:$AQ$109,,MATCH($D201,$70:$70,0)-7),0),1)=VLOOKUP(BF$164,$AD$9:$AN$20,8,FALSE),"","sed -i "&amp;IF($AK$162="MacOS","'' ","")&amp;"'s#"&amp;BF$164&amp;"="""&amp;INDEX($E$106:$G$109,MATCH("●",INDEX($H$106:$AQ$109,,MATCH($D201,$70:$70,0)-7),0),1)&amp;""""&amp;"#"&amp;BF$164&amp;"="&amp;""""&amp;VLOOKUP(BF$164,$AD$9:$AN$20,8,FALSE)&amp;""""&amp;"#g'"&amp;"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>sed -i '' 's#COLUMN_DATA_SIGNED="1"#COLUMN_DATA_SIGNED="0"#g' ${CONFIG_DIR}db_data_config.txt; export COLUMN_DATA_SIGNED="0";</v>
      </c>
      <c r="BG201" s="73" t="str">
        <f>SUBSTITUTE(IF(VLOOKUP(BG$164,$AD$9:$AN$20,8,FALSE)=INDEX($E$111:$G$114,MATCH("●",INDEX($H$111:$AQ$114,,MATCH($D201,$70:$70,0)-7),0),1),"","sed -i "&amp;IF($AK$162="MacOS","'' ","")&amp;"'s#"&amp;BG$164&amp;"="""&amp;VLOOKUP(BG$164,$AD$9:$AN$20,8,FALSE)&amp;""""&amp;"#"&amp;BG$164&amp;"="&amp;""""&amp;INDEX($E$111:$G$114,MATCH("●",INDEX($H$111:$AQ$114,,MATCH($D201,$70:$70,0)-7),0),1)&amp;""""&amp;"#g'"&amp;" ${CONFIG_DIR}db_data_config.txt; export "&amp;BG$164&amp;"="&amp;""""&amp;INDEX($E$111:$G$114,MATCH("●",INDEX($H$111:$AQ$114,,MATCH($D201,$70:$70,0)-7),0),1)&amp;""";"),",",""",""")</f>
        <v>sed -i '' 's#SIGN_DIGIT="0"#SIGN_DIGIT="1"#g' ${CONFIG_DIR}db_data_config.txt; export SIGN_DIGIT="1";</v>
      </c>
      <c r="BH201" s="73" t="str">
        <f>SUBSTITUTE(IF(INDEX($E$111:$G$114,MATCH("●",INDEX($H$111:$AQ$114,,MATCH($D201,$70:$70,0)-7),0),1)=VLOOKUP(BH$164,$AD$9:$AN$20,8,FALSE),"","sed -i "&amp;IF($AK$162="MacOS","'' ","")&amp;"'s#"&amp;BH$164&amp;"="""&amp;INDEX($E$111:$G$114,MATCH("●",INDEX($H$111:$AQ$114,,MATCH($D201,$70:$70,0)-7),0),1)&amp;""""&amp;"#"&amp;BH$164&amp;"="&amp;""""&amp;VLOOKUP(BH$164,$AD$9:$AN$20,8,FALSE)&amp;""""&amp;"#g'"&amp;"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>sed -i '' 's#SIGN_DIGIT="1"#SIGN_DIGIT="0"#g' ${CONFIG_DIR}db_data_config.txt; export SIGN_DIGIT="0";</v>
      </c>
      <c r="BI201" s="73" t="str">
        <f>SUBSTITUTE(IF(VLOOKUP(BI$164,$AD$9:$AN$20,8,FALSE)=INDEX($E$116:$G$118,MATCH("●",INDEX($H$116:$AQ$118,,MATCH($D201,$70:$70,0)-7),0),1),"","sed -i "&amp;IF($AK$162="MacOS","'' ","")&amp;"'s#"&amp;BI$164&amp;"="""&amp;VLOOKUP(BI$164,$AD$9:$AN$20,8,FALSE)&amp;""""&amp;"#"&amp;BI$164&amp;"="&amp;""""&amp;INDEX($E$116:$G$118,MATCH("●",INDEX($H$116:$AQ$118,,MATCH($D201,$70:$70,0)-7),0),1)&amp;""""&amp;"#g'"&amp;" ${CONFIG_DIR}db_data_config.txt; export "&amp;BI$164&amp;"="&amp;""""&amp;INDEX($E$116:$G$118,MATCH("●",INDEX($H$116:$AQ$118,,MATCH($D201,$70:$70,0)-7),0),1)&amp;""";"),",",""",""")</f>
        <v/>
      </c>
      <c r="BJ201" s="73" t="str">
        <f>SUBSTITUTE(IF(INDEX($E$116:$G$118,MATCH("●",INDEX($H$116:$AQ$118,,MATCH($D201,$70:$70,0)-7),0),1)=VLOOKUP(BJ$164,$AD$9:$AN$20,8,FALSE),"","sed -i "&amp;IF($AK$162="MacOS","'' ","")&amp;"'s#"&amp;BJ$164&amp;"="""&amp;INDEX($E$116:$G$118,MATCH("●",INDEX($H$116:$AQ$118,,MATCH($D201,$70:$70,0)-7),0),1)&amp;""""&amp;"#"&amp;BJ$164&amp;"="&amp;""""&amp;VLOOKUP(BJ$164,$AD$9:$AN$20,8,FALSE)&amp;""""&amp;"#g'"&amp;"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201" s="73" t="str">
        <f>SUBSTITUTE(IF(VLOOKUP(BK$164,$AD$9:$AN$20,8,FALSE)=INDEX($E$120:$G$122,MATCH("●",INDEX($H$120:$AQ$122,,MATCH($D201,$70:$70,0)-7),0),1),"","sed -i "&amp;IF($AK$162="MacOS","'' ","")&amp;"'s#"&amp;BK$164&amp;"="""&amp;VLOOKUP(BK$164,$AD$9:$AN$20,8,FALSE)&amp;""""&amp;"#"&amp;BK$164&amp;"="&amp;""""&amp;INDEX($E$120:$G$122,MATCH("●",INDEX($H$120:$AQ$122,,MATCH($D201,$70:$70,0)-7),0),1)&amp;""""&amp;"#g'"&amp;" ${CONFIG_DIR}db_data_config.txt; export "&amp;BK$164&amp;"="&amp;""""&amp;INDEX($E$120:$G$122,MATCH("●",INDEX($H$120:$AQ$122,,MATCH($D201,$70:$70,0)-7),0),1)&amp;""";"),",",""",""")</f>
        <v/>
      </c>
      <c r="BL201" s="73" t="str">
        <f>SUBSTITUTE(IF(INDEX($E$120:$G$122,MATCH("●",INDEX($H$120:$AQ$122,,MATCH($D201,$70:$70,0)-7),0),1)=VLOOKUP(BL$164,$AD$9:$AN$20,8,FALSE),"","sed -i "&amp;IF($AK$162="MacOS","'' ","")&amp;"'s#"&amp;BL$164&amp;"="""&amp;INDEX($E$120:$G$122,MATCH("●",INDEX($H$120:$AQ$122,,MATCH($D201,$70:$70,0)-7),0),1)&amp;""""&amp;"#"&amp;BL$164&amp;"="&amp;""""&amp;VLOOKUP(BL$164,$AD$9:$AN$20,8,FALSE)&amp;""""&amp;"#g'"&amp;"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201" s="73" t="str">
        <f>SUBSTITUTE(IF(VLOOKUP(BM$164,$AD$9:$AN$20,8,FALSE)=INDEX($E$124:$G$126,MATCH("●",INDEX($H$124:$AQ$126,,MATCH($D201,$70:$70,0)-7),0),1),"","sed -i "&amp;IF($AK$162="MacOS","'' ","")&amp;"'s#"&amp;BM$164&amp;"="""&amp;VLOOKUP(BM$164,$AD$9:$AN$20,8,FALSE)&amp;""""&amp;"#"&amp;BM$164&amp;"="&amp;""""&amp;INDEX($E$124:$G$126,MATCH("●",INDEX($H$124:$AQ$126,,MATCH($D201,$70:$70,0)-7),0),1)&amp;""""&amp;"#g'"&amp;" ${CONFIG_DIR}db_data_config.txt; export "&amp;BM$164&amp;"="&amp;""""&amp;INDEX($E$124:$G$126,MATCH("●",INDEX($H$124:$AQ$126,,MATCH($D201,$70:$70,0)-7),0),1)&amp;""";"),",",""",""")</f>
        <v/>
      </c>
      <c r="BN201" s="73" t="str">
        <f>SUBSTITUTE(IF(INDEX($E$124:$G$126,MATCH("●",INDEX($H$124:$AQ$126,,MATCH($D201,$70:$70,0)-7),0),1)=VLOOKUP(BN$164,$AD$9:$AN$20,8,FALSE),"","sed -i "&amp;IF($AK$162="MacOS","'' ","")&amp;"'s#"&amp;BN$164&amp;"="""&amp;INDEX($E$124:$G$126,MATCH("●",INDEX($H$124:$AQ$126,,MATCH($D201,$70:$70,0)-7),0),1)&amp;""""&amp;"#"&amp;BN$164&amp;"="&amp;""""&amp;VLOOKUP(BN$164,$AD$9:$AN$20,8,FALSE)&amp;""""&amp;"#g'"&amp;"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201" s="73" t="str">
        <f>SUBSTITUTE(IF(VLOOKUP(BO$164,$AD$9:$AN$20,8,FALSE)=INDEX($E$128:$G$130,MATCH("●",INDEX($H$128:$AQ$130,,MATCH($D201,$70:$70,0)-7),0),1),"","sed -i "&amp;IF($AK$162="MacOS","'' ","")&amp;"'s#"&amp;BO$164&amp;"="""&amp;VLOOKUP(BO$164,$AD$9:$AN$20,8,FALSE)&amp;""""&amp;"#"&amp;BO$164&amp;"="&amp;""""&amp;INDEX($E$128:$G$130,MATCH("●",INDEX($H$128:$AQ$130,,MATCH($D201,$70:$70,0)-7),0),1)&amp;""""&amp;"#g'"&amp;" ${CONFIG_DIR}db_data_config.txt; export "&amp;BO$164&amp;"="&amp;""""&amp;INDEX($E$128:$G$130,MATCH("●",INDEX($H$128:$AQ$130,,MATCH($D201,$70:$70,0)-7),0),1)&amp;""";"),",",""",""")</f>
        <v/>
      </c>
      <c r="BP201" s="73" t="str">
        <f>SUBSTITUTE(IF(INDEX($E$128:$G$130,MATCH("●",INDEX($H$128:$AQ$130,,MATCH($D201,$70:$70,0)-7),0),1)=VLOOKUP(BP$164,$AD$9:$AN$20,8,FALSE),"","sed -i "&amp;IF($AK$162="MacOS","'' ","")&amp;"'s#"&amp;BP$164&amp;"="""&amp;INDEX($E$128:$G$130,MATCH("●",INDEX($H$128:$AQ$130,,MATCH($D201,$70:$70,0)-7),0),1)&amp;""""&amp;"#"&amp;BP$164&amp;"="&amp;""""&amp;VLOOKUP(BP$164,$AD$9:$AN$20,8,FALSE)&amp;""""&amp;"#g'"&amp;"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201" s="73" t="str">
        <f>SUBSTITUTE(IF(VLOOKUP(BQ$164,$AD$9:$AN$20,8,FALSE)=INDEX($E$132:$G$134,MATCH("●",INDEX($H$132:$AQ$134,,MATCH($D201,$70:$70,0)-7),0),1),"","sed -i "&amp;IF($AK$162="MacOS","'' ","")&amp;"'s#"&amp;BQ$164&amp;"="""&amp;VLOOKUP(BQ$164,$AD$9:$AN$20,8,FALSE)&amp;""""&amp;"#"&amp;BQ$164&amp;"="&amp;""""&amp;INDEX($E$132:$G$134,MATCH("●",INDEX($H$132:$AQ$134,,MATCH($D201,$70:$70,0)-7),0),1)&amp;""""&amp;"#g'"&amp;" ${CONFIG_DIR}db_data_config.txt; export "&amp;BQ$164&amp;"="&amp;""""&amp;INDEX($E$132:$G$134,MATCH("●",INDEX($H$132:$AQ$134,,MATCH($D201,$70:$70,0)-7),0),1)&amp;""";"),",",""",""")</f>
        <v/>
      </c>
      <c r="BR201" s="73" t="str">
        <f>SUBSTITUTE(IF(INDEX($E$132:$G$134,MATCH("●",INDEX($H$132:$AQ$134,,MATCH($D201,$70:$70,0)-7),0),1)=VLOOKUP(BR$164,$AD$9:$AN$20,8,FALSE),"","sed -i "&amp;IF($AK$162="MacOS","'' ","")&amp;"'s#"&amp;BR$164&amp;"="""&amp;INDEX($E$132:$G$134,MATCH("●",INDEX($H$132:$AQ$134,,MATCH($D201,$70:$70,0)-7),0),1)&amp;""""&amp;"#"&amp;BR$164&amp;"="&amp;""""&amp;VLOOKUP(BR$164,$AD$9:$AN$20,8,FALSE)&amp;""""&amp;"#g'"&amp;"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201" s="73" t="str">
        <f>SUBSTITUTE(IF(VLOOKUP(BS$164,$AD$9:$AN$20,8,FALSE)=INDEX($E$136:$G$138,MATCH("●",INDEX($H$136:$AQ$138,,MATCH($D201,$70:$70,0)-7),0),1),"","sed -i "&amp;IF($AK$162="MacOS","'' ","")&amp;"'s#"&amp;BS$164&amp;"="""&amp;VLOOKUP(BS$164,$AD$9:$AN$20,8,FALSE)&amp;""""&amp;"#"&amp;BS$164&amp;"="&amp;""""&amp;INDEX($E$136:$G$138,MATCH("●",INDEX($H$136:$AQ$138,,MATCH($D201,$70:$70,0)-7),0),1)&amp;""""&amp;"#g'"&amp;" ${CONFIG_DIR}db_data_config.txt; export "&amp;BS$164&amp;"="&amp;""""&amp;INDEX($E$136:$G$138,MATCH("●",INDEX($H$136:$AQ$138,,MATCH($D201,$70:$70,0)-7),0),1)&amp;""";"),",",""",""")</f>
        <v/>
      </c>
      <c r="BT201" s="73" t="str">
        <f>SUBSTITUTE(IF(INDEX($E$136:$G$138,MATCH("●",INDEX($H$136:$AQ$138,,MATCH($D201,$70:$70,0)-7),0),1)=VLOOKUP(BT$164,$AD$9:$AN$20,8,FALSE),"","sed -i "&amp;IF($AK$162="MacOS","'' ","")&amp;"'s#"&amp;BT$164&amp;"="""&amp;INDEX($E$136:$G$138,MATCH("●",INDEX($H$136:$AQ$138,,MATCH($D201,$70:$70,0)-7),0),1)&amp;""""&amp;"#"&amp;BT$164&amp;"="&amp;""""&amp;VLOOKUP(BT$164,$AD$9:$AN$20,8,FALSE)&amp;""""&amp;"#g'"&amp;"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201" s="60" t="s">
        <v>1107</v>
      </c>
    </row>
  </sheetData>
  <mergeCells count="378">
    <mergeCell ref="AO14:AQ14"/>
    <mergeCell ref="AO15:AQ15"/>
    <mergeCell ref="AO16:AQ16"/>
    <mergeCell ref="AO17:AQ17"/>
    <mergeCell ref="AO18:AQ18"/>
    <mergeCell ref="AO19:AQ19"/>
    <mergeCell ref="AO20:AQ20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102:G102"/>
    <mergeCell ref="E103:G103"/>
    <mergeCell ref="E104:G104"/>
    <mergeCell ref="E106:G106"/>
    <mergeCell ref="E107:G107"/>
    <mergeCell ref="E108:G108"/>
    <mergeCell ref="E92:G92"/>
    <mergeCell ref="E93:G93"/>
    <mergeCell ref="E97:G97"/>
    <mergeCell ref="E98:G98"/>
    <mergeCell ref="E99:G99"/>
    <mergeCell ref="E101:G101"/>
    <mergeCell ref="E96:G96"/>
    <mergeCell ref="E95:G95"/>
    <mergeCell ref="E94:G94"/>
    <mergeCell ref="E117:G117"/>
    <mergeCell ref="E118:G118"/>
    <mergeCell ref="E120:G120"/>
    <mergeCell ref="E121:G121"/>
    <mergeCell ref="E122:G122"/>
    <mergeCell ref="E124:G124"/>
    <mergeCell ref="E109:G109"/>
    <mergeCell ref="E111:G111"/>
    <mergeCell ref="E112:G112"/>
    <mergeCell ref="E113:G113"/>
    <mergeCell ref="E114:G114"/>
    <mergeCell ref="E116:G116"/>
    <mergeCell ref="E133:G133"/>
    <mergeCell ref="E134:G134"/>
    <mergeCell ref="E136:G136"/>
    <mergeCell ref="E137:G137"/>
    <mergeCell ref="E138:G138"/>
    <mergeCell ref="D140:G142"/>
    <mergeCell ref="E125:G125"/>
    <mergeCell ref="E126:G126"/>
    <mergeCell ref="E128:G128"/>
    <mergeCell ref="E129:G129"/>
    <mergeCell ref="E130:G130"/>
    <mergeCell ref="E132:G132"/>
    <mergeCell ref="N140:N142"/>
    <mergeCell ref="O140:O142"/>
    <mergeCell ref="P140:P142"/>
    <mergeCell ref="Q140:Q142"/>
    <mergeCell ref="R140:R142"/>
    <mergeCell ref="S140:S142"/>
    <mergeCell ref="H140:H142"/>
    <mergeCell ref="I140:I142"/>
    <mergeCell ref="J140:J142"/>
    <mergeCell ref="K140:K142"/>
    <mergeCell ref="L140:L142"/>
    <mergeCell ref="M140:M142"/>
    <mergeCell ref="Z140:Z142"/>
    <mergeCell ref="AA140:AA142"/>
    <mergeCell ref="AB140:AB142"/>
    <mergeCell ref="AC140:AC142"/>
    <mergeCell ref="AD140:AD142"/>
    <mergeCell ref="AE140:AE142"/>
    <mergeCell ref="T140:T142"/>
    <mergeCell ref="U140:U142"/>
    <mergeCell ref="V140:V142"/>
    <mergeCell ref="W140:W142"/>
    <mergeCell ref="X140:X142"/>
    <mergeCell ref="Y140:Y142"/>
    <mergeCell ref="AL140:AL142"/>
    <mergeCell ref="AM140:AM142"/>
    <mergeCell ref="AN140:AN142"/>
    <mergeCell ref="AO140:AO142"/>
    <mergeCell ref="AP140:AP142"/>
    <mergeCell ref="AQ140:AQ142"/>
    <mergeCell ref="AF140:AF142"/>
    <mergeCell ref="AG140:AG142"/>
    <mergeCell ref="AH140:AH142"/>
    <mergeCell ref="AI140:AI142"/>
    <mergeCell ref="AJ140:AJ142"/>
    <mergeCell ref="AK140:AK142"/>
    <mergeCell ref="M143:M147"/>
    <mergeCell ref="N143:N147"/>
    <mergeCell ref="O143:O147"/>
    <mergeCell ref="P143:P147"/>
    <mergeCell ref="Q143:Q147"/>
    <mergeCell ref="R143:R147"/>
    <mergeCell ref="D143:G147"/>
    <mergeCell ref="H143:H147"/>
    <mergeCell ref="I143:I147"/>
    <mergeCell ref="J143:J147"/>
    <mergeCell ref="K143:K147"/>
    <mergeCell ref="L143:L147"/>
    <mergeCell ref="AA143:AA147"/>
    <mergeCell ref="AB143:AB147"/>
    <mergeCell ref="AC143:AC147"/>
    <mergeCell ref="AD143:AD147"/>
    <mergeCell ref="S143:S147"/>
    <mergeCell ref="T143:T147"/>
    <mergeCell ref="U143:U147"/>
    <mergeCell ref="V143:V147"/>
    <mergeCell ref="W143:W147"/>
    <mergeCell ref="X143:X147"/>
    <mergeCell ref="AQ143:AQ147"/>
    <mergeCell ref="D149:G151"/>
    <mergeCell ref="H149:H151"/>
    <mergeCell ref="I149:I151"/>
    <mergeCell ref="J149:J151"/>
    <mergeCell ref="K149:K151"/>
    <mergeCell ref="L149:L151"/>
    <mergeCell ref="M149:M151"/>
    <mergeCell ref="N149:N151"/>
    <mergeCell ref="O149:O151"/>
    <mergeCell ref="AK143:AK147"/>
    <mergeCell ref="AL143:AL147"/>
    <mergeCell ref="AM143:AM147"/>
    <mergeCell ref="AN143:AN147"/>
    <mergeCell ref="AO143:AO147"/>
    <mergeCell ref="AP143:AP147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X149:X151"/>
    <mergeCell ref="Y149:Y151"/>
    <mergeCell ref="Z149:Z151"/>
    <mergeCell ref="AA149:AA151"/>
    <mergeCell ref="P149:P151"/>
    <mergeCell ref="Q149:Q151"/>
    <mergeCell ref="R149:R151"/>
    <mergeCell ref="S149:S151"/>
    <mergeCell ref="T149:T151"/>
    <mergeCell ref="U149:U151"/>
    <mergeCell ref="AN149:AN151"/>
    <mergeCell ref="AO149:AO151"/>
    <mergeCell ref="AP149:AP151"/>
    <mergeCell ref="AQ149:AQ151"/>
    <mergeCell ref="D152:G156"/>
    <mergeCell ref="H152:H156"/>
    <mergeCell ref="I152:I156"/>
    <mergeCell ref="J152:J156"/>
    <mergeCell ref="K152:K156"/>
    <mergeCell ref="L152:L156"/>
    <mergeCell ref="AH149:AH151"/>
    <mergeCell ref="AI149:AI151"/>
    <mergeCell ref="AJ149:AJ151"/>
    <mergeCell ref="AK149:AK151"/>
    <mergeCell ref="AL149:AL151"/>
    <mergeCell ref="AM149:AM151"/>
    <mergeCell ref="AB149:AB151"/>
    <mergeCell ref="AC149:AC151"/>
    <mergeCell ref="AD149:AD151"/>
    <mergeCell ref="AE149:AE151"/>
    <mergeCell ref="AF149:AF151"/>
    <mergeCell ref="AG149:AG151"/>
    <mergeCell ref="V149:V151"/>
    <mergeCell ref="W149:W151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AQ152:AQ156"/>
    <mergeCell ref="AK162:AN162"/>
    <mergeCell ref="D164:G165"/>
    <mergeCell ref="H164:AD165"/>
    <mergeCell ref="AE164:AG165"/>
    <mergeCell ref="AH164:AQ165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</mergeCells>
  <phoneticPr fontId="1" type="noConversion"/>
  <dataValidations count="3">
    <dataValidation type="list" allowBlank="1" showInputMessage="1" showErrorMessage="1" sqref="H140:AQ142 H149:AQ151" xr:uid="{731DE30B-FBE1-524F-853B-2AB10D8C396F}">
      <formula1>"-,正常,異常,警告"</formula1>
    </dataValidation>
    <dataValidation type="list" allowBlank="1" showInputMessage="1" showErrorMessage="1" sqref="AK162" xr:uid="{EB28EA3F-C015-3944-B521-4C6A51B5F0E3}">
      <formula1>"MacOS,GNU(Linux)"</formula1>
    </dataValidation>
    <dataValidation type="list" allowBlank="1" showInputMessage="1" showErrorMessage="1" sqref="AO9:AQ20" xr:uid="{7504F1DF-A41C-834F-A944-A14B8C7985E2}">
      <formula1>"-,大文字,小文字"</formula1>
    </dataValidation>
  </dataValidations>
  <hyperlinks>
    <hyperlink ref="AL5" location="詳細設計!A1" display="詳細設計" xr:uid="{88CD7CBF-7B74-6F42-AD1B-C8AFC5F4AFEC}"/>
  </hyperlinks>
  <pageMargins left="0.7" right="0.7" top="0.75" bottom="0.75" header="0.3" footer="0.3"/>
  <pageSetup paperSize="9" scale="5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942B-349E-E146-BA45-59EBB8B273E2}">
  <sheetPr>
    <tabColor theme="5" tint="0.79998168889431442"/>
  </sheetPr>
  <dimension ref="B2:BU229"/>
  <sheetViews>
    <sheetView showGridLines="0" view="pageBreakPreview" zoomScale="130" zoomScaleNormal="100" zoomScaleSheetLayoutView="130" workbookViewId="0">
      <selection activeCell="AJ43" sqref="AJ43:AK43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720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251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251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742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'COLUMN_DATA_LENGTH="3"' &gt;&gt; `pwd`/config/db_data_config.txt</v>
      </c>
      <c r="H11" s="24"/>
      <c r="M11" s="24"/>
      <c r="AC11" s="5" t="s">
        <v>251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'COLUMN_DATA_TRIM="NONE"' &gt;&gt; `pwd`/config/db_data_config.txt</v>
      </c>
      <c r="H12" s="24"/>
      <c r="M12" s="24"/>
      <c r="AC12" s="5" t="s">
        <v>251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847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'COLUMN_DATA_SIGNED="0"' &gt;&gt; `pwd`/config/db_data_config.txt</v>
      </c>
      <c r="H13" s="24"/>
      <c r="M13" s="24"/>
      <c r="AC13" s="5" t="s">
        <v>251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'SIGN_DIGIT="0"' &gt;&gt; `pwd`/config/db_data_config.txt</v>
      </c>
      <c r="H14" s="24"/>
      <c r="M14" s="24"/>
      <c r="AC14" s="5" t="s">
        <v>251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'DATE_SEPARATOR="/"' &gt;&gt; `pwd`/config/db_data_config.txt</v>
      </c>
      <c r="H15" s="24"/>
      <c r="M15" s="24"/>
      <c r="AC15" s="5" t="s">
        <v>251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'TIME_SEPARATOR=":"' &gt;&gt; `pwd`/config/db_data_config.txt</v>
      </c>
      <c r="H16" s="24"/>
      <c r="M16" s="24"/>
      <c r="AC16" s="5" t="s">
        <v>251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256</v>
      </c>
      <c r="AL16" s="56"/>
      <c r="AM16" s="56"/>
      <c r="AN16" s="57"/>
      <c r="AO16" s="146" t="s">
        <v>255</v>
      </c>
      <c r="AP16" s="147"/>
      <c r="AQ16" s="148"/>
    </row>
    <row r="17" spans="3:43" ht="18" customHeight="1">
      <c r="D17" s="5" t="s">
        <v>311</v>
      </c>
      <c r="E17" s="24" t="str">
        <f t="shared" si="0"/>
        <v>echo 'SEPARATOR_DATE_TIME="SPACE"' &gt;&gt; `pwd`/config/db_data_config.txt</v>
      </c>
      <c r="H17" s="24"/>
      <c r="M17" s="24"/>
      <c r="AC17" s="5" t="s">
        <v>251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727</v>
      </c>
      <c r="AL17" s="56"/>
      <c r="AM17" s="56"/>
      <c r="AN17" s="57"/>
      <c r="AO17" s="146" t="s">
        <v>255</v>
      </c>
      <c r="AP17" s="147"/>
      <c r="AQ17" s="148"/>
    </row>
    <row r="18" spans="3:43" ht="18" customHeight="1">
      <c r="D18" s="5" t="s">
        <v>311</v>
      </c>
      <c r="E18" s="24" t="str">
        <f t="shared" si="0"/>
        <v>echo 'REFERENCE_DATE="2024/12/31"' &gt;&gt; `pwd`/config/db_data_config.txt</v>
      </c>
      <c r="H18" s="24"/>
      <c r="M18" s="24"/>
      <c r="AC18" s="5" t="s">
        <v>251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736</v>
      </c>
      <c r="AL18" s="56"/>
      <c r="AM18" s="56"/>
      <c r="AN18" s="57"/>
      <c r="AO18" s="146" t="s">
        <v>255</v>
      </c>
      <c r="AP18" s="147"/>
      <c r="AQ18" s="148"/>
    </row>
    <row r="19" spans="3:43" ht="18" customHeight="1">
      <c r="D19" s="5" t="s">
        <v>311</v>
      </c>
      <c r="E19" s="24" t="str">
        <f t="shared" si="0"/>
        <v>echo 'CASE_MODE="UPPER"' &gt;&gt; `pwd`/config/db_data_config.txt</v>
      </c>
      <c r="H19" s="24"/>
      <c r="M19" s="24"/>
      <c r="AC19" s="5" t="s">
        <v>251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412</v>
      </c>
      <c r="AL19" s="56"/>
      <c r="AM19" s="56"/>
      <c r="AN19" s="57"/>
      <c r="AO19" s="146" t="s">
        <v>255</v>
      </c>
      <c r="AP19" s="147"/>
      <c r="AQ19" s="148"/>
    </row>
    <row r="20" spans="3:43" ht="18" customHeight="1">
      <c r="D20" s="5" t="s">
        <v>311</v>
      </c>
      <c r="E20" s="24" t="str">
        <f t="shared" si="0"/>
        <v>echo 'MULTIBYTE_STRING="あ"' &gt;&gt; `pwd`/config/db_data_config.txt</v>
      </c>
      <c r="H20" s="24"/>
      <c r="M20" s="24"/>
      <c r="AC20" s="5" t="s">
        <v>251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737</v>
      </c>
      <c r="AL20" s="56"/>
      <c r="AM20" s="56"/>
      <c r="AN20" s="57"/>
      <c r="AO20" s="146" t="s">
        <v>255</v>
      </c>
      <c r="AP20" s="147"/>
      <c r="AQ20" s="148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448</v>
      </c>
    </row>
    <row r="24" spans="3:43" ht="18" customHeight="1">
      <c r="D24" s="5" t="s">
        <v>24</v>
      </c>
      <c r="E24" s="5" t="s">
        <v>449</v>
      </c>
      <c r="L24" s="5" t="s">
        <v>13</v>
      </c>
      <c r="M24" s="5" t="s">
        <v>423</v>
      </c>
    </row>
    <row r="25" spans="3:43" ht="18" customHeight="1">
      <c r="D25" s="5" t="s">
        <v>24</v>
      </c>
      <c r="E25" s="5" t="s">
        <v>422</v>
      </c>
      <c r="L25" s="5" t="s">
        <v>13</v>
      </c>
      <c r="M25" s="5" t="s">
        <v>424</v>
      </c>
    </row>
    <row r="26" spans="3:43" ht="18" customHeight="1">
      <c r="E26" s="5" t="s">
        <v>311</v>
      </c>
      <c r="F26" s="5" t="s">
        <v>425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526</v>
      </c>
      <c r="L28" s="5" t="s">
        <v>13</v>
      </c>
      <c r="M28" s="5" t="s">
        <v>528</v>
      </c>
    </row>
    <row r="29" spans="3:43" ht="18" customHeight="1">
      <c r="E29" s="5" t="s">
        <v>311</v>
      </c>
      <c r="F29" s="5" t="s">
        <v>425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542</v>
      </c>
    </row>
    <row r="32" spans="3:43" ht="18" customHeight="1">
      <c r="E32" s="5" t="s">
        <v>311</v>
      </c>
      <c r="F32" s="5" t="s">
        <v>425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544</v>
      </c>
    </row>
    <row r="35" spans="4:13" ht="18" customHeight="1">
      <c r="E35" s="5" t="s">
        <v>311</v>
      </c>
      <c r="F35" s="5" t="s">
        <v>425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545</v>
      </c>
    </row>
    <row r="38" spans="4:13" ht="18" customHeight="1">
      <c r="E38" s="5" t="s">
        <v>311</v>
      </c>
      <c r="F38" s="5" t="s">
        <v>425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744</v>
      </c>
      <c r="L40" s="5" t="s">
        <v>13</v>
      </c>
      <c r="M40" s="5" t="s">
        <v>747</v>
      </c>
    </row>
    <row r="41" spans="4:13" ht="18" customHeight="1">
      <c r="E41" s="5" t="s">
        <v>311</v>
      </c>
      <c r="F41" s="5" t="s">
        <v>425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600</v>
      </c>
      <c r="L43" s="5" t="s">
        <v>13</v>
      </c>
      <c r="M43" s="5" t="s">
        <v>717</v>
      </c>
    </row>
    <row r="44" spans="4:13" ht="18" customHeight="1">
      <c r="E44" s="5" t="s">
        <v>311</v>
      </c>
      <c r="F44" s="5" t="s">
        <v>425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692</v>
      </c>
      <c r="L46" s="5" t="s">
        <v>13</v>
      </c>
      <c r="M46" s="5" t="s">
        <v>718</v>
      </c>
    </row>
    <row r="47" spans="4:13" ht="18" customHeight="1">
      <c r="E47" s="5" t="s">
        <v>311</v>
      </c>
      <c r="F47" s="5" t="s">
        <v>425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546</v>
      </c>
    </row>
    <row r="50" spans="4:13" ht="18" customHeight="1">
      <c r="E50" s="5" t="s">
        <v>311</v>
      </c>
      <c r="F50" s="5" t="s">
        <v>425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547</v>
      </c>
    </row>
    <row r="53" spans="4:13" ht="18" customHeight="1">
      <c r="E53" s="5" t="s">
        <v>311</v>
      </c>
      <c r="F53" s="5" t="s">
        <v>425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543</v>
      </c>
      <c r="L55" s="5" t="s">
        <v>13</v>
      </c>
      <c r="M55" s="5" t="s">
        <v>548</v>
      </c>
    </row>
    <row r="56" spans="4:13" ht="18" customHeight="1">
      <c r="E56" s="5" t="s">
        <v>311</v>
      </c>
      <c r="F56" s="5" t="s">
        <v>425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549</v>
      </c>
    </row>
    <row r="59" spans="4:13" ht="18" customHeight="1">
      <c r="E59" s="5" t="s">
        <v>311</v>
      </c>
      <c r="F59" s="5" t="s">
        <v>425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550</v>
      </c>
    </row>
    <row r="62" spans="4:13" ht="18" customHeight="1">
      <c r="E62" s="5" t="s">
        <v>311</v>
      </c>
      <c r="F62" s="5" t="s">
        <v>425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721</v>
      </c>
      <c r="L64" s="5" t="s">
        <v>13</v>
      </c>
      <c r="M64" s="5" t="s">
        <v>734</v>
      </c>
    </row>
    <row r="65" spans="3:60" ht="18" customHeight="1">
      <c r="E65" s="5" t="s">
        <v>311</v>
      </c>
      <c r="F65" s="5" t="s">
        <v>425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427</v>
      </c>
    </row>
    <row r="70" spans="3:60" ht="18" customHeight="1">
      <c r="D70" s="109" t="s">
        <v>427</v>
      </c>
      <c r="E70" s="110"/>
      <c r="F70" s="110"/>
      <c r="G70" s="111"/>
      <c r="H70" s="128">
        <f>db_check_data_validate_config4!AQ$70+1</f>
        <v>145</v>
      </c>
      <c r="I70" s="128">
        <f>H$70+1</f>
        <v>146</v>
      </c>
      <c r="J70" s="128">
        <f t="shared" ref="J70:AQ70" si="1">I$70+1</f>
        <v>147</v>
      </c>
      <c r="K70" s="128">
        <f t="shared" si="1"/>
        <v>148</v>
      </c>
      <c r="L70" s="128">
        <f t="shared" si="1"/>
        <v>149</v>
      </c>
      <c r="M70" s="128">
        <f t="shared" si="1"/>
        <v>150</v>
      </c>
      <c r="N70" s="128">
        <f t="shared" si="1"/>
        <v>151</v>
      </c>
      <c r="O70" s="128">
        <f t="shared" si="1"/>
        <v>152</v>
      </c>
      <c r="P70" s="128">
        <f t="shared" si="1"/>
        <v>153</v>
      </c>
      <c r="Q70" s="128">
        <f t="shared" si="1"/>
        <v>154</v>
      </c>
      <c r="R70" s="128">
        <f t="shared" si="1"/>
        <v>155</v>
      </c>
      <c r="S70" s="128">
        <f t="shared" si="1"/>
        <v>156</v>
      </c>
      <c r="T70" s="128">
        <f t="shared" si="1"/>
        <v>157</v>
      </c>
      <c r="U70" s="128">
        <f t="shared" si="1"/>
        <v>158</v>
      </c>
      <c r="V70" s="128">
        <f t="shared" si="1"/>
        <v>159</v>
      </c>
      <c r="W70" s="128">
        <f t="shared" si="1"/>
        <v>160</v>
      </c>
      <c r="X70" s="128">
        <f t="shared" si="1"/>
        <v>161</v>
      </c>
      <c r="Y70" s="128">
        <f t="shared" si="1"/>
        <v>162</v>
      </c>
      <c r="Z70" s="128">
        <f t="shared" si="1"/>
        <v>163</v>
      </c>
      <c r="AA70" s="128">
        <f t="shared" si="1"/>
        <v>164</v>
      </c>
      <c r="AB70" s="128">
        <f t="shared" si="1"/>
        <v>165</v>
      </c>
      <c r="AC70" s="128">
        <f t="shared" si="1"/>
        <v>166</v>
      </c>
      <c r="AD70" s="128">
        <f t="shared" si="1"/>
        <v>167</v>
      </c>
      <c r="AE70" s="128">
        <f t="shared" si="1"/>
        <v>168</v>
      </c>
      <c r="AF70" s="128">
        <f t="shared" si="1"/>
        <v>169</v>
      </c>
      <c r="AG70" s="128">
        <f t="shared" si="1"/>
        <v>170</v>
      </c>
      <c r="AH70" s="128">
        <f t="shared" si="1"/>
        <v>171</v>
      </c>
      <c r="AI70" s="128">
        <f t="shared" si="1"/>
        <v>172</v>
      </c>
      <c r="AJ70" s="128">
        <f t="shared" si="1"/>
        <v>173</v>
      </c>
      <c r="AK70" s="128">
        <f t="shared" si="1"/>
        <v>174</v>
      </c>
      <c r="AL70" s="128">
        <f t="shared" si="1"/>
        <v>175</v>
      </c>
      <c r="AM70" s="128">
        <f t="shared" si="1"/>
        <v>176</v>
      </c>
      <c r="AN70" s="128">
        <f t="shared" si="1"/>
        <v>177</v>
      </c>
      <c r="AO70" s="128">
        <f t="shared" si="1"/>
        <v>178</v>
      </c>
      <c r="AP70" s="128">
        <f t="shared" si="1"/>
        <v>179</v>
      </c>
      <c r="AQ70" s="128">
        <f t="shared" si="1"/>
        <v>180</v>
      </c>
    </row>
    <row r="71" spans="3:60" ht="18" customHeight="1">
      <c r="D71" s="122"/>
      <c r="E71" s="123"/>
      <c r="F71" s="123"/>
      <c r="G71" s="124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  <c r="AQ71" s="129"/>
    </row>
    <row r="72" spans="3:60" ht="18" customHeight="1">
      <c r="D72" s="112"/>
      <c r="E72" s="113"/>
      <c r="F72" s="113"/>
      <c r="G72" s="114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</row>
    <row r="73" spans="3:60" ht="18" customHeight="1">
      <c r="D73" s="37" t="s">
        <v>719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3" t="s">
        <v>70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99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1"/>
      <c r="AX75" s="161"/>
      <c r="AY75" s="161"/>
      <c r="AZ75" s="16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3" t="s">
        <v>70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3">
        <v>0</v>
      </c>
      <c r="F77" s="154"/>
      <c r="G77" s="155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3">
        <v>1</v>
      </c>
      <c r="F78" s="154"/>
      <c r="G78" s="155"/>
      <c r="H78" s="33" t="s">
        <v>24</v>
      </c>
      <c r="I78" s="33" t="s">
        <v>24</v>
      </c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 t="s">
        <v>24</v>
      </c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53">
        <v>2</v>
      </c>
      <c r="F79" s="154"/>
      <c r="G79" s="155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3"/>
      <c r="E80" s="153" t="s">
        <v>865</v>
      </c>
      <c r="F80" s="154"/>
      <c r="G80" s="155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7" t="s">
        <v>100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43"/>
    </row>
    <row r="82" spans="4:43" ht="18" customHeight="1">
      <c r="D82" s="33"/>
      <c r="E82" s="153" t="s">
        <v>70</v>
      </c>
      <c r="F82" s="154"/>
      <c r="G82" s="15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3" t="s">
        <v>742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3" t="s">
        <v>735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53" t="s">
        <v>577</v>
      </c>
      <c r="F85" s="154"/>
      <c r="G85" s="155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3" t="s">
        <v>578</v>
      </c>
      <c r="F86" s="154"/>
      <c r="G86" s="15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 t="s">
        <v>579</v>
      </c>
      <c r="F87" s="154"/>
      <c r="G87" s="155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3" t="s">
        <v>580</v>
      </c>
      <c r="F88" s="154"/>
      <c r="G88" s="155"/>
      <c r="H88" s="33" t="s">
        <v>24</v>
      </c>
      <c r="I88" s="33" t="s">
        <v>24</v>
      </c>
      <c r="J88" s="33" t="s">
        <v>24</v>
      </c>
      <c r="K88" s="33" t="s">
        <v>24</v>
      </c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 t="s">
        <v>24</v>
      </c>
      <c r="X88" s="33" t="s">
        <v>24</v>
      </c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53" t="s">
        <v>581</v>
      </c>
      <c r="F89" s="154"/>
      <c r="G89" s="155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 t="s">
        <v>24</v>
      </c>
      <c r="Z89" s="33" t="s">
        <v>24</v>
      </c>
      <c r="AA89" s="33" t="s">
        <v>24</v>
      </c>
      <c r="AB89" s="33" t="s">
        <v>24</v>
      </c>
      <c r="AC89" s="33" t="s">
        <v>24</v>
      </c>
      <c r="AD89" s="33" t="s">
        <v>24</v>
      </c>
      <c r="AE89" s="33" t="s">
        <v>24</v>
      </c>
      <c r="AF89" s="33" t="s">
        <v>24</v>
      </c>
      <c r="AG89" s="33" t="s">
        <v>24</v>
      </c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53" t="s">
        <v>582</v>
      </c>
      <c r="F90" s="154"/>
      <c r="G90" s="155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 t="s">
        <v>24</v>
      </c>
      <c r="AI90" s="33" t="s">
        <v>24</v>
      </c>
      <c r="AJ90" s="33" t="s">
        <v>24</v>
      </c>
      <c r="AK90" s="33" t="s">
        <v>24</v>
      </c>
      <c r="AL90" s="33" t="s">
        <v>24</v>
      </c>
      <c r="AM90" s="33" t="s">
        <v>24</v>
      </c>
      <c r="AN90" s="33" t="s">
        <v>24</v>
      </c>
      <c r="AO90" s="33" t="s">
        <v>24</v>
      </c>
      <c r="AP90" s="33" t="s">
        <v>24</v>
      </c>
      <c r="AQ90" s="33"/>
    </row>
    <row r="91" spans="4:43" ht="18" customHeight="1">
      <c r="D91" s="33"/>
      <c r="E91" s="153" t="s">
        <v>574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53" t="s">
        <v>576</v>
      </c>
      <c r="F92" s="154"/>
      <c r="G92" s="155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3" t="s">
        <v>879</v>
      </c>
      <c r="F93" s="154"/>
      <c r="G93" s="155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53" t="s">
        <v>865</v>
      </c>
      <c r="F94" s="154"/>
      <c r="G94" s="155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7" t="s">
        <v>101</v>
      </c>
      <c r="E95" s="38"/>
      <c r="F95" s="38"/>
      <c r="G95" s="38"/>
      <c r="H95" s="38"/>
      <c r="I95" s="43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43"/>
    </row>
    <row r="96" spans="4:43" ht="18" customHeight="1">
      <c r="D96" s="33"/>
      <c r="E96" s="153" t="s">
        <v>70</v>
      </c>
      <c r="F96" s="154"/>
      <c r="G96" s="155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3">
        <v>0</v>
      </c>
      <c r="F97" s="154"/>
      <c r="G97" s="155"/>
      <c r="H97" s="75" t="s">
        <v>314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75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3">
        <v>1</v>
      </c>
      <c r="F98" s="154"/>
      <c r="G98" s="155"/>
      <c r="H98" s="33"/>
      <c r="I98" s="75"/>
      <c r="J98" s="33"/>
      <c r="K98" s="33"/>
      <c r="L98" s="75"/>
      <c r="M98" s="75"/>
      <c r="N98" s="75"/>
      <c r="O98" s="75"/>
      <c r="P98" s="33"/>
      <c r="Q98" s="75"/>
      <c r="R98" s="75"/>
      <c r="S98" s="33" t="s">
        <v>24</v>
      </c>
      <c r="T98" s="33"/>
      <c r="U98" s="33"/>
      <c r="V98" s="33"/>
      <c r="W98" s="33"/>
      <c r="X98" s="33"/>
      <c r="Y98" s="75"/>
      <c r="Z98" s="75"/>
      <c r="AA98" s="33"/>
      <c r="AB98" s="33"/>
      <c r="AC98" s="33"/>
      <c r="AD98" s="33"/>
      <c r="AE98" s="33"/>
      <c r="AF98" s="33"/>
      <c r="AG98" s="33"/>
      <c r="AH98" s="75"/>
      <c r="AI98" s="75"/>
      <c r="AJ98" s="75"/>
      <c r="AK98" s="75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3">
        <v>2</v>
      </c>
      <c r="F99" s="154"/>
      <c r="G99" s="155"/>
      <c r="H99" s="75"/>
      <c r="I99" s="75"/>
      <c r="J99" s="75"/>
      <c r="K99" s="75"/>
      <c r="L99" s="75"/>
      <c r="M99" s="75"/>
      <c r="N99" s="75"/>
      <c r="O99" s="75"/>
      <c r="P99" s="33"/>
      <c r="Q99" s="75" t="s">
        <v>314</v>
      </c>
      <c r="R99" s="75"/>
      <c r="S99" s="33"/>
      <c r="T99" s="33" t="s">
        <v>24</v>
      </c>
      <c r="U99" s="33"/>
      <c r="V99" s="33"/>
      <c r="W99" s="75" t="s">
        <v>314</v>
      </c>
      <c r="X99" s="75"/>
      <c r="Y99" s="75"/>
      <c r="Z99" s="75"/>
      <c r="AA99" s="33"/>
      <c r="AB99" s="33"/>
      <c r="AC99" s="33"/>
      <c r="AD99" s="33"/>
      <c r="AE99" s="75"/>
      <c r="AF99" s="75"/>
      <c r="AG99" s="75"/>
      <c r="AH99" s="75"/>
      <c r="AI99" s="75"/>
      <c r="AJ99" s="75"/>
      <c r="AK99" s="75"/>
      <c r="AL99" s="33"/>
      <c r="AM99" s="33"/>
      <c r="AN99" s="33"/>
      <c r="AO99" s="33"/>
      <c r="AP99" s="75"/>
      <c r="AQ99" s="75"/>
    </row>
    <row r="100" spans="4:43" ht="18" customHeight="1">
      <c r="D100" s="33"/>
      <c r="E100" s="153">
        <v>3</v>
      </c>
      <c r="F100" s="154"/>
      <c r="G100" s="155"/>
      <c r="H100" s="33"/>
      <c r="I100" s="33"/>
      <c r="J100" s="75"/>
      <c r="K100" s="33"/>
      <c r="L100" s="33"/>
      <c r="M100" s="75"/>
      <c r="N100" s="33"/>
      <c r="O100" s="75"/>
      <c r="P100" s="33"/>
      <c r="Q100" s="33"/>
      <c r="R100" s="75" t="s">
        <v>314</v>
      </c>
      <c r="S100" s="33"/>
      <c r="T100" s="33"/>
      <c r="U100" s="75" t="s">
        <v>314</v>
      </c>
      <c r="V100" s="75"/>
      <c r="W100" s="33"/>
      <c r="X100" s="75" t="s">
        <v>314</v>
      </c>
      <c r="Y100" s="75" t="s">
        <v>314</v>
      </c>
      <c r="Z100" s="75"/>
      <c r="AA100" s="33"/>
      <c r="AB100" s="33"/>
      <c r="AC100" s="75"/>
      <c r="AD100" s="75"/>
      <c r="AE100" s="33"/>
      <c r="AF100" s="75"/>
      <c r="AG100" s="33"/>
      <c r="AH100" s="75" t="s">
        <v>314</v>
      </c>
      <c r="AI100" s="75"/>
      <c r="AJ100" s="33"/>
      <c r="AK100" s="33"/>
      <c r="AL100" s="75"/>
      <c r="AM100" s="75"/>
      <c r="AN100" s="33"/>
      <c r="AO100" s="75"/>
      <c r="AP100" s="33"/>
      <c r="AQ100" s="75"/>
    </row>
    <row r="101" spans="4:43" ht="18" customHeight="1">
      <c r="D101" s="33"/>
      <c r="E101" s="153">
        <v>4</v>
      </c>
      <c r="F101" s="154"/>
      <c r="G101" s="155"/>
      <c r="H101" s="33"/>
      <c r="I101" s="75"/>
      <c r="J101" s="75"/>
      <c r="K101" s="75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75" t="s">
        <v>314</v>
      </c>
      <c r="W101" s="33"/>
      <c r="X101" s="33"/>
      <c r="Y101" s="33"/>
      <c r="Z101" s="33"/>
      <c r="AA101" s="33"/>
      <c r="AB101" s="33"/>
      <c r="AC101" s="33"/>
      <c r="AD101" s="75"/>
      <c r="AE101" s="33"/>
      <c r="AF101" s="33"/>
      <c r="AG101" s="75"/>
      <c r="AH101" s="33"/>
      <c r="AI101" s="33"/>
      <c r="AJ101" s="33"/>
      <c r="AK101" s="33"/>
      <c r="AL101" s="33"/>
      <c r="AM101" s="75"/>
      <c r="AN101" s="33"/>
      <c r="AO101" s="33"/>
      <c r="AP101" s="75"/>
      <c r="AQ101" s="33"/>
    </row>
    <row r="102" spans="4:43" ht="18" customHeight="1">
      <c r="D102" s="33"/>
      <c r="E102" s="153">
        <v>18</v>
      </c>
      <c r="F102" s="154"/>
      <c r="G102" s="155"/>
      <c r="H102" s="33"/>
      <c r="I102" s="75" t="s">
        <v>314</v>
      </c>
      <c r="J102" s="75"/>
      <c r="K102" s="75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75"/>
      <c r="AH102" s="33"/>
      <c r="AI102" s="33"/>
      <c r="AJ102" s="33"/>
      <c r="AK102" s="33"/>
      <c r="AL102" s="33"/>
      <c r="AM102" s="33"/>
      <c r="AN102" s="33"/>
      <c r="AO102" s="33"/>
      <c r="AP102" s="75"/>
      <c r="AQ102" s="33"/>
    </row>
    <row r="103" spans="4:43" ht="18" customHeight="1">
      <c r="D103" s="33"/>
      <c r="E103" s="153">
        <v>19</v>
      </c>
      <c r="F103" s="154"/>
      <c r="G103" s="155"/>
      <c r="H103" s="33"/>
      <c r="I103" s="33"/>
      <c r="J103" s="75" t="s">
        <v>314</v>
      </c>
      <c r="K103" s="75" t="s">
        <v>314</v>
      </c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3">
        <v>20</v>
      </c>
      <c r="F104" s="154"/>
      <c r="G104" s="155"/>
      <c r="H104" s="33"/>
      <c r="I104" s="33"/>
      <c r="J104" s="33"/>
      <c r="K104" s="75"/>
      <c r="L104" s="75" t="s">
        <v>314</v>
      </c>
      <c r="M104" s="75" t="s">
        <v>314</v>
      </c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75"/>
      <c r="AH104" s="33"/>
      <c r="AI104" s="33"/>
      <c r="AJ104" s="33"/>
      <c r="AK104" s="33"/>
      <c r="AL104" s="33"/>
      <c r="AM104" s="33"/>
      <c r="AN104" s="33"/>
      <c r="AO104" s="33"/>
      <c r="AP104" s="75"/>
      <c r="AQ104" s="33"/>
    </row>
    <row r="105" spans="4:43" ht="18" customHeight="1">
      <c r="D105" s="33"/>
      <c r="E105" s="153">
        <v>21</v>
      </c>
      <c r="F105" s="154"/>
      <c r="G105" s="155"/>
      <c r="H105" s="33"/>
      <c r="I105" s="33"/>
      <c r="J105" s="33"/>
      <c r="K105" s="75"/>
      <c r="L105" s="75"/>
      <c r="M105" s="75"/>
      <c r="N105" s="75" t="s">
        <v>314</v>
      </c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75"/>
      <c r="AH105" s="33"/>
      <c r="AI105" s="33"/>
      <c r="AJ105" s="33"/>
      <c r="AK105" s="33"/>
      <c r="AL105" s="33"/>
      <c r="AM105" s="33"/>
      <c r="AN105" s="33"/>
      <c r="AO105" s="33"/>
      <c r="AP105" s="75"/>
      <c r="AQ105" s="33"/>
    </row>
    <row r="106" spans="4:43" ht="18" customHeight="1">
      <c r="D106" s="33"/>
      <c r="E106" s="153" t="s">
        <v>1028</v>
      </c>
      <c r="F106" s="154"/>
      <c r="G106" s="155"/>
      <c r="H106" s="33"/>
      <c r="I106" s="33"/>
      <c r="J106" s="33"/>
      <c r="K106" s="75"/>
      <c r="L106" s="75"/>
      <c r="M106" s="75"/>
      <c r="N106" s="75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5" t="s">
        <v>314</v>
      </c>
      <c r="AC106" s="33"/>
      <c r="AD106" s="33"/>
      <c r="AE106" s="33"/>
      <c r="AF106" s="33"/>
      <c r="AG106" s="75"/>
      <c r="AH106" s="33"/>
      <c r="AI106" s="33"/>
      <c r="AJ106" s="33"/>
      <c r="AK106" s="75" t="s">
        <v>314</v>
      </c>
      <c r="AL106" s="33"/>
      <c r="AM106" s="33"/>
      <c r="AN106" s="33"/>
      <c r="AO106" s="33"/>
      <c r="AP106" s="75"/>
      <c r="AQ106" s="33"/>
    </row>
    <row r="107" spans="4:43" ht="18" customHeight="1">
      <c r="D107" s="33"/>
      <c r="E107" s="153">
        <v>37.700000000000003</v>
      </c>
      <c r="F107" s="154"/>
      <c r="G107" s="155"/>
      <c r="H107" s="33"/>
      <c r="I107" s="33"/>
      <c r="J107" s="33"/>
      <c r="K107" s="75"/>
      <c r="L107" s="75"/>
      <c r="M107" s="75"/>
      <c r="N107" s="75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5" t="s">
        <v>314</v>
      </c>
      <c r="AD107" s="33"/>
      <c r="AE107" s="33"/>
      <c r="AF107" s="33"/>
      <c r="AG107" s="75"/>
      <c r="AH107" s="33"/>
      <c r="AI107" s="33"/>
      <c r="AJ107" s="33"/>
      <c r="AK107" s="33"/>
      <c r="AL107" s="75"/>
      <c r="AM107" s="33"/>
      <c r="AN107" s="33"/>
      <c r="AO107" s="33"/>
      <c r="AP107" s="75"/>
      <c r="AQ107" s="33"/>
    </row>
    <row r="108" spans="4:43" ht="18" customHeight="1">
      <c r="D108" s="33"/>
      <c r="E108" s="153">
        <v>38.700000000000003</v>
      </c>
      <c r="F108" s="154"/>
      <c r="G108" s="155"/>
      <c r="H108" s="33"/>
      <c r="I108" s="33"/>
      <c r="J108" s="33"/>
      <c r="K108" s="33"/>
      <c r="L108" s="33"/>
      <c r="M108" s="33"/>
      <c r="N108" s="75"/>
      <c r="O108" s="75" t="s">
        <v>314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5" t="s">
        <v>314</v>
      </c>
      <c r="AE108" s="33"/>
      <c r="AF108" s="33"/>
      <c r="AG108" s="33"/>
      <c r="AH108" s="33"/>
      <c r="AI108" s="33"/>
      <c r="AJ108" s="33"/>
      <c r="AK108" s="33"/>
      <c r="AL108" s="33"/>
      <c r="AM108" s="75"/>
      <c r="AN108" s="33"/>
      <c r="AO108" s="33"/>
      <c r="AP108" s="33"/>
      <c r="AQ108" s="33"/>
    </row>
    <row r="109" spans="4:43" ht="18" customHeight="1">
      <c r="D109" s="33"/>
      <c r="E109" s="153">
        <v>39.700000000000003</v>
      </c>
      <c r="F109" s="154"/>
      <c r="G109" s="15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5" t="s">
        <v>314</v>
      </c>
      <c r="AF109" s="33"/>
      <c r="AG109" s="33"/>
      <c r="AH109" s="33"/>
      <c r="AI109" s="33"/>
      <c r="AJ109" s="33"/>
      <c r="AK109" s="33"/>
      <c r="AL109" s="33"/>
      <c r="AM109" s="33"/>
      <c r="AN109" s="75"/>
      <c r="AO109" s="33"/>
      <c r="AP109" s="33"/>
      <c r="AQ109" s="33"/>
    </row>
    <row r="110" spans="4:43" ht="18" customHeight="1">
      <c r="D110" s="33"/>
      <c r="E110" s="153">
        <v>38.6</v>
      </c>
      <c r="F110" s="154"/>
      <c r="G110" s="155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75" t="s">
        <v>314</v>
      </c>
      <c r="AG110" s="33"/>
      <c r="AH110" s="33"/>
      <c r="AI110" s="33"/>
      <c r="AJ110" s="33"/>
      <c r="AK110" s="33"/>
      <c r="AL110" s="33"/>
      <c r="AM110" s="33"/>
      <c r="AN110" s="33"/>
      <c r="AO110" s="75"/>
      <c r="AP110" s="33"/>
      <c r="AQ110" s="33"/>
    </row>
    <row r="111" spans="4:43" ht="18" customHeight="1">
      <c r="D111" s="33"/>
      <c r="E111" s="153">
        <v>38.799999999999997</v>
      </c>
      <c r="F111" s="154"/>
      <c r="G111" s="155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75" t="s">
        <v>314</v>
      </c>
      <c r="AH111" s="33"/>
      <c r="AI111" s="33"/>
      <c r="AJ111" s="33"/>
      <c r="AK111" s="33"/>
      <c r="AL111" s="33"/>
      <c r="AM111" s="33"/>
      <c r="AN111" s="33"/>
      <c r="AO111" s="33"/>
      <c r="AP111" s="75"/>
      <c r="AQ111" s="33"/>
    </row>
    <row r="112" spans="4:43" ht="18" customHeight="1">
      <c r="D112" s="33"/>
      <c r="E112" s="153" t="s">
        <v>1029</v>
      </c>
      <c r="F112" s="154"/>
      <c r="G112" s="155"/>
      <c r="H112" s="33"/>
      <c r="I112" s="33"/>
      <c r="J112" s="33"/>
      <c r="K112" s="33"/>
      <c r="L112" s="33"/>
      <c r="M112" s="33"/>
      <c r="N112" s="75"/>
      <c r="O112" s="75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75" t="s">
        <v>314</v>
      </c>
      <c r="AA112" s="33"/>
      <c r="AB112" s="33"/>
      <c r="AC112" s="33"/>
      <c r="AD112" s="33"/>
      <c r="AE112" s="33"/>
      <c r="AF112" s="33"/>
      <c r="AG112" s="33"/>
      <c r="AH112" s="33"/>
      <c r="AI112" s="75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53" t="s">
        <v>1030</v>
      </c>
      <c r="F113" s="154"/>
      <c r="G113" s="155"/>
      <c r="H113" s="33"/>
      <c r="I113" s="33"/>
      <c r="J113" s="33"/>
      <c r="K113" s="33"/>
      <c r="L113" s="33"/>
      <c r="M113" s="33"/>
      <c r="N113" s="75"/>
      <c r="O113" s="75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75" t="s">
        <v>314</v>
      </c>
      <c r="AB113" s="33"/>
      <c r="AC113" s="33"/>
      <c r="AD113" s="33"/>
      <c r="AE113" s="33"/>
      <c r="AF113" s="33"/>
      <c r="AG113" s="33"/>
      <c r="AH113" s="33"/>
      <c r="AI113" s="33"/>
      <c r="AJ113" s="75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53">
        <v>99.15</v>
      </c>
      <c r="F114" s="154"/>
      <c r="G114" s="155"/>
      <c r="H114" s="33"/>
      <c r="I114" s="33"/>
      <c r="J114" s="33"/>
      <c r="K114" s="33"/>
      <c r="L114" s="33"/>
      <c r="M114" s="33"/>
      <c r="N114" s="75"/>
      <c r="O114" s="75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75"/>
      <c r="AB114" s="33"/>
      <c r="AC114" s="33"/>
      <c r="AD114" s="33"/>
      <c r="AE114" s="33"/>
      <c r="AF114" s="33"/>
      <c r="AG114" s="33"/>
      <c r="AH114" s="33"/>
      <c r="AI114" s="33"/>
      <c r="AJ114" s="75"/>
      <c r="AK114" s="75"/>
      <c r="AL114" s="75" t="s">
        <v>314</v>
      </c>
      <c r="AM114" s="33"/>
      <c r="AN114" s="33"/>
      <c r="AO114" s="33"/>
      <c r="AP114" s="75"/>
      <c r="AQ114" s="33"/>
    </row>
    <row r="115" spans="4:43" ht="18" customHeight="1">
      <c r="D115" s="33"/>
      <c r="E115" s="153">
        <v>100.15</v>
      </c>
      <c r="F115" s="154"/>
      <c r="G115" s="155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75" t="s">
        <v>314</v>
      </c>
      <c r="AN115" s="33"/>
      <c r="AO115" s="33"/>
      <c r="AP115" s="33"/>
      <c r="AQ115" s="33"/>
    </row>
    <row r="116" spans="4:43" ht="18" customHeight="1">
      <c r="D116" s="33"/>
      <c r="E116" s="153">
        <v>101.15</v>
      </c>
      <c r="F116" s="154"/>
      <c r="G116" s="155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75" t="s">
        <v>314</v>
      </c>
      <c r="AO116" s="33"/>
      <c r="AP116" s="33"/>
      <c r="AQ116" s="33"/>
    </row>
    <row r="117" spans="4:43" ht="18" customHeight="1">
      <c r="D117" s="33"/>
      <c r="E117" s="153">
        <v>100.14</v>
      </c>
      <c r="F117" s="154"/>
      <c r="G117" s="155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75" t="s">
        <v>314</v>
      </c>
      <c r="AP117" s="33"/>
      <c r="AQ117" s="33"/>
    </row>
    <row r="118" spans="4:43" ht="18" customHeight="1">
      <c r="D118" s="33"/>
      <c r="E118" s="153">
        <v>100.16</v>
      </c>
      <c r="F118" s="154"/>
      <c r="G118" s="155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75" t="s">
        <v>314</v>
      </c>
      <c r="AQ118" s="33"/>
    </row>
    <row r="119" spans="4:43" ht="18" customHeight="1">
      <c r="D119" s="33"/>
      <c r="E119" s="153" t="s">
        <v>1031</v>
      </c>
      <c r="F119" s="154"/>
      <c r="G119" s="155"/>
      <c r="H119" s="33"/>
      <c r="I119" s="33"/>
      <c r="J119" s="33"/>
      <c r="K119" s="33"/>
      <c r="L119" s="33"/>
      <c r="M119" s="33"/>
      <c r="N119" s="75"/>
      <c r="O119" s="75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75"/>
      <c r="AA119" s="33"/>
      <c r="AB119" s="33"/>
      <c r="AC119" s="33"/>
      <c r="AD119" s="33"/>
      <c r="AE119" s="33"/>
      <c r="AF119" s="33"/>
      <c r="AG119" s="33"/>
      <c r="AH119" s="33"/>
      <c r="AI119" s="75" t="s">
        <v>314</v>
      </c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53" t="s">
        <v>1032</v>
      </c>
      <c r="F120" s="154"/>
      <c r="G120" s="155"/>
      <c r="H120" s="33"/>
      <c r="I120" s="33"/>
      <c r="J120" s="33"/>
      <c r="K120" s="33"/>
      <c r="L120" s="33"/>
      <c r="M120" s="33"/>
      <c r="N120" s="75"/>
      <c r="O120" s="75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75"/>
      <c r="AB120" s="33"/>
      <c r="AC120" s="33"/>
      <c r="AD120" s="33"/>
      <c r="AE120" s="33"/>
      <c r="AF120" s="33"/>
      <c r="AG120" s="33"/>
      <c r="AH120" s="33"/>
      <c r="AI120" s="33"/>
      <c r="AJ120" s="75" t="s">
        <v>314</v>
      </c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3" t="s">
        <v>583</v>
      </c>
      <c r="F121" s="154"/>
      <c r="G121" s="155"/>
      <c r="H121" s="33"/>
      <c r="I121" s="33"/>
      <c r="J121" s="33"/>
      <c r="K121" s="33"/>
      <c r="L121" s="33"/>
      <c r="M121" s="33"/>
      <c r="N121" s="33"/>
      <c r="O121" s="75"/>
      <c r="P121" s="75" t="s">
        <v>314</v>
      </c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75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53" t="s">
        <v>865</v>
      </c>
      <c r="F122" s="154"/>
      <c r="G122" s="155"/>
      <c r="H122" s="33"/>
      <c r="I122" s="33"/>
      <c r="J122" s="75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">
        <v>744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53" t="s">
        <v>70</v>
      </c>
      <c r="F124" s="154"/>
      <c r="G124" s="155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53" t="s">
        <v>753</v>
      </c>
      <c r="F125" s="154"/>
      <c r="G125" s="155"/>
      <c r="H125" s="33"/>
      <c r="I125" s="33"/>
      <c r="J125" s="33"/>
      <c r="K125" s="33"/>
      <c r="L125" s="33"/>
      <c r="M125" s="33"/>
      <c r="N125" s="75"/>
      <c r="O125" s="75"/>
      <c r="P125" s="33"/>
      <c r="Q125" s="75" t="s">
        <v>314</v>
      </c>
      <c r="R125" s="75" t="s">
        <v>314</v>
      </c>
      <c r="S125" s="33"/>
      <c r="T125" s="33"/>
      <c r="U125" s="75" t="s">
        <v>314</v>
      </c>
      <c r="V125" s="75" t="s">
        <v>314</v>
      </c>
      <c r="W125" s="33"/>
      <c r="X125" s="33"/>
      <c r="Y125" s="75"/>
      <c r="Z125" s="75"/>
      <c r="AA125" s="33"/>
      <c r="AB125" s="33"/>
      <c r="AC125" s="75"/>
      <c r="AD125" s="75"/>
      <c r="AE125" s="33"/>
      <c r="AF125" s="33"/>
      <c r="AG125" s="33"/>
      <c r="AH125" s="33"/>
      <c r="AI125" s="33"/>
      <c r="AJ125" s="75"/>
      <c r="AK125" s="75"/>
      <c r="AL125" s="33"/>
      <c r="AM125" s="33"/>
      <c r="AN125" s="75"/>
      <c r="AO125" s="75"/>
      <c r="AP125" s="33"/>
      <c r="AQ125" s="33"/>
    </row>
    <row r="126" spans="4:43" ht="18" customHeight="1">
      <c r="D126" s="33"/>
      <c r="E126" s="153" t="s">
        <v>754</v>
      </c>
      <c r="F126" s="154"/>
      <c r="G126" s="155"/>
      <c r="H126" s="33"/>
      <c r="I126" s="33"/>
      <c r="J126" s="33"/>
      <c r="K126" s="33"/>
      <c r="L126" s="33"/>
      <c r="M126" s="33"/>
      <c r="N126" s="33"/>
      <c r="O126" s="75"/>
      <c r="P126" s="33"/>
      <c r="Q126" s="33"/>
      <c r="R126" s="75"/>
      <c r="S126" s="33" t="s">
        <v>24</v>
      </c>
      <c r="T126" s="33" t="s">
        <v>24</v>
      </c>
      <c r="U126" s="33"/>
      <c r="V126" s="75"/>
      <c r="W126" s="33" t="s">
        <v>24</v>
      </c>
      <c r="X126" s="33" t="s">
        <v>24</v>
      </c>
      <c r="Y126" s="33"/>
      <c r="Z126" s="75"/>
      <c r="AA126" s="33"/>
      <c r="AB126" s="33"/>
      <c r="AC126" s="33"/>
      <c r="AD126" s="75"/>
      <c r="AE126" s="33"/>
      <c r="AF126" s="33"/>
      <c r="AG126" s="33"/>
      <c r="AH126" s="33"/>
      <c r="AI126" s="33"/>
      <c r="AJ126" s="33"/>
      <c r="AK126" s="75"/>
      <c r="AL126" s="33"/>
      <c r="AM126" s="33"/>
      <c r="AN126" s="33"/>
      <c r="AO126" s="75"/>
      <c r="AP126" s="33"/>
      <c r="AQ126" s="33"/>
    </row>
    <row r="127" spans="4:43" ht="18" customHeight="1">
      <c r="D127" s="33"/>
      <c r="E127" s="153" t="s">
        <v>847</v>
      </c>
      <c r="F127" s="154"/>
      <c r="G127" s="155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/>
      <c r="R127" s="33"/>
      <c r="S127" s="33"/>
      <c r="T127" s="33"/>
      <c r="U127" s="33"/>
      <c r="V127" s="33"/>
      <c r="W127" s="75"/>
      <c r="X127" s="75"/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/>
    </row>
    <row r="128" spans="4:43" ht="18" customHeight="1">
      <c r="D128" s="37" t="s">
        <v>600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43"/>
      <c r="Y128" s="38"/>
      <c r="Z128" s="38"/>
      <c r="AA128" s="38"/>
      <c r="AB128" s="38"/>
      <c r="AC128" s="38"/>
      <c r="AD128" s="38"/>
      <c r="AE128" s="38"/>
      <c r="AF128" s="43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53" t="s">
        <v>70</v>
      </c>
      <c r="F129" s="154"/>
      <c r="G129" s="155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53">
        <v>0</v>
      </c>
      <c r="F130" s="154"/>
      <c r="G130" s="155"/>
      <c r="H130" s="33" t="s">
        <v>24</v>
      </c>
      <c r="I130" s="33" t="s">
        <v>24</v>
      </c>
      <c r="J130" s="33" t="s">
        <v>24</v>
      </c>
      <c r="K130" s="33"/>
      <c r="L130" s="33" t="s">
        <v>24</v>
      </c>
      <c r="M130" s="33"/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/>
      <c r="V130" s="33"/>
      <c r="W130" s="33"/>
      <c r="X130" s="33"/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 t="s">
        <v>24</v>
      </c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/>
    </row>
    <row r="131" spans="4:43" ht="18" customHeight="1">
      <c r="D131" s="33"/>
      <c r="E131" s="153">
        <v>1</v>
      </c>
      <c r="F131" s="154"/>
      <c r="G131" s="155"/>
      <c r="H131" s="33"/>
      <c r="I131" s="33"/>
      <c r="J131" s="33"/>
      <c r="K131" s="33" t="s">
        <v>24</v>
      </c>
      <c r="L131" s="33"/>
      <c r="M131" s="33" t="s">
        <v>24</v>
      </c>
      <c r="N131" s="33"/>
      <c r="O131" s="33"/>
      <c r="P131" s="33"/>
      <c r="Q131" s="33"/>
      <c r="R131" s="33"/>
      <c r="S131" s="33"/>
      <c r="T131" s="33"/>
      <c r="U131" s="33" t="s">
        <v>24</v>
      </c>
      <c r="V131" s="33" t="s">
        <v>24</v>
      </c>
      <c r="W131" s="33" t="s">
        <v>24</v>
      </c>
      <c r="X131" s="33" t="s">
        <v>24</v>
      </c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53">
        <v>2</v>
      </c>
      <c r="F132" s="154"/>
      <c r="G132" s="155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53" t="s">
        <v>883</v>
      </c>
      <c r="F133" s="154"/>
      <c r="G133" s="155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53" t="s">
        <v>865</v>
      </c>
      <c r="F134" s="154"/>
      <c r="G134" s="155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">
        <v>692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53" t="s">
        <v>70</v>
      </c>
      <c r="F136" s="154"/>
      <c r="G136" s="155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53">
        <v>0</v>
      </c>
      <c r="F137" s="154"/>
      <c r="G137" s="155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/>
      <c r="V137" s="33"/>
      <c r="W137" s="33"/>
      <c r="X137" s="33"/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/>
    </row>
    <row r="138" spans="4:43" ht="18" customHeight="1">
      <c r="D138" s="33"/>
      <c r="E138" s="153">
        <v>1</v>
      </c>
      <c r="F138" s="154"/>
      <c r="G138" s="155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 t="s">
        <v>24</v>
      </c>
      <c r="V138" s="33" t="s">
        <v>24</v>
      </c>
      <c r="W138" s="33" t="s">
        <v>24</v>
      </c>
      <c r="X138" s="33" t="s">
        <v>24</v>
      </c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53">
        <v>2</v>
      </c>
      <c r="F139" s="154"/>
      <c r="G139" s="155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53" t="s">
        <v>865</v>
      </c>
      <c r="F140" s="154"/>
      <c r="G140" s="155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7" t="s">
        <v>102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43"/>
    </row>
    <row r="142" spans="4:43" ht="18" customHeight="1">
      <c r="D142" s="33"/>
      <c r="E142" s="153" t="s">
        <v>70</v>
      </c>
      <c r="F142" s="154"/>
      <c r="G142" s="155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53" t="s">
        <v>253</v>
      </c>
      <c r="F143" s="154"/>
      <c r="G143" s="155"/>
      <c r="H143" s="33" t="s">
        <v>24</v>
      </c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/>
    </row>
    <row r="144" spans="4:43" ht="18" customHeight="1">
      <c r="D144" s="33"/>
      <c r="E144" s="153" t="s">
        <v>255</v>
      </c>
      <c r="F144" s="154"/>
      <c r="G144" s="155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53" t="s">
        <v>884</v>
      </c>
      <c r="F145" s="154"/>
      <c r="G145" s="155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53" t="s">
        <v>865</v>
      </c>
      <c r="F146" s="154"/>
      <c r="G146" s="155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7" t="s">
        <v>103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43" ht="18" customHeight="1">
      <c r="D148" s="33"/>
      <c r="E148" s="153" t="s">
        <v>70</v>
      </c>
      <c r="F148" s="154"/>
      <c r="G148" s="155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53" t="s">
        <v>256</v>
      </c>
      <c r="F149" s="154"/>
      <c r="G149" s="155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/>
    </row>
    <row r="150" spans="4:43" ht="18" customHeight="1">
      <c r="D150" s="33"/>
      <c r="E150" s="153" t="s">
        <v>865</v>
      </c>
      <c r="F150" s="154"/>
      <c r="G150" s="155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7" t="s">
        <v>725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43"/>
    </row>
    <row r="152" spans="4:43" ht="18" customHeight="1">
      <c r="D152" s="33"/>
      <c r="E152" s="153" t="s">
        <v>70</v>
      </c>
      <c r="F152" s="154"/>
      <c r="G152" s="155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53" t="s">
        <v>727</v>
      </c>
      <c r="F153" s="154"/>
      <c r="G153" s="155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/>
    </row>
    <row r="154" spans="4:43" ht="18" customHeight="1">
      <c r="D154" s="33"/>
      <c r="E154" s="153" t="s">
        <v>865</v>
      </c>
      <c r="F154" s="154"/>
      <c r="G154" s="155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7" t="s">
        <v>104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43"/>
    </row>
    <row r="156" spans="4:43" ht="18" customHeight="1">
      <c r="D156" s="33"/>
      <c r="E156" s="153" t="s">
        <v>70</v>
      </c>
      <c r="F156" s="154"/>
      <c r="G156" s="155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43" ht="18" customHeight="1">
      <c r="D157" s="33"/>
      <c r="E157" s="160" t="s">
        <v>736</v>
      </c>
      <c r="F157" s="154"/>
      <c r="G157" s="155"/>
      <c r="H157" s="33" t="s">
        <v>24</v>
      </c>
      <c r="I157" s="33" t="s">
        <v>24</v>
      </c>
      <c r="J157" s="33" t="s">
        <v>24</v>
      </c>
      <c r="K157" s="33" t="s">
        <v>24</v>
      </c>
      <c r="L157" s="33" t="s">
        <v>24</v>
      </c>
      <c r="M157" s="33" t="s">
        <v>24</v>
      </c>
      <c r="N157" s="33" t="s">
        <v>24</v>
      </c>
      <c r="O157" s="33" t="s">
        <v>24</v>
      </c>
      <c r="P157" s="33" t="s">
        <v>24</v>
      </c>
      <c r="Q157" s="33" t="s">
        <v>24</v>
      </c>
      <c r="R157" s="33" t="s">
        <v>24</v>
      </c>
      <c r="S157" s="33" t="s">
        <v>24</v>
      </c>
      <c r="T157" s="33" t="s">
        <v>24</v>
      </c>
      <c r="U157" s="33" t="s">
        <v>24</v>
      </c>
      <c r="V157" s="33" t="s">
        <v>24</v>
      </c>
      <c r="W157" s="33" t="s">
        <v>24</v>
      </c>
      <c r="X157" s="33" t="s">
        <v>24</v>
      </c>
      <c r="Y157" s="33" t="s">
        <v>24</v>
      </c>
      <c r="Z157" s="33" t="s">
        <v>24</v>
      </c>
      <c r="AA157" s="33" t="s">
        <v>24</v>
      </c>
      <c r="AB157" s="33" t="s">
        <v>24</v>
      </c>
      <c r="AC157" s="33" t="s">
        <v>24</v>
      </c>
      <c r="AD157" s="33" t="s">
        <v>24</v>
      </c>
      <c r="AE157" s="33" t="s">
        <v>24</v>
      </c>
      <c r="AF157" s="33" t="s">
        <v>24</v>
      </c>
      <c r="AG157" s="33" t="s">
        <v>24</v>
      </c>
      <c r="AH157" s="33" t="s">
        <v>24</v>
      </c>
      <c r="AI157" s="33" t="s">
        <v>24</v>
      </c>
      <c r="AJ157" s="33" t="s">
        <v>24</v>
      </c>
      <c r="AK157" s="33" t="s">
        <v>24</v>
      </c>
      <c r="AL157" s="33" t="s">
        <v>24</v>
      </c>
      <c r="AM157" s="33" t="s">
        <v>24</v>
      </c>
      <c r="AN157" s="33" t="s">
        <v>24</v>
      </c>
      <c r="AO157" s="33" t="s">
        <v>24</v>
      </c>
      <c r="AP157" s="33" t="s">
        <v>24</v>
      </c>
      <c r="AQ157" s="33"/>
    </row>
    <row r="158" spans="4:43" ht="18" customHeight="1">
      <c r="D158" s="33"/>
      <c r="E158" s="153" t="s">
        <v>865</v>
      </c>
      <c r="F158" s="154"/>
      <c r="G158" s="155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43" ht="18" customHeight="1">
      <c r="D159" s="37" t="s">
        <v>105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43"/>
    </row>
    <row r="160" spans="4:43" ht="18" customHeight="1">
      <c r="D160" s="33"/>
      <c r="E160" s="153" t="s">
        <v>70</v>
      </c>
      <c r="F160" s="154"/>
      <c r="G160" s="155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53" t="s">
        <v>412</v>
      </c>
      <c r="F161" s="154"/>
      <c r="G161" s="155"/>
      <c r="H161" s="33" t="s">
        <v>24</v>
      </c>
      <c r="I161" s="33" t="s">
        <v>24</v>
      </c>
      <c r="J161" s="33" t="s">
        <v>24</v>
      </c>
      <c r="K161" s="33" t="s">
        <v>24</v>
      </c>
      <c r="L161" s="33" t="s">
        <v>24</v>
      </c>
      <c r="M161" s="33" t="s">
        <v>24</v>
      </c>
      <c r="N161" s="33" t="s">
        <v>24</v>
      </c>
      <c r="O161" s="33" t="s">
        <v>24</v>
      </c>
      <c r="P161" s="33" t="s">
        <v>24</v>
      </c>
      <c r="Q161" s="33" t="s">
        <v>24</v>
      </c>
      <c r="R161" s="33" t="s">
        <v>24</v>
      </c>
      <c r="S161" s="33" t="s">
        <v>24</v>
      </c>
      <c r="T161" s="33" t="s">
        <v>24</v>
      </c>
      <c r="U161" s="33" t="s">
        <v>24</v>
      </c>
      <c r="V161" s="33" t="s">
        <v>24</v>
      </c>
      <c r="W161" s="33" t="s">
        <v>24</v>
      </c>
      <c r="X161" s="33" t="s">
        <v>24</v>
      </c>
      <c r="Y161" s="33" t="s">
        <v>24</v>
      </c>
      <c r="Z161" s="33" t="s">
        <v>24</v>
      </c>
      <c r="AA161" s="33" t="s">
        <v>24</v>
      </c>
      <c r="AB161" s="33" t="s">
        <v>24</v>
      </c>
      <c r="AC161" s="33" t="s">
        <v>24</v>
      </c>
      <c r="AD161" s="33" t="s">
        <v>24</v>
      </c>
      <c r="AE161" s="33" t="s">
        <v>24</v>
      </c>
      <c r="AF161" s="33" t="s">
        <v>24</v>
      </c>
      <c r="AG161" s="33" t="s">
        <v>24</v>
      </c>
      <c r="AH161" s="33" t="s">
        <v>24</v>
      </c>
      <c r="AI161" s="33" t="s">
        <v>24</v>
      </c>
      <c r="AJ161" s="33" t="s">
        <v>24</v>
      </c>
      <c r="AK161" s="33" t="s">
        <v>24</v>
      </c>
      <c r="AL161" s="33" t="s">
        <v>24</v>
      </c>
      <c r="AM161" s="33" t="s">
        <v>24</v>
      </c>
      <c r="AN161" s="33" t="s">
        <v>24</v>
      </c>
      <c r="AO161" s="33" t="s">
        <v>24</v>
      </c>
      <c r="AP161" s="33" t="s">
        <v>24</v>
      </c>
      <c r="AQ161" s="33"/>
    </row>
    <row r="162" spans="4:43" ht="18" customHeight="1">
      <c r="D162" s="33"/>
      <c r="E162" s="153" t="s">
        <v>865</v>
      </c>
      <c r="F162" s="154"/>
      <c r="G162" s="155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7" t="s">
        <v>721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43"/>
    </row>
    <row r="164" spans="4:43" ht="18" customHeight="1">
      <c r="D164" s="33"/>
      <c r="E164" s="153" t="s">
        <v>70</v>
      </c>
      <c r="F164" s="154"/>
      <c r="G164" s="155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53" t="s">
        <v>737</v>
      </c>
      <c r="F165" s="154"/>
      <c r="G165" s="155"/>
      <c r="H165" s="33" t="s">
        <v>24</v>
      </c>
      <c r="I165" s="33" t="s">
        <v>24</v>
      </c>
      <c r="J165" s="33" t="s">
        <v>24</v>
      </c>
      <c r="K165" s="33" t="s">
        <v>24</v>
      </c>
      <c r="L165" s="33" t="s">
        <v>24</v>
      </c>
      <c r="M165" s="33" t="s">
        <v>24</v>
      </c>
      <c r="N165" s="33" t="s">
        <v>24</v>
      </c>
      <c r="O165" s="33" t="s">
        <v>24</v>
      </c>
      <c r="P165" s="33" t="s">
        <v>24</v>
      </c>
      <c r="Q165" s="33" t="s">
        <v>24</v>
      </c>
      <c r="R165" s="33" t="s">
        <v>24</v>
      </c>
      <c r="S165" s="33" t="s">
        <v>24</v>
      </c>
      <c r="T165" s="33" t="s">
        <v>24</v>
      </c>
      <c r="U165" s="33" t="s">
        <v>24</v>
      </c>
      <c r="V165" s="33" t="s">
        <v>24</v>
      </c>
      <c r="W165" s="33" t="s">
        <v>24</v>
      </c>
      <c r="X165" s="33" t="s">
        <v>24</v>
      </c>
      <c r="Y165" s="33" t="s">
        <v>24</v>
      </c>
      <c r="Z165" s="33" t="s">
        <v>24</v>
      </c>
      <c r="AA165" s="33" t="s">
        <v>24</v>
      </c>
      <c r="AB165" s="33" t="s">
        <v>24</v>
      </c>
      <c r="AC165" s="33" t="s">
        <v>24</v>
      </c>
      <c r="AD165" s="33" t="s">
        <v>24</v>
      </c>
      <c r="AE165" s="33" t="s">
        <v>24</v>
      </c>
      <c r="AF165" s="33" t="s">
        <v>24</v>
      </c>
      <c r="AG165" s="33" t="s">
        <v>24</v>
      </c>
      <c r="AH165" s="33" t="s">
        <v>24</v>
      </c>
      <c r="AI165" s="33" t="s">
        <v>24</v>
      </c>
      <c r="AJ165" s="33" t="s">
        <v>24</v>
      </c>
      <c r="AK165" s="33" t="s">
        <v>24</v>
      </c>
      <c r="AL165" s="33" t="s">
        <v>24</v>
      </c>
      <c r="AM165" s="33" t="s">
        <v>24</v>
      </c>
      <c r="AN165" s="33" t="s">
        <v>24</v>
      </c>
      <c r="AO165" s="33" t="s">
        <v>24</v>
      </c>
      <c r="AP165" s="33" t="s">
        <v>24</v>
      </c>
      <c r="AQ165" s="33"/>
    </row>
    <row r="166" spans="4:43" ht="18" customHeight="1">
      <c r="D166" s="33"/>
      <c r="E166" s="153" t="s">
        <v>765</v>
      </c>
      <c r="F166" s="154"/>
      <c r="G166" s="155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2" t="s">
        <v>440</v>
      </c>
      <c r="E167" s="29"/>
      <c r="F167" s="29"/>
      <c r="G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44"/>
    </row>
    <row r="168" spans="4:43" ht="18" customHeight="1">
      <c r="D168" s="137" t="s">
        <v>429</v>
      </c>
      <c r="E168" s="110"/>
      <c r="F168" s="110"/>
      <c r="G168" s="111"/>
      <c r="H168" s="131" t="s">
        <v>433</v>
      </c>
      <c r="I168" s="131" t="s">
        <v>430</v>
      </c>
      <c r="J168" s="131" t="s">
        <v>430</v>
      </c>
      <c r="K168" s="131" t="s">
        <v>430</v>
      </c>
      <c r="L168" s="131" t="s">
        <v>430</v>
      </c>
      <c r="M168" s="131" t="s">
        <v>433</v>
      </c>
      <c r="N168" s="131" t="s">
        <v>433</v>
      </c>
      <c r="O168" s="131" t="s">
        <v>433</v>
      </c>
      <c r="P168" s="131" t="s">
        <v>433</v>
      </c>
      <c r="Q168" s="131" t="s">
        <v>433</v>
      </c>
      <c r="R168" s="131" t="s">
        <v>430</v>
      </c>
      <c r="S168" s="131" t="s">
        <v>433</v>
      </c>
      <c r="T168" s="131" t="s">
        <v>430</v>
      </c>
      <c r="U168" s="131" t="s">
        <v>433</v>
      </c>
      <c r="V168" s="131" t="s">
        <v>430</v>
      </c>
      <c r="W168" s="131" t="s">
        <v>433</v>
      </c>
      <c r="X168" s="131" t="s">
        <v>430</v>
      </c>
      <c r="Y168" s="131" t="s">
        <v>433</v>
      </c>
      <c r="Z168" s="131" t="s">
        <v>433</v>
      </c>
      <c r="AA168" s="131" t="s">
        <v>433</v>
      </c>
      <c r="AB168" s="131" t="s">
        <v>433</v>
      </c>
      <c r="AC168" s="131" t="s">
        <v>430</v>
      </c>
      <c r="AD168" s="131" t="s">
        <v>430</v>
      </c>
      <c r="AE168" s="131" t="s">
        <v>433</v>
      </c>
      <c r="AF168" s="131" t="s">
        <v>430</v>
      </c>
      <c r="AG168" s="131" t="s">
        <v>433</v>
      </c>
      <c r="AH168" s="131" t="s">
        <v>433</v>
      </c>
      <c r="AI168" s="131" t="s">
        <v>433</v>
      </c>
      <c r="AJ168" s="131" t="s">
        <v>433</v>
      </c>
      <c r="AK168" s="131" t="s">
        <v>433</v>
      </c>
      <c r="AL168" s="131" t="s">
        <v>430</v>
      </c>
      <c r="AM168" s="131" t="s">
        <v>430</v>
      </c>
      <c r="AN168" s="131" t="s">
        <v>433</v>
      </c>
      <c r="AO168" s="131" t="s">
        <v>430</v>
      </c>
      <c r="AP168" s="131" t="s">
        <v>433</v>
      </c>
      <c r="AQ168" s="131" t="s">
        <v>254</v>
      </c>
    </row>
    <row r="169" spans="4:43" ht="18" customHeight="1">
      <c r="D169" s="122"/>
      <c r="E169" s="123"/>
      <c r="F169" s="123"/>
      <c r="G169" s="124"/>
      <c r="H169" s="132"/>
      <c r="I169" s="132"/>
      <c r="J169" s="132"/>
      <c r="K169" s="132"/>
      <c r="L169" s="132"/>
      <c r="M169" s="132"/>
      <c r="N169" s="132"/>
      <c r="O169" s="132"/>
      <c r="P169" s="132"/>
      <c r="Q169" s="132"/>
      <c r="R169" s="132"/>
      <c r="S169" s="132"/>
      <c r="T169" s="132"/>
      <c r="U169" s="132"/>
      <c r="V169" s="132"/>
      <c r="W169" s="132"/>
      <c r="X169" s="132"/>
      <c r="Y169" s="132"/>
      <c r="Z169" s="132"/>
      <c r="AA169" s="132"/>
      <c r="AB169" s="132"/>
      <c r="AC169" s="132"/>
      <c r="AD169" s="132"/>
      <c r="AE169" s="132"/>
      <c r="AF169" s="132"/>
      <c r="AG169" s="132"/>
      <c r="AH169" s="132"/>
      <c r="AI169" s="132"/>
      <c r="AJ169" s="132"/>
      <c r="AK169" s="132"/>
      <c r="AL169" s="132"/>
      <c r="AM169" s="132"/>
      <c r="AN169" s="132"/>
      <c r="AO169" s="132"/>
      <c r="AP169" s="132"/>
      <c r="AQ169" s="132"/>
    </row>
    <row r="170" spans="4:43" ht="18" customHeight="1">
      <c r="D170" s="112"/>
      <c r="E170" s="113"/>
      <c r="F170" s="113"/>
      <c r="G170" s="114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133"/>
      <c r="AM170" s="133"/>
      <c r="AN170" s="133"/>
      <c r="AO170" s="133"/>
      <c r="AP170" s="133"/>
      <c r="AQ170" s="133"/>
    </row>
    <row r="171" spans="4:43" ht="18" customHeight="1">
      <c r="D171" s="109" t="s">
        <v>431</v>
      </c>
      <c r="E171" s="110"/>
      <c r="F171" s="110"/>
      <c r="G171" s="111"/>
      <c r="H171" s="134">
        <v>220155</v>
      </c>
      <c r="I171" s="134">
        <v>220001</v>
      </c>
      <c r="J171" s="134">
        <v>220001</v>
      </c>
      <c r="K171" s="134">
        <v>220001</v>
      </c>
      <c r="L171" s="134">
        <v>220001</v>
      </c>
      <c r="M171" s="134">
        <v>220157</v>
      </c>
      <c r="N171" s="134">
        <v>220156</v>
      </c>
      <c r="O171" s="134">
        <v>220155</v>
      </c>
      <c r="P171" s="134">
        <v>220155</v>
      </c>
      <c r="Q171" s="134">
        <v>220158</v>
      </c>
      <c r="R171" s="134">
        <v>220001</v>
      </c>
      <c r="S171" s="134">
        <v>220159</v>
      </c>
      <c r="T171" s="134">
        <v>220001</v>
      </c>
      <c r="U171" s="134">
        <v>220160</v>
      </c>
      <c r="V171" s="134">
        <v>220001</v>
      </c>
      <c r="W171" s="134">
        <v>220161</v>
      </c>
      <c r="X171" s="134">
        <v>220001</v>
      </c>
      <c r="Y171" s="134">
        <v>220162</v>
      </c>
      <c r="Z171" s="134">
        <v>220163</v>
      </c>
      <c r="AA171" s="134">
        <v>220163</v>
      </c>
      <c r="AB171" s="134">
        <v>220164</v>
      </c>
      <c r="AC171" s="134">
        <v>220001</v>
      </c>
      <c r="AD171" s="134">
        <v>220001</v>
      </c>
      <c r="AE171" s="134">
        <v>220165</v>
      </c>
      <c r="AF171" s="134">
        <v>220001</v>
      </c>
      <c r="AG171" s="134">
        <v>220166</v>
      </c>
      <c r="AH171" s="134">
        <v>220160</v>
      </c>
      <c r="AI171" s="134">
        <v>220161</v>
      </c>
      <c r="AJ171" s="134">
        <v>220161</v>
      </c>
      <c r="AK171" s="134">
        <v>220162</v>
      </c>
      <c r="AL171" s="134">
        <v>220001</v>
      </c>
      <c r="AM171" s="134">
        <v>220001</v>
      </c>
      <c r="AN171" s="134">
        <v>220163</v>
      </c>
      <c r="AO171" s="134">
        <v>220001</v>
      </c>
      <c r="AP171" s="134">
        <v>220164</v>
      </c>
      <c r="AQ171" s="134" t="s">
        <v>255</v>
      </c>
    </row>
    <row r="172" spans="4:43" ht="18" customHeight="1">
      <c r="D172" s="122"/>
      <c r="E172" s="123"/>
      <c r="F172" s="123"/>
      <c r="G172" s="124"/>
      <c r="H172" s="135"/>
      <c r="I172" s="135"/>
      <c r="J172" s="135"/>
      <c r="K172" s="135"/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</row>
    <row r="173" spans="4:43" ht="18" customHeight="1">
      <c r="D173" s="122"/>
      <c r="E173" s="123"/>
      <c r="F173" s="123"/>
      <c r="G173" s="124"/>
      <c r="H173" s="135"/>
      <c r="I173" s="135"/>
      <c r="J173" s="135"/>
      <c r="K173" s="135"/>
      <c r="L173" s="135"/>
      <c r="M173" s="135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5"/>
      <c r="AQ173" s="135"/>
    </row>
    <row r="174" spans="4:43" ht="18" customHeight="1">
      <c r="D174" s="122"/>
      <c r="E174" s="123"/>
      <c r="F174" s="123"/>
      <c r="G174" s="124"/>
      <c r="H174" s="135"/>
      <c r="I174" s="135"/>
      <c r="J174" s="135"/>
      <c r="K174" s="135"/>
      <c r="L174" s="135"/>
      <c r="M174" s="135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</row>
    <row r="175" spans="4:43" ht="18" customHeight="1">
      <c r="D175" s="112"/>
      <c r="E175" s="113"/>
      <c r="F175" s="113"/>
      <c r="G175" s="114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36"/>
      <c r="AC175" s="136"/>
      <c r="AD175" s="136"/>
      <c r="AE175" s="136"/>
      <c r="AF175" s="136"/>
      <c r="AG175" s="136"/>
      <c r="AH175" s="136"/>
      <c r="AI175" s="136"/>
      <c r="AJ175" s="136"/>
      <c r="AK175" s="136"/>
      <c r="AL175" s="136"/>
      <c r="AM175" s="136"/>
      <c r="AN175" s="136"/>
      <c r="AO175" s="136"/>
      <c r="AP175" s="136"/>
      <c r="AQ175" s="136"/>
    </row>
    <row r="176" spans="4:43" ht="18" customHeight="1">
      <c r="D176" s="32" t="s">
        <v>441</v>
      </c>
      <c r="E176" s="29"/>
      <c r="F176" s="29"/>
      <c r="G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9"/>
      <c r="AJ176" s="30"/>
      <c r="AK176" s="30"/>
      <c r="AL176" s="30"/>
      <c r="AM176" s="30"/>
      <c r="AN176" s="30"/>
      <c r="AO176" s="30"/>
      <c r="AP176" s="30"/>
      <c r="AQ176" s="44"/>
    </row>
    <row r="177" spans="3:73" ht="18" customHeight="1">
      <c r="D177" s="137" t="s">
        <v>432</v>
      </c>
      <c r="E177" s="110"/>
      <c r="F177" s="110"/>
      <c r="G177" s="111"/>
      <c r="H177" s="131" t="s">
        <v>433</v>
      </c>
      <c r="I177" s="131" t="s">
        <v>430</v>
      </c>
      <c r="J177" s="131" t="s">
        <v>430</v>
      </c>
      <c r="K177" s="131" t="s">
        <v>430</v>
      </c>
      <c r="L177" s="131" t="s">
        <v>430</v>
      </c>
      <c r="M177" s="131" t="s">
        <v>433</v>
      </c>
      <c r="N177" s="131" t="s">
        <v>433</v>
      </c>
      <c r="O177" s="131" t="s">
        <v>433</v>
      </c>
      <c r="P177" s="131" t="s">
        <v>433</v>
      </c>
      <c r="Q177" s="131" t="s">
        <v>433</v>
      </c>
      <c r="R177" s="131" t="s">
        <v>430</v>
      </c>
      <c r="S177" s="131" t="s">
        <v>433</v>
      </c>
      <c r="T177" s="131" t="s">
        <v>430</v>
      </c>
      <c r="U177" s="131" t="s">
        <v>433</v>
      </c>
      <c r="V177" s="131" t="s">
        <v>430</v>
      </c>
      <c r="W177" s="131" t="s">
        <v>433</v>
      </c>
      <c r="X177" s="131" t="s">
        <v>430</v>
      </c>
      <c r="Y177" s="131" t="s">
        <v>433</v>
      </c>
      <c r="Z177" s="131" t="s">
        <v>433</v>
      </c>
      <c r="AA177" s="131" t="s">
        <v>433</v>
      </c>
      <c r="AB177" s="131" t="s">
        <v>433</v>
      </c>
      <c r="AC177" s="131" t="s">
        <v>430</v>
      </c>
      <c r="AD177" s="131" t="s">
        <v>430</v>
      </c>
      <c r="AE177" s="131" t="s">
        <v>433</v>
      </c>
      <c r="AF177" s="131" t="s">
        <v>430</v>
      </c>
      <c r="AG177" s="131" t="s">
        <v>433</v>
      </c>
      <c r="AH177" s="131" t="s">
        <v>433</v>
      </c>
      <c r="AI177" s="131" t="s">
        <v>433</v>
      </c>
      <c r="AJ177" s="131" t="s">
        <v>433</v>
      </c>
      <c r="AK177" s="131" t="s">
        <v>433</v>
      </c>
      <c r="AL177" s="131" t="s">
        <v>430</v>
      </c>
      <c r="AM177" s="131" t="s">
        <v>430</v>
      </c>
      <c r="AN177" s="131" t="s">
        <v>433</v>
      </c>
      <c r="AO177" s="131" t="s">
        <v>430</v>
      </c>
      <c r="AP177" s="131" t="s">
        <v>433</v>
      </c>
      <c r="AQ177" s="131" t="s">
        <v>254</v>
      </c>
    </row>
    <row r="178" spans="3:73" ht="18" customHeight="1">
      <c r="D178" s="122"/>
      <c r="E178" s="123"/>
      <c r="F178" s="123"/>
      <c r="G178" s="124"/>
      <c r="H178" s="132"/>
      <c r="I178" s="132"/>
      <c r="J178" s="132"/>
      <c r="K178" s="132"/>
      <c r="L178" s="132"/>
      <c r="M178" s="132"/>
      <c r="N178" s="132"/>
      <c r="O178" s="132"/>
      <c r="P178" s="132"/>
      <c r="Q178" s="132"/>
      <c r="R178" s="132"/>
      <c r="S178" s="132"/>
      <c r="T178" s="132"/>
      <c r="U178" s="132"/>
      <c r="V178" s="132"/>
      <c r="W178" s="132"/>
      <c r="X178" s="132"/>
      <c r="Y178" s="132"/>
      <c r="Z178" s="132"/>
      <c r="AA178" s="132"/>
      <c r="AB178" s="132"/>
      <c r="AC178" s="132"/>
      <c r="AD178" s="132"/>
      <c r="AE178" s="132"/>
      <c r="AF178" s="132"/>
      <c r="AG178" s="132"/>
      <c r="AH178" s="132"/>
      <c r="AI178" s="132"/>
      <c r="AJ178" s="132"/>
      <c r="AK178" s="132"/>
      <c r="AL178" s="132"/>
      <c r="AM178" s="132"/>
      <c r="AN178" s="132"/>
      <c r="AO178" s="132"/>
      <c r="AP178" s="132"/>
      <c r="AQ178" s="132"/>
    </row>
    <row r="179" spans="3:73" ht="18" customHeight="1">
      <c r="D179" s="112"/>
      <c r="E179" s="113"/>
      <c r="F179" s="113"/>
      <c r="G179" s="114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3"/>
      <c r="AI179" s="133"/>
      <c r="AJ179" s="133"/>
      <c r="AK179" s="133"/>
      <c r="AL179" s="133"/>
      <c r="AM179" s="133"/>
      <c r="AN179" s="133"/>
      <c r="AO179" s="133"/>
      <c r="AP179" s="133"/>
      <c r="AQ179" s="133"/>
    </row>
    <row r="180" spans="3:73" ht="18" customHeight="1">
      <c r="D180" s="137" t="s">
        <v>444</v>
      </c>
      <c r="E180" s="110"/>
      <c r="F180" s="110"/>
      <c r="G180" s="111"/>
      <c r="H180" s="142">
        <v>45741</v>
      </c>
      <c r="I180" s="142">
        <v>45741</v>
      </c>
      <c r="J180" s="142">
        <v>45741</v>
      </c>
      <c r="K180" s="142">
        <v>45741</v>
      </c>
      <c r="L180" s="142">
        <v>45741</v>
      </c>
      <c r="M180" s="142">
        <v>45741</v>
      </c>
      <c r="N180" s="142">
        <v>45741</v>
      </c>
      <c r="O180" s="142">
        <v>45741</v>
      </c>
      <c r="P180" s="142">
        <v>45741</v>
      </c>
      <c r="Q180" s="142">
        <v>45741</v>
      </c>
      <c r="R180" s="142">
        <v>45741</v>
      </c>
      <c r="S180" s="142">
        <v>45741</v>
      </c>
      <c r="T180" s="142">
        <v>45741</v>
      </c>
      <c r="U180" s="142">
        <v>45741</v>
      </c>
      <c r="V180" s="142">
        <v>45741</v>
      </c>
      <c r="W180" s="142">
        <v>45741</v>
      </c>
      <c r="X180" s="142">
        <v>45741</v>
      </c>
      <c r="Y180" s="142">
        <v>45741</v>
      </c>
      <c r="Z180" s="142">
        <v>45741</v>
      </c>
      <c r="AA180" s="142">
        <v>45741</v>
      </c>
      <c r="AB180" s="142">
        <v>45741</v>
      </c>
      <c r="AC180" s="142">
        <v>45741</v>
      </c>
      <c r="AD180" s="142">
        <v>45741</v>
      </c>
      <c r="AE180" s="142">
        <v>45741</v>
      </c>
      <c r="AF180" s="142">
        <v>45741</v>
      </c>
      <c r="AG180" s="142">
        <v>45741</v>
      </c>
      <c r="AH180" s="142">
        <v>45741</v>
      </c>
      <c r="AI180" s="142">
        <v>45741</v>
      </c>
      <c r="AJ180" s="142">
        <v>45741</v>
      </c>
      <c r="AK180" s="142">
        <v>45741</v>
      </c>
      <c r="AL180" s="142">
        <v>45741</v>
      </c>
      <c r="AM180" s="142">
        <v>45741</v>
      </c>
      <c r="AN180" s="142">
        <v>45741</v>
      </c>
      <c r="AO180" s="142">
        <v>45741</v>
      </c>
      <c r="AP180" s="142">
        <v>45741</v>
      </c>
      <c r="AQ180" s="142" t="s">
        <v>255</v>
      </c>
    </row>
    <row r="181" spans="3:73" ht="18" customHeight="1">
      <c r="D181" s="141"/>
      <c r="E181" s="123"/>
      <c r="F181" s="123"/>
      <c r="G181" s="124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</row>
    <row r="182" spans="3:73" ht="18" customHeight="1">
      <c r="D182" s="141"/>
      <c r="E182" s="123"/>
      <c r="F182" s="123"/>
      <c r="G182" s="124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2"/>
      <c r="AE182" s="142"/>
      <c r="AF182" s="142"/>
      <c r="AG182" s="142"/>
      <c r="AH182" s="142"/>
      <c r="AI182" s="142"/>
      <c r="AJ182" s="142"/>
      <c r="AK182" s="142"/>
      <c r="AL182" s="142"/>
      <c r="AM182" s="142"/>
      <c r="AN182" s="142"/>
      <c r="AO182" s="142"/>
      <c r="AP182" s="142"/>
      <c r="AQ182" s="142"/>
    </row>
    <row r="183" spans="3:73" ht="18" customHeight="1">
      <c r="D183" s="122"/>
      <c r="E183" s="123"/>
      <c r="F183" s="123"/>
      <c r="G183" s="124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  <c r="AB183" s="142"/>
      <c r="AC183" s="142"/>
      <c r="AD183" s="142"/>
      <c r="AE183" s="142"/>
      <c r="AF183" s="142"/>
      <c r="AG183" s="142"/>
      <c r="AH183" s="142"/>
      <c r="AI183" s="142"/>
      <c r="AJ183" s="142"/>
      <c r="AK183" s="142"/>
      <c r="AL183" s="142"/>
      <c r="AM183" s="142"/>
      <c r="AN183" s="142"/>
      <c r="AO183" s="142"/>
      <c r="AP183" s="142"/>
      <c r="AQ183" s="142"/>
    </row>
    <row r="184" spans="3:73" ht="18" customHeight="1">
      <c r="D184" s="112"/>
      <c r="E184" s="113"/>
      <c r="F184" s="113"/>
      <c r="G184" s="114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2"/>
      <c r="AE184" s="142"/>
      <c r="AF184" s="142"/>
      <c r="AG184" s="142"/>
      <c r="AH184" s="142"/>
      <c r="AI184" s="142"/>
      <c r="AJ184" s="142"/>
      <c r="AK184" s="142"/>
      <c r="AL184" s="142"/>
      <c r="AM184" s="142"/>
      <c r="AN184" s="142"/>
      <c r="AO184" s="142"/>
      <c r="AP184" s="142"/>
      <c r="AQ184" s="142"/>
    </row>
    <row r="185" spans="3:73" ht="18" customHeight="1">
      <c r="O185" s="19"/>
      <c r="AJ185" s="36"/>
      <c r="AL185" s="19"/>
    </row>
    <row r="186" spans="3:73" ht="18" customHeight="1">
      <c r="D186" s="5" t="s">
        <v>251</v>
      </c>
      <c r="E186" s="5" t="s">
        <v>429</v>
      </c>
      <c r="I186" s="5" t="s">
        <v>13</v>
      </c>
      <c r="J186" s="5" t="s">
        <v>445</v>
      </c>
      <c r="O186" s="19"/>
      <c r="AJ186" s="36"/>
      <c r="AL186" s="19"/>
    </row>
    <row r="187" spans="3:73" ht="18" customHeight="1">
      <c r="J187" s="5" t="s">
        <v>446</v>
      </c>
      <c r="O187" s="19"/>
      <c r="AJ187" s="36"/>
      <c r="AL187" s="19"/>
    </row>
    <row r="188" spans="3:73" ht="18" customHeight="1">
      <c r="J188" s="5" t="s">
        <v>447</v>
      </c>
      <c r="O188" s="19"/>
      <c r="AJ188" s="36"/>
      <c r="AL188" s="19"/>
    </row>
    <row r="189" spans="3:73" ht="18" customHeight="1">
      <c r="O189" s="19"/>
      <c r="AJ189" s="36"/>
      <c r="AL189" s="19"/>
    </row>
    <row r="190" spans="3:73" ht="18" customHeight="1">
      <c r="C190" s="5" t="s">
        <v>30</v>
      </c>
      <c r="D190" s="5" t="s">
        <v>450</v>
      </c>
      <c r="AE190" s="5" t="s">
        <v>251</v>
      </c>
      <c r="AF190" s="5" t="s">
        <v>740</v>
      </c>
      <c r="AJ190" s="5" t="s">
        <v>328</v>
      </c>
      <c r="AK190" s="123" t="s">
        <v>741</v>
      </c>
      <c r="AL190" s="123"/>
      <c r="AM190" s="123"/>
      <c r="AN190" s="123"/>
    </row>
    <row r="192" spans="3:73" ht="18" customHeight="1">
      <c r="D192" s="109" t="s">
        <v>426</v>
      </c>
      <c r="E192" s="110"/>
      <c r="F192" s="110"/>
      <c r="G192" s="111"/>
      <c r="H192" s="115" t="s">
        <v>756</v>
      </c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7"/>
      <c r="AE192" s="121" t="s">
        <v>457</v>
      </c>
      <c r="AF192" s="116"/>
      <c r="AG192" s="117"/>
      <c r="AH192" s="115" t="s">
        <v>434</v>
      </c>
      <c r="AI192" s="116"/>
      <c r="AJ192" s="116"/>
      <c r="AK192" s="116"/>
      <c r="AL192" s="116"/>
      <c r="AM192" s="116"/>
      <c r="AN192" s="116"/>
      <c r="AO192" s="116"/>
      <c r="AP192" s="116"/>
      <c r="AQ192" s="117"/>
      <c r="AS192" s="62" t="s">
        <v>467</v>
      </c>
      <c r="AT192" s="63"/>
      <c r="AU192" s="64"/>
      <c r="AW192" s="235" t="str">
        <f>$D$75</f>
        <v>COLUMN_COUNTS</v>
      </c>
      <c r="AX192" s="235" t="str">
        <f>$D$75</f>
        <v>COLUMN_COUNTS</v>
      </c>
      <c r="AY192" s="235" t="str">
        <f>$D$81</f>
        <v>COLUMN_DATA_TYPE</v>
      </c>
      <c r="AZ192" s="235" t="str">
        <f>$D$81</f>
        <v>COLUMN_DATA_TYPE</v>
      </c>
      <c r="BA192" s="235" t="str">
        <f>$D$95</f>
        <v>COLUMN_DATA_LENGTH</v>
      </c>
      <c r="BB192" s="235" t="str">
        <f>$D$95</f>
        <v>COLUMN_DATA_LENGTH</v>
      </c>
      <c r="BC192" s="235" t="str">
        <f>$D$123</f>
        <v>COLUMN_DATA_TRIM</v>
      </c>
      <c r="BD192" s="235" t="str">
        <f>$D$123</f>
        <v>COLUMN_DATA_TRIM</v>
      </c>
      <c r="BE192" s="235" t="str">
        <f>$D$128</f>
        <v>COLUMN_DATA_SIGNED</v>
      </c>
      <c r="BF192" s="235" t="str">
        <f>$D$128</f>
        <v>COLUMN_DATA_SIGNED</v>
      </c>
      <c r="BG192" s="235" t="str">
        <f>$D$135</f>
        <v>SIGN_DIGIT</v>
      </c>
      <c r="BH192" s="235" t="str">
        <f>$D$135</f>
        <v>SIGN_DIGIT</v>
      </c>
      <c r="BI192" s="235" t="str">
        <f>$D$141</f>
        <v>DATE_SEPARATOR</v>
      </c>
      <c r="BJ192" s="235" t="str">
        <f>$D$141</f>
        <v>DATE_SEPARATOR</v>
      </c>
      <c r="BK192" s="235" t="str">
        <f>$D$147</f>
        <v>TIME_SEPARATOR</v>
      </c>
      <c r="BL192" s="235" t="str">
        <f>$D$147</f>
        <v>TIME_SEPARATOR</v>
      </c>
      <c r="BM192" s="235" t="str">
        <f>$D$151</f>
        <v>SEPARATOR_DATE_TIME</v>
      </c>
      <c r="BN192" s="235" t="str">
        <f>$D$151</f>
        <v>SEPARATOR_DATE_TIME</v>
      </c>
      <c r="BO192" s="235" t="str">
        <f>$D$155</f>
        <v>REFERENCE_DATE</v>
      </c>
      <c r="BP192" s="235" t="str">
        <f>$D$155</f>
        <v>REFERENCE_DATE</v>
      </c>
      <c r="BQ192" s="235" t="str">
        <f>$D$159</f>
        <v>CASE_MODE</v>
      </c>
      <c r="BR192" s="235" t="str">
        <f>$D$159</f>
        <v>CASE_MODE</v>
      </c>
      <c r="BS192" s="235" t="str">
        <f>$D$163</f>
        <v>MULTIBYTE_STRING</v>
      </c>
      <c r="BT192" s="235" t="str">
        <f>$D$163</f>
        <v>MULTIBYTE_STRING</v>
      </c>
      <c r="BU192" s="60" t="s">
        <v>1107</v>
      </c>
    </row>
    <row r="193" spans="4:73" ht="18" customHeight="1">
      <c r="D193" s="112"/>
      <c r="E193" s="113"/>
      <c r="F193" s="113"/>
      <c r="G193" s="114"/>
      <c r="H193" s="118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20"/>
      <c r="AE193" s="118"/>
      <c r="AF193" s="119"/>
      <c r="AG193" s="120"/>
      <c r="AH193" s="118"/>
      <c r="AI193" s="119"/>
      <c r="AJ193" s="119"/>
      <c r="AK193" s="119"/>
      <c r="AL193" s="119"/>
      <c r="AM193" s="119"/>
      <c r="AN193" s="119"/>
      <c r="AO193" s="119"/>
      <c r="AP193" s="119"/>
      <c r="AQ193" s="120"/>
      <c r="AS193" s="66" t="s">
        <v>468</v>
      </c>
      <c r="AT193" s="67"/>
      <c r="AU193" s="68"/>
      <c r="AW193" s="74" t="s">
        <v>758</v>
      </c>
      <c r="AX193" s="74" t="s">
        <v>759</v>
      </c>
      <c r="AY193" s="74" t="s">
        <v>758</v>
      </c>
      <c r="AZ193" s="74" t="s">
        <v>759</v>
      </c>
      <c r="BA193" s="74" t="s">
        <v>758</v>
      </c>
      <c r="BB193" s="74" t="s">
        <v>759</v>
      </c>
      <c r="BC193" s="74" t="s">
        <v>758</v>
      </c>
      <c r="BD193" s="74" t="s">
        <v>759</v>
      </c>
      <c r="BE193" s="74" t="s">
        <v>758</v>
      </c>
      <c r="BF193" s="74" t="s">
        <v>759</v>
      </c>
      <c r="BG193" s="74" t="s">
        <v>758</v>
      </c>
      <c r="BH193" s="74" t="s">
        <v>759</v>
      </c>
      <c r="BI193" s="74" t="s">
        <v>758</v>
      </c>
      <c r="BJ193" s="74" t="s">
        <v>759</v>
      </c>
      <c r="BK193" s="74" t="s">
        <v>758</v>
      </c>
      <c r="BL193" s="74" t="s">
        <v>759</v>
      </c>
      <c r="BM193" s="74" t="s">
        <v>758</v>
      </c>
      <c r="BN193" s="74" t="s">
        <v>759</v>
      </c>
      <c r="BO193" s="74" t="s">
        <v>758</v>
      </c>
      <c r="BP193" s="74" t="s">
        <v>759</v>
      </c>
      <c r="BQ193" s="74" t="s">
        <v>758</v>
      </c>
      <c r="BR193" s="74" t="s">
        <v>759</v>
      </c>
      <c r="BS193" s="74" t="s">
        <v>758</v>
      </c>
      <c r="BT193" s="74" t="s">
        <v>759</v>
      </c>
      <c r="BU193" s="60" t="s">
        <v>1107</v>
      </c>
    </row>
    <row r="194" spans="4:73" ht="54" customHeight="1">
      <c r="D194" s="138">
        <f>$H$70</f>
        <v>145</v>
      </c>
      <c r="E194" s="139"/>
      <c r="F194" s="139"/>
      <c r="G194" s="140"/>
      <c r="H194" s="45" t="str">
        <f ca="1">SUBSTITUTE("clear; echo "&amp;"テストケース"&amp;TEXT($D194,"000")&amp;"; "&amp;AW194&amp;AY194&amp;BA194&amp;BC194&amp;BE194&amp;BG194&amp;BI194&amp;BK194&amp;BM194&amp;BO194&amp;BQ194&amp;BS194&amp;"sh ./script/"&amp;$B$2&amp;".sh; "&amp;AX194&amp;AZ194&amp;BB194&amp;BD194&amp;BF194&amp;BH194&amp;BJ194&amp;BL194&amp;BN194&amp;BP194&amp;BR194&amp;BT194,"なし","")</f>
        <v>clear; echo テストケース145; sed -i '' 's#COLUMN_DATA_TYPE="char"#COLUMN_DATA_TYPE="long"#g' ${CONFIG_DIR}db_data_config.txt; export COLUMN_DATA_TYPE="long";sed -i '' 's#COLUMN_DATA_LENGTH="3"#COLUMN_DATA_LENGTH="0"#g' ${CONFIG_DIR}db_data_config.txt; export COLUMN_DATA_LENGTH="0";sh ./script/db_check_data_validate_config.sh; sed -i '' 's#COLUMN_DATA_TYPE="long"#COLUMN_DATA_TYPE="char"#g' ${CONFIG_DIR}db_data_config.txt; export COLUMN_DATA_TYPE="char";sed -i '' 's#COLUMN_DATA_LENGTH="0"#COLUMN_DATA_LENGTH="3"#g'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6" t="str" cm="1">
        <f t="array" ref="AE194">SUBSTITUTE(INDEX($H$168:$AQ$168, , MATCH($D194, $70:$70, 0)-7),"-","")</f>
        <v>異常</v>
      </c>
      <c r="AF194" s="147"/>
      <c r="AG194" s="148"/>
      <c r="AH194" s="156" t="s">
        <v>1033</v>
      </c>
      <c r="AI194" s="157"/>
      <c r="AJ194" s="157"/>
      <c r="AK194" s="157"/>
      <c r="AL194" s="157"/>
      <c r="AM194" s="157"/>
      <c r="AN194" s="157"/>
      <c r="AO194" s="157"/>
      <c r="AP194" s="157"/>
      <c r="AQ194" s="158"/>
      <c r="AS194" s="69" t="str" cm="1">
        <f t="array" ref="AS194">SUBSTITUTE(TEXT(INDEX($H$171:$AQ$171,1,$D194-144),"000000"),"-","")</f>
        <v>220155</v>
      </c>
      <c r="AT194" s="70"/>
      <c r="AU194" s="71"/>
      <c r="AW194" s="73" t="str">
        <f>SUBSTITUTE(IF(VLOOKUP(AW$192,$AD$9:$AN$20,8,FALSE)=INDEX($E$76:$G$80,MATCH("●",INDEX($H$76:$AQ$80,,MATCH($D194,$70:$70,0)-7),0),1),"","sed -i "&amp;IF($AK$190="MacOS","'' ","")&amp;"'s#"&amp;AW$192&amp;"="""&amp;VLOOKUP(AW$192,$AD$9:$AN$20,8,FALSE)&amp;""""&amp;"#"&amp;AW$192&amp;"="&amp;""""&amp;INDEX($E$76:$G$80,MATCH("●",INDEX($H$76:$AQ$80,,MATCH($D194,$70:$70,0)-7),0),1)&amp;""""&amp;"#g'"&amp;" ${CONFIG_DIR}db_data_config.txt; export "&amp;AW$192&amp;"="&amp;""""&amp;INDEX($E$76:$G$80,MATCH("●",INDEX($H$76:$AQ$80,,MATCH($D194,$70:$70,0)-7),0),1)&amp;""";"),",",""",""")</f>
        <v/>
      </c>
      <c r="AX194" s="73" t="str">
        <f>SUBSTITUTE(IF(INDEX($E$76:$G$80,MATCH("●",INDEX($H$76:$AQ$80,,MATCH($D194,$70:$70,0)-7),0),1)=VLOOKUP(AX$192,$AD$9:$AN$20,8,FALSE),"","sed -i "&amp;IF($AK$190="MacOS","'' ","")&amp;"'s#"&amp;AX$192&amp;"="""&amp;INDEX($E$76:$G$80,MATCH("●",INDEX($H$76:$AQ$80,,MATCH($D194,$70:$70,0)-7),0),1)&amp;""""&amp;"#"&amp;AX$192&amp;"="&amp;""""&amp;VLOOKUP(AX$192,$AD$9:$AN$20,8,FALSE)&amp;""""&amp;"#g'"&amp;"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194" s="73" t="str">
        <f>SUBSTITUTE(IF(VLOOKUP(AY$192,$AD$9:$AN$20,8,FALSE)=INDEX($E$82:$G$94,MATCH("●",INDEX($H$82:$AQ$94,,MATCH($D194,$70:$70,0)-7),0),1),"","sed -i "&amp;IF($AK$190="MacOS","'' ","")&amp;"'s#"&amp;AY$192&amp;"="""&amp;VLOOKUP(AY$192,$AD$9:$AN$20,8,FALSE)&amp;""""&amp;"#"&amp;AY$192&amp;"="&amp;""""&amp;INDEX($E$82:$G$94,MATCH("●",INDEX($H$82:$AQ$94,,MATCH($D194,$70:$70,0)-7),0),1)&amp;""""&amp;"#g'"&amp;" ${CONFIG_DIR}db_data_config.txt; export "&amp;AY$192&amp;"="&amp;""""&amp;INDEX($E$82:$G$94,MATCH("●",INDEX($H$82:$AQ$94,,MATCH($D194,$70:$70,0)-7),0),1)&amp;""";"),",",""",""")</f>
        <v>sed -i '' 's#COLUMN_DATA_TYPE="char"#COLUMN_DATA_TYPE="long"#g' ${CONFIG_DIR}db_data_config.txt; export COLUMN_DATA_TYPE="long";</v>
      </c>
      <c r="AZ194" s="73" t="str">
        <f>SUBSTITUTE(IF(INDEX($E$82:$G$94,MATCH("●",INDEX($H$82:$AQ$94,,MATCH($D194,$70:$70,0)-7),0),1)=VLOOKUP(AZ$192,$AD$9:$AN$20,8,FALSE),"","sed -i "&amp;IF($AK$190="MacOS","'' ","")&amp;"'s#"&amp;AZ$192&amp;"="""&amp;INDEX($E$82:$G$94,MATCH("●",INDEX($H$82:$AQ$94,,MATCH($D194,$70:$70,0)-7),0),1)&amp;""""&amp;"#"&amp;AZ$192&amp;"="&amp;""""&amp;VLOOKUP(AZ$192,$AD$9:$AN$20,8,FALSE)&amp;""""&amp;"#g'"&amp;"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194" s="73" t="str">
        <f>SUBSTITUTE(IF(VLOOKUP(BA$192,$AD$9:$AN$20,8,FALSE)=INDEX($E$96:$G$122,MATCH("●",INDEX($H$96:$AQ$122,,MATCH($D194,$70:$70,0)-7),0),1),"","sed -i "&amp;IF($AK$190="MacOS","'' ","")&amp;"'s#"&amp;BA$192&amp;"="""&amp;VLOOKUP(BA$192,$AD$9:$AN$20,8,FALSE)&amp;""""&amp;"#"&amp;BA$192&amp;"="&amp;""""&amp;INDEX($E$96:$G$122,MATCH("●",INDEX($H$96:$AQ$122,,MATCH($D194,$70:$70,0)-7),0),1)&amp;""""&amp;"#g'"&amp;" ${CONFIG_DIR}db_data_config.txt; export "&amp;BA$192&amp;"="&amp;""""&amp;INDEX($E$96:$G$122,MATCH("●",INDEX($H$96:$AQ$122,,MATCH($D194,$70:$70,0)-7),0),1)&amp;""";"),",",""",""")</f>
        <v>sed -i '' 's#COLUMN_DATA_LENGTH="3"#COLUMN_DATA_LENGTH="0"#g' ${CONFIG_DIR}db_data_config.txt; export COLUMN_DATA_LENGTH="0";</v>
      </c>
      <c r="BB194" s="73" t="str">
        <f>SUBSTITUTE(IF(INDEX($E$96:$G$122,MATCH("●",INDEX($H$96:$AQ$122,,MATCH($D194,$70:$70,0)-7),0),1)=VLOOKUP(BB$192,$AD$9:$AN$20,8,FALSE),"","sed -i "&amp;IF($AK$190="MacOS","'' ","")&amp;"'s#"&amp;BB$192&amp;"="""&amp;INDEX($E$96:$G$122,MATCH("●",INDEX($H$96:$AQ$122,,MATCH($D194,$70:$70,0)-7),0),1)&amp;""""&amp;"#"&amp;BB$192&amp;"="&amp;""""&amp;VLOOKUP(BB$192,$AD$9:$AN$20,8,FALSE)&amp;""""&amp;"#g'"&amp;"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's#COLUMN_DATA_LENGTH="0"#COLUMN_DATA_LENGTH="3"#g' ${CONFIG_DIR}db_data_config.txt; export COLUMN_DATA_LENGTH="3";</v>
      </c>
      <c r="BC194" s="73" t="str">
        <f>SUBSTITUTE(IF(VLOOKUP(BC$192,$AD$9:$AN$20,8,FALSE)=INDEX($E$124:$G$127,MATCH("●",INDEX($H$124:$AQ$127,,MATCH($D194,$70:$70,0)-7),0),1),"","sed -i "&amp;IF($AK$190="MacOS","'' ","")&amp;"'s#"&amp;BC$192&amp;"="""&amp;VLOOKUP(BC$192,$AD$9:$AN$20,8,FALSE)&amp;""""&amp;"#"&amp;BC$192&amp;"="&amp;""""&amp;INDEX($E$124:$G$127,MATCH("●",INDEX($H$124:$AQ$127,,MATCH($D194,$70:$70,0)-7),0),1)&amp;""""&amp;"#g'"&amp;" ${CONFIG_DIR}db_data_config.txt; export "&amp;BC$192&amp;"="&amp;""""&amp;INDEX($E$124:$G$127,MATCH("●",INDEX($H$124:$AQ$127,,MATCH($D194,$70:$70,0)-7),0),1)&amp;""";"),",",""",""")</f>
        <v/>
      </c>
      <c r="BD194" s="73" t="str">
        <f>SUBSTITUTE(IF(INDEX($E$124:$G$127,MATCH("●",INDEX($H$124:$AQ$127,,MATCH($D194,$70:$70,0)-7),0),1)=VLOOKUP(BD$192,$AD$9:$AN$20,8,FALSE),"","sed -i "&amp;IF($AK$190="MacOS","'' ","")&amp;"'s#"&amp;BD$192&amp;"="""&amp;INDEX($E$124:$G$127,MATCH("●",INDEX($H$124:$AQ$127,,MATCH($D194,$70:$70,0)-7),0),1)&amp;""""&amp;"#"&amp;BD$192&amp;"="&amp;""""&amp;VLOOKUP(BD$192,$AD$9:$AN$20,8,FALSE)&amp;""""&amp;"#g'"&amp;"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194" s="73" t="str">
        <f>SUBSTITUTE(IF(VLOOKUP(BE$192,$AD$9:$AN$20,8,FALSE)=INDEX($E$129:$G$134,MATCH("●",INDEX($H$129:$AQ$134,,MATCH($D194,$70:$70,0)-7),0),1),"","sed -i "&amp;IF($AK$190="MacOS","'' ","")&amp;"'s#"&amp;BE$192&amp;"="""&amp;VLOOKUP(BE$192,$AD$9:$AN$20,8,FALSE)&amp;""""&amp;"#"&amp;BE$192&amp;"="&amp;""""&amp;INDEX($E$129:$G$134,MATCH("●",INDEX($H$129:$AQ$134,,MATCH($D194,$70:$70,0)-7),0),1)&amp;""""&amp;"#g'"&amp;" ${CONFIG_DIR}db_data_config.txt; export "&amp;BE$192&amp;"="&amp;""""&amp;INDEX($E$129:$G$134,MATCH("●",INDEX($H$129:$AQ$134,,MATCH($D194,$70:$70,0)-7),0),1)&amp;""";"),",",""",""")</f>
        <v/>
      </c>
      <c r="BF194" s="73" t="str">
        <f>SUBSTITUTE(IF(INDEX($E$129:$G$134,MATCH("●",INDEX($H$129:$AQ$134,,MATCH($D194,$70:$70,0)-7),0),1)=VLOOKUP(BF$192,$AD$9:$AN$20,8,FALSE),"","sed -i "&amp;IF($AK$190="MacOS","'' ","")&amp;"'s#"&amp;BF$192&amp;"="""&amp;INDEX($E$129:$G$134,MATCH("●",INDEX($H$129:$AQ$134,,MATCH($D194,$70:$70,0)-7),0),1)&amp;""""&amp;"#"&amp;BF$192&amp;"="&amp;""""&amp;VLOOKUP(BF$192,$AD$9:$AN$20,8,FALSE)&amp;""""&amp;"#g'"&amp;"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194" s="73" t="str">
        <f>SUBSTITUTE(IF(VLOOKUP(BG$192,$AD$9:$AN$20,8,FALSE)=INDEX($E$136:$G$140,MATCH("●",INDEX($H$136:$AQ$140,,MATCH($D194,$70:$70,0)-7),0),1),"","sed -i "&amp;IF($AK$190="MacOS","'' ","")&amp;"'s#"&amp;BG$192&amp;"="""&amp;VLOOKUP(BG$192,$AD$9:$AN$20,8,FALSE)&amp;""""&amp;"#"&amp;BG$192&amp;"="&amp;""""&amp;INDEX($E$136:$G$140,MATCH("●",INDEX($H$136:$AQ$140,,MATCH($D194,$70:$70,0)-7),0),1)&amp;""""&amp;"#g'"&amp;" ${CONFIG_DIR}db_data_config.txt; export "&amp;BG$192&amp;"="&amp;""""&amp;INDEX($E$136:$G$140,MATCH("●",INDEX($H$136:$AQ$140,,MATCH($D194,$70:$70,0)-7),0),1)&amp;""";"),",",""",""")</f>
        <v/>
      </c>
      <c r="BH194" s="73" t="str">
        <f>SUBSTITUTE(IF(INDEX($E$136:$G$140,MATCH("●",INDEX($H$136:$AQ$140,,MATCH($D194,$70:$70,0)-7),0),1)=VLOOKUP(BH$192,$AD$9:$AN$20,8,FALSE),"","sed -i "&amp;IF($AK$190="MacOS","'' ","")&amp;"'s#"&amp;BH$192&amp;"="""&amp;INDEX($E$136:$G$140,MATCH("●",INDEX($H$136:$AQ$140,,MATCH($D194,$70:$70,0)-7),0),1)&amp;""""&amp;"#"&amp;BH$192&amp;"="&amp;""""&amp;VLOOKUP(BH$192,$AD$9:$AN$20,8,FALSE)&amp;""""&amp;"#g'"&amp;"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194" s="73" t="str">
        <f>SUBSTITUTE(IF(VLOOKUP(BI$192,$AD$9:$AN$20,8,FALSE)=INDEX($E$142:$G$146,MATCH("●",INDEX($H$142:$AQ$146,,MATCH($D194,$70:$70,0)-7),0),1),"","sed -i "&amp;IF($AK$190="MacOS","'' ","")&amp;"'s#"&amp;BI$192&amp;"="""&amp;VLOOKUP(BI$192,$AD$9:$AN$20,8,FALSE)&amp;""""&amp;"#"&amp;BI$192&amp;"="&amp;""""&amp;INDEX($E$142:$G$146,MATCH("●",INDEX($H$142:$AQ$146,,MATCH($D194,$70:$70,0)-7),0),1)&amp;""""&amp;"#g'"&amp;" ${CONFIG_DIR}db_data_config.txt; export "&amp;BI$192&amp;"="&amp;""""&amp;INDEX($E$142:$G$146,MATCH("●",INDEX($H$142:$AQ$146,,MATCH($D194,$70:$70,0)-7),0),1)&amp;""";"),",",""",""")</f>
        <v/>
      </c>
      <c r="BJ194" s="73" t="str">
        <f>SUBSTITUTE(IF(INDEX($E$142:$G$146,MATCH("●",INDEX($H$142:$AQ$146,,MATCH($D194,$70:$70,0)-7),0),1)=VLOOKUP(BJ$192,$AD$9:$AN$20,8,FALSE),"","sed -i "&amp;IF($AK$190="MacOS","'' ","")&amp;"'s#"&amp;BJ$192&amp;"="""&amp;INDEX($E$142:$G$146,MATCH("●",INDEX($H$142:$AQ$146,,MATCH($D194,$70:$70,0)-7),0),1)&amp;""""&amp;"#"&amp;BJ$192&amp;"="&amp;""""&amp;VLOOKUP(BJ$192,$AD$9:$AN$20,8,FALSE)&amp;""""&amp;"#g'"&amp;"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194" s="73" t="str">
        <f>SUBSTITUTE(IF(VLOOKUP(BK$192,$AD$9:$AN$20,8,FALSE)=INDEX($E$148:$G$150,MATCH("●",INDEX($H$148:$AQ$150,,MATCH($D194,$70:$70,0)-7),0),1),"","sed -i "&amp;IF($AK$190="MacOS","'' ","")&amp;"'s#"&amp;BK$192&amp;"="""&amp;VLOOKUP(BK$192,$AD$9:$AN$20,8,FALSE)&amp;""""&amp;"#"&amp;BK$192&amp;"="&amp;""""&amp;INDEX($E$148:$G$150,MATCH("●",INDEX($H$148:$AQ$150,,MATCH($D194,$70:$70,0)-7),0),1)&amp;""""&amp;"#g'"&amp;" ${CONFIG_DIR}db_data_config.txt; export "&amp;BK$192&amp;"="&amp;""""&amp;INDEX($E$148:$G$150,MATCH("●",INDEX($H$148:$AQ$150,,MATCH($D194,$70:$70,0)-7),0),1)&amp;""";"),",",""",""")</f>
        <v/>
      </c>
      <c r="BL194" s="73" t="str">
        <f>SUBSTITUTE(IF(INDEX($E$148:$G$150,MATCH("●",INDEX($H$148:$AQ$150,,MATCH($D194,$70:$70,0)-7),0),1)=VLOOKUP(BL$192,$AD$9:$AN$20,8,FALSE),"","sed -i "&amp;IF($AK$190="MacOS","'' ","")&amp;"'s#"&amp;BL$192&amp;"="""&amp;INDEX($E$148:$G$150,MATCH("●",INDEX($H$148:$AQ$150,,MATCH($D194,$70:$70,0)-7),0),1)&amp;""""&amp;"#"&amp;BL$192&amp;"="&amp;""""&amp;VLOOKUP(BL$192,$AD$9:$AN$20,8,FALSE)&amp;""""&amp;"#g'"&amp;"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194" s="73" t="str">
        <f>SUBSTITUTE(IF(VLOOKUP(BM$192,$AD$9:$AN$20,8,FALSE)=INDEX($E$152:$G$154,MATCH("●",INDEX($H$152:$AQ$154,,MATCH($D194,$70:$70,0)-7),0),1),"","sed -i "&amp;IF($AK$190="MacOS","'' ","")&amp;"'s#"&amp;BM$192&amp;"="""&amp;VLOOKUP(BM$192,$AD$9:$AN$20,8,FALSE)&amp;""""&amp;"#"&amp;BM$192&amp;"="&amp;""""&amp;INDEX($E$152:$G$154,MATCH("●",INDEX($H$152:$AQ$154,,MATCH($D194,$70:$70,0)-7),0),1)&amp;""""&amp;"#g'"&amp;" ${CONFIG_DIR}db_data_config.txt; export "&amp;BM$192&amp;"="&amp;""""&amp;INDEX($E$152:$G$154,MATCH("●",INDEX($H$152:$AQ$154,,MATCH($D194,$70:$70,0)-7),0),1)&amp;""";"),",",""",""")</f>
        <v/>
      </c>
      <c r="BN194" s="73" t="str">
        <f>SUBSTITUTE(IF(INDEX($E$152:$G$154,MATCH("●",INDEX($H$152:$AQ$154,,MATCH($D194,$70:$70,0)-7),0),1)=VLOOKUP(BN$192,$AD$9:$AN$20,8,FALSE),"","sed -i "&amp;IF($AK$190="MacOS","'' ","")&amp;"'s#"&amp;BN$192&amp;"="""&amp;INDEX($E$152:$G$154,MATCH("●",INDEX($H$152:$AQ$154,,MATCH($D194,$70:$70,0)-7),0),1)&amp;""""&amp;"#"&amp;BN$192&amp;"="&amp;""""&amp;VLOOKUP(BN$192,$AD$9:$AN$20,8,FALSE)&amp;""""&amp;"#g'"&amp;"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194" s="73" t="str">
        <f>SUBSTITUTE(IF(VLOOKUP(BO$192,$AD$9:$AN$20,8,FALSE)=INDEX($E$156:$G$158,MATCH("●",INDEX($H$156:$AQ$158,,MATCH($D194,$70:$70,0)-7),0),1),"","sed -i "&amp;IF($AK$190="MacOS","'' ","")&amp;"'s#"&amp;BO$192&amp;"="""&amp;VLOOKUP(BO$192,$AD$9:$AN$20,8,FALSE)&amp;""""&amp;"#"&amp;BO$192&amp;"="&amp;""""&amp;INDEX($E$156:$G$158,MATCH("●",INDEX($H$156:$AQ$158,,MATCH($D194,$70:$70,0)-7),0),1)&amp;""""&amp;"#g'"&amp;" ${CONFIG_DIR}db_data_config.txt; export "&amp;BO$192&amp;"="&amp;""""&amp;INDEX($E$156:$G$158,MATCH("●",INDEX($H$156:$AQ$158,,MATCH($D194,$70:$70,0)-7),0),1)&amp;""";"),",",""",""")</f>
        <v/>
      </c>
      <c r="BP194" s="73" t="str">
        <f>SUBSTITUTE(IF(INDEX($E$156:$G$158,MATCH("●",INDEX($H$156:$AQ$158,,MATCH($D194,$70:$70,0)-7),0),1)=VLOOKUP(BP$192,$AD$9:$AN$20,8,FALSE),"","sed -i "&amp;IF($AK$190="MacOS","'' ","")&amp;"'s#"&amp;BP$192&amp;"="""&amp;INDEX($E$156:$G$158,MATCH("●",INDEX($H$156:$AQ$158,,MATCH($D194,$70:$70,0)-7),0),1)&amp;""""&amp;"#"&amp;BP$192&amp;"="&amp;""""&amp;VLOOKUP(BP$192,$AD$9:$AN$20,8,FALSE)&amp;""""&amp;"#g'"&amp;"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194" s="73" t="str">
        <f>SUBSTITUTE(IF(VLOOKUP(BQ$192,$AD$9:$AN$20,8,FALSE)=INDEX($E$160:$G$162,MATCH("●",INDEX($H$160:$AQ$162,,MATCH($D194,$70:$70,0)-7),0),1),"","sed -i "&amp;IF($AK$190="MacOS","'' ","")&amp;"'s#"&amp;BQ$192&amp;"="""&amp;VLOOKUP(BQ$192,$AD$9:$AN$20,8,FALSE)&amp;""""&amp;"#"&amp;BQ$192&amp;"="&amp;""""&amp;INDEX($E$160:$G$162,MATCH("●",INDEX($H$160:$AQ$162,,MATCH($D194,$70:$70,0)-7),0),1)&amp;""""&amp;"#g'"&amp;" ${CONFIG_DIR}db_data_config.txt; export "&amp;BQ$192&amp;"="&amp;""""&amp;INDEX($E$160:$G$162,MATCH("●",INDEX($H$160:$AQ$162,,MATCH($D194,$70:$70,0)-7),0),1)&amp;""";"),",",""",""")</f>
        <v/>
      </c>
      <c r="BR194" s="73" t="str">
        <f>SUBSTITUTE(IF(INDEX($E$160:$G$162,MATCH("●",INDEX($H$160:$AQ$162,,MATCH($D194,$70:$70,0)-7),0),1)=VLOOKUP(BR$192,$AD$9:$AN$20,8,FALSE),"","sed -i "&amp;IF($AK$190="MacOS","'' ","")&amp;"'s#"&amp;BR$192&amp;"="""&amp;INDEX($E$160:$G$162,MATCH("●",INDEX($H$160:$AQ$162,,MATCH($D194,$70:$70,0)-7),0),1)&amp;""""&amp;"#"&amp;BR$192&amp;"="&amp;""""&amp;VLOOKUP(BR$192,$AD$9:$AN$20,8,FALSE)&amp;""""&amp;"#g'"&amp;"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194" s="73" t="str">
        <f>SUBSTITUTE(IF(VLOOKUP(BS$192,$AD$9:$AN$20,8,FALSE)=INDEX($E$164:$G$166,MATCH("●",INDEX($H$164:$AQ$166,,MATCH($D194,$70:$70,0)-7),0),1),"","sed -i "&amp;IF($AK$190="MacOS","'' ","")&amp;"'s#"&amp;BS$192&amp;"="""&amp;VLOOKUP(BS$192,$AD$9:$AN$20,8,FALSE)&amp;""""&amp;"#"&amp;BS$192&amp;"="&amp;""""&amp;INDEX($E$164:$G$166,MATCH("●",INDEX($H$164:$AQ$166,,MATCH($D194,$70:$70,0)-7),0),1)&amp;""""&amp;"#g'"&amp;" ${CONFIG_DIR}db_data_config.txt; export "&amp;BS$192&amp;"="&amp;""""&amp;INDEX($E$164:$G$166,MATCH("●",INDEX($H$164:$AQ$166,,MATCH($D194,$70:$70,0)-7),0),1)&amp;""";"),",",""",""")</f>
        <v/>
      </c>
      <c r="BT194" s="73" t="str">
        <f>SUBSTITUTE(IF(INDEX($E$164:$G$166,MATCH("●",INDEX($H$164:$AQ$166,,MATCH($D194,$70:$70,0)-7),0),1)=VLOOKUP(BT$192,$AD$9:$AN$20,8,FALSE),"","sed -i "&amp;IF($AK$190="MacOS","'' ","")&amp;"'s#"&amp;BT$192&amp;"="""&amp;INDEX($E$164:$G$166,MATCH("●",INDEX($H$164:$AQ$166,,MATCH($D194,$70:$70,0)-7),0),1)&amp;""""&amp;"#"&amp;BT$192&amp;"="&amp;""""&amp;VLOOKUP(BT$192,$AD$9:$AN$20,8,FALSE)&amp;""""&amp;"#g'"&amp;"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194" s="60" t="s">
        <v>1107</v>
      </c>
    </row>
    <row r="195" spans="4:73" ht="54" customHeight="1">
      <c r="D195" s="138">
        <f>$D194+1</f>
        <v>146</v>
      </c>
      <c r="E195" s="139"/>
      <c r="F195" s="139"/>
      <c r="G195" s="140"/>
      <c r="H195" s="45" t="str">
        <f t="shared" ref="H195:H228" ca="1" si="2">SUBSTITUTE("clear; echo "&amp;"テストケース"&amp;TEXT($D195,"000")&amp;"; "&amp;AW195&amp;AY195&amp;BA195&amp;BC195&amp;BE195&amp;BG195&amp;BI195&amp;BK195&amp;BM195&amp;BO195&amp;BQ195&amp;BS195&amp;"sh ./script/"&amp;$B$2&amp;".sh; "&amp;AX195&amp;AZ195&amp;BB195&amp;BD195&amp;BF195&amp;BH195&amp;BJ195&amp;BL195&amp;BN195&amp;BP195&amp;BR195&amp;BT195,"なし","")</f>
        <v>clear; echo テストケース146; sed -i '' 's#COLUMN_DATA_TYPE="char"#COLUMN_DATA_TYPE="long"#g' ${CONFIG_DIR}db_data_config.txt; export COLUMN_DATA_TYPE="long";sed -i '' 's#COLUMN_DATA_LENGTH="3"#COLUMN_DATA_LENGTH="18"#g' ${CONFIG_DIR}db_data_config.txt; export COLUMN_DATA_LENGTH="18";sh ./script/db_check_data_validate_config.sh; sed -i '' 's#COLUMN_DATA_TYPE="long"#COLUMN_DATA_TYPE="char"#g' ${CONFIG_DIR}db_data_config.txt; export COLUMN_DATA_TYPE="char";sed -i '' 's#COLUMN_DATA_LENGTH="18"#COLUMN_DATA_LENGTH="3"#g'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6" t="str" cm="1">
        <f t="array" ref="AE195">SUBSTITUTE(INDEX($H$168:$AQ$168, , MATCH($D195, $70:$70, 0)-7),"-","")</f>
        <v>正常</v>
      </c>
      <c r="AF195" s="147"/>
      <c r="AG195" s="148"/>
      <c r="AH195" s="156" t="s">
        <v>1034</v>
      </c>
      <c r="AI195" s="157"/>
      <c r="AJ195" s="157"/>
      <c r="AK195" s="157"/>
      <c r="AL195" s="157"/>
      <c r="AM195" s="157"/>
      <c r="AN195" s="157"/>
      <c r="AO195" s="157"/>
      <c r="AP195" s="157"/>
      <c r="AQ195" s="158"/>
      <c r="AS195" s="69" t="str" cm="1">
        <f t="array" ref="AS195">SUBSTITUTE(TEXT(INDEX($H$171:$AQ$171,1,$D195-144),"000000"),"-","")</f>
        <v>220001</v>
      </c>
      <c r="AT195" s="70"/>
      <c r="AU195" s="71"/>
      <c r="AW195" s="73" t="str">
        <f>SUBSTITUTE(IF(VLOOKUP(AW$192,$AD$9:$AN$20,8,FALSE)=INDEX($E$76:$G$80,MATCH("●",INDEX($H$76:$AQ$80,,MATCH($D195,$70:$70,0)-7),0),1),"","sed -i "&amp;IF($AK$190="MacOS","'' ","")&amp;"'s#"&amp;AW$192&amp;"="""&amp;VLOOKUP(AW$192,$AD$9:$AN$20,8,FALSE)&amp;""""&amp;"#"&amp;AW$192&amp;"="&amp;""""&amp;INDEX($E$76:$G$80,MATCH("●",INDEX($H$76:$AQ$80,,MATCH($D195,$70:$70,0)-7),0),1)&amp;""""&amp;"#g'"&amp;" ${CONFIG_DIR}db_data_config.txt; export "&amp;AW$192&amp;"="&amp;""""&amp;INDEX($E$76:$G$80,MATCH("●",INDEX($H$76:$AQ$80,,MATCH($D195,$70:$70,0)-7),0),1)&amp;""";"),",",""",""")</f>
        <v/>
      </c>
      <c r="AX195" s="73" t="str">
        <f>SUBSTITUTE(IF(INDEX($E$76:$G$80,MATCH("●",INDEX($H$76:$AQ$80,,MATCH($D195,$70:$70,0)-7),0),1)=VLOOKUP(AX$192,$AD$9:$AN$20,8,FALSE),"","sed -i "&amp;IF($AK$190="MacOS","'' ","")&amp;"'s#"&amp;AX$192&amp;"="""&amp;INDEX($E$76:$G$80,MATCH("●",INDEX($H$76:$AQ$80,,MATCH($D195,$70:$70,0)-7),0),1)&amp;""""&amp;"#"&amp;AX$192&amp;"="&amp;""""&amp;VLOOKUP(AX$192,$AD$9:$AN$20,8,FALSE)&amp;""""&amp;"#g'"&amp;"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195" s="73" t="str">
        <f>SUBSTITUTE(IF(VLOOKUP(AY$192,$AD$9:$AN$20,8,FALSE)=INDEX($E$82:$G$94,MATCH("●",INDEX($H$82:$AQ$94,,MATCH($D195,$70:$70,0)-7),0),1),"","sed -i "&amp;IF($AK$190="MacOS","'' ","")&amp;"'s#"&amp;AY$192&amp;"="""&amp;VLOOKUP(AY$192,$AD$9:$AN$20,8,FALSE)&amp;""""&amp;"#"&amp;AY$192&amp;"="&amp;""""&amp;INDEX($E$82:$G$94,MATCH("●",INDEX($H$82:$AQ$94,,MATCH($D195,$70:$70,0)-7),0),1)&amp;""""&amp;"#g'"&amp;" ${CONFIG_DIR}db_data_config.txt; export "&amp;AY$192&amp;"="&amp;""""&amp;INDEX($E$82:$G$94,MATCH("●",INDEX($H$82:$AQ$94,,MATCH($D195,$70:$70,0)-7),0),1)&amp;""";"),",",""",""")</f>
        <v>sed -i '' 's#COLUMN_DATA_TYPE="char"#COLUMN_DATA_TYPE="long"#g' ${CONFIG_DIR}db_data_config.txt; export COLUMN_DATA_TYPE="long";</v>
      </c>
      <c r="AZ195" s="73" t="str">
        <f>SUBSTITUTE(IF(INDEX($E$82:$G$94,MATCH("●",INDEX($H$82:$AQ$94,,MATCH($D195,$70:$70,0)-7),0),1)=VLOOKUP(AZ$192,$AD$9:$AN$20,8,FALSE),"","sed -i "&amp;IF($AK$190="MacOS","'' ","")&amp;"'s#"&amp;AZ$192&amp;"="""&amp;INDEX($E$82:$G$94,MATCH("●",INDEX($H$82:$AQ$94,,MATCH($D195,$70:$70,0)-7),0),1)&amp;""""&amp;"#"&amp;AZ$192&amp;"="&amp;""""&amp;VLOOKUP(AZ$192,$AD$9:$AN$20,8,FALSE)&amp;""""&amp;"#g'"&amp;"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195" s="73" t="str">
        <f>SUBSTITUTE(IF(VLOOKUP(BA$192,$AD$9:$AN$20,8,FALSE)=INDEX($E$96:$G$122,MATCH("●",INDEX($H$96:$AQ$122,,MATCH($D195,$70:$70,0)-7),0),1),"","sed -i "&amp;IF($AK$190="MacOS","'' ","")&amp;"'s#"&amp;BA$192&amp;"="""&amp;VLOOKUP(BA$192,$AD$9:$AN$20,8,FALSE)&amp;""""&amp;"#"&amp;BA$192&amp;"="&amp;""""&amp;INDEX($E$96:$G$122,MATCH("●",INDEX($H$96:$AQ$122,,MATCH($D195,$70:$70,0)-7),0),1)&amp;""""&amp;"#g'"&amp;" ${CONFIG_DIR}db_data_config.txt; export "&amp;BA$192&amp;"="&amp;""""&amp;INDEX($E$96:$G$122,MATCH("●",INDEX($H$96:$AQ$122,,MATCH($D195,$70:$70,0)-7),0),1)&amp;""";"),",",""",""")</f>
        <v>sed -i '' 's#COLUMN_DATA_LENGTH="3"#COLUMN_DATA_LENGTH="18"#g' ${CONFIG_DIR}db_data_config.txt; export COLUMN_DATA_LENGTH="18";</v>
      </c>
      <c r="BB195" s="73" t="str">
        <f>SUBSTITUTE(IF(INDEX($E$96:$G$122,MATCH("●",INDEX($H$96:$AQ$122,,MATCH($D195,$70:$70,0)-7),0),1)=VLOOKUP(BB$192,$AD$9:$AN$20,8,FALSE),"","sed -i "&amp;IF($AK$190="MacOS","'' ","")&amp;"'s#"&amp;BB$192&amp;"="""&amp;INDEX($E$96:$G$122,MATCH("●",INDEX($H$96:$AQ$122,,MATCH($D195,$70:$70,0)-7),0),1)&amp;""""&amp;"#"&amp;BB$192&amp;"="&amp;""""&amp;VLOOKUP(BB$192,$AD$9:$AN$20,8,FALSE)&amp;""""&amp;"#g'"&amp;"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's#COLUMN_DATA_LENGTH="18"#COLUMN_DATA_LENGTH="3"#g' ${CONFIG_DIR}db_data_config.txt; export COLUMN_DATA_LENGTH="3";</v>
      </c>
      <c r="BC195" s="73" t="str">
        <f>SUBSTITUTE(IF(VLOOKUP(BC$192,$AD$9:$AN$20,8,FALSE)=INDEX($E$124:$G$127,MATCH("●",INDEX($H$124:$AQ$127,,MATCH($D195,$70:$70,0)-7),0),1),"","sed -i "&amp;IF($AK$190="MacOS","'' ","")&amp;"'s#"&amp;BC$192&amp;"="""&amp;VLOOKUP(BC$192,$AD$9:$AN$20,8,FALSE)&amp;""""&amp;"#"&amp;BC$192&amp;"="&amp;""""&amp;INDEX($E$124:$G$127,MATCH("●",INDEX($H$124:$AQ$127,,MATCH($D195,$70:$70,0)-7),0),1)&amp;""""&amp;"#g'"&amp;" ${CONFIG_DIR}db_data_config.txt; export "&amp;BC$192&amp;"="&amp;""""&amp;INDEX($E$124:$G$127,MATCH("●",INDEX($H$124:$AQ$127,,MATCH($D195,$70:$70,0)-7),0),1)&amp;""";"),",",""",""")</f>
        <v/>
      </c>
      <c r="BD195" s="73" t="str">
        <f>SUBSTITUTE(IF(INDEX($E$124:$G$127,MATCH("●",INDEX($H$124:$AQ$127,,MATCH($D195,$70:$70,0)-7),0),1)=VLOOKUP(BD$192,$AD$9:$AN$20,8,FALSE),"","sed -i "&amp;IF($AK$190="MacOS","'' ","")&amp;"'s#"&amp;BD$192&amp;"="""&amp;INDEX($E$124:$G$127,MATCH("●",INDEX($H$124:$AQ$127,,MATCH($D195,$70:$70,0)-7),0),1)&amp;""""&amp;"#"&amp;BD$192&amp;"="&amp;""""&amp;VLOOKUP(BD$192,$AD$9:$AN$20,8,FALSE)&amp;""""&amp;"#g'"&amp;"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195" s="73" t="str">
        <f>SUBSTITUTE(IF(VLOOKUP(BE$192,$AD$9:$AN$20,8,FALSE)=INDEX($E$129:$G$134,MATCH("●",INDEX($H$129:$AQ$134,,MATCH($D195,$70:$70,0)-7),0),1),"","sed -i "&amp;IF($AK$190="MacOS","'' ","")&amp;"'s#"&amp;BE$192&amp;"="""&amp;VLOOKUP(BE$192,$AD$9:$AN$20,8,FALSE)&amp;""""&amp;"#"&amp;BE$192&amp;"="&amp;""""&amp;INDEX($E$129:$G$134,MATCH("●",INDEX($H$129:$AQ$134,,MATCH($D195,$70:$70,0)-7),0),1)&amp;""""&amp;"#g'"&amp;" ${CONFIG_DIR}db_data_config.txt; export "&amp;BE$192&amp;"="&amp;""""&amp;INDEX($E$129:$G$134,MATCH("●",INDEX($H$129:$AQ$134,,MATCH($D195,$70:$70,0)-7),0),1)&amp;""";"),",",""",""")</f>
        <v/>
      </c>
      <c r="BF195" s="73" t="str">
        <f>SUBSTITUTE(IF(INDEX($E$129:$G$134,MATCH("●",INDEX($H$129:$AQ$134,,MATCH($D195,$70:$70,0)-7),0),1)=VLOOKUP(BF$192,$AD$9:$AN$20,8,FALSE),"","sed -i "&amp;IF($AK$190="MacOS","'' ","")&amp;"'s#"&amp;BF$192&amp;"="""&amp;INDEX($E$129:$G$134,MATCH("●",INDEX($H$129:$AQ$134,,MATCH($D195,$70:$70,0)-7),0),1)&amp;""""&amp;"#"&amp;BF$192&amp;"="&amp;""""&amp;VLOOKUP(BF$192,$AD$9:$AN$20,8,FALSE)&amp;""""&amp;"#g'"&amp;"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195" s="73" t="str">
        <f>SUBSTITUTE(IF(VLOOKUP(BG$192,$AD$9:$AN$20,8,FALSE)=INDEX($E$136:$G$140,MATCH("●",INDEX($H$136:$AQ$140,,MATCH($D195,$70:$70,0)-7),0),1),"","sed -i "&amp;IF($AK$190="MacOS","'' ","")&amp;"'s#"&amp;BG$192&amp;"="""&amp;VLOOKUP(BG$192,$AD$9:$AN$20,8,FALSE)&amp;""""&amp;"#"&amp;BG$192&amp;"="&amp;""""&amp;INDEX($E$136:$G$140,MATCH("●",INDEX($H$136:$AQ$140,,MATCH($D195,$70:$70,0)-7),0),1)&amp;""""&amp;"#g'"&amp;" ${CONFIG_DIR}db_data_config.txt; export "&amp;BG$192&amp;"="&amp;""""&amp;INDEX($E$136:$G$140,MATCH("●",INDEX($H$136:$AQ$140,,MATCH($D195,$70:$70,0)-7),0),1)&amp;""";"),",",""",""")</f>
        <v/>
      </c>
      <c r="BH195" s="73" t="str">
        <f>SUBSTITUTE(IF(INDEX($E$136:$G$140,MATCH("●",INDEX($H$136:$AQ$140,,MATCH($D195,$70:$70,0)-7),0),1)=VLOOKUP(BH$192,$AD$9:$AN$20,8,FALSE),"","sed -i "&amp;IF($AK$190="MacOS","'' ","")&amp;"'s#"&amp;BH$192&amp;"="""&amp;INDEX($E$136:$G$140,MATCH("●",INDEX($H$136:$AQ$140,,MATCH($D195,$70:$70,0)-7),0),1)&amp;""""&amp;"#"&amp;BH$192&amp;"="&amp;""""&amp;VLOOKUP(BH$192,$AD$9:$AN$20,8,FALSE)&amp;""""&amp;"#g'"&amp;"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195" s="73" t="str">
        <f>SUBSTITUTE(IF(VLOOKUP(BI$192,$AD$9:$AN$20,8,FALSE)=INDEX($E$142:$G$146,MATCH("●",INDEX($H$142:$AQ$146,,MATCH($D195,$70:$70,0)-7),0),1),"","sed -i "&amp;IF($AK$190="MacOS","'' ","")&amp;"'s#"&amp;BI$192&amp;"="""&amp;VLOOKUP(BI$192,$AD$9:$AN$20,8,FALSE)&amp;""""&amp;"#"&amp;BI$192&amp;"="&amp;""""&amp;INDEX($E$142:$G$146,MATCH("●",INDEX($H$142:$AQ$146,,MATCH($D195,$70:$70,0)-7),0),1)&amp;""""&amp;"#g'"&amp;" ${CONFIG_DIR}db_data_config.txt; export "&amp;BI$192&amp;"="&amp;""""&amp;INDEX($E$142:$G$146,MATCH("●",INDEX($H$142:$AQ$146,,MATCH($D195,$70:$70,0)-7),0),1)&amp;""";"),",",""",""")</f>
        <v/>
      </c>
      <c r="BJ195" s="73" t="str">
        <f>SUBSTITUTE(IF(INDEX($E$142:$G$146,MATCH("●",INDEX($H$142:$AQ$146,,MATCH($D195,$70:$70,0)-7),0),1)=VLOOKUP(BJ$192,$AD$9:$AN$20,8,FALSE),"","sed -i "&amp;IF($AK$190="MacOS","'' ","")&amp;"'s#"&amp;BJ$192&amp;"="""&amp;INDEX($E$142:$G$146,MATCH("●",INDEX($H$142:$AQ$146,,MATCH($D195,$70:$70,0)-7),0),1)&amp;""""&amp;"#"&amp;BJ$192&amp;"="&amp;""""&amp;VLOOKUP(BJ$192,$AD$9:$AN$20,8,FALSE)&amp;""""&amp;"#g'"&amp;"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195" s="73" t="str">
        <f>SUBSTITUTE(IF(VLOOKUP(BK$192,$AD$9:$AN$20,8,FALSE)=INDEX($E$148:$G$150,MATCH("●",INDEX($H$148:$AQ$150,,MATCH($D195,$70:$70,0)-7),0),1),"","sed -i "&amp;IF($AK$190="MacOS","'' ","")&amp;"'s#"&amp;BK$192&amp;"="""&amp;VLOOKUP(BK$192,$AD$9:$AN$20,8,FALSE)&amp;""""&amp;"#"&amp;BK$192&amp;"="&amp;""""&amp;INDEX($E$148:$G$150,MATCH("●",INDEX($H$148:$AQ$150,,MATCH($D195,$70:$70,0)-7),0),1)&amp;""""&amp;"#g'"&amp;" ${CONFIG_DIR}db_data_config.txt; export "&amp;BK$192&amp;"="&amp;""""&amp;INDEX($E$148:$G$150,MATCH("●",INDEX($H$148:$AQ$150,,MATCH($D195,$70:$70,0)-7),0),1)&amp;""";"),",",""",""")</f>
        <v/>
      </c>
      <c r="BL195" s="73" t="str">
        <f>SUBSTITUTE(IF(INDEX($E$148:$G$150,MATCH("●",INDEX($H$148:$AQ$150,,MATCH($D195,$70:$70,0)-7),0),1)=VLOOKUP(BL$192,$AD$9:$AN$20,8,FALSE),"","sed -i "&amp;IF($AK$190="MacOS","'' ","")&amp;"'s#"&amp;BL$192&amp;"="""&amp;INDEX($E$148:$G$150,MATCH("●",INDEX($H$148:$AQ$150,,MATCH($D195,$70:$70,0)-7),0),1)&amp;""""&amp;"#"&amp;BL$192&amp;"="&amp;""""&amp;VLOOKUP(BL$192,$AD$9:$AN$20,8,FALSE)&amp;""""&amp;"#g'"&amp;"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195" s="73" t="str">
        <f>SUBSTITUTE(IF(VLOOKUP(BM$192,$AD$9:$AN$20,8,FALSE)=INDEX($E$152:$G$154,MATCH("●",INDEX($H$152:$AQ$154,,MATCH($D195,$70:$70,0)-7),0),1),"","sed -i "&amp;IF($AK$190="MacOS","'' ","")&amp;"'s#"&amp;BM$192&amp;"="""&amp;VLOOKUP(BM$192,$AD$9:$AN$20,8,FALSE)&amp;""""&amp;"#"&amp;BM$192&amp;"="&amp;""""&amp;INDEX($E$152:$G$154,MATCH("●",INDEX($H$152:$AQ$154,,MATCH($D195,$70:$70,0)-7),0),1)&amp;""""&amp;"#g'"&amp;" ${CONFIG_DIR}db_data_config.txt; export "&amp;BM$192&amp;"="&amp;""""&amp;INDEX($E$152:$G$154,MATCH("●",INDEX($H$152:$AQ$154,,MATCH($D195,$70:$70,0)-7),0),1)&amp;""";"),",",""",""")</f>
        <v/>
      </c>
      <c r="BN195" s="73" t="str">
        <f>SUBSTITUTE(IF(INDEX($E$152:$G$154,MATCH("●",INDEX($H$152:$AQ$154,,MATCH($D195,$70:$70,0)-7),0),1)=VLOOKUP(BN$192,$AD$9:$AN$20,8,FALSE),"","sed -i "&amp;IF($AK$190="MacOS","'' ","")&amp;"'s#"&amp;BN$192&amp;"="""&amp;INDEX($E$152:$G$154,MATCH("●",INDEX($H$152:$AQ$154,,MATCH($D195,$70:$70,0)-7),0),1)&amp;""""&amp;"#"&amp;BN$192&amp;"="&amp;""""&amp;VLOOKUP(BN$192,$AD$9:$AN$20,8,FALSE)&amp;""""&amp;"#g'"&amp;"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195" s="73" t="str">
        <f>SUBSTITUTE(IF(VLOOKUP(BO$192,$AD$9:$AN$20,8,FALSE)=INDEX($E$156:$G$158,MATCH("●",INDEX($H$156:$AQ$158,,MATCH($D195,$70:$70,0)-7),0),1),"","sed -i "&amp;IF($AK$190="MacOS","'' ","")&amp;"'s#"&amp;BO$192&amp;"="""&amp;VLOOKUP(BO$192,$AD$9:$AN$20,8,FALSE)&amp;""""&amp;"#"&amp;BO$192&amp;"="&amp;""""&amp;INDEX($E$156:$G$158,MATCH("●",INDEX($H$156:$AQ$158,,MATCH($D195,$70:$70,0)-7),0),1)&amp;""""&amp;"#g'"&amp;" ${CONFIG_DIR}db_data_config.txt; export "&amp;BO$192&amp;"="&amp;""""&amp;INDEX($E$156:$G$158,MATCH("●",INDEX($H$156:$AQ$158,,MATCH($D195,$70:$70,0)-7),0),1)&amp;""";"),",",""",""")</f>
        <v/>
      </c>
      <c r="BP195" s="73" t="str">
        <f>SUBSTITUTE(IF(INDEX($E$156:$G$158,MATCH("●",INDEX($H$156:$AQ$158,,MATCH($D195,$70:$70,0)-7),0),1)=VLOOKUP(BP$192,$AD$9:$AN$20,8,FALSE),"","sed -i "&amp;IF($AK$190="MacOS","'' ","")&amp;"'s#"&amp;BP$192&amp;"="""&amp;INDEX($E$156:$G$158,MATCH("●",INDEX($H$156:$AQ$158,,MATCH($D195,$70:$70,0)-7),0),1)&amp;""""&amp;"#"&amp;BP$192&amp;"="&amp;""""&amp;VLOOKUP(BP$192,$AD$9:$AN$20,8,FALSE)&amp;""""&amp;"#g'"&amp;"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195" s="73" t="str">
        <f>SUBSTITUTE(IF(VLOOKUP(BQ$192,$AD$9:$AN$20,8,FALSE)=INDEX($E$160:$G$162,MATCH("●",INDEX($H$160:$AQ$162,,MATCH($D195,$70:$70,0)-7),0),1),"","sed -i "&amp;IF($AK$190="MacOS","'' ","")&amp;"'s#"&amp;BQ$192&amp;"="""&amp;VLOOKUP(BQ$192,$AD$9:$AN$20,8,FALSE)&amp;""""&amp;"#"&amp;BQ$192&amp;"="&amp;""""&amp;INDEX($E$160:$G$162,MATCH("●",INDEX($H$160:$AQ$162,,MATCH($D195,$70:$70,0)-7),0),1)&amp;""""&amp;"#g'"&amp;" ${CONFIG_DIR}db_data_config.txt; export "&amp;BQ$192&amp;"="&amp;""""&amp;INDEX($E$160:$G$162,MATCH("●",INDEX($H$160:$AQ$162,,MATCH($D195,$70:$70,0)-7),0),1)&amp;""";"),",",""",""")</f>
        <v/>
      </c>
      <c r="BR195" s="73" t="str">
        <f>SUBSTITUTE(IF(INDEX($E$160:$G$162,MATCH("●",INDEX($H$160:$AQ$162,,MATCH($D195,$70:$70,0)-7),0),1)=VLOOKUP(BR$192,$AD$9:$AN$20,8,FALSE),"","sed -i "&amp;IF($AK$190="MacOS","'' ","")&amp;"'s#"&amp;BR$192&amp;"="""&amp;INDEX($E$160:$G$162,MATCH("●",INDEX($H$160:$AQ$162,,MATCH($D195,$70:$70,0)-7),0),1)&amp;""""&amp;"#"&amp;BR$192&amp;"="&amp;""""&amp;VLOOKUP(BR$192,$AD$9:$AN$20,8,FALSE)&amp;""""&amp;"#g'"&amp;"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195" s="73" t="str">
        <f>SUBSTITUTE(IF(VLOOKUP(BS$192,$AD$9:$AN$20,8,FALSE)=INDEX($E$164:$G$166,MATCH("●",INDEX($H$164:$AQ$166,,MATCH($D195,$70:$70,0)-7),0),1),"","sed -i "&amp;IF($AK$190="MacOS","'' ","")&amp;"'s#"&amp;BS$192&amp;"="""&amp;VLOOKUP(BS$192,$AD$9:$AN$20,8,FALSE)&amp;""""&amp;"#"&amp;BS$192&amp;"="&amp;""""&amp;INDEX($E$164:$G$166,MATCH("●",INDEX($H$164:$AQ$166,,MATCH($D195,$70:$70,0)-7),0),1)&amp;""""&amp;"#g'"&amp;" ${CONFIG_DIR}db_data_config.txt; export "&amp;BS$192&amp;"="&amp;""""&amp;INDEX($E$164:$G$166,MATCH("●",INDEX($H$164:$AQ$166,,MATCH($D195,$70:$70,0)-7),0),1)&amp;""";"),",",""",""")</f>
        <v/>
      </c>
      <c r="BT195" s="73" t="str">
        <f>SUBSTITUTE(IF(INDEX($E$164:$G$166,MATCH("●",INDEX($H$164:$AQ$166,,MATCH($D195,$70:$70,0)-7),0),1)=VLOOKUP(BT$192,$AD$9:$AN$20,8,FALSE),"","sed -i "&amp;IF($AK$190="MacOS","'' ","")&amp;"'s#"&amp;BT$192&amp;"="""&amp;INDEX($E$164:$G$166,MATCH("●",INDEX($H$164:$AQ$166,,MATCH($D195,$70:$70,0)-7),0),1)&amp;""""&amp;"#"&amp;BT$192&amp;"="&amp;""""&amp;VLOOKUP(BT$192,$AD$9:$AN$20,8,FALSE)&amp;""""&amp;"#g'"&amp;"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195" s="60" t="s">
        <v>1107</v>
      </c>
    </row>
    <row r="196" spans="4:73" ht="54" customHeight="1">
      <c r="D196" s="138">
        <f>$D195+1</f>
        <v>147</v>
      </c>
      <c r="E196" s="139"/>
      <c r="F196" s="139"/>
      <c r="G196" s="140"/>
      <c r="H196" s="45" t="str">
        <f t="shared" ca="1" si="2"/>
        <v>clear; echo テストケース147; sed -i '' 's#COLUMN_DATA_TYPE="char"#COLUMN_DATA_TYPE="long"#g' ${CONFIG_DIR}db_data_config.txt; export COLUMN_DATA_TYPE="long";sed -i '' 's#COLUMN_DATA_LENGTH="3"#COLUMN_DATA_LENGTH="19"#g' ${CONFIG_DIR}db_data_config.txt; export COLUMN_DATA_LENGTH="19";sh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6" t="str" cm="1">
        <f t="array" ref="AE196">SUBSTITUTE(INDEX($H$168:$AQ$168, , MATCH($D196, $70:$70, 0)-7),"-","")</f>
        <v>正常</v>
      </c>
      <c r="AF196" s="147"/>
      <c r="AG196" s="148"/>
      <c r="AH196" s="156" t="s">
        <v>1035</v>
      </c>
      <c r="AI196" s="157"/>
      <c r="AJ196" s="157"/>
      <c r="AK196" s="157"/>
      <c r="AL196" s="157"/>
      <c r="AM196" s="157"/>
      <c r="AN196" s="157"/>
      <c r="AO196" s="157"/>
      <c r="AP196" s="157"/>
      <c r="AQ196" s="158"/>
      <c r="AS196" s="69" t="str" cm="1">
        <f t="array" ref="AS196">SUBSTITUTE(TEXT(INDEX($H$171:$AQ$171,1,$D196-144),"000000"),"-","")</f>
        <v>220001</v>
      </c>
      <c r="AT196" s="70"/>
      <c r="AU196" s="71"/>
      <c r="AW196" s="73" t="str">
        <f>SUBSTITUTE(IF(VLOOKUP(AW$192,$AD$9:$AN$20,8,FALSE)=INDEX($E$76:$G$80,MATCH("●",INDEX($H$76:$AQ$80,,MATCH($D196,$70:$70,0)-7),0),1),"","sed -i "&amp;IF($AK$190="MacOS","'' ","")&amp;"'s#"&amp;AW$192&amp;"="""&amp;VLOOKUP(AW$192,$AD$9:$AN$20,8,FALSE)&amp;""""&amp;"#"&amp;AW$192&amp;"="&amp;""""&amp;INDEX($E$76:$G$80,MATCH("●",INDEX($H$76:$AQ$80,,MATCH($D196,$70:$70,0)-7),0),1)&amp;""""&amp;"#g'"&amp;" ${CONFIG_DIR}db_data_config.txt; export "&amp;AW$192&amp;"="&amp;""""&amp;INDEX($E$76:$G$80,MATCH("●",INDEX($H$76:$AQ$80,,MATCH($D196,$70:$70,0)-7),0),1)&amp;""";"),",",""",""")</f>
        <v/>
      </c>
      <c r="AX196" s="73" t="str">
        <f>SUBSTITUTE(IF(INDEX($E$76:$G$80,MATCH("●",INDEX($H$76:$AQ$80,,MATCH($D196,$70:$70,0)-7),0),1)=VLOOKUP(AX$192,$AD$9:$AN$20,8,FALSE),"","sed -i "&amp;IF($AK$190="MacOS","'' ","")&amp;"'s#"&amp;AX$192&amp;"="""&amp;INDEX($E$76:$G$80,MATCH("●",INDEX($H$76:$AQ$80,,MATCH($D196,$70:$70,0)-7),0),1)&amp;""""&amp;"#"&amp;AX$192&amp;"="&amp;""""&amp;VLOOKUP(AX$192,$AD$9:$AN$20,8,FALSE)&amp;""""&amp;"#g'"&amp;"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196" s="73" t="str">
        <f>SUBSTITUTE(IF(VLOOKUP(AY$192,$AD$9:$AN$20,8,FALSE)=INDEX($E$82:$G$94,MATCH("●",INDEX($H$82:$AQ$94,,MATCH($D196,$70:$70,0)-7),0),1),"","sed -i "&amp;IF($AK$190="MacOS","'' ","")&amp;"'s#"&amp;AY$192&amp;"="""&amp;VLOOKUP(AY$192,$AD$9:$AN$20,8,FALSE)&amp;""""&amp;"#"&amp;AY$192&amp;"="&amp;""""&amp;INDEX($E$82:$G$94,MATCH("●",INDEX($H$82:$AQ$94,,MATCH($D196,$70:$70,0)-7),0),1)&amp;""""&amp;"#g'"&amp;" ${CONFIG_DIR}db_data_config.txt; export "&amp;AY$192&amp;"="&amp;""""&amp;INDEX($E$82:$G$94,MATCH("●",INDEX($H$82:$AQ$94,,MATCH($D196,$70:$70,0)-7),0),1)&amp;""";"),",",""",""")</f>
        <v>sed -i '' 's#COLUMN_DATA_TYPE="char"#COLUMN_DATA_TYPE="long"#g' ${CONFIG_DIR}db_data_config.txt; export COLUMN_DATA_TYPE="long";</v>
      </c>
      <c r="AZ196" s="73" t="str">
        <f>SUBSTITUTE(IF(INDEX($E$82:$G$94,MATCH("●",INDEX($H$82:$AQ$94,,MATCH($D196,$70:$70,0)-7),0),1)=VLOOKUP(AZ$192,$AD$9:$AN$20,8,FALSE),"","sed -i "&amp;IF($AK$190="MacOS","'' ","")&amp;"'s#"&amp;AZ$192&amp;"="""&amp;INDEX($E$82:$G$94,MATCH("●",INDEX($H$82:$AQ$94,,MATCH($D196,$70:$70,0)-7),0),1)&amp;""""&amp;"#"&amp;AZ$192&amp;"="&amp;""""&amp;VLOOKUP(AZ$192,$AD$9:$AN$20,8,FALSE)&amp;""""&amp;"#g'"&amp;"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196" s="73" t="str">
        <f>SUBSTITUTE(IF(VLOOKUP(BA$192,$AD$9:$AN$20,8,FALSE)=INDEX($E$96:$G$122,MATCH("●",INDEX($H$96:$AQ$122,,MATCH($D196,$70:$70,0)-7),0),1),"","sed -i "&amp;IF($AK$190="MacOS","'' ","")&amp;"'s#"&amp;BA$192&amp;"="""&amp;VLOOKUP(BA$192,$AD$9:$AN$20,8,FALSE)&amp;""""&amp;"#"&amp;BA$192&amp;"="&amp;""""&amp;INDEX($E$96:$G$122,MATCH("●",INDEX($H$96:$AQ$122,,MATCH($D196,$70:$70,0)-7),0),1)&amp;""""&amp;"#g'"&amp;" ${CONFIG_DIR}db_data_config.txt; export "&amp;BA$192&amp;"="&amp;""""&amp;INDEX($E$96:$G$122,MATCH("●",INDEX($H$96:$AQ$122,,MATCH($D196,$70:$70,0)-7),0),1)&amp;""";"),",",""",""")</f>
        <v>sed -i '' 's#COLUMN_DATA_LENGTH="3"#COLUMN_DATA_LENGTH="19"#g' ${CONFIG_DIR}db_data_config.txt; export COLUMN_DATA_LENGTH="19";</v>
      </c>
      <c r="BB196" s="73" t="str">
        <f>SUBSTITUTE(IF(INDEX($E$96:$G$122,MATCH("●",INDEX($H$96:$AQ$122,,MATCH($D196,$70:$70,0)-7),0),1)=VLOOKUP(BB$192,$AD$9:$AN$20,8,FALSE),"","sed -i "&amp;IF($AK$190="MacOS","'' ","")&amp;"'s#"&amp;BB$192&amp;"="""&amp;INDEX($E$96:$G$122,MATCH("●",INDEX($H$96:$AQ$122,,MATCH($D196,$70:$70,0)-7),0),1)&amp;""""&amp;"#"&amp;BB$192&amp;"="&amp;""""&amp;VLOOKUP(BB$192,$AD$9:$AN$20,8,FALSE)&amp;""""&amp;"#g'"&amp;"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's#COLUMN_DATA_LENGTH="19"#COLUMN_DATA_LENGTH="3"#g' ${CONFIG_DIR}db_data_config.txt; export COLUMN_DATA_LENGTH="3";</v>
      </c>
      <c r="BC196" s="73" t="str">
        <f>SUBSTITUTE(IF(VLOOKUP(BC$192,$AD$9:$AN$20,8,FALSE)=INDEX($E$124:$G$127,MATCH("●",INDEX($H$124:$AQ$127,,MATCH($D196,$70:$70,0)-7),0),1),"","sed -i "&amp;IF($AK$190="MacOS","'' ","")&amp;"'s#"&amp;BC$192&amp;"="""&amp;VLOOKUP(BC$192,$AD$9:$AN$20,8,FALSE)&amp;""""&amp;"#"&amp;BC$192&amp;"="&amp;""""&amp;INDEX($E$124:$G$127,MATCH("●",INDEX($H$124:$AQ$127,,MATCH($D196,$70:$70,0)-7),0),1)&amp;""""&amp;"#g'"&amp;" ${CONFIG_DIR}db_data_config.txt; export "&amp;BC$192&amp;"="&amp;""""&amp;INDEX($E$124:$G$127,MATCH("●",INDEX($H$124:$AQ$127,,MATCH($D196,$70:$70,0)-7),0),1)&amp;""";"),",",""",""")</f>
        <v/>
      </c>
      <c r="BD196" s="73" t="str">
        <f>SUBSTITUTE(IF(INDEX($E$124:$G$127,MATCH("●",INDEX($H$124:$AQ$127,,MATCH($D196,$70:$70,0)-7),0),1)=VLOOKUP(BD$192,$AD$9:$AN$20,8,FALSE),"","sed -i "&amp;IF($AK$190="MacOS","'' ","")&amp;"'s#"&amp;BD$192&amp;"="""&amp;INDEX($E$124:$G$127,MATCH("●",INDEX($H$124:$AQ$127,,MATCH($D196,$70:$70,0)-7),0),1)&amp;""""&amp;"#"&amp;BD$192&amp;"="&amp;""""&amp;VLOOKUP(BD$192,$AD$9:$AN$20,8,FALSE)&amp;""""&amp;"#g'"&amp;"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196" s="73" t="str">
        <f>SUBSTITUTE(IF(VLOOKUP(BE$192,$AD$9:$AN$20,8,FALSE)=INDEX($E$129:$G$134,MATCH("●",INDEX($H$129:$AQ$134,,MATCH($D196,$70:$70,0)-7),0),1),"","sed -i "&amp;IF($AK$190="MacOS","'' ","")&amp;"'s#"&amp;BE$192&amp;"="""&amp;VLOOKUP(BE$192,$AD$9:$AN$20,8,FALSE)&amp;""""&amp;"#"&amp;BE$192&amp;"="&amp;""""&amp;INDEX($E$129:$G$134,MATCH("●",INDEX($H$129:$AQ$134,,MATCH($D196,$70:$70,0)-7),0),1)&amp;""""&amp;"#g'"&amp;" ${CONFIG_DIR}db_data_config.txt; export "&amp;BE$192&amp;"="&amp;""""&amp;INDEX($E$129:$G$134,MATCH("●",INDEX($H$129:$AQ$134,,MATCH($D196,$70:$70,0)-7),0),1)&amp;""";"),",",""",""")</f>
        <v/>
      </c>
      <c r="BF196" s="73" t="str">
        <f>SUBSTITUTE(IF(INDEX($E$129:$G$134,MATCH("●",INDEX($H$129:$AQ$134,,MATCH($D196,$70:$70,0)-7),0),1)=VLOOKUP(BF$192,$AD$9:$AN$20,8,FALSE),"","sed -i "&amp;IF($AK$190="MacOS","'' ","")&amp;"'s#"&amp;BF$192&amp;"="""&amp;INDEX($E$129:$G$134,MATCH("●",INDEX($H$129:$AQ$134,,MATCH($D196,$70:$70,0)-7),0),1)&amp;""""&amp;"#"&amp;BF$192&amp;"="&amp;""""&amp;VLOOKUP(BF$192,$AD$9:$AN$20,8,FALSE)&amp;""""&amp;"#g'"&amp;"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196" s="73" t="str">
        <f>SUBSTITUTE(IF(VLOOKUP(BG$192,$AD$9:$AN$20,8,FALSE)=INDEX($E$136:$G$140,MATCH("●",INDEX($H$136:$AQ$140,,MATCH($D196,$70:$70,0)-7),0),1),"","sed -i "&amp;IF($AK$190="MacOS","'' ","")&amp;"'s#"&amp;BG$192&amp;"="""&amp;VLOOKUP(BG$192,$AD$9:$AN$20,8,FALSE)&amp;""""&amp;"#"&amp;BG$192&amp;"="&amp;""""&amp;INDEX($E$136:$G$140,MATCH("●",INDEX($H$136:$AQ$140,,MATCH($D196,$70:$70,0)-7),0),1)&amp;""""&amp;"#g'"&amp;" ${CONFIG_DIR}db_data_config.txt; export "&amp;BG$192&amp;"="&amp;""""&amp;INDEX($E$136:$G$140,MATCH("●",INDEX($H$136:$AQ$140,,MATCH($D196,$70:$70,0)-7),0),1)&amp;""";"),",",""",""")</f>
        <v/>
      </c>
      <c r="BH196" s="73" t="str">
        <f>SUBSTITUTE(IF(INDEX($E$136:$G$140,MATCH("●",INDEX($H$136:$AQ$140,,MATCH($D196,$70:$70,0)-7),0),1)=VLOOKUP(BH$192,$AD$9:$AN$20,8,FALSE),"","sed -i "&amp;IF($AK$190="MacOS","'' ","")&amp;"'s#"&amp;BH$192&amp;"="""&amp;INDEX($E$136:$G$140,MATCH("●",INDEX($H$136:$AQ$140,,MATCH($D196,$70:$70,0)-7),0),1)&amp;""""&amp;"#"&amp;BH$192&amp;"="&amp;""""&amp;VLOOKUP(BH$192,$AD$9:$AN$20,8,FALSE)&amp;""""&amp;"#g'"&amp;"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196" s="73" t="str">
        <f>SUBSTITUTE(IF(VLOOKUP(BI$192,$AD$9:$AN$20,8,FALSE)=INDEX($E$142:$G$146,MATCH("●",INDEX($H$142:$AQ$146,,MATCH($D196,$70:$70,0)-7),0),1),"","sed -i "&amp;IF($AK$190="MacOS","'' ","")&amp;"'s#"&amp;BI$192&amp;"="""&amp;VLOOKUP(BI$192,$AD$9:$AN$20,8,FALSE)&amp;""""&amp;"#"&amp;BI$192&amp;"="&amp;""""&amp;INDEX($E$142:$G$146,MATCH("●",INDEX($H$142:$AQ$146,,MATCH($D196,$70:$70,0)-7),0),1)&amp;""""&amp;"#g'"&amp;" ${CONFIG_DIR}db_data_config.txt; export "&amp;BI$192&amp;"="&amp;""""&amp;INDEX($E$142:$G$146,MATCH("●",INDEX($H$142:$AQ$146,,MATCH($D196,$70:$70,0)-7),0),1)&amp;""";"),",",""",""")</f>
        <v/>
      </c>
      <c r="BJ196" s="73" t="str">
        <f>SUBSTITUTE(IF(INDEX($E$142:$G$146,MATCH("●",INDEX($H$142:$AQ$146,,MATCH($D196,$70:$70,0)-7),0),1)=VLOOKUP(BJ$192,$AD$9:$AN$20,8,FALSE),"","sed -i "&amp;IF($AK$190="MacOS","'' ","")&amp;"'s#"&amp;BJ$192&amp;"="""&amp;INDEX($E$142:$G$146,MATCH("●",INDEX($H$142:$AQ$146,,MATCH($D196,$70:$70,0)-7),0),1)&amp;""""&amp;"#"&amp;BJ$192&amp;"="&amp;""""&amp;VLOOKUP(BJ$192,$AD$9:$AN$20,8,FALSE)&amp;""""&amp;"#g'"&amp;"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196" s="73" t="str">
        <f>SUBSTITUTE(IF(VLOOKUP(BK$192,$AD$9:$AN$20,8,FALSE)=INDEX($E$148:$G$150,MATCH("●",INDEX($H$148:$AQ$150,,MATCH($D196,$70:$70,0)-7),0),1),"","sed -i "&amp;IF($AK$190="MacOS","'' ","")&amp;"'s#"&amp;BK$192&amp;"="""&amp;VLOOKUP(BK$192,$AD$9:$AN$20,8,FALSE)&amp;""""&amp;"#"&amp;BK$192&amp;"="&amp;""""&amp;INDEX($E$148:$G$150,MATCH("●",INDEX($H$148:$AQ$150,,MATCH($D196,$70:$70,0)-7),0),1)&amp;""""&amp;"#g'"&amp;" ${CONFIG_DIR}db_data_config.txt; export "&amp;BK$192&amp;"="&amp;""""&amp;INDEX($E$148:$G$150,MATCH("●",INDEX($H$148:$AQ$150,,MATCH($D196,$70:$70,0)-7),0),1)&amp;""";"),",",""",""")</f>
        <v/>
      </c>
      <c r="BL196" s="73" t="str">
        <f>SUBSTITUTE(IF(INDEX($E$148:$G$150,MATCH("●",INDEX($H$148:$AQ$150,,MATCH($D196,$70:$70,0)-7),0),1)=VLOOKUP(BL$192,$AD$9:$AN$20,8,FALSE),"","sed -i "&amp;IF($AK$190="MacOS","'' ","")&amp;"'s#"&amp;BL$192&amp;"="""&amp;INDEX($E$148:$G$150,MATCH("●",INDEX($H$148:$AQ$150,,MATCH($D196,$70:$70,0)-7),0),1)&amp;""""&amp;"#"&amp;BL$192&amp;"="&amp;""""&amp;VLOOKUP(BL$192,$AD$9:$AN$20,8,FALSE)&amp;""""&amp;"#g'"&amp;"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196" s="73" t="str">
        <f>SUBSTITUTE(IF(VLOOKUP(BM$192,$AD$9:$AN$20,8,FALSE)=INDEX($E$152:$G$154,MATCH("●",INDEX($H$152:$AQ$154,,MATCH($D196,$70:$70,0)-7),0),1),"","sed -i "&amp;IF($AK$190="MacOS","'' ","")&amp;"'s#"&amp;BM$192&amp;"="""&amp;VLOOKUP(BM$192,$AD$9:$AN$20,8,FALSE)&amp;""""&amp;"#"&amp;BM$192&amp;"="&amp;""""&amp;INDEX($E$152:$G$154,MATCH("●",INDEX($H$152:$AQ$154,,MATCH($D196,$70:$70,0)-7),0),1)&amp;""""&amp;"#g'"&amp;" ${CONFIG_DIR}db_data_config.txt; export "&amp;BM$192&amp;"="&amp;""""&amp;INDEX($E$152:$G$154,MATCH("●",INDEX($H$152:$AQ$154,,MATCH($D196,$70:$70,0)-7),0),1)&amp;""";"),",",""",""")</f>
        <v/>
      </c>
      <c r="BN196" s="73" t="str">
        <f>SUBSTITUTE(IF(INDEX($E$152:$G$154,MATCH("●",INDEX($H$152:$AQ$154,,MATCH($D196,$70:$70,0)-7),0),1)=VLOOKUP(BN$192,$AD$9:$AN$20,8,FALSE),"","sed -i "&amp;IF($AK$190="MacOS","'' ","")&amp;"'s#"&amp;BN$192&amp;"="""&amp;INDEX($E$152:$G$154,MATCH("●",INDEX($H$152:$AQ$154,,MATCH($D196,$70:$70,0)-7),0),1)&amp;""""&amp;"#"&amp;BN$192&amp;"="&amp;""""&amp;VLOOKUP(BN$192,$AD$9:$AN$20,8,FALSE)&amp;""""&amp;"#g'"&amp;"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196" s="73" t="str">
        <f>SUBSTITUTE(IF(VLOOKUP(BO$192,$AD$9:$AN$20,8,FALSE)=INDEX($E$156:$G$158,MATCH("●",INDEX($H$156:$AQ$158,,MATCH($D196,$70:$70,0)-7),0),1),"","sed -i "&amp;IF($AK$190="MacOS","'' ","")&amp;"'s#"&amp;BO$192&amp;"="""&amp;VLOOKUP(BO$192,$AD$9:$AN$20,8,FALSE)&amp;""""&amp;"#"&amp;BO$192&amp;"="&amp;""""&amp;INDEX($E$156:$G$158,MATCH("●",INDEX($H$156:$AQ$158,,MATCH($D196,$70:$70,0)-7),0),1)&amp;""""&amp;"#g'"&amp;" ${CONFIG_DIR}db_data_config.txt; export "&amp;BO$192&amp;"="&amp;""""&amp;INDEX($E$156:$G$158,MATCH("●",INDEX($H$156:$AQ$158,,MATCH($D196,$70:$70,0)-7),0),1)&amp;""";"),",",""",""")</f>
        <v/>
      </c>
      <c r="BP196" s="73" t="str">
        <f>SUBSTITUTE(IF(INDEX($E$156:$G$158,MATCH("●",INDEX($H$156:$AQ$158,,MATCH($D196,$70:$70,0)-7),0),1)=VLOOKUP(BP$192,$AD$9:$AN$20,8,FALSE),"","sed -i "&amp;IF($AK$190="MacOS","'' ","")&amp;"'s#"&amp;BP$192&amp;"="""&amp;INDEX($E$156:$G$158,MATCH("●",INDEX($H$156:$AQ$158,,MATCH($D196,$70:$70,0)-7),0),1)&amp;""""&amp;"#"&amp;BP$192&amp;"="&amp;""""&amp;VLOOKUP(BP$192,$AD$9:$AN$20,8,FALSE)&amp;""""&amp;"#g'"&amp;"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196" s="73" t="str">
        <f>SUBSTITUTE(IF(VLOOKUP(BQ$192,$AD$9:$AN$20,8,FALSE)=INDEX($E$160:$G$162,MATCH("●",INDEX($H$160:$AQ$162,,MATCH($D196,$70:$70,0)-7),0),1),"","sed -i "&amp;IF($AK$190="MacOS","'' ","")&amp;"'s#"&amp;BQ$192&amp;"="""&amp;VLOOKUP(BQ$192,$AD$9:$AN$20,8,FALSE)&amp;""""&amp;"#"&amp;BQ$192&amp;"="&amp;""""&amp;INDEX($E$160:$G$162,MATCH("●",INDEX($H$160:$AQ$162,,MATCH($D196,$70:$70,0)-7),0),1)&amp;""""&amp;"#g'"&amp;" ${CONFIG_DIR}db_data_config.txt; export "&amp;BQ$192&amp;"="&amp;""""&amp;INDEX($E$160:$G$162,MATCH("●",INDEX($H$160:$AQ$162,,MATCH($D196,$70:$70,0)-7),0),1)&amp;""";"),",",""",""")</f>
        <v/>
      </c>
      <c r="BR196" s="73" t="str">
        <f>SUBSTITUTE(IF(INDEX($E$160:$G$162,MATCH("●",INDEX($H$160:$AQ$162,,MATCH($D196,$70:$70,0)-7),0),1)=VLOOKUP(BR$192,$AD$9:$AN$20,8,FALSE),"","sed -i "&amp;IF($AK$190="MacOS","'' ","")&amp;"'s#"&amp;BR$192&amp;"="""&amp;INDEX($E$160:$G$162,MATCH("●",INDEX($H$160:$AQ$162,,MATCH($D196,$70:$70,0)-7),0),1)&amp;""""&amp;"#"&amp;BR$192&amp;"="&amp;""""&amp;VLOOKUP(BR$192,$AD$9:$AN$20,8,FALSE)&amp;""""&amp;"#g'"&amp;"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196" s="73" t="str">
        <f>SUBSTITUTE(IF(VLOOKUP(BS$192,$AD$9:$AN$20,8,FALSE)=INDEX($E$164:$G$166,MATCH("●",INDEX($H$164:$AQ$166,,MATCH($D196,$70:$70,0)-7),0),1),"","sed -i "&amp;IF($AK$190="MacOS","'' ","")&amp;"'s#"&amp;BS$192&amp;"="""&amp;VLOOKUP(BS$192,$AD$9:$AN$20,8,FALSE)&amp;""""&amp;"#"&amp;BS$192&amp;"="&amp;""""&amp;INDEX($E$164:$G$166,MATCH("●",INDEX($H$164:$AQ$166,,MATCH($D196,$70:$70,0)-7),0),1)&amp;""""&amp;"#g'"&amp;" ${CONFIG_DIR}db_data_config.txt; export "&amp;BS$192&amp;"="&amp;""""&amp;INDEX($E$164:$G$166,MATCH("●",INDEX($H$164:$AQ$166,,MATCH($D196,$70:$70,0)-7),0),1)&amp;""";"),",",""",""")</f>
        <v/>
      </c>
      <c r="BT196" s="73" t="str">
        <f>SUBSTITUTE(IF(INDEX($E$164:$G$166,MATCH("●",INDEX($H$164:$AQ$166,,MATCH($D196,$70:$70,0)-7),0),1)=VLOOKUP(BT$192,$AD$9:$AN$20,8,FALSE),"","sed -i "&amp;IF($AK$190="MacOS","'' ","")&amp;"'s#"&amp;BT$192&amp;"="""&amp;INDEX($E$164:$G$166,MATCH("●",INDEX($H$164:$AQ$166,,MATCH($D196,$70:$70,0)-7),0),1)&amp;""""&amp;"#"&amp;BT$192&amp;"="&amp;""""&amp;VLOOKUP(BT$192,$AD$9:$AN$20,8,FALSE)&amp;""""&amp;"#g'"&amp;"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196" s="60" t="s">
        <v>1107</v>
      </c>
    </row>
    <row r="197" spans="4:73" ht="54" customHeight="1">
      <c r="D197" s="138">
        <f t="shared" ref="D197:D229" si="3">$D196+1</f>
        <v>148</v>
      </c>
      <c r="E197" s="139"/>
      <c r="F197" s="139"/>
      <c r="G197" s="140"/>
      <c r="H197" s="45" t="str">
        <f t="shared" ca="1" si="2"/>
        <v>clear; echo テストケース148; sed -i '' 's#COLUMN_DATA_TYPE="char"#COLUMN_DATA_TYPE="long"#g' ${CONFIG_DIR}db_data_config.txt; export COLUMN_DATA_TYPE="long";sed -i '' 's#COLUMN_DATA_LENGTH="3"#COLUMN_DATA_LENGTH="19"#g' ${CONFIG_DIR}db_data_config.txt; export COLUMN_DATA_LENGTH="19";sed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COLUMN_DATA_LENGTH="3";sed -i '' 's#COLUMN_DATA_SIGNED="1"#COLUMN_DATA_SIGNED="0"#g' ${CONFIG_DIR}db_data_config.txt; export COLUMN_DATA_SIGNED="0";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6" t="str" cm="1">
        <f t="array" ref="AE197">SUBSTITUTE(INDEX($H$168:$AQ$168, , MATCH($D197, $70:$70, 0)-7),"-","")</f>
        <v>正常</v>
      </c>
      <c r="AF197" s="147"/>
      <c r="AG197" s="148"/>
      <c r="AH197" s="156" t="s">
        <v>1035</v>
      </c>
      <c r="AI197" s="157"/>
      <c r="AJ197" s="157"/>
      <c r="AK197" s="157"/>
      <c r="AL197" s="157"/>
      <c r="AM197" s="157"/>
      <c r="AN197" s="157"/>
      <c r="AO197" s="157"/>
      <c r="AP197" s="157"/>
      <c r="AQ197" s="158"/>
      <c r="AS197" s="69" t="str" cm="1">
        <f t="array" ref="AS197">SUBSTITUTE(TEXT(INDEX($H$171:$AQ$171,1,$D197-144),"000000"),"-","")</f>
        <v>220001</v>
      </c>
      <c r="AT197" s="70"/>
      <c r="AU197" s="71"/>
      <c r="AW197" s="73" t="str">
        <f>SUBSTITUTE(IF(VLOOKUP(AW$192,$AD$9:$AN$20,8,FALSE)=INDEX($E$76:$G$80,MATCH("●",INDEX($H$76:$AQ$80,,MATCH($D197,$70:$70,0)-7),0),1),"","sed -i "&amp;IF($AK$190="MacOS","'' ","")&amp;"'s#"&amp;AW$192&amp;"="""&amp;VLOOKUP(AW$192,$AD$9:$AN$20,8,FALSE)&amp;""""&amp;"#"&amp;AW$192&amp;"="&amp;""""&amp;INDEX($E$76:$G$80,MATCH("●",INDEX($H$76:$AQ$80,,MATCH($D197,$70:$70,0)-7),0),1)&amp;""""&amp;"#g'"&amp;" ${CONFIG_DIR}db_data_config.txt; export "&amp;AW$192&amp;"="&amp;""""&amp;INDEX($E$76:$G$80,MATCH("●",INDEX($H$76:$AQ$80,,MATCH($D197,$70:$70,0)-7),0),1)&amp;""";"),",",""",""")</f>
        <v/>
      </c>
      <c r="AX197" s="73" t="str">
        <f>SUBSTITUTE(IF(INDEX($E$76:$G$80,MATCH("●",INDEX($H$76:$AQ$80,,MATCH($D197,$70:$70,0)-7),0),1)=VLOOKUP(AX$192,$AD$9:$AN$20,8,FALSE),"","sed -i "&amp;IF($AK$190="MacOS","'' ","")&amp;"'s#"&amp;AX$192&amp;"="""&amp;INDEX($E$76:$G$80,MATCH("●",INDEX($H$76:$AQ$80,,MATCH($D197,$70:$70,0)-7),0),1)&amp;""""&amp;"#"&amp;AX$192&amp;"="&amp;""""&amp;VLOOKUP(AX$192,$AD$9:$AN$20,8,FALSE)&amp;""""&amp;"#g'"&amp;"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197" s="73" t="str">
        <f>SUBSTITUTE(IF(VLOOKUP(AY$192,$AD$9:$AN$20,8,FALSE)=INDEX($E$82:$G$94,MATCH("●",INDEX($H$82:$AQ$94,,MATCH($D197,$70:$70,0)-7),0),1),"","sed -i "&amp;IF($AK$190="MacOS","'' ","")&amp;"'s#"&amp;AY$192&amp;"="""&amp;VLOOKUP(AY$192,$AD$9:$AN$20,8,FALSE)&amp;""""&amp;"#"&amp;AY$192&amp;"="&amp;""""&amp;INDEX($E$82:$G$94,MATCH("●",INDEX($H$82:$AQ$94,,MATCH($D197,$70:$70,0)-7),0),1)&amp;""""&amp;"#g'"&amp;" ${CONFIG_DIR}db_data_config.txt; export "&amp;AY$192&amp;"="&amp;""""&amp;INDEX($E$82:$G$94,MATCH("●",INDEX($H$82:$AQ$94,,MATCH($D197,$70:$70,0)-7),0),1)&amp;""";"),",",""",""")</f>
        <v>sed -i '' 's#COLUMN_DATA_TYPE="char"#COLUMN_DATA_TYPE="long"#g' ${CONFIG_DIR}db_data_config.txt; export COLUMN_DATA_TYPE="long";</v>
      </c>
      <c r="AZ197" s="73" t="str">
        <f>SUBSTITUTE(IF(INDEX($E$82:$G$94,MATCH("●",INDEX($H$82:$AQ$94,,MATCH($D197,$70:$70,0)-7),0),1)=VLOOKUP(AZ$192,$AD$9:$AN$20,8,FALSE),"","sed -i "&amp;IF($AK$190="MacOS","'' ","")&amp;"'s#"&amp;AZ$192&amp;"="""&amp;INDEX($E$82:$G$94,MATCH("●",INDEX($H$82:$AQ$94,,MATCH($D197,$70:$70,0)-7),0),1)&amp;""""&amp;"#"&amp;AZ$192&amp;"="&amp;""""&amp;VLOOKUP(AZ$192,$AD$9:$AN$20,8,FALSE)&amp;""""&amp;"#g'"&amp;"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197" s="73" t="str">
        <f>SUBSTITUTE(IF(VLOOKUP(BA$192,$AD$9:$AN$20,8,FALSE)=INDEX($E$96:$G$122,MATCH("●",INDEX($H$96:$AQ$122,,MATCH($D197,$70:$70,0)-7),0),1),"","sed -i "&amp;IF($AK$190="MacOS","'' ","")&amp;"'s#"&amp;BA$192&amp;"="""&amp;VLOOKUP(BA$192,$AD$9:$AN$20,8,FALSE)&amp;""""&amp;"#"&amp;BA$192&amp;"="&amp;""""&amp;INDEX($E$96:$G$122,MATCH("●",INDEX($H$96:$AQ$122,,MATCH($D197,$70:$70,0)-7),0),1)&amp;""""&amp;"#g'"&amp;" ${CONFIG_DIR}db_data_config.txt; export "&amp;BA$192&amp;"="&amp;""""&amp;INDEX($E$96:$G$122,MATCH("●",INDEX($H$96:$AQ$122,,MATCH($D197,$70:$70,0)-7),0),1)&amp;""";"),",",""",""")</f>
        <v>sed -i '' 's#COLUMN_DATA_LENGTH="3"#COLUMN_DATA_LENGTH="19"#g' ${CONFIG_DIR}db_data_config.txt; export COLUMN_DATA_LENGTH="19";</v>
      </c>
      <c r="BB197" s="73" t="str">
        <f>SUBSTITUTE(IF(INDEX($E$96:$G$122,MATCH("●",INDEX($H$96:$AQ$122,,MATCH($D197,$70:$70,0)-7),0),1)=VLOOKUP(BB$192,$AD$9:$AN$20,8,FALSE),"","sed -i "&amp;IF($AK$190="MacOS","'' ","")&amp;"'s#"&amp;BB$192&amp;"="""&amp;INDEX($E$96:$G$122,MATCH("●",INDEX($H$96:$AQ$122,,MATCH($D197,$70:$70,0)-7),0),1)&amp;""""&amp;"#"&amp;BB$192&amp;"="&amp;""""&amp;VLOOKUP(BB$192,$AD$9:$AN$20,8,FALSE)&amp;""""&amp;"#g'"&amp;"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's#COLUMN_DATA_LENGTH="19"#COLUMN_DATA_LENGTH="3"#g' ${CONFIG_DIR}db_data_config.txt; export COLUMN_DATA_LENGTH="3";</v>
      </c>
      <c r="BC197" s="73" t="str">
        <f>SUBSTITUTE(IF(VLOOKUP(BC$192,$AD$9:$AN$20,8,FALSE)=INDEX($E$124:$G$127,MATCH("●",INDEX($H$124:$AQ$127,,MATCH($D197,$70:$70,0)-7),0),1),"","sed -i "&amp;IF($AK$190="MacOS","'' ","")&amp;"'s#"&amp;BC$192&amp;"="""&amp;VLOOKUP(BC$192,$AD$9:$AN$20,8,FALSE)&amp;""""&amp;"#"&amp;BC$192&amp;"="&amp;""""&amp;INDEX($E$124:$G$127,MATCH("●",INDEX($H$124:$AQ$127,,MATCH($D197,$70:$70,0)-7),0),1)&amp;""""&amp;"#g'"&amp;" ${CONFIG_DIR}db_data_config.txt; export "&amp;BC$192&amp;"="&amp;""""&amp;INDEX($E$124:$G$127,MATCH("●",INDEX($H$124:$AQ$127,,MATCH($D197,$70:$70,0)-7),0),1)&amp;""";"),",",""",""")</f>
        <v/>
      </c>
      <c r="BD197" s="73" t="str">
        <f>SUBSTITUTE(IF(INDEX($E$124:$G$127,MATCH("●",INDEX($H$124:$AQ$127,,MATCH($D197,$70:$70,0)-7),0),1)=VLOOKUP(BD$192,$AD$9:$AN$20,8,FALSE),"","sed -i "&amp;IF($AK$190="MacOS","'' ","")&amp;"'s#"&amp;BD$192&amp;"="""&amp;INDEX($E$124:$G$127,MATCH("●",INDEX($H$124:$AQ$127,,MATCH($D197,$70:$70,0)-7),0),1)&amp;""""&amp;"#"&amp;BD$192&amp;"="&amp;""""&amp;VLOOKUP(BD$192,$AD$9:$AN$20,8,FALSE)&amp;""""&amp;"#g'"&amp;"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197" s="73" t="str">
        <f>SUBSTITUTE(IF(VLOOKUP(BE$192,$AD$9:$AN$20,8,FALSE)=INDEX($E$129:$G$134,MATCH("●",INDEX($H$129:$AQ$134,,MATCH($D197,$70:$70,0)-7),0),1),"","sed -i "&amp;IF($AK$190="MacOS","'' ","")&amp;"'s#"&amp;BE$192&amp;"="""&amp;VLOOKUP(BE$192,$AD$9:$AN$20,8,FALSE)&amp;""""&amp;"#"&amp;BE$192&amp;"="&amp;""""&amp;INDEX($E$129:$G$134,MATCH("●",INDEX($H$129:$AQ$134,,MATCH($D197,$70:$70,0)-7),0),1)&amp;""""&amp;"#g'"&amp;" ${CONFIG_DIR}db_data_config.txt; export "&amp;BE$192&amp;"="&amp;""""&amp;INDEX($E$129:$G$134,MATCH("●",INDEX($H$129:$AQ$134,,MATCH($D197,$70:$70,0)-7),0),1)&amp;""";"),",",""",""")</f>
        <v>sed -i '' 's#COLUMN_DATA_SIGNED="0"#COLUMN_DATA_SIGNED="1"#g' ${CONFIG_DIR}db_data_config.txt; export COLUMN_DATA_SIGNED="1";</v>
      </c>
      <c r="BF197" s="73" t="str">
        <f>SUBSTITUTE(IF(INDEX($E$129:$G$134,MATCH("●",INDEX($H$129:$AQ$134,,MATCH($D197,$70:$70,0)-7),0),1)=VLOOKUP(BF$192,$AD$9:$AN$20,8,FALSE),"","sed -i "&amp;IF($AK$190="MacOS","'' ","")&amp;"'s#"&amp;BF$192&amp;"="""&amp;INDEX($E$129:$G$134,MATCH("●",INDEX($H$129:$AQ$134,,MATCH($D197,$70:$70,0)-7),0),1)&amp;""""&amp;"#"&amp;BF$192&amp;"="&amp;""""&amp;VLOOKUP(BF$192,$AD$9:$AN$20,8,FALSE)&amp;""""&amp;"#g'"&amp;"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>sed -i '' 's#COLUMN_DATA_SIGNED="1"#COLUMN_DATA_SIGNED="0"#g' ${CONFIG_DIR}db_data_config.txt; export COLUMN_DATA_SIGNED="0";</v>
      </c>
      <c r="BG197" s="73" t="str">
        <f>SUBSTITUTE(IF(VLOOKUP(BG$192,$AD$9:$AN$20,8,FALSE)=INDEX($E$136:$G$140,MATCH("●",INDEX($H$136:$AQ$140,,MATCH($D197,$70:$70,0)-7),0),1),"","sed -i "&amp;IF($AK$190="MacOS","'' ","")&amp;"'s#"&amp;BG$192&amp;"="""&amp;VLOOKUP(BG$192,$AD$9:$AN$20,8,FALSE)&amp;""""&amp;"#"&amp;BG$192&amp;"="&amp;""""&amp;INDEX($E$136:$G$140,MATCH("●",INDEX($H$136:$AQ$140,,MATCH($D197,$70:$70,0)-7),0),1)&amp;""""&amp;"#g'"&amp;" ${CONFIG_DIR}db_data_config.txt; export "&amp;BG$192&amp;"="&amp;""""&amp;INDEX($E$136:$G$140,MATCH("●",INDEX($H$136:$AQ$140,,MATCH($D197,$70:$70,0)-7),0),1)&amp;""";"),",",""",""")</f>
        <v/>
      </c>
      <c r="BH197" s="73" t="str">
        <f>SUBSTITUTE(IF(INDEX($E$136:$G$140,MATCH("●",INDEX($H$136:$AQ$140,,MATCH($D197,$70:$70,0)-7),0),1)=VLOOKUP(BH$192,$AD$9:$AN$20,8,FALSE),"","sed -i "&amp;IF($AK$190="MacOS","'' ","")&amp;"'s#"&amp;BH$192&amp;"="""&amp;INDEX($E$136:$G$140,MATCH("●",INDEX($H$136:$AQ$140,,MATCH($D197,$70:$70,0)-7),0),1)&amp;""""&amp;"#"&amp;BH$192&amp;"="&amp;""""&amp;VLOOKUP(BH$192,$AD$9:$AN$20,8,FALSE)&amp;""""&amp;"#g'"&amp;"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197" s="73" t="str">
        <f>SUBSTITUTE(IF(VLOOKUP(BI$192,$AD$9:$AN$20,8,FALSE)=INDEX($E$142:$G$146,MATCH("●",INDEX($H$142:$AQ$146,,MATCH($D197,$70:$70,0)-7),0),1),"","sed -i "&amp;IF($AK$190="MacOS","'' ","")&amp;"'s#"&amp;BI$192&amp;"="""&amp;VLOOKUP(BI$192,$AD$9:$AN$20,8,FALSE)&amp;""""&amp;"#"&amp;BI$192&amp;"="&amp;""""&amp;INDEX($E$142:$G$146,MATCH("●",INDEX($H$142:$AQ$146,,MATCH($D197,$70:$70,0)-7),0),1)&amp;""""&amp;"#g'"&amp;" ${CONFIG_DIR}db_data_config.txt; export "&amp;BI$192&amp;"="&amp;""""&amp;INDEX($E$142:$G$146,MATCH("●",INDEX($H$142:$AQ$146,,MATCH($D197,$70:$70,0)-7),0),1)&amp;""";"),",",""",""")</f>
        <v/>
      </c>
      <c r="BJ197" s="73" t="str">
        <f>SUBSTITUTE(IF(INDEX($E$142:$G$146,MATCH("●",INDEX($H$142:$AQ$146,,MATCH($D197,$70:$70,0)-7),0),1)=VLOOKUP(BJ$192,$AD$9:$AN$20,8,FALSE),"","sed -i "&amp;IF($AK$190="MacOS","'' ","")&amp;"'s#"&amp;BJ$192&amp;"="""&amp;INDEX($E$142:$G$146,MATCH("●",INDEX($H$142:$AQ$146,,MATCH($D197,$70:$70,0)-7),0),1)&amp;""""&amp;"#"&amp;BJ$192&amp;"="&amp;""""&amp;VLOOKUP(BJ$192,$AD$9:$AN$20,8,FALSE)&amp;""""&amp;"#g'"&amp;"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197" s="73" t="str">
        <f>SUBSTITUTE(IF(VLOOKUP(BK$192,$AD$9:$AN$20,8,FALSE)=INDEX($E$148:$G$150,MATCH("●",INDEX($H$148:$AQ$150,,MATCH($D197,$70:$70,0)-7),0),1),"","sed -i "&amp;IF($AK$190="MacOS","'' ","")&amp;"'s#"&amp;BK$192&amp;"="""&amp;VLOOKUP(BK$192,$AD$9:$AN$20,8,FALSE)&amp;""""&amp;"#"&amp;BK$192&amp;"="&amp;""""&amp;INDEX($E$148:$G$150,MATCH("●",INDEX($H$148:$AQ$150,,MATCH($D197,$70:$70,0)-7),0),1)&amp;""""&amp;"#g'"&amp;" ${CONFIG_DIR}db_data_config.txt; export "&amp;BK$192&amp;"="&amp;""""&amp;INDEX($E$148:$G$150,MATCH("●",INDEX($H$148:$AQ$150,,MATCH($D197,$70:$70,0)-7),0),1)&amp;""";"),",",""",""")</f>
        <v/>
      </c>
      <c r="BL197" s="73" t="str">
        <f>SUBSTITUTE(IF(INDEX($E$148:$G$150,MATCH("●",INDEX($H$148:$AQ$150,,MATCH($D197,$70:$70,0)-7),0),1)=VLOOKUP(BL$192,$AD$9:$AN$20,8,FALSE),"","sed -i "&amp;IF($AK$190="MacOS","'' ","")&amp;"'s#"&amp;BL$192&amp;"="""&amp;INDEX($E$148:$G$150,MATCH("●",INDEX($H$148:$AQ$150,,MATCH($D197,$70:$70,0)-7),0),1)&amp;""""&amp;"#"&amp;BL$192&amp;"="&amp;""""&amp;VLOOKUP(BL$192,$AD$9:$AN$20,8,FALSE)&amp;""""&amp;"#g'"&amp;"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197" s="73" t="str">
        <f>SUBSTITUTE(IF(VLOOKUP(BM$192,$AD$9:$AN$20,8,FALSE)=INDEX($E$152:$G$154,MATCH("●",INDEX($H$152:$AQ$154,,MATCH($D197,$70:$70,0)-7),0),1),"","sed -i "&amp;IF($AK$190="MacOS","'' ","")&amp;"'s#"&amp;BM$192&amp;"="""&amp;VLOOKUP(BM$192,$AD$9:$AN$20,8,FALSE)&amp;""""&amp;"#"&amp;BM$192&amp;"="&amp;""""&amp;INDEX($E$152:$G$154,MATCH("●",INDEX($H$152:$AQ$154,,MATCH($D197,$70:$70,0)-7),0),1)&amp;""""&amp;"#g'"&amp;" ${CONFIG_DIR}db_data_config.txt; export "&amp;BM$192&amp;"="&amp;""""&amp;INDEX($E$152:$G$154,MATCH("●",INDEX($H$152:$AQ$154,,MATCH($D197,$70:$70,0)-7),0),1)&amp;""";"),",",""",""")</f>
        <v/>
      </c>
      <c r="BN197" s="73" t="str">
        <f>SUBSTITUTE(IF(INDEX($E$152:$G$154,MATCH("●",INDEX($H$152:$AQ$154,,MATCH($D197,$70:$70,0)-7),0),1)=VLOOKUP(BN$192,$AD$9:$AN$20,8,FALSE),"","sed -i "&amp;IF($AK$190="MacOS","'' ","")&amp;"'s#"&amp;BN$192&amp;"="""&amp;INDEX($E$152:$G$154,MATCH("●",INDEX($H$152:$AQ$154,,MATCH($D197,$70:$70,0)-7),0),1)&amp;""""&amp;"#"&amp;BN$192&amp;"="&amp;""""&amp;VLOOKUP(BN$192,$AD$9:$AN$20,8,FALSE)&amp;""""&amp;"#g'"&amp;"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197" s="73" t="str">
        <f>SUBSTITUTE(IF(VLOOKUP(BO$192,$AD$9:$AN$20,8,FALSE)=INDEX($E$156:$G$158,MATCH("●",INDEX($H$156:$AQ$158,,MATCH($D197,$70:$70,0)-7),0),1),"","sed -i "&amp;IF($AK$190="MacOS","'' ","")&amp;"'s#"&amp;BO$192&amp;"="""&amp;VLOOKUP(BO$192,$AD$9:$AN$20,8,FALSE)&amp;""""&amp;"#"&amp;BO$192&amp;"="&amp;""""&amp;INDEX($E$156:$G$158,MATCH("●",INDEX($H$156:$AQ$158,,MATCH($D197,$70:$70,0)-7),0),1)&amp;""""&amp;"#g'"&amp;" ${CONFIG_DIR}db_data_config.txt; export "&amp;BO$192&amp;"="&amp;""""&amp;INDEX($E$156:$G$158,MATCH("●",INDEX($H$156:$AQ$158,,MATCH($D197,$70:$70,0)-7),0),1)&amp;""";"),",",""",""")</f>
        <v/>
      </c>
      <c r="BP197" s="73" t="str">
        <f>SUBSTITUTE(IF(INDEX($E$156:$G$158,MATCH("●",INDEX($H$156:$AQ$158,,MATCH($D197,$70:$70,0)-7),0),1)=VLOOKUP(BP$192,$AD$9:$AN$20,8,FALSE),"","sed -i "&amp;IF($AK$190="MacOS","'' ","")&amp;"'s#"&amp;BP$192&amp;"="""&amp;INDEX($E$156:$G$158,MATCH("●",INDEX($H$156:$AQ$158,,MATCH($D197,$70:$70,0)-7),0),1)&amp;""""&amp;"#"&amp;BP$192&amp;"="&amp;""""&amp;VLOOKUP(BP$192,$AD$9:$AN$20,8,FALSE)&amp;""""&amp;"#g'"&amp;"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197" s="73" t="str">
        <f>SUBSTITUTE(IF(VLOOKUP(BQ$192,$AD$9:$AN$20,8,FALSE)=INDEX($E$160:$G$162,MATCH("●",INDEX($H$160:$AQ$162,,MATCH($D197,$70:$70,0)-7),0),1),"","sed -i "&amp;IF($AK$190="MacOS","'' ","")&amp;"'s#"&amp;BQ$192&amp;"="""&amp;VLOOKUP(BQ$192,$AD$9:$AN$20,8,FALSE)&amp;""""&amp;"#"&amp;BQ$192&amp;"="&amp;""""&amp;INDEX($E$160:$G$162,MATCH("●",INDEX($H$160:$AQ$162,,MATCH($D197,$70:$70,0)-7),0),1)&amp;""""&amp;"#g'"&amp;" ${CONFIG_DIR}db_data_config.txt; export "&amp;BQ$192&amp;"="&amp;""""&amp;INDEX($E$160:$G$162,MATCH("●",INDEX($H$160:$AQ$162,,MATCH($D197,$70:$70,0)-7),0),1)&amp;""";"),",",""",""")</f>
        <v/>
      </c>
      <c r="BR197" s="73" t="str">
        <f>SUBSTITUTE(IF(INDEX($E$160:$G$162,MATCH("●",INDEX($H$160:$AQ$162,,MATCH($D197,$70:$70,0)-7),0),1)=VLOOKUP(BR$192,$AD$9:$AN$20,8,FALSE),"","sed -i "&amp;IF($AK$190="MacOS","'' ","")&amp;"'s#"&amp;BR$192&amp;"="""&amp;INDEX($E$160:$G$162,MATCH("●",INDEX($H$160:$AQ$162,,MATCH($D197,$70:$70,0)-7),0),1)&amp;""""&amp;"#"&amp;BR$192&amp;"="&amp;""""&amp;VLOOKUP(BR$192,$AD$9:$AN$20,8,FALSE)&amp;""""&amp;"#g'"&amp;"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197" s="73" t="str">
        <f>SUBSTITUTE(IF(VLOOKUP(BS$192,$AD$9:$AN$20,8,FALSE)=INDEX($E$164:$G$166,MATCH("●",INDEX($H$164:$AQ$166,,MATCH($D197,$70:$70,0)-7),0),1),"","sed -i "&amp;IF($AK$190="MacOS","'' ","")&amp;"'s#"&amp;BS$192&amp;"="""&amp;VLOOKUP(BS$192,$AD$9:$AN$20,8,FALSE)&amp;""""&amp;"#"&amp;BS$192&amp;"="&amp;""""&amp;INDEX($E$164:$G$166,MATCH("●",INDEX($H$164:$AQ$166,,MATCH($D197,$70:$70,0)-7),0),1)&amp;""""&amp;"#g'"&amp;" ${CONFIG_DIR}db_data_config.txt; export "&amp;BS$192&amp;"="&amp;""""&amp;INDEX($E$164:$G$166,MATCH("●",INDEX($H$164:$AQ$166,,MATCH($D197,$70:$70,0)-7),0),1)&amp;""";"),",",""",""")</f>
        <v/>
      </c>
      <c r="BT197" s="73" t="str">
        <f>SUBSTITUTE(IF(INDEX($E$164:$G$166,MATCH("●",INDEX($H$164:$AQ$166,,MATCH($D197,$70:$70,0)-7),0),1)=VLOOKUP(BT$192,$AD$9:$AN$20,8,FALSE),"","sed -i "&amp;IF($AK$190="MacOS","'' ","")&amp;"'s#"&amp;BT$192&amp;"="""&amp;INDEX($E$164:$G$166,MATCH("●",INDEX($H$164:$AQ$166,,MATCH($D197,$70:$70,0)-7),0),1)&amp;""""&amp;"#"&amp;BT$192&amp;"="&amp;""""&amp;VLOOKUP(BT$192,$AD$9:$AN$20,8,FALSE)&amp;""""&amp;"#g'"&amp;"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197" s="60" t="s">
        <v>1107</v>
      </c>
    </row>
    <row r="198" spans="4:73" ht="54" customHeight="1">
      <c r="D198" s="138">
        <f t="shared" si="3"/>
        <v>149</v>
      </c>
      <c r="E198" s="139"/>
      <c r="F198" s="139"/>
      <c r="G198" s="140"/>
      <c r="H198" s="45" t="str">
        <f t="shared" ca="1" si="2"/>
        <v>clear; echo テストケース149; sed -i '' 's#COLUMN_DATA_TYPE="char"#COLUMN_DATA_TYPE="long"#g' ${CONFIG_DIR}db_data_config.txt; export COLUMN_DATA_TYPE="long";sed -i '' 's#COLUMN_DATA_LENGTH="3"#COLUMN_DATA_LENGTH="20"#g' ${CONFIG_DIR}db_data_config.txt; export COLUMN_DATA_LENGTH="20";sh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6" t="str" cm="1">
        <f t="array" ref="AE198">SUBSTITUTE(INDEX($H$168:$AQ$168, , MATCH($D198, $70:$70, 0)-7),"-","")</f>
        <v>正常</v>
      </c>
      <c r="AF198" s="147"/>
      <c r="AG198" s="148"/>
      <c r="AH198" s="156" t="s">
        <v>1036</v>
      </c>
      <c r="AI198" s="157"/>
      <c r="AJ198" s="157"/>
      <c r="AK198" s="157"/>
      <c r="AL198" s="157"/>
      <c r="AM198" s="157"/>
      <c r="AN198" s="157"/>
      <c r="AO198" s="157"/>
      <c r="AP198" s="157"/>
      <c r="AQ198" s="158"/>
      <c r="AS198" s="69" t="str" cm="1">
        <f t="array" ref="AS198">SUBSTITUTE(TEXT(INDEX($H$171:$AQ$171,1,$D198-144),"000000"),"-","")</f>
        <v>220001</v>
      </c>
      <c r="AT198" s="70"/>
      <c r="AU198" s="71"/>
      <c r="AW198" s="73" t="str">
        <f>SUBSTITUTE(IF(VLOOKUP(AW$192,$AD$9:$AN$20,8,FALSE)=INDEX($E$76:$G$80,MATCH("●",INDEX($H$76:$AQ$80,,MATCH($D198,$70:$70,0)-7),0),1),"","sed -i "&amp;IF($AK$190="MacOS","'' ","")&amp;"'s#"&amp;AW$192&amp;"="""&amp;VLOOKUP(AW$192,$AD$9:$AN$20,8,FALSE)&amp;""""&amp;"#"&amp;AW$192&amp;"="&amp;""""&amp;INDEX($E$76:$G$80,MATCH("●",INDEX($H$76:$AQ$80,,MATCH($D198,$70:$70,0)-7),0),1)&amp;""""&amp;"#g'"&amp;" ${CONFIG_DIR}db_data_config.txt; export "&amp;AW$192&amp;"="&amp;""""&amp;INDEX($E$76:$G$80,MATCH("●",INDEX($H$76:$AQ$80,,MATCH($D198,$70:$70,0)-7),0),1)&amp;""";"),",",""",""")</f>
        <v/>
      </c>
      <c r="AX198" s="73" t="str">
        <f>SUBSTITUTE(IF(INDEX($E$76:$G$80,MATCH("●",INDEX($H$76:$AQ$80,,MATCH($D198,$70:$70,0)-7),0),1)=VLOOKUP(AX$192,$AD$9:$AN$20,8,FALSE),"","sed -i "&amp;IF($AK$190="MacOS","'' ","")&amp;"'s#"&amp;AX$192&amp;"="""&amp;INDEX($E$76:$G$80,MATCH("●",INDEX($H$76:$AQ$80,,MATCH($D198,$70:$70,0)-7),0),1)&amp;""""&amp;"#"&amp;AX$192&amp;"="&amp;""""&amp;VLOOKUP(AX$192,$AD$9:$AN$20,8,FALSE)&amp;""""&amp;"#g'"&amp;"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198" s="73" t="str">
        <f>SUBSTITUTE(IF(VLOOKUP(AY$192,$AD$9:$AN$20,8,FALSE)=INDEX($E$82:$G$94,MATCH("●",INDEX($H$82:$AQ$94,,MATCH($D198,$70:$70,0)-7),0),1),"","sed -i "&amp;IF($AK$190="MacOS","'' ","")&amp;"'s#"&amp;AY$192&amp;"="""&amp;VLOOKUP(AY$192,$AD$9:$AN$20,8,FALSE)&amp;""""&amp;"#"&amp;AY$192&amp;"="&amp;""""&amp;INDEX($E$82:$G$94,MATCH("●",INDEX($H$82:$AQ$94,,MATCH($D198,$70:$70,0)-7),0),1)&amp;""""&amp;"#g'"&amp;" ${CONFIG_DIR}db_data_config.txt; export "&amp;AY$192&amp;"="&amp;""""&amp;INDEX($E$82:$G$94,MATCH("●",INDEX($H$82:$AQ$94,,MATCH($D198,$70:$70,0)-7),0),1)&amp;""";"),",",""",""")</f>
        <v>sed -i '' 's#COLUMN_DATA_TYPE="char"#COLUMN_DATA_TYPE="long"#g' ${CONFIG_DIR}db_data_config.txt; export COLUMN_DATA_TYPE="long";</v>
      </c>
      <c r="AZ198" s="73" t="str">
        <f>SUBSTITUTE(IF(INDEX($E$82:$G$94,MATCH("●",INDEX($H$82:$AQ$94,,MATCH($D198,$70:$70,0)-7),0),1)=VLOOKUP(AZ$192,$AD$9:$AN$20,8,FALSE),"","sed -i "&amp;IF($AK$190="MacOS","'' ","")&amp;"'s#"&amp;AZ$192&amp;"="""&amp;INDEX($E$82:$G$94,MATCH("●",INDEX($H$82:$AQ$94,,MATCH($D198,$70:$70,0)-7),0),1)&amp;""""&amp;"#"&amp;AZ$192&amp;"="&amp;""""&amp;VLOOKUP(AZ$192,$AD$9:$AN$20,8,FALSE)&amp;""""&amp;"#g'"&amp;"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198" s="73" t="str">
        <f>SUBSTITUTE(IF(VLOOKUP(BA$192,$AD$9:$AN$20,8,FALSE)=INDEX($E$96:$G$122,MATCH("●",INDEX($H$96:$AQ$122,,MATCH($D198,$70:$70,0)-7),0),1),"","sed -i "&amp;IF($AK$190="MacOS","'' ","")&amp;"'s#"&amp;BA$192&amp;"="""&amp;VLOOKUP(BA$192,$AD$9:$AN$20,8,FALSE)&amp;""""&amp;"#"&amp;BA$192&amp;"="&amp;""""&amp;INDEX($E$96:$G$122,MATCH("●",INDEX($H$96:$AQ$122,,MATCH($D198,$70:$70,0)-7),0),1)&amp;""""&amp;"#g'"&amp;" ${CONFIG_DIR}db_data_config.txt; export "&amp;BA$192&amp;"="&amp;""""&amp;INDEX($E$96:$G$122,MATCH("●",INDEX($H$96:$AQ$122,,MATCH($D198,$70:$70,0)-7),0),1)&amp;""";"),",",""",""")</f>
        <v>sed -i '' 's#COLUMN_DATA_LENGTH="3"#COLUMN_DATA_LENGTH="20"#g' ${CONFIG_DIR}db_data_config.txt; export COLUMN_DATA_LENGTH="20";</v>
      </c>
      <c r="BB198" s="73" t="str">
        <f>SUBSTITUTE(IF(INDEX($E$96:$G$122,MATCH("●",INDEX($H$96:$AQ$122,,MATCH($D198,$70:$70,0)-7),0),1)=VLOOKUP(BB$192,$AD$9:$AN$20,8,FALSE),"","sed -i "&amp;IF($AK$190="MacOS","'' ","")&amp;"'s#"&amp;BB$192&amp;"="""&amp;INDEX($E$96:$G$122,MATCH("●",INDEX($H$96:$AQ$122,,MATCH($D198,$70:$70,0)-7),0),1)&amp;""""&amp;"#"&amp;BB$192&amp;"="&amp;""""&amp;VLOOKUP(BB$192,$AD$9:$AN$20,8,FALSE)&amp;""""&amp;"#g'"&amp;"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's#COLUMN_DATA_LENGTH="20"#COLUMN_DATA_LENGTH="3"#g' ${CONFIG_DIR}db_data_config.txt; export COLUMN_DATA_LENGTH="3";</v>
      </c>
      <c r="BC198" s="73" t="str">
        <f>SUBSTITUTE(IF(VLOOKUP(BC$192,$AD$9:$AN$20,8,FALSE)=INDEX($E$124:$G$127,MATCH("●",INDEX($H$124:$AQ$127,,MATCH($D198,$70:$70,0)-7),0),1),"","sed -i "&amp;IF($AK$190="MacOS","'' ","")&amp;"'s#"&amp;BC$192&amp;"="""&amp;VLOOKUP(BC$192,$AD$9:$AN$20,8,FALSE)&amp;""""&amp;"#"&amp;BC$192&amp;"="&amp;""""&amp;INDEX($E$124:$G$127,MATCH("●",INDEX($H$124:$AQ$127,,MATCH($D198,$70:$70,0)-7),0),1)&amp;""""&amp;"#g'"&amp;" ${CONFIG_DIR}db_data_config.txt; export "&amp;BC$192&amp;"="&amp;""""&amp;INDEX($E$124:$G$127,MATCH("●",INDEX($H$124:$AQ$127,,MATCH($D198,$70:$70,0)-7),0),1)&amp;""";"),",",""",""")</f>
        <v/>
      </c>
      <c r="BD198" s="73" t="str">
        <f>SUBSTITUTE(IF(INDEX($E$124:$G$127,MATCH("●",INDEX($H$124:$AQ$127,,MATCH($D198,$70:$70,0)-7),0),1)=VLOOKUP(BD$192,$AD$9:$AN$20,8,FALSE),"","sed -i "&amp;IF($AK$190="MacOS","'' ","")&amp;"'s#"&amp;BD$192&amp;"="""&amp;INDEX($E$124:$G$127,MATCH("●",INDEX($H$124:$AQ$127,,MATCH($D198,$70:$70,0)-7),0),1)&amp;""""&amp;"#"&amp;BD$192&amp;"="&amp;""""&amp;VLOOKUP(BD$192,$AD$9:$AN$20,8,FALSE)&amp;""""&amp;"#g'"&amp;"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198" s="73" t="str">
        <f>SUBSTITUTE(IF(VLOOKUP(BE$192,$AD$9:$AN$20,8,FALSE)=INDEX($E$129:$G$134,MATCH("●",INDEX($H$129:$AQ$134,,MATCH($D198,$70:$70,0)-7),0),1),"","sed -i "&amp;IF($AK$190="MacOS","'' ","")&amp;"'s#"&amp;BE$192&amp;"="""&amp;VLOOKUP(BE$192,$AD$9:$AN$20,8,FALSE)&amp;""""&amp;"#"&amp;BE$192&amp;"="&amp;""""&amp;INDEX($E$129:$G$134,MATCH("●",INDEX($H$129:$AQ$134,,MATCH($D198,$70:$70,0)-7),0),1)&amp;""""&amp;"#g'"&amp;" ${CONFIG_DIR}db_data_config.txt; export "&amp;BE$192&amp;"="&amp;""""&amp;INDEX($E$129:$G$134,MATCH("●",INDEX($H$129:$AQ$134,,MATCH($D198,$70:$70,0)-7),0),1)&amp;""";"),",",""",""")</f>
        <v/>
      </c>
      <c r="BF198" s="73" t="str">
        <f>SUBSTITUTE(IF(INDEX($E$129:$G$134,MATCH("●",INDEX($H$129:$AQ$134,,MATCH($D198,$70:$70,0)-7),0),1)=VLOOKUP(BF$192,$AD$9:$AN$20,8,FALSE),"","sed -i "&amp;IF($AK$190="MacOS","'' ","")&amp;"'s#"&amp;BF$192&amp;"="""&amp;INDEX($E$129:$G$134,MATCH("●",INDEX($H$129:$AQ$134,,MATCH($D198,$70:$70,0)-7),0),1)&amp;""""&amp;"#"&amp;BF$192&amp;"="&amp;""""&amp;VLOOKUP(BF$192,$AD$9:$AN$20,8,FALSE)&amp;""""&amp;"#g'"&amp;"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198" s="73" t="str">
        <f>SUBSTITUTE(IF(VLOOKUP(BG$192,$AD$9:$AN$20,8,FALSE)=INDEX($E$136:$G$140,MATCH("●",INDEX($H$136:$AQ$140,,MATCH($D198,$70:$70,0)-7),0),1),"","sed -i "&amp;IF($AK$190="MacOS","'' ","")&amp;"'s#"&amp;BG$192&amp;"="""&amp;VLOOKUP(BG$192,$AD$9:$AN$20,8,FALSE)&amp;""""&amp;"#"&amp;BG$192&amp;"="&amp;""""&amp;INDEX($E$136:$G$140,MATCH("●",INDEX($H$136:$AQ$140,,MATCH($D198,$70:$70,0)-7),0),1)&amp;""""&amp;"#g'"&amp;" ${CONFIG_DIR}db_data_config.txt; export "&amp;BG$192&amp;"="&amp;""""&amp;INDEX($E$136:$G$140,MATCH("●",INDEX($H$136:$AQ$140,,MATCH($D198,$70:$70,0)-7),0),1)&amp;""";"),",",""",""")</f>
        <v/>
      </c>
      <c r="BH198" s="73" t="str">
        <f>SUBSTITUTE(IF(INDEX($E$136:$G$140,MATCH("●",INDEX($H$136:$AQ$140,,MATCH($D198,$70:$70,0)-7),0),1)=VLOOKUP(BH$192,$AD$9:$AN$20,8,FALSE),"","sed -i "&amp;IF($AK$190="MacOS","'' ","")&amp;"'s#"&amp;BH$192&amp;"="""&amp;INDEX($E$136:$G$140,MATCH("●",INDEX($H$136:$AQ$140,,MATCH($D198,$70:$70,0)-7),0),1)&amp;""""&amp;"#"&amp;BH$192&amp;"="&amp;""""&amp;VLOOKUP(BH$192,$AD$9:$AN$20,8,FALSE)&amp;""""&amp;"#g'"&amp;"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198" s="73" t="str">
        <f>SUBSTITUTE(IF(VLOOKUP(BI$192,$AD$9:$AN$20,8,FALSE)=INDEX($E$142:$G$146,MATCH("●",INDEX($H$142:$AQ$146,,MATCH($D198,$70:$70,0)-7),0),1),"","sed -i "&amp;IF($AK$190="MacOS","'' ","")&amp;"'s#"&amp;BI$192&amp;"="""&amp;VLOOKUP(BI$192,$AD$9:$AN$20,8,FALSE)&amp;""""&amp;"#"&amp;BI$192&amp;"="&amp;""""&amp;INDEX($E$142:$G$146,MATCH("●",INDEX($H$142:$AQ$146,,MATCH($D198,$70:$70,0)-7),0),1)&amp;""""&amp;"#g'"&amp;" ${CONFIG_DIR}db_data_config.txt; export "&amp;BI$192&amp;"="&amp;""""&amp;INDEX($E$142:$G$146,MATCH("●",INDEX($H$142:$AQ$146,,MATCH($D198,$70:$70,0)-7),0),1)&amp;""";"),",",""",""")</f>
        <v/>
      </c>
      <c r="BJ198" s="73" t="str">
        <f>SUBSTITUTE(IF(INDEX($E$142:$G$146,MATCH("●",INDEX($H$142:$AQ$146,,MATCH($D198,$70:$70,0)-7),0),1)=VLOOKUP(BJ$192,$AD$9:$AN$20,8,FALSE),"","sed -i "&amp;IF($AK$190="MacOS","'' ","")&amp;"'s#"&amp;BJ$192&amp;"="""&amp;INDEX($E$142:$G$146,MATCH("●",INDEX($H$142:$AQ$146,,MATCH($D198,$70:$70,0)-7),0),1)&amp;""""&amp;"#"&amp;BJ$192&amp;"="&amp;""""&amp;VLOOKUP(BJ$192,$AD$9:$AN$20,8,FALSE)&amp;""""&amp;"#g'"&amp;"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198" s="73" t="str">
        <f>SUBSTITUTE(IF(VLOOKUP(BK$192,$AD$9:$AN$20,8,FALSE)=INDEX($E$148:$G$150,MATCH("●",INDEX($H$148:$AQ$150,,MATCH($D198,$70:$70,0)-7),0),1),"","sed -i "&amp;IF($AK$190="MacOS","'' ","")&amp;"'s#"&amp;BK$192&amp;"="""&amp;VLOOKUP(BK$192,$AD$9:$AN$20,8,FALSE)&amp;""""&amp;"#"&amp;BK$192&amp;"="&amp;""""&amp;INDEX($E$148:$G$150,MATCH("●",INDEX($H$148:$AQ$150,,MATCH($D198,$70:$70,0)-7),0),1)&amp;""""&amp;"#g'"&amp;" ${CONFIG_DIR}db_data_config.txt; export "&amp;BK$192&amp;"="&amp;""""&amp;INDEX($E$148:$G$150,MATCH("●",INDEX($H$148:$AQ$150,,MATCH($D198,$70:$70,0)-7),0),1)&amp;""";"),",",""",""")</f>
        <v/>
      </c>
      <c r="BL198" s="73" t="str">
        <f>SUBSTITUTE(IF(INDEX($E$148:$G$150,MATCH("●",INDEX($H$148:$AQ$150,,MATCH($D198,$70:$70,0)-7),0),1)=VLOOKUP(BL$192,$AD$9:$AN$20,8,FALSE),"","sed -i "&amp;IF($AK$190="MacOS","'' ","")&amp;"'s#"&amp;BL$192&amp;"="""&amp;INDEX($E$148:$G$150,MATCH("●",INDEX($H$148:$AQ$150,,MATCH($D198,$70:$70,0)-7),0),1)&amp;""""&amp;"#"&amp;BL$192&amp;"="&amp;""""&amp;VLOOKUP(BL$192,$AD$9:$AN$20,8,FALSE)&amp;""""&amp;"#g'"&amp;"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198" s="73" t="str">
        <f>SUBSTITUTE(IF(VLOOKUP(BM$192,$AD$9:$AN$20,8,FALSE)=INDEX($E$152:$G$154,MATCH("●",INDEX($H$152:$AQ$154,,MATCH($D198,$70:$70,0)-7),0),1),"","sed -i "&amp;IF($AK$190="MacOS","'' ","")&amp;"'s#"&amp;BM$192&amp;"="""&amp;VLOOKUP(BM$192,$AD$9:$AN$20,8,FALSE)&amp;""""&amp;"#"&amp;BM$192&amp;"="&amp;""""&amp;INDEX($E$152:$G$154,MATCH("●",INDEX($H$152:$AQ$154,,MATCH($D198,$70:$70,0)-7),0),1)&amp;""""&amp;"#g'"&amp;" ${CONFIG_DIR}db_data_config.txt; export "&amp;BM$192&amp;"="&amp;""""&amp;INDEX($E$152:$G$154,MATCH("●",INDEX($H$152:$AQ$154,,MATCH($D198,$70:$70,0)-7),0),1)&amp;""";"),",",""",""")</f>
        <v/>
      </c>
      <c r="BN198" s="73" t="str">
        <f>SUBSTITUTE(IF(INDEX($E$152:$G$154,MATCH("●",INDEX($H$152:$AQ$154,,MATCH($D198,$70:$70,0)-7),0),1)=VLOOKUP(BN$192,$AD$9:$AN$20,8,FALSE),"","sed -i "&amp;IF($AK$190="MacOS","'' ","")&amp;"'s#"&amp;BN$192&amp;"="""&amp;INDEX($E$152:$G$154,MATCH("●",INDEX($H$152:$AQ$154,,MATCH($D198,$70:$70,0)-7),0),1)&amp;""""&amp;"#"&amp;BN$192&amp;"="&amp;""""&amp;VLOOKUP(BN$192,$AD$9:$AN$20,8,FALSE)&amp;""""&amp;"#g'"&amp;"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198" s="73" t="str">
        <f>SUBSTITUTE(IF(VLOOKUP(BO$192,$AD$9:$AN$20,8,FALSE)=INDEX($E$156:$G$158,MATCH("●",INDEX($H$156:$AQ$158,,MATCH($D198,$70:$70,0)-7),0),1),"","sed -i "&amp;IF($AK$190="MacOS","'' ","")&amp;"'s#"&amp;BO$192&amp;"="""&amp;VLOOKUP(BO$192,$AD$9:$AN$20,8,FALSE)&amp;""""&amp;"#"&amp;BO$192&amp;"="&amp;""""&amp;INDEX($E$156:$G$158,MATCH("●",INDEX($H$156:$AQ$158,,MATCH($D198,$70:$70,0)-7),0),1)&amp;""""&amp;"#g'"&amp;" ${CONFIG_DIR}db_data_config.txt; export "&amp;BO$192&amp;"="&amp;""""&amp;INDEX($E$156:$G$158,MATCH("●",INDEX($H$156:$AQ$158,,MATCH($D198,$70:$70,0)-7),0),1)&amp;""";"),",",""",""")</f>
        <v/>
      </c>
      <c r="BP198" s="73" t="str">
        <f>SUBSTITUTE(IF(INDEX($E$156:$G$158,MATCH("●",INDEX($H$156:$AQ$158,,MATCH($D198,$70:$70,0)-7),0),1)=VLOOKUP(BP$192,$AD$9:$AN$20,8,FALSE),"","sed -i "&amp;IF($AK$190="MacOS","'' ","")&amp;"'s#"&amp;BP$192&amp;"="""&amp;INDEX($E$156:$G$158,MATCH("●",INDEX($H$156:$AQ$158,,MATCH($D198,$70:$70,0)-7),0),1)&amp;""""&amp;"#"&amp;BP$192&amp;"="&amp;""""&amp;VLOOKUP(BP$192,$AD$9:$AN$20,8,FALSE)&amp;""""&amp;"#g'"&amp;"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198" s="73" t="str">
        <f>SUBSTITUTE(IF(VLOOKUP(BQ$192,$AD$9:$AN$20,8,FALSE)=INDEX($E$160:$G$162,MATCH("●",INDEX($H$160:$AQ$162,,MATCH($D198,$70:$70,0)-7),0),1),"","sed -i "&amp;IF($AK$190="MacOS","'' ","")&amp;"'s#"&amp;BQ$192&amp;"="""&amp;VLOOKUP(BQ$192,$AD$9:$AN$20,8,FALSE)&amp;""""&amp;"#"&amp;BQ$192&amp;"="&amp;""""&amp;INDEX($E$160:$G$162,MATCH("●",INDEX($H$160:$AQ$162,,MATCH($D198,$70:$70,0)-7),0),1)&amp;""""&amp;"#g'"&amp;" ${CONFIG_DIR}db_data_config.txt; export "&amp;BQ$192&amp;"="&amp;""""&amp;INDEX($E$160:$G$162,MATCH("●",INDEX($H$160:$AQ$162,,MATCH($D198,$70:$70,0)-7),0),1)&amp;""";"),",",""",""")</f>
        <v/>
      </c>
      <c r="BR198" s="73" t="str">
        <f>SUBSTITUTE(IF(INDEX($E$160:$G$162,MATCH("●",INDEX($H$160:$AQ$162,,MATCH($D198,$70:$70,0)-7),0),1)=VLOOKUP(BR$192,$AD$9:$AN$20,8,FALSE),"","sed -i "&amp;IF($AK$190="MacOS","'' ","")&amp;"'s#"&amp;BR$192&amp;"="""&amp;INDEX($E$160:$G$162,MATCH("●",INDEX($H$160:$AQ$162,,MATCH($D198,$70:$70,0)-7),0),1)&amp;""""&amp;"#"&amp;BR$192&amp;"="&amp;""""&amp;VLOOKUP(BR$192,$AD$9:$AN$20,8,FALSE)&amp;""""&amp;"#g'"&amp;"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198" s="73" t="str">
        <f>SUBSTITUTE(IF(VLOOKUP(BS$192,$AD$9:$AN$20,8,FALSE)=INDEX($E$164:$G$166,MATCH("●",INDEX($H$164:$AQ$166,,MATCH($D198,$70:$70,0)-7),0),1),"","sed -i "&amp;IF($AK$190="MacOS","'' ","")&amp;"'s#"&amp;BS$192&amp;"="""&amp;VLOOKUP(BS$192,$AD$9:$AN$20,8,FALSE)&amp;""""&amp;"#"&amp;BS$192&amp;"="&amp;""""&amp;INDEX($E$164:$G$166,MATCH("●",INDEX($H$164:$AQ$166,,MATCH($D198,$70:$70,0)-7),0),1)&amp;""""&amp;"#g'"&amp;" ${CONFIG_DIR}db_data_config.txt; export "&amp;BS$192&amp;"="&amp;""""&amp;INDEX($E$164:$G$166,MATCH("●",INDEX($H$164:$AQ$166,,MATCH($D198,$70:$70,0)-7),0),1)&amp;""";"),",",""",""")</f>
        <v/>
      </c>
      <c r="BT198" s="73" t="str">
        <f>SUBSTITUTE(IF(INDEX($E$164:$G$166,MATCH("●",INDEX($H$164:$AQ$166,,MATCH($D198,$70:$70,0)-7),0),1)=VLOOKUP(BT$192,$AD$9:$AN$20,8,FALSE),"","sed -i "&amp;IF($AK$190="MacOS","'' ","")&amp;"'s#"&amp;BT$192&amp;"="""&amp;INDEX($E$164:$G$166,MATCH("●",INDEX($H$164:$AQ$166,,MATCH($D198,$70:$70,0)-7),0),1)&amp;""""&amp;"#"&amp;BT$192&amp;"="&amp;""""&amp;VLOOKUP(BT$192,$AD$9:$AN$20,8,FALSE)&amp;""""&amp;"#g'"&amp;"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198" s="60" t="s">
        <v>1107</v>
      </c>
    </row>
    <row r="199" spans="4:73" ht="54" customHeight="1">
      <c r="D199" s="138">
        <f t="shared" si="3"/>
        <v>150</v>
      </c>
      <c r="E199" s="139"/>
      <c r="F199" s="139"/>
      <c r="G199" s="140"/>
      <c r="H199" s="45" t="str">
        <f t="shared" ca="1" si="2"/>
        <v>clear; echo テストケース150; sed -i '' 's#COLUMN_DATA_TYPE="char"#COLUMN_DATA_TYPE="long"#g' ${CONFIG_DIR}db_data_config.txt; export COLUMN_DATA_TYPE="long";sed -i '' 's#COLUMN_DATA_LENGTH="3"#COLUMN_DATA_LENGTH="20"#g' ${CONFIG_DIR}db_data_config.txt; export COLUMN_DATA_LENGTH="20";sed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COLUMN_DATA_LENGTH="3";sed -i '' 's#COLUMN_DATA_SIGNED="1"#COLUMN_DATA_SIGNED="0"#g' ${CONFIG_DIR}db_data_config.txt; export COLUMN_DATA_SIGNED="0";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6" t="str" cm="1">
        <f t="array" ref="AE199">SUBSTITUTE(INDEX($H$168:$AQ$168, , MATCH($D199, $70:$70, 0)-7),"-","")</f>
        <v>異常</v>
      </c>
      <c r="AF199" s="147"/>
      <c r="AG199" s="148"/>
      <c r="AH199" s="156" t="s">
        <v>1036</v>
      </c>
      <c r="AI199" s="157"/>
      <c r="AJ199" s="157"/>
      <c r="AK199" s="157"/>
      <c r="AL199" s="157"/>
      <c r="AM199" s="157"/>
      <c r="AN199" s="157"/>
      <c r="AO199" s="157"/>
      <c r="AP199" s="157"/>
      <c r="AQ199" s="158"/>
      <c r="AS199" s="69" t="str" cm="1">
        <f t="array" ref="AS199">SUBSTITUTE(TEXT(INDEX($H$171:$AQ$171,1,$D199-144),"000000"),"-","")</f>
        <v>220157</v>
      </c>
      <c r="AT199" s="70"/>
      <c r="AU199" s="71"/>
      <c r="AW199" s="73" t="str">
        <f>SUBSTITUTE(IF(VLOOKUP(AW$192,$AD$9:$AN$20,8,FALSE)=INDEX($E$76:$G$80,MATCH("●",INDEX($H$76:$AQ$80,,MATCH($D199,$70:$70,0)-7),0),1),"","sed -i "&amp;IF($AK$190="MacOS","'' ","")&amp;"'s#"&amp;AW$192&amp;"="""&amp;VLOOKUP(AW$192,$AD$9:$AN$20,8,FALSE)&amp;""""&amp;"#"&amp;AW$192&amp;"="&amp;""""&amp;INDEX($E$76:$G$80,MATCH("●",INDEX($H$76:$AQ$80,,MATCH($D199,$70:$70,0)-7),0),1)&amp;""""&amp;"#g'"&amp;" ${CONFIG_DIR}db_data_config.txt; export "&amp;AW$192&amp;"="&amp;""""&amp;INDEX($E$76:$G$80,MATCH("●",INDEX($H$76:$AQ$80,,MATCH($D199,$70:$70,0)-7),0),1)&amp;""";"),",",""",""")</f>
        <v/>
      </c>
      <c r="AX199" s="73" t="str">
        <f>SUBSTITUTE(IF(INDEX($E$76:$G$80,MATCH("●",INDEX($H$76:$AQ$80,,MATCH($D199,$70:$70,0)-7),0),1)=VLOOKUP(AX$192,$AD$9:$AN$20,8,FALSE),"","sed -i "&amp;IF($AK$190="MacOS","'' ","")&amp;"'s#"&amp;AX$192&amp;"="""&amp;INDEX($E$76:$G$80,MATCH("●",INDEX($H$76:$AQ$80,,MATCH($D199,$70:$70,0)-7),0),1)&amp;""""&amp;"#"&amp;AX$192&amp;"="&amp;""""&amp;VLOOKUP(AX$192,$AD$9:$AN$20,8,FALSE)&amp;""""&amp;"#g'"&amp;"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199" s="73" t="str">
        <f>SUBSTITUTE(IF(VLOOKUP(AY$192,$AD$9:$AN$20,8,FALSE)=INDEX($E$82:$G$94,MATCH("●",INDEX($H$82:$AQ$94,,MATCH($D199,$70:$70,0)-7),0),1),"","sed -i "&amp;IF($AK$190="MacOS","'' ","")&amp;"'s#"&amp;AY$192&amp;"="""&amp;VLOOKUP(AY$192,$AD$9:$AN$20,8,FALSE)&amp;""""&amp;"#"&amp;AY$192&amp;"="&amp;""""&amp;INDEX($E$82:$G$94,MATCH("●",INDEX($H$82:$AQ$94,,MATCH($D199,$70:$70,0)-7),0),1)&amp;""""&amp;"#g'"&amp;" ${CONFIG_DIR}db_data_config.txt; export "&amp;AY$192&amp;"="&amp;""""&amp;INDEX($E$82:$G$94,MATCH("●",INDEX($H$82:$AQ$94,,MATCH($D199,$70:$70,0)-7),0),1)&amp;""";"),",",""",""")</f>
        <v>sed -i '' 's#COLUMN_DATA_TYPE="char"#COLUMN_DATA_TYPE="long"#g' ${CONFIG_DIR}db_data_config.txt; export COLUMN_DATA_TYPE="long";</v>
      </c>
      <c r="AZ199" s="73" t="str">
        <f>SUBSTITUTE(IF(INDEX($E$82:$G$94,MATCH("●",INDEX($H$82:$AQ$94,,MATCH($D199,$70:$70,0)-7),0),1)=VLOOKUP(AZ$192,$AD$9:$AN$20,8,FALSE),"","sed -i "&amp;IF($AK$190="MacOS","'' ","")&amp;"'s#"&amp;AZ$192&amp;"="""&amp;INDEX($E$82:$G$94,MATCH("●",INDEX($H$82:$AQ$94,,MATCH($D199,$70:$70,0)-7),0),1)&amp;""""&amp;"#"&amp;AZ$192&amp;"="&amp;""""&amp;VLOOKUP(AZ$192,$AD$9:$AN$20,8,FALSE)&amp;""""&amp;"#g'"&amp;"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199" s="73" t="str">
        <f>SUBSTITUTE(IF(VLOOKUP(BA$192,$AD$9:$AN$20,8,FALSE)=INDEX($E$96:$G$122,MATCH("●",INDEX($H$96:$AQ$122,,MATCH($D199,$70:$70,0)-7),0),1),"","sed -i "&amp;IF($AK$190="MacOS","'' ","")&amp;"'s#"&amp;BA$192&amp;"="""&amp;VLOOKUP(BA$192,$AD$9:$AN$20,8,FALSE)&amp;""""&amp;"#"&amp;BA$192&amp;"="&amp;""""&amp;INDEX($E$96:$G$122,MATCH("●",INDEX($H$96:$AQ$122,,MATCH($D199,$70:$70,0)-7),0),1)&amp;""""&amp;"#g'"&amp;" ${CONFIG_DIR}db_data_config.txt; export "&amp;BA$192&amp;"="&amp;""""&amp;INDEX($E$96:$G$122,MATCH("●",INDEX($H$96:$AQ$122,,MATCH($D199,$70:$70,0)-7),0),1)&amp;""";"),",",""",""")</f>
        <v>sed -i '' 's#COLUMN_DATA_LENGTH="3"#COLUMN_DATA_LENGTH="20"#g' ${CONFIG_DIR}db_data_config.txt; export COLUMN_DATA_LENGTH="20";</v>
      </c>
      <c r="BB199" s="73" t="str">
        <f>SUBSTITUTE(IF(INDEX($E$96:$G$122,MATCH("●",INDEX($H$96:$AQ$122,,MATCH($D199,$70:$70,0)-7),0),1)=VLOOKUP(BB$192,$AD$9:$AN$20,8,FALSE),"","sed -i "&amp;IF($AK$190="MacOS","'' ","")&amp;"'s#"&amp;BB$192&amp;"="""&amp;INDEX($E$96:$G$122,MATCH("●",INDEX($H$96:$AQ$122,,MATCH($D199,$70:$70,0)-7),0),1)&amp;""""&amp;"#"&amp;BB$192&amp;"="&amp;""""&amp;VLOOKUP(BB$192,$AD$9:$AN$20,8,FALSE)&amp;""""&amp;"#g'"&amp;"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's#COLUMN_DATA_LENGTH="20"#COLUMN_DATA_LENGTH="3"#g' ${CONFIG_DIR}db_data_config.txt; export COLUMN_DATA_LENGTH="3";</v>
      </c>
      <c r="BC199" s="73" t="str">
        <f>SUBSTITUTE(IF(VLOOKUP(BC$192,$AD$9:$AN$20,8,FALSE)=INDEX($E$124:$G$127,MATCH("●",INDEX($H$124:$AQ$127,,MATCH($D199,$70:$70,0)-7),0),1),"","sed -i "&amp;IF($AK$190="MacOS","'' ","")&amp;"'s#"&amp;BC$192&amp;"="""&amp;VLOOKUP(BC$192,$AD$9:$AN$20,8,FALSE)&amp;""""&amp;"#"&amp;BC$192&amp;"="&amp;""""&amp;INDEX($E$124:$G$127,MATCH("●",INDEX($H$124:$AQ$127,,MATCH($D199,$70:$70,0)-7),0),1)&amp;""""&amp;"#g'"&amp;" ${CONFIG_DIR}db_data_config.txt; export "&amp;BC$192&amp;"="&amp;""""&amp;INDEX($E$124:$G$127,MATCH("●",INDEX($H$124:$AQ$127,,MATCH($D199,$70:$70,0)-7),0),1)&amp;""";"),",",""",""")</f>
        <v/>
      </c>
      <c r="BD199" s="73" t="str">
        <f>SUBSTITUTE(IF(INDEX($E$124:$G$127,MATCH("●",INDEX($H$124:$AQ$127,,MATCH($D199,$70:$70,0)-7),0),1)=VLOOKUP(BD$192,$AD$9:$AN$20,8,FALSE),"","sed -i "&amp;IF($AK$190="MacOS","'' ","")&amp;"'s#"&amp;BD$192&amp;"="""&amp;INDEX($E$124:$G$127,MATCH("●",INDEX($H$124:$AQ$127,,MATCH($D199,$70:$70,0)-7),0),1)&amp;""""&amp;"#"&amp;BD$192&amp;"="&amp;""""&amp;VLOOKUP(BD$192,$AD$9:$AN$20,8,FALSE)&amp;""""&amp;"#g'"&amp;"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199" s="73" t="str">
        <f>SUBSTITUTE(IF(VLOOKUP(BE$192,$AD$9:$AN$20,8,FALSE)=INDEX($E$129:$G$134,MATCH("●",INDEX($H$129:$AQ$134,,MATCH($D199,$70:$70,0)-7),0),1),"","sed -i "&amp;IF($AK$190="MacOS","'' ","")&amp;"'s#"&amp;BE$192&amp;"="""&amp;VLOOKUP(BE$192,$AD$9:$AN$20,8,FALSE)&amp;""""&amp;"#"&amp;BE$192&amp;"="&amp;""""&amp;INDEX($E$129:$G$134,MATCH("●",INDEX($H$129:$AQ$134,,MATCH($D199,$70:$70,0)-7),0),1)&amp;""""&amp;"#g'"&amp;" ${CONFIG_DIR}db_data_config.txt; export "&amp;BE$192&amp;"="&amp;""""&amp;INDEX($E$129:$G$134,MATCH("●",INDEX($H$129:$AQ$134,,MATCH($D199,$70:$70,0)-7),0),1)&amp;""";"),",",""",""")</f>
        <v>sed -i '' 's#COLUMN_DATA_SIGNED="0"#COLUMN_DATA_SIGNED="1"#g' ${CONFIG_DIR}db_data_config.txt; export COLUMN_DATA_SIGNED="1";</v>
      </c>
      <c r="BF199" s="73" t="str">
        <f>SUBSTITUTE(IF(INDEX($E$129:$G$134,MATCH("●",INDEX($H$129:$AQ$134,,MATCH($D199,$70:$70,0)-7),0),1)=VLOOKUP(BF$192,$AD$9:$AN$20,8,FALSE),"","sed -i "&amp;IF($AK$190="MacOS","'' ","")&amp;"'s#"&amp;BF$192&amp;"="""&amp;INDEX($E$129:$G$134,MATCH("●",INDEX($H$129:$AQ$134,,MATCH($D199,$70:$70,0)-7),0),1)&amp;""""&amp;"#"&amp;BF$192&amp;"="&amp;""""&amp;VLOOKUP(BF$192,$AD$9:$AN$20,8,FALSE)&amp;""""&amp;"#g'"&amp;"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>sed -i '' 's#COLUMN_DATA_SIGNED="1"#COLUMN_DATA_SIGNED="0"#g' ${CONFIG_DIR}db_data_config.txt; export COLUMN_DATA_SIGNED="0";</v>
      </c>
      <c r="BG199" s="73" t="str">
        <f>SUBSTITUTE(IF(VLOOKUP(BG$192,$AD$9:$AN$20,8,FALSE)=INDEX($E$136:$G$140,MATCH("●",INDEX($H$136:$AQ$140,,MATCH($D199,$70:$70,0)-7),0),1),"","sed -i "&amp;IF($AK$190="MacOS","'' ","")&amp;"'s#"&amp;BG$192&amp;"="""&amp;VLOOKUP(BG$192,$AD$9:$AN$20,8,FALSE)&amp;""""&amp;"#"&amp;BG$192&amp;"="&amp;""""&amp;INDEX($E$136:$G$140,MATCH("●",INDEX($H$136:$AQ$140,,MATCH($D199,$70:$70,0)-7),0),1)&amp;""""&amp;"#g'"&amp;" ${CONFIG_DIR}db_data_config.txt; export "&amp;BG$192&amp;"="&amp;""""&amp;INDEX($E$136:$G$140,MATCH("●",INDEX($H$136:$AQ$140,,MATCH($D199,$70:$70,0)-7),0),1)&amp;""";"),",",""",""")</f>
        <v/>
      </c>
      <c r="BH199" s="73" t="str">
        <f>SUBSTITUTE(IF(INDEX($E$136:$G$140,MATCH("●",INDEX($H$136:$AQ$140,,MATCH($D199,$70:$70,0)-7),0),1)=VLOOKUP(BH$192,$AD$9:$AN$20,8,FALSE),"","sed -i "&amp;IF($AK$190="MacOS","'' ","")&amp;"'s#"&amp;BH$192&amp;"="""&amp;INDEX($E$136:$G$140,MATCH("●",INDEX($H$136:$AQ$140,,MATCH($D199,$70:$70,0)-7),0),1)&amp;""""&amp;"#"&amp;BH$192&amp;"="&amp;""""&amp;VLOOKUP(BH$192,$AD$9:$AN$20,8,FALSE)&amp;""""&amp;"#g'"&amp;"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199" s="73" t="str">
        <f>SUBSTITUTE(IF(VLOOKUP(BI$192,$AD$9:$AN$20,8,FALSE)=INDEX($E$142:$G$146,MATCH("●",INDEX($H$142:$AQ$146,,MATCH($D199,$70:$70,0)-7),0),1),"","sed -i "&amp;IF($AK$190="MacOS","'' ","")&amp;"'s#"&amp;BI$192&amp;"="""&amp;VLOOKUP(BI$192,$AD$9:$AN$20,8,FALSE)&amp;""""&amp;"#"&amp;BI$192&amp;"="&amp;""""&amp;INDEX($E$142:$G$146,MATCH("●",INDEX($H$142:$AQ$146,,MATCH($D199,$70:$70,0)-7),0),1)&amp;""""&amp;"#g'"&amp;" ${CONFIG_DIR}db_data_config.txt; export "&amp;BI$192&amp;"="&amp;""""&amp;INDEX($E$142:$G$146,MATCH("●",INDEX($H$142:$AQ$146,,MATCH($D199,$70:$70,0)-7),0),1)&amp;""";"),",",""",""")</f>
        <v/>
      </c>
      <c r="BJ199" s="73" t="str">
        <f>SUBSTITUTE(IF(INDEX($E$142:$G$146,MATCH("●",INDEX($H$142:$AQ$146,,MATCH($D199,$70:$70,0)-7),0),1)=VLOOKUP(BJ$192,$AD$9:$AN$20,8,FALSE),"","sed -i "&amp;IF($AK$190="MacOS","'' ","")&amp;"'s#"&amp;BJ$192&amp;"="""&amp;INDEX($E$142:$G$146,MATCH("●",INDEX($H$142:$AQ$146,,MATCH($D199,$70:$70,0)-7),0),1)&amp;""""&amp;"#"&amp;BJ$192&amp;"="&amp;""""&amp;VLOOKUP(BJ$192,$AD$9:$AN$20,8,FALSE)&amp;""""&amp;"#g'"&amp;"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199" s="73" t="str">
        <f>SUBSTITUTE(IF(VLOOKUP(BK$192,$AD$9:$AN$20,8,FALSE)=INDEX($E$148:$G$150,MATCH("●",INDEX($H$148:$AQ$150,,MATCH($D199,$70:$70,0)-7),0),1),"","sed -i "&amp;IF($AK$190="MacOS","'' ","")&amp;"'s#"&amp;BK$192&amp;"="""&amp;VLOOKUP(BK$192,$AD$9:$AN$20,8,FALSE)&amp;""""&amp;"#"&amp;BK$192&amp;"="&amp;""""&amp;INDEX($E$148:$G$150,MATCH("●",INDEX($H$148:$AQ$150,,MATCH($D199,$70:$70,0)-7),0),1)&amp;""""&amp;"#g'"&amp;" ${CONFIG_DIR}db_data_config.txt; export "&amp;BK$192&amp;"="&amp;""""&amp;INDEX($E$148:$G$150,MATCH("●",INDEX($H$148:$AQ$150,,MATCH($D199,$70:$70,0)-7),0),1)&amp;""";"),",",""",""")</f>
        <v/>
      </c>
      <c r="BL199" s="73" t="str">
        <f>SUBSTITUTE(IF(INDEX($E$148:$G$150,MATCH("●",INDEX($H$148:$AQ$150,,MATCH($D199,$70:$70,0)-7),0),1)=VLOOKUP(BL$192,$AD$9:$AN$20,8,FALSE),"","sed -i "&amp;IF($AK$190="MacOS","'' ","")&amp;"'s#"&amp;BL$192&amp;"="""&amp;INDEX($E$148:$G$150,MATCH("●",INDEX($H$148:$AQ$150,,MATCH($D199,$70:$70,0)-7),0),1)&amp;""""&amp;"#"&amp;BL$192&amp;"="&amp;""""&amp;VLOOKUP(BL$192,$AD$9:$AN$20,8,FALSE)&amp;""""&amp;"#g'"&amp;"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199" s="73" t="str">
        <f>SUBSTITUTE(IF(VLOOKUP(BM$192,$AD$9:$AN$20,8,FALSE)=INDEX($E$152:$G$154,MATCH("●",INDEX($H$152:$AQ$154,,MATCH($D199,$70:$70,0)-7),0),1),"","sed -i "&amp;IF($AK$190="MacOS","'' ","")&amp;"'s#"&amp;BM$192&amp;"="""&amp;VLOOKUP(BM$192,$AD$9:$AN$20,8,FALSE)&amp;""""&amp;"#"&amp;BM$192&amp;"="&amp;""""&amp;INDEX($E$152:$G$154,MATCH("●",INDEX($H$152:$AQ$154,,MATCH($D199,$70:$70,0)-7),0),1)&amp;""""&amp;"#g'"&amp;" ${CONFIG_DIR}db_data_config.txt; export "&amp;BM$192&amp;"="&amp;""""&amp;INDEX($E$152:$G$154,MATCH("●",INDEX($H$152:$AQ$154,,MATCH($D199,$70:$70,0)-7),0),1)&amp;""";"),",",""",""")</f>
        <v/>
      </c>
      <c r="BN199" s="73" t="str">
        <f>SUBSTITUTE(IF(INDEX($E$152:$G$154,MATCH("●",INDEX($H$152:$AQ$154,,MATCH($D199,$70:$70,0)-7),0),1)=VLOOKUP(BN$192,$AD$9:$AN$20,8,FALSE),"","sed -i "&amp;IF($AK$190="MacOS","'' ","")&amp;"'s#"&amp;BN$192&amp;"="""&amp;INDEX($E$152:$G$154,MATCH("●",INDEX($H$152:$AQ$154,,MATCH($D199,$70:$70,0)-7),0),1)&amp;""""&amp;"#"&amp;BN$192&amp;"="&amp;""""&amp;VLOOKUP(BN$192,$AD$9:$AN$20,8,FALSE)&amp;""""&amp;"#g'"&amp;"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199" s="73" t="str">
        <f>SUBSTITUTE(IF(VLOOKUP(BO$192,$AD$9:$AN$20,8,FALSE)=INDEX($E$156:$G$158,MATCH("●",INDEX($H$156:$AQ$158,,MATCH($D199,$70:$70,0)-7),0),1),"","sed -i "&amp;IF($AK$190="MacOS","'' ","")&amp;"'s#"&amp;BO$192&amp;"="""&amp;VLOOKUP(BO$192,$AD$9:$AN$20,8,FALSE)&amp;""""&amp;"#"&amp;BO$192&amp;"="&amp;""""&amp;INDEX($E$156:$G$158,MATCH("●",INDEX($H$156:$AQ$158,,MATCH($D199,$70:$70,0)-7),0),1)&amp;""""&amp;"#g'"&amp;" ${CONFIG_DIR}db_data_config.txt; export "&amp;BO$192&amp;"="&amp;""""&amp;INDEX($E$156:$G$158,MATCH("●",INDEX($H$156:$AQ$158,,MATCH($D199,$70:$70,0)-7),0),1)&amp;""";"),",",""",""")</f>
        <v/>
      </c>
      <c r="BP199" s="73" t="str">
        <f>SUBSTITUTE(IF(INDEX($E$156:$G$158,MATCH("●",INDEX($H$156:$AQ$158,,MATCH($D199,$70:$70,0)-7),0),1)=VLOOKUP(BP$192,$AD$9:$AN$20,8,FALSE),"","sed -i "&amp;IF($AK$190="MacOS","'' ","")&amp;"'s#"&amp;BP$192&amp;"="""&amp;INDEX($E$156:$G$158,MATCH("●",INDEX($H$156:$AQ$158,,MATCH($D199,$70:$70,0)-7),0),1)&amp;""""&amp;"#"&amp;BP$192&amp;"="&amp;""""&amp;VLOOKUP(BP$192,$AD$9:$AN$20,8,FALSE)&amp;""""&amp;"#g'"&amp;"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199" s="73" t="str">
        <f>SUBSTITUTE(IF(VLOOKUP(BQ$192,$AD$9:$AN$20,8,FALSE)=INDEX($E$160:$G$162,MATCH("●",INDEX($H$160:$AQ$162,,MATCH($D199,$70:$70,0)-7),0),1),"","sed -i "&amp;IF($AK$190="MacOS","'' ","")&amp;"'s#"&amp;BQ$192&amp;"="""&amp;VLOOKUP(BQ$192,$AD$9:$AN$20,8,FALSE)&amp;""""&amp;"#"&amp;BQ$192&amp;"="&amp;""""&amp;INDEX($E$160:$G$162,MATCH("●",INDEX($H$160:$AQ$162,,MATCH($D199,$70:$70,0)-7),0),1)&amp;""""&amp;"#g'"&amp;" ${CONFIG_DIR}db_data_config.txt; export "&amp;BQ$192&amp;"="&amp;""""&amp;INDEX($E$160:$G$162,MATCH("●",INDEX($H$160:$AQ$162,,MATCH($D199,$70:$70,0)-7),0),1)&amp;""";"),",",""",""")</f>
        <v/>
      </c>
      <c r="BR199" s="73" t="str">
        <f>SUBSTITUTE(IF(INDEX($E$160:$G$162,MATCH("●",INDEX($H$160:$AQ$162,,MATCH($D199,$70:$70,0)-7),0),1)=VLOOKUP(BR$192,$AD$9:$AN$20,8,FALSE),"","sed -i "&amp;IF($AK$190="MacOS","'' ","")&amp;"'s#"&amp;BR$192&amp;"="""&amp;INDEX($E$160:$G$162,MATCH("●",INDEX($H$160:$AQ$162,,MATCH($D199,$70:$70,0)-7),0),1)&amp;""""&amp;"#"&amp;BR$192&amp;"="&amp;""""&amp;VLOOKUP(BR$192,$AD$9:$AN$20,8,FALSE)&amp;""""&amp;"#g'"&amp;"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199" s="73" t="str">
        <f>SUBSTITUTE(IF(VLOOKUP(BS$192,$AD$9:$AN$20,8,FALSE)=INDEX($E$164:$G$166,MATCH("●",INDEX($H$164:$AQ$166,,MATCH($D199,$70:$70,0)-7),0),1),"","sed -i "&amp;IF($AK$190="MacOS","'' ","")&amp;"'s#"&amp;BS$192&amp;"="""&amp;VLOOKUP(BS$192,$AD$9:$AN$20,8,FALSE)&amp;""""&amp;"#"&amp;BS$192&amp;"="&amp;""""&amp;INDEX($E$164:$G$166,MATCH("●",INDEX($H$164:$AQ$166,,MATCH($D199,$70:$70,0)-7),0),1)&amp;""""&amp;"#g'"&amp;" ${CONFIG_DIR}db_data_config.txt; export "&amp;BS$192&amp;"="&amp;""""&amp;INDEX($E$164:$G$166,MATCH("●",INDEX($H$164:$AQ$166,,MATCH($D199,$70:$70,0)-7),0),1)&amp;""";"),",",""",""")</f>
        <v/>
      </c>
      <c r="BT199" s="73" t="str">
        <f>SUBSTITUTE(IF(INDEX($E$164:$G$166,MATCH("●",INDEX($H$164:$AQ$166,,MATCH($D199,$70:$70,0)-7),0),1)=VLOOKUP(BT$192,$AD$9:$AN$20,8,FALSE),"","sed -i "&amp;IF($AK$190="MacOS","'' ","")&amp;"'s#"&amp;BT$192&amp;"="""&amp;INDEX($E$164:$G$166,MATCH("●",INDEX($H$164:$AQ$166,,MATCH($D199,$70:$70,0)-7),0),1)&amp;""""&amp;"#"&amp;BT$192&amp;"="&amp;""""&amp;VLOOKUP(BT$192,$AD$9:$AN$20,8,FALSE)&amp;""""&amp;"#g'"&amp;"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199" s="60" t="s">
        <v>1107</v>
      </c>
    </row>
    <row r="200" spans="4:73" ht="54" customHeight="1">
      <c r="D200" s="138">
        <f t="shared" si="3"/>
        <v>151</v>
      </c>
      <c r="E200" s="139"/>
      <c r="F200" s="139"/>
      <c r="G200" s="140"/>
      <c r="H200" s="45" t="str">
        <f t="shared" ca="1" si="2"/>
        <v>clear; echo テストケース151; sed -i '' 's#COLUMN_DATA_TYPE="char"#COLUMN_DATA_TYPE="long"#g' ${CONFIG_DIR}db_data_config.txt; export COLUMN_DATA_TYPE="long";sed -i '' 's#COLUMN_DATA_LENGTH="3"#COLUMN_DATA_LENGTH="21"#g' ${CONFIG_DIR}db_data_config.txt; export COLUMN_DATA_LENGTH="21";sh ./script/db_check_data_validate_config.sh; sed -i '' 's#COLUMN_DATA_TYPE="long"#COLUMN_DATA_TYPE="char"#g' ${CONFIG_DIR}db_data_config.txt; export COLUMN_DATA_TYPE="char";sed -i '' 's#COLUMN_DATA_LENGTH="21"#COLUMN_DATA_LENGTH="3"#g' ${CONFIG_DIR}db_data_config.txt; export COLUMN_DATA_LENGTH="3";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6" t="str" cm="1">
        <f t="array" ref="AE200">SUBSTITUTE(INDEX($H$168:$AQ$168, , MATCH($D200, $70:$70, 0)-7),"-","")</f>
        <v>異常</v>
      </c>
      <c r="AF200" s="147"/>
      <c r="AG200" s="148"/>
      <c r="AH200" s="156" t="s">
        <v>1037</v>
      </c>
      <c r="AI200" s="157"/>
      <c r="AJ200" s="157"/>
      <c r="AK200" s="157"/>
      <c r="AL200" s="157"/>
      <c r="AM200" s="157"/>
      <c r="AN200" s="157"/>
      <c r="AO200" s="157"/>
      <c r="AP200" s="157"/>
      <c r="AQ200" s="158"/>
      <c r="AS200" s="69" t="str" cm="1">
        <f t="array" ref="AS200">SUBSTITUTE(TEXT(INDEX($H$171:$AQ$171,1,$D200-144),"000000"),"-","")</f>
        <v>220156</v>
      </c>
      <c r="AT200" s="70"/>
      <c r="AU200" s="71"/>
      <c r="AW200" s="73" t="str">
        <f>SUBSTITUTE(IF(VLOOKUP(AW$192,$AD$9:$AN$20,8,FALSE)=INDEX($E$76:$G$80,MATCH("●",INDEX($H$76:$AQ$80,,MATCH($D200,$70:$70,0)-7),0),1),"","sed -i "&amp;IF($AK$190="MacOS","'' ","")&amp;"'s#"&amp;AW$192&amp;"="""&amp;VLOOKUP(AW$192,$AD$9:$AN$20,8,FALSE)&amp;""""&amp;"#"&amp;AW$192&amp;"="&amp;""""&amp;INDEX($E$76:$G$80,MATCH("●",INDEX($H$76:$AQ$80,,MATCH($D200,$70:$70,0)-7),0),1)&amp;""""&amp;"#g'"&amp;" ${CONFIG_DIR}db_data_config.txt; export "&amp;AW$192&amp;"="&amp;""""&amp;INDEX($E$76:$G$80,MATCH("●",INDEX($H$76:$AQ$80,,MATCH($D200,$70:$70,0)-7),0),1)&amp;""";"),",",""",""")</f>
        <v/>
      </c>
      <c r="AX200" s="73" t="str">
        <f>SUBSTITUTE(IF(INDEX($E$76:$G$80,MATCH("●",INDEX($H$76:$AQ$80,,MATCH($D200,$70:$70,0)-7),0),1)=VLOOKUP(AX$192,$AD$9:$AN$20,8,FALSE),"","sed -i "&amp;IF($AK$190="MacOS","'' ","")&amp;"'s#"&amp;AX$192&amp;"="""&amp;INDEX($E$76:$G$80,MATCH("●",INDEX($H$76:$AQ$80,,MATCH($D200,$70:$70,0)-7),0),1)&amp;""""&amp;"#"&amp;AX$192&amp;"="&amp;""""&amp;VLOOKUP(AX$192,$AD$9:$AN$20,8,FALSE)&amp;""""&amp;"#g'"&amp;"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0" s="73" t="str">
        <f>SUBSTITUTE(IF(VLOOKUP(AY$192,$AD$9:$AN$20,8,FALSE)=INDEX($E$82:$G$94,MATCH("●",INDEX($H$82:$AQ$94,,MATCH($D200,$70:$70,0)-7),0),1),"","sed -i "&amp;IF($AK$190="MacOS","'' ","")&amp;"'s#"&amp;AY$192&amp;"="""&amp;VLOOKUP(AY$192,$AD$9:$AN$20,8,FALSE)&amp;""""&amp;"#"&amp;AY$192&amp;"="&amp;""""&amp;INDEX($E$82:$G$94,MATCH("●",INDEX($H$82:$AQ$94,,MATCH($D200,$70:$70,0)-7),0),1)&amp;""""&amp;"#g'"&amp;" ${CONFIG_DIR}db_data_config.txt; export "&amp;AY$192&amp;"="&amp;""""&amp;INDEX($E$82:$G$94,MATCH("●",INDEX($H$82:$AQ$94,,MATCH($D200,$70:$70,0)-7),0),1)&amp;""";"),",",""",""")</f>
        <v>sed -i '' 's#COLUMN_DATA_TYPE="char"#COLUMN_DATA_TYPE="long"#g' ${CONFIG_DIR}db_data_config.txt; export COLUMN_DATA_TYPE="long";</v>
      </c>
      <c r="AZ200" s="73" t="str">
        <f>SUBSTITUTE(IF(INDEX($E$82:$G$94,MATCH("●",INDEX($H$82:$AQ$94,,MATCH($D200,$70:$70,0)-7),0),1)=VLOOKUP(AZ$192,$AD$9:$AN$20,8,FALSE),"","sed -i "&amp;IF($AK$190="MacOS","'' ","")&amp;"'s#"&amp;AZ$192&amp;"="""&amp;INDEX($E$82:$G$94,MATCH("●",INDEX($H$82:$AQ$94,,MATCH($D200,$70:$70,0)-7),0),1)&amp;""""&amp;"#"&amp;AZ$192&amp;"="&amp;""""&amp;VLOOKUP(AZ$192,$AD$9:$AN$20,8,FALSE)&amp;""""&amp;"#g'"&amp;"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0" s="73" t="str">
        <f>SUBSTITUTE(IF(VLOOKUP(BA$192,$AD$9:$AN$20,8,FALSE)=INDEX($E$96:$G$122,MATCH("●",INDEX($H$96:$AQ$122,,MATCH($D200,$70:$70,0)-7),0),1),"","sed -i "&amp;IF($AK$190="MacOS","'' ","")&amp;"'s#"&amp;BA$192&amp;"="""&amp;VLOOKUP(BA$192,$AD$9:$AN$20,8,FALSE)&amp;""""&amp;"#"&amp;BA$192&amp;"="&amp;""""&amp;INDEX($E$96:$G$122,MATCH("●",INDEX($H$96:$AQ$122,,MATCH($D200,$70:$70,0)-7),0),1)&amp;""""&amp;"#g'"&amp;" ${CONFIG_DIR}db_data_config.txt; export "&amp;BA$192&amp;"="&amp;""""&amp;INDEX($E$96:$G$122,MATCH("●",INDEX($H$96:$AQ$122,,MATCH($D200,$70:$70,0)-7),0),1)&amp;""";"),",",""",""")</f>
        <v>sed -i '' 's#COLUMN_DATA_LENGTH="3"#COLUMN_DATA_LENGTH="21"#g' ${CONFIG_DIR}db_data_config.txt; export COLUMN_DATA_LENGTH="21";</v>
      </c>
      <c r="BB200" s="73" t="str">
        <f>SUBSTITUTE(IF(INDEX($E$96:$G$122,MATCH("●",INDEX($H$96:$AQ$122,,MATCH($D200,$70:$70,0)-7),0),1)=VLOOKUP(BB$192,$AD$9:$AN$20,8,FALSE),"","sed -i "&amp;IF($AK$190="MacOS","'' ","")&amp;"'s#"&amp;BB$192&amp;"="""&amp;INDEX($E$96:$G$122,MATCH("●",INDEX($H$96:$AQ$122,,MATCH($D200,$70:$70,0)-7),0),1)&amp;""""&amp;"#"&amp;BB$192&amp;"="&amp;""""&amp;VLOOKUP(BB$192,$AD$9:$AN$20,8,FALSE)&amp;""""&amp;"#g'"&amp;"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's#COLUMN_DATA_LENGTH="21"#COLUMN_DATA_LENGTH="3"#g' ${CONFIG_DIR}db_data_config.txt; export COLUMN_DATA_LENGTH="3";</v>
      </c>
      <c r="BC200" s="73" t="str">
        <f>SUBSTITUTE(IF(VLOOKUP(BC$192,$AD$9:$AN$20,8,FALSE)=INDEX($E$124:$G$127,MATCH("●",INDEX($H$124:$AQ$127,,MATCH($D200,$70:$70,0)-7),0),1),"","sed -i "&amp;IF($AK$190="MacOS","'' ","")&amp;"'s#"&amp;BC$192&amp;"="""&amp;VLOOKUP(BC$192,$AD$9:$AN$20,8,FALSE)&amp;""""&amp;"#"&amp;BC$192&amp;"="&amp;""""&amp;INDEX($E$124:$G$127,MATCH("●",INDEX($H$124:$AQ$127,,MATCH($D200,$70:$70,0)-7),0),1)&amp;""""&amp;"#g'"&amp;" ${CONFIG_DIR}db_data_config.txt; export "&amp;BC$192&amp;"="&amp;""""&amp;INDEX($E$124:$G$127,MATCH("●",INDEX($H$124:$AQ$127,,MATCH($D200,$70:$70,0)-7),0),1)&amp;""";"),",",""",""")</f>
        <v/>
      </c>
      <c r="BD200" s="73" t="str">
        <f>SUBSTITUTE(IF(INDEX($E$124:$G$127,MATCH("●",INDEX($H$124:$AQ$127,,MATCH($D200,$70:$70,0)-7),0),1)=VLOOKUP(BD$192,$AD$9:$AN$20,8,FALSE),"","sed -i "&amp;IF($AK$190="MacOS","'' ","")&amp;"'s#"&amp;BD$192&amp;"="""&amp;INDEX($E$124:$G$127,MATCH("●",INDEX($H$124:$AQ$127,,MATCH($D200,$70:$70,0)-7),0),1)&amp;""""&amp;"#"&amp;BD$192&amp;"="&amp;""""&amp;VLOOKUP(BD$192,$AD$9:$AN$20,8,FALSE)&amp;""""&amp;"#g'"&amp;"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00" s="73" t="str">
        <f>SUBSTITUTE(IF(VLOOKUP(BE$192,$AD$9:$AN$20,8,FALSE)=INDEX($E$129:$G$134,MATCH("●",INDEX($H$129:$AQ$134,,MATCH($D200,$70:$70,0)-7),0),1),"","sed -i "&amp;IF($AK$190="MacOS","'' ","")&amp;"'s#"&amp;BE$192&amp;"="""&amp;VLOOKUP(BE$192,$AD$9:$AN$20,8,FALSE)&amp;""""&amp;"#"&amp;BE$192&amp;"="&amp;""""&amp;INDEX($E$129:$G$134,MATCH("●",INDEX($H$129:$AQ$134,,MATCH($D200,$70:$70,0)-7),0),1)&amp;""""&amp;"#g'"&amp;" ${CONFIG_DIR}db_data_config.txt; export "&amp;BE$192&amp;"="&amp;""""&amp;INDEX($E$129:$G$134,MATCH("●",INDEX($H$129:$AQ$134,,MATCH($D200,$70:$70,0)-7),0),1)&amp;""";"),",",""",""")</f>
        <v/>
      </c>
      <c r="BF200" s="73" t="str">
        <f>SUBSTITUTE(IF(INDEX($E$129:$G$134,MATCH("●",INDEX($H$129:$AQ$134,,MATCH($D200,$70:$70,0)-7),0),1)=VLOOKUP(BF$192,$AD$9:$AN$20,8,FALSE),"","sed -i "&amp;IF($AK$190="MacOS","'' ","")&amp;"'s#"&amp;BF$192&amp;"="""&amp;INDEX($E$129:$G$134,MATCH("●",INDEX($H$129:$AQ$134,,MATCH($D200,$70:$70,0)-7),0),1)&amp;""""&amp;"#"&amp;BF$192&amp;"="&amp;""""&amp;VLOOKUP(BF$192,$AD$9:$AN$20,8,FALSE)&amp;""""&amp;"#g'"&amp;"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0" s="73" t="str">
        <f>SUBSTITUTE(IF(VLOOKUP(BG$192,$AD$9:$AN$20,8,FALSE)=INDEX($E$136:$G$140,MATCH("●",INDEX($H$136:$AQ$140,,MATCH($D200,$70:$70,0)-7),0),1),"","sed -i "&amp;IF($AK$190="MacOS","'' ","")&amp;"'s#"&amp;BG$192&amp;"="""&amp;VLOOKUP(BG$192,$AD$9:$AN$20,8,FALSE)&amp;""""&amp;"#"&amp;BG$192&amp;"="&amp;""""&amp;INDEX($E$136:$G$140,MATCH("●",INDEX($H$136:$AQ$140,,MATCH($D200,$70:$70,0)-7),0),1)&amp;""""&amp;"#g'"&amp;" ${CONFIG_DIR}db_data_config.txt; export "&amp;BG$192&amp;"="&amp;""""&amp;INDEX($E$136:$G$140,MATCH("●",INDEX($H$136:$AQ$140,,MATCH($D200,$70:$70,0)-7),0),1)&amp;""";"),",",""",""")</f>
        <v/>
      </c>
      <c r="BH200" s="73" t="str">
        <f>SUBSTITUTE(IF(INDEX($E$136:$G$140,MATCH("●",INDEX($H$136:$AQ$140,,MATCH($D200,$70:$70,0)-7),0),1)=VLOOKUP(BH$192,$AD$9:$AN$20,8,FALSE),"","sed -i "&amp;IF($AK$190="MacOS","'' ","")&amp;"'s#"&amp;BH$192&amp;"="""&amp;INDEX($E$136:$G$140,MATCH("●",INDEX($H$136:$AQ$140,,MATCH($D200,$70:$70,0)-7),0),1)&amp;""""&amp;"#"&amp;BH$192&amp;"="&amp;""""&amp;VLOOKUP(BH$192,$AD$9:$AN$20,8,FALSE)&amp;""""&amp;"#g'"&amp;"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0" s="73" t="str">
        <f>SUBSTITUTE(IF(VLOOKUP(BI$192,$AD$9:$AN$20,8,FALSE)=INDEX($E$142:$G$146,MATCH("●",INDEX($H$142:$AQ$146,,MATCH($D200,$70:$70,0)-7),0),1),"","sed -i "&amp;IF($AK$190="MacOS","'' ","")&amp;"'s#"&amp;BI$192&amp;"="""&amp;VLOOKUP(BI$192,$AD$9:$AN$20,8,FALSE)&amp;""""&amp;"#"&amp;BI$192&amp;"="&amp;""""&amp;INDEX($E$142:$G$146,MATCH("●",INDEX($H$142:$AQ$146,,MATCH($D200,$70:$70,0)-7),0),1)&amp;""""&amp;"#g'"&amp;" ${CONFIG_DIR}db_data_config.txt; export "&amp;BI$192&amp;"="&amp;""""&amp;INDEX($E$142:$G$146,MATCH("●",INDEX($H$142:$AQ$146,,MATCH($D200,$70:$70,0)-7),0),1)&amp;""";"),",",""",""")</f>
        <v/>
      </c>
      <c r="BJ200" s="73" t="str">
        <f>SUBSTITUTE(IF(INDEX($E$142:$G$146,MATCH("●",INDEX($H$142:$AQ$146,,MATCH($D200,$70:$70,0)-7),0),1)=VLOOKUP(BJ$192,$AD$9:$AN$20,8,FALSE),"","sed -i "&amp;IF($AK$190="MacOS","'' ","")&amp;"'s#"&amp;BJ$192&amp;"="""&amp;INDEX($E$142:$G$146,MATCH("●",INDEX($H$142:$AQ$146,,MATCH($D200,$70:$70,0)-7),0),1)&amp;""""&amp;"#"&amp;BJ$192&amp;"="&amp;""""&amp;VLOOKUP(BJ$192,$AD$9:$AN$20,8,FALSE)&amp;""""&amp;"#g'"&amp;"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0" s="73" t="str">
        <f>SUBSTITUTE(IF(VLOOKUP(BK$192,$AD$9:$AN$20,8,FALSE)=INDEX($E$148:$G$150,MATCH("●",INDEX($H$148:$AQ$150,,MATCH($D200,$70:$70,0)-7),0),1),"","sed -i "&amp;IF($AK$190="MacOS","'' ","")&amp;"'s#"&amp;BK$192&amp;"="""&amp;VLOOKUP(BK$192,$AD$9:$AN$20,8,FALSE)&amp;""""&amp;"#"&amp;BK$192&amp;"="&amp;""""&amp;INDEX($E$148:$G$150,MATCH("●",INDEX($H$148:$AQ$150,,MATCH($D200,$70:$70,0)-7),0),1)&amp;""""&amp;"#g'"&amp;" ${CONFIG_DIR}db_data_config.txt; export "&amp;BK$192&amp;"="&amp;""""&amp;INDEX($E$148:$G$150,MATCH("●",INDEX($H$148:$AQ$150,,MATCH($D200,$70:$70,0)-7),0),1)&amp;""";"),",",""",""")</f>
        <v/>
      </c>
      <c r="BL200" s="73" t="str">
        <f>SUBSTITUTE(IF(INDEX($E$148:$G$150,MATCH("●",INDEX($H$148:$AQ$150,,MATCH($D200,$70:$70,0)-7),0),1)=VLOOKUP(BL$192,$AD$9:$AN$20,8,FALSE),"","sed -i "&amp;IF($AK$190="MacOS","'' ","")&amp;"'s#"&amp;BL$192&amp;"="""&amp;INDEX($E$148:$G$150,MATCH("●",INDEX($H$148:$AQ$150,,MATCH($D200,$70:$70,0)-7),0),1)&amp;""""&amp;"#"&amp;BL$192&amp;"="&amp;""""&amp;VLOOKUP(BL$192,$AD$9:$AN$20,8,FALSE)&amp;""""&amp;"#g'"&amp;"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0" s="73" t="str">
        <f>SUBSTITUTE(IF(VLOOKUP(BM$192,$AD$9:$AN$20,8,FALSE)=INDEX($E$152:$G$154,MATCH("●",INDEX($H$152:$AQ$154,,MATCH($D200,$70:$70,0)-7),0),1),"","sed -i "&amp;IF($AK$190="MacOS","'' ","")&amp;"'s#"&amp;BM$192&amp;"="""&amp;VLOOKUP(BM$192,$AD$9:$AN$20,8,FALSE)&amp;""""&amp;"#"&amp;BM$192&amp;"="&amp;""""&amp;INDEX($E$152:$G$154,MATCH("●",INDEX($H$152:$AQ$154,,MATCH($D200,$70:$70,0)-7),0),1)&amp;""""&amp;"#g'"&amp;" ${CONFIG_DIR}db_data_config.txt; export "&amp;BM$192&amp;"="&amp;""""&amp;INDEX($E$152:$G$154,MATCH("●",INDEX($H$152:$AQ$154,,MATCH($D200,$70:$70,0)-7),0),1)&amp;""";"),",",""",""")</f>
        <v/>
      </c>
      <c r="BN200" s="73" t="str">
        <f>SUBSTITUTE(IF(INDEX($E$152:$G$154,MATCH("●",INDEX($H$152:$AQ$154,,MATCH($D200,$70:$70,0)-7),0),1)=VLOOKUP(BN$192,$AD$9:$AN$20,8,FALSE),"","sed -i "&amp;IF($AK$190="MacOS","'' ","")&amp;"'s#"&amp;BN$192&amp;"="""&amp;INDEX($E$152:$G$154,MATCH("●",INDEX($H$152:$AQ$154,,MATCH($D200,$70:$70,0)-7),0),1)&amp;""""&amp;"#"&amp;BN$192&amp;"="&amp;""""&amp;VLOOKUP(BN$192,$AD$9:$AN$20,8,FALSE)&amp;""""&amp;"#g'"&amp;"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0" s="73" t="str">
        <f>SUBSTITUTE(IF(VLOOKUP(BO$192,$AD$9:$AN$20,8,FALSE)=INDEX($E$156:$G$158,MATCH("●",INDEX($H$156:$AQ$158,,MATCH($D200,$70:$70,0)-7),0),1),"","sed -i "&amp;IF($AK$190="MacOS","'' ","")&amp;"'s#"&amp;BO$192&amp;"="""&amp;VLOOKUP(BO$192,$AD$9:$AN$20,8,FALSE)&amp;""""&amp;"#"&amp;BO$192&amp;"="&amp;""""&amp;INDEX($E$156:$G$158,MATCH("●",INDEX($H$156:$AQ$158,,MATCH($D200,$70:$70,0)-7),0),1)&amp;""""&amp;"#g'"&amp;" ${CONFIG_DIR}db_data_config.txt; export "&amp;BO$192&amp;"="&amp;""""&amp;INDEX($E$156:$G$158,MATCH("●",INDEX($H$156:$AQ$158,,MATCH($D200,$70:$70,0)-7),0),1)&amp;""";"),",",""",""")</f>
        <v/>
      </c>
      <c r="BP200" s="73" t="str">
        <f>SUBSTITUTE(IF(INDEX($E$156:$G$158,MATCH("●",INDEX($H$156:$AQ$158,,MATCH($D200,$70:$70,0)-7),0),1)=VLOOKUP(BP$192,$AD$9:$AN$20,8,FALSE),"","sed -i "&amp;IF($AK$190="MacOS","'' ","")&amp;"'s#"&amp;BP$192&amp;"="""&amp;INDEX($E$156:$G$158,MATCH("●",INDEX($H$156:$AQ$158,,MATCH($D200,$70:$70,0)-7),0),1)&amp;""""&amp;"#"&amp;BP$192&amp;"="&amp;""""&amp;VLOOKUP(BP$192,$AD$9:$AN$20,8,FALSE)&amp;""""&amp;"#g'"&amp;"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0" s="73" t="str">
        <f>SUBSTITUTE(IF(VLOOKUP(BQ$192,$AD$9:$AN$20,8,FALSE)=INDEX($E$160:$G$162,MATCH("●",INDEX($H$160:$AQ$162,,MATCH($D200,$70:$70,0)-7),0),1),"","sed -i "&amp;IF($AK$190="MacOS","'' ","")&amp;"'s#"&amp;BQ$192&amp;"="""&amp;VLOOKUP(BQ$192,$AD$9:$AN$20,8,FALSE)&amp;""""&amp;"#"&amp;BQ$192&amp;"="&amp;""""&amp;INDEX($E$160:$G$162,MATCH("●",INDEX($H$160:$AQ$162,,MATCH($D200,$70:$70,0)-7),0),1)&amp;""""&amp;"#g'"&amp;" ${CONFIG_DIR}db_data_config.txt; export "&amp;BQ$192&amp;"="&amp;""""&amp;INDEX($E$160:$G$162,MATCH("●",INDEX($H$160:$AQ$162,,MATCH($D200,$70:$70,0)-7),0),1)&amp;""";"),",",""",""")</f>
        <v/>
      </c>
      <c r="BR200" s="73" t="str">
        <f>SUBSTITUTE(IF(INDEX($E$160:$G$162,MATCH("●",INDEX($H$160:$AQ$162,,MATCH($D200,$70:$70,0)-7),0),1)=VLOOKUP(BR$192,$AD$9:$AN$20,8,FALSE),"","sed -i "&amp;IF($AK$190="MacOS","'' ","")&amp;"'s#"&amp;BR$192&amp;"="""&amp;INDEX($E$160:$G$162,MATCH("●",INDEX($H$160:$AQ$162,,MATCH($D200,$70:$70,0)-7),0),1)&amp;""""&amp;"#"&amp;BR$192&amp;"="&amp;""""&amp;VLOOKUP(BR$192,$AD$9:$AN$20,8,FALSE)&amp;""""&amp;"#g'"&amp;"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0" s="73" t="str">
        <f>SUBSTITUTE(IF(VLOOKUP(BS$192,$AD$9:$AN$20,8,FALSE)=INDEX($E$164:$G$166,MATCH("●",INDEX($H$164:$AQ$166,,MATCH($D200,$70:$70,0)-7),0),1),"","sed -i "&amp;IF($AK$190="MacOS","'' ","")&amp;"'s#"&amp;BS$192&amp;"="""&amp;VLOOKUP(BS$192,$AD$9:$AN$20,8,FALSE)&amp;""""&amp;"#"&amp;BS$192&amp;"="&amp;""""&amp;INDEX($E$164:$G$166,MATCH("●",INDEX($H$164:$AQ$166,,MATCH($D200,$70:$70,0)-7),0),1)&amp;""""&amp;"#g'"&amp;" ${CONFIG_DIR}db_data_config.txt; export "&amp;BS$192&amp;"="&amp;""""&amp;INDEX($E$164:$G$166,MATCH("●",INDEX($H$164:$AQ$166,,MATCH($D200,$70:$70,0)-7),0),1)&amp;""";"),",",""",""")</f>
        <v/>
      </c>
      <c r="BT200" s="73" t="str">
        <f>SUBSTITUTE(IF(INDEX($E$164:$G$166,MATCH("●",INDEX($H$164:$AQ$166,,MATCH($D200,$70:$70,0)-7),0),1)=VLOOKUP(BT$192,$AD$9:$AN$20,8,FALSE),"","sed -i "&amp;IF($AK$190="MacOS","'' ","")&amp;"'s#"&amp;BT$192&amp;"="""&amp;INDEX($E$164:$G$166,MATCH("●",INDEX($H$164:$AQ$166,,MATCH($D200,$70:$70,0)-7),0),1)&amp;""""&amp;"#"&amp;BT$192&amp;"="&amp;""""&amp;VLOOKUP(BT$192,$AD$9:$AN$20,8,FALSE)&amp;""""&amp;"#g'"&amp;"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0" s="60" t="s">
        <v>1107</v>
      </c>
    </row>
    <row r="201" spans="4:73" ht="72" customHeight="1">
      <c r="D201" s="138">
        <f t="shared" si="3"/>
        <v>152</v>
      </c>
      <c r="E201" s="139"/>
      <c r="F201" s="139"/>
      <c r="G201" s="140"/>
      <c r="H201" s="45" t="str">
        <f t="shared" ca="1" si="2"/>
        <v>clear; echo テストケース152; sed -i '' 's#COLUMN_DATA_TYPE="char"#COLUMN_DATA_TYPE="long"#g' ${CONFIG_DIR}db_data_config.txt; export COLUMN_DATA_TYPE="long";sed -i '' 's#COLUMN_DATA_LENGTH="3"#COLUMN_DATA_LENGTH="38.7"#g' ${CONFIG_DIR}db_data_config.txt; export COLUMN_DATA_LENGTH="38.7";sh ./script/db_check_data_validate_config.sh; sed -i '' 's#COLUMN_DATA_TYPE="long"#COLUMN_DATA_TYPE="char"#g' ${CONFIG_DIR}db_data_config.txt; export COLUMN_DATA_TYPE="char";sed -i '' 's#COLUMN_DATA_LENGTH="38.7"#COLUMN_DATA_LENGTH="3"#g' ${CONFIG_DIR}db_data_config.txt; export COLUMN_DATA_LENGTH="3";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6" t="str" cm="1">
        <f t="array" ref="AE201">SUBSTITUTE(INDEX($H$168:$AQ$168, , MATCH($D201, $70:$70, 0)-7),"-","")</f>
        <v>異常</v>
      </c>
      <c r="AF201" s="147"/>
      <c r="AG201" s="148"/>
      <c r="AH201" s="156" t="s">
        <v>1038</v>
      </c>
      <c r="AI201" s="157"/>
      <c r="AJ201" s="157"/>
      <c r="AK201" s="157"/>
      <c r="AL201" s="157"/>
      <c r="AM201" s="157"/>
      <c r="AN201" s="157"/>
      <c r="AO201" s="157"/>
      <c r="AP201" s="157"/>
      <c r="AQ201" s="158"/>
      <c r="AS201" s="69" t="str" cm="1">
        <f t="array" ref="AS201">SUBSTITUTE(TEXT(INDEX($H$171:$AQ$171,1,$D201-144),"000000"),"-","")</f>
        <v>220155</v>
      </c>
      <c r="AT201" s="70"/>
      <c r="AU201" s="71"/>
      <c r="AW201" s="73" t="str">
        <f>SUBSTITUTE(IF(VLOOKUP(AW$192,$AD$9:$AN$20,8,FALSE)=INDEX($E$76:$G$80,MATCH("●",INDEX($H$76:$AQ$80,,MATCH($D201,$70:$70,0)-7),0),1),"","sed -i "&amp;IF($AK$190="MacOS","'' ","")&amp;"'s#"&amp;AW$192&amp;"="""&amp;VLOOKUP(AW$192,$AD$9:$AN$20,8,FALSE)&amp;""""&amp;"#"&amp;AW$192&amp;"="&amp;""""&amp;INDEX($E$76:$G$80,MATCH("●",INDEX($H$76:$AQ$80,,MATCH($D201,$70:$70,0)-7),0),1)&amp;""""&amp;"#g'"&amp;" ${CONFIG_DIR}db_data_config.txt; export "&amp;AW$192&amp;"="&amp;""""&amp;INDEX($E$76:$G$80,MATCH("●",INDEX($H$76:$AQ$80,,MATCH($D201,$70:$70,0)-7),0),1)&amp;""";"),",",""",""")</f>
        <v/>
      </c>
      <c r="AX201" s="73" t="str">
        <f>SUBSTITUTE(IF(INDEX($E$76:$G$80,MATCH("●",INDEX($H$76:$AQ$80,,MATCH($D201,$70:$70,0)-7),0),1)=VLOOKUP(AX$192,$AD$9:$AN$20,8,FALSE),"","sed -i "&amp;IF($AK$190="MacOS","'' ","")&amp;"'s#"&amp;AX$192&amp;"="""&amp;INDEX($E$76:$G$80,MATCH("●",INDEX($H$76:$AQ$80,,MATCH($D201,$70:$70,0)-7),0),1)&amp;""""&amp;"#"&amp;AX$192&amp;"="&amp;""""&amp;VLOOKUP(AX$192,$AD$9:$AN$20,8,FALSE)&amp;""""&amp;"#g'"&amp;"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1" s="73" t="str">
        <f>SUBSTITUTE(IF(VLOOKUP(AY$192,$AD$9:$AN$20,8,FALSE)=INDEX($E$82:$G$94,MATCH("●",INDEX($H$82:$AQ$94,,MATCH($D201,$70:$70,0)-7),0),1),"","sed -i "&amp;IF($AK$190="MacOS","'' ","")&amp;"'s#"&amp;AY$192&amp;"="""&amp;VLOOKUP(AY$192,$AD$9:$AN$20,8,FALSE)&amp;""""&amp;"#"&amp;AY$192&amp;"="&amp;""""&amp;INDEX($E$82:$G$94,MATCH("●",INDEX($H$82:$AQ$94,,MATCH($D201,$70:$70,0)-7),0),1)&amp;""""&amp;"#g'"&amp;" ${CONFIG_DIR}db_data_config.txt; export "&amp;AY$192&amp;"="&amp;""""&amp;INDEX($E$82:$G$94,MATCH("●",INDEX($H$82:$AQ$94,,MATCH($D201,$70:$70,0)-7),0),1)&amp;""";"),",",""",""")</f>
        <v>sed -i '' 's#COLUMN_DATA_TYPE="char"#COLUMN_DATA_TYPE="long"#g' ${CONFIG_DIR}db_data_config.txt; export COLUMN_DATA_TYPE="long";</v>
      </c>
      <c r="AZ201" s="73" t="str">
        <f>SUBSTITUTE(IF(INDEX($E$82:$G$94,MATCH("●",INDEX($H$82:$AQ$94,,MATCH($D201,$70:$70,0)-7),0),1)=VLOOKUP(AZ$192,$AD$9:$AN$20,8,FALSE),"","sed -i "&amp;IF($AK$190="MacOS","'' ","")&amp;"'s#"&amp;AZ$192&amp;"="""&amp;INDEX($E$82:$G$94,MATCH("●",INDEX($H$82:$AQ$94,,MATCH($D201,$70:$70,0)-7),0),1)&amp;""""&amp;"#"&amp;AZ$192&amp;"="&amp;""""&amp;VLOOKUP(AZ$192,$AD$9:$AN$20,8,FALSE)&amp;""""&amp;"#g'"&amp;"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1" s="73" t="str">
        <f>SUBSTITUTE(IF(VLOOKUP(BA$192,$AD$9:$AN$20,8,FALSE)=INDEX($E$96:$G$122,MATCH("●",INDEX($H$96:$AQ$122,,MATCH($D201,$70:$70,0)-7),0),1),"","sed -i "&amp;IF($AK$190="MacOS","'' ","")&amp;"'s#"&amp;BA$192&amp;"="""&amp;VLOOKUP(BA$192,$AD$9:$AN$20,8,FALSE)&amp;""""&amp;"#"&amp;BA$192&amp;"="&amp;""""&amp;INDEX($E$96:$G$122,MATCH("●",INDEX($H$96:$AQ$122,,MATCH($D201,$70:$70,0)-7),0),1)&amp;""""&amp;"#g'"&amp;" ${CONFIG_DIR}db_data_config.txt; export "&amp;BA$192&amp;"="&amp;""""&amp;INDEX($E$96:$G$122,MATCH("●",INDEX($H$96:$AQ$122,,MATCH($D201,$70:$70,0)-7),0),1)&amp;""";"),",",""",""")</f>
        <v>sed -i '' 's#COLUMN_DATA_LENGTH="3"#COLUMN_DATA_LENGTH="38.7"#g' ${CONFIG_DIR}db_data_config.txt; export COLUMN_DATA_LENGTH="38.7";</v>
      </c>
      <c r="BB201" s="73" t="str">
        <f>SUBSTITUTE(IF(INDEX($E$96:$G$122,MATCH("●",INDEX($H$96:$AQ$122,,MATCH($D201,$70:$70,0)-7),0),1)=VLOOKUP(BB$192,$AD$9:$AN$20,8,FALSE),"","sed -i "&amp;IF($AK$190="MacOS","'' ","")&amp;"'s#"&amp;BB$192&amp;"="""&amp;INDEX($E$96:$G$122,MATCH("●",INDEX($H$96:$AQ$122,,MATCH($D201,$70:$70,0)-7),0),1)&amp;""""&amp;"#"&amp;BB$192&amp;"="&amp;""""&amp;VLOOKUP(BB$192,$AD$9:$AN$20,8,FALSE)&amp;""""&amp;"#g'"&amp;"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's#COLUMN_DATA_LENGTH="38.7"#COLUMN_DATA_LENGTH="3"#g' ${CONFIG_DIR}db_data_config.txt; export COLUMN_DATA_LENGTH="3";</v>
      </c>
      <c r="BC201" s="73" t="str">
        <f>SUBSTITUTE(IF(VLOOKUP(BC$192,$AD$9:$AN$20,8,FALSE)=INDEX($E$124:$G$127,MATCH("●",INDEX($H$124:$AQ$127,,MATCH($D201,$70:$70,0)-7),0),1),"","sed -i "&amp;IF($AK$190="MacOS","'' ","")&amp;"'s#"&amp;BC$192&amp;"="""&amp;VLOOKUP(BC$192,$AD$9:$AN$20,8,FALSE)&amp;""""&amp;"#"&amp;BC$192&amp;"="&amp;""""&amp;INDEX($E$124:$G$127,MATCH("●",INDEX($H$124:$AQ$127,,MATCH($D201,$70:$70,0)-7),0),1)&amp;""""&amp;"#g'"&amp;" ${CONFIG_DIR}db_data_config.txt; export "&amp;BC$192&amp;"="&amp;""""&amp;INDEX($E$124:$G$127,MATCH("●",INDEX($H$124:$AQ$127,,MATCH($D201,$70:$70,0)-7),0),1)&amp;""";"),",",""",""")</f>
        <v/>
      </c>
      <c r="BD201" s="73" t="str">
        <f>SUBSTITUTE(IF(INDEX($E$124:$G$127,MATCH("●",INDEX($H$124:$AQ$127,,MATCH($D201,$70:$70,0)-7),0),1)=VLOOKUP(BD$192,$AD$9:$AN$20,8,FALSE),"","sed -i "&amp;IF($AK$190="MacOS","'' ","")&amp;"'s#"&amp;BD$192&amp;"="""&amp;INDEX($E$124:$G$127,MATCH("●",INDEX($H$124:$AQ$127,,MATCH($D201,$70:$70,0)-7),0),1)&amp;""""&amp;"#"&amp;BD$192&amp;"="&amp;""""&amp;VLOOKUP(BD$192,$AD$9:$AN$20,8,FALSE)&amp;""""&amp;"#g'"&amp;"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01" s="73" t="str">
        <f>SUBSTITUTE(IF(VLOOKUP(BE$192,$AD$9:$AN$20,8,FALSE)=INDEX($E$129:$G$134,MATCH("●",INDEX($H$129:$AQ$134,,MATCH($D201,$70:$70,0)-7),0),1),"","sed -i "&amp;IF($AK$190="MacOS","'' ","")&amp;"'s#"&amp;BE$192&amp;"="""&amp;VLOOKUP(BE$192,$AD$9:$AN$20,8,FALSE)&amp;""""&amp;"#"&amp;BE$192&amp;"="&amp;""""&amp;INDEX($E$129:$G$134,MATCH("●",INDEX($H$129:$AQ$134,,MATCH($D201,$70:$70,0)-7),0),1)&amp;""""&amp;"#g'"&amp;" ${CONFIG_DIR}db_data_config.txt; export "&amp;BE$192&amp;"="&amp;""""&amp;INDEX($E$129:$G$134,MATCH("●",INDEX($H$129:$AQ$134,,MATCH($D201,$70:$70,0)-7),0),1)&amp;""";"),",",""",""")</f>
        <v/>
      </c>
      <c r="BF201" s="73" t="str">
        <f>SUBSTITUTE(IF(INDEX($E$129:$G$134,MATCH("●",INDEX($H$129:$AQ$134,,MATCH($D201,$70:$70,0)-7),0),1)=VLOOKUP(BF$192,$AD$9:$AN$20,8,FALSE),"","sed -i "&amp;IF($AK$190="MacOS","'' ","")&amp;"'s#"&amp;BF$192&amp;"="""&amp;INDEX($E$129:$G$134,MATCH("●",INDEX($H$129:$AQ$134,,MATCH($D201,$70:$70,0)-7),0),1)&amp;""""&amp;"#"&amp;BF$192&amp;"="&amp;""""&amp;VLOOKUP(BF$192,$AD$9:$AN$20,8,FALSE)&amp;""""&amp;"#g'"&amp;"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1" s="73" t="str">
        <f>SUBSTITUTE(IF(VLOOKUP(BG$192,$AD$9:$AN$20,8,FALSE)=INDEX($E$136:$G$140,MATCH("●",INDEX($H$136:$AQ$140,,MATCH($D201,$70:$70,0)-7),0),1),"","sed -i "&amp;IF($AK$190="MacOS","'' ","")&amp;"'s#"&amp;BG$192&amp;"="""&amp;VLOOKUP(BG$192,$AD$9:$AN$20,8,FALSE)&amp;""""&amp;"#"&amp;BG$192&amp;"="&amp;""""&amp;INDEX($E$136:$G$140,MATCH("●",INDEX($H$136:$AQ$140,,MATCH($D201,$70:$70,0)-7),0),1)&amp;""""&amp;"#g'"&amp;" ${CONFIG_DIR}db_data_config.txt; export "&amp;BG$192&amp;"="&amp;""""&amp;INDEX($E$136:$G$140,MATCH("●",INDEX($H$136:$AQ$140,,MATCH($D201,$70:$70,0)-7),0),1)&amp;""";"),",",""",""")</f>
        <v/>
      </c>
      <c r="BH201" s="73" t="str">
        <f>SUBSTITUTE(IF(INDEX($E$136:$G$140,MATCH("●",INDEX($H$136:$AQ$140,,MATCH($D201,$70:$70,0)-7),0),1)=VLOOKUP(BH$192,$AD$9:$AN$20,8,FALSE),"","sed -i "&amp;IF($AK$190="MacOS","'' ","")&amp;"'s#"&amp;BH$192&amp;"="""&amp;INDEX($E$136:$G$140,MATCH("●",INDEX($H$136:$AQ$140,,MATCH($D201,$70:$70,0)-7),0),1)&amp;""""&amp;"#"&amp;BH$192&amp;"="&amp;""""&amp;VLOOKUP(BH$192,$AD$9:$AN$20,8,FALSE)&amp;""""&amp;"#g'"&amp;"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1" s="73" t="str">
        <f>SUBSTITUTE(IF(VLOOKUP(BI$192,$AD$9:$AN$20,8,FALSE)=INDEX($E$142:$G$146,MATCH("●",INDEX($H$142:$AQ$146,,MATCH($D201,$70:$70,0)-7),0),1),"","sed -i "&amp;IF($AK$190="MacOS","'' ","")&amp;"'s#"&amp;BI$192&amp;"="""&amp;VLOOKUP(BI$192,$AD$9:$AN$20,8,FALSE)&amp;""""&amp;"#"&amp;BI$192&amp;"="&amp;""""&amp;INDEX($E$142:$G$146,MATCH("●",INDEX($H$142:$AQ$146,,MATCH($D201,$70:$70,0)-7),0),1)&amp;""""&amp;"#g'"&amp;" ${CONFIG_DIR}db_data_config.txt; export "&amp;BI$192&amp;"="&amp;""""&amp;INDEX($E$142:$G$146,MATCH("●",INDEX($H$142:$AQ$146,,MATCH($D201,$70:$70,0)-7),0),1)&amp;""";"),",",""",""")</f>
        <v/>
      </c>
      <c r="BJ201" s="73" t="str">
        <f>SUBSTITUTE(IF(INDEX($E$142:$G$146,MATCH("●",INDEX($H$142:$AQ$146,,MATCH($D201,$70:$70,0)-7),0),1)=VLOOKUP(BJ$192,$AD$9:$AN$20,8,FALSE),"","sed -i "&amp;IF($AK$190="MacOS","'' ","")&amp;"'s#"&amp;BJ$192&amp;"="""&amp;INDEX($E$142:$G$146,MATCH("●",INDEX($H$142:$AQ$146,,MATCH($D201,$70:$70,0)-7),0),1)&amp;""""&amp;"#"&amp;BJ$192&amp;"="&amp;""""&amp;VLOOKUP(BJ$192,$AD$9:$AN$20,8,FALSE)&amp;""""&amp;"#g'"&amp;"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1" s="73" t="str">
        <f>SUBSTITUTE(IF(VLOOKUP(BK$192,$AD$9:$AN$20,8,FALSE)=INDEX($E$148:$G$150,MATCH("●",INDEX($H$148:$AQ$150,,MATCH($D201,$70:$70,0)-7),0),1),"","sed -i "&amp;IF($AK$190="MacOS","'' ","")&amp;"'s#"&amp;BK$192&amp;"="""&amp;VLOOKUP(BK$192,$AD$9:$AN$20,8,FALSE)&amp;""""&amp;"#"&amp;BK$192&amp;"="&amp;""""&amp;INDEX($E$148:$G$150,MATCH("●",INDEX($H$148:$AQ$150,,MATCH($D201,$70:$70,0)-7),0),1)&amp;""""&amp;"#g'"&amp;" ${CONFIG_DIR}db_data_config.txt; export "&amp;BK$192&amp;"="&amp;""""&amp;INDEX($E$148:$G$150,MATCH("●",INDEX($H$148:$AQ$150,,MATCH($D201,$70:$70,0)-7),0),1)&amp;""";"),",",""",""")</f>
        <v/>
      </c>
      <c r="BL201" s="73" t="str">
        <f>SUBSTITUTE(IF(INDEX($E$148:$G$150,MATCH("●",INDEX($H$148:$AQ$150,,MATCH($D201,$70:$70,0)-7),0),1)=VLOOKUP(BL$192,$AD$9:$AN$20,8,FALSE),"","sed -i "&amp;IF($AK$190="MacOS","'' ","")&amp;"'s#"&amp;BL$192&amp;"="""&amp;INDEX($E$148:$G$150,MATCH("●",INDEX($H$148:$AQ$150,,MATCH($D201,$70:$70,0)-7),0),1)&amp;""""&amp;"#"&amp;BL$192&amp;"="&amp;""""&amp;VLOOKUP(BL$192,$AD$9:$AN$20,8,FALSE)&amp;""""&amp;"#g'"&amp;"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1" s="73" t="str">
        <f>SUBSTITUTE(IF(VLOOKUP(BM$192,$AD$9:$AN$20,8,FALSE)=INDEX($E$152:$G$154,MATCH("●",INDEX($H$152:$AQ$154,,MATCH($D201,$70:$70,0)-7),0),1),"","sed -i "&amp;IF($AK$190="MacOS","'' ","")&amp;"'s#"&amp;BM$192&amp;"="""&amp;VLOOKUP(BM$192,$AD$9:$AN$20,8,FALSE)&amp;""""&amp;"#"&amp;BM$192&amp;"="&amp;""""&amp;INDEX($E$152:$G$154,MATCH("●",INDEX($H$152:$AQ$154,,MATCH($D201,$70:$70,0)-7),0),1)&amp;""""&amp;"#g'"&amp;" ${CONFIG_DIR}db_data_config.txt; export "&amp;BM$192&amp;"="&amp;""""&amp;INDEX($E$152:$G$154,MATCH("●",INDEX($H$152:$AQ$154,,MATCH($D201,$70:$70,0)-7),0),1)&amp;""";"),",",""",""")</f>
        <v/>
      </c>
      <c r="BN201" s="73" t="str">
        <f>SUBSTITUTE(IF(INDEX($E$152:$G$154,MATCH("●",INDEX($H$152:$AQ$154,,MATCH($D201,$70:$70,0)-7),0),1)=VLOOKUP(BN$192,$AD$9:$AN$20,8,FALSE),"","sed -i "&amp;IF($AK$190="MacOS","'' ","")&amp;"'s#"&amp;BN$192&amp;"="""&amp;INDEX($E$152:$G$154,MATCH("●",INDEX($H$152:$AQ$154,,MATCH($D201,$70:$70,0)-7),0),1)&amp;""""&amp;"#"&amp;BN$192&amp;"="&amp;""""&amp;VLOOKUP(BN$192,$AD$9:$AN$20,8,FALSE)&amp;""""&amp;"#g'"&amp;"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1" s="73" t="str">
        <f>SUBSTITUTE(IF(VLOOKUP(BO$192,$AD$9:$AN$20,8,FALSE)=INDEX($E$156:$G$158,MATCH("●",INDEX($H$156:$AQ$158,,MATCH($D201,$70:$70,0)-7),0),1),"","sed -i "&amp;IF($AK$190="MacOS","'' ","")&amp;"'s#"&amp;BO$192&amp;"="""&amp;VLOOKUP(BO$192,$AD$9:$AN$20,8,FALSE)&amp;""""&amp;"#"&amp;BO$192&amp;"="&amp;""""&amp;INDEX($E$156:$G$158,MATCH("●",INDEX($H$156:$AQ$158,,MATCH($D201,$70:$70,0)-7),0),1)&amp;""""&amp;"#g'"&amp;" ${CONFIG_DIR}db_data_config.txt; export "&amp;BO$192&amp;"="&amp;""""&amp;INDEX($E$156:$G$158,MATCH("●",INDEX($H$156:$AQ$158,,MATCH($D201,$70:$70,0)-7),0),1)&amp;""";"),",",""",""")</f>
        <v/>
      </c>
      <c r="BP201" s="73" t="str">
        <f>SUBSTITUTE(IF(INDEX($E$156:$G$158,MATCH("●",INDEX($H$156:$AQ$158,,MATCH($D201,$70:$70,0)-7),0),1)=VLOOKUP(BP$192,$AD$9:$AN$20,8,FALSE),"","sed -i "&amp;IF($AK$190="MacOS","'' ","")&amp;"'s#"&amp;BP$192&amp;"="""&amp;INDEX($E$156:$G$158,MATCH("●",INDEX($H$156:$AQ$158,,MATCH($D201,$70:$70,0)-7),0),1)&amp;""""&amp;"#"&amp;BP$192&amp;"="&amp;""""&amp;VLOOKUP(BP$192,$AD$9:$AN$20,8,FALSE)&amp;""""&amp;"#g'"&amp;"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1" s="73" t="str">
        <f>SUBSTITUTE(IF(VLOOKUP(BQ$192,$AD$9:$AN$20,8,FALSE)=INDEX($E$160:$G$162,MATCH("●",INDEX($H$160:$AQ$162,,MATCH($D201,$70:$70,0)-7),0),1),"","sed -i "&amp;IF($AK$190="MacOS","'' ","")&amp;"'s#"&amp;BQ$192&amp;"="""&amp;VLOOKUP(BQ$192,$AD$9:$AN$20,8,FALSE)&amp;""""&amp;"#"&amp;BQ$192&amp;"="&amp;""""&amp;INDEX($E$160:$G$162,MATCH("●",INDEX($H$160:$AQ$162,,MATCH($D201,$70:$70,0)-7),0),1)&amp;""""&amp;"#g'"&amp;" ${CONFIG_DIR}db_data_config.txt; export "&amp;BQ$192&amp;"="&amp;""""&amp;INDEX($E$160:$G$162,MATCH("●",INDEX($H$160:$AQ$162,,MATCH($D201,$70:$70,0)-7),0),1)&amp;""";"),",",""",""")</f>
        <v/>
      </c>
      <c r="BR201" s="73" t="str">
        <f>SUBSTITUTE(IF(INDEX($E$160:$G$162,MATCH("●",INDEX($H$160:$AQ$162,,MATCH($D201,$70:$70,0)-7),0),1)=VLOOKUP(BR$192,$AD$9:$AN$20,8,FALSE),"","sed -i "&amp;IF($AK$190="MacOS","'' ","")&amp;"'s#"&amp;BR$192&amp;"="""&amp;INDEX($E$160:$G$162,MATCH("●",INDEX($H$160:$AQ$162,,MATCH($D201,$70:$70,0)-7),0),1)&amp;""""&amp;"#"&amp;BR$192&amp;"="&amp;""""&amp;VLOOKUP(BR$192,$AD$9:$AN$20,8,FALSE)&amp;""""&amp;"#g'"&amp;"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1" s="73" t="str">
        <f>SUBSTITUTE(IF(VLOOKUP(BS$192,$AD$9:$AN$20,8,FALSE)=INDEX($E$164:$G$166,MATCH("●",INDEX($H$164:$AQ$166,,MATCH($D201,$70:$70,0)-7),0),1),"","sed -i "&amp;IF($AK$190="MacOS","'' ","")&amp;"'s#"&amp;BS$192&amp;"="""&amp;VLOOKUP(BS$192,$AD$9:$AN$20,8,FALSE)&amp;""""&amp;"#"&amp;BS$192&amp;"="&amp;""""&amp;INDEX($E$164:$G$166,MATCH("●",INDEX($H$164:$AQ$166,,MATCH($D201,$70:$70,0)-7),0),1)&amp;""""&amp;"#g'"&amp;" ${CONFIG_DIR}db_data_config.txt; export "&amp;BS$192&amp;"="&amp;""""&amp;INDEX($E$164:$G$166,MATCH("●",INDEX($H$164:$AQ$166,,MATCH($D201,$70:$70,0)-7),0),1)&amp;""";"),",",""",""")</f>
        <v/>
      </c>
      <c r="BT201" s="73" t="str">
        <f>SUBSTITUTE(IF(INDEX($E$164:$G$166,MATCH("●",INDEX($H$164:$AQ$166,,MATCH($D201,$70:$70,0)-7),0),1)=VLOOKUP(BT$192,$AD$9:$AN$20,8,FALSE),"","sed -i "&amp;IF($AK$190="MacOS","'' ","")&amp;"'s#"&amp;BT$192&amp;"="""&amp;INDEX($E$164:$G$166,MATCH("●",INDEX($H$164:$AQ$166,,MATCH($D201,$70:$70,0)-7),0),1)&amp;""""&amp;"#"&amp;BT$192&amp;"="&amp;""""&amp;VLOOKUP(BT$192,$AD$9:$AN$20,8,FALSE)&amp;""""&amp;"#g'"&amp;"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1" s="60" t="s">
        <v>1107</v>
      </c>
    </row>
    <row r="202" spans="4:73" ht="72" customHeight="1">
      <c r="D202" s="138">
        <f t="shared" si="3"/>
        <v>153</v>
      </c>
      <c r="E202" s="139"/>
      <c r="F202" s="139"/>
      <c r="G202" s="140"/>
      <c r="H202" s="45" t="str">
        <f t="shared" ca="1" si="2"/>
        <v>clear; echo テストケース153; sed -i '' 's#COLUMN_DATA_TYPE="char"#COLUMN_DATA_TYPE="long"#g' ${CONFIG_DIR}db_data_config.txt; export COLUMN_DATA_TYPE="long";sed -i '' 's#COLUMN_DATA_LENGTH="3"#COLUMN_DATA_LENGTH="YYYY"#g' ${CONFIG_DIR}db_data_config.txt; export COLUMN_DATA_LENGTH="YYYY";sh ./script/db_check_data_validate_config.sh; sed -i '' 's#COLUMN_DATA_TYPE="long"#COLUMN_DATA_TYPE="char"#g' ${CONFIG_DIR}db_data_config.txt; export COLUMN_DATA_TYPE="char";sed -i '' 's#COLUMN_DATA_LENGTH="YYYY"#COLUMN_DATA_LENGTH="3"#g' ${CONFIG_DIR}db_data_config.txt; export COLUMN_DATA_LENGTH="3";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146" t="str" cm="1">
        <f t="array" ref="AE202">SUBSTITUTE(INDEX($H$168:$AQ$168, , MATCH($D202, $70:$70, 0)-7),"-","")</f>
        <v>異常</v>
      </c>
      <c r="AF202" s="147"/>
      <c r="AG202" s="148"/>
      <c r="AH202" s="156" t="s">
        <v>1039</v>
      </c>
      <c r="AI202" s="157"/>
      <c r="AJ202" s="157"/>
      <c r="AK202" s="157"/>
      <c r="AL202" s="157"/>
      <c r="AM202" s="157"/>
      <c r="AN202" s="157"/>
      <c r="AO202" s="157"/>
      <c r="AP202" s="157"/>
      <c r="AQ202" s="158"/>
      <c r="AS202" s="69" t="str" cm="1">
        <f t="array" ref="AS202">SUBSTITUTE(TEXT(INDEX($H$171:$AQ$171,1,$D202-144),"000000"),"-","")</f>
        <v>220155</v>
      </c>
      <c r="AT202" s="70"/>
      <c r="AU202" s="71"/>
      <c r="AW202" s="73" t="str">
        <f>SUBSTITUTE(IF(VLOOKUP(AW$192,$AD$9:$AN$20,8,FALSE)=INDEX($E$76:$G$80,MATCH("●",INDEX($H$76:$AQ$80,,MATCH($D202,$70:$70,0)-7),0),1),"","sed -i "&amp;IF($AK$190="MacOS","'' ","")&amp;"'s#"&amp;AW$192&amp;"="""&amp;VLOOKUP(AW$192,$AD$9:$AN$20,8,FALSE)&amp;""""&amp;"#"&amp;AW$192&amp;"="&amp;""""&amp;INDEX($E$76:$G$80,MATCH("●",INDEX($H$76:$AQ$80,,MATCH($D202,$70:$70,0)-7),0),1)&amp;""""&amp;"#g'"&amp;" ${CONFIG_DIR}db_data_config.txt; export "&amp;AW$192&amp;"="&amp;""""&amp;INDEX($E$76:$G$80,MATCH("●",INDEX($H$76:$AQ$80,,MATCH($D202,$70:$70,0)-7),0),1)&amp;""";"),",",""",""")</f>
        <v/>
      </c>
      <c r="AX202" s="73" t="str">
        <f>SUBSTITUTE(IF(INDEX($E$76:$G$80,MATCH("●",INDEX($H$76:$AQ$80,,MATCH($D202,$70:$70,0)-7),0),1)=VLOOKUP(AX$192,$AD$9:$AN$20,8,FALSE),"","sed -i "&amp;IF($AK$190="MacOS","'' ","")&amp;"'s#"&amp;AX$192&amp;"="""&amp;INDEX($E$76:$G$80,MATCH("●",INDEX($H$76:$AQ$80,,MATCH($D202,$70:$70,0)-7),0),1)&amp;""""&amp;"#"&amp;AX$192&amp;"="&amp;""""&amp;VLOOKUP(AX$192,$AD$9:$AN$20,8,FALSE)&amp;""""&amp;"#g'"&amp;"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2" s="73" t="str">
        <f>SUBSTITUTE(IF(VLOOKUP(AY$192,$AD$9:$AN$20,8,FALSE)=INDEX($E$82:$G$94,MATCH("●",INDEX($H$82:$AQ$94,,MATCH($D202,$70:$70,0)-7),0),1),"","sed -i "&amp;IF($AK$190="MacOS","'' ","")&amp;"'s#"&amp;AY$192&amp;"="""&amp;VLOOKUP(AY$192,$AD$9:$AN$20,8,FALSE)&amp;""""&amp;"#"&amp;AY$192&amp;"="&amp;""""&amp;INDEX($E$82:$G$94,MATCH("●",INDEX($H$82:$AQ$94,,MATCH($D202,$70:$70,0)-7),0),1)&amp;""""&amp;"#g'"&amp;" ${CONFIG_DIR}db_data_config.txt; export "&amp;AY$192&amp;"="&amp;""""&amp;INDEX($E$82:$G$94,MATCH("●",INDEX($H$82:$AQ$94,,MATCH($D202,$70:$70,0)-7),0),1)&amp;""";"),",",""",""")</f>
        <v>sed -i '' 's#COLUMN_DATA_TYPE="char"#COLUMN_DATA_TYPE="long"#g' ${CONFIG_DIR}db_data_config.txt; export COLUMN_DATA_TYPE="long";</v>
      </c>
      <c r="AZ202" s="73" t="str">
        <f>SUBSTITUTE(IF(INDEX($E$82:$G$94,MATCH("●",INDEX($H$82:$AQ$94,,MATCH($D202,$70:$70,0)-7),0),1)=VLOOKUP(AZ$192,$AD$9:$AN$20,8,FALSE),"","sed -i "&amp;IF($AK$190="MacOS","'' ","")&amp;"'s#"&amp;AZ$192&amp;"="""&amp;INDEX($E$82:$G$94,MATCH("●",INDEX($H$82:$AQ$94,,MATCH($D202,$70:$70,0)-7),0),1)&amp;""""&amp;"#"&amp;AZ$192&amp;"="&amp;""""&amp;VLOOKUP(AZ$192,$AD$9:$AN$20,8,FALSE)&amp;""""&amp;"#g'"&amp;"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2" s="73" t="str">
        <f>SUBSTITUTE(IF(VLOOKUP(BA$192,$AD$9:$AN$20,8,FALSE)=INDEX($E$96:$G$122,MATCH("●",INDEX($H$96:$AQ$122,,MATCH($D202,$70:$70,0)-7),0),1),"","sed -i "&amp;IF($AK$190="MacOS","'' ","")&amp;"'s#"&amp;BA$192&amp;"="""&amp;VLOOKUP(BA$192,$AD$9:$AN$20,8,FALSE)&amp;""""&amp;"#"&amp;BA$192&amp;"="&amp;""""&amp;INDEX($E$96:$G$122,MATCH("●",INDEX($H$96:$AQ$122,,MATCH($D202,$70:$70,0)-7),0),1)&amp;""""&amp;"#g'"&amp;" ${CONFIG_DIR}db_data_config.txt; export "&amp;BA$192&amp;"="&amp;""""&amp;INDEX($E$96:$G$122,MATCH("●",INDEX($H$96:$AQ$122,,MATCH($D202,$70:$70,0)-7),0),1)&amp;""";"),",",""",""")</f>
        <v>sed -i '' 's#COLUMN_DATA_LENGTH="3"#COLUMN_DATA_LENGTH="YYYY"#g' ${CONFIG_DIR}db_data_config.txt; export COLUMN_DATA_LENGTH="YYYY";</v>
      </c>
      <c r="BB202" s="73" t="str">
        <f>SUBSTITUTE(IF(INDEX($E$96:$G$122,MATCH("●",INDEX($H$96:$AQ$122,,MATCH($D202,$70:$70,0)-7),0),1)=VLOOKUP(BB$192,$AD$9:$AN$20,8,FALSE),"","sed -i "&amp;IF($AK$190="MacOS","'' ","")&amp;"'s#"&amp;BB$192&amp;"="""&amp;INDEX($E$96:$G$122,MATCH("●",INDEX($H$96:$AQ$122,,MATCH($D202,$70:$70,0)-7),0),1)&amp;""""&amp;"#"&amp;BB$192&amp;"="&amp;""""&amp;VLOOKUP(BB$192,$AD$9:$AN$20,8,FALSE)&amp;""""&amp;"#g'"&amp;"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's#COLUMN_DATA_LENGTH="YYYY"#COLUMN_DATA_LENGTH="3"#g' ${CONFIG_DIR}db_data_config.txt; export COLUMN_DATA_LENGTH="3";</v>
      </c>
      <c r="BC202" s="73" t="str">
        <f>SUBSTITUTE(IF(VLOOKUP(BC$192,$AD$9:$AN$20,8,FALSE)=INDEX($E$124:$G$127,MATCH("●",INDEX($H$124:$AQ$127,,MATCH($D202,$70:$70,0)-7),0),1),"","sed -i "&amp;IF($AK$190="MacOS","'' ","")&amp;"'s#"&amp;BC$192&amp;"="""&amp;VLOOKUP(BC$192,$AD$9:$AN$20,8,FALSE)&amp;""""&amp;"#"&amp;BC$192&amp;"="&amp;""""&amp;INDEX($E$124:$G$127,MATCH("●",INDEX($H$124:$AQ$127,,MATCH($D202,$70:$70,0)-7),0),1)&amp;""""&amp;"#g'"&amp;" ${CONFIG_DIR}db_data_config.txt; export "&amp;BC$192&amp;"="&amp;""""&amp;INDEX($E$124:$G$127,MATCH("●",INDEX($H$124:$AQ$127,,MATCH($D202,$70:$70,0)-7),0),1)&amp;""";"),",",""",""")</f>
        <v/>
      </c>
      <c r="BD202" s="73" t="str">
        <f>SUBSTITUTE(IF(INDEX($E$124:$G$127,MATCH("●",INDEX($H$124:$AQ$127,,MATCH($D202,$70:$70,0)-7),0),1)=VLOOKUP(BD$192,$AD$9:$AN$20,8,FALSE),"","sed -i "&amp;IF($AK$190="MacOS","'' ","")&amp;"'s#"&amp;BD$192&amp;"="""&amp;INDEX($E$124:$G$127,MATCH("●",INDEX($H$124:$AQ$127,,MATCH($D202,$70:$70,0)-7),0),1)&amp;""""&amp;"#"&amp;BD$192&amp;"="&amp;""""&amp;VLOOKUP(BD$192,$AD$9:$AN$20,8,FALSE)&amp;""""&amp;"#g'"&amp;"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02" s="73" t="str">
        <f>SUBSTITUTE(IF(VLOOKUP(BE$192,$AD$9:$AN$20,8,FALSE)=INDEX($E$129:$G$134,MATCH("●",INDEX($H$129:$AQ$134,,MATCH($D202,$70:$70,0)-7),0),1),"","sed -i "&amp;IF($AK$190="MacOS","'' ","")&amp;"'s#"&amp;BE$192&amp;"="""&amp;VLOOKUP(BE$192,$AD$9:$AN$20,8,FALSE)&amp;""""&amp;"#"&amp;BE$192&amp;"="&amp;""""&amp;INDEX($E$129:$G$134,MATCH("●",INDEX($H$129:$AQ$134,,MATCH($D202,$70:$70,0)-7),0),1)&amp;""""&amp;"#g'"&amp;" ${CONFIG_DIR}db_data_config.txt; export "&amp;BE$192&amp;"="&amp;""""&amp;INDEX($E$129:$G$134,MATCH("●",INDEX($H$129:$AQ$134,,MATCH($D202,$70:$70,0)-7),0),1)&amp;""";"),",",""",""")</f>
        <v/>
      </c>
      <c r="BF202" s="73" t="str">
        <f>SUBSTITUTE(IF(INDEX($E$129:$G$134,MATCH("●",INDEX($H$129:$AQ$134,,MATCH($D202,$70:$70,0)-7),0),1)=VLOOKUP(BF$192,$AD$9:$AN$20,8,FALSE),"","sed -i "&amp;IF($AK$190="MacOS","'' ","")&amp;"'s#"&amp;BF$192&amp;"="""&amp;INDEX($E$129:$G$134,MATCH("●",INDEX($H$129:$AQ$134,,MATCH($D202,$70:$70,0)-7),0),1)&amp;""""&amp;"#"&amp;BF$192&amp;"="&amp;""""&amp;VLOOKUP(BF$192,$AD$9:$AN$20,8,FALSE)&amp;""""&amp;"#g'"&amp;"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2" s="73" t="str">
        <f>SUBSTITUTE(IF(VLOOKUP(BG$192,$AD$9:$AN$20,8,FALSE)=INDEX($E$136:$G$140,MATCH("●",INDEX($H$136:$AQ$140,,MATCH($D202,$70:$70,0)-7),0),1),"","sed -i "&amp;IF($AK$190="MacOS","'' ","")&amp;"'s#"&amp;BG$192&amp;"="""&amp;VLOOKUP(BG$192,$AD$9:$AN$20,8,FALSE)&amp;""""&amp;"#"&amp;BG$192&amp;"="&amp;""""&amp;INDEX($E$136:$G$140,MATCH("●",INDEX($H$136:$AQ$140,,MATCH($D202,$70:$70,0)-7),0),1)&amp;""""&amp;"#g'"&amp;" ${CONFIG_DIR}db_data_config.txt; export "&amp;BG$192&amp;"="&amp;""""&amp;INDEX($E$136:$G$140,MATCH("●",INDEX($H$136:$AQ$140,,MATCH($D202,$70:$70,0)-7),0),1)&amp;""";"),",",""",""")</f>
        <v/>
      </c>
      <c r="BH202" s="73" t="str">
        <f>SUBSTITUTE(IF(INDEX($E$136:$G$140,MATCH("●",INDEX($H$136:$AQ$140,,MATCH($D202,$70:$70,0)-7),0),1)=VLOOKUP(BH$192,$AD$9:$AN$20,8,FALSE),"","sed -i "&amp;IF($AK$190="MacOS","'' ","")&amp;"'s#"&amp;BH$192&amp;"="""&amp;INDEX($E$136:$G$140,MATCH("●",INDEX($H$136:$AQ$140,,MATCH($D202,$70:$70,0)-7),0),1)&amp;""""&amp;"#"&amp;BH$192&amp;"="&amp;""""&amp;VLOOKUP(BH$192,$AD$9:$AN$20,8,FALSE)&amp;""""&amp;"#g'"&amp;"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2" s="73" t="str">
        <f>SUBSTITUTE(IF(VLOOKUP(BI$192,$AD$9:$AN$20,8,FALSE)=INDEX($E$142:$G$146,MATCH("●",INDEX($H$142:$AQ$146,,MATCH($D202,$70:$70,0)-7),0),1),"","sed -i "&amp;IF($AK$190="MacOS","'' ","")&amp;"'s#"&amp;BI$192&amp;"="""&amp;VLOOKUP(BI$192,$AD$9:$AN$20,8,FALSE)&amp;""""&amp;"#"&amp;BI$192&amp;"="&amp;""""&amp;INDEX($E$142:$G$146,MATCH("●",INDEX($H$142:$AQ$146,,MATCH($D202,$70:$70,0)-7),0),1)&amp;""""&amp;"#g'"&amp;" ${CONFIG_DIR}db_data_config.txt; export "&amp;BI$192&amp;"="&amp;""""&amp;INDEX($E$142:$G$146,MATCH("●",INDEX($H$142:$AQ$146,,MATCH($D202,$70:$70,0)-7),0),1)&amp;""";"),",",""",""")</f>
        <v/>
      </c>
      <c r="BJ202" s="73" t="str">
        <f>SUBSTITUTE(IF(INDEX($E$142:$G$146,MATCH("●",INDEX($H$142:$AQ$146,,MATCH($D202,$70:$70,0)-7),0),1)=VLOOKUP(BJ$192,$AD$9:$AN$20,8,FALSE),"","sed -i "&amp;IF($AK$190="MacOS","'' ","")&amp;"'s#"&amp;BJ$192&amp;"="""&amp;INDEX($E$142:$G$146,MATCH("●",INDEX($H$142:$AQ$146,,MATCH($D202,$70:$70,0)-7),0),1)&amp;""""&amp;"#"&amp;BJ$192&amp;"="&amp;""""&amp;VLOOKUP(BJ$192,$AD$9:$AN$20,8,FALSE)&amp;""""&amp;"#g'"&amp;"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2" s="73" t="str">
        <f>SUBSTITUTE(IF(VLOOKUP(BK$192,$AD$9:$AN$20,8,FALSE)=INDEX($E$148:$G$150,MATCH("●",INDEX($H$148:$AQ$150,,MATCH($D202,$70:$70,0)-7),0),1),"","sed -i "&amp;IF($AK$190="MacOS","'' ","")&amp;"'s#"&amp;BK$192&amp;"="""&amp;VLOOKUP(BK$192,$AD$9:$AN$20,8,FALSE)&amp;""""&amp;"#"&amp;BK$192&amp;"="&amp;""""&amp;INDEX($E$148:$G$150,MATCH("●",INDEX($H$148:$AQ$150,,MATCH($D202,$70:$70,0)-7),0),1)&amp;""""&amp;"#g'"&amp;" ${CONFIG_DIR}db_data_config.txt; export "&amp;BK$192&amp;"="&amp;""""&amp;INDEX($E$148:$G$150,MATCH("●",INDEX($H$148:$AQ$150,,MATCH($D202,$70:$70,0)-7),0),1)&amp;""";"),",",""",""")</f>
        <v/>
      </c>
      <c r="BL202" s="73" t="str">
        <f>SUBSTITUTE(IF(INDEX($E$148:$G$150,MATCH("●",INDEX($H$148:$AQ$150,,MATCH($D202,$70:$70,0)-7),0),1)=VLOOKUP(BL$192,$AD$9:$AN$20,8,FALSE),"","sed -i "&amp;IF($AK$190="MacOS","'' ","")&amp;"'s#"&amp;BL$192&amp;"="""&amp;INDEX($E$148:$G$150,MATCH("●",INDEX($H$148:$AQ$150,,MATCH($D202,$70:$70,0)-7),0),1)&amp;""""&amp;"#"&amp;BL$192&amp;"="&amp;""""&amp;VLOOKUP(BL$192,$AD$9:$AN$20,8,FALSE)&amp;""""&amp;"#g'"&amp;"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2" s="73" t="str">
        <f>SUBSTITUTE(IF(VLOOKUP(BM$192,$AD$9:$AN$20,8,FALSE)=INDEX($E$152:$G$154,MATCH("●",INDEX($H$152:$AQ$154,,MATCH($D202,$70:$70,0)-7),0),1),"","sed -i "&amp;IF($AK$190="MacOS","'' ","")&amp;"'s#"&amp;BM$192&amp;"="""&amp;VLOOKUP(BM$192,$AD$9:$AN$20,8,FALSE)&amp;""""&amp;"#"&amp;BM$192&amp;"="&amp;""""&amp;INDEX($E$152:$G$154,MATCH("●",INDEX($H$152:$AQ$154,,MATCH($D202,$70:$70,0)-7),0),1)&amp;""""&amp;"#g'"&amp;" ${CONFIG_DIR}db_data_config.txt; export "&amp;BM$192&amp;"="&amp;""""&amp;INDEX($E$152:$G$154,MATCH("●",INDEX($H$152:$AQ$154,,MATCH($D202,$70:$70,0)-7),0),1)&amp;""";"),",",""",""")</f>
        <v/>
      </c>
      <c r="BN202" s="73" t="str">
        <f>SUBSTITUTE(IF(INDEX($E$152:$G$154,MATCH("●",INDEX($H$152:$AQ$154,,MATCH($D202,$70:$70,0)-7),0),1)=VLOOKUP(BN$192,$AD$9:$AN$20,8,FALSE),"","sed -i "&amp;IF($AK$190="MacOS","'' ","")&amp;"'s#"&amp;BN$192&amp;"="""&amp;INDEX($E$152:$G$154,MATCH("●",INDEX($H$152:$AQ$154,,MATCH($D202,$70:$70,0)-7),0),1)&amp;""""&amp;"#"&amp;BN$192&amp;"="&amp;""""&amp;VLOOKUP(BN$192,$AD$9:$AN$20,8,FALSE)&amp;""""&amp;"#g'"&amp;"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2" s="73" t="str">
        <f>SUBSTITUTE(IF(VLOOKUP(BO$192,$AD$9:$AN$20,8,FALSE)=INDEX($E$156:$G$158,MATCH("●",INDEX($H$156:$AQ$158,,MATCH($D202,$70:$70,0)-7),0),1),"","sed -i "&amp;IF($AK$190="MacOS","'' ","")&amp;"'s#"&amp;BO$192&amp;"="""&amp;VLOOKUP(BO$192,$AD$9:$AN$20,8,FALSE)&amp;""""&amp;"#"&amp;BO$192&amp;"="&amp;""""&amp;INDEX($E$156:$G$158,MATCH("●",INDEX($H$156:$AQ$158,,MATCH($D202,$70:$70,0)-7),0),1)&amp;""""&amp;"#g'"&amp;" ${CONFIG_DIR}db_data_config.txt; export "&amp;BO$192&amp;"="&amp;""""&amp;INDEX($E$156:$G$158,MATCH("●",INDEX($H$156:$AQ$158,,MATCH($D202,$70:$70,0)-7),0),1)&amp;""";"),",",""",""")</f>
        <v/>
      </c>
      <c r="BP202" s="73" t="str">
        <f>SUBSTITUTE(IF(INDEX($E$156:$G$158,MATCH("●",INDEX($H$156:$AQ$158,,MATCH($D202,$70:$70,0)-7),0),1)=VLOOKUP(BP$192,$AD$9:$AN$20,8,FALSE),"","sed -i "&amp;IF($AK$190="MacOS","'' ","")&amp;"'s#"&amp;BP$192&amp;"="""&amp;INDEX($E$156:$G$158,MATCH("●",INDEX($H$156:$AQ$158,,MATCH($D202,$70:$70,0)-7),0),1)&amp;""""&amp;"#"&amp;BP$192&amp;"="&amp;""""&amp;VLOOKUP(BP$192,$AD$9:$AN$20,8,FALSE)&amp;""""&amp;"#g'"&amp;"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2" s="73" t="str">
        <f>SUBSTITUTE(IF(VLOOKUP(BQ$192,$AD$9:$AN$20,8,FALSE)=INDEX($E$160:$G$162,MATCH("●",INDEX($H$160:$AQ$162,,MATCH($D202,$70:$70,0)-7),0),1),"","sed -i "&amp;IF($AK$190="MacOS","'' ","")&amp;"'s#"&amp;BQ$192&amp;"="""&amp;VLOOKUP(BQ$192,$AD$9:$AN$20,8,FALSE)&amp;""""&amp;"#"&amp;BQ$192&amp;"="&amp;""""&amp;INDEX($E$160:$G$162,MATCH("●",INDEX($H$160:$AQ$162,,MATCH($D202,$70:$70,0)-7),0),1)&amp;""""&amp;"#g'"&amp;" ${CONFIG_DIR}db_data_config.txt; export "&amp;BQ$192&amp;"="&amp;""""&amp;INDEX($E$160:$G$162,MATCH("●",INDEX($H$160:$AQ$162,,MATCH($D202,$70:$70,0)-7),0),1)&amp;""";"),",",""",""")</f>
        <v/>
      </c>
      <c r="BR202" s="73" t="str">
        <f>SUBSTITUTE(IF(INDEX($E$160:$G$162,MATCH("●",INDEX($H$160:$AQ$162,,MATCH($D202,$70:$70,0)-7),0),1)=VLOOKUP(BR$192,$AD$9:$AN$20,8,FALSE),"","sed -i "&amp;IF($AK$190="MacOS","'' ","")&amp;"'s#"&amp;BR$192&amp;"="""&amp;INDEX($E$160:$G$162,MATCH("●",INDEX($H$160:$AQ$162,,MATCH($D202,$70:$70,0)-7),0),1)&amp;""""&amp;"#"&amp;BR$192&amp;"="&amp;""""&amp;VLOOKUP(BR$192,$AD$9:$AN$20,8,FALSE)&amp;""""&amp;"#g'"&amp;"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2" s="73" t="str">
        <f>SUBSTITUTE(IF(VLOOKUP(BS$192,$AD$9:$AN$20,8,FALSE)=INDEX($E$164:$G$166,MATCH("●",INDEX($H$164:$AQ$166,,MATCH($D202,$70:$70,0)-7),0),1),"","sed -i "&amp;IF($AK$190="MacOS","'' ","")&amp;"'s#"&amp;BS$192&amp;"="""&amp;VLOOKUP(BS$192,$AD$9:$AN$20,8,FALSE)&amp;""""&amp;"#"&amp;BS$192&amp;"="&amp;""""&amp;INDEX($E$164:$G$166,MATCH("●",INDEX($H$164:$AQ$166,,MATCH($D202,$70:$70,0)-7),0),1)&amp;""""&amp;"#g'"&amp;" ${CONFIG_DIR}db_data_config.txt; export "&amp;BS$192&amp;"="&amp;""""&amp;INDEX($E$164:$G$166,MATCH("●",INDEX($H$164:$AQ$166,,MATCH($D202,$70:$70,0)-7),0),1)&amp;""";"),",",""",""")</f>
        <v/>
      </c>
      <c r="BT202" s="73" t="str">
        <f>SUBSTITUTE(IF(INDEX($E$164:$G$166,MATCH("●",INDEX($H$164:$AQ$166,,MATCH($D202,$70:$70,0)-7),0),1)=VLOOKUP(BT$192,$AD$9:$AN$20,8,FALSE),"","sed -i "&amp;IF($AK$190="MacOS","'' ","")&amp;"'s#"&amp;BT$192&amp;"="""&amp;INDEX($E$164:$G$166,MATCH("●",INDEX($H$164:$AQ$166,,MATCH($D202,$70:$70,0)-7),0),1)&amp;""""&amp;"#"&amp;BT$192&amp;"="&amp;""""&amp;VLOOKUP(BT$192,$AD$9:$AN$20,8,FALSE)&amp;""""&amp;"#g'"&amp;"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2" s="60" t="s">
        <v>1107</v>
      </c>
    </row>
    <row r="203" spans="4:73" ht="72" customHeight="1">
      <c r="D203" s="138">
        <f t="shared" si="3"/>
        <v>154</v>
      </c>
      <c r="E203" s="139"/>
      <c r="F203" s="139"/>
      <c r="G203" s="140"/>
      <c r="H203" s="45" t="str">
        <f t="shared" ca="1" si="2"/>
        <v>clear; echo テストケース154;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146" t="str" cm="1">
        <f t="array" ref="AE203">SUBSTITUTE(INDEX($H$168:$AQ$168, , MATCH($D203, $70:$70, 0)-7),"-","")</f>
        <v>異常</v>
      </c>
      <c r="AF203" s="147"/>
      <c r="AG203" s="148"/>
      <c r="AH203" s="156" t="s">
        <v>1040</v>
      </c>
      <c r="AI203" s="157"/>
      <c r="AJ203" s="157"/>
      <c r="AK203" s="157"/>
      <c r="AL203" s="157"/>
      <c r="AM203" s="157"/>
      <c r="AN203" s="157"/>
      <c r="AO203" s="157"/>
      <c r="AP203" s="157"/>
      <c r="AQ203" s="158"/>
      <c r="AS203" s="69" t="str" cm="1">
        <f t="array" ref="AS203">SUBSTITUTE(TEXT(INDEX($H$171:$AQ$171,1,$D203-144),"000000"),"-","")</f>
        <v>220158</v>
      </c>
      <c r="AT203" s="70"/>
      <c r="AU203" s="71"/>
      <c r="AW203" s="73" t="str">
        <f>SUBSTITUTE(IF(VLOOKUP(AW$192,$AD$9:$AN$20,8,FALSE)=INDEX($E$76:$G$80,MATCH("●",INDEX($H$76:$AQ$80,,MATCH($D203,$70:$70,0)-7),0),1),"","sed -i "&amp;IF($AK$190="MacOS","'' ","")&amp;"'s#"&amp;AW$192&amp;"="""&amp;VLOOKUP(AW$192,$AD$9:$AN$20,8,FALSE)&amp;""""&amp;"#"&amp;AW$192&amp;"="&amp;""""&amp;INDEX($E$76:$G$80,MATCH("●",INDEX($H$76:$AQ$80,,MATCH($D203,$70:$70,0)-7),0),1)&amp;""""&amp;"#g'"&amp;" ${CONFIG_DIR}db_data_config.txt; export "&amp;AW$192&amp;"="&amp;""""&amp;INDEX($E$76:$G$80,MATCH("●",INDEX($H$76:$AQ$80,,MATCH($D203,$70:$70,0)-7),0),1)&amp;""";"),",",""",""")</f>
        <v/>
      </c>
      <c r="AX203" s="73" t="str">
        <f>SUBSTITUTE(IF(INDEX($E$76:$G$80,MATCH("●",INDEX($H$76:$AQ$80,,MATCH($D203,$70:$70,0)-7),0),1)=VLOOKUP(AX$192,$AD$9:$AN$20,8,FALSE),"","sed -i "&amp;IF($AK$190="MacOS","'' ","")&amp;"'s#"&amp;AX$192&amp;"="""&amp;INDEX($E$76:$G$80,MATCH("●",INDEX($H$76:$AQ$80,,MATCH($D203,$70:$70,0)-7),0),1)&amp;""""&amp;"#"&amp;AX$192&amp;"="&amp;""""&amp;VLOOKUP(AX$192,$AD$9:$AN$20,8,FALSE)&amp;""""&amp;"#g'"&amp;"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3" s="73" t="str">
        <f>SUBSTITUTE(IF(VLOOKUP(AY$192,$AD$9:$AN$20,8,FALSE)=INDEX($E$82:$G$94,MATCH("●",INDEX($H$82:$AQ$94,,MATCH($D203,$70:$70,0)-7),0),1),"","sed -i "&amp;IF($AK$190="MacOS","'' ","")&amp;"'s#"&amp;AY$192&amp;"="""&amp;VLOOKUP(AY$192,$AD$9:$AN$20,8,FALSE)&amp;""""&amp;"#"&amp;AY$192&amp;"="&amp;""""&amp;INDEX($E$82:$G$94,MATCH("●",INDEX($H$82:$AQ$94,,MATCH($D203,$70:$70,0)-7),0),1)&amp;""""&amp;"#g'"&amp;" ${CONFIG_DIR}db_data_config.txt; export "&amp;AY$192&amp;"="&amp;""""&amp;INDEX($E$82:$G$94,MATCH("●",INDEX($H$82:$AQ$94,,MATCH($D203,$70:$70,0)-7),0),1)&amp;""";"),",",""",""")</f>
        <v>sed -i '' 's#COLUMN_DATA_TYPE="char"#COLUMN_DATA_TYPE="long"#g' ${CONFIG_DIR}db_data_config.txt; export COLUMN_DATA_TYPE="long";</v>
      </c>
      <c r="AZ203" s="73" t="str">
        <f>SUBSTITUTE(IF(INDEX($E$82:$G$94,MATCH("●",INDEX($H$82:$AQ$94,,MATCH($D203,$70:$70,0)-7),0),1)=VLOOKUP(AZ$192,$AD$9:$AN$20,8,FALSE),"","sed -i "&amp;IF($AK$190="MacOS","'' ","")&amp;"'s#"&amp;AZ$192&amp;"="""&amp;INDEX($E$82:$G$94,MATCH("●",INDEX($H$82:$AQ$94,,MATCH($D203,$70:$70,0)-7),0),1)&amp;""""&amp;"#"&amp;AZ$192&amp;"="&amp;""""&amp;VLOOKUP(AZ$192,$AD$9:$AN$20,8,FALSE)&amp;""""&amp;"#g'"&amp;"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3" s="73" t="str">
        <f>SUBSTITUTE(IF(VLOOKUP(BA$192,$AD$9:$AN$20,8,FALSE)=INDEX($E$96:$G$122,MATCH("●",INDEX($H$96:$AQ$122,,MATCH($D203,$70:$70,0)-7),0),1),"","sed -i "&amp;IF($AK$190="MacOS","'' ","")&amp;"'s#"&amp;BA$192&amp;"="""&amp;VLOOKUP(BA$192,$AD$9:$AN$20,8,FALSE)&amp;""""&amp;"#"&amp;BA$192&amp;"="&amp;""""&amp;INDEX($E$96:$G$122,MATCH("●",INDEX($H$96:$AQ$122,,MATCH($D203,$70:$70,0)-7),0),1)&amp;""""&amp;"#g'"&amp;" ${CONFIG_DIR}db_data_config.txt; export "&amp;BA$192&amp;"="&amp;""""&amp;INDEX($E$96:$G$122,MATCH("●",INDEX($H$96:$AQ$122,,MATCH($D203,$70:$70,0)-7),0),1)&amp;""";"),",",""",""")</f>
        <v>sed -i '' 's#COLUMN_DATA_LENGTH="3"#COLUMN_DATA_LENGTH="2"#g' ${CONFIG_DIR}db_data_config.txt; export COLUMN_DATA_LENGTH="2";</v>
      </c>
      <c r="BB203" s="73" t="str">
        <f>SUBSTITUTE(IF(INDEX($E$96:$G$122,MATCH("●",INDEX($H$96:$AQ$122,,MATCH($D203,$70:$70,0)-7),0),1)=VLOOKUP(BB$192,$AD$9:$AN$20,8,FALSE),"","sed -i "&amp;IF($AK$190="MacOS","'' ","")&amp;"'s#"&amp;BB$192&amp;"="""&amp;INDEX($E$96:$G$122,MATCH("●",INDEX($H$96:$AQ$122,,MATCH($D203,$70:$70,0)-7),0),1)&amp;""""&amp;"#"&amp;BB$192&amp;"="&amp;""""&amp;VLOOKUP(BB$192,$AD$9:$AN$20,8,FALSE)&amp;""""&amp;"#g'"&amp;"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's#COLUMN_DATA_LENGTH="2"#COLUMN_DATA_LENGTH="3"#g' ${CONFIG_DIR}db_data_config.txt; export COLUMN_DATA_LENGTH="3";</v>
      </c>
      <c r="BC203" s="73" t="str">
        <f>SUBSTITUTE(IF(VLOOKUP(BC$192,$AD$9:$AN$20,8,FALSE)=INDEX($E$124:$G$127,MATCH("●",INDEX($H$124:$AQ$127,,MATCH($D203,$70:$70,0)-7),0),1),"","sed -i "&amp;IF($AK$190="MacOS","'' ","")&amp;"'s#"&amp;BC$192&amp;"="""&amp;VLOOKUP(BC$192,$AD$9:$AN$20,8,FALSE)&amp;""""&amp;"#"&amp;BC$192&amp;"="&amp;""""&amp;INDEX($E$124:$G$127,MATCH("●",INDEX($H$124:$AQ$127,,MATCH($D203,$70:$70,0)-7),0),1)&amp;""""&amp;"#g'"&amp;" ${CONFIG_DIR}db_data_config.txt; export "&amp;BC$192&amp;"="&amp;""""&amp;INDEX($E$124:$G$127,MATCH("●",INDEX($H$124:$AQ$127,,MATCH($D203,$70:$70,0)-7),0),1)&amp;""";"),",",""",""")</f>
        <v>sed -i '' 's#COLUMN_DATA_TRIM="NONE"#COLUMN_DATA_TRIM="FTBT"#g' ${CONFIG_DIR}db_data_config.txt; export COLUMN_DATA_TRIM="FTBT";</v>
      </c>
      <c r="BD203" s="73" t="str">
        <f>SUBSTITUTE(IF(INDEX($E$124:$G$127,MATCH("●",INDEX($H$124:$AQ$127,,MATCH($D203,$70:$70,0)-7),0),1)=VLOOKUP(BD$192,$AD$9:$AN$20,8,FALSE),"","sed -i "&amp;IF($AK$190="MacOS","'' ","")&amp;"'s#"&amp;BD$192&amp;"="""&amp;INDEX($E$124:$G$127,MATCH("●",INDEX($H$124:$AQ$127,,MATCH($D203,$70:$70,0)-7),0),1)&amp;""""&amp;"#"&amp;BD$192&amp;"="&amp;""""&amp;VLOOKUP(BD$192,$AD$9:$AN$20,8,FALSE)&amp;""""&amp;"#g'"&amp;"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3" s="73" t="str">
        <f>SUBSTITUTE(IF(VLOOKUP(BE$192,$AD$9:$AN$20,8,FALSE)=INDEX($E$129:$G$134,MATCH("●",INDEX($H$129:$AQ$134,,MATCH($D203,$70:$70,0)-7),0),1),"","sed -i "&amp;IF($AK$190="MacOS","'' ","")&amp;"'s#"&amp;BE$192&amp;"="""&amp;VLOOKUP(BE$192,$AD$9:$AN$20,8,FALSE)&amp;""""&amp;"#"&amp;BE$192&amp;"="&amp;""""&amp;INDEX($E$129:$G$134,MATCH("●",INDEX($H$129:$AQ$134,,MATCH($D203,$70:$70,0)-7),0),1)&amp;""""&amp;"#g'"&amp;" ${CONFIG_DIR}db_data_config.txt; export "&amp;BE$192&amp;"="&amp;""""&amp;INDEX($E$129:$G$134,MATCH("●",INDEX($H$129:$AQ$134,,MATCH($D203,$70:$70,0)-7),0),1)&amp;""";"),",",""",""")</f>
        <v/>
      </c>
      <c r="BF203" s="73" t="str">
        <f>SUBSTITUTE(IF(INDEX($E$129:$G$134,MATCH("●",INDEX($H$129:$AQ$134,,MATCH($D203,$70:$70,0)-7),0),1)=VLOOKUP(BF$192,$AD$9:$AN$20,8,FALSE),"","sed -i "&amp;IF($AK$190="MacOS","'' ","")&amp;"'s#"&amp;BF$192&amp;"="""&amp;INDEX($E$129:$G$134,MATCH("●",INDEX($H$129:$AQ$134,,MATCH($D203,$70:$70,0)-7),0),1)&amp;""""&amp;"#"&amp;BF$192&amp;"="&amp;""""&amp;VLOOKUP(BF$192,$AD$9:$AN$20,8,FALSE)&amp;""""&amp;"#g'"&amp;"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3" s="73" t="str">
        <f>SUBSTITUTE(IF(VLOOKUP(BG$192,$AD$9:$AN$20,8,FALSE)=INDEX($E$136:$G$140,MATCH("●",INDEX($H$136:$AQ$140,,MATCH($D203,$70:$70,0)-7),0),1),"","sed -i "&amp;IF($AK$190="MacOS","'' ","")&amp;"'s#"&amp;BG$192&amp;"="""&amp;VLOOKUP(BG$192,$AD$9:$AN$20,8,FALSE)&amp;""""&amp;"#"&amp;BG$192&amp;"="&amp;""""&amp;INDEX($E$136:$G$140,MATCH("●",INDEX($H$136:$AQ$140,,MATCH($D203,$70:$70,0)-7),0),1)&amp;""""&amp;"#g'"&amp;" ${CONFIG_DIR}db_data_config.txt; export "&amp;BG$192&amp;"="&amp;""""&amp;INDEX($E$136:$G$140,MATCH("●",INDEX($H$136:$AQ$140,,MATCH($D203,$70:$70,0)-7),0),1)&amp;""";"),",",""",""")</f>
        <v/>
      </c>
      <c r="BH203" s="73" t="str">
        <f>SUBSTITUTE(IF(INDEX($E$136:$G$140,MATCH("●",INDEX($H$136:$AQ$140,,MATCH($D203,$70:$70,0)-7),0),1)=VLOOKUP(BH$192,$AD$9:$AN$20,8,FALSE),"","sed -i "&amp;IF($AK$190="MacOS","'' ","")&amp;"'s#"&amp;BH$192&amp;"="""&amp;INDEX($E$136:$G$140,MATCH("●",INDEX($H$136:$AQ$140,,MATCH($D203,$70:$70,0)-7),0),1)&amp;""""&amp;"#"&amp;BH$192&amp;"="&amp;""""&amp;VLOOKUP(BH$192,$AD$9:$AN$20,8,FALSE)&amp;""""&amp;"#g'"&amp;"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3" s="73" t="str">
        <f>SUBSTITUTE(IF(VLOOKUP(BI$192,$AD$9:$AN$20,8,FALSE)=INDEX($E$142:$G$146,MATCH("●",INDEX($H$142:$AQ$146,,MATCH($D203,$70:$70,0)-7),0),1),"","sed -i "&amp;IF($AK$190="MacOS","'' ","")&amp;"'s#"&amp;BI$192&amp;"="""&amp;VLOOKUP(BI$192,$AD$9:$AN$20,8,FALSE)&amp;""""&amp;"#"&amp;BI$192&amp;"="&amp;""""&amp;INDEX($E$142:$G$146,MATCH("●",INDEX($H$142:$AQ$146,,MATCH($D203,$70:$70,0)-7),0),1)&amp;""""&amp;"#g'"&amp;" ${CONFIG_DIR}db_data_config.txt; export "&amp;BI$192&amp;"="&amp;""""&amp;INDEX($E$142:$G$146,MATCH("●",INDEX($H$142:$AQ$146,,MATCH($D203,$70:$70,0)-7),0),1)&amp;""";"),",",""",""")</f>
        <v/>
      </c>
      <c r="BJ203" s="73" t="str">
        <f>SUBSTITUTE(IF(INDEX($E$142:$G$146,MATCH("●",INDEX($H$142:$AQ$146,,MATCH($D203,$70:$70,0)-7),0),1)=VLOOKUP(BJ$192,$AD$9:$AN$20,8,FALSE),"","sed -i "&amp;IF($AK$190="MacOS","'' ","")&amp;"'s#"&amp;BJ$192&amp;"="""&amp;INDEX($E$142:$G$146,MATCH("●",INDEX($H$142:$AQ$146,,MATCH($D203,$70:$70,0)-7),0),1)&amp;""""&amp;"#"&amp;BJ$192&amp;"="&amp;""""&amp;VLOOKUP(BJ$192,$AD$9:$AN$20,8,FALSE)&amp;""""&amp;"#g'"&amp;"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3" s="73" t="str">
        <f>SUBSTITUTE(IF(VLOOKUP(BK$192,$AD$9:$AN$20,8,FALSE)=INDEX($E$148:$G$150,MATCH("●",INDEX($H$148:$AQ$150,,MATCH($D203,$70:$70,0)-7),0),1),"","sed -i "&amp;IF($AK$190="MacOS","'' ","")&amp;"'s#"&amp;BK$192&amp;"="""&amp;VLOOKUP(BK$192,$AD$9:$AN$20,8,FALSE)&amp;""""&amp;"#"&amp;BK$192&amp;"="&amp;""""&amp;INDEX($E$148:$G$150,MATCH("●",INDEX($H$148:$AQ$150,,MATCH($D203,$70:$70,0)-7),0),1)&amp;""""&amp;"#g'"&amp;" ${CONFIG_DIR}db_data_config.txt; export "&amp;BK$192&amp;"="&amp;""""&amp;INDEX($E$148:$G$150,MATCH("●",INDEX($H$148:$AQ$150,,MATCH($D203,$70:$70,0)-7),0),1)&amp;""";"),",",""",""")</f>
        <v/>
      </c>
      <c r="BL203" s="73" t="str">
        <f>SUBSTITUTE(IF(INDEX($E$148:$G$150,MATCH("●",INDEX($H$148:$AQ$150,,MATCH($D203,$70:$70,0)-7),0),1)=VLOOKUP(BL$192,$AD$9:$AN$20,8,FALSE),"","sed -i "&amp;IF($AK$190="MacOS","'' ","")&amp;"'s#"&amp;BL$192&amp;"="""&amp;INDEX($E$148:$G$150,MATCH("●",INDEX($H$148:$AQ$150,,MATCH($D203,$70:$70,0)-7),0),1)&amp;""""&amp;"#"&amp;BL$192&amp;"="&amp;""""&amp;VLOOKUP(BL$192,$AD$9:$AN$20,8,FALSE)&amp;""""&amp;"#g'"&amp;"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3" s="73" t="str">
        <f>SUBSTITUTE(IF(VLOOKUP(BM$192,$AD$9:$AN$20,8,FALSE)=INDEX($E$152:$G$154,MATCH("●",INDEX($H$152:$AQ$154,,MATCH($D203,$70:$70,0)-7),0),1),"","sed -i "&amp;IF($AK$190="MacOS","'' ","")&amp;"'s#"&amp;BM$192&amp;"="""&amp;VLOOKUP(BM$192,$AD$9:$AN$20,8,FALSE)&amp;""""&amp;"#"&amp;BM$192&amp;"="&amp;""""&amp;INDEX($E$152:$G$154,MATCH("●",INDEX($H$152:$AQ$154,,MATCH($D203,$70:$70,0)-7),0),1)&amp;""""&amp;"#g'"&amp;" ${CONFIG_DIR}db_data_config.txt; export "&amp;BM$192&amp;"="&amp;""""&amp;INDEX($E$152:$G$154,MATCH("●",INDEX($H$152:$AQ$154,,MATCH($D203,$70:$70,0)-7),0),1)&amp;""";"),",",""",""")</f>
        <v/>
      </c>
      <c r="BN203" s="73" t="str">
        <f>SUBSTITUTE(IF(INDEX($E$152:$G$154,MATCH("●",INDEX($H$152:$AQ$154,,MATCH($D203,$70:$70,0)-7),0),1)=VLOOKUP(BN$192,$AD$9:$AN$20,8,FALSE),"","sed -i "&amp;IF($AK$190="MacOS","'' ","")&amp;"'s#"&amp;BN$192&amp;"="""&amp;INDEX($E$152:$G$154,MATCH("●",INDEX($H$152:$AQ$154,,MATCH($D203,$70:$70,0)-7),0),1)&amp;""""&amp;"#"&amp;BN$192&amp;"="&amp;""""&amp;VLOOKUP(BN$192,$AD$9:$AN$20,8,FALSE)&amp;""""&amp;"#g'"&amp;"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3" s="73" t="str">
        <f>SUBSTITUTE(IF(VLOOKUP(BO$192,$AD$9:$AN$20,8,FALSE)=INDEX($E$156:$G$158,MATCH("●",INDEX($H$156:$AQ$158,,MATCH($D203,$70:$70,0)-7),0),1),"","sed -i "&amp;IF($AK$190="MacOS","'' ","")&amp;"'s#"&amp;BO$192&amp;"="""&amp;VLOOKUP(BO$192,$AD$9:$AN$20,8,FALSE)&amp;""""&amp;"#"&amp;BO$192&amp;"="&amp;""""&amp;INDEX($E$156:$G$158,MATCH("●",INDEX($H$156:$AQ$158,,MATCH($D203,$70:$70,0)-7),0),1)&amp;""""&amp;"#g'"&amp;" ${CONFIG_DIR}db_data_config.txt; export "&amp;BO$192&amp;"="&amp;""""&amp;INDEX($E$156:$G$158,MATCH("●",INDEX($H$156:$AQ$158,,MATCH($D203,$70:$70,0)-7),0),1)&amp;""";"),",",""",""")</f>
        <v/>
      </c>
      <c r="BP203" s="73" t="str">
        <f>SUBSTITUTE(IF(INDEX($E$156:$G$158,MATCH("●",INDEX($H$156:$AQ$158,,MATCH($D203,$70:$70,0)-7),0),1)=VLOOKUP(BP$192,$AD$9:$AN$20,8,FALSE),"","sed -i "&amp;IF($AK$190="MacOS","'' ","")&amp;"'s#"&amp;BP$192&amp;"="""&amp;INDEX($E$156:$G$158,MATCH("●",INDEX($H$156:$AQ$158,,MATCH($D203,$70:$70,0)-7),0),1)&amp;""""&amp;"#"&amp;BP$192&amp;"="&amp;""""&amp;VLOOKUP(BP$192,$AD$9:$AN$20,8,FALSE)&amp;""""&amp;"#g'"&amp;"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3" s="73" t="str">
        <f>SUBSTITUTE(IF(VLOOKUP(BQ$192,$AD$9:$AN$20,8,FALSE)=INDEX($E$160:$G$162,MATCH("●",INDEX($H$160:$AQ$162,,MATCH($D203,$70:$70,0)-7),0),1),"","sed -i "&amp;IF($AK$190="MacOS","'' ","")&amp;"'s#"&amp;BQ$192&amp;"="""&amp;VLOOKUP(BQ$192,$AD$9:$AN$20,8,FALSE)&amp;""""&amp;"#"&amp;BQ$192&amp;"="&amp;""""&amp;INDEX($E$160:$G$162,MATCH("●",INDEX($H$160:$AQ$162,,MATCH($D203,$70:$70,0)-7),0),1)&amp;""""&amp;"#g'"&amp;" ${CONFIG_DIR}db_data_config.txt; export "&amp;BQ$192&amp;"="&amp;""""&amp;INDEX($E$160:$G$162,MATCH("●",INDEX($H$160:$AQ$162,,MATCH($D203,$70:$70,0)-7),0),1)&amp;""";"),",",""",""")</f>
        <v/>
      </c>
      <c r="BR203" s="73" t="str">
        <f>SUBSTITUTE(IF(INDEX($E$160:$G$162,MATCH("●",INDEX($H$160:$AQ$162,,MATCH($D203,$70:$70,0)-7),0),1)=VLOOKUP(BR$192,$AD$9:$AN$20,8,FALSE),"","sed -i "&amp;IF($AK$190="MacOS","'' ","")&amp;"'s#"&amp;BR$192&amp;"="""&amp;INDEX($E$160:$G$162,MATCH("●",INDEX($H$160:$AQ$162,,MATCH($D203,$70:$70,0)-7),0),1)&amp;""""&amp;"#"&amp;BR$192&amp;"="&amp;""""&amp;VLOOKUP(BR$192,$AD$9:$AN$20,8,FALSE)&amp;""""&amp;"#g'"&amp;"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3" s="73" t="str">
        <f>SUBSTITUTE(IF(VLOOKUP(BS$192,$AD$9:$AN$20,8,FALSE)=INDEX($E$164:$G$166,MATCH("●",INDEX($H$164:$AQ$166,,MATCH($D203,$70:$70,0)-7),0),1),"","sed -i "&amp;IF($AK$190="MacOS","'' ","")&amp;"'s#"&amp;BS$192&amp;"="""&amp;VLOOKUP(BS$192,$AD$9:$AN$20,8,FALSE)&amp;""""&amp;"#"&amp;BS$192&amp;"="&amp;""""&amp;INDEX($E$164:$G$166,MATCH("●",INDEX($H$164:$AQ$166,,MATCH($D203,$70:$70,0)-7),0),1)&amp;""""&amp;"#g'"&amp;" ${CONFIG_DIR}db_data_config.txt; export "&amp;BS$192&amp;"="&amp;""""&amp;INDEX($E$164:$G$166,MATCH("●",INDEX($H$164:$AQ$166,,MATCH($D203,$70:$70,0)-7),0),1)&amp;""";"),",",""",""")</f>
        <v/>
      </c>
      <c r="BT203" s="73" t="str">
        <f>SUBSTITUTE(IF(INDEX($E$164:$G$166,MATCH("●",INDEX($H$164:$AQ$166,,MATCH($D203,$70:$70,0)-7),0),1)=VLOOKUP(BT$192,$AD$9:$AN$20,8,FALSE),"","sed -i "&amp;IF($AK$190="MacOS","'' ","")&amp;"'s#"&amp;BT$192&amp;"="""&amp;INDEX($E$164:$G$166,MATCH("●",INDEX($H$164:$AQ$166,,MATCH($D203,$70:$70,0)-7),0),1)&amp;""""&amp;"#"&amp;BT$192&amp;"="&amp;""""&amp;VLOOKUP(BT$192,$AD$9:$AN$20,8,FALSE)&amp;""""&amp;"#g'"&amp;"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3" s="60" t="s">
        <v>1107</v>
      </c>
    </row>
    <row r="204" spans="4:73" ht="72" customHeight="1">
      <c r="D204" s="138">
        <f t="shared" si="3"/>
        <v>155</v>
      </c>
      <c r="E204" s="139"/>
      <c r="F204" s="139"/>
      <c r="G204" s="140"/>
      <c r="H204" s="45" t="str">
        <f t="shared" ca="1" si="2"/>
        <v>clear; echo テストケース155; sed -i '' 's#COLUMN_DATA_TYPE="char"#COLUMN_DATA_TYPE="long"#g' ${CONFIG_DIR}db_data_config.txt; export COLUMN_DATA_TYPE="long";sed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146" t="str" cm="1">
        <f t="array" ref="AE204">SUBSTITUTE(INDEX($H$168:$AQ$168, , MATCH($D204, $70:$70, 0)-7),"-","")</f>
        <v>正常</v>
      </c>
      <c r="AF204" s="147"/>
      <c r="AG204" s="148"/>
      <c r="AH204" s="156" t="s">
        <v>1041</v>
      </c>
      <c r="AI204" s="157"/>
      <c r="AJ204" s="157"/>
      <c r="AK204" s="157"/>
      <c r="AL204" s="157"/>
      <c r="AM204" s="157"/>
      <c r="AN204" s="157"/>
      <c r="AO204" s="157"/>
      <c r="AP204" s="157"/>
      <c r="AQ204" s="158"/>
      <c r="AS204" s="69" t="str" cm="1">
        <f t="array" ref="AS204">SUBSTITUTE(TEXT(INDEX($H$171:$AQ$171,1,$D204-144),"000000"),"-","")</f>
        <v>220001</v>
      </c>
      <c r="AT204" s="70"/>
      <c r="AU204" s="71"/>
      <c r="AW204" s="73" t="str">
        <f>SUBSTITUTE(IF(VLOOKUP(AW$192,$AD$9:$AN$20,8,FALSE)=INDEX($E$76:$G$80,MATCH("●",INDEX($H$76:$AQ$80,,MATCH($D204,$70:$70,0)-7),0),1),"","sed -i "&amp;IF($AK$190="MacOS","'' ","")&amp;"'s#"&amp;AW$192&amp;"="""&amp;VLOOKUP(AW$192,$AD$9:$AN$20,8,FALSE)&amp;""""&amp;"#"&amp;AW$192&amp;"="&amp;""""&amp;INDEX($E$76:$G$80,MATCH("●",INDEX($H$76:$AQ$80,,MATCH($D204,$70:$70,0)-7),0),1)&amp;""""&amp;"#g'"&amp;" ${CONFIG_DIR}db_data_config.txt; export "&amp;AW$192&amp;"="&amp;""""&amp;INDEX($E$76:$G$80,MATCH("●",INDEX($H$76:$AQ$80,,MATCH($D204,$70:$70,0)-7),0),1)&amp;""";"),",",""",""")</f>
        <v/>
      </c>
      <c r="AX204" s="73" t="str">
        <f>SUBSTITUTE(IF(INDEX($E$76:$G$80,MATCH("●",INDEX($H$76:$AQ$80,,MATCH($D204,$70:$70,0)-7),0),1)=VLOOKUP(AX$192,$AD$9:$AN$20,8,FALSE),"","sed -i "&amp;IF($AK$190="MacOS","'' ","")&amp;"'s#"&amp;AX$192&amp;"="""&amp;INDEX($E$76:$G$80,MATCH("●",INDEX($H$76:$AQ$80,,MATCH($D204,$70:$70,0)-7),0),1)&amp;""""&amp;"#"&amp;AX$192&amp;"="&amp;""""&amp;VLOOKUP(AX$192,$AD$9:$AN$20,8,FALSE)&amp;""""&amp;"#g'"&amp;"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4" s="73" t="str">
        <f>SUBSTITUTE(IF(VLOOKUP(AY$192,$AD$9:$AN$20,8,FALSE)=INDEX($E$82:$G$94,MATCH("●",INDEX($H$82:$AQ$94,,MATCH($D204,$70:$70,0)-7),0),1),"","sed -i "&amp;IF($AK$190="MacOS","'' ","")&amp;"'s#"&amp;AY$192&amp;"="""&amp;VLOOKUP(AY$192,$AD$9:$AN$20,8,FALSE)&amp;""""&amp;"#"&amp;AY$192&amp;"="&amp;""""&amp;INDEX($E$82:$G$94,MATCH("●",INDEX($H$82:$AQ$94,,MATCH($D204,$70:$70,0)-7),0),1)&amp;""""&amp;"#g'"&amp;" ${CONFIG_DIR}db_data_config.txt; export "&amp;AY$192&amp;"="&amp;""""&amp;INDEX($E$82:$G$94,MATCH("●",INDEX($H$82:$AQ$94,,MATCH($D204,$70:$70,0)-7),0),1)&amp;""";"),",",""",""")</f>
        <v>sed -i '' 's#COLUMN_DATA_TYPE="char"#COLUMN_DATA_TYPE="long"#g' ${CONFIG_DIR}db_data_config.txt; export COLUMN_DATA_TYPE="long";</v>
      </c>
      <c r="AZ204" s="73" t="str">
        <f>SUBSTITUTE(IF(INDEX($E$82:$G$94,MATCH("●",INDEX($H$82:$AQ$94,,MATCH($D204,$70:$70,0)-7),0),1)=VLOOKUP(AZ$192,$AD$9:$AN$20,8,FALSE),"","sed -i "&amp;IF($AK$190="MacOS","'' ","")&amp;"'s#"&amp;AZ$192&amp;"="""&amp;INDEX($E$82:$G$94,MATCH("●",INDEX($H$82:$AQ$94,,MATCH($D204,$70:$70,0)-7),0),1)&amp;""""&amp;"#"&amp;AZ$192&amp;"="&amp;""""&amp;VLOOKUP(AZ$192,$AD$9:$AN$20,8,FALSE)&amp;""""&amp;"#g'"&amp;"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4" s="73" t="str">
        <f>SUBSTITUTE(IF(VLOOKUP(BA$192,$AD$9:$AN$20,8,FALSE)=INDEX($E$96:$G$122,MATCH("●",INDEX($H$96:$AQ$122,,MATCH($D204,$70:$70,0)-7),0),1),"","sed -i "&amp;IF($AK$190="MacOS","'' ","")&amp;"'s#"&amp;BA$192&amp;"="""&amp;VLOOKUP(BA$192,$AD$9:$AN$20,8,FALSE)&amp;""""&amp;"#"&amp;BA$192&amp;"="&amp;""""&amp;INDEX($E$96:$G$122,MATCH("●",INDEX($H$96:$AQ$122,,MATCH($D204,$70:$70,0)-7),0),1)&amp;""""&amp;"#g'"&amp;" ${CONFIG_DIR}db_data_config.txt; export "&amp;BA$192&amp;"="&amp;""""&amp;INDEX($E$96:$G$122,MATCH("●",INDEX($H$96:$AQ$122,,MATCH($D204,$70:$70,0)-7),0),1)&amp;""";"),",",""",""")</f>
        <v/>
      </c>
      <c r="BB204" s="73" t="str">
        <f>SUBSTITUTE(IF(INDEX($E$96:$G$122,MATCH("●",INDEX($H$96:$AQ$122,,MATCH($D204,$70:$70,0)-7),0),1)=VLOOKUP(BB$192,$AD$9:$AN$20,8,FALSE),"","sed -i "&amp;IF($AK$190="MacOS","'' ","")&amp;"'s#"&amp;BB$192&amp;"="""&amp;INDEX($E$96:$G$122,MATCH("●",INDEX($H$96:$AQ$122,,MATCH($D204,$70:$70,0)-7),0),1)&amp;""""&amp;"#"&amp;BB$192&amp;"="&amp;""""&amp;VLOOKUP(BB$192,$AD$9:$AN$20,8,FALSE)&amp;""""&amp;"#g'"&amp;"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/>
      </c>
      <c r="BC204" s="73" t="str">
        <f>SUBSTITUTE(IF(VLOOKUP(BC$192,$AD$9:$AN$20,8,FALSE)=INDEX($E$124:$G$127,MATCH("●",INDEX($H$124:$AQ$127,,MATCH($D204,$70:$70,0)-7),0),1),"","sed -i "&amp;IF($AK$190="MacOS","'' ","")&amp;"'s#"&amp;BC$192&amp;"="""&amp;VLOOKUP(BC$192,$AD$9:$AN$20,8,FALSE)&amp;""""&amp;"#"&amp;BC$192&amp;"="&amp;""""&amp;INDEX($E$124:$G$127,MATCH("●",INDEX($H$124:$AQ$127,,MATCH($D204,$70:$70,0)-7),0),1)&amp;""""&amp;"#g'"&amp;" ${CONFIG_DIR}db_data_config.txt; export "&amp;BC$192&amp;"="&amp;""""&amp;INDEX($E$124:$G$127,MATCH("●",INDEX($H$124:$AQ$127,,MATCH($D204,$70:$70,0)-7),0),1)&amp;""";"),",",""",""")</f>
        <v>sed -i '' 's#COLUMN_DATA_TRIM="NONE"#COLUMN_DATA_TRIM="FTBT"#g' ${CONFIG_DIR}db_data_config.txt; export COLUMN_DATA_TRIM="FTBT";</v>
      </c>
      <c r="BD204" s="73" t="str">
        <f>SUBSTITUTE(IF(INDEX($E$124:$G$127,MATCH("●",INDEX($H$124:$AQ$127,,MATCH($D204,$70:$70,0)-7),0),1)=VLOOKUP(BD$192,$AD$9:$AN$20,8,FALSE),"","sed -i "&amp;IF($AK$190="MacOS","'' ","")&amp;"'s#"&amp;BD$192&amp;"="""&amp;INDEX($E$124:$G$127,MATCH("●",INDEX($H$124:$AQ$127,,MATCH($D204,$70:$70,0)-7),0),1)&amp;""""&amp;"#"&amp;BD$192&amp;"="&amp;""""&amp;VLOOKUP(BD$192,$AD$9:$AN$20,8,FALSE)&amp;""""&amp;"#g'"&amp;"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4" s="73" t="str">
        <f>SUBSTITUTE(IF(VLOOKUP(BE$192,$AD$9:$AN$20,8,FALSE)=INDEX($E$129:$G$134,MATCH("●",INDEX($H$129:$AQ$134,,MATCH($D204,$70:$70,0)-7),0),1),"","sed -i "&amp;IF($AK$190="MacOS","'' ","")&amp;"'s#"&amp;BE$192&amp;"="""&amp;VLOOKUP(BE$192,$AD$9:$AN$20,8,FALSE)&amp;""""&amp;"#"&amp;BE$192&amp;"="&amp;""""&amp;INDEX($E$129:$G$134,MATCH("●",INDEX($H$129:$AQ$134,,MATCH($D204,$70:$70,0)-7),0),1)&amp;""""&amp;"#g'"&amp;" ${CONFIG_DIR}db_data_config.txt; export "&amp;BE$192&amp;"="&amp;""""&amp;INDEX($E$129:$G$134,MATCH("●",INDEX($H$129:$AQ$134,,MATCH($D204,$70:$70,0)-7),0),1)&amp;""";"),",",""",""")</f>
        <v/>
      </c>
      <c r="BF204" s="73" t="str">
        <f>SUBSTITUTE(IF(INDEX($E$129:$G$134,MATCH("●",INDEX($H$129:$AQ$134,,MATCH($D204,$70:$70,0)-7),0),1)=VLOOKUP(BF$192,$AD$9:$AN$20,8,FALSE),"","sed -i "&amp;IF($AK$190="MacOS","'' ","")&amp;"'s#"&amp;BF$192&amp;"="""&amp;INDEX($E$129:$G$134,MATCH("●",INDEX($H$129:$AQ$134,,MATCH($D204,$70:$70,0)-7),0),1)&amp;""""&amp;"#"&amp;BF$192&amp;"="&amp;""""&amp;VLOOKUP(BF$192,$AD$9:$AN$20,8,FALSE)&amp;""""&amp;"#g'"&amp;"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4" s="73" t="str">
        <f>SUBSTITUTE(IF(VLOOKUP(BG$192,$AD$9:$AN$20,8,FALSE)=INDEX($E$136:$G$140,MATCH("●",INDEX($H$136:$AQ$140,,MATCH($D204,$70:$70,0)-7),0),1),"","sed -i "&amp;IF($AK$190="MacOS","'' ","")&amp;"'s#"&amp;BG$192&amp;"="""&amp;VLOOKUP(BG$192,$AD$9:$AN$20,8,FALSE)&amp;""""&amp;"#"&amp;BG$192&amp;"="&amp;""""&amp;INDEX($E$136:$G$140,MATCH("●",INDEX($H$136:$AQ$140,,MATCH($D204,$70:$70,0)-7),0),1)&amp;""""&amp;"#g'"&amp;" ${CONFIG_DIR}db_data_config.txt; export "&amp;BG$192&amp;"="&amp;""""&amp;INDEX($E$136:$G$140,MATCH("●",INDEX($H$136:$AQ$140,,MATCH($D204,$70:$70,0)-7),0),1)&amp;""";"),",",""",""")</f>
        <v/>
      </c>
      <c r="BH204" s="73" t="str">
        <f>SUBSTITUTE(IF(INDEX($E$136:$G$140,MATCH("●",INDEX($H$136:$AQ$140,,MATCH($D204,$70:$70,0)-7),0),1)=VLOOKUP(BH$192,$AD$9:$AN$20,8,FALSE),"","sed -i "&amp;IF($AK$190="MacOS","'' ","")&amp;"'s#"&amp;BH$192&amp;"="""&amp;INDEX($E$136:$G$140,MATCH("●",INDEX($H$136:$AQ$140,,MATCH($D204,$70:$70,0)-7),0),1)&amp;""""&amp;"#"&amp;BH$192&amp;"="&amp;""""&amp;VLOOKUP(BH$192,$AD$9:$AN$20,8,FALSE)&amp;""""&amp;"#g'"&amp;"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4" s="73" t="str">
        <f>SUBSTITUTE(IF(VLOOKUP(BI$192,$AD$9:$AN$20,8,FALSE)=INDEX($E$142:$G$146,MATCH("●",INDEX($H$142:$AQ$146,,MATCH($D204,$70:$70,0)-7),0),1),"","sed -i "&amp;IF($AK$190="MacOS","'' ","")&amp;"'s#"&amp;BI$192&amp;"="""&amp;VLOOKUP(BI$192,$AD$9:$AN$20,8,FALSE)&amp;""""&amp;"#"&amp;BI$192&amp;"="&amp;""""&amp;INDEX($E$142:$G$146,MATCH("●",INDEX($H$142:$AQ$146,,MATCH($D204,$70:$70,0)-7),0),1)&amp;""""&amp;"#g'"&amp;" ${CONFIG_DIR}db_data_config.txt; export "&amp;BI$192&amp;"="&amp;""""&amp;INDEX($E$142:$G$146,MATCH("●",INDEX($H$142:$AQ$146,,MATCH($D204,$70:$70,0)-7),0),1)&amp;""";"),",",""",""")</f>
        <v/>
      </c>
      <c r="BJ204" s="73" t="str">
        <f>SUBSTITUTE(IF(INDEX($E$142:$G$146,MATCH("●",INDEX($H$142:$AQ$146,,MATCH($D204,$70:$70,0)-7),0),1)=VLOOKUP(BJ$192,$AD$9:$AN$20,8,FALSE),"","sed -i "&amp;IF($AK$190="MacOS","'' ","")&amp;"'s#"&amp;BJ$192&amp;"="""&amp;INDEX($E$142:$G$146,MATCH("●",INDEX($H$142:$AQ$146,,MATCH($D204,$70:$70,0)-7),0),1)&amp;""""&amp;"#"&amp;BJ$192&amp;"="&amp;""""&amp;VLOOKUP(BJ$192,$AD$9:$AN$20,8,FALSE)&amp;""""&amp;"#g'"&amp;"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4" s="73" t="str">
        <f>SUBSTITUTE(IF(VLOOKUP(BK$192,$AD$9:$AN$20,8,FALSE)=INDEX($E$148:$G$150,MATCH("●",INDEX($H$148:$AQ$150,,MATCH($D204,$70:$70,0)-7),0),1),"","sed -i "&amp;IF($AK$190="MacOS","'' ","")&amp;"'s#"&amp;BK$192&amp;"="""&amp;VLOOKUP(BK$192,$AD$9:$AN$20,8,FALSE)&amp;""""&amp;"#"&amp;BK$192&amp;"="&amp;""""&amp;INDEX($E$148:$G$150,MATCH("●",INDEX($H$148:$AQ$150,,MATCH($D204,$70:$70,0)-7),0),1)&amp;""""&amp;"#g'"&amp;" ${CONFIG_DIR}db_data_config.txt; export "&amp;BK$192&amp;"="&amp;""""&amp;INDEX($E$148:$G$150,MATCH("●",INDEX($H$148:$AQ$150,,MATCH($D204,$70:$70,0)-7),0),1)&amp;""";"),",",""",""")</f>
        <v/>
      </c>
      <c r="BL204" s="73" t="str">
        <f>SUBSTITUTE(IF(INDEX($E$148:$G$150,MATCH("●",INDEX($H$148:$AQ$150,,MATCH($D204,$70:$70,0)-7),0),1)=VLOOKUP(BL$192,$AD$9:$AN$20,8,FALSE),"","sed -i "&amp;IF($AK$190="MacOS","'' ","")&amp;"'s#"&amp;BL$192&amp;"="""&amp;INDEX($E$148:$G$150,MATCH("●",INDEX($H$148:$AQ$150,,MATCH($D204,$70:$70,0)-7),0),1)&amp;""""&amp;"#"&amp;BL$192&amp;"="&amp;""""&amp;VLOOKUP(BL$192,$AD$9:$AN$20,8,FALSE)&amp;""""&amp;"#g'"&amp;"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4" s="73" t="str">
        <f>SUBSTITUTE(IF(VLOOKUP(BM$192,$AD$9:$AN$20,8,FALSE)=INDEX($E$152:$G$154,MATCH("●",INDEX($H$152:$AQ$154,,MATCH($D204,$70:$70,0)-7),0),1),"","sed -i "&amp;IF($AK$190="MacOS","'' ","")&amp;"'s#"&amp;BM$192&amp;"="""&amp;VLOOKUP(BM$192,$AD$9:$AN$20,8,FALSE)&amp;""""&amp;"#"&amp;BM$192&amp;"="&amp;""""&amp;INDEX($E$152:$G$154,MATCH("●",INDEX($H$152:$AQ$154,,MATCH($D204,$70:$70,0)-7),0),1)&amp;""""&amp;"#g'"&amp;" ${CONFIG_DIR}db_data_config.txt; export "&amp;BM$192&amp;"="&amp;""""&amp;INDEX($E$152:$G$154,MATCH("●",INDEX($H$152:$AQ$154,,MATCH($D204,$70:$70,0)-7),0),1)&amp;""";"),",",""",""")</f>
        <v/>
      </c>
      <c r="BN204" s="73" t="str">
        <f>SUBSTITUTE(IF(INDEX($E$152:$G$154,MATCH("●",INDEX($H$152:$AQ$154,,MATCH($D204,$70:$70,0)-7),0),1)=VLOOKUP(BN$192,$AD$9:$AN$20,8,FALSE),"","sed -i "&amp;IF($AK$190="MacOS","'' ","")&amp;"'s#"&amp;BN$192&amp;"="""&amp;INDEX($E$152:$G$154,MATCH("●",INDEX($H$152:$AQ$154,,MATCH($D204,$70:$70,0)-7),0),1)&amp;""""&amp;"#"&amp;BN$192&amp;"="&amp;""""&amp;VLOOKUP(BN$192,$AD$9:$AN$20,8,FALSE)&amp;""""&amp;"#g'"&amp;"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4" s="73" t="str">
        <f>SUBSTITUTE(IF(VLOOKUP(BO$192,$AD$9:$AN$20,8,FALSE)=INDEX($E$156:$G$158,MATCH("●",INDEX($H$156:$AQ$158,,MATCH($D204,$70:$70,0)-7),0),1),"","sed -i "&amp;IF($AK$190="MacOS","'' ","")&amp;"'s#"&amp;BO$192&amp;"="""&amp;VLOOKUP(BO$192,$AD$9:$AN$20,8,FALSE)&amp;""""&amp;"#"&amp;BO$192&amp;"="&amp;""""&amp;INDEX($E$156:$G$158,MATCH("●",INDEX($H$156:$AQ$158,,MATCH($D204,$70:$70,0)-7),0),1)&amp;""""&amp;"#g'"&amp;" ${CONFIG_DIR}db_data_config.txt; export "&amp;BO$192&amp;"="&amp;""""&amp;INDEX($E$156:$G$158,MATCH("●",INDEX($H$156:$AQ$158,,MATCH($D204,$70:$70,0)-7),0),1)&amp;""";"),",",""",""")</f>
        <v/>
      </c>
      <c r="BP204" s="73" t="str">
        <f>SUBSTITUTE(IF(INDEX($E$156:$G$158,MATCH("●",INDEX($H$156:$AQ$158,,MATCH($D204,$70:$70,0)-7),0),1)=VLOOKUP(BP$192,$AD$9:$AN$20,8,FALSE),"","sed -i "&amp;IF($AK$190="MacOS","'' ","")&amp;"'s#"&amp;BP$192&amp;"="""&amp;INDEX($E$156:$G$158,MATCH("●",INDEX($H$156:$AQ$158,,MATCH($D204,$70:$70,0)-7),0),1)&amp;""""&amp;"#"&amp;BP$192&amp;"="&amp;""""&amp;VLOOKUP(BP$192,$AD$9:$AN$20,8,FALSE)&amp;""""&amp;"#g'"&amp;"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4" s="73" t="str">
        <f>SUBSTITUTE(IF(VLOOKUP(BQ$192,$AD$9:$AN$20,8,FALSE)=INDEX($E$160:$G$162,MATCH("●",INDEX($H$160:$AQ$162,,MATCH($D204,$70:$70,0)-7),0),1),"","sed -i "&amp;IF($AK$190="MacOS","'' ","")&amp;"'s#"&amp;BQ$192&amp;"="""&amp;VLOOKUP(BQ$192,$AD$9:$AN$20,8,FALSE)&amp;""""&amp;"#"&amp;BQ$192&amp;"="&amp;""""&amp;INDEX($E$160:$G$162,MATCH("●",INDEX($H$160:$AQ$162,,MATCH($D204,$70:$70,0)-7),0),1)&amp;""""&amp;"#g'"&amp;" ${CONFIG_DIR}db_data_config.txt; export "&amp;BQ$192&amp;"="&amp;""""&amp;INDEX($E$160:$G$162,MATCH("●",INDEX($H$160:$AQ$162,,MATCH($D204,$70:$70,0)-7),0),1)&amp;""";"),",",""",""")</f>
        <v/>
      </c>
      <c r="BR204" s="73" t="str">
        <f>SUBSTITUTE(IF(INDEX($E$160:$G$162,MATCH("●",INDEX($H$160:$AQ$162,,MATCH($D204,$70:$70,0)-7),0),1)=VLOOKUP(BR$192,$AD$9:$AN$20,8,FALSE),"","sed -i "&amp;IF($AK$190="MacOS","'' ","")&amp;"'s#"&amp;BR$192&amp;"="""&amp;INDEX($E$160:$G$162,MATCH("●",INDEX($H$160:$AQ$162,,MATCH($D204,$70:$70,0)-7),0),1)&amp;""""&amp;"#"&amp;BR$192&amp;"="&amp;""""&amp;VLOOKUP(BR$192,$AD$9:$AN$20,8,FALSE)&amp;""""&amp;"#g'"&amp;"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4" s="73" t="str">
        <f>SUBSTITUTE(IF(VLOOKUP(BS$192,$AD$9:$AN$20,8,FALSE)=INDEX($E$164:$G$166,MATCH("●",INDEX($H$164:$AQ$166,,MATCH($D204,$70:$70,0)-7),0),1),"","sed -i "&amp;IF($AK$190="MacOS","'' ","")&amp;"'s#"&amp;BS$192&amp;"="""&amp;VLOOKUP(BS$192,$AD$9:$AN$20,8,FALSE)&amp;""""&amp;"#"&amp;BS$192&amp;"="&amp;""""&amp;INDEX($E$164:$G$166,MATCH("●",INDEX($H$164:$AQ$166,,MATCH($D204,$70:$70,0)-7),0),1)&amp;""""&amp;"#g'"&amp;" ${CONFIG_DIR}db_data_config.txt; export "&amp;BS$192&amp;"="&amp;""""&amp;INDEX($E$164:$G$166,MATCH("●",INDEX($H$164:$AQ$166,,MATCH($D204,$70:$70,0)-7),0),1)&amp;""";"),",",""",""")</f>
        <v/>
      </c>
      <c r="BT204" s="73" t="str">
        <f>SUBSTITUTE(IF(INDEX($E$164:$G$166,MATCH("●",INDEX($H$164:$AQ$166,,MATCH($D204,$70:$70,0)-7),0),1)=VLOOKUP(BT$192,$AD$9:$AN$20,8,FALSE),"","sed -i "&amp;IF($AK$190="MacOS","'' ","")&amp;"'s#"&amp;BT$192&amp;"="""&amp;INDEX($E$164:$G$166,MATCH("●",INDEX($H$164:$AQ$166,,MATCH($D204,$70:$70,0)-7),0),1)&amp;""""&amp;"#"&amp;BT$192&amp;"="&amp;""""&amp;VLOOKUP(BT$192,$AD$9:$AN$20,8,FALSE)&amp;""""&amp;"#g'"&amp;"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4" s="60" t="s">
        <v>1107</v>
      </c>
    </row>
    <row r="205" spans="4:73" ht="72" customHeight="1">
      <c r="D205" s="138">
        <f t="shared" si="3"/>
        <v>156</v>
      </c>
      <c r="E205" s="139"/>
      <c r="F205" s="139"/>
      <c r="G205" s="140"/>
      <c r="H205" s="45" t="str">
        <f t="shared" ca="1" si="2"/>
        <v>clear; echo テストケース156; sed -i '' 's#COLUMN_DATA_TYPE="char"#COLUMN_DATA_TYPE="long"#g' ${CONFIG_DIR}db_data_config.txt; export COLUMN_DATA_TYPE="long";sed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146" t="str" cm="1">
        <f t="array" ref="AE205">SUBSTITUTE(INDEX($H$168:$AQ$168, , MATCH($D205, $70:$70, 0)-7),"-","")</f>
        <v>異常</v>
      </c>
      <c r="AF205" s="147"/>
      <c r="AG205" s="148"/>
      <c r="AH205" s="156" t="s">
        <v>1042</v>
      </c>
      <c r="AI205" s="157"/>
      <c r="AJ205" s="157"/>
      <c r="AK205" s="157"/>
      <c r="AL205" s="157"/>
      <c r="AM205" s="157"/>
      <c r="AN205" s="157"/>
      <c r="AO205" s="157"/>
      <c r="AP205" s="157"/>
      <c r="AQ205" s="158"/>
      <c r="AS205" s="69" t="str" cm="1">
        <f t="array" ref="AS205">SUBSTITUTE(TEXT(INDEX($H$171:$AQ$171,1,$D205-144),"000000"),"-","")</f>
        <v>220159</v>
      </c>
      <c r="AT205" s="70"/>
      <c r="AU205" s="71"/>
      <c r="AW205" s="73" t="str">
        <f>SUBSTITUTE(IF(VLOOKUP(AW$192,$AD$9:$AN$20,8,FALSE)=INDEX($E$76:$G$80,MATCH("●",INDEX($H$76:$AQ$80,,MATCH($D205,$70:$70,0)-7),0),1),"","sed -i "&amp;IF($AK$190="MacOS","'' ","")&amp;"'s#"&amp;AW$192&amp;"="""&amp;VLOOKUP(AW$192,$AD$9:$AN$20,8,FALSE)&amp;""""&amp;"#"&amp;AW$192&amp;"="&amp;""""&amp;INDEX($E$76:$G$80,MATCH("●",INDEX($H$76:$AQ$80,,MATCH($D205,$70:$70,0)-7),0),1)&amp;""""&amp;"#g'"&amp;" ${CONFIG_DIR}db_data_config.txt; export "&amp;AW$192&amp;"="&amp;""""&amp;INDEX($E$76:$G$80,MATCH("●",INDEX($H$76:$AQ$80,,MATCH($D205,$70:$70,0)-7),0),1)&amp;""";"),",",""",""")</f>
        <v/>
      </c>
      <c r="AX205" s="73" t="str">
        <f>SUBSTITUTE(IF(INDEX($E$76:$G$80,MATCH("●",INDEX($H$76:$AQ$80,,MATCH($D205,$70:$70,0)-7),0),1)=VLOOKUP(AX$192,$AD$9:$AN$20,8,FALSE),"","sed -i "&amp;IF($AK$190="MacOS","'' ","")&amp;"'s#"&amp;AX$192&amp;"="""&amp;INDEX($E$76:$G$80,MATCH("●",INDEX($H$76:$AQ$80,,MATCH($D205,$70:$70,0)-7),0),1)&amp;""""&amp;"#"&amp;AX$192&amp;"="&amp;""""&amp;VLOOKUP(AX$192,$AD$9:$AN$20,8,FALSE)&amp;""""&amp;"#g'"&amp;"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5" s="73" t="str">
        <f>SUBSTITUTE(IF(VLOOKUP(AY$192,$AD$9:$AN$20,8,FALSE)=INDEX($E$82:$G$94,MATCH("●",INDEX($H$82:$AQ$94,,MATCH($D205,$70:$70,0)-7),0),1),"","sed -i "&amp;IF($AK$190="MacOS","'' ","")&amp;"'s#"&amp;AY$192&amp;"="""&amp;VLOOKUP(AY$192,$AD$9:$AN$20,8,FALSE)&amp;""""&amp;"#"&amp;AY$192&amp;"="&amp;""""&amp;INDEX($E$82:$G$94,MATCH("●",INDEX($H$82:$AQ$94,,MATCH($D205,$70:$70,0)-7),0),1)&amp;""""&amp;"#g'"&amp;" ${CONFIG_DIR}db_data_config.txt; export "&amp;AY$192&amp;"="&amp;""""&amp;INDEX($E$82:$G$94,MATCH("●",INDEX($H$82:$AQ$94,,MATCH($D205,$70:$70,0)-7),0),1)&amp;""";"),",",""",""")</f>
        <v>sed -i '' 's#COLUMN_DATA_TYPE="char"#COLUMN_DATA_TYPE="long"#g' ${CONFIG_DIR}db_data_config.txt; export COLUMN_DATA_TYPE="long";</v>
      </c>
      <c r="AZ205" s="73" t="str">
        <f>SUBSTITUTE(IF(INDEX($E$82:$G$94,MATCH("●",INDEX($H$82:$AQ$94,,MATCH($D205,$70:$70,0)-7),0),1)=VLOOKUP(AZ$192,$AD$9:$AN$20,8,FALSE),"","sed -i "&amp;IF($AK$190="MacOS","'' ","")&amp;"'s#"&amp;AZ$192&amp;"="""&amp;INDEX($E$82:$G$94,MATCH("●",INDEX($H$82:$AQ$94,,MATCH($D205,$70:$70,0)-7),0),1)&amp;""""&amp;"#"&amp;AZ$192&amp;"="&amp;""""&amp;VLOOKUP(AZ$192,$AD$9:$AN$20,8,FALSE)&amp;""""&amp;"#g'"&amp;"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5" s="73" t="str">
        <f>SUBSTITUTE(IF(VLOOKUP(BA$192,$AD$9:$AN$20,8,FALSE)=INDEX($E$96:$G$122,MATCH("●",INDEX($H$96:$AQ$122,,MATCH($D205,$70:$70,0)-7),0),1),"","sed -i "&amp;IF($AK$190="MacOS","'' ","")&amp;"'s#"&amp;BA$192&amp;"="""&amp;VLOOKUP(BA$192,$AD$9:$AN$20,8,FALSE)&amp;""""&amp;"#"&amp;BA$192&amp;"="&amp;""""&amp;INDEX($E$96:$G$122,MATCH("●",INDEX($H$96:$AQ$122,,MATCH($D205,$70:$70,0)-7),0),1)&amp;""""&amp;"#g'"&amp;" ${CONFIG_DIR}db_data_config.txt; export "&amp;BA$192&amp;"="&amp;""""&amp;INDEX($E$96:$G$122,MATCH("●",INDEX($H$96:$AQ$122,,MATCH($D205,$70:$70,0)-7),0),1)&amp;""";"),",",""",""")</f>
        <v>sed -i '' 's#COLUMN_DATA_LENGTH="3"#COLUMN_DATA_LENGTH="1"#g' ${CONFIG_DIR}db_data_config.txt; export COLUMN_DATA_LENGTH="1";</v>
      </c>
      <c r="BB205" s="73" t="str">
        <f>SUBSTITUTE(IF(INDEX($E$96:$G$122,MATCH("●",INDEX($H$96:$AQ$122,,MATCH($D205,$70:$70,0)-7),0),1)=VLOOKUP(BB$192,$AD$9:$AN$20,8,FALSE),"","sed -i "&amp;IF($AK$190="MacOS","'' ","")&amp;"'s#"&amp;BB$192&amp;"="""&amp;INDEX($E$96:$G$122,MATCH("●",INDEX($H$96:$AQ$122,,MATCH($D205,$70:$70,0)-7),0),1)&amp;""""&amp;"#"&amp;BB$192&amp;"="&amp;""""&amp;VLOOKUP(BB$192,$AD$9:$AN$20,8,FALSE)&amp;""""&amp;"#g'"&amp;"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's#COLUMN_DATA_LENGTH="1"#COLUMN_DATA_LENGTH="3"#g' ${CONFIG_DIR}db_data_config.txt; export COLUMN_DATA_LENGTH="3";</v>
      </c>
      <c r="BC205" s="73" t="str">
        <f>SUBSTITUTE(IF(VLOOKUP(BC$192,$AD$9:$AN$20,8,FALSE)=INDEX($E$124:$G$127,MATCH("●",INDEX($H$124:$AQ$127,,MATCH($D205,$70:$70,0)-7),0),1),"","sed -i "&amp;IF($AK$190="MacOS","'' ","")&amp;"'s#"&amp;BC$192&amp;"="""&amp;VLOOKUP(BC$192,$AD$9:$AN$20,8,FALSE)&amp;""""&amp;"#"&amp;BC$192&amp;"="&amp;""""&amp;INDEX($E$124:$G$127,MATCH("●",INDEX($H$124:$AQ$127,,MATCH($D205,$70:$70,0)-7),0),1)&amp;""""&amp;"#g'"&amp;" ${CONFIG_DIR}db_data_config.txt; export "&amp;BC$192&amp;"="&amp;""""&amp;INDEX($E$124:$G$127,MATCH("●",INDEX($H$124:$AQ$127,,MATCH($D205,$70:$70,0)-7),0),1)&amp;""";"),",",""",""")</f>
        <v>sed -i '' 's#COLUMN_DATA_TRIM="NONE"#COLUMN_DATA_TRIM="ftbt"#g' ${CONFIG_DIR}db_data_config.txt; export COLUMN_DATA_TRIM="ftbt";</v>
      </c>
      <c r="BD205" s="73" t="str">
        <f>SUBSTITUTE(IF(INDEX($E$124:$G$127,MATCH("●",INDEX($H$124:$AQ$127,,MATCH($D205,$70:$70,0)-7),0),1)=VLOOKUP(BD$192,$AD$9:$AN$20,8,FALSE),"","sed -i "&amp;IF($AK$190="MacOS","'' ","")&amp;"'s#"&amp;BD$192&amp;"="""&amp;INDEX($E$124:$G$127,MATCH("●",INDEX($H$124:$AQ$127,,MATCH($D205,$70:$70,0)-7),0),1)&amp;""""&amp;"#"&amp;BD$192&amp;"="&amp;""""&amp;VLOOKUP(BD$192,$AD$9:$AN$20,8,FALSE)&amp;""""&amp;"#g'"&amp;"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5" s="73" t="str">
        <f>SUBSTITUTE(IF(VLOOKUP(BE$192,$AD$9:$AN$20,8,FALSE)=INDEX($E$129:$G$134,MATCH("●",INDEX($H$129:$AQ$134,,MATCH($D205,$70:$70,0)-7),0),1),"","sed -i "&amp;IF($AK$190="MacOS","'' ","")&amp;"'s#"&amp;BE$192&amp;"="""&amp;VLOOKUP(BE$192,$AD$9:$AN$20,8,FALSE)&amp;""""&amp;"#"&amp;BE$192&amp;"="&amp;""""&amp;INDEX($E$129:$G$134,MATCH("●",INDEX($H$129:$AQ$134,,MATCH($D205,$70:$70,0)-7),0),1)&amp;""""&amp;"#g'"&amp;" ${CONFIG_DIR}db_data_config.txt; export "&amp;BE$192&amp;"="&amp;""""&amp;INDEX($E$129:$G$134,MATCH("●",INDEX($H$129:$AQ$134,,MATCH($D205,$70:$70,0)-7),0),1)&amp;""";"),",",""",""")</f>
        <v/>
      </c>
      <c r="BF205" s="73" t="str">
        <f>SUBSTITUTE(IF(INDEX($E$129:$G$134,MATCH("●",INDEX($H$129:$AQ$134,,MATCH($D205,$70:$70,0)-7),0),1)=VLOOKUP(BF$192,$AD$9:$AN$20,8,FALSE),"","sed -i "&amp;IF($AK$190="MacOS","'' ","")&amp;"'s#"&amp;BF$192&amp;"="""&amp;INDEX($E$129:$G$134,MATCH("●",INDEX($H$129:$AQ$134,,MATCH($D205,$70:$70,0)-7),0),1)&amp;""""&amp;"#"&amp;BF$192&amp;"="&amp;""""&amp;VLOOKUP(BF$192,$AD$9:$AN$20,8,FALSE)&amp;""""&amp;"#g'"&amp;"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5" s="73" t="str">
        <f>SUBSTITUTE(IF(VLOOKUP(BG$192,$AD$9:$AN$20,8,FALSE)=INDEX($E$136:$G$140,MATCH("●",INDEX($H$136:$AQ$140,,MATCH($D205,$70:$70,0)-7),0),1),"","sed -i "&amp;IF($AK$190="MacOS","'' ","")&amp;"'s#"&amp;BG$192&amp;"="""&amp;VLOOKUP(BG$192,$AD$9:$AN$20,8,FALSE)&amp;""""&amp;"#"&amp;BG$192&amp;"="&amp;""""&amp;INDEX($E$136:$G$140,MATCH("●",INDEX($H$136:$AQ$140,,MATCH($D205,$70:$70,0)-7),0),1)&amp;""""&amp;"#g'"&amp;" ${CONFIG_DIR}db_data_config.txt; export "&amp;BG$192&amp;"="&amp;""""&amp;INDEX($E$136:$G$140,MATCH("●",INDEX($H$136:$AQ$140,,MATCH($D205,$70:$70,0)-7),0),1)&amp;""";"),",",""",""")</f>
        <v/>
      </c>
      <c r="BH205" s="73" t="str">
        <f>SUBSTITUTE(IF(INDEX($E$136:$G$140,MATCH("●",INDEX($H$136:$AQ$140,,MATCH($D205,$70:$70,0)-7),0),1)=VLOOKUP(BH$192,$AD$9:$AN$20,8,FALSE),"","sed -i "&amp;IF($AK$190="MacOS","'' ","")&amp;"'s#"&amp;BH$192&amp;"="""&amp;INDEX($E$136:$G$140,MATCH("●",INDEX($H$136:$AQ$140,,MATCH($D205,$70:$70,0)-7),0),1)&amp;""""&amp;"#"&amp;BH$192&amp;"="&amp;""""&amp;VLOOKUP(BH$192,$AD$9:$AN$20,8,FALSE)&amp;""""&amp;"#g'"&amp;"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5" s="73" t="str">
        <f>SUBSTITUTE(IF(VLOOKUP(BI$192,$AD$9:$AN$20,8,FALSE)=INDEX($E$142:$G$146,MATCH("●",INDEX($H$142:$AQ$146,,MATCH($D205,$70:$70,0)-7),0),1),"","sed -i "&amp;IF($AK$190="MacOS","'' ","")&amp;"'s#"&amp;BI$192&amp;"="""&amp;VLOOKUP(BI$192,$AD$9:$AN$20,8,FALSE)&amp;""""&amp;"#"&amp;BI$192&amp;"="&amp;""""&amp;INDEX($E$142:$G$146,MATCH("●",INDEX($H$142:$AQ$146,,MATCH($D205,$70:$70,0)-7),0),1)&amp;""""&amp;"#g'"&amp;" ${CONFIG_DIR}db_data_config.txt; export "&amp;BI$192&amp;"="&amp;""""&amp;INDEX($E$142:$G$146,MATCH("●",INDEX($H$142:$AQ$146,,MATCH($D205,$70:$70,0)-7),0),1)&amp;""";"),",",""",""")</f>
        <v/>
      </c>
      <c r="BJ205" s="73" t="str">
        <f>SUBSTITUTE(IF(INDEX($E$142:$G$146,MATCH("●",INDEX($H$142:$AQ$146,,MATCH($D205,$70:$70,0)-7),0),1)=VLOOKUP(BJ$192,$AD$9:$AN$20,8,FALSE),"","sed -i "&amp;IF($AK$190="MacOS","'' ","")&amp;"'s#"&amp;BJ$192&amp;"="""&amp;INDEX($E$142:$G$146,MATCH("●",INDEX($H$142:$AQ$146,,MATCH($D205,$70:$70,0)-7),0),1)&amp;""""&amp;"#"&amp;BJ$192&amp;"="&amp;""""&amp;VLOOKUP(BJ$192,$AD$9:$AN$20,8,FALSE)&amp;""""&amp;"#g'"&amp;"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5" s="73" t="str">
        <f>SUBSTITUTE(IF(VLOOKUP(BK$192,$AD$9:$AN$20,8,FALSE)=INDEX($E$148:$G$150,MATCH("●",INDEX($H$148:$AQ$150,,MATCH($D205,$70:$70,0)-7),0),1),"","sed -i "&amp;IF($AK$190="MacOS","'' ","")&amp;"'s#"&amp;BK$192&amp;"="""&amp;VLOOKUP(BK$192,$AD$9:$AN$20,8,FALSE)&amp;""""&amp;"#"&amp;BK$192&amp;"="&amp;""""&amp;INDEX($E$148:$G$150,MATCH("●",INDEX($H$148:$AQ$150,,MATCH($D205,$70:$70,0)-7),0),1)&amp;""""&amp;"#g'"&amp;" ${CONFIG_DIR}db_data_config.txt; export "&amp;BK$192&amp;"="&amp;""""&amp;INDEX($E$148:$G$150,MATCH("●",INDEX($H$148:$AQ$150,,MATCH($D205,$70:$70,0)-7),0),1)&amp;""";"),",",""",""")</f>
        <v/>
      </c>
      <c r="BL205" s="73" t="str">
        <f>SUBSTITUTE(IF(INDEX($E$148:$G$150,MATCH("●",INDEX($H$148:$AQ$150,,MATCH($D205,$70:$70,0)-7),0),1)=VLOOKUP(BL$192,$AD$9:$AN$20,8,FALSE),"","sed -i "&amp;IF($AK$190="MacOS","'' ","")&amp;"'s#"&amp;BL$192&amp;"="""&amp;INDEX($E$148:$G$150,MATCH("●",INDEX($H$148:$AQ$150,,MATCH($D205,$70:$70,0)-7),0),1)&amp;""""&amp;"#"&amp;BL$192&amp;"="&amp;""""&amp;VLOOKUP(BL$192,$AD$9:$AN$20,8,FALSE)&amp;""""&amp;"#g'"&amp;"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5" s="73" t="str">
        <f>SUBSTITUTE(IF(VLOOKUP(BM$192,$AD$9:$AN$20,8,FALSE)=INDEX($E$152:$G$154,MATCH("●",INDEX($H$152:$AQ$154,,MATCH($D205,$70:$70,0)-7),0),1),"","sed -i "&amp;IF($AK$190="MacOS","'' ","")&amp;"'s#"&amp;BM$192&amp;"="""&amp;VLOOKUP(BM$192,$AD$9:$AN$20,8,FALSE)&amp;""""&amp;"#"&amp;BM$192&amp;"="&amp;""""&amp;INDEX($E$152:$G$154,MATCH("●",INDEX($H$152:$AQ$154,,MATCH($D205,$70:$70,0)-7),0),1)&amp;""""&amp;"#g'"&amp;" ${CONFIG_DIR}db_data_config.txt; export "&amp;BM$192&amp;"="&amp;""""&amp;INDEX($E$152:$G$154,MATCH("●",INDEX($H$152:$AQ$154,,MATCH($D205,$70:$70,0)-7),0),1)&amp;""";"),",",""",""")</f>
        <v/>
      </c>
      <c r="BN205" s="73" t="str">
        <f>SUBSTITUTE(IF(INDEX($E$152:$G$154,MATCH("●",INDEX($H$152:$AQ$154,,MATCH($D205,$70:$70,0)-7),0),1)=VLOOKUP(BN$192,$AD$9:$AN$20,8,FALSE),"","sed -i "&amp;IF($AK$190="MacOS","'' ","")&amp;"'s#"&amp;BN$192&amp;"="""&amp;INDEX($E$152:$G$154,MATCH("●",INDEX($H$152:$AQ$154,,MATCH($D205,$70:$70,0)-7),0),1)&amp;""""&amp;"#"&amp;BN$192&amp;"="&amp;""""&amp;VLOOKUP(BN$192,$AD$9:$AN$20,8,FALSE)&amp;""""&amp;"#g'"&amp;"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5" s="73" t="str">
        <f>SUBSTITUTE(IF(VLOOKUP(BO$192,$AD$9:$AN$20,8,FALSE)=INDEX($E$156:$G$158,MATCH("●",INDEX($H$156:$AQ$158,,MATCH($D205,$70:$70,0)-7),0),1),"","sed -i "&amp;IF($AK$190="MacOS","'' ","")&amp;"'s#"&amp;BO$192&amp;"="""&amp;VLOOKUP(BO$192,$AD$9:$AN$20,8,FALSE)&amp;""""&amp;"#"&amp;BO$192&amp;"="&amp;""""&amp;INDEX($E$156:$G$158,MATCH("●",INDEX($H$156:$AQ$158,,MATCH($D205,$70:$70,0)-7),0),1)&amp;""""&amp;"#g'"&amp;" ${CONFIG_DIR}db_data_config.txt; export "&amp;BO$192&amp;"="&amp;""""&amp;INDEX($E$156:$G$158,MATCH("●",INDEX($H$156:$AQ$158,,MATCH($D205,$70:$70,0)-7),0),1)&amp;""";"),",",""",""")</f>
        <v/>
      </c>
      <c r="BP205" s="73" t="str">
        <f>SUBSTITUTE(IF(INDEX($E$156:$G$158,MATCH("●",INDEX($H$156:$AQ$158,,MATCH($D205,$70:$70,0)-7),0),1)=VLOOKUP(BP$192,$AD$9:$AN$20,8,FALSE),"","sed -i "&amp;IF($AK$190="MacOS","'' ","")&amp;"'s#"&amp;BP$192&amp;"="""&amp;INDEX($E$156:$G$158,MATCH("●",INDEX($H$156:$AQ$158,,MATCH($D205,$70:$70,0)-7),0),1)&amp;""""&amp;"#"&amp;BP$192&amp;"="&amp;""""&amp;VLOOKUP(BP$192,$AD$9:$AN$20,8,FALSE)&amp;""""&amp;"#g'"&amp;"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5" s="73" t="str">
        <f>SUBSTITUTE(IF(VLOOKUP(BQ$192,$AD$9:$AN$20,8,FALSE)=INDEX($E$160:$G$162,MATCH("●",INDEX($H$160:$AQ$162,,MATCH($D205,$70:$70,0)-7),0),1),"","sed -i "&amp;IF($AK$190="MacOS","'' ","")&amp;"'s#"&amp;BQ$192&amp;"="""&amp;VLOOKUP(BQ$192,$AD$9:$AN$20,8,FALSE)&amp;""""&amp;"#"&amp;BQ$192&amp;"="&amp;""""&amp;INDEX($E$160:$G$162,MATCH("●",INDEX($H$160:$AQ$162,,MATCH($D205,$70:$70,0)-7),0),1)&amp;""""&amp;"#g'"&amp;" ${CONFIG_DIR}db_data_config.txt; export "&amp;BQ$192&amp;"="&amp;""""&amp;INDEX($E$160:$G$162,MATCH("●",INDEX($H$160:$AQ$162,,MATCH($D205,$70:$70,0)-7),0),1)&amp;""";"),",",""",""")</f>
        <v/>
      </c>
      <c r="BR205" s="73" t="str">
        <f>SUBSTITUTE(IF(INDEX($E$160:$G$162,MATCH("●",INDEX($H$160:$AQ$162,,MATCH($D205,$70:$70,0)-7),0),1)=VLOOKUP(BR$192,$AD$9:$AN$20,8,FALSE),"","sed -i "&amp;IF($AK$190="MacOS","'' ","")&amp;"'s#"&amp;BR$192&amp;"="""&amp;INDEX($E$160:$G$162,MATCH("●",INDEX($H$160:$AQ$162,,MATCH($D205,$70:$70,0)-7),0),1)&amp;""""&amp;"#"&amp;BR$192&amp;"="&amp;""""&amp;VLOOKUP(BR$192,$AD$9:$AN$20,8,FALSE)&amp;""""&amp;"#g'"&amp;"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5" s="73" t="str">
        <f>SUBSTITUTE(IF(VLOOKUP(BS$192,$AD$9:$AN$20,8,FALSE)=INDEX($E$164:$G$166,MATCH("●",INDEX($H$164:$AQ$166,,MATCH($D205,$70:$70,0)-7),0),1),"","sed -i "&amp;IF($AK$190="MacOS","'' ","")&amp;"'s#"&amp;BS$192&amp;"="""&amp;VLOOKUP(BS$192,$AD$9:$AN$20,8,FALSE)&amp;""""&amp;"#"&amp;BS$192&amp;"="&amp;""""&amp;INDEX($E$164:$G$166,MATCH("●",INDEX($H$164:$AQ$166,,MATCH($D205,$70:$70,0)-7),0),1)&amp;""""&amp;"#g'"&amp;" ${CONFIG_DIR}db_data_config.txt; export "&amp;BS$192&amp;"="&amp;""""&amp;INDEX($E$164:$G$166,MATCH("●",INDEX($H$164:$AQ$166,,MATCH($D205,$70:$70,0)-7),0),1)&amp;""";"),",",""",""")</f>
        <v/>
      </c>
      <c r="BT205" s="73" t="str">
        <f>SUBSTITUTE(IF(INDEX($E$164:$G$166,MATCH("●",INDEX($H$164:$AQ$166,,MATCH($D205,$70:$70,0)-7),0),1)=VLOOKUP(BT$192,$AD$9:$AN$20,8,FALSE),"","sed -i "&amp;IF($AK$190="MacOS","'' ","")&amp;"'s#"&amp;BT$192&amp;"="""&amp;INDEX($E$164:$G$166,MATCH("●",INDEX($H$164:$AQ$166,,MATCH($D205,$70:$70,0)-7),0),1)&amp;""""&amp;"#"&amp;BT$192&amp;"="&amp;""""&amp;VLOOKUP(BT$192,$AD$9:$AN$20,8,FALSE)&amp;""""&amp;"#g'"&amp;"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5" s="60" t="s">
        <v>1107</v>
      </c>
    </row>
    <row r="206" spans="4:73" ht="72" customHeight="1">
      <c r="D206" s="138">
        <f t="shared" si="3"/>
        <v>157</v>
      </c>
      <c r="E206" s="139"/>
      <c r="F206" s="139"/>
      <c r="G206" s="140"/>
      <c r="H206" s="45" t="str">
        <f t="shared" ca="1" si="2"/>
        <v>clear; echo テストケース157;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146" t="str" cm="1">
        <f t="array" ref="AE206">SUBSTITUTE(INDEX($H$168:$AQ$168, , MATCH($D206, $70:$70, 0)-7),"-","")</f>
        <v>正常</v>
      </c>
      <c r="AF206" s="147"/>
      <c r="AG206" s="148"/>
      <c r="AH206" s="156" t="s">
        <v>1043</v>
      </c>
      <c r="AI206" s="157"/>
      <c r="AJ206" s="157"/>
      <c r="AK206" s="157"/>
      <c r="AL206" s="157"/>
      <c r="AM206" s="157"/>
      <c r="AN206" s="157"/>
      <c r="AO206" s="157"/>
      <c r="AP206" s="157"/>
      <c r="AQ206" s="158"/>
      <c r="AS206" s="69" t="str" cm="1">
        <f t="array" ref="AS206">SUBSTITUTE(TEXT(INDEX($H$171:$AQ$171,1,$D206-144),"000000"),"-","")</f>
        <v>220001</v>
      </c>
      <c r="AT206" s="70"/>
      <c r="AU206" s="71"/>
      <c r="AW206" s="73" t="str">
        <f>SUBSTITUTE(IF(VLOOKUP(AW$192,$AD$9:$AN$20,8,FALSE)=INDEX($E$76:$G$80,MATCH("●",INDEX($H$76:$AQ$80,,MATCH($D206,$70:$70,0)-7),0),1),"","sed -i "&amp;IF($AK$190="MacOS","'' ","")&amp;"'s#"&amp;AW$192&amp;"="""&amp;VLOOKUP(AW$192,$AD$9:$AN$20,8,FALSE)&amp;""""&amp;"#"&amp;AW$192&amp;"="&amp;""""&amp;INDEX($E$76:$G$80,MATCH("●",INDEX($H$76:$AQ$80,,MATCH($D206,$70:$70,0)-7),0),1)&amp;""""&amp;"#g'"&amp;" ${CONFIG_DIR}db_data_config.txt; export "&amp;AW$192&amp;"="&amp;""""&amp;INDEX($E$76:$G$80,MATCH("●",INDEX($H$76:$AQ$80,,MATCH($D206,$70:$70,0)-7),0),1)&amp;""";"),",",""",""")</f>
        <v/>
      </c>
      <c r="AX206" s="73" t="str">
        <f>SUBSTITUTE(IF(INDEX($E$76:$G$80,MATCH("●",INDEX($H$76:$AQ$80,,MATCH($D206,$70:$70,0)-7),0),1)=VLOOKUP(AX$192,$AD$9:$AN$20,8,FALSE),"","sed -i "&amp;IF($AK$190="MacOS","'' ","")&amp;"'s#"&amp;AX$192&amp;"="""&amp;INDEX($E$76:$G$80,MATCH("●",INDEX($H$76:$AQ$80,,MATCH($D206,$70:$70,0)-7),0),1)&amp;""""&amp;"#"&amp;AX$192&amp;"="&amp;""""&amp;VLOOKUP(AX$192,$AD$9:$AN$20,8,FALSE)&amp;""""&amp;"#g'"&amp;"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6" s="73" t="str">
        <f>SUBSTITUTE(IF(VLOOKUP(AY$192,$AD$9:$AN$20,8,FALSE)=INDEX($E$82:$G$94,MATCH("●",INDEX($H$82:$AQ$94,,MATCH($D206,$70:$70,0)-7),0),1),"","sed -i "&amp;IF($AK$190="MacOS","'' ","")&amp;"'s#"&amp;AY$192&amp;"="""&amp;VLOOKUP(AY$192,$AD$9:$AN$20,8,FALSE)&amp;""""&amp;"#"&amp;AY$192&amp;"="&amp;""""&amp;INDEX($E$82:$G$94,MATCH("●",INDEX($H$82:$AQ$94,,MATCH($D206,$70:$70,0)-7),0),1)&amp;""""&amp;"#g'"&amp;" ${CONFIG_DIR}db_data_config.txt; export "&amp;AY$192&amp;"="&amp;""""&amp;INDEX($E$82:$G$94,MATCH("●",INDEX($H$82:$AQ$94,,MATCH($D206,$70:$70,0)-7),0),1)&amp;""";"),",",""",""")</f>
        <v>sed -i '' 's#COLUMN_DATA_TYPE="char"#COLUMN_DATA_TYPE="long"#g' ${CONFIG_DIR}db_data_config.txt; export COLUMN_DATA_TYPE="long";</v>
      </c>
      <c r="AZ206" s="73" t="str">
        <f>SUBSTITUTE(IF(INDEX($E$82:$G$94,MATCH("●",INDEX($H$82:$AQ$94,,MATCH($D206,$70:$70,0)-7),0),1)=VLOOKUP(AZ$192,$AD$9:$AN$20,8,FALSE),"","sed -i "&amp;IF($AK$190="MacOS","'' ","")&amp;"'s#"&amp;AZ$192&amp;"="""&amp;INDEX($E$82:$G$94,MATCH("●",INDEX($H$82:$AQ$94,,MATCH($D206,$70:$70,0)-7),0),1)&amp;""""&amp;"#"&amp;AZ$192&amp;"="&amp;""""&amp;VLOOKUP(AZ$192,$AD$9:$AN$20,8,FALSE)&amp;""""&amp;"#g'"&amp;"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6" s="73" t="str">
        <f>SUBSTITUTE(IF(VLOOKUP(BA$192,$AD$9:$AN$20,8,FALSE)=INDEX($E$96:$G$122,MATCH("●",INDEX($H$96:$AQ$122,,MATCH($D206,$70:$70,0)-7),0),1),"","sed -i "&amp;IF($AK$190="MacOS","'' ","")&amp;"'s#"&amp;BA$192&amp;"="""&amp;VLOOKUP(BA$192,$AD$9:$AN$20,8,FALSE)&amp;""""&amp;"#"&amp;BA$192&amp;"="&amp;""""&amp;INDEX($E$96:$G$122,MATCH("●",INDEX($H$96:$AQ$122,,MATCH($D206,$70:$70,0)-7),0),1)&amp;""""&amp;"#g'"&amp;" ${CONFIG_DIR}db_data_config.txt; export "&amp;BA$192&amp;"="&amp;""""&amp;INDEX($E$96:$G$122,MATCH("●",INDEX($H$96:$AQ$122,,MATCH($D206,$70:$70,0)-7),0),1)&amp;""";"),",",""",""")</f>
        <v>sed -i '' 's#COLUMN_DATA_LENGTH="3"#COLUMN_DATA_LENGTH="2"#g' ${CONFIG_DIR}db_data_config.txt; export COLUMN_DATA_LENGTH="2";</v>
      </c>
      <c r="BB206" s="73" t="str">
        <f>SUBSTITUTE(IF(INDEX($E$96:$G$122,MATCH("●",INDEX($H$96:$AQ$122,,MATCH($D206,$70:$70,0)-7),0),1)=VLOOKUP(BB$192,$AD$9:$AN$20,8,FALSE),"","sed -i "&amp;IF($AK$190="MacOS","'' ","")&amp;"'s#"&amp;BB$192&amp;"="""&amp;INDEX($E$96:$G$122,MATCH("●",INDEX($H$96:$AQ$122,,MATCH($D206,$70:$70,0)-7),0),1)&amp;""""&amp;"#"&amp;BB$192&amp;"="&amp;""""&amp;VLOOKUP(BB$192,$AD$9:$AN$20,8,FALSE)&amp;""""&amp;"#g'"&amp;"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's#COLUMN_DATA_LENGTH="2"#COLUMN_DATA_LENGTH="3"#g' ${CONFIG_DIR}db_data_config.txt; export COLUMN_DATA_LENGTH="3";</v>
      </c>
      <c r="BC206" s="73" t="str">
        <f>SUBSTITUTE(IF(VLOOKUP(BC$192,$AD$9:$AN$20,8,FALSE)=INDEX($E$124:$G$127,MATCH("●",INDEX($H$124:$AQ$127,,MATCH($D206,$70:$70,0)-7),0),1),"","sed -i "&amp;IF($AK$190="MacOS","'' ","")&amp;"'s#"&amp;BC$192&amp;"="""&amp;VLOOKUP(BC$192,$AD$9:$AN$20,8,FALSE)&amp;""""&amp;"#"&amp;BC$192&amp;"="&amp;""""&amp;INDEX($E$124:$G$127,MATCH("●",INDEX($H$124:$AQ$127,,MATCH($D206,$70:$70,0)-7),0),1)&amp;""""&amp;"#g'"&amp;" ${CONFIG_DIR}db_data_config.txt; export "&amp;BC$192&amp;"="&amp;""""&amp;INDEX($E$124:$G$127,MATCH("●",INDEX($H$124:$AQ$127,,MATCH($D206,$70:$70,0)-7),0),1)&amp;""";"),",",""",""")</f>
        <v>sed -i '' 's#COLUMN_DATA_TRIM="NONE"#COLUMN_DATA_TRIM="ftbt"#g' ${CONFIG_DIR}db_data_config.txt; export COLUMN_DATA_TRIM="ftbt";</v>
      </c>
      <c r="BD206" s="73" t="str">
        <f>SUBSTITUTE(IF(INDEX($E$124:$G$127,MATCH("●",INDEX($H$124:$AQ$127,,MATCH($D206,$70:$70,0)-7),0),1)=VLOOKUP(BD$192,$AD$9:$AN$20,8,FALSE),"","sed -i "&amp;IF($AK$190="MacOS","'' ","")&amp;"'s#"&amp;BD$192&amp;"="""&amp;INDEX($E$124:$G$127,MATCH("●",INDEX($H$124:$AQ$127,,MATCH($D206,$70:$70,0)-7),0),1)&amp;""""&amp;"#"&amp;BD$192&amp;"="&amp;""""&amp;VLOOKUP(BD$192,$AD$9:$AN$20,8,FALSE)&amp;""""&amp;"#g'"&amp;"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6" s="73" t="str">
        <f>SUBSTITUTE(IF(VLOOKUP(BE$192,$AD$9:$AN$20,8,FALSE)=INDEX($E$129:$G$134,MATCH("●",INDEX($H$129:$AQ$134,,MATCH($D206,$70:$70,0)-7),0),1),"","sed -i "&amp;IF($AK$190="MacOS","'' ","")&amp;"'s#"&amp;BE$192&amp;"="""&amp;VLOOKUP(BE$192,$AD$9:$AN$20,8,FALSE)&amp;""""&amp;"#"&amp;BE$192&amp;"="&amp;""""&amp;INDEX($E$129:$G$134,MATCH("●",INDEX($H$129:$AQ$134,,MATCH($D206,$70:$70,0)-7),0),1)&amp;""""&amp;"#g'"&amp;" ${CONFIG_DIR}db_data_config.txt; export "&amp;BE$192&amp;"="&amp;""""&amp;INDEX($E$129:$G$134,MATCH("●",INDEX($H$129:$AQ$134,,MATCH($D206,$70:$70,0)-7),0),1)&amp;""";"),",",""",""")</f>
        <v/>
      </c>
      <c r="BF206" s="73" t="str">
        <f>SUBSTITUTE(IF(INDEX($E$129:$G$134,MATCH("●",INDEX($H$129:$AQ$134,,MATCH($D206,$70:$70,0)-7),0),1)=VLOOKUP(BF$192,$AD$9:$AN$20,8,FALSE),"","sed -i "&amp;IF($AK$190="MacOS","'' ","")&amp;"'s#"&amp;BF$192&amp;"="""&amp;INDEX($E$129:$G$134,MATCH("●",INDEX($H$129:$AQ$134,,MATCH($D206,$70:$70,0)-7),0),1)&amp;""""&amp;"#"&amp;BF$192&amp;"="&amp;""""&amp;VLOOKUP(BF$192,$AD$9:$AN$20,8,FALSE)&amp;""""&amp;"#g'"&amp;"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06" s="73" t="str">
        <f>SUBSTITUTE(IF(VLOOKUP(BG$192,$AD$9:$AN$20,8,FALSE)=INDEX($E$136:$G$140,MATCH("●",INDEX($H$136:$AQ$140,,MATCH($D206,$70:$70,0)-7),0),1),"","sed -i "&amp;IF($AK$190="MacOS","'' ","")&amp;"'s#"&amp;BG$192&amp;"="""&amp;VLOOKUP(BG$192,$AD$9:$AN$20,8,FALSE)&amp;""""&amp;"#"&amp;BG$192&amp;"="&amp;""""&amp;INDEX($E$136:$G$140,MATCH("●",INDEX($H$136:$AQ$140,,MATCH($D206,$70:$70,0)-7),0),1)&amp;""""&amp;"#g'"&amp;" ${CONFIG_DIR}db_data_config.txt; export "&amp;BG$192&amp;"="&amp;""""&amp;INDEX($E$136:$G$140,MATCH("●",INDEX($H$136:$AQ$140,,MATCH($D206,$70:$70,0)-7),0),1)&amp;""";"),",",""",""")</f>
        <v/>
      </c>
      <c r="BH206" s="73" t="str">
        <f>SUBSTITUTE(IF(INDEX($E$136:$G$140,MATCH("●",INDEX($H$136:$AQ$140,,MATCH($D206,$70:$70,0)-7),0),1)=VLOOKUP(BH$192,$AD$9:$AN$20,8,FALSE),"","sed -i "&amp;IF($AK$190="MacOS","'' ","")&amp;"'s#"&amp;BH$192&amp;"="""&amp;INDEX($E$136:$G$140,MATCH("●",INDEX($H$136:$AQ$140,,MATCH($D206,$70:$70,0)-7),0),1)&amp;""""&amp;"#"&amp;BH$192&amp;"="&amp;""""&amp;VLOOKUP(BH$192,$AD$9:$AN$20,8,FALSE)&amp;""""&amp;"#g'"&amp;"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06" s="73" t="str">
        <f>SUBSTITUTE(IF(VLOOKUP(BI$192,$AD$9:$AN$20,8,FALSE)=INDEX($E$142:$G$146,MATCH("●",INDEX($H$142:$AQ$146,,MATCH($D206,$70:$70,0)-7),0),1),"","sed -i "&amp;IF($AK$190="MacOS","'' ","")&amp;"'s#"&amp;BI$192&amp;"="""&amp;VLOOKUP(BI$192,$AD$9:$AN$20,8,FALSE)&amp;""""&amp;"#"&amp;BI$192&amp;"="&amp;""""&amp;INDEX($E$142:$G$146,MATCH("●",INDEX($H$142:$AQ$146,,MATCH($D206,$70:$70,0)-7),0),1)&amp;""""&amp;"#g'"&amp;" ${CONFIG_DIR}db_data_config.txt; export "&amp;BI$192&amp;"="&amp;""""&amp;INDEX($E$142:$G$146,MATCH("●",INDEX($H$142:$AQ$146,,MATCH($D206,$70:$70,0)-7),0),1)&amp;""";"),",",""",""")</f>
        <v/>
      </c>
      <c r="BJ206" s="73" t="str">
        <f>SUBSTITUTE(IF(INDEX($E$142:$G$146,MATCH("●",INDEX($H$142:$AQ$146,,MATCH($D206,$70:$70,0)-7),0),1)=VLOOKUP(BJ$192,$AD$9:$AN$20,8,FALSE),"","sed -i "&amp;IF($AK$190="MacOS","'' ","")&amp;"'s#"&amp;BJ$192&amp;"="""&amp;INDEX($E$142:$G$146,MATCH("●",INDEX($H$142:$AQ$146,,MATCH($D206,$70:$70,0)-7),0),1)&amp;""""&amp;"#"&amp;BJ$192&amp;"="&amp;""""&amp;VLOOKUP(BJ$192,$AD$9:$AN$20,8,FALSE)&amp;""""&amp;"#g'"&amp;"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6" s="73" t="str">
        <f>SUBSTITUTE(IF(VLOOKUP(BK$192,$AD$9:$AN$20,8,FALSE)=INDEX($E$148:$G$150,MATCH("●",INDEX($H$148:$AQ$150,,MATCH($D206,$70:$70,0)-7),0),1),"","sed -i "&amp;IF($AK$190="MacOS","'' ","")&amp;"'s#"&amp;BK$192&amp;"="""&amp;VLOOKUP(BK$192,$AD$9:$AN$20,8,FALSE)&amp;""""&amp;"#"&amp;BK$192&amp;"="&amp;""""&amp;INDEX($E$148:$G$150,MATCH("●",INDEX($H$148:$AQ$150,,MATCH($D206,$70:$70,0)-7),0),1)&amp;""""&amp;"#g'"&amp;" ${CONFIG_DIR}db_data_config.txt; export "&amp;BK$192&amp;"="&amp;""""&amp;INDEX($E$148:$G$150,MATCH("●",INDEX($H$148:$AQ$150,,MATCH($D206,$70:$70,0)-7),0),1)&amp;""";"),",",""",""")</f>
        <v/>
      </c>
      <c r="BL206" s="73" t="str">
        <f>SUBSTITUTE(IF(INDEX($E$148:$G$150,MATCH("●",INDEX($H$148:$AQ$150,,MATCH($D206,$70:$70,0)-7),0),1)=VLOOKUP(BL$192,$AD$9:$AN$20,8,FALSE),"","sed -i "&amp;IF($AK$190="MacOS","'' ","")&amp;"'s#"&amp;BL$192&amp;"="""&amp;INDEX($E$148:$G$150,MATCH("●",INDEX($H$148:$AQ$150,,MATCH($D206,$70:$70,0)-7),0),1)&amp;""""&amp;"#"&amp;BL$192&amp;"="&amp;""""&amp;VLOOKUP(BL$192,$AD$9:$AN$20,8,FALSE)&amp;""""&amp;"#g'"&amp;"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6" s="73" t="str">
        <f>SUBSTITUTE(IF(VLOOKUP(BM$192,$AD$9:$AN$20,8,FALSE)=INDEX($E$152:$G$154,MATCH("●",INDEX($H$152:$AQ$154,,MATCH($D206,$70:$70,0)-7),0),1),"","sed -i "&amp;IF($AK$190="MacOS","'' ","")&amp;"'s#"&amp;BM$192&amp;"="""&amp;VLOOKUP(BM$192,$AD$9:$AN$20,8,FALSE)&amp;""""&amp;"#"&amp;BM$192&amp;"="&amp;""""&amp;INDEX($E$152:$G$154,MATCH("●",INDEX($H$152:$AQ$154,,MATCH($D206,$70:$70,0)-7),0),1)&amp;""""&amp;"#g'"&amp;" ${CONFIG_DIR}db_data_config.txt; export "&amp;BM$192&amp;"="&amp;""""&amp;INDEX($E$152:$G$154,MATCH("●",INDEX($H$152:$AQ$154,,MATCH($D206,$70:$70,0)-7),0),1)&amp;""";"),",",""",""")</f>
        <v/>
      </c>
      <c r="BN206" s="73" t="str">
        <f>SUBSTITUTE(IF(INDEX($E$152:$G$154,MATCH("●",INDEX($H$152:$AQ$154,,MATCH($D206,$70:$70,0)-7),0),1)=VLOOKUP(BN$192,$AD$9:$AN$20,8,FALSE),"","sed -i "&amp;IF($AK$190="MacOS","'' ","")&amp;"'s#"&amp;BN$192&amp;"="""&amp;INDEX($E$152:$G$154,MATCH("●",INDEX($H$152:$AQ$154,,MATCH($D206,$70:$70,0)-7),0),1)&amp;""""&amp;"#"&amp;BN$192&amp;"="&amp;""""&amp;VLOOKUP(BN$192,$AD$9:$AN$20,8,FALSE)&amp;""""&amp;"#g'"&amp;"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6" s="73" t="str">
        <f>SUBSTITUTE(IF(VLOOKUP(BO$192,$AD$9:$AN$20,8,FALSE)=INDEX($E$156:$G$158,MATCH("●",INDEX($H$156:$AQ$158,,MATCH($D206,$70:$70,0)-7),0),1),"","sed -i "&amp;IF($AK$190="MacOS","'' ","")&amp;"'s#"&amp;BO$192&amp;"="""&amp;VLOOKUP(BO$192,$AD$9:$AN$20,8,FALSE)&amp;""""&amp;"#"&amp;BO$192&amp;"="&amp;""""&amp;INDEX($E$156:$G$158,MATCH("●",INDEX($H$156:$AQ$158,,MATCH($D206,$70:$70,0)-7),0),1)&amp;""""&amp;"#g'"&amp;" ${CONFIG_DIR}db_data_config.txt; export "&amp;BO$192&amp;"="&amp;""""&amp;INDEX($E$156:$G$158,MATCH("●",INDEX($H$156:$AQ$158,,MATCH($D206,$70:$70,0)-7),0),1)&amp;""";"),",",""",""")</f>
        <v/>
      </c>
      <c r="BP206" s="73" t="str">
        <f>SUBSTITUTE(IF(INDEX($E$156:$G$158,MATCH("●",INDEX($H$156:$AQ$158,,MATCH($D206,$70:$70,0)-7),0),1)=VLOOKUP(BP$192,$AD$9:$AN$20,8,FALSE),"","sed -i "&amp;IF($AK$190="MacOS","'' ","")&amp;"'s#"&amp;BP$192&amp;"="""&amp;INDEX($E$156:$G$158,MATCH("●",INDEX($H$156:$AQ$158,,MATCH($D206,$70:$70,0)-7),0),1)&amp;""""&amp;"#"&amp;BP$192&amp;"="&amp;""""&amp;VLOOKUP(BP$192,$AD$9:$AN$20,8,FALSE)&amp;""""&amp;"#g'"&amp;"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6" s="73" t="str">
        <f>SUBSTITUTE(IF(VLOOKUP(BQ$192,$AD$9:$AN$20,8,FALSE)=INDEX($E$160:$G$162,MATCH("●",INDEX($H$160:$AQ$162,,MATCH($D206,$70:$70,0)-7),0),1),"","sed -i "&amp;IF($AK$190="MacOS","'' ","")&amp;"'s#"&amp;BQ$192&amp;"="""&amp;VLOOKUP(BQ$192,$AD$9:$AN$20,8,FALSE)&amp;""""&amp;"#"&amp;BQ$192&amp;"="&amp;""""&amp;INDEX($E$160:$G$162,MATCH("●",INDEX($H$160:$AQ$162,,MATCH($D206,$70:$70,0)-7),0),1)&amp;""""&amp;"#g'"&amp;" ${CONFIG_DIR}db_data_config.txt; export "&amp;BQ$192&amp;"="&amp;""""&amp;INDEX($E$160:$G$162,MATCH("●",INDEX($H$160:$AQ$162,,MATCH($D206,$70:$70,0)-7),0),1)&amp;""";"),",",""",""")</f>
        <v/>
      </c>
      <c r="BR206" s="73" t="str">
        <f>SUBSTITUTE(IF(INDEX($E$160:$G$162,MATCH("●",INDEX($H$160:$AQ$162,,MATCH($D206,$70:$70,0)-7),0),1)=VLOOKUP(BR$192,$AD$9:$AN$20,8,FALSE),"","sed -i "&amp;IF($AK$190="MacOS","'' ","")&amp;"'s#"&amp;BR$192&amp;"="""&amp;INDEX($E$160:$G$162,MATCH("●",INDEX($H$160:$AQ$162,,MATCH($D206,$70:$70,0)-7),0),1)&amp;""""&amp;"#"&amp;BR$192&amp;"="&amp;""""&amp;VLOOKUP(BR$192,$AD$9:$AN$20,8,FALSE)&amp;""""&amp;"#g'"&amp;"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6" s="73" t="str">
        <f>SUBSTITUTE(IF(VLOOKUP(BS$192,$AD$9:$AN$20,8,FALSE)=INDEX($E$164:$G$166,MATCH("●",INDEX($H$164:$AQ$166,,MATCH($D206,$70:$70,0)-7),0),1),"","sed -i "&amp;IF($AK$190="MacOS","'' ","")&amp;"'s#"&amp;BS$192&amp;"="""&amp;VLOOKUP(BS$192,$AD$9:$AN$20,8,FALSE)&amp;""""&amp;"#"&amp;BS$192&amp;"="&amp;""""&amp;INDEX($E$164:$G$166,MATCH("●",INDEX($H$164:$AQ$166,,MATCH($D206,$70:$70,0)-7),0),1)&amp;""""&amp;"#g'"&amp;" ${CONFIG_DIR}db_data_config.txt; export "&amp;BS$192&amp;"="&amp;""""&amp;INDEX($E$164:$G$166,MATCH("●",INDEX($H$164:$AQ$166,,MATCH($D206,$70:$70,0)-7),0),1)&amp;""";"),",",""",""")</f>
        <v/>
      </c>
      <c r="BT206" s="73" t="str">
        <f>SUBSTITUTE(IF(INDEX($E$164:$G$166,MATCH("●",INDEX($H$164:$AQ$166,,MATCH($D206,$70:$70,0)-7),0),1)=VLOOKUP(BT$192,$AD$9:$AN$20,8,FALSE),"","sed -i "&amp;IF($AK$190="MacOS","'' ","")&amp;"'s#"&amp;BT$192&amp;"="""&amp;INDEX($E$164:$G$166,MATCH("●",INDEX($H$164:$AQ$166,,MATCH($D206,$70:$70,0)-7),0),1)&amp;""""&amp;"#"&amp;BT$192&amp;"="&amp;""""&amp;VLOOKUP(BT$192,$AD$9:$AN$20,8,FALSE)&amp;""""&amp;"#g'"&amp;"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6" s="60" t="s">
        <v>1107</v>
      </c>
    </row>
    <row r="207" spans="4:73" ht="90" customHeight="1">
      <c r="D207" s="138">
        <f t="shared" si="3"/>
        <v>158</v>
      </c>
      <c r="E207" s="139"/>
      <c r="F207" s="139"/>
      <c r="G207" s="140"/>
      <c r="H207" s="45" t="str">
        <f t="shared" ca="1" si="2"/>
        <v>clear; echo テストケース158;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146" t="str" cm="1">
        <f t="array" ref="AE207">SUBSTITUTE(INDEX($H$168:$AQ$168, , MATCH($D207, $70:$70, 0)-7),"-","")</f>
        <v>異常</v>
      </c>
      <c r="AF207" s="147"/>
      <c r="AG207" s="148"/>
      <c r="AH207" s="156" t="s">
        <v>1044</v>
      </c>
      <c r="AI207" s="157"/>
      <c r="AJ207" s="157"/>
      <c r="AK207" s="157"/>
      <c r="AL207" s="157"/>
      <c r="AM207" s="157"/>
      <c r="AN207" s="157"/>
      <c r="AO207" s="157"/>
      <c r="AP207" s="157"/>
      <c r="AQ207" s="158"/>
      <c r="AS207" s="69" t="str" cm="1">
        <f t="array" ref="AS207">SUBSTITUTE(TEXT(INDEX($H$171:$AQ$171,1,$D207-144),"000000"),"-","")</f>
        <v>220160</v>
      </c>
      <c r="AT207" s="70"/>
      <c r="AU207" s="71"/>
      <c r="AW207" s="73" t="str">
        <f>SUBSTITUTE(IF(VLOOKUP(AW$192,$AD$9:$AN$20,8,FALSE)=INDEX($E$76:$G$80,MATCH("●",INDEX($H$76:$AQ$80,,MATCH($D207,$70:$70,0)-7),0),1),"","sed -i "&amp;IF($AK$190="MacOS","'' ","")&amp;"'s#"&amp;AW$192&amp;"="""&amp;VLOOKUP(AW$192,$AD$9:$AN$20,8,FALSE)&amp;""""&amp;"#"&amp;AW$192&amp;"="&amp;""""&amp;INDEX($E$76:$G$80,MATCH("●",INDEX($H$76:$AQ$80,,MATCH($D207,$70:$70,0)-7),0),1)&amp;""""&amp;"#g'"&amp;" ${CONFIG_DIR}db_data_config.txt; export "&amp;AW$192&amp;"="&amp;""""&amp;INDEX($E$76:$G$80,MATCH("●",INDEX($H$76:$AQ$80,,MATCH($D207,$70:$70,0)-7),0),1)&amp;""";"),",",""",""")</f>
        <v/>
      </c>
      <c r="AX207" s="73" t="str">
        <f>SUBSTITUTE(IF(INDEX($E$76:$G$80,MATCH("●",INDEX($H$76:$AQ$80,,MATCH($D207,$70:$70,0)-7),0),1)=VLOOKUP(AX$192,$AD$9:$AN$20,8,FALSE),"","sed -i "&amp;IF($AK$190="MacOS","'' ","")&amp;"'s#"&amp;AX$192&amp;"="""&amp;INDEX($E$76:$G$80,MATCH("●",INDEX($H$76:$AQ$80,,MATCH($D207,$70:$70,0)-7),0),1)&amp;""""&amp;"#"&amp;AX$192&amp;"="&amp;""""&amp;VLOOKUP(AX$192,$AD$9:$AN$20,8,FALSE)&amp;""""&amp;"#g'"&amp;"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7" s="73" t="str">
        <f>SUBSTITUTE(IF(VLOOKUP(AY$192,$AD$9:$AN$20,8,FALSE)=INDEX($E$82:$G$94,MATCH("●",INDEX($H$82:$AQ$94,,MATCH($D207,$70:$70,0)-7),0),1),"","sed -i "&amp;IF($AK$190="MacOS","'' ","")&amp;"'s#"&amp;AY$192&amp;"="""&amp;VLOOKUP(AY$192,$AD$9:$AN$20,8,FALSE)&amp;""""&amp;"#"&amp;AY$192&amp;"="&amp;""""&amp;INDEX($E$82:$G$94,MATCH("●",INDEX($H$82:$AQ$94,,MATCH($D207,$70:$70,0)-7),0),1)&amp;""""&amp;"#g'"&amp;" ${CONFIG_DIR}db_data_config.txt; export "&amp;AY$192&amp;"="&amp;""""&amp;INDEX($E$82:$G$94,MATCH("●",INDEX($H$82:$AQ$94,,MATCH($D207,$70:$70,0)-7),0),1)&amp;""";"),",",""",""")</f>
        <v>sed -i '' 's#COLUMN_DATA_TYPE="char"#COLUMN_DATA_TYPE="long"#g' ${CONFIG_DIR}db_data_config.txt; export COLUMN_DATA_TYPE="long";</v>
      </c>
      <c r="AZ207" s="73" t="str">
        <f>SUBSTITUTE(IF(INDEX($E$82:$G$94,MATCH("●",INDEX($H$82:$AQ$94,,MATCH($D207,$70:$70,0)-7),0),1)=VLOOKUP(AZ$192,$AD$9:$AN$20,8,FALSE),"","sed -i "&amp;IF($AK$190="MacOS","'' ","")&amp;"'s#"&amp;AZ$192&amp;"="""&amp;INDEX($E$82:$G$94,MATCH("●",INDEX($H$82:$AQ$94,,MATCH($D207,$70:$70,0)-7),0),1)&amp;""""&amp;"#"&amp;AZ$192&amp;"="&amp;""""&amp;VLOOKUP(AZ$192,$AD$9:$AN$20,8,FALSE)&amp;""""&amp;"#g'"&amp;"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7" s="73" t="str">
        <f>SUBSTITUTE(IF(VLOOKUP(BA$192,$AD$9:$AN$20,8,FALSE)=INDEX($E$96:$G$122,MATCH("●",INDEX($H$96:$AQ$122,,MATCH($D207,$70:$70,0)-7),0),1),"","sed -i "&amp;IF($AK$190="MacOS","'' ","")&amp;"'s#"&amp;BA$192&amp;"="""&amp;VLOOKUP(BA$192,$AD$9:$AN$20,8,FALSE)&amp;""""&amp;"#"&amp;BA$192&amp;"="&amp;""""&amp;INDEX($E$96:$G$122,MATCH("●",INDEX($H$96:$AQ$122,,MATCH($D207,$70:$70,0)-7),0),1)&amp;""""&amp;"#g'"&amp;" ${CONFIG_DIR}db_data_config.txt; export "&amp;BA$192&amp;"="&amp;""""&amp;INDEX($E$96:$G$122,MATCH("●",INDEX($H$96:$AQ$122,,MATCH($D207,$70:$70,0)-7),0),1)&amp;""";"),",",""",""")</f>
        <v/>
      </c>
      <c r="BB207" s="73" t="str">
        <f>SUBSTITUTE(IF(INDEX($E$96:$G$122,MATCH("●",INDEX($H$96:$AQ$122,,MATCH($D207,$70:$70,0)-7),0),1)=VLOOKUP(BB$192,$AD$9:$AN$20,8,FALSE),"","sed -i "&amp;IF($AK$190="MacOS","'' ","")&amp;"'s#"&amp;BB$192&amp;"="""&amp;INDEX($E$96:$G$122,MATCH("●",INDEX($H$96:$AQ$122,,MATCH($D207,$70:$70,0)-7),0),1)&amp;""""&amp;"#"&amp;BB$192&amp;"="&amp;""""&amp;VLOOKUP(BB$192,$AD$9:$AN$20,8,FALSE)&amp;""""&amp;"#g'"&amp;"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/>
      </c>
      <c r="BC207" s="73" t="str">
        <f>SUBSTITUTE(IF(VLOOKUP(BC$192,$AD$9:$AN$20,8,FALSE)=INDEX($E$124:$G$127,MATCH("●",INDEX($H$124:$AQ$127,,MATCH($D207,$70:$70,0)-7),0),1),"","sed -i "&amp;IF($AK$190="MacOS","'' ","")&amp;"'s#"&amp;BC$192&amp;"="""&amp;VLOOKUP(BC$192,$AD$9:$AN$20,8,FALSE)&amp;""""&amp;"#"&amp;BC$192&amp;"="&amp;""""&amp;INDEX($E$124:$G$127,MATCH("●",INDEX($H$124:$AQ$127,,MATCH($D207,$70:$70,0)-7),0),1)&amp;""""&amp;"#g'"&amp;" ${CONFIG_DIR}db_data_config.txt; export "&amp;BC$192&amp;"="&amp;""""&amp;INDEX($E$124:$G$127,MATCH("●",INDEX($H$124:$AQ$127,,MATCH($D207,$70:$70,0)-7),0),1)&amp;""";"),",",""",""")</f>
        <v>sed -i '' 's#COLUMN_DATA_TRIM="NONE"#COLUMN_DATA_TRIM="FTBT"#g' ${CONFIG_DIR}db_data_config.txt; export COLUMN_DATA_TRIM="FTBT";</v>
      </c>
      <c r="BD207" s="73" t="str">
        <f>SUBSTITUTE(IF(INDEX($E$124:$G$127,MATCH("●",INDEX($H$124:$AQ$127,,MATCH($D207,$70:$70,0)-7),0),1)=VLOOKUP(BD$192,$AD$9:$AN$20,8,FALSE),"","sed -i "&amp;IF($AK$190="MacOS","'' ","")&amp;"'s#"&amp;BD$192&amp;"="""&amp;INDEX($E$124:$G$127,MATCH("●",INDEX($H$124:$AQ$127,,MATCH($D207,$70:$70,0)-7),0),1)&amp;""""&amp;"#"&amp;BD$192&amp;"="&amp;""""&amp;VLOOKUP(BD$192,$AD$9:$AN$20,8,FALSE)&amp;""""&amp;"#g'"&amp;"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7" s="73" t="str">
        <f>SUBSTITUTE(IF(VLOOKUP(BE$192,$AD$9:$AN$20,8,FALSE)=INDEX($E$129:$G$134,MATCH("●",INDEX($H$129:$AQ$134,,MATCH($D207,$70:$70,0)-7),0),1),"","sed -i "&amp;IF($AK$190="MacOS","'' ","")&amp;"'s#"&amp;BE$192&amp;"="""&amp;VLOOKUP(BE$192,$AD$9:$AN$20,8,FALSE)&amp;""""&amp;"#"&amp;BE$192&amp;"="&amp;""""&amp;INDEX($E$129:$G$134,MATCH("●",INDEX($H$129:$AQ$134,,MATCH($D207,$70:$70,0)-7),0),1)&amp;""""&amp;"#g'"&amp;" ${CONFIG_DIR}db_data_config.txt; export "&amp;BE$192&amp;"="&amp;""""&amp;INDEX($E$129:$G$134,MATCH("●",INDEX($H$129:$AQ$134,,MATCH($D207,$70:$70,0)-7),0),1)&amp;""";"),",",""",""")</f>
        <v>sed -i '' 's#COLUMN_DATA_SIGNED="0"#COLUMN_DATA_SIGNED="1"#g' ${CONFIG_DIR}db_data_config.txt; export COLUMN_DATA_SIGNED="1";</v>
      </c>
      <c r="BF207" s="73" t="str">
        <f>SUBSTITUTE(IF(INDEX($E$129:$G$134,MATCH("●",INDEX($H$129:$AQ$134,,MATCH($D207,$70:$70,0)-7),0),1)=VLOOKUP(BF$192,$AD$9:$AN$20,8,FALSE),"","sed -i "&amp;IF($AK$190="MacOS","'' ","")&amp;"'s#"&amp;BF$192&amp;"="""&amp;INDEX($E$129:$G$134,MATCH("●",INDEX($H$129:$AQ$134,,MATCH($D207,$70:$70,0)-7),0),1)&amp;""""&amp;"#"&amp;BF$192&amp;"="&amp;""""&amp;VLOOKUP(BF$192,$AD$9:$AN$20,8,FALSE)&amp;""""&amp;"#g'"&amp;"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>sed -i '' 's#COLUMN_DATA_SIGNED="1"#COLUMN_DATA_SIGNED="0"#g' ${CONFIG_DIR}db_data_config.txt; export COLUMN_DATA_SIGNED="0";</v>
      </c>
      <c r="BG207" s="73" t="str">
        <f>SUBSTITUTE(IF(VLOOKUP(BG$192,$AD$9:$AN$20,8,FALSE)=INDEX($E$136:$G$140,MATCH("●",INDEX($H$136:$AQ$140,,MATCH($D207,$70:$70,0)-7),0),1),"","sed -i "&amp;IF($AK$190="MacOS","'' ","")&amp;"'s#"&amp;BG$192&amp;"="""&amp;VLOOKUP(BG$192,$AD$9:$AN$20,8,FALSE)&amp;""""&amp;"#"&amp;BG$192&amp;"="&amp;""""&amp;INDEX($E$136:$G$140,MATCH("●",INDEX($H$136:$AQ$140,,MATCH($D207,$70:$70,0)-7),0),1)&amp;""""&amp;"#g'"&amp;" ${CONFIG_DIR}db_data_config.txt; export "&amp;BG$192&amp;"="&amp;""""&amp;INDEX($E$136:$G$140,MATCH("●",INDEX($H$136:$AQ$140,,MATCH($D207,$70:$70,0)-7),0),1)&amp;""";"),",",""",""")</f>
        <v>sed -i '' 's#SIGN_DIGIT="0"#SIGN_DIGIT="1"#g' ${CONFIG_DIR}db_data_config.txt; export SIGN_DIGIT="1";</v>
      </c>
      <c r="BH207" s="73" t="str">
        <f>SUBSTITUTE(IF(INDEX($E$136:$G$140,MATCH("●",INDEX($H$136:$AQ$140,,MATCH($D207,$70:$70,0)-7),0),1)=VLOOKUP(BH$192,$AD$9:$AN$20,8,FALSE),"","sed -i "&amp;IF($AK$190="MacOS","'' ","")&amp;"'s#"&amp;BH$192&amp;"="""&amp;INDEX($E$136:$G$140,MATCH("●",INDEX($H$136:$AQ$140,,MATCH($D207,$70:$70,0)-7),0),1)&amp;""""&amp;"#"&amp;BH$192&amp;"="&amp;""""&amp;VLOOKUP(BH$192,$AD$9:$AN$20,8,FALSE)&amp;""""&amp;"#g'"&amp;"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>sed -i '' 's#SIGN_DIGIT="1"#SIGN_DIGIT="0"#g' ${CONFIG_DIR}db_data_config.txt; export SIGN_DIGIT="0";</v>
      </c>
      <c r="BI207" s="73" t="str">
        <f>SUBSTITUTE(IF(VLOOKUP(BI$192,$AD$9:$AN$20,8,FALSE)=INDEX($E$142:$G$146,MATCH("●",INDEX($H$142:$AQ$146,,MATCH($D207,$70:$70,0)-7),0),1),"","sed -i "&amp;IF($AK$190="MacOS","'' ","")&amp;"'s#"&amp;BI$192&amp;"="""&amp;VLOOKUP(BI$192,$AD$9:$AN$20,8,FALSE)&amp;""""&amp;"#"&amp;BI$192&amp;"="&amp;""""&amp;INDEX($E$142:$G$146,MATCH("●",INDEX($H$142:$AQ$146,,MATCH($D207,$70:$70,0)-7),0),1)&amp;""""&amp;"#g'"&amp;" ${CONFIG_DIR}db_data_config.txt; export "&amp;BI$192&amp;"="&amp;""""&amp;INDEX($E$142:$G$146,MATCH("●",INDEX($H$142:$AQ$146,,MATCH($D207,$70:$70,0)-7),0),1)&amp;""";"),",",""",""")</f>
        <v/>
      </c>
      <c r="BJ207" s="73" t="str">
        <f>SUBSTITUTE(IF(INDEX($E$142:$G$146,MATCH("●",INDEX($H$142:$AQ$146,,MATCH($D207,$70:$70,0)-7),0),1)=VLOOKUP(BJ$192,$AD$9:$AN$20,8,FALSE),"","sed -i "&amp;IF($AK$190="MacOS","'' ","")&amp;"'s#"&amp;BJ$192&amp;"="""&amp;INDEX($E$142:$G$146,MATCH("●",INDEX($H$142:$AQ$146,,MATCH($D207,$70:$70,0)-7),0),1)&amp;""""&amp;"#"&amp;BJ$192&amp;"="&amp;""""&amp;VLOOKUP(BJ$192,$AD$9:$AN$20,8,FALSE)&amp;""""&amp;"#g'"&amp;"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7" s="73" t="str">
        <f>SUBSTITUTE(IF(VLOOKUP(BK$192,$AD$9:$AN$20,8,FALSE)=INDEX($E$148:$G$150,MATCH("●",INDEX($H$148:$AQ$150,,MATCH($D207,$70:$70,0)-7),0),1),"","sed -i "&amp;IF($AK$190="MacOS","'' ","")&amp;"'s#"&amp;BK$192&amp;"="""&amp;VLOOKUP(BK$192,$AD$9:$AN$20,8,FALSE)&amp;""""&amp;"#"&amp;BK$192&amp;"="&amp;""""&amp;INDEX($E$148:$G$150,MATCH("●",INDEX($H$148:$AQ$150,,MATCH($D207,$70:$70,0)-7),0),1)&amp;""""&amp;"#g'"&amp;" ${CONFIG_DIR}db_data_config.txt; export "&amp;BK$192&amp;"="&amp;""""&amp;INDEX($E$148:$G$150,MATCH("●",INDEX($H$148:$AQ$150,,MATCH($D207,$70:$70,0)-7),0),1)&amp;""";"),",",""",""")</f>
        <v/>
      </c>
      <c r="BL207" s="73" t="str">
        <f>SUBSTITUTE(IF(INDEX($E$148:$G$150,MATCH("●",INDEX($H$148:$AQ$150,,MATCH($D207,$70:$70,0)-7),0),1)=VLOOKUP(BL$192,$AD$9:$AN$20,8,FALSE),"","sed -i "&amp;IF($AK$190="MacOS","'' ","")&amp;"'s#"&amp;BL$192&amp;"="""&amp;INDEX($E$148:$G$150,MATCH("●",INDEX($H$148:$AQ$150,,MATCH($D207,$70:$70,0)-7),0),1)&amp;""""&amp;"#"&amp;BL$192&amp;"="&amp;""""&amp;VLOOKUP(BL$192,$AD$9:$AN$20,8,FALSE)&amp;""""&amp;"#g'"&amp;"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7" s="73" t="str">
        <f>SUBSTITUTE(IF(VLOOKUP(BM$192,$AD$9:$AN$20,8,FALSE)=INDEX($E$152:$G$154,MATCH("●",INDEX($H$152:$AQ$154,,MATCH($D207,$70:$70,0)-7),0),1),"","sed -i "&amp;IF($AK$190="MacOS","'' ","")&amp;"'s#"&amp;BM$192&amp;"="""&amp;VLOOKUP(BM$192,$AD$9:$AN$20,8,FALSE)&amp;""""&amp;"#"&amp;BM$192&amp;"="&amp;""""&amp;INDEX($E$152:$G$154,MATCH("●",INDEX($H$152:$AQ$154,,MATCH($D207,$70:$70,0)-7),0),1)&amp;""""&amp;"#g'"&amp;" ${CONFIG_DIR}db_data_config.txt; export "&amp;BM$192&amp;"="&amp;""""&amp;INDEX($E$152:$G$154,MATCH("●",INDEX($H$152:$AQ$154,,MATCH($D207,$70:$70,0)-7),0),1)&amp;""";"),",",""",""")</f>
        <v/>
      </c>
      <c r="BN207" s="73" t="str">
        <f>SUBSTITUTE(IF(INDEX($E$152:$G$154,MATCH("●",INDEX($H$152:$AQ$154,,MATCH($D207,$70:$70,0)-7),0),1)=VLOOKUP(BN$192,$AD$9:$AN$20,8,FALSE),"","sed -i "&amp;IF($AK$190="MacOS","'' ","")&amp;"'s#"&amp;BN$192&amp;"="""&amp;INDEX($E$152:$G$154,MATCH("●",INDEX($H$152:$AQ$154,,MATCH($D207,$70:$70,0)-7),0),1)&amp;""""&amp;"#"&amp;BN$192&amp;"="&amp;""""&amp;VLOOKUP(BN$192,$AD$9:$AN$20,8,FALSE)&amp;""""&amp;"#g'"&amp;"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7" s="73" t="str">
        <f>SUBSTITUTE(IF(VLOOKUP(BO$192,$AD$9:$AN$20,8,FALSE)=INDEX($E$156:$G$158,MATCH("●",INDEX($H$156:$AQ$158,,MATCH($D207,$70:$70,0)-7),0),1),"","sed -i "&amp;IF($AK$190="MacOS","'' ","")&amp;"'s#"&amp;BO$192&amp;"="""&amp;VLOOKUP(BO$192,$AD$9:$AN$20,8,FALSE)&amp;""""&amp;"#"&amp;BO$192&amp;"="&amp;""""&amp;INDEX($E$156:$G$158,MATCH("●",INDEX($H$156:$AQ$158,,MATCH($D207,$70:$70,0)-7),0),1)&amp;""""&amp;"#g'"&amp;" ${CONFIG_DIR}db_data_config.txt; export "&amp;BO$192&amp;"="&amp;""""&amp;INDEX($E$156:$G$158,MATCH("●",INDEX($H$156:$AQ$158,,MATCH($D207,$70:$70,0)-7),0),1)&amp;""";"),",",""",""")</f>
        <v/>
      </c>
      <c r="BP207" s="73" t="str">
        <f>SUBSTITUTE(IF(INDEX($E$156:$G$158,MATCH("●",INDEX($H$156:$AQ$158,,MATCH($D207,$70:$70,0)-7),0),1)=VLOOKUP(BP$192,$AD$9:$AN$20,8,FALSE),"","sed -i "&amp;IF($AK$190="MacOS","'' ","")&amp;"'s#"&amp;BP$192&amp;"="""&amp;INDEX($E$156:$G$158,MATCH("●",INDEX($H$156:$AQ$158,,MATCH($D207,$70:$70,0)-7),0),1)&amp;""""&amp;"#"&amp;BP$192&amp;"="&amp;""""&amp;VLOOKUP(BP$192,$AD$9:$AN$20,8,FALSE)&amp;""""&amp;"#g'"&amp;"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7" s="73" t="str">
        <f>SUBSTITUTE(IF(VLOOKUP(BQ$192,$AD$9:$AN$20,8,FALSE)=INDEX($E$160:$G$162,MATCH("●",INDEX($H$160:$AQ$162,,MATCH($D207,$70:$70,0)-7),0),1),"","sed -i "&amp;IF($AK$190="MacOS","'' ","")&amp;"'s#"&amp;BQ$192&amp;"="""&amp;VLOOKUP(BQ$192,$AD$9:$AN$20,8,FALSE)&amp;""""&amp;"#"&amp;BQ$192&amp;"="&amp;""""&amp;INDEX($E$160:$G$162,MATCH("●",INDEX($H$160:$AQ$162,,MATCH($D207,$70:$70,0)-7),0),1)&amp;""""&amp;"#g'"&amp;" ${CONFIG_DIR}db_data_config.txt; export "&amp;BQ$192&amp;"="&amp;""""&amp;INDEX($E$160:$G$162,MATCH("●",INDEX($H$160:$AQ$162,,MATCH($D207,$70:$70,0)-7),0),1)&amp;""";"),",",""",""")</f>
        <v/>
      </c>
      <c r="BR207" s="73" t="str">
        <f>SUBSTITUTE(IF(INDEX($E$160:$G$162,MATCH("●",INDEX($H$160:$AQ$162,,MATCH($D207,$70:$70,0)-7),0),1)=VLOOKUP(BR$192,$AD$9:$AN$20,8,FALSE),"","sed -i "&amp;IF($AK$190="MacOS","'' ","")&amp;"'s#"&amp;BR$192&amp;"="""&amp;INDEX($E$160:$G$162,MATCH("●",INDEX($H$160:$AQ$162,,MATCH($D207,$70:$70,0)-7),0),1)&amp;""""&amp;"#"&amp;BR$192&amp;"="&amp;""""&amp;VLOOKUP(BR$192,$AD$9:$AN$20,8,FALSE)&amp;""""&amp;"#g'"&amp;"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7" s="73" t="str">
        <f>SUBSTITUTE(IF(VLOOKUP(BS$192,$AD$9:$AN$20,8,FALSE)=INDEX($E$164:$G$166,MATCH("●",INDEX($H$164:$AQ$166,,MATCH($D207,$70:$70,0)-7),0),1),"","sed -i "&amp;IF($AK$190="MacOS","'' ","")&amp;"'s#"&amp;BS$192&amp;"="""&amp;VLOOKUP(BS$192,$AD$9:$AN$20,8,FALSE)&amp;""""&amp;"#"&amp;BS$192&amp;"="&amp;""""&amp;INDEX($E$164:$G$166,MATCH("●",INDEX($H$164:$AQ$166,,MATCH($D207,$70:$70,0)-7),0),1)&amp;""""&amp;"#g'"&amp;" ${CONFIG_DIR}db_data_config.txt; export "&amp;BS$192&amp;"="&amp;""""&amp;INDEX($E$164:$G$166,MATCH("●",INDEX($H$164:$AQ$166,,MATCH($D207,$70:$70,0)-7),0),1)&amp;""";"),",",""",""")</f>
        <v/>
      </c>
      <c r="BT207" s="73" t="str">
        <f>SUBSTITUTE(IF(INDEX($E$164:$G$166,MATCH("●",INDEX($H$164:$AQ$166,,MATCH($D207,$70:$70,0)-7),0),1)=VLOOKUP(BT$192,$AD$9:$AN$20,8,FALSE),"","sed -i "&amp;IF($AK$190="MacOS","'' ","")&amp;"'s#"&amp;BT$192&amp;"="""&amp;INDEX($E$164:$G$166,MATCH("●",INDEX($H$164:$AQ$166,,MATCH($D207,$70:$70,0)-7),0),1)&amp;""""&amp;"#"&amp;BT$192&amp;"="&amp;""""&amp;VLOOKUP(BT$192,$AD$9:$AN$20,8,FALSE)&amp;""""&amp;"#g'"&amp;"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7" s="60" t="s">
        <v>1107</v>
      </c>
    </row>
    <row r="208" spans="4:73" ht="90" customHeight="1">
      <c r="D208" s="138">
        <f t="shared" si="3"/>
        <v>159</v>
      </c>
      <c r="E208" s="139"/>
      <c r="F208" s="139"/>
      <c r="G208" s="140"/>
      <c r="H208" s="45" t="str">
        <f t="shared" ca="1" si="2"/>
        <v>clear; echo テストケース159; sed -i '' 's#COLUMN_DATA_TYPE="char"#COLUMN_DATA_TYPE="long"#g' ${CONFIG_DIR}db_data_config.txt; export COLUMN_DATA_TYPE="long";sed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146" t="str" cm="1">
        <f t="array" ref="AE208">SUBSTITUTE(INDEX($H$168:$AQ$168, , MATCH($D208, $70:$70, 0)-7),"-","")</f>
        <v>正常</v>
      </c>
      <c r="AF208" s="147"/>
      <c r="AG208" s="148"/>
      <c r="AH208" s="156" t="s">
        <v>1045</v>
      </c>
      <c r="AI208" s="157"/>
      <c r="AJ208" s="157"/>
      <c r="AK208" s="157"/>
      <c r="AL208" s="157"/>
      <c r="AM208" s="157"/>
      <c r="AN208" s="157"/>
      <c r="AO208" s="157"/>
      <c r="AP208" s="157"/>
      <c r="AQ208" s="158"/>
      <c r="AS208" s="69" t="str" cm="1">
        <f t="array" ref="AS208">SUBSTITUTE(TEXT(INDEX($H$171:$AQ$171,1,$D208-144),"000000"),"-","")</f>
        <v>220001</v>
      </c>
      <c r="AT208" s="70"/>
      <c r="AU208" s="71"/>
      <c r="AW208" s="73" t="str">
        <f>SUBSTITUTE(IF(VLOOKUP(AW$192,$AD$9:$AN$20,8,FALSE)=INDEX($E$76:$G$80,MATCH("●",INDEX($H$76:$AQ$80,,MATCH($D208,$70:$70,0)-7),0),1),"","sed -i "&amp;IF($AK$190="MacOS","'' ","")&amp;"'s#"&amp;AW$192&amp;"="""&amp;VLOOKUP(AW$192,$AD$9:$AN$20,8,FALSE)&amp;""""&amp;"#"&amp;AW$192&amp;"="&amp;""""&amp;INDEX($E$76:$G$80,MATCH("●",INDEX($H$76:$AQ$80,,MATCH($D208,$70:$70,0)-7),0),1)&amp;""""&amp;"#g'"&amp;" ${CONFIG_DIR}db_data_config.txt; export "&amp;AW$192&amp;"="&amp;""""&amp;INDEX($E$76:$G$80,MATCH("●",INDEX($H$76:$AQ$80,,MATCH($D208,$70:$70,0)-7),0),1)&amp;""";"),",",""",""")</f>
        <v/>
      </c>
      <c r="AX208" s="73" t="str">
        <f>SUBSTITUTE(IF(INDEX($E$76:$G$80,MATCH("●",INDEX($H$76:$AQ$80,,MATCH($D208,$70:$70,0)-7),0),1)=VLOOKUP(AX$192,$AD$9:$AN$20,8,FALSE),"","sed -i "&amp;IF($AK$190="MacOS","'' ","")&amp;"'s#"&amp;AX$192&amp;"="""&amp;INDEX($E$76:$G$80,MATCH("●",INDEX($H$76:$AQ$80,,MATCH($D208,$70:$70,0)-7),0),1)&amp;""""&amp;"#"&amp;AX$192&amp;"="&amp;""""&amp;VLOOKUP(AX$192,$AD$9:$AN$20,8,FALSE)&amp;""""&amp;"#g'"&amp;"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8" s="73" t="str">
        <f>SUBSTITUTE(IF(VLOOKUP(AY$192,$AD$9:$AN$20,8,FALSE)=INDEX($E$82:$G$94,MATCH("●",INDEX($H$82:$AQ$94,,MATCH($D208,$70:$70,0)-7),0),1),"","sed -i "&amp;IF($AK$190="MacOS","'' ","")&amp;"'s#"&amp;AY$192&amp;"="""&amp;VLOOKUP(AY$192,$AD$9:$AN$20,8,FALSE)&amp;""""&amp;"#"&amp;AY$192&amp;"="&amp;""""&amp;INDEX($E$82:$G$94,MATCH("●",INDEX($H$82:$AQ$94,,MATCH($D208,$70:$70,0)-7),0),1)&amp;""""&amp;"#g'"&amp;" ${CONFIG_DIR}db_data_config.txt; export "&amp;AY$192&amp;"="&amp;""""&amp;INDEX($E$82:$G$94,MATCH("●",INDEX($H$82:$AQ$94,,MATCH($D208,$70:$70,0)-7),0),1)&amp;""";"),",",""",""")</f>
        <v>sed -i '' 's#COLUMN_DATA_TYPE="char"#COLUMN_DATA_TYPE="long"#g' ${CONFIG_DIR}db_data_config.txt; export COLUMN_DATA_TYPE="long";</v>
      </c>
      <c r="AZ208" s="73" t="str">
        <f>SUBSTITUTE(IF(INDEX($E$82:$G$94,MATCH("●",INDEX($H$82:$AQ$94,,MATCH($D208,$70:$70,0)-7),0),1)=VLOOKUP(AZ$192,$AD$9:$AN$20,8,FALSE),"","sed -i "&amp;IF($AK$190="MacOS","'' ","")&amp;"'s#"&amp;AZ$192&amp;"="""&amp;INDEX($E$82:$G$94,MATCH("●",INDEX($H$82:$AQ$94,,MATCH($D208,$70:$70,0)-7),0),1)&amp;""""&amp;"#"&amp;AZ$192&amp;"="&amp;""""&amp;VLOOKUP(AZ$192,$AD$9:$AN$20,8,FALSE)&amp;""""&amp;"#g'"&amp;"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8" s="73" t="str">
        <f>SUBSTITUTE(IF(VLOOKUP(BA$192,$AD$9:$AN$20,8,FALSE)=INDEX($E$96:$G$122,MATCH("●",INDEX($H$96:$AQ$122,,MATCH($D208,$70:$70,0)-7),0),1),"","sed -i "&amp;IF($AK$190="MacOS","'' ","")&amp;"'s#"&amp;BA$192&amp;"="""&amp;VLOOKUP(BA$192,$AD$9:$AN$20,8,FALSE)&amp;""""&amp;"#"&amp;BA$192&amp;"="&amp;""""&amp;INDEX($E$96:$G$122,MATCH("●",INDEX($H$96:$AQ$122,,MATCH($D208,$70:$70,0)-7),0),1)&amp;""""&amp;"#g'"&amp;" ${CONFIG_DIR}db_data_config.txt; export "&amp;BA$192&amp;"="&amp;""""&amp;INDEX($E$96:$G$122,MATCH("●",INDEX($H$96:$AQ$122,,MATCH($D208,$70:$70,0)-7),0),1)&amp;""";"),",",""",""")</f>
        <v>sed -i '' 's#COLUMN_DATA_LENGTH="3"#COLUMN_DATA_LENGTH="4"#g' ${CONFIG_DIR}db_data_config.txt; export COLUMN_DATA_LENGTH="4";</v>
      </c>
      <c r="BB208" s="73" t="str">
        <f>SUBSTITUTE(IF(INDEX($E$96:$G$122,MATCH("●",INDEX($H$96:$AQ$122,,MATCH($D208,$70:$70,0)-7),0),1)=VLOOKUP(BB$192,$AD$9:$AN$20,8,FALSE),"","sed -i "&amp;IF($AK$190="MacOS","'' ","")&amp;"'s#"&amp;BB$192&amp;"="""&amp;INDEX($E$96:$G$122,MATCH("●",INDEX($H$96:$AQ$122,,MATCH($D208,$70:$70,0)-7),0),1)&amp;""""&amp;"#"&amp;BB$192&amp;"="&amp;""""&amp;VLOOKUP(BB$192,$AD$9:$AN$20,8,FALSE)&amp;""""&amp;"#g'"&amp;"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's#COLUMN_DATA_LENGTH="4"#COLUMN_DATA_LENGTH="3"#g' ${CONFIG_DIR}db_data_config.txt; export COLUMN_DATA_LENGTH="3";</v>
      </c>
      <c r="BC208" s="73" t="str">
        <f>SUBSTITUTE(IF(VLOOKUP(BC$192,$AD$9:$AN$20,8,FALSE)=INDEX($E$124:$G$127,MATCH("●",INDEX($H$124:$AQ$127,,MATCH($D208,$70:$70,0)-7),0),1),"","sed -i "&amp;IF($AK$190="MacOS","'' ","")&amp;"'s#"&amp;BC$192&amp;"="""&amp;VLOOKUP(BC$192,$AD$9:$AN$20,8,FALSE)&amp;""""&amp;"#"&amp;BC$192&amp;"="&amp;""""&amp;INDEX($E$124:$G$127,MATCH("●",INDEX($H$124:$AQ$127,,MATCH($D208,$70:$70,0)-7),0),1)&amp;""""&amp;"#g'"&amp;" ${CONFIG_DIR}db_data_config.txt; export "&amp;BC$192&amp;"="&amp;""""&amp;INDEX($E$124:$G$127,MATCH("●",INDEX($H$124:$AQ$127,,MATCH($D208,$70:$70,0)-7),0),1)&amp;""";"),",",""",""")</f>
        <v>sed -i '' 's#COLUMN_DATA_TRIM="NONE"#COLUMN_DATA_TRIM="FTBT"#g' ${CONFIG_DIR}db_data_config.txt; export COLUMN_DATA_TRIM="FTBT";</v>
      </c>
      <c r="BD208" s="73" t="str">
        <f>SUBSTITUTE(IF(INDEX($E$124:$G$127,MATCH("●",INDEX($H$124:$AQ$127,,MATCH($D208,$70:$70,0)-7),0),1)=VLOOKUP(BD$192,$AD$9:$AN$20,8,FALSE),"","sed -i "&amp;IF($AK$190="MacOS","'' ","")&amp;"'s#"&amp;BD$192&amp;"="""&amp;INDEX($E$124:$G$127,MATCH("●",INDEX($H$124:$AQ$127,,MATCH($D208,$70:$70,0)-7),0),1)&amp;""""&amp;"#"&amp;BD$192&amp;"="&amp;""""&amp;VLOOKUP(BD$192,$AD$9:$AN$20,8,FALSE)&amp;""""&amp;"#g'"&amp;"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8" s="73" t="str">
        <f>SUBSTITUTE(IF(VLOOKUP(BE$192,$AD$9:$AN$20,8,FALSE)=INDEX($E$129:$G$134,MATCH("●",INDEX($H$129:$AQ$134,,MATCH($D208,$70:$70,0)-7),0),1),"","sed -i "&amp;IF($AK$190="MacOS","'' ","")&amp;"'s#"&amp;BE$192&amp;"="""&amp;VLOOKUP(BE$192,$AD$9:$AN$20,8,FALSE)&amp;""""&amp;"#"&amp;BE$192&amp;"="&amp;""""&amp;INDEX($E$129:$G$134,MATCH("●",INDEX($H$129:$AQ$134,,MATCH($D208,$70:$70,0)-7),0),1)&amp;""""&amp;"#g'"&amp;" ${CONFIG_DIR}db_data_config.txt; export "&amp;BE$192&amp;"="&amp;""""&amp;INDEX($E$129:$G$134,MATCH("●",INDEX($H$129:$AQ$134,,MATCH($D208,$70:$70,0)-7),0),1)&amp;""";"),",",""",""")</f>
        <v>sed -i '' 's#COLUMN_DATA_SIGNED="0"#COLUMN_DATA_SIGNED="1"#g' ${CONFIG_DIR}db_data_config.txt; export COLUMN_DATA_SIGNED="1";</v>
      </c>
      <c r="BF208" s="73" t="str">
        <f>SUBSTITUTE(IF(INDEX($E$129:$G$134,MATCH("●",INDEX($H$129:$AQ$134,,MATCH($D208,$70:$70,0)-7),0),1)=VLOOKUP(BF$192,$AD$9:$AN$20,8,FALSE),"","sed -i "&amp;IF($AK$190="MacOS","'' ","")&amp;"'s#"&amp;BF$192&amp;"="""&amp;INDEX($E$129:$G$134,MATCH("●",INDEX($H$129:$AQ$134,,MATCH($D208,$70:$70,0)-7),0),1)&amp;""""&amp;"#"&amp;BF$192&amp;"="&amp;""""&amp;VLOOKUP(BF$192,$AD$9:$AN$20,8,FALSE)&amp;""""&amp;"#g'"&amp;"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>sed -i '' 's#COLUMN_DATA_SIGNED="1"#COLUMN_DATA_SIGNED="0"#g' ${CONFIG_DIR}db_data_config.txt; export COLUMN_DATA_SIGNED="0";</v>
      </c>
      <c r="BG208" s="73" t="str">
        <f>SUBSTITUTE(IF(VLOOKUP(BG$192,$AD$9:$AN$20,8,FALSE)=INDEX($E$136:$G$140,MATCH("●",INDEX($H$136:$AQ$140,,MATCH($D208,$70:$70,0)-7),0),1),"","sed -i "&amp;IF($AK$190="MacOS","'' ","")&amp;"'s#"&amp;BG$192&amp;"="""&amp;VLOOKUP(BG$192,$AD$9:$AN$20,8,FALSE)&amp;""""&amp;"#"&amp;BG$192&amp;"="&amp;""""&amp;INDEX($E$136:$G$140,MATCH("●",INDEX($H$136:$AQ$140,,MATCH($D208,$70:$70,0)-7),0),1)&amp;""""&amp;"#g'"&amp;" ${CONFIG_DIR}db_data_config.txt; export "&amp;BG$192&amp;"="&amp;""""&amp;INDEX($E$136:$G$140,MATCH("●",INDEX($H$136:$AQ$140,,MATCH($D208,$70:$70,0)-7),0),1)&amp;""";"),",",""",""")</f>
        <v>sed -i '' 's#SIGN_DIGIT="0"#SIGN_DIGIT="1"#g' ${CONFIG_DIR}db_data_config.txt; export SIGN_DIGIT="1";</v>
      </c>
      <c r="BH208" s="73" t="str">
        <f>SUBSTITUTE(IF(INDEX($E$136:$G$140,MATCH("●",INDEX($H$136:$AQ$140,,MATCH($D208,$70:$70,0)-7),0),1)=VLOOKUP(BH$192,$AD$9:$AN$20,8,FALSE),"","sed -i "&amp;IF($AK$190="MacOS","'' ","")&amp;"'s#"&amp;BH$192&amp;"="""&amp;INDEX($E$136:$G$140,MATCH("●",INDEX($H$136:$AQ$140,,MATCH($D208,$70:$70,0)-7),0),1)&amp;""""&amp;"#"&amp;BH$192&amp;"="&amp;""""&amp;VLOOKUP(BH$192,$AD$9:$AN$20,8,FALSE)&amp;""""&amp;"#g'"&amp;"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>sed -i '' 's#SIGN_DIGIT="1"#SIGN_DIGIT="0"#g' ${CONFIG_DIR}db_data_config.txt; export SIGN_DIGIT="0";</v>
      </c>
      <c r="BI208" s="73" t="str">
        <f>SUBSTITUTE(IF(VLOOKUP(BI$192,$AD$9:$AN$20,8,FALSE)=INDEX($E$142:$G$146,MATCH("●",INDEX($H$142:$AQ$146,,MATCH($D208,$70:$70,0)-7),0),1),"","sed -i "&amp;IF($AK$190="MacOS","'' ","")&amp;"'s#"&amp;BI$192&amp;"="""&amp;VLOOKUP(BI$192,$AD$9:$AN$20,8,FALSE)&amp;""""&amp;"#"&amp;BI$192&amp;"="&amp;""""&amp;INDEX($E$142:$G$146,MATCH("●",INDEX($H$142:$AQ$146,,MATCH($D208,$70:$70,0)-7),0),1)&amp;""""&amp;"#g'"&amp;" ${CONFIG_DIR}db_data_config.txt; export "&amp;BI$192&amp;"="&amp;""""&amp;INDEX($E$142:$G$146,MATCH("●",INDEX($H$142:$AQ$146,,MATCH($D208,$70:$70,0)-7),0),1)&amp;""";"),",",""",""")</f>
        <v/>
      </c>
      <c r="BJ208" s="73" t="str">
        <f>SUBSTITUTE(IF(INDEX($E$142:$G$146,MATCH("●",INDEX($H$142:$AQ$146,,MATCH($D208,$70:$70,0)-7),0),1)=VLOOKUP(BJ$192,$AD$9:$AN$20,8,FALSE),"","sed -i "&amp;IF($AK$190="MacOS","'' ","")&amp;"'s#"&amp;BJ$192&amp;"="""&amp;INDEX($E$142:$G$146,MATCH("●",INDEX($H$142:$AQ$146,,MATCH($D208,$70:$70,0)-7),0),1)&amp;""""&amp;"#"&amp;BJ$192&amp;"="&amp;""""&amp;VLOOKUP(BJ$192,$AD$9:$AN$20,8,FALSE)&amp;""""&amp;"#g'"&amp;"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8" s="73" t="str">
        <f>SUBSTITUTE(IF(VLOOKUP(BK$192,$AD$9:$AN$20,8,FALSE)=INDEX($E$148:$G$150,MATCH("●",INDEX($H$148:$AQ$150,,MATCH($D208,$70:$70,0)-7),0),1),"","sed -i "&amp;IF($AK$190="MacOS","'' ","")&amp;"'s#"&amp;BK$192&amp;"="""&amp;VLOOKUP(BK$192,$AD$9:$AN$20,8,FALSE)&amp;""""&amp;"#"&amp;BK$192&amp;"="&amp;""""&amp;INDEX($E$148:$G$150,MATCH("●",INDEX($H$148:$AQ$150,,MATCH($D208,$70:$70,0)-7),0),1)&amp;""""&amp;"#g'"&amp;" ${CONFIG_DIR}db_data_config.txt; export "&amp;BK$192&amp;"="&amp;""""&amp;INDEX($E$148:$G$150,MATCH("●",INDEX($H$148:$AQ$150,,MATCH($D208,$70:$70,0)-7),0),1)&amp;""";"),",",""",""")</f>
        <v/>
      </c>
      <c r="BL208" s="73" t="str">
        <f>SUBSTITUTE(IF(INDEX($E$148:$G$150,MATCH("●",INDEX($H$148:$AQ$150,,MATCH($D208,$70:$70,0)-7),0),1)=VLOOKUP(BL$192,$AD$9:$AN$20,8,FALSE),"","sed -i "&amp;IF($AK$190="MacOS","'' ","")&amp;"'s#"&amp;BL$192&amp;"="""&amp;INDEX($E$148:$G$150,MATCH("●",INDEX($H$148:$AQ$150,,MATCH($D208,$70:$70,0)-7),0),1)&amp;""""&amp;"#"&amp;BL$192&amp;"="&amp;""""&amp;VLOOKUP(BL$192,$AD$9:$AN$20,8,FALSE)&amp;""""&amp;"#g'"&amp;"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8" s="73" t="str">
        <f>SUBSTITUTE(IF(VLOOKUP(BM$192,$AD$9:$AN$20,8,FALSE)=INDEX($E$152:$G$154,MATCH("●",INDEX($H$152:$AQ$154,,MATCH($D208,$70:$70,0)-7),0),1),"","sed -i "&amp;IF($AK$190="MacOS","'' ","")&amp;"'s#"&amp;BM$192&amp;"="""&amp;VLOOKUP(BM$192,$AD$9:$AN$20,8,FALSE)&amp;""""&amp;"#"&amp;BM$192&amp;"="&amp;""""&amp;INDEX($E$152:$G$154,MATCH("●",INDEX($H$152:$AQ$154,,MATCH($D208,$70:$70,0)-7),0),1)&amp;""""&amp;"#g'"&amp;" ${CONFIG_DIR}db_data_config.txt; export "&amp;BM$192&amp;"="&amp;""""&amp;INDEX($E$152:$G$154,MATCH("●",INDEX($H$152:$AQ$154,,MATCH($D208,$70:$70,0)-7),0),1)&amp;""";"),",",""",""")</f>
        <v/>
      </c>
      <c r="BN208" s="73" t="str">
        <f>SUBSTITUTE(IF(INDEX($E$152:$G$154,MATCH("●",INDEX($H$152:$AQ$154,,MATCH($D208,$70:$70,0)-7),0),1)=VLOOKUP(BN$192,$AD$9:$AN$20,8,FALSE),"","sed -i "&amp;IF($AK$190="MacOS","'' ","")&amp;"'s#"&amp;BN$192&amp;"="""&amp;INDEX($E$152:$G$154,MATCH("●",INDEX($H$152:$AQ$154,,MATCH($D208,$70:$70,0)-7),0),1)&amp;""""&amp;"#"&amp;BN$192&amp;"="&amp;""""&amp;VLOOKUP(BN$192,$AD$9:$AN$20,8,FALSE)&amp;""""&amp;"#g'"&amp;"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8" s="73" t="str">
        <f>SUBSTITUTE(IF(VLOOKUP(BO$192,$AD$9:$AN$20,8,FALSE)=INDEX($E$156:$G$158,MATCH("●",INDEX($H$156:$AQ$158,,MATCH($D208,$70:$70,0)-7),0),1),"","sed -i "&amp;IF($AK$190="MacOS","'' ","")&amp;"'s#"&amp;BO$192&amp;"="""&amp;VLOOKUP(BO$192,$AD$9:$AN$20,8,FALSE)&amp;""""&amp;"#"&amp;BO$192&amp;"="&amp;""""&amp;INDEX($E$156:$G$158,MATCH("●",INDEX($H$156:$AQ$158,,MATCH($D208,$70:$70,0)-7),0),1)&amp;""""&amp;"#g'"&amp;" ${CONFIG_DIR}db_data_config.txt; export "&amp;BO$192&amp;"="&amp;""""&amp;INDEX($E$156:$G$158,MATCH("●",INDEX($H$156:$AQ$158,,MATCH($D208,$70:$70,0)-7),0),1)&amp;""";"),",",""",""")</f>
        <v/>
      </c>
      <c r="BP208" s="73" t="str">
        <f>SUBSTITUTE(IF(INDEX($E$156:$G$158,MATCH("●",INDEX($H$156:$AQ$158,,MATCH($D208,$70:$70,0)-7),0),1)=VLOOKUP(BP$192,$AD$9:$AN$20,8,FALSE),"","sed -i "&amp;IF($AK$190="MacOS","'' ","")&amp;"'s#"&amp;BP$192&amp;"="""&amp;INDEX($E$156:$G$158,MATCH("●",INDEX($H$156:$AQ$158,,MATCH($D208,$70:$70,0)-7),0),1)&amp;""""&amp;"#"&amp;BP$192&amp;"="&amp;""""&amp;VLOOKUP(BP$192,$AD$9:$AN$20,8,FALSE)&amp;""""&amp;"#g'"&amp;"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8" s="73" t="str">
        <f>SUBSTITUTE(IF(VLOOKUP(BQ$192,$AD$9:$AN$20,8,FALSE)=INDEX($E$160:$G$162,MATCH("●",INDEX($H$160:$AQ$162,,MATCH($D208,$70:$70,0)-7),0),1),"","sed -i "&amp;IF($AK$190="MacOS","'' ","")&amp;"'s#"&amp;BQ$192&amp;"="""&amp;VLOOKUP(BQ$192,$AD$9:$AN$20,8,FALSE)&amp;""""&amp;"#"&amp;BQ$192&amp;"="&amp;""""&amp;INDEX($E$160:$G$162,MATCH("●",INDEX($H$160:$AQ$162,,MATCH($D208,$70:$70,0)-7),0),1)&amp;""""&amp;"#g'"&amp;" ${CONFIG_DIR}db_data_config.txt; export "&amp;BQ$192&amp;"="&amp;""""&amp;INDEX($E$160:$G$162,MATCH("●",INDEX($H$160:$AQ$162,,MATCH($D208,$70:$70,0)-7),0),1)&amp;""";"),",",""",""")</f>
        <v/>
      </c>
      <c r="BR208" s="73" t="str">
        <f>SUBSTITUTE(IF(INDEX($E$160:$G$162,MATCH("●",INDEX($H$160:$AQ$162,,MATCH($D208,$70:$70,0)-7),0),1)=VLOOKUP(BR$192,$AD$9:$AN$20,8,FALSE),"","sed -i "&amp;IF($AK$190="MacOS","'' ","")&amp;"'s#"&amp;BR$192&amp;"="""&amp;INDEX($E$160:$G$162,MATCH("●",INDEX($H$160:$AQ$162,,MATCH($D208,$70:$70,0)-7),0),1)&amp;""""&amp;"#"&amp;BR$192&amp;"="&amp;""""&amp;VLOOKUP(BR$192,$AD$9:$AN$20,8,FALSE)&amp;""""&amp;"#g'"&amp;"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8" s="73" t="str">
        <f>SUBSTITUTE(IF(VLOOKUP(BS$192,$AD$9:$AN$20,8,FALSE)=INDEX($E$164:$G$166,MATCH("●",INDEX($H$164:$AQ$166,,MATCH($D208,$70:$70,0)-7),0),1),"","sed -i "&amp;IF($AK$190="MacOS","'' ","")&amp;"'s#"&amp;BS$192&amp;"="""&amp;VLOOKUP(BS$192,$AD$9:$AN$20,8,FALSE)&amp;""""&amp;"#"&amp;BS$192&amp;"="&amp;""""&amp;INDEX($E$164:$G$166,MATCH("●",INDEX($H$164:$AQ$166,,MATCH($D208,$70:$70,0)-7),0),1)&amp;""""&amp;"#g'"&amp;" ${CONFIG_DIR}db_data_config.txt; export "&amp;BS$192&amp;"="&amp;""""&amp;INDEX($E$164:$G$166,MATCH("●",INDEX($H$164:$AQ$166,,MATCH($D208,$70:$70,0)-7),0),1)&amp;""";"),",",""",""")</f>
        <v/>
      </c>
      <c r="BT208" s="73" t="str">
        <f>SUBSTITUTE(IF(INDEX($E$164:$G$166,MATCH("●",INDEX($H$164:$AQ$166,,MATCH($D208,$70:$70,0)-7),0),1)=VLOOKUP(BT$192,$AD$9:$AN$20,8,FALSE),"","sed -i "&amp;IF($AK$190="MacOS","'' ","")&amp;"'s#"&amp;BT$192&amp;"="""&amp;INDEX($E$164:$G$166,MATCH("●",INDEX($H$164:$AQ$166,,MATCH($D208,$70:$70,0)-7),0),1)&amp;""""&amp;"#"&amp;BT$192&amp;"="&amp;""""&amp;VLOOKUP(BT$192,$AD$9:$AN$20,8,FALSE)&amp;""""&amp;"#g'"&amp;"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8" s="60" t="s">
        <v>1107</v>
      </c>
    </row>
    <row r="209" spans="4:73" ht="90" customHeight="1">
      <c r="D209" s="138">
        <f t="shared" si="3"/>
        <v>160</v>
      </c>
      <c r="E209" s="139"/>
      <c r="F209" s="139"/>
      <c r="G209" s="140"/>
      <c r="H209" s="45" t="str">
        <f t="shared" ca="1" si="2"/>
        <v>clear; echo テストケース160;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146" t="str" cm="1">
        <f t="array" ref="AE209">SUBSTITUTE(INDEX($H$168:$AQ$168, , MATCH($D209, $70:$70, 0)-7),"-","")</f>
        <v>異常</v>
      </c>
      <c r="AF209" s="147"/>
      <c r="AG209" s="148"/>
      <c r="AH209" s="156" t="s">
        <v>1046</v>
      </c>
      <c r="AI209" s="157"/>
      <c r="AJ209" s="157"/>
      <c r="AK209" s="157"/>
      <c r="AL209" s="157"/>
      <c r="AM209" s="157"/>
      <c r="AN209" s="157"/>
      <c r="AO209" s="157"/>
      <c r="AP209" s="157"/>
      <c r="AQ209" s="158"/>
      <c r="AS209" s="69" t="str" cm="1">
        <f t="array" ref="AS209">SUBSTITUTE(TEXT(INDEX($H$171:$AQ$171,1,$D209-144),"000000"),"-","")</f>
        <v>220161</v>
      </c>
      <c r="AT209" s="70"/>
      <c r="AU209" s="71"/>
      <c r="AW209" s="73" t="str">
        <f>SUBSTITUTE(IF(VLOOKUP(AW$192,$AD$9:$AN$20,8,FALSE)=INDEX($E$76:$G$80,MATCH("●",INDEX($H$76:$AQ$80,,MATCH($D209,$70:$70,0)-7),0),1),"","sed -i "&amp;IF($AK$190="MacOS","'' ","")&amp;"'s#"&amp;AW$192&amp;"="""&amp;VLOOKUP(AW$192,$AD$9:$AN$20,8,FALSE)&amp;""""&amp;"#"&amp;AW$192&amp;"="&amp;""""&amp;INDEX($E$76:$G$80,MATCH("●",INDEX($H$76:$AQ$80,,MATCH($D209,$70:$70,0)-7),0),1)&amp;""""&amp;"#g'"&amp;" ${CONFIG_DIR}db_data_config.txt; export "&amp;AW$192&amp;"="&amp;""""&amp;INDEX($E$76:$G$80,MATCH("●",INDEX($H$76:$AQ$80,,MATCH($D209,$70:$70,0)-7),0),1)&amp;""";"),",",""",""")</f>
        <v/>
      </c>
      <c r="AX209" s="73" t="str">
        <f>SUBSTITUTE(IF(INDEX($E$76:$G$80,MATCH("●",INDEX($H$76:$AQ$80,,MATCH($D209,$70:$70,0)-7),0),1)=VLOOKUP(AX$192,$AD$9:$AN$20,8,FALSE),"","sed -i "&amp;IF($AK$190="MacOS","'' ","")&amp;"'s#"&amp;AX$192&amp;"="""&amp;INDEX($E$76:$G$80,MATCH("●",INDEX($H$76:$AQ$80,,MATCH($D209,$70:$70,0)-7),0),1)&amp;""""&amp;"#"&amp;AX$192&amp;"="&amp;""""&amp;VLOOKUP(AX$192,$AD$9:$AN$20,8,FALSE)&amp;""""&amp;"#g'"&amp;"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09" s="73" t="str">
        <f>SUBSTITUTE(IF(VLOOKUP(AY$192,$AD$9:$AN$20,8,FALSE)=INDEX($E$82:$G$94,MATCH("●",INDEX($H$82:$AQ$94,,MATCH($D209,$70:$70,0)-7),0),1),"","sed -i "&amp;IF($AK$190="MacOS","'' ","")&amp;"'s#"&amp;AY$192&amp;"="""&amp;VLOOKUP(AY$192,$AD$9:$AN$20,8,FALSE)&amp;""""&amp;"#"&amp;AY$192&amp;"="&amp;""""&amp;INDEX($E$82:$G$94,MATCH("●",INDEX($H$82:$AQ$94,,MATCH($D209,$70:$70,0)-7),0),1)&amp;""""&amp;"#g'"&amp;" ${CONFIG_DIR}db_data_config.txt; export "&amp;AY$192&amp;"="&amp;""""&amp;INDEX($E$82:$G$94,MATCH("●",INDEX($H$82:$AQ$94,,MATCH($D209,$70:$70,0)-7),0),1)&amp;""";"),",",""",""")</f>
        <v>sed -i '' 's#COLUMN_DATA_TYPE="char"#COLUMN_DATA_TYPE="long"#g' ${CONFIG_DIR}db_data_config.txt; export COLUMN_DATA_TYPE="long";</v>
      </c>
      <c r="AZ209" s="73" t="str">
        <f>SUBSTITUTE(IF(INDEX($E$82:$G$94,MATCH("●",INDEX($H$82:$AQ$94,,MATCH($D209,$70:$70,0)-7),0),1)=VLOOKUP(AZ$192,$AD$9:$AN$20,8,FALSE),"","sed -i "&amp;IF($AK$190="MacOS","'' ","")&amp;"'s#"&amp;AZ$192&amp;"="""&amp;INDEX($E$82:$G$94,MATCH("●",INDEX($H$82:$AQ$94,,MATCH($D209,$70:$70,0)-7),0),1)&amp;""""&amp;"#"&amp;AZ$192&amp;"="&amp;""""&amp;VLOOKUP(AZ$192,$AD$9:$AN$20,8,FALSE)&amp;""""&amp;"#g'"&amp;"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09" s="73" t="str">
        <f>SUBSTITUTE(IF(VLOOKUP(BA$192,$AD$9:$AN$20,8,FALSE)=INDEX($E$96:$G$122,MATCH("●",INDEX($H$96:$AQ$122,,MATCH($D209,$70:$70,0)-7),0),1),"","sed -i "&amp;IF($AK$190="MacOS","'' ","")&amp;"'s#"&amp;BA$192&amp;"="""&amp;VLOOKUP(BA$192,$AD$9:$AN$20,8,FALSE)&amp;""""&amp;"#"&amp;BA$192&amp;"="&amp;""""&amp;INDEX($E$96:$G$122,MATCH("●",INDEX($H$96:$AQ$122,,MATCH($D209,$70:$70,0)-7),0),1)&amp;""""&amp;"#g'"&amp;" ${CONFIG_DIR}db_data_config.txt; export "&amp;BA$192&amp;"="&amp;""""&amp;INDEX($E$96:$G$122,MATCH("●",INDEX($H$96:$AQ$122,,MATCH($D209,$70:$70,0)-7),0),1)&amp;""";"),",",""",""")</f>
        <v>sed -i '' 's#COLUMN_DATA_LENGTH="3"#COLUMN_DATA_LENGTH="2"#g' ${CONFIG_DIR}db_data_config.txt; export COLUMN_DATA_LENGTH="2";</v>
      </c>
      <c r="BB209" s="73" t="str">
        <f>SUBSTITUTE(IF(INDEX($E$96:$G$122,MATCH("●",INDEX($H$96:$AQ$122,,MATCH($D209,$70:$70,0)-7),0),1)=VLOOKUP(BB$192,$AD$9:$AN$20,8,FALSE),"","sed -i "&amp;IF($AK$190="MacOS","'' ","")&amp;"'s#"&amp;BB$192&amp;"="""&amp;INDEX($E$96:$G$122,MATCH("●",INDEX($H$96:$AQ$122,,MATCH($D209,$70:$70,0)-7),0),1)&amp;""""&amp;"#"&amp;BB$192&amp;"="&amp;""""&amp;VLOOKUP(BB$192,$AD$9:$AN$20,8,FALSE)&amp;""""&amp;"#g'"&amp;"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's#COLUMN_DATA_LENGTH="2"#COLUMN_DATA_LENGTH="3"#g' ${CONFIG_DIR}db_data_config.txt; export COLUMN_DATA_LENGTH="3";</v>
      </c>
      <c r="BC209" s="73" t="str">
        <f>SUBSTITUTE(IF(VLOOKUP(BC$192,$AD$9:$AN$20,8,FALSE)=INDEX($E$124:$G$127,MATCH("●",INDEX($H$124:$AQ$127,,MATCH($D209,$70:$70,0)-7),0),1),"","sed -i "&amp;IF($AK$190="MacOS","'' ","")&amp;"'s#"&amp;BC$192&amp;"="""&amp;VLOOKUP(BC$192,$AD$9:$AN$20,8,FALSE)&amp;""""&amp;"#"&amp;BC$192&amp;"="&amp;""""&amp;INDEX($E$124:$G$127,MATCH("●",INDEX($H$124:$AQ$127,,MATCH($D209,$70:$70,0)-7),0),1)&amp;""""&amp;"#g'"&amp;" ${CONFIG_DIR}db_data_config.txt; export "&amp;BC$192&amp;"="&amp;""""&amp;INDEX($E$124:$G$127,MATCH("●",INDEX($H$124:$AQ$127,,MATCH($D209,$70:$70,0)-7),0),1)&amp;""";"),",",""",""")</f>
        <v>sed -i '' 's#COLUMN_DATA_TRIM="NONE"#COLUMN_DATA_TRIM="ftbt"#g' ${CONFIG_DIR}db_data_config.txt; export COLUMN_DATA_TRIM="ftbt";</v>
      </c>
      <c r="BD209" s="73" t="str">
        <f>SUBSTITUTE(IF(INDEX($E$124:$G$127,MATCH("●",INDEX($H$124:$AQ$127,,MATCH($D209,$70:$70,0)-7),0),1)=VLOOKUP(BD$192,$AD$9:$AN$20,8,FALSE),"","sed -i "&amp;IF($AK$190="MacOS","'' ","")&amp;"'s#"&amp;BD$192&amp;"="""&amp;INDEX($E$124:$G$127,MATCH("●",INDEX($H$124:$AQ$127,,MATCH($D209,$70:$70,0)-7),0),1)&amp;""""&amp;"#"&amp;BD$192&amp;"="&amp;""""&amp;VLOOKUP(BD$192,$AD$9:$AN$20,8,FALSE)&amp;""""&amp;"#g'"&amp;"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09" s="73" t="str">
        <f>SUBSTITUTE(IF(VLOOKUP(BE$192,$AD$9:$AN$20,8,FALSE)=INDEX($E$129:$G$134,MATCH("●",INDEX($H$129:$AQ$134,,MATCH($D209,$70:$70,0)-7),0),1),"","sed -i "&amp;IF($AK$190="MacOS","'' ","")&amp;"'s#"&amp;BE$192&amp;"="""&amp;VLOOKUP(BE$192,$AD$9:$AN$20,8,FALSE)&amp;""""&amp;"#"&amp;BE$192&amp;"="&amp;""""&amp;INDEX($E$129:$G$134,MATCH("●",INDEX($H$129:$AQ$134,,MATCH($D209,$70:$70,0)-7),0),1)&amp;""""&amp;"#g'"&amp;" ${CONFIG_DIR}db_data_config.txt; export "&amp;BE$192&amp;"="&amp;""""&amp;INDEX($E$129:$G$134,MATCH("●",INDEX($H$129:$AQ$134,,MATCH($D209,$70:$70,0)-7),0),1)&amp;""";"),",",""",""")</f>
        <v>sed -i '' 's#COLUMN_DATA_SIGNED="0"#COLUMN_DATA_SIGNED="1"#g' ${CONFIG_DIR}db_data_config.txt; export COLUMN_DATA_SIGNED="1";</v>
      </c>
      <c r="BF209" s="73" t="str">
        <f>SUBSTITUTE(IF(INDEX($E$129:$G$134,MATCH("●",INDEX($H$129:$AQ$134,,MATCH($D209,$70:$70,0)-7),0),1)=VLOOKUP(BF$192,$AD$9:$AN$20,8,FALSE),"","sed -i "&amp;IF($AK$190="MacOS","'' ","")&amp;"'s#"&amp;BF$192&amp;"="""&amp;INDEX($E$129:$G$134,MATCH("●",INDEX($H$129:$AQ$134,,MATCH($D209,$70:$70,0)-7),0),1)&amp;""""&amp;"#"&amp;BF$192&amp;"="&amp;""""&amp;VLOOKUP(BF$192,$AD$9:$AN$20,8,FALSE)&amp;""""&amp;"#g'"&amp;"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>sed -i '' 's#COLUMN_DATA_SIGNED="1"#COLUMN_DATA_SIGNED="0"#g' ${CONFIG_DIR}db_data_config.txt; export COLUMN_DATA_SIGNED="0";</v>
      </c>
      <c r="BG209" s="73" t="str">
        <f>SUBSTITUTE(IF(VLOOKUP(BG$192,$AD$9:$AN$20,8,FALSE)=INDEX($E$136:$G$140,MATCH("●",INDEX($H$136:$AQ$140,,MATCH($D209,$70:$70,0)-7),0),1),"","sed -i "&amp;IF($AK$190="MacOS","'' ","")&amp;"'s#"&amp;BG$192&amp;"="""&amp;VLOOKUP(BG$192,$AD$9:$AN$20,8,FALSE)&amp;""""&amp;"#"&amp;BG$192&amp;"="&amp;""""&amp;INDEX($E$136:$G$140,MATCH("●",INDEX($H$136:$AQ$140,,MATCH($D209,$70:$70,0)-7),0),1)&amp;""""&amp;"#g'"&amp;" ${CONFIG_DIR}db_data_config.txt; export "&amp;BG$192&amp;"="&amp;""""&amp;INDEX($E$136:$G$140,MATCH("●",INDEX($H$136:$AQ$140,,MATCH($D209,$70:$70,0)-7),0),1)&amp;""";"),",",""",""")</f>
        <v>sed -i '' 's#SIGN_DIGIT="0"#SIGN_DIGIT="1"#g' ${CONFIG_DIR}db_data_config.txt; export SIGN_DIGIT="1";</v>
      </c>
      <c r="BH209" s="73" t="str">
        <f>SUBSTITUTE(IF(INDEX($E$136:$G$140,MATCH("●",INDEX($H$136:$AQ$140,,MATCH($D209,$70:$70,0)-7),0),1)=VLOOKUP(BH$192,$AD$9:$AN$20,8,FALSE),"","sed -i "&amp;IF($AK$190="MacOS","'' ","")&amp;"'s#"&amp;BH$192&amp;"="""&amp;INDEX($E$136:$G$140,MATCH("●",INDEX($H$136:$AQ$140,,MATCH($D209,$70:$70,0)-7),0),1)&amp;""""&amp;"#"&amp;BH$192&amp;"="&amp;""""&amp;VLOOKUP(BH$192,$AD$9:$AN$20,8,FALSE)&amp;""""&amp;"#g'"&amp;"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>sed -i '' 's#SIGN_DIGIT="1"#SIGN_DIGIT="0"#g' ${CONFIG_DIR}db_data_config.txt; export SIGN_DIGIT="0";</v>
      </c>
      <c r="BI209" s="73" t="str">
        <f>SUBSTITUTE(IF(VLOOKUP(BI$192,$AD$9:$AN$20,8,FALSE)=INDEX($E$142:$G$146,MATCH("●",INDEX($H$142:$AQ$146,,MATCH($D209,$70:$70,0)-7),0),1),"","sed -i "&amp;IF($AK$190="MacOS","'' ","")&amp;"'s#"&amp;BI$192&amp;"="""&amp;VLOOKUP(BI$192,$AD$9:$AN$20,8,FALSE)&amp;""""&amp;"#"&amp;BI$192&amp;"="&amp;""""&amp;INDEX($E$142:$G$146,MATCH("●",INDEX($H$142:$AQ$146,,MATCH($D209,$70:$70,0)-7),0),1)&amp;""""&amp;"#g'"&amp;" ${CONFIG_DIR}db_data_config.txt; export "&amp;BI$192&amp;"="&amp;""""&amp;INDEX($E$142:$G$146,MATCH("●",INDEX($H$142:$AQ$146,,MATCH($D209,$70:$70,0)-7),0),1)&amp;""";"),",",""",""")</f>
        <v/>
      </c>
      <c r="BJ209" s="73" t="str">
        <f>SUBSTITUTE(IF(INDEX($E$142:$G$146,MATCH("●",INDEX($H$142:$AQ$146,,MATCH($D209,$70:$70,0)-7),0),1)=VLOOKUP(BJ$192,$AD$9:$AN$20,8,FALSE),"","sed -i "&amp;IF($AK$190="MacOS","'' ","")&amp;"'s#"&amp;BJ$192&amp;"="""&amp;INDEX($E$142:$G$146,MATCH("●",INDEX($H$142:$AQ$146,,MATCH($D209,$70:$70,0)-7),0),1)&amp;""""&amp;"#"&amp;BJ$192&amp;"="&amp;""""&amp;VLOOKUP(BJ$192,$AD$9:$AN$20,8,FALSE)&amp;""""&amp;"#g'"&amp;"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09" s="73" t="str">
        <f>SUBSTITUTE(IF(VLOOKUP(BK$192,$AD$9:$AN$20,8,FALSE)=INDEX($E$148:$G$150,MATCH("●",INDEX($H$148:$AQ$150,,MATCH($D209,$70:$70,0)-7),0),1),"","sed -i "&amp;IF($AK$190="MacOS","'' ","")&amp;"'s#"&amp;BK$192&amp;"="""&amp;VLOOKUP(BK$192,$AD$9:$AN$20,8,FALSE)&amp;""""&amp;"#"&amp;BK$192&amp;"="&amp;""""&amp;INDEX($E$148:$G$150,MATCH("●",INDEX($H$148:$AQ$150,,MATCH($D209,$70:$70,0)-7),0),1)&amp;""""&amp;"#g'"&amp;" ${CONFIG_DIR}db_data_config.txt; export "&amp;BK$192&amp;"="&amp;""""&amp;INDEX($E$148:$G$150,MATCH("●",INDEX($H$148:$AQ$150,,MATCH($D209,$70:$70,0)-7),0),1)&amp;""";"),",",""",""")</f>
        <v/>
      </c>
      <c r="BL209" s="73" t="str">
        <f>SUBSTITUTE(IF(INDEX($E$148:$G$150,MATCH("●",INDEX($H$148:$AQ$150,,MATCH($D209,$70:$70,0)-7),0),1)=VLOOKUP(BL$192,$AD$9:$AN$20,8,FALSE),"","sed -i "&amp;IF($AK$190="MacOS","'' ","")&amp;"'s#"&amp;BL$192&amp;"="""&amp;INDEX($E$148:$G$150,MATCH("●",INDEX($H$148:$AQ$150,,MATCH($D209,$70:$70,0)-7),0),1)&amp;""""&amp;"#"&amp;BL$192&amp;"="&amp;""""&amp;VLOOKUP(BL$192,$AD$9:$AN$20,8,FALSE)&amp;""""&amp;"#g'"&amp;"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09" s="73" t="str">
        <f>SUBSTITUTE(IF(VLOOKUP(BM$192,$AD$9:$AN$20,8,FALSE)=INDEX($E$152:$G$154,MATCH("●",INDEX($H$152:$AQ$154,,MATCH($D209,$70:$70,0)-7),0),1),"","sed -i "&amp;IF($AK$190="MacOS","'' ","")&amp;"'s#"&amp;BM$192&amp;"="""&amp;VLOOKUP(BM$192,$AD$9:$AN$20,8,FALSE)&amp;""""&amp;"#"&amp;BM$192&amp;"="&amp;""""&amp;INDEX($E$152:$G$154,MATCH("●",INDEX($H$152:$AQ$154,,MATCH($D209,$70:$70,0)-7),0),1)&amp;""""&amp;"#g'"&amp;" ${CONFIG_DIR}db_data_config.txt; export "&amp;BM$192&amp;"="&amp;""""&amp;INDEX($E$152:$G$154,MATCH("●",INDEX($H$152:$AQ$154,,MATCH($D209,$70:$70,0)-7),0),1)&amp;""";"),",",""",""")</f>
        <v/>
      </c>
      <c r="BN209" s="73" t="str">
        <f>SUBSTITUTE(IF(INDEX($E$152:$G$154,MATCH("●",INDEX($H$152:$AQ$154,,MATCH($D209,$70:$70,0)-7),0),1)=VLOOKUP(BN$192,$AD$9:$AN$20,8,FALSE),"","sed -i "&amp;IF($AK$190="MacOS","'' ","")&amp;"'s#"&amp;BN$192&amp;"="""&amp;INDEX($E$152:$G$154,MATCH("●",INDEX($H$152:$AQ$154,,MATCH($D209,$70:$70,0)-7),0),1)&amp;""""&amp;"#"&amp;BN$192&amp;"="&amp;""""&amp;VLOOKUP(BN$192,$AD$9:$AN$20,8,FALSE)&amp;""""&amp;"#g'"&amp;"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09" s="73" t="str">
        <f>SUBSTITUTE(IF(VLOOKUP(BO$192,$AD$9:$AN$20,8,FALSE)=INDEX($E$156:$G$158,MATCH("●",INDEX($H$156:$AQ$158,,MATCH($D209,$70:$70,0)-7),0),1),"","sed -i "&amp;IF($AK$190="MacOS","'' ","")&amp;"'s#"&amp;BO$192&amp;"="""&amp;VLOOKUP(BO$192,$AD$9:$AN$20,8,FALSE)&amp;""""&amp;"#"&amp;BO$192&amp;"="&amp;""""&amp;INDEX($E$156:$G$158,MATCH("●",INDEX($H$156:$AQ$158,,MATCH($D209,$70:$70,0)-7),0),1)&amp;""""&amp;"#g'"&amp;" ${CONFIG_DIR}db_data_config.txt; export "&amp;BO$192&amp;"="&amp;""""&amp;INDEX($E$156:$G$158,MATCH("●",INDEX($H$156:$AQ$158,,MATCH($D209,$70:$70,0)-7),0),1)&amp;""";"),",",""",""")</f>
        <v/>
      </c>
      <c r="BP209" s="73" t="str">
        <f>SUBSTITUTE(IF(INDEX($E$156:$G$158,MATCH("●",INDEX($H$156:$AQ$158,,MATCH($D209,$70:$70,0)-7),0),1)=VLOOKUP(BP$192,$AD$9:$AN$20,8,FALSE),"","sed -i "&amp;IF($AK$190="MacOS","'' ","")&amp;"'s#"&amp;BP$192&amp;"="""&amp;INDEX($E$156:$G$158,MATCH("●",INDEX($H$156:$AQ$158,,MATCH($D209,$70:$70,0)-7),0),1)&amp;""""&amp;"#"&amp;BP$192&amp;"="&amp;""""&amp;VLOOKUP(BP$192,$AD$9:$AN$20,8,FALSE)&amp;""""&amp;"#g'"&amp;"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09" s="73" t="str">
        <f>SUBSTITUTE(IF(VLOOKUP(BQ$192,$AD$9:$AN$20,8,FALSE)=INDEX($E$160:$G$162,MATCH("●",INDEX($H$160:$AQ$162,,MATCH($D209,$70:$70,0)-7),0),1),"","sed -i "&amp;IF($AK$190="MacOS","'' ","")&amp;"'s#"&amp;BQ$192&amp;"="""&amp;VLOOKUP(BQ$192,$AD$9:$AN$20,8,FALSE)&amp;""""&amp;"#"&amp;BQ$192&amp;"="&amp;""""&amp;INDEX($E$160:$G$162,MATCH("●",INDEX($H$160:$AQ$162,,MATCH($D209,$70:$70,0)-7),0),1)&amp;""""&amp;"#g'"&amp;" ${CONFIG_DIR}db_data_config.txt; export "&amp;BQ$192&amp;"="&amp;""""&amp;INDEX($E$160:$G$162,MATCH("●",INDEX($H$160:$AQ$162,,MATCH($D209,$70:$70,0)-7),0),1)&amp;""";"),",",""",""")</f>
        <v/>
      </c>
      <c r="BR209" s="73" t="str">
        <f>SUBSTITUTE(IF(INDEX($E$160:$G$162,MATCH("●",INDEX($H$160:$AQ$162,,MATCH($D209,$70:$70,0)-7),0),1)=VLOOKUP(BR$192,$AD$9:$AN$20,8,FALSE),"","sed -i "&amp;IF($AK$190="MacOS","'' ","")&amp;"'s#"&amp;BR$192&amp;"="""&amp;INDEX($E$160:$G$162,MATCH("●",INDEX($H$160:$AQ$162,,MATCH($D209,$70:$70,0)-7),0),1)&amp;""""&amp;"#"&amp;BR$192&amp;"="&amp;""""&amp;VLOOKUP(BR$192,$AD$9:$AN$20,8,FALSE)&amp;""""&amp;"#g'"&amp;"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09" s="73" t="str">
        <f>SUBSTITUTE(IF(VLOOKUP(BS$192,$AD$9:$AN$20,8,FALSE)=INDEX($E$164:$G$166,MATCH("●",INDEX($H$164:$AQ$166,,MATCH($D209,$70:$70,0)-7),0),1),"","sed -i "&amp;IF($AK$190="MacOS","'' ","")&amp;"'s#"&amp;BS$192&amp;"="""&amp;VLOOKUP(BS$192,$AD$9:$AN$20,8,FALSE)&amp;""""&amp;"#"&amp;BS$192&amp;"="&amp;""""&amp;INDEX($E$164:$G$166,MATCH("●",INDEX($H$164:$AQ$166,,MATCH($D209,$70:$70,0)-7),0),1)&amp;""""&amp;"#g'"&amp;" ${CONFIG_DIR}db_data_config.txt; export "&amp;BS$192&amp;"="&amp;""""&amp;INDEX($E$164:$G$166,MATCH("●",INDEX($H$164:$AQ$166,,MATCH($D209,$70:$70,0)-7),0),1)&amp;""";"),",",""",""")</f>
        <v/>
      </c>
      <c r="BT209" s="73" t="str">
        <f>SUBSTITUTE(IF(INDEX($E$164:$G$166,MATCH("●",INDEX($H$164:$AQ$166,,MATCH($D209,$70:$70,0)-7),0),1)=VLOOKUP(BT$192,$AD$9:$AN$20,8,FALSE),"","sed -i "&amp;IF($AK$190="MacOS","'' ","")&amp;"'s#"&amp;BT$192&amp;"="""&amp;INDEX($E$164:$G$166,MATCH("●",INDEX($H$164:$AQ$166,,MATCH($D209,$70:$70,0)-7),0),1)&amp;""""&amp;"#"&amp;BT$192&amp;"="&amp;""""&amp;VLOOKUP(BT$192,$AD$9:$AN$20,8,FALSE)&amp;""""&amp;"#g'"&amp;"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09" s="60" t="s">
        <v>1107</v>
      </c>
    </row>
    <row r="210" spans="4:73" ht="90" customHeight="1">
      <c r="D210" s="138">
        <f t="shared" si="3"/>
        <v>161</v>
      </c>
      <c r="E210" s="139"/>
      <c r="F210" s="139"/>
      <c r="G210" s="140"/>
      <c r="H210" s="45" t="str">
        <f t="shared" ca="1" si="2"/>
        <v>clear; echo テストケース161;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146" t="str" cm="1">
        <f t="array" ref="AE210">SUBSTITUTE(INDEX($H$168:$AQ$168, , MATCH($D210, $70:$70, 0)-7),"-","")</f>
        <v>正常</v>
      </c>
      <c r="AF210" s="147"/>
      <c r="AG210" s="148"/>
      <c r="AH210" s="156" t="s">
        <v>1047</v>
      </c>
      <c r="AI210" s="157"/>
      <c r="AJ210" s="157"/>
      <c r="AK210" s="157"/>
      <c r="AL210" s="157"/>
      <c r="AM210" s="157"/>
      <c r="AN210" s="157"/>
      <c r="AO210" s="157"/>
      <c r="AP210" s="157"/>
      <c r="AQ210" s="158"/>
      <c r="AS210" s="69" t="str" cm="1">
        <f t="array" ref="AS210">SUBSTITUTE(TEXT(INDEX($H$171:$AQ$171,1,$D210-144),"000000"),"-","")</f>
        <v>220001</v>
      </c>
      <c r="AT210" s="70"/>
      <c r="AU210" s="71"/>
      <c r="AW210" s="73" t="str">
        <f>SUBSTITUTE(IF(VLOOKUP(AW$192,$AD$9:$AN$20,8,FALSE)=INDEX($E$76:$G$80,MATCH("●",INDEX($H$76:$AQ$80,,MATCH($D210,$70:$70,0)-7),0),1),"","sed -i "&amp;IF($AK$190="MacOS","'' ","")&amp;"'s#"&amp;AW$192&amp;"="""&amp;VLOOKUP(AW$192,$AD$9:$AN$20,8,FALSE)&amp;""""&amp;"#"&amp;AW$192&amp;"="&amp;""""&amp;INDEX($E$76:$G$80,MATCH("●",INDEX($H$76:$AQ$80,,MATCH($D210,$70:$70,0)-7),0),1)&amp;""""&amp;"#g'"&amp;" ${CONFIG_DIR}db_data_config.txt; export "&amp;AW$192&amp;"="&amp;""""&amp;INDEX($E$76:$G$80,MATCH("●",INDEX($H$76:$AQ$80,,MATCH($D210,$70:$70,0)-7),0),1)&amp;""";"),",",""",""")</f>
        <v/>
      </c>
      <c r="AX210" s="73" t="str">
        <f>SUBSTITUTE(IF(INDEX($E$76:$G$80,MATCH("●",INDEX($H$76:$AQ$80,,MATCH($D210,$70:$70,0)-7),0),1)=VLOOKUP(AX$192,$AD$9:$AN$20,8,FALSE),"","sed -i "&amp;IF($AK$190="MacOS","'' ","")&amp;"'s#"&amp;AX$192&amp;"="""&amp;INDEX($E$76:$G$80,MATCH("●",INDEX($H$76:$AQ$80,,MATCH($D210,$70:$70,0)-7),0),1)&amp;""""&amp;"#"&amp;AX$192&amp;"="&amp;""""&amp;VLOOKUP(AX$192,$AD$9:$AN$20,8,FALSE)&amp;""""&amp;"#g'"&amp;"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0" s="73" t="str">
        <f>SUBSTITUTE(IF(VLOOKUP(AY$192,$AD$9:$AN$20,8,FALSE)=INDEX($E$82:$G$94,MATCH("●",INDEX($H$82:$AQ$94,,MATCH($D210,$70:$70,0)-7),0),1),"","sed -i "&amp;IF($AK$190="MacOS","'' ","")&amp;"'s#"&amp;AY$192&amp;"="""&amp;VLOOKUP(AY$192,$AD$9:$AN$20,8,FALSE)&amp;""""&amp;"#"&amp;AY$192&amp;"="&amp;""""&amp;INDEX($E$82:$G$94,MATCH("●",INDEX($H$82:$AQ$94,,MATCH($D210,$70:$70,0)-7),0),1)&amp;""""&amp;"#g'"&amp;" ${CONFIG_DIR}db_data_config.txt; export "&amp;AY$192&amp;"="&amp;""""&amp;INDEX($E$82:$G$94,MATCH("●",INDEX($H$82:$AQ$94,,MATCH($D210,$70:$70,0)-7),0),1)&amp;""";"),",",""",""")</f>
        <v>sed -i '' 's#COLUMN_DATA_TYPE="char"#COLUMN_DATA_TYPE="long"#g' ${CONFIG_DIR}db_data_config.txt; export COLUMN_DATA_TYPE="long";</v>
      </c>
      <c r="AZ210" s="73" t="str">
        <f>SUBSTITUTE(IF(INDEX($E$82:$G$94,MATCH("●",INDEX($H$82:$AQ$94,,MATCH($D210,$70:$70,0)-7),0),1)=VLOOKUP(AZ$192,$AD$9:$AN$20,8,FALSE),"","sed -i "&amp;IF($AK$190="MacOS","'' ","")&amp;"'s#"&amp;AZ$192&amp;"="""&amp;INDEX($E$82:$G$94,MATCH("●",INDEX($H$82:$AQ$94,,MATCH($D210,$70:$70,0)-7),0),1)&amp;""""&amp;"#"&amp;AZ$192&amp;"="&amp;""""&amp;VLOOKUP(AZ$192,$AD$9:$AN$20,8,FALSE)&amp;""""&amp;"#g'"&amp;"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's#COLUMN_DATA_TYPE="long"#COLUMN_DATA_TYPE="char"#g' ${CONFIG_DIR}db_data_config.txt; export COLUMN_DATA_TYPE="char";</v>
      </c>
      <c r="BA210" s="73" t="str">
        <f>SUBSTITUTE(IF(VLOOKUP(BA$192,$AD$9:$AN$20,8,FALSE)=INDEX($E$96:$G$122,MATCH("●",INDEX($H$96:$AQ$122,,MATCH($D210,$70:$70,0)-7),0),1),"","sed -i "&amp;IF($AK$190="MacOS","'' ","")&amp;"'s#"&amp;BA$192&amp;"="""&amp;VLOOKUP(BA$192,$AD$9:$AN$20,8,FALSE)&amp;""""&amp;"#"&amp;BA$192&amp;"="&amp;""""&amp;INDEX($E$96:$G$122,MATCH("●",INDEX($H$96:$AQ$122,,MATCH($D210,$70:$70,0)-7),0),1)&amp;""""&amp;"#g'"&amp;" ${CONFIG_DIR}db_data_config.txt; export "&amp;BA$192&amp;"="&amp;""""&amp;INDEX($E$96:$G$122,MATCH("●",INDEX($H$96:$AQ$122,,MATCH($D210,$70:$70,0)-7),0),1)&amp;""";"),",",""",""")</f>
        <v/>
      </c>
      <c r="BB210" s="73" t="str">
        <f>SUBSTITUTE(IF(INDEX($E$96:$G$122,MATCH("●",INDEX($H$96:$AQ$122,,MATCH($D210,$70:$70,0)-7),0),1)=VLOOKUP(BB$192,$AD$9:$AN$20,8,FALSE),"","sed -i "&amp;IF($AK$190="MacOS","'' ","")&amp;"'s#"&amp;BB$192&amp;"="""&amp;INDEX($E$96:$G$122,MATCH("●",INDEX($H$96:$AQ$122,,MATCH($D210,$70:$70,0)-7),0),1)&amp;""""&amp;"#"&amp;BB$192&amp;"="&amp;""""&amp;VLOOKUP(BB$192,$AD$9:$AN$20,8,FALSE)&amp;""""&amp;"#g'"&amp;"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/>
      </c>
      <c r="BC210" s="73" t="str">
        <f>SUBSTITUTE(IF(VLOOKUP(BC$192,$AD$9:$AN$20,8,FALSE)=INDEX($E$124:$G$127,MATCH("●",INDEX($H$124:$AQ$127,,MATCH($D210,$70:$70,0)-7),0),1),"","sed -i "&amp;IF($AK$190="MacOS","'' ","")&amp;"'s#"&amp;BC$192&amp;"="""&amp;VLOOKUP(BC$192,$AD$9:$AN$20,8,FALSE)&amp;""""&amp;"#"&amp;BC$192&amp;"="&amp;""""&amp;INDEX($E$124:$G$127,MATCH("●",INDEX($H$124:$AQ$127,,MATCH($D210,$70:$70,0)-7),0),1)&amp;""""&amp;"#g'"&amp;" ${CONFIG_DIR}db_data_config.txt; export "&amp;BC$192&amp;"="&amp;""""&amp;INDEX($E$124:$G$127,MATCH("●",INDEX($H$124:$AQ$127,,MATCH($D210,$70:$70,0)-7),0),1)&amp;""";"),",",""",""")</f>
        <v>sed -i '' 's#COLUMN_DATA_TRIM="NONE"#COLUMN_DATA_TRIM="ftbt"#g' ${CONFIG_DIR}db_data_config.txt; export COLUMN_DATA_TRIM="ftbt";</v>
      </c>
      <c r="BD210" s="73" t="str">
        <f>SUBSTITUTE(IF(INDEX($E$124:$G$127,MATCH("●",INDEX($H$124:$AQ$127,,MATCH($D210,$70:$70,0)-7),0),1)=VLOOKUP(BD$192,$AD$9:$AN$20,8,FALSE),"","sed -i "&amp;IF($AK$190="MacOS","'' ","")&amp;"'s#"&amp;BD$192&amp;"="""&amp;INDEX($E$124:$G$127,MATCH("●",INDEX($H$124:$AQ$127,,MATCH($D210,$70:$70,0)-7),0),1)&amp;""""&amp;"#"&amp;BD$192&amp;"="&amp;""""&amp;VLOOKUP(BD$192,$AD$9:$AN$20,8,FALSE)&amp;""""&amp;"#g'"&amp;"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>sed -i '' 's#COLUMN_DATA_TRIM="ftbt"#COLUMN_DATA_TRIM="NONE"#g' ${CONFIG_DIR}db_data_config.txt; export COLUMN_DATA_TRIM="NONE";</v>
      </c>
      <c r="BE210" s="73" t="str">
        <f>SUBSTITUTE(IF(VLOOKUP(BE$192,$AD$9:$AN$20,8,FALSE)=INDEX($E$129:$G$134,MATCH("●",INDEX($H$129:$AQ$134,,MATCH($D210,$70:$70,0)-7),0),1),"","sed -i "&amp;IF($AK$190="MacOS","'' ","")&amp;"'s#"&amp;BE$192&amp;"="""&amp;VLOOKUP(BE$192,$AD$9:$AN$20,8,FALSE)&amp;""""&amp;"#"&amp;BE$192&amp;"="&amp;""""&amp;INDEX($E$129:$G$134,MATCH("●",INDEX($H$129:$AQ$134,,MATCH($D210,$70:$70,0)-7),0),1)&amp;""""&amp;"#g'"&amp;" ${CONFIG_DIR}db_data_config.txt; export "&amp;BE$192&amp;"="&amp;""""&amp;INDEX($E$129:$G$134,MATCH("●",INDEX($H$129:$AQ$134,,MATCH($D210,$70:$70,0)-7),0),1)&amp;""";"),",",""",""")</f>
        <v>sed -i '' 's#COLUMN_DATA_SIGNED="0"#COLUMN_DATA_SIGNED="1"#g' ${CONFIG_DIR}db_data_config.txt; export COLUMN_DATA_SIGNED="1";</v>
      </c>
      <c r="BF210" s="73" t="str">
        <f>SUBSTITUTE(IF(INDEX($E$129:$G$134,MATCH("●",INDEX($H$129:$AQ$134,,MATCH($D210,$70:$70,0)-7),0),1)=VLOOKUP(BF$192,$AD$9:$AN$20,8,FALSE),"","sed -i "&amp;IF($AK$190="MacOS","'' ","")&amp;"'s#"&amp;BF$192&amp;"="""&amp;INDEX($E$129:$G$134,MATCH("●",INDEX($H$129:$AQ$134,,MATCH($D210,$70:$70,0)-7),0),1)&amp;""""&amp;"#"&amp;BF$192&amp;"="&amp;""""&amp;VLOOKUP(BF$192,$AD$9:$AN$20,8,FALSE)&amp;""""&amp;"#g'"&amp;"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>sed -i '' 's#COLUMN_DATA_SIGNED="1"#COLUMN_DATA_SIGNED="0"#g' ${CONFIG_DIR}db_data_config.txt; export COLUMN_DATA_SIGNED="0";</v>
      </c>
      <c r="BG210" s="73" t="str">
        <f>SUBSTITUTE(IF(VLOOKUP(BG$192,$AD$9:$AN$20,8,FALSE)=INDEX($E$136:$G$140,MATCH("●",INDEX($H$136:$AQ$140,,MATCH($D210,$70:$70,0)-7),0),1),"","sed -i "&amp;IF($AK$190="MacOS","'' ","")&amp;"'s#"&amp;BG$192&amp;"="""&amp;VLOOKUP(BG$192,$AD$9:$AN$20,8,FALSE)&amp;""""&amp;"#"&amp;BG$192&amp;"="&amp;""""&amp;INDEX($E$136:$G$140,MATCH("●",INDEX($H$136:$AQ$140,,MATCH($D210,$70:$70,0)-7),0),1)&amp;""""&amp;"#g'"&amp;" ${CONFIG_DIR}db_data_config.txt; export "&amp;BG$192&amp;"="&amp;""""&amp;INDEX($E$136:$G$140,MATCH("●",INDEX($H$136:$AQ$140,,MATCH($D210,$70:$70,0)-7),0),1)&amp;""";"),",",""",""")</f>
        <v>sed -i '' 's#SIGN_DIGIT="0"#SIGN_DIGIT="1"#g' ${CONFIG_DIR}db_data_config.txt; export SIGN_DIGIT="1";</v>
      </c>
      <c r="BH210" s="73" t="str">
        <f>SUBSTITUTE(IF(INDEX($E$136:$G$140,MATCH("●",INDEX($H$136:$AQ$140,,MATCH($D210,$70:$70,0)-7),0),1)=VLOOKUP(BH$192,$AD$9:$AN$20,8,FALSE),"","sed -i "&amp;IF($AK$190="MacOS","'' ","")&amp;"'s#"&amp;BH$192&amp;"="""&amp;INDEX($E$136:$G$140,MATCH("●",INDEX($H$136:$AQ$140,,MATCH($D210,$70:$70,0)-7),0),1)&amp;""""&amp;"#"&amp;BH$192&amp;"="&amp;""""&amp;VLOOKUP(BH$192,$AD$9:$AN$20,8,FALSE)&amp;""""&amp;"#g'"&amp;"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>sed -i '' 's#SIGN_DIGIT="1"#SIGN_DIGIT="0"#g' ${CONFIG_DIR}db_data_config.txt; export SIGN_DIGIT="0";</v>
      </c>
      <c r="BI210" s="73" t="str">
        <f>SUBSTITUTE(IF(VLOOKUP(BI$192,$AD$9:$AN$20,8,FALSE)=INDEX($E$142:$G$146,MATCH("●",INDEX($H$142:$AQ$146,,MATCH($D210,$70:$70,0)-7),0),1),"","sed -i "&amp;IF($AK$190="MacOS","'' ","")&amp;"'s#"&amp;BI$192&amp;"="""&amp;VLOOKUP(BI$192,$AD$9:$AN$20,8,FALSE)&amp;""""&amp;"#"&amp;BI$192&amp;"="&amp;""""&amp;INDEX($E$142:$G$146,MATCH("●",INDEX($H$142:$AQ$146,,MATCH($D210,$70:$70,0)-7),0),1)&amp;""""&amp;"#g'"&amp;" ${CONFIG_DIR}db_data_config.txt; export "&amp;BI$192&amp;"="&amp;""""&amp;INDEX($E$142:$G$146,MATCH("●",INDEX($H$142:$AQ$146,,MATCH($D210,$70:$70,0)-7),0),1)&amp;""";"),",",""",""")</f>
        <v/>
      </c>
      <c r="BJ210" s="73" t="str">
        <f>SUBSTITUTE(IF(INDEX($E$142:$G$146,MATCH("●",INDEX($H$142:$AQ$146,,MATCH($D210,$70:$70,0)-7),0),1)=VLOOKUP(BJ$192,$AD$9:$AN$20,8,FALSE),"","sed -i "&amp;IF($AK$190="MacOS","'' ","")&amp;"'s#"&amp;BJ$192&amp;"="""&amp;INDEX($E$142:$G$146,MATCH("●",INDEX($H$142:$AQ$146,,MATCH($D210,$70:$70,0)-7),0),1)&amp;""""&amp;"#"&amp;BJ$192&amp;"="&amp;""""&amp;VLOOKUP(BJ$192,$AD$9:$AN$20,8,FALSE)&amp;""""&amp;"#g'"&amp;"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0" s="73" t="str">
        <f>SUBSTITUTE(IF(VLOOKUP(BK$192,$AD$9:$AN$20,8,FALSE)=INDEX($E$148:$G$150,MATCH("●",INDEX($H$148:$AQ$150,,MATCH($D210,$70:$70,0)-7),0),1),"","sed -i "&amp;IF($AK$190="MacOS","'' ","")&amp;"'s#"&amp;BK$192&amp;"="""&amp;VLOOKUP(BK$192,$AD$9:$AN$20,8,FALSE)&amp;""""&amp;"#"&amp;BK$192&amp;"="&amp;""""&amp;INDEX($E$148:$G$150,MATCH("●",INDEX($H$148:$AQ$150,,MATCH($D210,$70:$70,0)-7),0),1)&amp;""""&amp;"#g'"&amp;" ${CONFIG_DIR}db_data_config.txt; export "&amp;BK$192&amp;"="&amp;""""&amp;INDEX($E$148:$G$150,MATCH("●",INDEX($H$148:$AQ$150,,MATCH($D210,$70:$70,0)-7),0),1)&amp;""";"),",",""",""")</f>
        <v/>
      </c>
      <c r="BL210" s="73" t="str">
        <f>SUBSTITUTE(IF(INDEX($E$148:$G$150,MATCH("●",INDEX($H$148:$AQ$150,,MATCH($D210,$70:$70,0)-7),0),1)=VLOOKUP(BL$192,$AD$9:$AN$20,8,FALSE),"","sed -i "&amp;IF($AK$190="MacOS","'' ","")&amp;"'s#"&amp;BL$192&amp;"="""&amp;INDEX($E$148:$G$150,MATCH("●",INDEX($H$148:$AQ$150,,MATCH($D210,$70:$70,0)-7),0),1)&amp;""""&amp;"#"&amp;BL$192&amp;"="&amp;""""&amp;VLOOKUP(BL$192,$AD$9:$AN$20,8,FALSE)&amp;""""&amp;"#g'"&amp;"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0" s="73" t="str">
        <f>SUBSTITUTE(IF(VLOOKUP(BM$192,$AD$9:$AN$20,8,FALSE)=INDEX($E$152:$G$154,MATCH("●",INDEX($H$152:$AQ$154,,MATCH($D210,$70:$70,0)-7),0),1),"","sed -i "&amp;IF($AK$190="MacOS","'' ","")&amp;"'s#"&amp;BM$192&amp;"="""&amp;VLOOKUP(BM$192,$AD$9:$AN$20,8,FALSE)&amp;""""&amp;"#"&amp;BM$192&amp;"="&amp;""""&amp;INDEX($E$152:$G$154,MATCH("●",INDEX($H$152:$AQ$154,,MATCH($D210,$70:$70,0)-7),0),1)&amp;""""&amp;"#g'"&amp;" ${CONFIG_DIR}db_data_config.txt; export "&amp;BM$192&amp;"="&amp;""""&amp;INDEX($E$152:$G$154,MATCH("●",INDEX($H$152:$AQ$154,,MATCH($D210,$70:$70,0)-7),0),1)&amp;""";"),",",""",""")</f>
        <v/>
      </c>
      <c r="BN210" s="73" t="str">
        <f>SUBSTITUTE(IF(INDEX($E$152:$G$154,MATCH("●",INDEX($H$152:$AQ$154,,MATCH($D210,$70:$70,0)-7),0),1)=VLOOKUP(BN$192,$AD$9:$AN$20,8,FALSE),"","sed -i "&amp;IF($AK$190="MacOS","'' ","")&amp;"'s#"&amp;BN$192&amp;"="""&amp;INDEX($E$152:$G$154,MATCH("●",INDEX($H$152:$AQ$154,,MATCH($D210,$70:$70,0)-7),0),1)&amp;""""&amp;"#"&amp;BN$192&amp;"="&amp;""""&amp;VLOOKUP(BN$192,$AD$9:$AN$20,8,FALSE)&amp;""""&amp;"#g'"&amp;"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0" s="73" t="str">
        <f>SUBSTITUTE(IF(VLOOKUP(BO$192,$AD$9:$AN$20,8,FALSE)=INDEX($E$156:$G$158,MATCH("●",INDEX($H$156:$AQ$158,,MATCH($D210,$70:$70,0)-7),0),1),"","sed -i "&amp;IF($AK$190="MacOS","'' ","")&amp;"'s#"&amp;BO$192&amp;"="""&amp;VLOOKUP(BO$192,$AD$9:$AN$20,8,FALSE)&amp;""""&amp;"#"&amp;BO$192&amp;"="&amp;""""&amp;INDEX($E$156:$G$158,MATCH("●",INDEX($H$156:$AQ$158,,MATCH($D210,$70:$70,0)-7),0),1)&amp;""""&amp;"#g'"&amp;" ${CONFIG_DIR}db_data_config.txt; export "&amp;BO$192&amp;"="&amp;""""&amp;INDEX($E$156:$G$158,MATCH("●",INDEX($H$156:$AQ$158,,MATCH($D210,$70:$70,0)-7),0),1)&amp;""";"),",",""",""")</f>
        <v/>
      </c>
      <c r="BP210" s="73" t="str">
        <f>SUBSTITUTE(IF(INDEX($E$156:$G$158,MATCH("●",INDEX($H$156:$AQ$158,,MATCH($D210,$70:$70,0)-7),0),1)=VLOOKUP(BP$192,$AD$9:$AN$20,8,FALSE),"","sed -i "&amp;IF($AK$190="MacOS","'' ","")&amp;"'s#"&amp;BP$192&amp;"="""&amp;INDEX($E$156:$G$158,MATCH("●",INDEX($H$156:$AQ$158,,MATCH($D210,$70:$70,0)-7),0),1)&amp;""""&amp;"#"&amp;BP$192&amp;"="&amp;""""&amp;VLOOKUP(BP$192,$AD$9:$AN$20,8,FALSE)&amp;""""&amp;"#g'"&amp;"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0" s="73" t="str">
        <f>SUBSTITUTE(IF(VLOOKUP(BQ$192,$AD$9:$AN$20,8,FALSE)=INDEX($E$160:$G$162,MATCH("●",INDEX($H$160:$AQ$162,,MATCH($D210,$70:$70,0)-7),0),1),"","sed -i "&amp;IF($AK$190="MacOS","'' ","")&amp;"'s#"&amp;BQ$192&amp;"="""&amp;VLOOKUP(BQ$192,$AD$9:$AN$20,8,FALSE)&amp;""""&amp;"#"&amp;BQ$192&amp;"="&amp;""""&amp;INDEX($E$160:$G$162,MATCH("●",INDEX($H$160:$AQ$162,,MATCH($D210,$70:$70,0)-7),0),1)&amp;""""&amp;"#g'"&amp;" ${CONFIG_DIR}db_data_config.txt; export "&amp;BQ$192&amp;"="&amp;""""&amp;INDEX($E$160:$G$162,MATCH("●",INDEX($H$160:$AQ$162,,MATCH($D210,$70:$70,0)-7),0),1)&amp;""";"),",",""",""")</f>
        <v/>
      </c>
      <c r="BR210" s="73" t="str">
        <f>SUBSTITUTE(IF(INDEX($E$160:$G$162,MATCH("●",INDEX($H$160:$AQ$162,,MATCH($D210,$70:$70,0)-7),0),1)=VLOOKUP(BR$192,$AD$9:$AN$20,8,FALSE),"","sed -i "&amp;IF($AK$190="MacOS","'' ","")&amp;"'s#"&amp;BR$192&amp;"="""&amp;INDEX($E$160:$G$162,MATCH("●",INDEX($H$160:$AQ$162,,MATCH($D210,$70:$70,0)-7),0),1)&amp;""""&amp;"#"&amp;BR$192&amp;"="&amp;""""&amp;VLOOKUP(BR$192,$AD$9:$AN$20,8,FALSE)&amp;""""&amp;"#g'"&amp;"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0" s="73" t="str">
        <f>SUBSTITUTE(IF(VLOOKUP(BS$192,$AD$9:$AN$20,8,FALSE)=INDEX($E$164:$G$166,MATCH("●",INDEX($H$164:$AQ$166,,MATCH($D210,$70:$70,0)-7),0),1),"","sed -i "&amp;IF($AK$190="MacOS","'' ","")&amp;"'s#"&amp;BS$192&amp;"="""&amp;VLOOKUP(BS$192,$AD$9:$AN$20,8,FALSE)&amp;""""&amp;"#"&amp;BS$192&amp;"="&amp;""""&amp;INDEX($E$164:$G$166,MATCH("●",INDEX($H$164:$AQ$166,,MATCH($D210,$70:$70,0)-7),0),1)&amp;""""&amp;"#g'"&amp;" ${CONFIG_DIR}db_data_config.txt; export "&amp;BS$192&amp;"="&amp;""""&amp;INDEX($E$164:$G$166,MATCH("●",INDEX($H$164:$AQ$166,,MATCH($D210,$70:$70,0)-7),0),1)&amp;""";"),",",""",""")</f>
        <v/>
      </c>
      <c r="BT210" s="73" t="str">
        <f>SUBSTITUTE(IF(INDEX($E$164:$G$166,MATCH("●",INDEX($H$164:$AQ$166,,MATCH($D210,$70:$70,0)-7),0),1)=VLOOKUP(BT$192,$AD$9:$AN$20,8,FALSE),"","sed -i "&amp;IF($AK$190="MacOS","'' ","")&amp;"'s#"&amp;BT$192&amp;"="""&amp;INDEX($E$164:$G$166,MATCH("●",INDEX($H$164:$AQ$166,,MATCH($D210,$70:$70,0)-7),0),1)&amp;""""&amp;"#"&amp;BT$192&amp;"="&amp;""""&amp;VLOOKUP(BT$192,$AD$9:$AN$20,8,FALSE)&amp;""""&amp;"#g'"&amp;"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0" s="60" t="s">
        <v>1107</v>
      </c>
    </row>
    <row r="211" spans="4:73" ht="90" customHeight="1">
      <c r="D211" s="138">
        <f t="shared" si="3"/>
        <v>162</v>
      </c>
      <c r="E211" s="139"/>
      <c r="F211" s="139"/>
      <c r="G211" s="140"/>
      <c r="H211" s="45" t="str">
        <f t="shared" ca="1" si="2"/>
        <v>clear; echo テストケース162; sed -i '' 's#COLUMN_DATA_TYPE="char"#COLUMN_DATA_TYPE="float"#g' ${CONFIG_DIR}db_data_config.txt; export COLUMN_DATA_TYPE="float";sh ./script/db_check_data_validate_config.sh; sed -i '' 's#COLUMN_DATA_TYPE="float"#COLUMN_DATA_TYPE="char"#g' ${CONFIG_DIR}db_data_config.txt; export COLUMN_DATA_TYPE="char";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7"/>
      <c r="AE211" s="146" t="str" cm="1">
        <f t="array" ref="AE211">SUBSTITUTE(INDEX($H$168:$AQ$168, , MATCH($D211, $70:$70, 0)-7),"-","")</f>
        <v>異常</v>
      </c>
      <c r="AF211" s="147"/>
      <c r="AG211" s="148"/>
      <c r="AH211" s="156" t="s">
        <v>1048</v>
      </c>
      <c r="AI211" s="157"/>
      <c r="AJ211" s="157"/>
      <c r="AK211" s="157"/>
      <c r="AL211" s="157"/>
      <c r="AM211" s="157"/>
      <c r="AN211" s="157"/>
      <c r="AO211" s="157"/>
      <c r="AP211" s="157"/>
      <c r="AQ211" s="158"/>
      <c r="AS211" s="69" t="str" cm="1">
        <f t="array" ref="AS211">SUBSTITUTE(TEXT(INDEX($H$171:$AQ$171,1,$D211-144),"000000"),"-","")</f>
        <v>220162</v>
      </c>
      <c r="AT211" s="70"/>
      <c r="AU211" s="71"/>
      <c r="AW211" s="73" t="str">
        <f>SUBSTITUTE(IF(VLOOKUP(AW$192,$AD$9:$AN$20,8,FALSE)=INDEX($E$76:$G$80,MATCH("●",INDEX($H$76:$AQ$80,,MATCH($D211,$70:$70,0)-7),0),1),"","sed -i "&amp;IF($AK$190="MacOS","'' ","")&amp;"'s#"&amp;AW$192&amp;"="""&amp;VLOOKUP(AW$192,$AD$9:$AN$20,8,FALSE)&amp;""""&amp;"#"&amp;AW$192&amp;"="&amp;""""&amp;INDEX($E$76:$G$80,MATCH("●",INDEX($H$76:$AQ$80,,MATCH($D211,$70:$70,0)-7),0),1)&amp;""""&amp;"#g'"&amp;" ${CONFIG_DIR}db_data_config.txt; export "&amp;AW$192&amp;"="&amp;""""&amp;INDEX($E$76:$G$80,MATCH("●",INDEX($H$76:$AQ$80,,MATCH($D211,$70:$70,0)-7),0),1)&amp;""";"),",",""",""")</f>
        <v/>
      </c>
      <c r="AX211" s="73" t="str">
        <f>SUBSTITUTE(IF(INDEX($E$76:$G$80,MATCH("●",INDEX($H$76:$AQ$80,,MATCH($D211,$70:$70,0)-7),0),1)=VLOOKUP(AX$192,$AD$9:$AN$20,8,FALSE),"","sed -i "&amp;IF($AK$190="MacOS","'' ","")&amp;"'s#"&amp;AX$192&amp;"="""&amp;INDEX($E$76:$G$80,MATCH("●",INDEX($H$76:$AQ$80,,MATCH($D211,$70:$70,0)-7),0),1)&amp;""""&amp;"#"&amp;AX$192&amp;"="&amp;""""&amp;VLOOKUP(AX$192,$AD$9:$AN$20,8,FALSE)&amp;""""&amp;"#g'"&amp;"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1" s="73" t="str">
        <f>SUBSTITUTE(IF(VLOOKUP(AY$192,$AD$9:$AN$20,8,FALSE)=INDEX($E$82:$G$94,MATCH("●",INDEX($H$82:$AQ$94,,MATCH($D211,$70:$70,0)-7),0),1),"","sed -i "&amp;IF($AK$190="MacOS","'' ","")&amp;"'s#"&amp;AY$192&amp;"="""&amp;VLOOKUP(AY$192,$AD$9:$AN$20,8,FALSE)&amp;""""&amp;"#"&amp;AY$192&amp;"="&amp;""""&amp;INDEX($E$82:$G$94,MATCH("●",INDEX($H$82:$AQ$94,,MATCH($D211,$70:$70,0)-7),0),1)&amp;""""&amp;"#g'"&amp;" ${CONFIG_DIR}db_data_config.txt; export "&amp;AY$192&amp;"="&amp;""""&amp;INDEX($E$82:$G$94,MATCH("●",INDEX($H$82:$AQ$94,,MATCH($D211,$70:$70,0)-7),0),1)&amp;""";"),",",""",""")</f>
        <v>sed -i '' 's#COLUMN_DATA_TYPE="char"#COLUMN_DATA_TYPE="float"#g' ${CONFIG_DIR}db_data_config.txt; export COLUMN_DATA_TYPE="float";</v>
      </c>
      <c r="AZ211" s="73" t="str">
        <f>SUBSTITUTE(IF(INDEX($E$82:$G$94,MATCH("●",INDEX($H$82:$AQ$94,,MATCH($D211,$70:$70,0)-7),0),1)=VLOOKUP(AZ$192,$AD$9:$AN$20,8,FALSE),"","sed -i "&amp;IF($AK$190="MacOS","'' ","")&amp;"'s#"&amp;AZ$192&amp;"="""&amp;INDEX($E$82:$G$94,MATCH("●",INDEX($H$82:$AQ$94,,MATCH($D211,$70:$70,0)-7),0),1)&amp;""""&amp;"#"&amp;AZ$192&amp;"="&amp;""""&amp;VLOOKUP(AZ$192,$AD$9:$AN$20,8,FALSE)&amp;""""&amp;"#g'"&amp;"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1" s="73" t="str">
        <f>SUBSTITUTE(IF(VLOOKUP(BA$192,$AD$9:$AN$20,8,FALSE)=INDEX($E$96:$G$122,MATCH("●",INDEX($H$96:$AQ$122,,MATCH($D211,$70:$70,0)-7),0),1),"","sed -i "&amp;IF($AK$190="MacOS","'' ","")&amp;"'s#"&amp;BA$192&amp;"="""&amp;VLOOKUP(BA$192,$AD$9:$AN$20,8,FALSE)&amp;""""&amp;"#"&amp;BA$192&amp;"="&amp;""""&amp;INDEX($E$96:$G$122,MATCH("●",INDEX($H$96:$AQ$122,,MATCH($D211,$70:$70,0)-7),0),1)&amp;""""&amp;"#g'"&amp;" ${CONFIG_DIR}db_data_config.txt; export "&amp;BA$192&amp;"="&amp;""""&amp;INDEX($E$96:$G$122,MATCH("●",INDEX($H$96:$AQ$122,,MATCH($D211,$70:$70,0)-7),0),1)&amp;""";"),",",""",""")</f>
        <v/>
      </c>
      <c r="BB211" s="73" t="str">
        <f>SUBSTITUTE(IF(INDEX($E$96:$G$122,MATCH("●",INDEX($H$96:$AQ$122,,MATCH($D211,$70:$70,0)-7),0),1)=VLOOKUP(BB$192,$AD$9:$AN$20,8,FALSE),"","sed -i "&amp;IF($AK$190="MacOS","'' ","")&amp;"'s#"&amp;BB$192&amp;"="""&amp;INDEX($E$96:$G$122,MATCH("●",INDEX($H$96:$AQ$122,,MATCH($D211,$70:$70,0)-7),0),1)&amp;""""&amp;"#"&amp;BB$192&amp;"="&amp;""""&amp;VLOOKUP(BB$192,$AD$9:$AN$20,8,FALSE)&amp;""""&amp;"#g'"&amp;"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/>
      </c>
      <c r="BC211" s="73" t="str">
        <f>SUBSTITUTE(IF(VLOOKUP(BC$192,$AD$9:$AN$20,8,FALSE)=INDEX($E$124:$G$127,MATCH("●",INDEX($H$124:$AQ$127,,MATCH($D211,$70:$70,0)-7),0),1),"","sed -i "&amp;IF($AK$190="MacOS","'' ","")&amp;"'s#"&amp;BC$192&amp;"="""&amp;VLOOKUP(BC$192,$AD$9:$AN$20,8,FALSE)&amp;""""&amp;"#"&amp;BC$192&amp;"="&amp;""""&amp;INDEX($E$124:$G$127,MATCH("●",INDEX($H$124:$AQ$127,,MATCH($D211,$70:$70,0)-7),0),1)&amp;""""&amp;"#g'"&amp;" ${CONFIG_DIR}db_data_config.txt; export "&amp;BC$192&amp;"="&amp;""""&amp;INDEX($E$124:$G$127,MATCH("●",INDEX($H$124:$AQ$127,,MATCH($D211,$70:$70,0)-7),0),1)&amp;""";"),",",""",""")</f>
        <v/>
      </c>
      <c r="BD211" s="73" t="str">
        <f>SUBSTITUTE(IF(INDEX($E$124:$G$127,MATCH("●",INDEX($H$124:$AQ$127,,MATCH($D211,$70:$70,0)-7),0),1)=VLOOKUP(BD$192,$AD$9:$AN$20,8,FALSE),"","sed -i "&amp;IF($AK$190="MacOS","'' ","")&amp;"'s#"&amp;BD$192&amp;"="""&amp;INDEX($E$124:$G$127,MATCH("●",INDEX($H$124:$AQ$127,,MATCH($D211,$70:$70,0)-7),0),1)&amp;""""&amp;"#"&amp;BD$192&amp;"="&amp;""""&amp;VLOOKUP(BD$192,$AD$9:$AN$20,8,FALSE)&amp;""""&amp;"#g'"&amp;"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1" s="73" t="str">
        <f>SUBSTITUTE(IF(VLOOKUP(BE$192,$AD$9:$AN$20,8,FALSE)=INDEX($E$129:$G$134,MATCH("●",INDEX($H$129:$AQ$134,,MATCH($D211,$70:$70,0)-7),0),1),"","sed -i "&amp;IF($AK$190="MacOS","'' ","")&amp;"'s#"&amp;BE$192&amp;"="""&amp;VLOOKUP(BE$192,$AD$9:$AN$20,8,FALSE)&amp;""""&amp;"#"&amp;BE$192&amp;"="&amp;""""&amp;INDEX($E$129:$G$134,MATCH("●",INDEX($H$129:$AQ$134,,MATCH($D211,$70:$70,0)-7),0),1)&amp;""""&amp;"#g'"&amp;" ${CONFIG_DIR}db_data_config.txt; export "&amp;BE$192&amp;"="&amp;""""&amp;INDEX($E$129:$G$134,MATCH("●",INDEX($H$129:$AQ$134,,MATCH($D211,$70:$70,0)-7),0),1)&amp;""";"),",",""",""")</f>
        <v/>
      </c>
      <c r="BF211" s="73" t="str">
        <f>SUBSTITUTE(IF(INDEX($E$129:$G$134,MATCH("●",INDEX($H$129:$AQ$134,,MATCH($D211,$70:$70,0)-7),0),1)=VLOOKUP(BF$192,$AD$9:$AN$20,8,FALSE),"","sed -i "&amp;IF($AK$190="MacOS","'' ","")&amp;"'s#"&amp;BF$192&amp;"="""&amp;INDEX($E$129:$G$134,MATCH("●",INDEX($H$129:$AQ$134,,MATCH($D211,$70:$70,0)-7),0),1)&amp;""""&amp;"#"&amp;BF$192&amp;"="&amp;""""&amp;VLOOKUP(BF$192,$AD$9:$AN$20,8,FALSE)&amp;""""&amp;"#g'"&amp;"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1" s="73" t="str">
        <f>SUBSTITUTE(IF(VLOOKUP(BG$192,$AD$9:$AN$20,8,FALSE)=INDEX($E$136:$G$140,MATCH("●",INDEX($H$136:$AQ$140,,MATCH($D211,$70:$70,0)-7),0),1),"","sed -i "&amp;IF($AK$190="MacOS","'' ","")&amp;"'s#"&amp;BG$192&amp;"="""&amp;VLOOKUP(BG$192,$AD$9:$AN$20,8,FALSE)&amp;""""&amp;"#"&amp;BG$192&amp;"="&amp;""""&amp;INDEX($E$136:$G$140,MATCH("●",INDEX($H$136:$AQ$140,,MATCH($D211,$70:$70,0)-7),0),1)&amp;""""&amp;"#g'"&amp;" ${CONFIG_DIR}db_data_config.txt; export "&amp;BG$192&amp;"="&amp;""""&amp;INDEX($E$136:$G$140,MATCH("●",INDEX($H$136:$AQ$140,,MATCH($D211,$70:$70,0)-7),0),1)&amp;""";"),",",""",""")</f>
        <v/>
      </c>
      <c r="BH211" s="73" t="str">
        <f>SUBSTITUTE(IF(INDEX($E$136:$G$140,MATCH("●",INDEX($H$136:$AQ$140,,MATCH($D211,$70:$70,0)-7),0),1)=VLOOKUP(BH$192,$AD$9:$AN$20,8,FALSE),"","sed -i "&amp;IF($AK$190="MacOS","'' ","")&amp;"'s#"&amp;BH$192&amp;"="""&amp;INDEX($E$136:$G$140,MATCH("●",INDEX($H$136:$AQ$140,,MATCH($D211,$70:$70,0)-7),0),1)&amp;""""&amp;"#"&amp;BH$192&amp;"="&amp;""""&amp;VLOOKUP(BH$192,$AD$9:$AN$20,8,FALSE)&amp;""""&amp;"#g'"&amp;"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1" s="73" t="str">
        <f>SUBSTITUTE(IF(VLOOKUP(BI$192,$AD$9:$AN$20,8,FALSE)=INDEX($E$142:$G$146,MATCH("●",INDEX($H$142:$AQ$146,,MATCH($D211,$70:$70,0)-7),0),1),"","sed -i "&amp;IF($AK$190="MacOS","'' ","")&amp;"'s#"&amp;BI$192&amp;"="""&amp;VLOOKUP(BI$192,$AD$9:$AN$20,8,FALSE)&amp;""""&amp;"#"&amp;BI$192&amp;"="&amp;""""&amp;INDEX($E$142:$G$146,MATCH("●",INDEX($H$142:$AQ$146,,MATCH($D211,$70:$70,0)-7),0),1)&amp;""""&amp;"#g'"&amp;" ${CONFIG_DIR}db_data_config.txt; export "&amp;BI$192&amp;"="&amp;""""&amp;INDEX($E$142:$G$146,MATCH("●",INDEX($H$142:$AQ$146,,MATCH($D211,$70:$70,0)-7),0),1)&amp;""";"),",",""",""")</f>
        <v/>
      </c>
      <c r="BJ211" s="73" t="str">
        <f>SUBSTITUTE(IF(INDEX($E$142:$G$146,MATCH("●",INDEX($H$142:$AQ$146,,MATCH($D211,$70:$70,0)-7),0),1)=VLOOKUP(BJ$192,$AD$9:$AN$20,8,FALSE),"","sed -i "&amp;IF($AK$190="MacOS","'' ","")&amp;"'s#"&amp;BJ$192&amp;"="""&amp;INDEX($E$142:$G$146,MATCH("●",INDEX($H$142:$AQ$146,,MATCH($D211,$70:$70,0)-7),0),1)&amp;""""&amp;"#"&amp;BJ$192&amp;"="&amp;""""&amp;VLOOKUP(BJ$192,$AD$9:$AN$20,8,FALSE)&amp;""""&amp;"#g'"&amp;"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1" s="73" t="str">
        <f>SUBSTITUTE(IF(VLOOKUP(BK$192,$AD$9:$AN$20,8,FALSE)=INDEX($E$148:$G$150,MATCH("●",INDEX($H$148:$AQ$150,,MATCH($D211,$70:$70,0)-7),0),1),"","sed -i "&amp;IF($AK$190="MacOS","'' ","")&amp;"'s#"&amp;BK$192&amp;"="""&amp;VLOOKUP(BK$192,$AD$9:$AN$20,8,FALSE)&amp;""""&amp;"#"&amp;BK$192&amp;"="&amp;""""&amp;INDEX($E$148:$G$150,MATCH("●",INDEX($H$148:$AQ$150,,MATCH($D211,$70:$70,0)-7),0),1)&amp;""""&amp;"#g'"&amp;" ${CONFIG_DIR}db_data_config.txt; export "&amp;BK$192&amp;"="&amp;""""&amp;INDEX($E$148:$G$150,MATCH("●",INDEX($H$148:$AQ$150,,MATCH($D211,$70:$70,0)-7),0),1)&amp;""";"),",",""",""")</f>
        <v/>
      </c>
      <c r="BL211" s="73" t="str">
        <f>SUBSTITUTE(IF(INDEX($E$148:$G$150,MATCH("●",INDEX($H$148:$AQ$150,,MATCH($D211,$70:$70,0)-7),0),1)=VLOOKUP(BL$192,$AD$9:$AN$20,8,FALSE),"","sed -i "&amp;IF($AK$190="MacOS","'' ","")&amp;"'s#"&amp;BL$192&amp;"="""&amp;INDEX($E$148:$G$150,MATCH("●",INDEX($H$148:$AQ$150,,MATCH($D211,$70:$70,0)-7),0),1)&amp;""""&amp;"#"&amp;BL$192&amp;"="&amp;""""&amp;VLOOKUP(BL$192,$AD$9:$AN$20,8,FALSE)&amp;""""&amp;"#g'"&amp;"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1" s="73" t="str">
        <f>SUBSTITUTE(IF(VLOOKUP(BM$192,$AD$9:$AN$20,8,FALSE)=INDEX($E$152:$G$154,MATCH("●",INDEX($H$152:$AQ$154,,MATCH($D211,$70:$70,0)-7),0),1),"","sed -i "&amp;IF($AK$190="MacOS","'' ","")&amp;"'s#"&amp;BM$192&amp;"="""&amp;VLOOKUP(BM$192,$AD$9:$AN$20,8,FALSE)&amp;""""&amp;"#"&amp;BM$192&amp;"="&amp;""""&amp;INDEX($E$152:$G$154,MATCH("●",INDEX($H$152:$AQ$154,,MATCH($D211,$70:$70,0)-7),0),1)&amp;""""&amp;"#g'"&amp;" ${CONFIG_DIR}db_data_config.txt; export "&amp;BM$192&amp;"="&amp;""""&amp;INDEX($E$152:$G$154,MATCH("●",INDEX($H$152:$AQ$154,,MATCH($D211,$70:$70,0)-7),0),1)&amp;""";"),",",""",""")</f>
        <v/>
      </c>
      <c r="BN211" s="73" t="str">
        <f>SUBSTITUTE(IF(INDEX($E$152:$G$154,MATCH("●",INDEX($H$152:$AQ$154,,MATCH($D211,$70:$70,0)-7),0),1)=VLOOKUP(BN$192,$AD$9:$AN$20,8,FALSE),"","sed -i "&amp;IF($AK$190="MacOS","'' ","")&amp;"'s#"&amp;BN$192&amp;"="""&amp;INDEX($E$152:$G$154,MATCH("●",INDEX($H$152:$AQ$154,,MATCH($D211,$70:$70,0)-7),0),1)&amp;""""&amp;"#"&amp;BN$192&amp;"="&amp;""""&amp;VLOOKUP(BN$192,$AD$9:$AN$20,8,FALSE)&amp;""""&amp;"#g'"&amp;"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1" s="73" t="str">
        <f>SUBSTITUTE(IF(VLOOKUP(BO$192,$AD$9:$AN$20,8,FALSE)=INDEX($E$156:$G$158,MATCH("●",INDEX($H$156:$AQ$158,,MATCH($D211,$70:$70,0)-7),0),1),"","sed -i "&amp;IF($AK$190="MacOS","'' ","")&amp;"'s#"&amp;BO$192&amp;"="""&amp;VLOOKUP(BO$192,$AD$9:$AN$20,8,FALSE)&amp;""""&amp;"#"&amp;BO$192&amp;"="&amp;""""&amp;INDEX($E$156:$G$158,MATCH("●",INDEX($H$156:$AQ$158,,MATCH($D211,$70:$70,0)-7),0),1)&amp;""""&amp;"#g'"&amp;" ${CONFIG_DIR}db_data_config.txt; export "&amp;BO$192&amp;"="&amp;""""&amp;INDEX($E$156:$G$158,MATCH("●",INDEX($H$156:$AQ$158,,MATCH($D211,$70:$70,0)-7),0),1)&amp;""";"),",",""",""")</f>
        <v/>
      </c>
      <c r="BP211" s="73" t="str">
        <f>SUBSTITUTE(IF(INDEX($E$156:$G$158,MATCH("●",INDEX($H$156:$AQ$158,,MATCH($D211,$70:$70,0)-7),0),1)=VLOOKUP(BP$192,$AD$9:$AN$20,8,FALSE),"","sed -i "&amp;IF($AK$190="MacOS","'' ","")&amp;"'s#"&amp;BP$192&amp;"="""&amp;INDEX($E$156:$G$158,MATCH("●",INDEX($H$156:$AQ$158,,MATCH($D211,$70:$70,0)-7),0),1)&amp;""""&amp;"#"&amp;BP$192&amp;"="&amp;""""&amp;VLOOKUP(BP$192,$AD$9:$AN$20,8,FALSE)&amp;""""&amp;"#g'"&amp;"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1" s="73" t="str">
        <f>SUBSTITUTE(IF(VLOOKUP(BQ$192,$AD$9:$AN$20,8,FALSE)=INDEX($E$160:$G$162,MATCH("●",INDEX($H$160:$AQ$162,,MATCH($D211,$70:$70,0)-7),0),1),"","sed -i "&amp;IF($AK$190="MacOS","'' ","")&amp;"'s#"&amp;BQ$192&amp;"="""&amp;VLOOKUP(BQ$192,$AD$9:$AN$20,8,FALSE)&amp;""""&amp;"#"&amp;BQ$192&amp;"="&amp;""""&amp;INDEX($E$160:$G$162,MATCH("●",INDEX($H$160:$AQ$162,,MATCH($D211,$70:$70,0)-7),0),1)&amp;""""&amp;"#g'"&amp;" ${CONFIG_DIR}db_data_config.txt; export "&amp;BQ$192&amp;"="&amp;""""&amp;INDEX($E$160:$G$162,MATCH("●",INDEX($H$160:$AQ$162,,MATCH($D211,$70:$70,0)-7),0),1)&amp;""";"),",",""",""")</f>
        <v/>
      </c>
      <c r="BR211" s="73" t="str">
        <f>SUBSTITUTE(IF(INDEX($E$160:$G$162,MATCH("●",INDEX($H$160:$AQ$162,,MATCH($D211,$70:$70,0)-7),0),1)=VLOOKUP(BR$192,$AD$9:$AN$20,8,FALSE),"","sed -i "&amp;IF($AK$190="MacOS","'' ","")&amp;"'s#"&amp;BR$192&amp;"="""&amp;INDEX($E$160:$G$162,MATCH("●",INDEX($H$160:$AQ$162,,MATCH($D211,$70:$70,0)-7),0),1)&amp;""""&amp;"#"&amp;BR$192&amp;"="&amp;""""&amp;VLOOKUP(BR$192,$AD$9:$AN$20,8,FALSE)&amp;""""&amp;"#g'"&amp;"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1" s="73" t="str">
        <f>SUBSTITUTE(IF(VLOOKUP(BS$192,$AD$9:$AN$20,8,FALSE)=INDEX($E$164:$G$166,MATCH("●",INDEX($H$164:$AQ$166,,MATCH($D211,$70:$70,0)-7),0),1),"","sed -i "&amp;IF($AK$190="MacOS","'' ","")&amp;"'s#"&amp;BS$192&amp;"="""&amp;VLOOKUP(BS$192,$AD$9:$AN$20,8,FALSE)&amp;""""&amp;"#"&amp;BS$192&amp;"="&amp;""""&amp;INDEX($E$164:$G$166,MATCH("●",INDEX($H$164:$AQ$166,,MATCH($D211,$70:$70,0)-7),0),1)&amp;""""&amp;"#g'"&amp;" ${CONFIG_DIR}db_data_config.txt; export "&amp;BS$192&amp;"="&amp;""""&amp;INDEX($E$164:$G$166,MATCH("●",INDEX($H$164:$AQ$166,,MATCH($D211,$70:$70,0)-7),0),1)&amp;""";"),",",""",""")</f>
        <v/>
      </c>
      <c r="BT211" s="73" t="str">
        <f>SUBSTITUTE(IF(INDEX($E$164:$G$166,MATCH("●",INDEX($H$164:$AQ$166,,MATCH($D211,$70:$70,0)-7),0),1)=VLOOKUP(BT$192,$AD$9:$AN$20,8,FALSE),"","sed -i "&amp;IF($AK$190="MacOS","'' ","")&amp;"'s#"&amp;BT$192&amp;"="""&amp;INDEX($E$164:$G$166,MATCH("●",INDEX($H$164:$AQ$166,,MATCH($D211,$70:$70,0)-7),0),1)&amp;""""&amp;"#"&amp;BT$192&amp;"="&amp;""""&amp;VLOOKUP(BT$192,$AD$9:$AN$20,8,FALSE)&amp;""""&amp;"#g'"&amp;"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1" s="60" t="s">
        <v>1107</v>
      </c>
    </row>
    <row r="212" spans="4:73" ht="90" customHeight="1">
      <c r="D212" s="138">
        <f t="shared" si="3"/>
        <v>163</v>
      </c>
      <c r="E212" s="139"/>
      <c r="F212" s="139"/>
      <c r="G212" s="140"/>
      <c r="H212" s="45" t="str">
        <f t="shared" ca="1" si="2"/>
        <v>clear; echo テストケース163; sed -i '' 's#COLUMN_DATA_TYPE="char"#COLUMN_DATA_TYPE="float"#g' ${CONFIG_DIR}db_data_config.txt; export COLUMN_DATA_TYPE="float";sed -i '' 's#COLUMN_DATA_LENGTH="3"#COLUMN_DATA_LENGTH="A.7"#g' ${CONFIG_DIR}db_data_config.txt; export COLUMN_DATA_LENGTH="A.7";sh ./script/db_check_data_validate_config.sh; sed -i '' 's#COLUMN_DATA_TYPE="float"#COLUMN_DATA_TYPE="char"#g' ${CONFIG_DIR}db_data_config.txt; export COLUMN_DATA_TYPE="char";sed -i '' 's#COLUMN_DATA_LENGTH="A.7"#COLUMN_DATA_LENGTH="3"#g' ${CONFIG_DIR}db_data_config.txt; export COLUMN_DATA_LENGTH="3";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7"/>
      <c r="AE212" s="146" t="str" cm="1">
        <f t="array" ref="AE212">SUBSTITUTE(INDEX($H$168:$AQ$168, , MATCH($D212, $70:$70, 0)-7),"-","")</f>
        <v>異常</v>
      </c>
      <c r="AF212" s="147"/>
      <c r="AG212" s="148"/>
      <c r="AH212" s="156" t="s">
        <v>1049</v>
      </c>
      <c r="AI212" s="157"/>
      <c r="AJ212" s="157"/>
      <c r="AK212" s="157"/>
      <c r="AL212" s="157"/>
      <c r="AM212" s="157"/>
      <c r="AN212" s="157"/>
      <c r="AO212" s="157"/>
      <c r="AP212" s="157"/>
      <c r="AQ212" s="158"/>
      <c r="AS212" s="69" t="str" cm="1">
        <f t="array" ref="AS212">SUBSTITUTE(TEXT(INDEX($H$171:$AQ$171,1,$D212-144),"000000"),"-","")</f>
        <v>220163</v>
      </c>
      <c r="AT212" s="70"/>
      <c r="AU212" s="71"/>
      <c r="AW212" s="73" t="str">
        <f>SUBSTITUTE(IF(VLOOKUP(AW$192,$AD$9:$AN$20,8,FALSE)=INDEX($E$76:$G$80,MATCH("●",INDEX($H$76:$AQ$80,,MATCH($D212,$70:$70,0)-7),0),1),"","sed -i "&amp;IF($AK$190="MacOS","'' ","")&amp;"'s#"&amp;AW$192&amp;"="""&amp;VLOOKUP(AW$192,$AD$9:$AN$20,8,FALSE)&amp;""""&amp;"#"&amp;AW$192&amp;"="&amp;""""&amp;INDEX($E$76:$G$80,MATCH("●",INDEX($H$76:$AQ$80,,MATCH($D212,$70:$70,0)-7),0),1)&amp;""""&amp;"#g'"&amp;" ${CONFIG_DIR}db_data_config.txt; export "&amp;AW$192&amp;"="&amp;""""&amp;INDEX($E$76:$G$80,MATCH("●",INDEX($H$76:$AQ$80,,MATCH($D212,$70:$70,0)-7),0),1)&amp;""";"),",",""",""")</f>
        <v/>
      </c>
      <c r="AX212" s="73" t="str">
        <f>SUBSTITUTE(IF(INDEX($E$76:$G$80,MATCH("●",INDEX($H$76:$AQ$80,,MATCH($D212,$70:$70,0)-7),0),1)=VLOOKUP(AX$192,$AD$9:$AN$20,8,FALSE),"","sed -i "&amp;IF($AK$190="MacOS","'' ","")&amp;"'s#"&amp;AX$192&amp;"="""&amp;INDEX($E$76:$G$80,MATCH("●",INDEX($H$76:$AQ$80,,MATCH($D212,$70:$70,0)-7),0),1)&amp;""""&amp;"#"&amp;AX$192&amp;"="&amp;""""&amp;VLOOKUP(AX$192,$AD$9:$AN$20,8,FALSE)&amp;""""&amp;"#g'"&amp;"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2" s="73" t="str">
        <f>SUBSTITUTE(IF(VLOOKUP(AY$192,$AD$9:$AN$20,8,FALSE)=INDEX($E$82:$G$94,MATCH("●",INDEX($H$82:$AQ$94,,MATCH($D212,$70:$70,0)-7),0),1),"","sed -i "&amp;IF($AK$190="MacOS","'' ","")&amp;"'s#"&amp;AY$192&amp;"="""&amp;VLOOKUP(AY$192,$AD$9:$AN$20,8,FALSE)&amp;""""&amp;"#"&amp;AY$192&amp;"="&amp;""""&amp;INDEX($E$82:$G$94,MATCH("●",INDEX($H$82:$AQ$94,,MATCH($D212,$70:$70,0)-7),0),1)&amp;""""&amp;"#g'"&amp;" ${CONFIG_DIR}db_data_config.txt; export "&amp;AY$192&amp;"="&amp;""""&amp;INDEX($E$82:$G$94,MATCH("●",INDEX($H$82:$AQ$94,,MATCH($D212,$70:$70,0)-7),0),1)&amp;""";"),",",""",""")</f>
        <v>sed -i '' 's#COLUMN_DATA_TYPE="char"#COLUMN_DATA_TYPE="float"#g' ${CONFIG_DIR}db_data_config.txt; export COLUMN_DATA_TYPE="float";</v>
      </c>
      <c r="AZ212" s="73" t="str">
        <f>SUBSTITUTE(IF(INDEX($E$82:$G$94,MATCH("●",INDEX($H$82:$AQ$94,,MATCH($D212,$70:$70,0)-7),0),1)=VLOOKUP(AZ$192,$AD$9:$AN$20,8,FALSE),"","sed -i "&amp;IF($AK$190="MacOS","'' ","")&amp;"'s#"&amp;AZ$192&amp;"="""&amp;INDEX($E$82:$G$94,MATCH("●",INDEX($H$82:$AQ$94,,MATCH($D212,$70:$70,0)-7),0),1)&amp;""""&amp;"#"&amp;AZ$192&amp;"="&amp;""""&amp;VLOOKUP(AZ$192,$AD$9:$AN$20,8,FALSE)&amp;""""&amp;"#g'"&amp;"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2" s="73" t="str">
        <f>SUBSTITUTE(IF(VLOOKUP(BA$192,$AD$9:$AN$20,8,FALSE)=INDEX($E$96:$G$122,MATCH("●",INDEX($H$96:$AQ$122,,MATCH($D212,$70:$70,0)-7),0),1),"","sed -i "&amp;IF($AK$190="MacOS","'' ","")&amp;"'s#"&amp;BA$192&amp;"="""&amp;VLOOKUP(BA$192,$AD$9:$AN$20,8,FALSE)&amp;""""&amp;"#"&amp;BA$192&amp;"="&amp;""""&amp;INDEX($E$96:$G$122,MATCH("●",INDEX($H$96:$AQ$122,,MATCH($D212,$70:$70,0)-7),0),1)&amp;""""&amp;"#g'"&amp;" ${CONFIG_DIR}db_data_config.txt; export "&amp;BA$192&amp;"="&amp;""""&amp;INDEX($E$96:$G$122,MATCH("●",INDEX($H$96:$AQ$122,,MATCH($D212,$70:$70,0)-7),0),1)&amp;""";"),",",""",""")</f>
        <v>sed -i '' 's#COLUMN_DATA_LENGTH="3"#COLUMN_DATA_LENGTH="A.7"#g' ${CONFIG_DIR}db_data_config.txt; export COLUMN_DATA_LENGTH="A.7";</v>
      </c>
      <c r="BB212" s="73" t="str">
        <f>SUBSTITUTE(IF(INDEX($E$96:$G$122,MATCH("●",INDEX($H$96:$AQ$122,,MATCH($D212,$70:$70,0)-7),0),1)=VLOOKUP(BB$192,$AD$9:$AN$20,8,FALSE),"","sed -i "&amp;IF($AK$190="MacOS","'' ","")&amp;"'s#"&amp;BB$192&amp;"="""&amp;INDEX($E$96:$G$122,MATCH("●",INDEX($H$96:$AQ$122,,MATCH($D212,$70:$70,0)-7),0),1)&amp;""""&amp;"#"&amp;BB$192&amp;"="&amp;""""&amp;VLOOKUP(BB$192,$AD$9:$AN$20,8,FALSE)&amp;""""&amp;"#g'"&amp;"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's#COLUMN_DATA_LENGTH="A.7"#COLUMN_DATA_LENGTH="3"#g' ${CONFIG_DIR}db_data_config.txt; export COLUMN_DATA_LENGTH="3";</v>
      </c>
      <c r="BC212" s="73" t="str">
        <f>SUBSTITUTE(IF(VLOOKUP(BC$192,$AD$9:$AN$20,8,FALSE)=INDEX($E$124:$G$127,MATCH("●",INDEX($H$124:$AQ$127,,MATCH($D212,$70:$70,0)-7),0),1),"","sed -i "&amp;IF($AK$190="MacOS","'' ","")&amp;"'s#"&amp;BC$192&amp;"="""&amp;VLOOKUP(BC$192,$AD$9:$AN$20,8,FALSE)&amp;""""&amp;"#"&amp;BC$192&amp;"="&amp;""""&amp;INDEX($E$124:$G$127,MATCH("●",INDEX($H$124:$AQ$127,,MATCH($D212,$70:$70,0)-7),0),1)&amp;""""&amp;"#g'"&amp;" ${CONFIG_DIR}db_data_config.txt; export "&amp;BC$192&amp;"="&amp;""""&amp;INDEX($E$124:$G$127,MATCH("●",INDEX($H$124:$AQ$127,,MATCH($D212,$70:$70,0)-7),0),1)&amp;""";"),",",""",""")</f>
        <v/>
      </c>
      <c r="BD212" s="73" t="str">
        <f>SUBSTITUTE(IF(INDEX($E$124:$G$127,MATCH("●",INDEX($H$124:$AQ$127,,MATCH($D212,$70:$70,0)-7),0),1)=VLOOKUP(BD$192,$AD$9:$AN$20,8,FALSE),"","sed -i "&amp;IF($AK$190="MacOS","'' ","")&amp;"'s#"&amp;BD$192&amp;"="""&amp;INDEX($E$124:$G$127,MATCH("●",INDEX($H$124:$AQ$127,,MATCH($D212,$70:$70,0)-7),0),1)&amp;""""&amp;"#"&amp;BD$192&amp;"="&amp;""""&amp;VLOOKUP(BD$192,$AD$9:$AN$20,8,FALSE)&amp;""""&amp;"#g'"&amp;"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2" s="73" t="str">
        <f>SUBSTITUTE(IF(VLOOKUP(BE$192,$AD$9:$AN$20,8,FALSE)=INDEX($E$129:$G$134,MATCH("●",INDEX($H$129:$AQ$134,,MATCH($D212,$70:$70,0)-7),0),1),"","sed -i "&amp;IF($AK$190="MacOS","'' ","")&amp;"'s#"&amp;BE$192&amp;"="""&amp;VLOOKUP(BE$192,$AD$9:$AN$20,8,FALSE)&amp;""""&amp;"#"&amp;BE$192&amp;"="&amp;""""&amp;INDEX($E$129:$G$134,MATCH("●",INDEX($H$129:$AQ$134,,MATCH($D212,$70:$70,0)-7),0),1)&amp;""""&amp;"#g'"&amp;" ${CONFIG_DIR}db_data_config.txt; export "&amp;BE$192&amp;"="&amp;""""&amp;INDEX($E$129:$G$134,MATCH("●",INDEX($H$129:$AQ$134,,MATCH($D212,$70:$70,0)-7),0),1)&amp;""";"),",",""",""")</f>
        <v/>
      </c>
      <c r="BF212" s="73" t="str">
        <f>SUBSTITUTE(IF(INDEX($E$129:$G$134,MATCH("●",INDEX($H$129:$AQ$134,,MATCH($D212,$70:$70,0)-7),0),1)=VLOOKUP(BF$192,$AD$9:$AN$20,8,FALSE),"","sed -i "&amp;IF($AK$190="MacOS","'' ","")&amp;"'s#"&amp;BF$192&amp;"="""&amp;INDEX($E$129:$G$134,MATCH("●",INDEX($H$129:$AQ$134,,MATCH($D212,$70:$70,0)-7),0),1)&amp;""""&amp;"#"&amp;BF$192&amp;"="&amp;""""&amp;VLOOKUP(BF$192,$AD$9:$AN$20,8,FALSE)&amp;""""&amp;"#g'"&amp;"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2" s="73" t="str">
        <f>SUBSTITUTE(IF(VLOOKUP(BG$192,$AD$9:$AN$20,8,FALSE)=INDEX($E$136:$G$140,MATCH("●",INDEX($H$136:$AQ$140,,MATCH($D212,$70:$70,0)-7),0),1),"","sed -i "&amp;IF($AK$190="MacOS","'' ","")&amp;"'s#"&amp;BG$192&amp;"="""&amp;VLOOKUP(BG$192,$AD$9:$AN$20,8,FALSE)&amp;""""&amp;"#"&amp;BG$192&amp;"="&amp;""""&amp;INDEX($E$136:$G$140,MATCH("●",INDEX($H$136:$AQ$140,,MATCH($D212,$70:$70,0)-7),0),1)&amp;""""&amp;"#g'"&amp;" ${CONFIG_DIR}db_data_config.txt; export "&amp;BG$192&amp;"="&amp;""""&amp;INDEX($E$136:$G$140,MATCH("●",INDEX($H$136:$AQ$140,,MATCH($D212,$70:$70,0)-7),0),1)&amp;""";"),",",""",""")</f>
        <v/>
      </c>
      <c r="BH212" s="73" t="str">
        <f>SUBSTITUTE(IF(INDEX($E$136:$G$140,MATCH("●",INDEX($H$136:$AQ$140,,MATCH($D212,$70:$70,0)-7),0),1)=VLOOKUP(BH$192,$AD$9:$AN$20,8,FALSE),"","sed -i "&amp;IF($AK$190="MacOS","'' ","")&amp;"'s#"&amp;BH$192&amp;"="""&amp;INDEX($E$136:$G$140,MATCH("●",INDEX($H$136:$AQ$140,,MATCH($D212,$70:$70,0)-7),0),1)&amp;""""&amp;"#"&amp;BH$192&amp;"="&amp;""""&amp;VLOOKUP(BH$192,$AD$9:$AN$20,8,FALSE)&amp;""""&amp;"#g'"&amp;"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2" s="73" t="str">
        <f>SUBSTITUTE(IF(VLOOKUP(BI$192,$AD$9:$AN$20,8,FALSE)=INDEX($E$142:$G$146,MATCH("●",INDEX($H$142:$AQ$146,,MATCH($D212,$70:$70,0)-7),0),1),"","sed -i "&amp;IF($AK$190="MacOS","'' ","")&amp;"'s#"&amp;BI$192&amp;"="""&amp;VLOOKUP(BI$192,$AD$9:$AN$20,8,FALSE)&amp;""""&amp;"#"&amp;BI$192&amp;"="&amp;""""&amp;INDEX($E$142:$G$146,MATCH("●",INDEX($H$142:$AQ$146,,MATCH($D212,$70:$70,0)-7),0),1)&amp;""""&amp;"#g'"&amp;" ${CONFIG_DIR}db_data_config.txt; export "&amp;BI$192&amp;"="&amp;""""&amp;INDEX($E$142:$G$146,MATCH("●",INDEX($H$142:$AQ$146,,MATCH($D212,$70:$70,0)-7),0),1)&amp;""";"),",",""",""")</f>
        <v/>
      </c>
      <c r="BJ212" s="73" t="str">
        <f>SUBSTITUTE(IF(INDEX($E$142:$G$146,MATCH("●",INDEX($H$142:$AQ$146,,MATCH($D212,$70:$70,0)-7),0),1)=VLOOKUP(BJ$192,$AD$9:$AN$20,8,FALSE),"","sed -i "&amp;IF($AK$190="MacOS","'' ","")&amp;"'s#"&amp;BJ$192&amp;"="""&amp;INDEX($E$142:$G$146,MATCH("●",INDEX($H$142:$AQ$146,,MATCH($D212,$70:$70,0)-7),0),1)&amp;""""&amp;"#"&amp;BJ$192&amp;"="&amp;""""&amp;VLOOKUP(BJ$192,$AD$9:$AN$20,8,FALSE)&amp;""""&amp;"#g'"&amp;"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2" s="73" t="str">
        <f>SUBSTITUTE(IF(VLOOKUP(BK$192,$AD$9:$AN$20,8,FALSE)=INDEX($E$148:$G$150,MATCH("●",INDEX($H$148:$AQ$150,,MATCH($D212,$70:$70,0)-7),0),1),"","sed -i "&amp;IF($AK$190="MacOS","'' ","")&amp;"'s#"&amp;BK$192&amp;"="""&amp;VLOOKUP(BK$192,$AD$9:$AN$20,8,FALSE)&amp;""""&amp;"#"&amp;BK$192&amp;"="&amp;""""&amp;INDEX($E$148:$G$150,MATCH("●",INDEX($H$148:$AQ$150,,MATCH($D212,$70:$70,0)-7),0),1)&amp;""""&amp;"#g'"&amp;" ${CONFIG_DIR}db_data_config.txt; export "&amp;BK$192&amp;"="&amp;""""&amp;INDEX($E$148:$G$150,MATCH("●",INDEX($H$148:$AQ$150,,MATCH($D212,$70:$70,0)-7),0),1)&amp;""";"),",",""",""")</f>
        <v/>
      </c>
      <c r="BL212" s="73" t="str">
        <f>SUBSTITUTE(IF(INDEX($E$148:$G$150,MATCH("●",INDEX($H$148:$AQ$150,,MATCH($D212,$70:$70,0)-7),0),1)=VLOOKUP(BL$192,$AD$9:$AN$20,8,FALSE),"","sed -i "&amp;IF($AK$190="MacOS","'' ","")&amp;"'s#"&amp;BL$192&amp;"="""&amp;INDEX($E$148:$G$150,MATCH("●",INDEX($H$148:$AQ$150,,MATCH($D212,$70:$70,0)-7),0),1)&amp;""""&amp;"#"&amp;BL$192&amp;"="&amp;""""&amp;VLOOKUP(BL$192,$AD$9:$AN$20,8,FALSE)&amp;""""&amp;"#g'"&amp;"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2" s="73" t="str">
        <f>SUBSTITUTE(IF(VLOOKUP(BM$192,$AD$9:$AN$20,8,FALSE)=INDEX($E$152:$G$154,MATCH("●",INDEX($H$152:$AQ$154,,MATCH($D212,$70:$70,0)-7),0),1),"","sed -i "&amp;IF($AK$190="MacOS","'' ","")&amp;"'s#"&amp;BM$192&amp;"="""&amp;VLOOKUP(BM$192,$AD$9:$AN$20,8,FALSE)&amp;""""&amp;"#"&amp;BM$192&amp;"="&amp;""""&amp;INDEX($E$152:$G$154,MATCH("●",INDEX($H$152:$AQ$154,,MATCH($D212,$70:$70,0)-7),0),1)&amp;""""&amp;"#g'"&amp;" ${CONFIG_DIR}db_data_config.txt; export "&amp;BM$192&amp;"="&amp;""""&amp;INDEX($E$152:$G$154,MATCH("●",INDEX($H$152:$AQ$154,,MATCH($D212,$70:$70,0)-7),0),1)&amp;""";"),",",""",""")</f>
        <v/>
      </c>
      <c r="BN212" s="73" t="str">
        <f>SUBSTITUTE(IF(INDEX($E$152:$G$154,MATCH("●",INDEX($H$152:$AQ$154,,MATCH($D212,$70:$70,0)-7),0),1)=VLOOKUP(BN$192,$AD$9:$AN$20,8,FALSE),"","sed -i "&amp;IF($AK$190="MacOS","'' ","")&amp;"'s#"&amp;BN$192&amp;"="""&amp;INDEX($E$152:$G$154,MATCH("●",INDEX($H$152:$AQ$154,,MATCH($D212,$70:$70,0)-7),0),1)&amp;""""&amp;"#"&amp;BN$192&amp;"="&amp;""""&amp;VLOOKUP(BN$192,$AD$9:$AN$20,8,FALSE)&amp;""""&amp;"#g'"&amp;"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2" s="73" t="str">
        <f>SUBSTITUTE(IF(VLOOKUP(BO$192,$AD$9:$AN$20,8,FALSE)=INDEX($E$156:$G$158,MATCH("●",INDEX($H$156:$AQ$158,,MATCH($D212,$70:$70,0)-7),0),1),"","sed -i "&amp;IF($AK$190="MacOS","'' ","")&amp;"'s#"&amp;BO$192&amp;"="""&amp;VLOOKUP(BO$192,$AD$9:$AN$20,8,FALSE)&amp;""""&amp;"#"&amp;BO$192&amp;"="&amp;""""&amp;INDEX($E$156:$G$158,MATCH("●",INDEX($H$156:$AQ$158,,MATCH($D212,$70:$70,0)-7),0),1)&amp;""""&amp;"#g'"&amp;" ${CONFIG_DIR}db_data_config.txt; export "&amp;BO$192&amp;"="&amp;""""&amp;INDEX($E$156:$G$158,MATCH("●",INDEX($H$156:$AQ$158,,MATCH($D212,$70:$70,0)-7),0),1)&amp;""";"),",",""",""")</f>
        <v/>
      </c>
      <c r="BP212" s="73" t="str">
        <f>SUBSTITUTE(IF(INDEX($E$156:$G$158,MATCH("●",INDEX($H$156:$AQ$158,,MATCH($D212,$70:$70,0)-7),0),1)=VLOOKUP(BP$192,$AD$9:$AN$20,8,FALSE),"","sed -i "&amp;IF($AK$190="MacOS","'' ","")&amp;"'s#"&amp;BP$192&amp;"="""&amp;INDEX($E$156:$G$158,MATCH("●",INDEX($H$156:$AQ$158,,MATCH($D212,$70:$70,0)-7),0),1)&amp;""""&amp;"#"&amp;BP$192&amp;"="&amp;""""&amp;VLOOKUP(BP$192,$AD$9:$AN$20,8,FALSE)&amp;""""&amp;"#g'"&amp;"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2" s="73" t="str">
        <f>SUBSTITUTE(IF(VLOOKUP(BQ$192,$AD$9:$AN$20,8,FALSE)=INDEX($E$160:$G$162,MATCH("●",INDEX($H$160:$AQ$162,,MATCH($D212,$70:$70,0)-7),0),1),"","sed -i "&amp;IF($AK$190="MacOS","'' ","")&amp;"'s#"&amp;BQ$192&amp;"="""&amp;VLOOKUP(BQ$192,$AD$9:$AN$20,8,FALSE)&amp;""""&amp;"#"&amp;BQ$192&amp;"="&amp;""""&amp;INDEX($E$160:$G$162,MATCH("●",INDEX($H$160:$AQ$162,,MATCH($D212,$70:$70,0)-7),0),1)&amp;""""&amp;"#g'"&amp;" ${CONFIG_DIR}db_data_config.txt; export "&amp;BQ$192&amp;"="&amp;""""&amp;INDEX($E$160:$G$162,MATCH("●",INDEX($H$160:$AQ$162,,MATCH($D212,$70:$70,0)-7),0),1)&amp;""";"),",",""",""")</f>
        <v/>
      </c>
      <c r="BR212" s="73" t="str">
        <f>SUBSTITUTE(IF(INDEX($E$160:$G$162,MATCH("●",INDEX($H$160:$AQ$162,,MATCH($D212,$70:$70,0)-7),0),1)=VLOOKUP(BR$192,$AD$9:$AN$20,8,FALSE),"","sed -i "&amp;IF($AK$190="MacOS","'' ","")&amp;"'s#"&amp;BR$192&amp;"="""&amp;INDEX($E$160:$G$162,MATCH("●",INDEX($H$160:$AQ$162,,MATCH($D212,$70:$70,0)-7),0),1)&amp;""""&amp;"#"&amp;BR$192&amp;"="&amp;""""&amp;VLOOKUP(BR$192,$AD$9:$AN$20,8,FALSE)&amp;""""&amp;"#g'"&amp;"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2" s="73" t="str">
        <f>SUBSTITUTE(IF(VLOOKUP(BS$192,$AD$9:$AN$20,8,FALSE)=INDEX($E$164:$G$166,MATCH("●",INDEX($H$164:$AQ$166,,MATCH($D212,$70:$70,0)-7),0),1),"","sed -i "&amp;IF($AK$190="MacOS","'' ","")&amp;"'s#"&amp;BS$192&amp;"="""&amp;VLOOKUP(BS$192,$AD$9:$AN$20,8,FALSE)&amp;""""&amp;"#"&amp;BS$192&amp;"="&amp;""""&amp;INDEX($E$164:$G$166,MATCH("●",INDEX($H$164:$AQ$166,,MATCH($D212,$70:$70,0)-7),0),1)&amp;""""&amp;"#g'"&amp;" ${CONFIG_DIR}db_data_config.txt; export "&amp;BS$192&amp;"="&amp;""""&amp;INDEX($E$164:$G$166,MATCH("●",INDEX($H$164:$AQ$166,,MATCH($D212,$70:$70,0)-7),0),1)&amp;""";"),",",""",""")</f>
        <v/>
      </c>
      <c r="BT212" s="73" t="str">
        <f>SUBSTITUTE(IF(INDEX($E$164:$G$166,MATCH("●",INDEX($H$164:$AQ$166,,MATCH($D212,$70:$70,0)-7),0),1)=VLOOKUP(BT$192,$AD$9:$AN$20,8,FALSE),"","sed -i "&amp;IF($AK$190="MacOS","'' ","")&amp;"'s#"&amp;BT$192&amp;"="""&amp;INDEX($E$164:$G$166,MATCH("●",INDEX($H$164:$AQ$166,,MATCH($D212,$70:$70,0)-7),0),1)&amp;""""&amp;"#"&amp;BT$192&amp;"="&amp;""""&amp;VLOOKUP(BT$192,$AD$9:$AN$20,8,FALSE)&amp;""""&amp;"#g'"&amp;"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2" s="60" t="s">
        <v>1107</v>
      </c>
    </row>
    <row r="213" spans="4:73" ht="90" customHeight="1">
      <c r="D213" s="138">
        <f t="shared" si="3"/>
        <v>164</v>
      </c>
      <c r="E213" s="139"/>
      <c r="F213" s="139"/>
      <c r="G213" s="140"/>
      <c r="H213" s="45" t="str">
        <f t="shared" ca="1" si="2"/>
        <v>clear; echo テストケース164; sed -i '' 's#COLUMN_DATA_TYPE="char"#COLUMN_DATA_TYPE="float"#g' ${CONFIG_DIR}db_data_config.txt; export COLUMN_DATA_TYPE="float";sed -i '' 's#COLUMN_DATA_LENGTH="3"#COLUMN_DATA_LENGTH="38.B"#g' ${CONFIG_DIR}db_data_config.txt; export COLUMN_DATA_LENGTH="38.B";sh ./script/db_check_data_validate_config.sh; sed -i '' 's#COLUMN_DATA_TYPE="float"#COLUMN_DATA_TYPE="char"#g' ${CONFIG_DIR}db_data_config.txt; export COLUMN_DATA_TYPE="char";sed -i '' 's#COLUMN_DATA_LENGTH="38.B"#COLUMN_DATA_LENGTH="3"#g' ${CONFIG_DIR}db_data_config.txt; export COLUMN_DATA_LENGTH="3";</v>
      </c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7"/>
      <c r="AE213" s="146" t="str" cm="1">
        <f t="array" ref="AE213">SUBSTITUTE(INDEX($H$168:$AQ$168, , MATCH($D213, $70:$70, 0)-7),"-","")</f>
        <v>異常</v>
      </c>
      <c r="AF213" s="147"/>
      <c r="AG213" s="148"/>
      <c r="AH213" s="156" t="s">
        <v>1050</v>
      </c>
      <c r="AI213" s="157"/>
      <c r="AJ213" s="157"/>
      <c r="AK213" s="157"/>
      <c r="AL213" s="157"/>
      <c r="AM213" s="157"/>
      <c r="AN213" s="157"/>
      <c r="AO213" s="157"/>
      <c r="AP213" s="157"/>
      <c r="AQ213" s="158"/>
      <c r="AS213" s="69" t="str" cm="1">
        <f t="array" ref="AS213">SUBSTITUTE(TEXT(INDEX($H$171:$AQ$171,1,$D213-144),"000000"),"-","")</f>
        <v>220163</v>
      </c>
      <c r="AT213" s="70"/>
      <c r="AU213" s="71"/>
      <c r="AW213" s="73" t="str">
        <f>SUBSTITUTE(IF(VLOOKUP(AW$192,$AD$9:$AN$20,8,FALSE)=INDEX($E$76:$G$80,MATCH("●",INDEX($H$76:$AQ$80,,MATCH($D213,$70:$70,0)-7),0),1),"","sed -i "&amp;IF($AK$190="MacOS","'' ","")&amp;"'s#"&amp;AW$192&amp;"="""&amp;VLOOKUP(AW$192,$AD$9:$AN$20,8,FALSE)&amp;""""&amp;"#"&amp;AW$192&amp;"="&amp;""""&amp;INDEX($E$76:$G$80,MATCH("●",INDEX($H$76:$AQ$80,,MATCH($D213,$70:$70,0)-7),0),1)&amp;""""&amp;"#g'"&amp;" ${CONFIG_DIR}db_data_config.txt; export "&amp;AW$192&amp;"="&amp;""""&amp;INDEX($E$76:$G$80,MATCH("●",INDEX($H$76:$AQ$80,,MATCH($D213,$70:$70,0)-7),0),1)&amp;""";"),",",""",""")</f>
        <v/>
      </c>
      <c r="AX213" s="73" t="str">
        <f>SUBSTITUTE(IF(INDEX($E$76:$G$80,MATCH("●",INDEX($H$76:$AQ$80,,MATCH($D213,$70:$70,0)-7),0),1)=VLOOKUP(AX$192,$AD$9:$AN$20,8,FALSE),"","sed -i "&amp;IF($AK$190="MacOS","'' ","")&amp;"'s#"&amp;AX$192&amp;"="""&amp;INDEX($E$76:$G$80,MATCH("●",INDEX($H$76:$AQ$80,,MATCH($D213,$70:$70,0)-7),0),1)&amp;""""&amp;"#"&amp;AX$192&amp;"="&amp;""""&amp;VLOOKUP(AX$192,$AD$9:$AN$20,8,FALSE)&amp;""""&amp;"#g'"&amp;"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3" s="73" t="str">
        <f>SUBSTITUTE(IF(VLOOKUP(AY$192,$AD$9:$AN$20,8,FALSE)=INDEX($E$82:$G$94,MATCH("●",INDEX($H$82:$AQ$94,,MATCH($D213,$70:$70,0)-7),0),1),"","sed -i "&amp;IF($AK$190="MacOS","'' ","")&amp;"'s#"&amp;AY$192&amp;"="""&amp;VLOOKUP(AY$192,$AD$9:$AN$20,8,FALSE)&amp;""""&amp;"#"&amp;AY$192&amp;"="&amp;""""&amp;INDEX($E$82:$G$94,MATCH("●",INDEX($H$82:$AQ$94,,MATCH($D213,$70:$70,0)-7),0),1)&amp;""""&amp;"#g'"&amp;" ${CONFIG_DIR}db_data_config.txt; export "&amp;AY$192&amp;"="&amp;""""&amp;INDEX($E$82:$G$94,MATCH("●",INDEX($H$82:$AQ$94,,MATCH($D213,$70:$70,0)-7),0),1)&amp;""";"),",",""",""")</f>
        <v>sed -i '' 's#COLUMN_DATA_TYPE="char"#COLUMN_DATA_TYPE="float"#g' ${CONFIG_DIR}db_data_config.txt; export COLUMN_DATA_TYPE="float";</v>
      </c>
      <c r="AZ213" s="73" t="str">
        <f>SUBSTITUTE(IF(INDEX($E$82:$G$94,MATCH("●",INDEX($H$82:$AQ$94,,MATCH($D213,$70:$70,0)-7),0),1)=VLOOKUP(AZ$192,$AD$9:$AN$20,8,FALSE),"","sed -i "&amp;IF($AK$190="MacOS","'' ","")&amp;"'s#"&amp;AZ$192&amp;"="""&amp;INDEX($E$82:$G$94,MATCH("●",INDEX($H$82:$AQ$94,,MATCH($D213,$70:$70,0)-7),0),1)&amp;""""&amp;"#"&amp;AZ$192&amp;"="&amp;""""&amp;VLOOKUP(AZ$192,$AD$9:$AN$20,8,FALSE)&amp;""""&amp;"#g'"&amp;"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3" s="73" t="str">
        <f>SUBSTITUTE(IF(VLOOKUP(BA$192,$AD$9:$AN$20,8,FALSE)=INDEX($E$96:$G$122,MATCH("●",INDEX($H$96:$AQ$122,,MATCH($D213,$70:$70,0)-7),0),1),"","sed -i "&amp;IF($AK$190="MacOS","'' ","")&amp;"'s#"&amp;BA$192&amp;"="""&amp;VLOOKUP(BA$192,$AD$9:$AN$20,8,FALSE)&amp;""""&amp;"#"&amp;BA$192&amp;"="&amp;""""&amp;INDEX($E$96:$G$122,MATCH("●",INDEX($H$96:$AQ$122,,MATCH($D213,$70:$70,0)-7),0),1)&amp;""""&amp;"#g'"&amp;" ${CONFIG_DIR}db_data_config.txt; export "&amp;BA$192&amp;"="&amp;""""&amp;INDEX($E$96:$G$122,MATCH("●",INDEX($H$96:$AQ$122,,MATCH($D213,$70:$70,0)-7),0),1)&amp;""";"),",",""",""")</f>
        <v>sed -i '' 's#COLUMN_DATA_LENGTH="3"#COLUMN_DATA_LENGTH="38.B"#g' ${CONFIG_DIR}db_data_config.txt; export COLUMN_DATA_LENGTH="38.B";</v>
      </c>
      <c r="BB213" s="73" t="str">
        <f>SUBSTITUTE(IF(INDEX($E$96:$G$122,MATCH("●",INDEX($H$96:$AQ$122,,MATCH($D213,$70:$70,0)-7),0),1)=VLOOKUP(BB$192,$AD$9:$AN$20,8,FALSE),"","sed -i "&amp;IF($AK$190="MacOS","'' ","")&amp;"'s#"&amp;BB$192&amp;"="""&amp;INDEX($E$96:$G$122,MATCH("●",INDEX($H$96:$AQ$122,,MATCH($D213,$70:$70,0)-7),0),1)&amp;""""&amp;"#"&amp;BB$192&amp;"="&amp;""""&amp;VLOOKUP(BB$192,$AD$9:$AN$20,8,FALSE)&amp;""""&amp;"#g'"&amp;"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's#COLUMN_DATA_LENGTH="38.B"#COLUMN_DATA_LENGTH="3"#g' ${CONFIG_DIR}db_data_config.txt; export COLUMN_DATA_LENGTH="3";</v>
      </c>
      <c r="BC213" s="73" t="str">
        <f>SUBSTITUTE(IF(VLOOKUP(BC$192,$AD$9:$AN$20,8,FALSE)=INDEX($E$124:$G$127,MATCH("●",INDEX($H$124:$AQ$127,,MATCH($D213,$70:$70,0)-7),0),1),"","sed -i "&amp;IF($AK$190="MacOS","'' ","")&amp;"'s#"&amp;BC$192&amp;"="""&amp;VLOOKUP(BC$192,$AD$9:$AN$20,8,FALSE)&amp;""""&amp;"#"&amp;BC$192&amp;"="&amp;""""&amp;INDEX($E$124:$G$127,MATCH("●",INDEX($H$124:$AQ$127,,MATCH($D213,$70:$70,0)-7),0),1)&amp;""""&amp;"#g'"&amp;" ${CONFIG_DIR}db_data_config.txt; export "&amp;BC$192&amp;"="&amp;""""&amp;INDEX($E$124:$G$127,MATCH("●",INDEX($H$124:$AQ$127,,MATCH($D213,$70:$70,0)-7),0),1)&amp;""";"),",",""",""")</f>
        <v/>
      </c>
      <c r="BD213" s="73" t="str">
        <f>SUBSTITUTE(IF(INDEX($E$124:$G$127,MATCH("●",INDEX($H$124:$AQ$127,,MATCH($D213,$70:$70,0)-7),0),1)=VLOOKUP(BD$192,$AD$9:$AN$20,8,FALSE),"","sed -i "&amp;IF($AK$190="MacOS","'' ","")&amp;"'s#"&amp;BD$192&amp;"="""&amp;INDEX($E$124:$G$127,MATCH("●",INDEX($H$124:$AQ$127,,MATCH($D213,$70:$70,0)-7),0),1)&amp;""""&amp;"#"&amp;BD$192&amp;"="&amp;""""&amp;VLOOKUP(BD$192,$AD$9:$AN$20,8,FALSE)&amp;""""&amp;"#g'"&amp;"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3" s="73" t="str">
        <f>SUBSTITUTE(IF(VLOOKUP(BE$192,$AD$9:$AN$20,8,FALSE)=INDEX($E$129:$G$134,MATCH("●",INDEX($H$129:$AQ$134,,MATCH($D213,$70:$70,0)-7),0),1),"","sed -i "&amp;IF($AK$190="MacOS","'' ","")&amp;"'s#"&amp;BE$192&amp;"="""&amp;VLOOKUP(BE$192,$AD$9:$AN$20,8,FALSE)&amp;""""&amp;"#"&amp;BE$192&amp;"="&amp;""""&amp;INDEX($E$129:$G$134,MATCH("●",INDEX($H$129:$AQ$134,,MATCH($D213,$70:$70,0)-7),0),1)&amp;""""&amp;"#g'"&amp;" ${CONFIG_DIR}db_data_config.txt; export "&amp;BE$192&amp;"="&amp;""""&amp;INDEX($E$129:$G$134,MATCH("●",INDEX($H$129:$AQ$134,,MATCH($D213,$70:$70,0)-7),0),1)&amp;""";"),",",""",""")</f>
        <v/>
      </c>
      <c r="BF213" s="73" t="str">
        <f>SUBSTITUTE(IF(INDEX($E$129:$G$134,MATCH("●",INDEX($H$129:$AQ$134,,MATCH($D213,$70:$70,0)-7),0),1)=VLOOKUP(BF$192,$AD$9:$AN$20,8,FALSE),"","sed -i "&amp;IF($AK$190="MacOS","'' ","")&amp;"'s#"&amp;BF$192&amp;"="""&amp;INDEX($E$129:$G$134,MATCH("●",INDEX($H$129:$AQ$134,,MATCH($D213,$70:$70,0)-7),0),1)&amp;""""&amp;"#"&amp;BF$192&amp;"="&amp;""""&amp;VLOOKUP(BF$192,$AD$9:$AN$20,8,FALSE)&amp;""""&amp;"#g'"&amp;"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3" s="73" t="str">
        <f>SUBSTITUTE(IF(VLOOKUP(BG$192,$AD$9:$AN$20,8,FALSE)=INDEX($E$136:$G$140,MATCH("●",INDEX($H$136:$AQ$140,,MATCH($D213,$70:$70,0)-7),0),1),"","sed -i "&amp;IF($AK$190="MacOS","'' ","")&amp;"'s#"&amp;BG$192&amp;"="""&amp;VLOOKUP(BG$192,$AD$9:$AN$20,8,FALSE)&amp;""""&amp;"#"&amp;BG$192&amp;"="&amp;""""&amp;INDEX($E$136:$G$140,MATCH("●",INDEX($H$136:$AQ$140,,MATCH($D213,$70:$70,0)-7),0),1)&amp;""""&amp;"#g'"&amp;" ${CONFIG_DIR}db_data_config.txt; export "&amp;BG$192&amp;"="&amp;""""&amp;INDEX($E$136:$G$140,MATCH("●",INDEX($H$136:$AQ$140,,MATCH($D213,$70:$70,0)-7),0),1)&amp;""";"),",",""",""")</f>
        <v/>
      </c>
      <c r="BH213" s="73" t="str">
        <f>SUBSTITUTE(IF(INDEX($E$136:$G$140,MATCH("●",INDEX($H$136:$AQ$140,,MATCH($D213,$70:$70,0)-7),0),1)=VLOOKUP(BH$192,$AD$9:$AN$20,8,FALSE),"","sed -i "&amp;IF($AK$190="MacOS","'' ","")&amp;"'s#"&amp;BH$192&amp;"="""&amp;INDEX($E$136:$G$140,MATCH("●",INDEX($H$136:$AQ$140,,MATCH($D213,$70:$70,0)-7),0),1)&amp;""""&amp;"#"&amp;BH$192&amp;"="&amp;""""&amp;VLOOKUP(BH$192,$AD$9:$AN$20,8,FALSE)&amp;""""&amp;"#g'"&amp;"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3" s="73" t="str">
        <f>SUBSTITUTE(IF(VLOOKUP(BI$192,$AD$9:$AN$20,8,FALSE)=INDEX($E$142:$G$146,MATCH("●",INDEX($H$142:$AQ$146,,MATCH($D213,$70:$70,0)-7),0),1),"","sed -i "&amp;IF($AK$190="MacOS","'' ","")&amp;"'s#"&amp;BI$192&amp;"="""&amp;VLOOKUP(BI$192,$AD$9:$AN$20,8,FALSE)&amp;""""&amp;"#"&amp;BI$192&amp;"="&amp;""""&amp;INDEX($E$142:$G$146,MATCH("●",INDEX($H$142:$AQ$146,,MATCH($D213,$70:$70,0)-7),0),1)&amp;""""&amp;"#g'"&amp;" ${CONFIG_DIR}db_data_config.txt; export "&amp;BI$192&amp;"="&amp;""""&amp;INDEX($E$142:$G$146,MATCH("●",INDEX($H$142:$AQ$146,,MATCH($D213,$70:$70,0)-7),0),1)&amp;""";"),",",""",""")</f>
        <v/>
      </c>
      <c r="BJ213" s="73" t="str">
        <f>SUBSTITUTE(IF(INDEX($E$142:$G$146,MATCH("●",INDEX($H$142:$AQ$146,,MATCH($D213,$70:$70,0)-7),0),1)=VLOOKUP(BJ$192,$AD$9:$AN$20,8,FALSE),"","sed -i "&amp;IF($AK$190="MacOS","'' ","")&amp;"'s#"&amp;BJ$192&amp;"="""&amp;INDEX($E$142:$G$146,MATCH("●",INDEX($H$142:$AQ$146,,MATCH($D213,$70:$70,0)-7),0),1)&amp;""""&amp;"#"&amp;BJ$192&amp;"="&amp;""""&amp;VLOOKUP(BJ$192,$AD$9:$AN$20,8,FALSE)&amp;""""&amp;"#g'"&amp;"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3" s="73" t="str">
        <f>SUBSTITUTE(IF(VLOOKUP(BK$192,$AD$9:$AN$20,8,FALSE)=INDEX($E$148:$G$150,MATCH("●",INDEX($H$148:$AQ$150,,MATCH($D213,$70:$70,0)-7),0),1),"","sed -i "&amp;IF($AK$190="MacOS","'' ","")&amp;"'s#"&amp;BK$192&amp;"="""&amp;VLOOKUP(BK$192,$AD$9:$AN$20,8,FALSE)&amp;""""&amp;"#"&amp;BK$192&amp;"="&amp;""""&amp;INDEX($E$148:$G$150,MATCH("●",INDEX($H$148:$AQ$150,,MATCH($D213,$70:$70,0)-7),0),1)&amp;""""&amp;"#g'"&amp;" ${CONFIG_DIR}db_data_config.txt; export "&amp;BK$192&amp;"="&amp;""""&amp;INDEX($E$148:$G$150,MATCH("●",INDEX($H$148:$AQ$150,,MATCH($D213,$70:$70,0)-7),0),1)&amp;""";"),",",""",""")</f>
        <v/>
      </c>
      <c r="BL213" s="73" t="str">
        <f>SUBSTITUTE(IF(INDEX($E$148:$G$150,MATCH("●",INDEX($H$148:$AQ$150,,MATCH($D213,$70:$70,0)-7),0),1)=VLOOKUP(BL$192,$AD$9:$AN$20,8,FALSE),"","sed -i "&amp;IF($AK$190="MacOS","'' ","")&amp;"'s#"&amp;BL$192&amp;"="""&amp;INDEX($E$148:$G$150,MATCH("●",INDEX($H$148:$AQ$150,,MATCH($D213,$70:$70,0)-7),0),1)&amp;""""&amp;"#"&amp;BL$192&amp;"="&amp;""""&amp;VLOOKUP(BL$192,$AD$9:$AN$20,8,FALSE)&amp;""""&amp;"#g'"&amp;"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3" s="73" t="str">
        <f>SUBSTITUTE(IF(VLOOKUP(BM$192,$AD$9:$AN$20,8,FALSE)=INDEX($E$152:$G$154,MATCH("●",INDEX($H$152:$AQ$154,,MATCH($D213,$70:$70,0)-7),0),1),"","sed -i "&amp;IF($AK$190="MacOS","'' ","")&amp;"'s#"&amp;BM$192&amp;"="""&amp;VLOOKUP(BM$192,$AD$9:$AN$20,8,FALSE)&amp;""""&amp;"#"&amp;BM$192&amp;"="&amp;""""&amp;INDEX($E$152:$G$154,MATCH("●",INDEX($H$152:$AQ$154,,MATCH($D213,$70:$70,0)-7),0),1)&amp;""""&amp;"#g'"&amp;" ${CONFIG_DIR}db_data_config.txt; export "&amp;BM$192&amp;"="&amp;""""&amp;INDEX($E$152:$G$154,MATCH("●",INDEX($H$152:$AQ$154,,MATCH($D213,$70:$70,0)-7),0),1)&amp;""";"),",",""",""")</f>
        <v/>
      </c>
      <c r="BN213" s="73" t="str">
        <f>SUBSTITUTE(IF(INDEX($E$152:$G$154,MATCH("●",INDEX($H$152:$AQ$154,,MATCH($D213,$70:$70,0)-7),0),1)=VLOOKUP(BN$192,$AD$9:$AN$20,8,FALSE),"","sed -i "&amp;IF($AK$190="MacOS","'' ","")&amp;"'s#"&amp;BN$192&amp;"="""&amp;INDEX($E$152:$G$154,MATCH("●",INDEX($H$152:$AQ$154,,MATCH($D213,$70:$70,0)-7),0),1)&amp;""""&amp;"#"&amp;BN$192&amp;"="&amp;""""&amp;VLOOKUP(BN$192,$AD$9:$AN$20,8,FALSE)&amp;""""&amp;"#g'"&amp;"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3" s="73" t="str">
        <f>SUBSTITUTE(IF(VLOOKUP(BO$192,$AD$9:$AN$20,8,FALSE)=INDEX($E$156:$G$158,MATCH("●",INDEX($H$156:$AQ$158,,MATCH($D213,$70:$70,0)-7),0),1),"","sed -i "&amp;IF($AK$190="MacOS","'' ","")&amp;"'s#"&amp;BO$192&amp;"="""&amp;VLOOKUP(BO$192,$AD$9:$AN$20,8,FALSE)&amp;""""&amp;"#"&amp;BO$192&amp;"="&amp;""""&amp;INDEX($E$156:$G$158,MATCH("●",INDEX($H$156:$AQ$158,,MATCH($D213,$70:$70,0)-7),0),1)&amp;""""&amp;"#g'"&amp;" ${CONFIG_DIR}db_data_config.txt; export "&amp;BO$192&amp;"="&amp;""""&amp;INDEX($E$156:$G$158,MATCH("●",INDEX($H$156:$AQ$158,,MATCH($D213,$70:$70,0)-7),0),1)&amp;""";"),",",""",""")</f>
        <v/>
      </c>
      <c r="BP213" s="73" t="str">
        <f>SUBSTITUTE(IF(INDEX($E$156:$G$158,MATCH("●",INDEX($H$156:$AQ$158,,MATCH($D213,$70:$70,0)-7),0),1)=VLOOKUP(BP$192,$AD$9:$AN$20,8,FALSE),"","sed -i "&amp;IF($AK$190="MacOS","'' ","")&amp;"'s#"&amp;BP$192&amp;"="""&amp;INDEX($E$156:$G$158,MATCH("●",INDEX($H$156:$AQ$158,,MATCH($D213,$70:$70,0)-7),0),1)&amp;""""&amp;"#"&amp;BP$192&amp;"="&amp;""""&amp;VLOOKUP(BP$192,$AD$9:$AN$20,8,FALSE)&amp;""""&amp;"#g'"&amp;"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3" s="73" t="str">
        <f>SUBSTITUTE(IF(VLOOKUP(BQ$192,$AD$9:$AN$20,8,FALSE)=INDEX($E$160:$G$162,MATCH("●",INDEX($H$160:$AQ$162,,MATCH($D213,$70:$70,0)-7),0),1),"","sed -i "&amp;IF($AK$190="MacOS","'' ","")&amp;"'s#"&amp;BQ$192&amp;"="""&amp;VLOOKUP(BQ$192,$AD$9:$AN$20,8,FALSE)&amp;""""&amp;"#"&amp;BQ$192&amp;"="&amp;""""&amp;INDEX($E$160:$G$162,MATCH("●",INDEX($H$160:$AQ$162,,MATCH($D213,$70:$70,0)-7),0),1)&amp;""""&amp;"#g'"&amp;" ${CONFIG_DIR}db_data_config.txt; export "&amp;BQ$192&amp;"="&amp;""""&amp;INDEX($E$160:$G$162,MATCH("●",INDEX($H$160:$AQ$162,,MATCH($D213,$70:$70,0)-7),0),1)&amp;""";"),",",""",""")</f>
        <v/>
      </c>
      <c r="BR213" s="73" t="str">
        <f>SUBSTITUTE(IF(INDEX($E$160:$G$162,MATCH("●",INDEX($H$160:$AQ$162,,MATCH($D213,$70:$70,0)-7),0),1)=VLOOKUP(BR$192,$AD$9:$AN$20,8,FALSE),"","sed -i "&amp;IF($AK$190="MacOS","'' ","")&amp;"'s#"&amp;BR$192&amp;"="""&amp;INDEX($E$160:$G$162,MATCH("●",INDEX($H$160:$AQ$162,,MATCH($D213,$70:$70,0)-7),0),1)&amp;""""&amp;"#"&amp;BR$192&amp;"="&amp;""""&amp;VLOOKUP(BR$192,$AD$9:$AN$20,8,FALSE)&amp;""""&amp;"#g'"&amp;"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3" s="73" t="str">
        <f>SUBSTITUTE(IF(VLOOKUP(BS$192,$AD$9:$AN$20,8,FALSE)=INDEX($E$164:$G$166,MATCH("●",INDEX($H$164:$AQ$166,,MATCH($D213,$70:$70,0)-7),0),1),"","sed -i "&amp;IF($AK$190="MacOS","'' ","")&amp;"'s#"&amp;BS$192&amp;"="""&amp;VLOOKUP(BS$192,$AD$9:$AN$20,8,FALSE)&amp;""""&amp;"#"&amp;BS$192&amp;"="&amp;""""&amp;INDEX($E$164:$G$166,MATCH("●",INDEX($H$164:$AQ$166,,MATCH($D213,$70:$70,0)-7),0),1)&amp;""""&amp;"#g'"&amp;" ${CONFIG_DIR}db_data_config.txt; export "&amp;BS$192&amp;"="&amp;""""&amp;INDEX($E$164:$G$166,MATCH("●",INDEX($H$164:$AQ$166,,MATCH($D213,$70:$70,0)-7),0),1)&amp;""";"),",",""",""")</f>
        <v/>
      </c>
      <c r="BT213" s="73" t="str">
        <f>SUBSTITUTE(IF(INDEX($E$164:$G$166,MATCH("●",INDEX($H$164:$AQ$166,,MATCH($D213,$70:$70,0)-7),0),1)=VLOOKUP(BT$192,$AD$9:$AN$20,8,FALSE),"","sed -i "&amp;IF($AK$190="MacOS","'' ","")&amp;"'s#"&amp;BT$192&amp;"="""&amp;INDEX($E$164:$G$166,MATCH("●",INDEX($H$164:$AQ$166,,MATCH($D213,$70:$70,0)-7),0),1)&amp;""""&amp;"#"&amp;BT$192&amp;"="&amp;""""&amp;VLOOKUP(BT$192,$AD$9:$AN$20,8,FALSE)&amp;""""&amp;"#g'"&amp;"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3" s="60" t="s">
        <v>1107</v>
      </c>
    </row>
    <row r="214" spans="4:73" ht="90" customHeight="1">
      <c r="D214" s="138">
        <f t="shared" si="3"/>
        <v>165</v>
      </c>
      <c r="E214" s="139"/>
      <c r="F214" s="139"/>
      <c r="G214" s="140"/>
      <c r="H214" s="45" t="str">
        <f t="shared" ca="1" si="2"/>
        <v>clear; echo テストケース165; sed -i '' 's#COLUMN_DATA_TYPE="char"#COLUMN_DATA_TYPE="float"#g' ${CONFIG_DIR}db_data_config.txt; export COLUMN_DATA_TYPE="float";sed -i '' 's#COLUMN_DATA_LENGTH="3"#COLUMN_DATA_LENGTH="0.0"#g' ${CONFIG_DIR}db_data_config.txt; export COLUMN_DATA_LENGTH="0.0";sh ./script/db_check_data_validate_config.sh; sed -i '' 's#COLUMN_DATA_TYPE="float"#COLUMN_DATA_TYPE="char"#g' ${CONFIG_DIR}db_data_config.txt; export COLUMN_DATA_TYPE="char";sed -i '' 's#COLUMN_DATA_LENGTH="0.0"#COLUMN_DATA_LENGTH="3"#g' ${CONFIG_DIR}db_data_config.txt; export COLUMN_DATA_LENGTH="3";</v>
      </c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7"/>
      <c r="AE214" s="146" t="str" cm="1">
        <f t="array" ref="AE214">SUBSTITUTE(INDEX($H$168:$AQ$168, , MATCH($D214, $70:$70, 0)-7),"-","")</f>
        <v>異常</v>
      </c>
      <c r="AF214" s="147"/>
      <c r="AG214" s="148"/>
      <c r="AH214" s="156" t="s">
        <v>1051</v>
      </c>
      <c r="AI214" s="157"/>
      <c r="AJ214" s="157"/>
      <c r="AK214" s="157"/>
      <c r="AL214" s="157"/>
      <c r="AM214" s="157"/>
      <c r="AN214" s="157"/>
      <c r="AO214" s="157"/>
      <c r="AP214" s="157"/>
      <c r="AQ214" s="158"/>
      <c r="AS214" s="69" t="str" cm="1">
        <f t="array" ref="AS214">SUBSTITUTE(TEXT(INDEX($H$171:$AQ$171,1,$D214-144),"000000"),"-","")</f>
        <v>220164</v>
      </c>
      <c r="AT214" s="70"/>
      <c r="AU214" s="71"/>
      <c r="AW214" s="73" t="str">
        <f>SUBSTITUTE(IF(VLOOKUP(AW$192,$AD$9:$AN$20,8,FALSE)=INDEX($E$76:$G$80,MATCH("●",INDEX($H$76:$AQ$80,,MATCH($D214,$70:$70,0)-7),0),1),"","sed -i "&amp;IF($AK$190="MacOS","'' ","")&amp;"'s#"&amp;AW$192&amp;"="""&amp;VLOOKUP(AW$192,$AD$9:$AN$20,8,FALSE)&amp;""""&amp;"#"&amp;AW$192&amp;"="&amp;""""&amp;INDEX($E$76:$G$80,MATCH("●",INDEX($H$76:$AQ$80,,MATCH($D214,$70:$70,0)-7),0),1)&amp;""""&amp;"#g'"&amp;" ${CONFIG_DIR}db_data_config.txt; export "&amp;AW$192&amp;"="&amp;""""&amp;INDEX($E$76:$G$80,MATCH("●",INDEX($H$76:$AQ$80,,MATCH($D214,$70:$70,0)-7),0),1)&amp;""";"),",",""",""")</f>
        <v/>
      </c>
      <c r="AX214" s="73" t="str">
        <f>SUBSTITUTE(IF(INDEX($E$76:$G$80,MATCH("●",INDEX($H$76:$AQ$80,,MATCH($D214,$70:$70,0)-7),0),1)=VLOOKUP(AX$192,$AD$9:$AN$20,8,FALSE),"","sed -i "&amp;IF($AK$190="MacOS","'' ","")&amp;"'s#"&amp;AX$192&amp;"="""&amp;INDEX($E$76:$G$80,MATCH("●",INDEX($H$76:$AQ$80,,MATCH($D214,$70:$70,0)-7),0),1)&amp;""""&amp;"#"&amp;AX$192&amp;"="&amp;""""&amp;VLOOKUP(AX$192,$AD$9:$AN$20,8,FALSE)&amp;""""&amp;"#g'"&amp;"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4" s="73" t="str">
        <f>SUBSTITUTE(IF(VLOOKUP(AY$192,$AD$9:$AN$20,8,FALSE)=INDEX($E$82:$G$94,MATCH("●",INDEX($H$82:$AQ$94,,MATCH($D214,$70:$70,0)-7),0),1),"","sed -i "&amp;IF($AK$190="MacOS","'' ","")&amp;"'s#"&amp;AY$192&amp;"="""&amp;VLOOKUP(AY$192,$AD$9:$AN$20,8,FALSE)&amp;""""&amp;"#"&amp;AY$192&amp;"="&amp;""""&amp;INDEX($E$82:$G$94,MATCH("●",INDEX($H$82:$AQ$94,,MATCH($D214,$70:$70,0)-7),0),1)&amp;""""&amp;"#g'"&amp;" ${CONFIG_DIR}db_data_config.txt; export "&amp;AY$192&amp;"="&amp;""""&amp;INDEX($E$82:$G$94,MATCH("●",INDEX($H$82:$AQ$94,,MATCH($D214,$70:$70,0)-7),0),1)&amp;""";"),",",""",""")</f>
        <v>sed -i '' 's#COLUMN_DATA_TYPE="char"#COLUMN_DATA_TYPE="float"#g' ${CONFIG_DIR}db_data_config.txt; export COLUMN_DATA_TYPE="float";</v>
      </c>
      <c r="AZ214" s="73" t="str">
        <f>SUBSTITUTE(IF(INDEX($E$82:$G$94,MATCH("●",INDEX($H$82:$AQ$94,,MATCH($D214,$70:$70,0)-7),0),1)=VLOOKUP(AZ$192,$AD$9:$AN$20,8,FALSE),"","sed -i "&amp;IF($AK$190="MacOS","'' ","")&amp;"'s#"&amp;AZ$192&amp;"="""&amp;INDEX($E$82:$G$94,MATCH("●",INDEX($H$82:$AQ$94,,MATCH($D214,$70:$70,0)-7),0),1)&amp;""""&amp;"#"&amp;AZ$192&amp;"="&amp;""""&amp;VLOOKUP(AZ$192,$AD$9:$AN$20,8,FALSE)&amp;""""&amp;"#g'"&amp;"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4" s="73" t="str">
        <f>SUBSTITUTE(IF(VLOOKUP(BA$192,$AD$9:$AN$20,8,FALSE)=INDEX($E$96:$G$122,MATCH("●",INDEX($H$96:$AQ$122,,MATCH($D214,$70:$70,0)-7),0),1),"","sed -i "&amp;IF($AK$190="MacOS","'' ","")&amp;"'s#"&amp;BA$192&amp;"="""&amp;VLOOKUP(BA$192,$AD$9:$AN$20,8,FALSE)&amp;""""&amp;"#"&amp;BA$192&amp;"="&amp;""""&amp;INDEX($E$96:$G$122,MATCH("●",INDEX($H$96:$AQ$122,,MATCH($D214,$70:$70,0)-7),0),1)&amp;""""&amp;"#g'"&amp;" ${CONFIG_DIR}db_data_config.txt; export "&amp;BA$192&amp;"="&amp;""""&amp;INDEX($E$96:$G$122,MATCH("●",INDEX($H$96:$AQ$122,,MATCH($D214,$70:$70,0)-7),0),1)&amp;""";"),",",""",""")</f>
        <v>sed -i '' 's#COLUMN_DATA_LENGTH="3"#COLUMN_DATA_LENGTH="0.0"#g' ${CONFIG_DIR}db_data_config.txt; export COLUMN_DATA_LENGTH="0.0";</v>
      </c>
      <c r="BB214" s="73" t="str">
        <f>SUBSTITUTE(IF(INDEX($E$96:$G$122,MATCH("●",INDEX($H$96:$AQ$122,,MATCH($D214,$70:$70,0)-7),0),1)=VLOOKUP(BB$192,$AD$9:$AN$20,8,FALSE),"","sed -i "&amp;IF($AK$190="MacOS","'' ","")&amp;"'s#"&amp;BB$192&amp;"="""&amp;INDEX($E$96:$G$122,MATCH("●",INDEX($H$96:$AQ$122,,MATCH($D214,$70:$70,0)-7),0),1)&amp;""""&amp;"#"&amp;BB$192&amp;"="&amp;""""&amp;VLOOKUP(BB$192,$AD$9:$AN$20,8,FALSE)&amp;""""&amp;"#g'"&amp;"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's#COLUMN_DATA_LENGTH="0.0"#COLUMN_DATA_LENGTH="3"#g' ${CONFIG_DIR}db_data_config.txt; export COLUMN_DATA_LENGTH="3";</v>
      </c>
      <c r="BC214" s="73" t="str">
        <f>SUBSTITUTE(IF(VLOOKUP(BC$192,$AD$9:$AN$20,8,FALSE)=INDEX($E$124:$G$127,MATCH("●",INDEX($H$124:$AQ$127,,MATCH($D214,$70:$70,0)-7),0),1),"","sed -i "&amp;IF($AK$190="MacOS","'' ","")&amp;"'s#"&amp;BC$192&amp;"="""&amp;VLOOKUP(BC$192,$AD$9:$AN$20,8,FALSE)&amp;""""&amp;"#"&amp;BC$192&amp;"="&amp;""""&amp;INDEX($E$124:$G$127,MATCH("●",INDEX($H$124:$AQ$127,,MATCH($D214,$70:$70,0)-7),0),1)&amp;""""&amp;"#g'"&amp;" ${CONFIG_DIR}db_data_config.txt; export "&amp;BC$192&amp;"="&amp;""""&amp;INDEX($E$124:$G$127,MATCH("●",INDEX($H$124:$AQ$127,,MATCH($D214,$70:$70,0)-7),0),1)&amp;""";"),",",""",""")</f>
        <v/>
      </c>
      <c r="BD214" s="73" t="str">
        <f>SUBSTITUTE(IF(INDEX($E$124:$G$127,MATCH("●",INDEX($H$124:$AQ$127,,MATCH($D214,$70:$70,0)-7),0),1)=VLOOKUP(BD$192,$AD$9:$AN$20,8,FALSE),"","sed -i "&amp;IF($AK$190="MacOS","'' ","")&amp;"'s#"&amp;BD$192&amp;"="""&amp;INDEX($E$124:$G$127,MATCH("●",INDEX($H$124:$AQ$127,,MATCH($D214,$70:$70,0)-7),0),1)&amp;""""&amp;"#"&amp;BD$192&amp;"="&amp;""""&amp;VLOOKUP(BD$192,$AD$9:$AN$20,8,FALSE)&amp;""""&amp;"#g'"&amp;"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4" s="73" t="str">
        <f>SUBSTITUTE(IF(VLOOKUP(BE$192,$AD$9:$AN$20,8,FALSE)=INDEX($E$129:$G$134,MATCH("●",INDEX($H$129:$AQ$134,,MATCH($D214,$70:$70,0)-7),0),1),"","sed -i "&amp;IF($AK$190="MacOS","'' ","")&amp;"'s#"&amp;BE$192&amp;"="""&amp;VLOOKUP(BE$192,$AD$9:$AN$20,8,FALSE)&amp;""""&amp;"#"&amp;BE$192&amp;"="&amp;""""&amp;INDEX($E$129:$G$134,MATCH("●",INDEX($H$129:$AQ$134,,MATCH($D214,$70:$70,0)-7),0),1)&amp;""""&amp;"#g'"&amp;" ${CONFIG_DIR}db_data_config.txt; export "&amp;BE$192&amp;"="&amp;""""&amp;INDEX($E$129:$G$134,MATCH("●",INDEX($H$129:$AQ$134,,MATCH($D214,$70:$70,0)-7),0),1)&amp;""";"),",",""",""")</f>
        <v/>
      </c>
      <c r="BF214" s="73" t="str">
        <f>SUBSTITUTE(IF(INDEX($E$129:$G$134,MATCH("●",INDEX($H$129:$AQ$134,,MATCH($D214,$70:$70,0)-7),0),1)=VLOOKUP(BF$192,$AD$9:$AN$20,8,FALSE),"","sed -i "&amp;IF($AK$190="MacOS","'' ","")&amp;"'s#"&amp;BF$192&amp;"="""&amp;INDEX($E$129:$G$134,MATCH("●",INDEX($H$129:$AQ$134,,MATCH($D214,$70:$70,0)-7),0),1)&amp;""""&amp;"#"&amp;BF$192&amp;"="&amp;""""&amp;VLOOKUP(BF$192,$AD$9:$AN$20,8,FALSE)&amp;""""&amp;"#g'"&amp;"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4" s="73" t="str">
        <f>SUBSTITUTE(IF(VLOOKUP(BG$192,$AD$9:$AN$20,8,FALSE)=INDEX($E$136:$G$140,MATCH("●",INDEX($H$136:$AQ$140,,MATCH($D214,$70:$70,0)-7),0),1),"","sed -i "&amp;IF($AK$190="MacOS","'' ","")&amp;"'s#"&amp;BG$192&amp;"="""&amp;VLOOKUP(BG$192,$AD$9:$AN$20,8,FALSE)&amp;""""&amp;"#"&amp;BG$192&amp;"="&amp;""""&amp;INDEX($E$136:$G$140,MATCH("●",INDEX($H$136:$AQ$140,,MATCH($D214,$70:$70,0)-7),0),1)&amp;""""&amp;"#g'"&amp;" ${CONFIG_DIR}db_data_config.txt; export "&amp;BG$192&amp;"="&amp;""""&amp;INDEX($E$136:$G$140,MATCH("●",INDEX($H$136:$AQ$140,,MATCH($D214,$70:$70,0)-7),0),1)&amp;""";"),",",""",""")</f>
        <v/>
      </c>
      <c r="BH214" s="73" t="str">
        <f>SUBSTITUTE(IF(INDEX($E$136:$G$140,MATCH("●",INDEX($H$136:$AQ$140,,MATCH($D214,$70:$70,0)-7),0),1)=VLOOKUP(BH$192,$AD$9:$AN$20,8,FALSE),"","sed -i "&amp;IF($AK$190="MacOS","'' ","")&amp;"'s#"&amp;BH$192&amp;"="""&amp;INDEX($E$136:$G$140,MATCH("●",INDEX($H$136:$AQ$140,,MATCH($D214,$70:$70,0)-7),0),1)&amp;""""&amp;"#"&amp;BH$192&amp;"="&amp;""""&amp;VLOOKUP(BH$192,$AD$9:$AN$20,8,FALSE)&amp;""""&amp;"#g'"&amp;"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4" s="73" t="str">
        <f>SUBSTITUTE(IF(VLOOKUP(BI$192,$AD$9:$AN$20,8,FALSE)=INDEX($E$142:$G$146,MATCH("●",INDEX($H$142:$AQ$146,,MATCH($D214,$70:$70,0)-7),0),1),"","sed -i "&amp;IF($AK$190="MacOS","'' ","")&amp;"'s#"&amp;BI$192&amp;"="""&amp;VLOOKUP(BI$192,$AD$9:$AN$20,8,FALSE)&amp;""""&amp;"#"&amp;BI$192&amp;"="&amp;""""&amp;INDEX($E$142:$G$146,MATCH("●",INDEX($H$142:$AQ$146,,MATCH($D214,$70:$70,0)-7),0),1)&amp;""""&amp;"#g'"&amp;" ${CONFIG_DIR}db_data_config.txt; export "&amp;BI$192&amp;"="&amp;""""&amp;INDEX($E$142:$G$146,MATCH("●",INDEX($H$142:$AQ$146,,MATCH($D214,$70:$70,0)-7),0),1)&amp;""";"),",",""",""")</f>
        <v/>
      </c>
      <c r="BJ214" s="73" t="str">
        <f>SUBSTITUTE(IF(INDEX($E$142:$G$146,MATCH("●",INDEX($H$142:$AQ$146,,MATCH($D214,$70:$70,0)-7),0),1)=VLOOKUP(BJ$192,$AD$9:$AN$20,8,FALSE),"","sed -i "&amp;IF($AK$190="MacOS","'' ","")&amp;"'s#"&amp;BJ$192&amp;"="""&amp;INDEX($E$142:$G$146,MATCH("●",INDEX($H$142:$AQ$146,,MATCH($D214,$70:$70,0)-7),0),1)&amp;""""&amp;"#"&amp;BJ$192&amp;"="&amp;""""&amp;VLOOKUP(BJ$192,$AD$9:$AN$20,8,FALSE)&amp;""""&amp;"#g'"&amp;"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4" s="73" t="str">
        <f>SUBSTITUTE(IF(VLOOKUP(BK$192,$AD$9:$AN$20,8,FALSE)=INDEX($E$148:$G$150,MATCH("●",INDEX($H$148:$AQ$150,,MATCH($D214,$70:$70,0)-7),0),1),"","sed -i "&amp;IF($AK$190="MacOS","'' ","")&amp;"'s#"&amp;BK$192&amp;"="""&amp;VLOOKUP(BK$192,$AD$9:$AN$20,8,FALSE)&amp;""""&amp;"#"&amp;BK$192&amp;"="&amp;""""&amp;INDEX($E$148:$G$150,MATCH("●",INDEX($H$148:$AQ$150,,MATCH($D214,$70:$70,0)-7),0),1)&amp;""""&amp;"#g'"&amp;" ${CONFIG_DIR}db_data_config.txt; export "&amp;BK$192&amp;"="&amp;""""&amp;INDEX($E$148:$G$150,MATCH("●",INDEX($H$148:$AQ$150,,MATCH($D214,$70:$70,0)-7),0),1)&amp;""";"),",",""",""")</f>
        <v/>
      </c>
      <c r="BL214" s="73" t="str">
        <f>SUBSTITUTE(IF(INDEX($E$148:$G$150,MATCH("●",INDEX($H$148:$AQ$150,,MATCH($D214,$70:$70,0)-7),0),1)=VLOOKUP(BL$192,$AD$9:$AN$20,8,FALSE),"","sed -i "&amp;IF($AK$190="MacOS","'' ","")&amp;"'s#"&amp;BL$192&amp;"="""&amp;INDEX($E$148:$G$150,MATCH("●",INDEX($H$148:$AQ$150,,MATCH($D214,$70:$70,0)-7),0),1)&amp;""""&amp;"#"&amp;BL$192&amp;"="&amp;""""&amp;VLOOKUP(BL$192,$AD$9:$AN$20,8,FALSE)&amp;""""&amp;"#g'"&amp;"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4" s="73" t="str">
        <f>SUBSTITUTE(IF(VLOOKUP(BM$192,$AD$9:$AN$20,8,FALSE)=INDEX($E$152:$G$154,MATCH("●",INDEX($H$152:$AQ$154,,MATCH($D214,$70:$70,0)-7),0),1),"","sed -i "&amp;IF($AK$190="MacOS","'' ","")&amp;"'s#"&amp;BM$192&amp;"="""&amp;VLOOKUP(BM$192,$AD$9:$AN$20,8,FALSE)&amp;""""&amp;"#"&amp;BM$192&amp;"="&amp;""""&amp;INDEX($E$152:$G$154,MATCH("●",INDEX($H$152:$AQ$154,,MATCH($D214,$70:$70,0)-7),0),1)&amp;""""&amp;"#g'"&amp;" ${CONFIG_DIR}db_data_config.txt; export "&amp;BM$192&amp;"="&amp;""""&amp;INDEX($E$152:$G$154,MATCH("●",INDEX($H$152:$AQ$154,,MATCH($D214,$70:$70,0)-7),0),1)&amp;""";"),",",""",""")</f>
        <v/>
      </c>
      <c r="BN214" s="73" t="str">
        <f>SUBSTITUTE(IF(INDEX($E$152:$G$154,MATCH("●",INDEX($H$152:$AQ$154,,MATCH($D214,$70:$70,0)-7),0),1)=VLOOKUP(BN$192,$AD$9:$AN$20,8,FALSE),"","sed -i "&amp;IF($AK$190="MacOS","'' ","")&amp;"'s#"&amp;BN$192&amp;"="""&amp;INDEX($E$152:$G$154,MATCH("●",INDEX($H$152:$AQ$154,,MATCH($D214,$70:$70,0)-7),0),1)&amp;""""&amp;"#"&amp;BN$192&amp;"="&amp;""""&amp;VLOOKUP(BN$192,$AD$9:$AN$20,8,FALSE)&amp;""""&amp;"#g'"&amp;"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4" s="73" t="str">
        <f>SUBSTITUTE(IF(VLOOKUP(BO$192,$AD$9:$AN$20,8,FALSE)=INDEX($E$156:$G$158,MATCH("●",INDEX($H$156:$AQ$158,,MATCH($D214,$70:$70,0)-7),0),1),"","sed -i "&amp;IF($AK$190="MacOS","'' ","")&amp;"'s#"&amp;BO$192&amp;"="""&amp;VLOOKUP(BO$192,$AD$9:$AN$20,8,FALSE)&amp;""""&amp;"#"&amp;BO$192&amp;"="&amp;""""&amp;INDEX($E$156:$G$158,MATCH("●",INDEX($H$156:$AQ$158,,MATCH($D214,$70:$70,0)-7),0),1)&amp;""""&amp;"#g'"&amp;" ${CONFIG_DIR}db_data_config.txt; export "&amp;BO$192&amp;"="&amp;""""&amp;INDEX($E$156:$G$158,MATCH("●",INDEX($H$156:$AQ$158,,MATCH($D214,$70:$70,0)-7),0),1)&amp;""";"),",",""",""")</f>
        <v/>
      </c>
      <c r="BP214" s="73" t="str">
        <f>SUBSTITUTE(IF(INDEX($E$156:$G$158,MATCH("●",INDEX($H$156:$AQ$158,,MATCH($D214,$70:$70,0)-7),0),1)=VLOOKUP(BP$192,$AD$9:$AN$20,8,FALSE),"","sed -i "&amp;IF($AK$190="MacOS","'' ","")&amp;"'s#"&amp;BP$192&amp;"="""&amp;INDEX($E$156:$G$158,MATCH("●",INDEX($H$156:$AQ$158,,MATCH($D214,$70:$70,0)-7),0),1)&amp;""""&amp;"#"&amp;BP$192&amp;"="&amp;""""&amp;VLOOKUP(BP$192,$AD$9:$AN$20,8,FALSE)&amp;""""&amp;"#g'"&amp;"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4" s="73" t="str">
        <f>SUBSTITUTE(IF(VLOOKUP(BQ$192,$AD$9:$AN$20,8,FALSE)=INDEX($E$160:$G$162,MATCH("●",INDEX($H$160:$AQ$162,,MATCH($D214,$70:$70,0)-7),0),1),"","sed -i "&amp;IF($AK$190="MacOS","'' ","")&amp;"'s#"&amp;BQ$192&amp;"="""&amp;VLOOKUP(BQ$192,$AD$9:$AN$20,8,FALSE)&amp;""""&amp;"#"&amp;BQ$192&amp;"="&amp;""""&amp;INDEX($E$160:$G$162,MATCH("●",INDEX($H$160:$AQ$162,,MATCH($D214,$70:$70,0)-7),0),1)&amp;""""&amp;"#g'"&amp;" ${CONFIG_DIR}db_data_config.txt; export "&amp;BQ$192&amp;"="&amp;""""&amp;INDEX($E$160:$G$162,MATCH("●",INDEX($H$160:$AQ$162,,MATCH($D214,$70:$70,0)-7),0),1)&amp;""";"),",",""",""")</f>
        <v/>
      </c>
      <c r="BR214" s="73" t="str">
        <f>SUBSTITUTE(IF(INDEX($E$160:$G$162,MATCH("●",INDEX($H$160:$AQ$162,,MATCH($D214,$70:$70,0)-7),0),1)=VLOOKUP(BR$192,$AD$9:$AN$20,8,FALSE),"","sed -i "&amp;IF($AK$190="MacOS","'' ","")&amp;"'s#"&amp;BR$192&amp;"="""&amp;INDEX($E$160:$G$162,MATCH("●",INDEX($H$160:$AQ$162,,MATCH($D214,$70:$70,0)-7),0),1)&amp;""""&amp;"#"&amp;BR$192&amp;"="&amp;""""&amp;VLOOKUP(BR$192,$AD$9:$AN$20,8,FALSE)&amp;""""&amp;"#g'"&amp;"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4" s="73" t="str">
        <f>SUBSTITUTE(IF(VLOOKUP(BS$192,$AD$9:$AN$20,8,FALSE)=INDEX($E$164:$G$166,MATCH("●",INDEX($H$164:$AQ$166,,MATCH($D214,$70:$70,0)-7),0),1),"","sed -i "&amp;IF($AK$190="MacOS","'' ","")&amp;"'s#"&amp;BS$192&amp;"="""&amp;VLOOKUP(BS$192,$AD$9:$AN$20,8,FALSE)&amp;""""&amp;"#"&amp;BS$192&amp;"="&amp;""""&amp;INDEX($E$164:$G$166,MATCH("●",INDEX($H$164:$AQ$166,,MATCH($D214,$70:$70,0)-7),0),1)&amp;""""&amp;"#g'"&amp;" ${CONFIG_DIR}db_data_config.txt; export "&amp;BS$192&amp;"="&amp;""""&amp;INDEX($E$164:$G$166,MATCH("●",INDEX($H$164:$AQ$166,,MATCH($D214,$70:$70,0)-7),0),1)&amp;""";"),",",""",""")</f>
        <v/>
      </c>
      <c r="BT214" s="73" t="str">
        <f>SUBSTITUTE(IF(INDEX($E$164:$G$166,MATCH("●",INDEX($H$164:$AQ$166,,MATCH($D214,$70:$70,0)-7),0),1)=VLOOKUP(BT$192,$AD$9:$AN$20,8,FALSE),"","sed -i "&amp;IF($AK$190="MacOS","'' ","")&amp;"'s#"&amp;BT$192&amp;"="""&amp;INDEX($E$164:$G$166,MATCH("●",INDEX($H$164:$AQ$166,,MATCH($D214,$70:$70,0)-7),0),1)&amp;""""&amp;"#"&amp;BT$192&amp;"="&amp;""""&amp;VLOOKUP(BT$192,$AD$9:$AN$20,8,FALSE)&amp;""""&amp;"#g'"&amp;"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4" s="60" t="s">
        <v>1107</v>
      </c>
    </row>
    <row r="215" spans="4:73" ht="90" customHeight="1">
      <c r="D215" s="138">
        <f t="shared" si="3"/>
        <v>166</v>
      </c>
      <c r="E215" s="139"/>
      <c r="F215" s="139"/>
      <c r="G215" s="140"/>
      <c r="H215" s="45" t="str">
        <f t="shared" ca="1" si="2"/>
        <v>clear; echo テストケース166; sed -i '' 's#COLUMN_DATA_TYPE="char"#COLUMN_DATA_TYPE="float"#g' ${CONFIG_DIR}db_data_config.txt; export COLUMN_DATA_TYPE="float";sed -i '' 's#COLUMN_DATA_LENGTH="3"#COLUMN_DATA_LENGTH="37.7"#g' ${CONFIG_DIR}db_data_config.txt; export COLUMN_DATA_LENGTH="37.7";sh ./script/db_check_data_validate_config.sh; sed -i '' 's#COLUMN_DATA_TYPE="float"#COLUMN_DATA_TYPE="char"#g' ${CONFIG_DIR}db_data_config.txt; export COLUMN_DATA_TYPE="char";sed -i '' 's#COLUMN_DATA_LENGTH="37.7"#COLUMN_DATA_LENGTH="3"#g' ${CONFIG_DIR}db_data_config.txt; export COLUMN_DATA_LENGTH="3";</v>
      </c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7"/>
      <c r="AE215" s="146" t="str" cm="1">
        <f t="array" ref="AE215">SUBSTITUTE(INDEX($H$168:$AQ$168, , MATCH($D215, $70:$70, 0)-7),"-","")</f>
        <v>正常</v>
      </c>
      <c r="AF215" s="147"/>
      <c r="AG215" s="148"/>
      <c r="AH215" s="156" t="s">
        <v>1052</v>
      </c>
      <c r="AI215" s="157"/>
      <c r="AJ215" s="157"/>
      <c r="AK215" s="157"/>
      <c r="AL215" s="157"/>
      <c r="AM215" s="157"/>
      <c r="AN215" s="157"/>
      <c r="AO215" s="157"/>
      <c r="AP215" s="157"/>
      <c r="AQ215" s="158"/>
      <c r="AS215" s="69" t="str" cm="1">
        <f t="array" ref="AS215">SUBSTITUTE(TEXT(INDEX($H$171:$AQ$171,1,$D215-144),"000000"),"-","")</f>
        <v>220001</v>
      </c>
      <c r="AT215" s="70"/>
      <c r="AU215" s="71"/>
      <c r="AW215" s="73" t="str">
        <f>SUBSTITUTE(IF(VLOOKUP(AW$192,$AD$9:$AN$20,8,FALSE)=INDEX($E$76:$G$80,MATCH("●",INDEX($H$76:$AQ$80,,MATCH($D215,$70:$70,0)-7),0),1),"","sed -i "&amp;IF($AK$190="MacOS","'' ","")&amp;"'s#"&amp;AW$192&amp;"="""&amp;VLOOKUP(AW$192,$AD$9:$AN$20,8,FALSE)&amp;""""&amp;"#"&amp;AW$192&amp;"="&amp;""""&amp;INDEX($E$76:$G$80,MATCH("●",INDEX($H$76:$AQ$80,,MATCH($D215,$70:$70,0)-7),0),1)&amp;""""&amp;"#g'"&amp;" ${CONFIG_DIR}db_data_config.txt; export "&amp;AW$192&amp;"="&amp;""""&amp;INDEX($E$76:$G$80,MATCH("●",INDEX($H$76:$AQ$80,,MATCH($D215,$70:$70,0)-7),0),1)&amp;""";"),",",""",""")</f>
        <v/>
      </c>
      <c r="AX215" s="73" t="str">
        <f>SUBSTITUTE(IF(INDEX($E$76:$G$80,MATCH("●",INDEX($H$76:$AQ$80,,MATCH($D215,$70:$70,0)-7),0),1)=VLOOKUP(AX$192,$AD$9:$AN$20,8,FALSE),"","sed -i "&amp;IF($AK$190="MacOS","'' ","")&amp;"'s#"&amp;AX$192&amp;"="""&amp;INDEX($E$76:$G$80,MATCH("●",INDEX($H$76:$AQ$80,,MATCH($D215,$70:$70,0)-7),0),1)&amp;""""&amp;"#"&amp;AX$192&amp;"="&amp;""""&amp;VLOOKUP(AX$192,$AD$9:$AN$20,8,FALSE)&amp;""""&amp;"#g'"&amp;"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5" s="73" t="str">
        <f>SUBSTITUTE(IF(VLOOKUP(AY$192,$AD$9:$AN$20,8,FALSE)=INDEX($E$82:$G$94,MATCH("●",INDEX($H$82:$AQ$94,,MATCH($D215,$70:$70,0)-7),0),1),"","sed -i "&amp;IF($AK$190="MacOS","'' ","")&amp;"'s#"&amp;AY$192&amp;"="""&amp;VLOOKUP(AY$192,$AD$9:$AN$20,8,FALSE)&amp;""""&amp;"#"&amp;AY$192&amp;"="&amp;""""&amp;INDEX($E$82:$G$94,MATCH("●",INDEX($H$82:$AQ$94,,MATCH($D215,$70:$70,0)-7),0),1)&amp;""""&amp;"#g'"&amp;" ${CONFIG_DIR}db_data_config.txt; export "&amp;AY$192&amp;"="&amp;""""&amp;INDEX($E$82:$G$94,MATCH("●",INDEX($H$82:$AQ$94,,MATCH($D215,$70:$70,0)-7),0),1)&amp;""";"),",",""",""")</f>
        <v>sed -i '' 's#COLUMN_DATA_TYPE="char"#COLUMN_DATA_TYPE="float"#g' ${CONFIG_DIR}db_data_config.txt; export COLUMN_DATA_TYPE="float";</v>
      </c>
      <c r="AZ215" s="73" t="str">
        <f>SUBSTITUTE(IF(INDEX($E$82:$G$94,MATCH("●",INDEX($H$82:$AQ$94,,MATCH($D215,$70:$70,0)-7),0),1)=VLOOKUP(AZ$192,$AD$9:$AN$20,8,FALSE),"","sed -i "&amp;IF($AK$190="MacOS","'' ","")&amp;"'s#"&amp;AZ$192&amp;"="""&amp;INDEX($E$82:$G$94,MATCH("●",INDEX($H$82:$AQ$94,,MATCH($D215,$70:$70,0)-7),0),1)&amp;""""&amp;"#"&amp;AZ$192&amp;"="&amp;""""&amp;VLOOKUP(AZ$192,$AD$9:$AN$20,8,FALSE)&amp;""""&amp;"#g'"&amp;"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5" s="73" t="str">
        <f>SUBSTITUTE(IF(VLOOKUP(BA$192,$AD$9:$AN$20,8,FALSE)=INDEX($E$96:$G$122,MATCH("●",INDEX($H$96:$AQ$122,,MATCH($D215,$70:$70,0)-7),0),1),"","sed -i "&amp;IF($AK$190="MacOS","'' ","")&amp;"'s#"&amp;BA$192&amp;"="""&amp;VLOOKUP(BA$192,$AD$9:$AN$20,8,FALSE)&amp;""""&amp;"#"&amp;BA$192&amp;"="&amp;""""&amp;INDEX($E$96:$G$122,MATCH("●",INDEX($H$96:$AQ$122,,MATCH($D215,$70:$70,0)-7),0),1)&amp;""""&amp;"#g'"&amp;" ${CONFIG_DIR}db_data_config.txt; export "&amp;BA$192&amp;"="&amp;""""&amp;INDEX($E$96:$G$122,MATCH("●",INDEX($H$96:$AQ$122,,MATCH($D215,$70:$70,0)-7),0),1)&amp;""";"),",",""",""")</f>
        <v>sed -i '' 's#COLUMN_DATA_LENGTH="3"#COLUMN_DATA_LENGTH="37.7"#g' ${CONFIG_DIR}db_data_config.txt; export COLUMN_DATA_LENGTH="37.7";</v>
      </c>
      <c r="BB215" s="73" t="str">
        <f>SUBSTITUTE(IF(INDEX($E$96:$G$122,MATCH("●",INDEX($H$96:$AQ$122,,MATCH($D215,$70:$70,0)-7),0),1)=VLOOKUP(BB$192,$AD$9:$AN$20,8,FALSE),"","sed -i "&amp;IF($AK$190="MacOS","'' ","")&amp;"'s#"&amp;BB$192&amp;"="""&amp;INDEX($E$96:$G$122,MATCH("●",INDEX($H$96:$AQ$122,,MATCH($D215,$70:$70,0)-7),0),1)&amp;""""&amp;"#"&amp;BB$192&amp;"="&amp;""""&amp;VLOOKUP(BB$192,$AD$9:$AN$20,8,FALSE)&amp;""""&amp;"#g'"&amp;"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's#COLUMN_DATA_LENGTH="37.7"#COLUMN_DATA_LENGTH="3"#g' ${CONFIG_DIR}db_data_config.txt; export COLUMN_DATA_LENGTH="3";</v>
      </c>
      <c r="BC215" s="73" t="str">
        <f>SUBSTITUTE(IF(VLOOKUP(BC$192,$AD$9:$AN$20,8,FALSE)=INDEX($E$124:$G$127,MATCH("●",INDEX($H$124:$AQ$127,,MATCH($D215,$70:$70,0)-7),0),1),"","sed -i "&amp;IF($AK$190="MacOS","'' ","")&amp;"'s#"&amp;BC$192&amp;"="""&amp;VLOOKUP(BC$192,$AD$9:$AN$20,8,FALSE)&amp;""""&amp;"#"&amp;BC$192&amp;"="&amp;""""&amp;INDEX($E$124:$G$127,MATCH("●",INDEX($H$124:$AQ$127,,MATCH($D215,$70:$70,0)-7),0),1)&amp;""""&amp;"#g'"&amp;" ${CONFIG_DIR}db_data_config.txt; export "&amp;BC$192&amp;"="&amp;""""&amp;INDEX($E$124:$G$127,MATCH("●",INDEX($H$124:$AQ$127,,MATCH($D215,$70:$70,0)-7),0),1)&amp;""";"),",",""",""")</f>
        <v/>
      </c>
      <c r="BD215" s="73" t="str">
        <f>SUBSTITUTE(IF(INDEX($E$124:$G$127,MATCH("●",INDEX($H$124:$AQ$127,,MATCH($D215,$70:$70,0)-7),0),1)=VLOOKUP(BD$192,$AD$9:$AN$20,8,FALSE),"","sed -i "&amp;IF($AK$190="MacOS","'' ","")&amp;"'s#"&amp;BD$192&amp;"="""&amp;INDEX($E$124:$G$127,MATCH("●",INDEX($H$124:$AQ$127,,MATCH($D215,$70:$70,0)-7),0),1)&amp;""""&amp;"#"&amp;BD$192&amp;"="&amp;""""&amp;VLOOKUP(BD$192,$AD$9:$AN$20,8,FALSE)&amp;""""&amp;"#g'"&amp;"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5" s="73" t="str">
        <f>SUBSTITUTE(IF(VLOOKUP(BE$192,$AD$9:$AN$20,8,FALSE)=INDEX($E$129:$G$134,MATCH("●",INDEX($H$129:$AQ$134,,MATCH($D215,$70:$70,0)-7),0),1),"","sed -i "&amp;IF($AK$190="MacOS","'' ","")&amp;"'s#"&amp;BE$192&amp;"="""&amp;VLOOKUP(BE$192,$AD$9:$AN$20,8,FALSE)&amp;""""&amp;"#"&amp;BE$192&amp;"="&amp;""""&amp;INDEX($E$129:$G$134,MATCH("●",INDEX($H$129:$AQ$134,,MATCH($D215,$70:$70,0)-7),0),1)&amp;""""&amp;"#g'"&amp;" ${CONFIG_DIR}db_data_config.txt; export "&amp;BE$192&amp;"="&amp;""""&amp;INDEX($E$129:$G$134,MATCH("●",INDEX($H$129:$AQ$134,,MATCH($D215,$70:$70,0)-7),0),1)&amp;""";"),",",""",""")</f>
        <v/>
      </c>
      <c r="BF215" s="73" t="str">
        <f>SUBSTITUTE(IF(INDEX($E$129:$G$134,MATCH("●",INDEX($H$129:$AQ$134,,MATCH($D215,$70:$70,0)-7),0),1)=VLOOKUP(BF$192,$AD$9:$AN$20,8,FALSE),"","sed -i "&amp;IF($AK$190="MacOS","'' ","")&amp;"'s#"&amp;BF$192&amp;"="""&amp;INDEX($E$129:$G$134,MATCH("●",INDEX($H$129:$AQ$134,,MATCH($D215,$70:$70,0)-7),0),1)&amp;""""&amp;"#"&amp;BF$192&amp;"="&amp;""""&amp;VLOOKUP(BF$192,$AD$9:$AN$20,8,FALSE)&amp;""""&amp;"#g'"&amp;"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5" s="73" t="str">
        <f>SUBSTITUTE(IF(VLOOKUP(BG$192,$AD$9:$AN$20,8,FALSE)=INDEX($E$136:$G$140,MATCH("●",INDEX($H$136:$AQ$140,,MATCH($D215,$70:$70,0)-7),0),1),"","sed -i "&amp;IF($AK$190="MacOS","'' ","")&amp;"'s#"&amp;BG$192&amp;"="""&amp;VLOOKUP(BG$192,$AD$9:$AN$20,8,FALSE)&amp;""""&amp;"#"&amp;BG$192&amp;"="&amp;""""&amp;INDEX($E$136:$G$140,MATCH("●",INDEX($H$136:$AQ$140,,MATCH($D215,$70:$70,0)-7),0),1)&amp;""""&amp;"#g'"&amp;" ${CONFIG_DIR}db_data_config.txt; export "&amp;BG$192&amp;"="&amp;""""&amp;INDEX($E$136:$G$140,MATCH("●",INDEX($H$136:$AQ$140,,MATCH($D215,$70:$70,0)-7),0),1)&amp;""";"),",",""",""")</f>
        <v/>
      </c>
      <c r="BH215" s="73" t="str">
        <f>SUBSTITUTE(IF(INDEX($E$136:$G$140,MATCH("●",INDEX($H$136:$AQ$140,,MATCH($D215,$70:$70,0)-7),0),1)=VLOOKUP(BH$192,$AD$9:$AN$20,8,FALSE),"","sed -i "&amp;IF($AK$190="MacOS","'' ","")&amp;"'s#"&amp;BH$192&amp;"="""&amp;INDEX($E$136:$G$140,MATCH("●",INDEX($H$136:$AQ$140,,MATCH($D215,$70:$70,0)-7),0),1)&amp;""""&amp;"#"&amp;BH$192&amp;"="&amp;""""&amp;VLOOKUP(BH$192,$AD$9:$AN$20,8,FALSE)&amp;""""&amp;"#g'"&amp;"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5" s="73" t="str">
        <f>SUBSTITUTE(IF(VLOOKUP(BI$192,$AD$9:$AN$20,8,FALSE)=INDEX($E$142:$G$146,MATCH("●",INDEX($H$142:$AQ$146,,MATCH($D215,$70:$70,0)-7),0),1),"","sed -i "&amp;IF($AK$190="MacOS","'' ","")&amp;"'s#"&amp;BI$192&amp;"="""&amp;VLOOKUP(BI$192,$AD$9:$AN$20,8,FALSE)&amp;""""&amp;"#"&amp;BI$192&amp;"="&amp;""""&amp;INDEX($E$142:$G$146,MATCH("●",INDEX($H$142:$AQ$146,,MATCH($D215,$70:$70,0)-7),0),1)&amp;""""&amp;"#g'"&amp;" ${CONFIG_DIR}db_data_config.txt; export "&amp;BI$192&amp;"="&amp;""""&amp;INDEX($E$142:$G$146,MATCH("●",INDEX($H$142:$AQ$146,,MATCH($D215,$70:$70,0)-7),0),1)&amp;""";"),",",""",""")</f>
        <v/>
      </c>
      <c r="BJ215" s="73" t="str">
        <f>SUBSTITUTE(IF(INDEX($E$142:$G$146,MATCH("●",INDEX($H$142:$AQ$146,,MATCH($D215,$70:$70,0)-7),0),1)=VLOOKUP(BJ$192,$AD$9:$AN$20,8,FALSE),"","sed -i "&amp;IF($AK$190="MacOS","'' ","")&amp;"'s#"&amp;BJ$192&amp;"="""&amp;INDEX($E$142:$G$146,MATCH("●",INDEX($H$142:$AQ$146,,MATCH($D215,$70:$70,0)-7),0),1)&amp;""""&amp;"#"&amp;BJ$192&amp;"="&amp;""""&amp;VLOOKUP(BJ$192,$AD$9:$AN$20,8,FALSE)&amp;""""&amp;"#g'"&amp;"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5" s="73" t="str">
        <f>SUBSTITUTE(IF(VLOOKUP(BK$192,$AD$9:$AN$20,8,FALSE)=INDEX($E$148:$G$150,MATCH("●",INDEX($H$148:$AQ$150,,MATCH($D215,$70:$70,0)-7),0),1),"","sed -i "&amp;IF($AK$190="MacOS","'' ","")&amp;"'s#"&amp;BK$192&amp;"="""&amp;VLOOKUP(BK$192,$AD$9:$AN$20,8,FALSE)&amp;""""&amp;"#"&amp;BK$192&amp;"="&amp;""""&amp;INDEX($E$148:$G$150,MATCH("●",INDEX($H$148:$AQ$150,,MATCH($D215,$70:$70,0)-7),0),1)&amp;""""&amp;"#g'"&amp;" ${CONFIG_DIR}db_data_config.txt; export "&amp;BK$192&amp;"="&amp;""""&amp;INDEX($E$148:$G$150,MATCH("●",INDEX($H$148:$AQ$150,,MATCH($D215,$70:$70,0)-7),0),1)&amp;""";"),",",""",""")</f>
        <v/>
      </c>
      <c r="BL215" s="73" t="str">
        <f>SUBSTITUTE(IF(INDEX($E$148:$G$150,MATCH("●",INDEX($H$148:$AQ$150,,MATCH($D215,$70:$70,0)-7),0),1)=VLOOKUP(BL$192,$AD$9:$AN$20,8,FALSE),"","sed -i "&amp;IF($AK$190="MacOS","'' ","")&amp;"'s#"&amp;BL$192&amp;"="""&amp;INDEX($E$148:$G$150,MATCH("●",INDEX($H$148:$AQ$150,,MATCH($D215,$70:$70,0)-7),0),1)&amp;""""&amp;"#"&amp;BL$192&amp;"="&amp;""""&amp;VLOOKUP(BL$192,$AD$9:$AN$20,8,FALSE)&amp;""""&amp;"#g'"&amp;"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5" s="73" t="str">
        <f>SUBSTITUTE(IF(VLOOKUP(BM$192,$AD$9:$AN$20,8,FALSE)=INDEX($E$152:$G$154,MATCH("●",INDEX($H$152:$AQ$154,,MATCH($D215,$70:$70,0)-7),0),1),"","sed -i "&amp;IF($AK$190="MacOS","'' ","")&amp;"'s#"&amp;BM$192&amp;"="""&amp;VLOOKUP(BM$192,$AD$9:$AN$20,8,FALSE)&amp;""""&amp;"#"&amp;BM$192&amp;"="&amp;""""&amp;INDEX($E$152:$G$154,MATCH("●",INDEX($H$152:$AQ$154,,MATCH($D215,$70:$70,0)-7),0),1)&amp;""""&amp;"#g'"&amp;" ${CONFIG_DIR}db_data_config.txt; export "&amp;BM$192&amp;"="&amp;""""&amp;INDEX($E$152:$G$154,MATCH("●",INDEX($H$152:$AQ$154,,MATCH($D215,$70:$70,0)-7),0),1)&amp;""";"),",",""",""")</f>
        <v/>
      </c>
      <c r="BN215" s="73" t="str">
        <f>SUBSTITUTE(IF(INDEX($E$152:$G$154,MATCH("●",INDEX($H$152:$AQ$154,,MATCH($D215,$70:$70,0)-7),0),1)=VLOOKUP(BN$192,$AD$9:$AN$20,8,FALSE),"","sed -i "&amp;IF($AK$190="MacOS","'' ","")&amp;"'s#"&amp;BN$192&amp;"="""&amp;INDEX($E$152:$G$154,MATCH("●",INDEX($H$152:$AQ$154,,MATCH($D215,$70:$70,0)-7),0),1)&amp;""""&amp;"#"&amp;BN$192&amp;"="&amp;""""&amp;VLOOKUP(BN$192,$AD$9:$AN$20,8,FALSE)&amp;""""&amp;"#g'"&amp;"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5" s="73" t="str">
        <f>SUBSTITUTE(IF(VLOOKUP(BO$192,$AD$9:$AN$20,8,FALSE)=INDEX($E$156:$G$158,MATCH("●",INDEX($H$156:$AQ$158,,MATCH($D215,$70:$70,0)-7),0),1),"","sed -i "&amp;IF($AK$190="MacOS","'' ","")&amp;"'s#"&amp;BO$192&amp;"="""&amp;VLOOKUP(BO$192,$AD$9:$AN$20,8,FALSE)&amp;""""&amp;"#"&amp;BO$192&amp;"="&amp;""""&amp;INDEX($E$156:$G$158,MATCH("●",INDEX($H$156:$AQ$158,,MATCH($D215,$70:$70,0)-7),0),1)&amp;""""&amp;"#g'"&amp;" ${CONFIG_DIR}db_data_config.txt; export "&amp;BO$192&amp;"="&amp;""""&amp;INDEX($E$156:$G$158,MATCH("●",INDEX($H$156:$AQ$158,,MATCH($D215,$70:$70,0)-7),0),1)&amp;""";"),",",""",""")</f>
        <v/>
      </c>
      <c r="BP215" s="73" t="str">
        <f>SUBSTITUTE(IF(INDEX($E$156:$G$158,MATCH("●",INDEX($H$156:$AQ$158,,MATCH($D215,$70:$70,0)-7),0),1)=VLOOKUP(BP$192,$AD$9:$AN$20,8,FALSE),"","sed -i "&amp;IF($AK$190="MacOS","'' ","")&amp;"'s#"&amp;BP$192&amp;"="""&amp;INDEX($E$156:$G$158,MATCH("●",INDEX($H$156:$AQ$158,,MATCH($D215,$70:$70,0)-7),0),1)&amp;""""&amp;"#"&amp;BP$192&amp;"="&amp;""""&amp;VLOOKUP(BP$192,$AD$9:$AN$20,8,FALSE)&amp;""""&amp;"#g'"&amp;"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5" s="73" t="str">
        <f>SUBSTITUTE(IF(VLOOKUP(BQ$192,$AD$9:$AN$20,8,FALSE)=INDEX($E$160:$G$162,MATCH("●",INDEX($H$160:$AQ$162,,MATCH($D215,$70:$70,0)-7),0),1),"","sed -i "&amp;IF($AK$190="MacOS","'' ","")&amp;"'s#"&amp;BQ$192&amp;"="""&amp;VLOOKUP(BQ$192,$AD$9:$AN$20,8,FALSE)&amp;""""&amp;"#"&amp;BQ$192&amp;"="&amp;""""&amp;INDEX($E$160:$G$162,MATCH("●",INDEX($H$160:$AQ$162,,MATCH($D215,$70:$70,0)-7),0),1)&amp;""""&amp;"#g'"&amp;" ${CONFIG_DIR}db_data_config.txt; export "&amp;BQ$192&amp;"="&amp;""""&amp;INDEX($E$160:$G$162,MATCH("●",INDEX($H$160:$AQ$162,,MATCH($D215,$70:$70,0)-7),0),1)&amp;""";"),",",""",""")</f>
        <v/>
      </c>
      <c r="BR215" s="73" t="str">
        <f>SUBSTITUTE(IF(INDEX($E$160:$G$162,MATCH("●",INDEX($H$160:$AQ$162,,MATCH($D215,$70:$70,0)-7),0),1)=VLOOKUP(BR$192,$AD$9:$AN$20,8,FALSE),"","sed -i "&amp;IF($AK$190="MacOS","'' ","")&amp;"'s#"&amp;BR$192&amp;"="""&amp;INDEX($E$160:$G$162,MATCH("●",INDEX($H$160:$AQ$162,,MATCH($D215,$70:$70,0)-7),0),1)&amp;""""&amp;"#"&amp;BR$192&amp;"="&amp;""""&amp;VLOOKUP(BR$192,$AD$9:$AN$20,8,FALSE)&amp;""""&amp;"#g'"&amp;"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5" s="73" t="str">
        <f>SUBSTITUTE(IF(VLOOKUP(BS$192,$AD$9:$AN$20,8,FALSE)=INDEX($E$164:$G$166,MATCH("●",INDEX($H$164:$AQ$166,,MATCH($D215,$70:$70,0)-7),0),1),"","sed -i "&amp;IF($AK$190="MacOS","'' ","")&amp;"'s#"&amp;BS$192&amp;"="""&amp;VLOOKUP(BS$192,$AD$9:$AN$20,8,FALSE)&amp;""""&amp;"#"&amp;BS$192&amp;"="&amp;""""&amp;INDEX($E$164:$G$166,MATCH("●",INDEX($H$164:$AQ$166,,MATCH($D215,$70:$70,0)-7),0),1)&amp;""""&amp;"#g'"&amp;" ${CONFIG_DIR}db_data_config.txt; export "&amp;BS$192&amp;"="&amp;""""&amp;INDEX($E$164:$G$166,MATCH("●",INDEX($H$164:$AQ$166,,MATCH($D215,$70:$70,0)-7),0),1)&amp;""";"),",",""",""")</f>
        <v/>
      </c>
      <c r="BT215" s="73" t="str">
        <f>SUBSTITUTE(IF(INDEX($E$164:$G$166,MATCH("●",INDEX($H$164:$AQ$166,,MATCH($D215,$70:$70,0)-7),0),1)=VLOOKUP(BT$192,$AD$9:$AN$20,8,FALSE),"","sed -i "&amp;IF($AK$190="MacOS","'' ","")&amp;"'s#"&amp;BT$192&amp;"="""&amp;INDEX($E$164:$G$166,MATCH("●",INDEX($H$164:$AQ$166,,MATCH($D215,$70:$70,0)-7),0),1)&amp;""""&amp;"#"&amp;BT$192&amp;"="&amp;""""&amp;VLOOKUP(BT$192,$AD$9:$AN$20,8,FALSE)&amp;""""&amp;"#g'"&amp;"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5" s="60" t="s">
        <v>1107</v>
      </c>
    </row>
    <row r="216" spans="4:73" ht="90" customHeight="1">
      <c r="D216" s="138">
        <f t="shared" si="3"/>
        <v>167</v>
      </c>
      <c r="E216" s="139"/>
      <c r="F216" s="139"/>
      <c r="G216" s="140"/>
      <c r="H216" s="45" t="str">
        <f t="shared" ca="1" si="2"/>
        <v>clear; echo テストケース167; sed -i '' 's#COLUMN_DATA_TYPE="char"#COLUMN_DATA_TYPE="float"#g' ${CONFIG_DIR}db_data_config.txt; export COLUMN_DATA_TYPE="float";sed -i '' 's#COLUMN_DATA_LENGTH="3"#COLUMN_DATA_LENGTH="38.7"#g' ${CONFIG_DIR}db_data_config.txt; export COLUMN_DATA_LENGTH="38.7";sh ./script/db_check_data_validate_config.sh; sed -i '' 's#COLUMN_DATA_TYPE="float"#COLUMN_DATA_TYPE="char"#g' ${CONFIG_DIR}db_data_config.txt; export COLUMN_DATA_TYPE="char";sed -i '' 's#COLUMN_DATA_LENGTH="38.7"#COLUMN_DATA_LENGTH="3"#g' ${CONFIG_DIR}db_data_config.txt; export COLUMN_DATA_LENGTH="3";</v>
      </c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7"/>
      <c r="AE216" s="146" t="str" cm="1">
        <f t="array" ref="AE216">SUBSTITUTE(INDEX($H$168:$AQ$168, , MATCH($D216, $70:$70, 0)-7),"-","")</f>
        <v>正常</v>
      </c>
      <c r="AF216" s="147"/>
      <c r="AG216" s="148"/>
      <c r="AH216" s="156" t="s">
        <v>1053</v>
      </c>
      <c r="AI216" s="157"/>
      <c r="AJ216" s="157"/>
      <c r="AK216" s="157"/>
      <c r="AL216" s="157"/>
      <c r="AM216" s="157"/>
      <c r="AN216" s="157"/>
      <c r="AO216" s="157"/>
      <c r="AP216" s="157"/>
      <c r="AQ216" s="158"/>
      <c r="AS216" s="69" t="str" cm="1">
        <f t="array" ref="AS216">SUBSTITUTE(TEXT(INDEX($H$171:$AQ$171,1,$D216-144),"000000"),"-","")</f>
        <v>220001</v>
      </c>
      <c r="AT216" s="70"/>
      <c r="AU216" s="71"/>
      <c r="AW216" s="73" t="str">
        <f>SUBSTITUTE(IF(VLOOKUP(AW$192,$AD$9:$AN$20,8,FALSE)=INDEX($E$76:$G$80,MATCH("●",INDEX($H$76:$AQ$80,,MATCH($D216,$70:$70,0)-7),0),1),"","sed -i "&amp;IF($AK$190="MacOS","'' ","")&amp;"'s#"&amp;AW$192&amp;"="""&amp;VLOOKUP(AW$192,$AD$9:$AN$20,8,FALSE)&amp;""""&amp;"#"&amp;AW$192&amp;"="&amp;""""&amp;INDEX($E$76:$G$80,MATCH("●",INDEX($H$76:$AQ$80,,MATCH($D216,$70:$70,0)-7),0),1)&amp;""""&amp;"#g'"&amp;" ${CONFIG_DIR}db_data_config.txt; export "&amp;AW$192&amp;"="&amp;""""&amp;INDEX($E$76:$G$80,MATCH("●",INDEX($H$76:$AQ$80,,MATCH($D216,$70:$70,0)-7),0),1)&amp;""";"),",",""",""")</f>
        <v/>
      </c>
      <c r="AX216" s="73" t="str">
        <f>SUBSTITUTE(IF(INDEX($E$76:$G$80,MATCH("●",INDEX($H$76:$AQ$80,,MATCH($D216,$70:$70,0)-7),0),1)=VLOOKUP(AX$192,$AD$9:$AN$20,8,FALSE),"","sed -i "&amp;IF($AK$190="MacOS","'' ","")&amp;"'s#"&amp;AX$192&amp;"="""&amp;INDEX($E$76:$G$80,MATCH("●",INDEX($H$76:$AQ$80,,MATCH($D216,$70:$70,0)-7),0),1)&amp;""""&amp;"#"&amp;AX$192&amp;"="&amp;""""&amp;VLOOKUP(AX$192,$AD$9:$AN$20,8,FALSE)&amp;""""&amp;"#g'"&amp;"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6" s="73" t="str">
        <f>SUBSTITUTE(IF(VLOOKUP(AY$192,$AD$9:$AN$20,8,FALSE)=INDEX($E$82:$G$94,MATCH("●",INDEX($H$82:$AQ$94,,MATCH($D216,$70:$70,0)-7),0),1),"","sed -i "&amp;IF($AK$190="MacOS","'' ","")&amp;"'s#"&amp;AY$192&amp;"="""&amp;VLOOKUP(AY$192,$AD$9:$AN$20,8,FALSE)&amp;""""&amp;"#"&amp;AY$192&amp;"="&amp;""""&amp;INDEX($E$82:$G$94,MATCH("●",INDEX($H$82:$AQ$94,,MATCH($D216,$70:$70,0)-7),0),1)&amp;""""&amp;"#g'"&amp;" ${CONFIG_DIR}db_data_config.txt; export "&amp;AY$192&amp;"="&amp;""""&amp;INDEX($E$82:$G$94,MATCH("●",INDEX($H$82:$AQ$94,,MATCH($D216,$70:$70,0)-7),0),1)&amp;""";"),",",""",""")</f>
        <v>sed -i '' 's#COLUMN_DATA_TYPE="char"#COLUMN_DATA_TYPE="float"#g' ${CONFIG_DIR}db_data_config.txt; export COLUMN_DATA_TYPE="float";</v>
      </c>
      <c r="AZ216" s="73" t="str">
        <f>SUBSTITUTE(IF(INDEX($E$82:$G$94,MATCH("●",INDEX($H$82:$AQ$94,,MATCH($D216,$70:$70,0)-7),0),1)=VLOOKUP(AZ$192,$AD$9:$AN$20,8,FALSE),"","sed -i "&amp;IF($AK$190="MacOS","'' ","")&amp;"'s#"&amp;AZ$192&amp;"="""&amp;INDEX($E$82:$G$94,MATCH("●",INDEX($H$82:$AQ$94,,MATCH($D216,$70:$70,0)-7),0),1)&amp;""""&amp;"#"&amp;AZ$192&amp;"="&amp;""""&amp;VLOOKUP(AZ$192,$AD$9:$AN$20,8,FALSE)&amp;""""&amp;"#g'"&amp;"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6" s="73" t="str">
        <f>SUBSTITUTE(IF(VLOOKUP(BA$192,$AD$9:$AN$20,8,FALSE)=INDEX($E$96:$G$122,MATCH("●",INDEX($H$96:$AQ$122,,MATCH($D216,$70:$70,0)-7),0),1),"","sed -i "&amp;IF($AK$190="MacOS","'' ","")&amp;"'s#"&amp;BA$192&amp;"="""&amp;VLOOKUP(BA$192,$AD$9:$AN$20,8,FALSE)&amp;""""&amp;"#"&amp;BA$192&amp;"="&amp;""""&amp;INDEX($E$96:$G$122,MATCH("●",INDEX($H$96:$AQ$122,,MATCH($D216,$70:$70,0)-7),0),1)&amp;""""&amp;"#g'"&amp;" ${CONFIG_DIR}db_data_config.txt; export "&amp;BA$192&amp;"="&amp;""""&amp;INDEX($E$96:$G$122,MATCH("●",INDEX($H$96:$AQ$122,,MATCH($D216,$70:$70,0)-7),0),1)&amp;""";"),",",""",""")</f>
        <v>sed -i '' 's#COLUMN_DATA_LENGTH="3"#COLUMN_DATA_LENGTH="38.7"#g' ${CONFIG_DIR}db_data_config.txt; export COLUMN_DATA_LENGTH="38.7";</v>
      </c>
      <c r="BB216" s="73" t="str">
        <f>SUBSTITUTE(IF(INDEX($E$96:$G$122,MATCH("●",INDEX($H$96:$AQ$122,,MATCH($D216,$70:$70,0)-7),0),1)=VLOOKUP(BB$192,$AD$9:$AN$20,8,FALSE),"","sed -i "&amp;IF($AK$190="MacOS","'' ","")&amp;"'s#"&amp;BB$192&amp;"="""&amp;INDEX($E$96:$G$122,MATCH("●",INDEX($H$96:$AQ$122,,MATCH($D216,$70:$70,0)-7),0),1)&amp;""""&amp;"#"&amp;BB$192&amp;"="&amp;""""&amp;VLOOKUP(BB$192,$AD$9:$AN$20,8,FALSE)&amp;""""&amp;"#g'"&amp;"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's#COLUMN_DATA_LENGTH="38.7"#COLUMN_DATA_LENGTH="3"#g' ${CONFIG_DIR}db_data_config.txt; export COLUMN_DATA_LENGTH="3";</v>
      </c>
      <c r="BC216" s="73" t="str">
        <f>SUBSTITUTE(IF(VLOOKUP(BC$192,$AD$9:$AN$20,8,FALSE)=INDEX($E$124:$G$127,MATCH("●",INDEX($H$124:$AQ$127,,MATCH($D216,$70:$70,0)-7),0),1),"","sed -i "&amp;IF($AK$190="MacOS","'' ","")&amp;"'s#"&amp;BC$192&amp;"="""&amp;VLOOKUP(BC$192,$AD$9:$AN$20,8,FALSE)&amp;""""&amp;"#"&amp;BC$192&amp;"="&amp;""""&amp;INDEX($E$124:$G$127,MATCH("●",INDEX($H$124:$AQ$127,,MATCH($D216,$70:$70,0)-7),0),1)&amp;""""&amp;"#g'"&amp;" ${CONFIG_DIR}db_data_config.txt; export "&amp;BC$192&amp;"="&amp;""""&amp;INDEX($E$124:$G$127,MATCH("●",INDEX($H$124:$AQ$127,,MATCH($D216,$70:$70,0)-7),0),1)&amp;""";"),",",""",""")</f>
        <v/>
      </c>
      <c r="BD216" s="73" t="str">
        <f>SUBSTITUTE(IF(INDEX($E$124:$G$127,MATCH("●",INDEX($H$124:$AQ$127,,MATCH($D216,$70:$70,0)-7),0),1)=VLOOKUP(BD$192,$AD$9:$AN$20,8,FALSE),"","sed -i "&amp;IF($AK$190="MacOS","'' ","")&amp;"'s#"&amp;BD$192&amp;"="""&amp;INDEX($E$124:$G$127,MATCH("●",INDEX($H$124:$AQ$127,,MATCH($D216,$70:$70,0)-7),0),1)&amp;""""&amp;"#"&amp;BD$192&amp;"="&amp;""""&amp;VLOOKUP(BD$192,$AD$9:$AN$20,8,FALSE)&amp;""""&amp;"#g'"&amp;"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6" s="73" t="str">
        <f>SUBSTITUTE(IF(VLOOKUP(BE$192,$AD$9:$AN$20,8,FALSE)=INDEX($E$129:$G$134,MATCH("●",INDEX($H$129:$AQ$134,,MATCH($D216,$70:$70,0)-7),0),1),"","sed -i "&amp;IF($AK$190="MacOS","'' ","")&amp;"'s#"&amp;BE$192&amp;"="""&amp;VLOOKUP(BE$192,$AD$9:$AN$20,8,FALSE)&amp;""""&amp;"#"&amp;BE$192&amp;"="&amp;""""&amp;INDEX($E$129:$G$134,MATCH("●",INDEX($H$129:$AQ$134,,MATCH($D216,$70:$70,0)-7),0),1)&amp;""""&amp;"#g'"&amp;" ${CONFIG_DIR}db_data_config.txt; export "&amp;BE$192&amp;"="&amp;""""&amp;INDEX($E$129:$G$134,MATCH("●",INDEX($H$129:$AQ$134,,MATCH($D216,$70:$70,0)-7),0),1)&amp;""";"),",",""",""")</f>
        <v/>
      </c>
      <c r="BF216" s="73" t="str">
        <f>SUBSTITUTE(IF(INDEX($E$129:$G$134,MATCH("●",INDEX($H$129:$AQ$134,,MATCH($D216,$70:$70,0)-7),0),1)=VLOOKUP(BF$192,$AD$9:$AN$20,8,FALSE),"","sed -i "&amp;IF($AK$190="MacOS","'' ","")&amp;"'s#"&amp;BF$192&amp;"="""&amp;INDEX($E$129:$G$134,MATCH("●",INDEX($H$129:$AQ$134,,MATCH($D216,$70:$70,0)-7),0),1)&amp;""""&amp;"#"&amp;BF$192&amp;"="&amp;""""&amp;VLOOKUP(BF$192,$AD$9:$AN$20,8,FALSE)&amp;""""&amp;"#g'"&amp;"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6" s="73" t="str">
        <f>SUBSTITUTE(IF(VLOOKUP(BG$192,$AD$9:$AN$20,8,FALSE)=INDEX($E$136:$G$140,MATCH("●",INDEX($H$136:$AQ$140,,MATCH($D216,$70:$70,0)-7),0),1),"","sed -i "&amp;IF($AK$190="MacOS","'' ","")&amp;"'s#"&amp;BG$192&amp;"="""&amp;VLOOKUP(BG$192,$AD$9:$AN$20,8,FALSE)&amp;""""&amp;"#"&amp;BG$192&amp;"="&amp;""""&amp;INDEX($E$136:$G$140,MATCH("●",INDEX($H$136:$AQ$140,,MATCH($D216,$70:$70,0)-7),0),1)&amp;""""&amp;"#g'"&amp;" ${CONFIG_DIR}db_data_config.txt; export "&amp;BG$192&amp;"="&amp;""""&amp;INDEX($E$136:$G$140,MATCH("●",INDEX($H$136:$AQ$140,,MATCH($D216,$70:$70,0)-7),0),1)&amp;""";"),",",""",""")</f>
        <v/>
      </c>
      <c r="BH216" s="73" t="str">
        <f>SUBSTITUTE(IF(INDEX($E$136:$G$140,MATCH("●",INDEX($H$136:$AQ$140,,MATCH($D216,$70:$70,0)-7),0),1)=VLOOKUP(BH$192,$AD$9:$AN$20,8,FALSE),"","sed -i "&amp;IF($AK$190="MacOS","'' ","")&amp;"'s#"&amp;BH$192&amp;"="""&amp;INDEX($E$136:$G$140,MATCH("●",INDEX($H$136:$AQ$140,,MATCH($D216,$70:$70,0)-7),0),1)&amp;""""&amp;"#"&amp;BH$192&amp;"="&amp;""""&amp;VLOOKUP(BH$192,$AD$9:$AN$20,8,FALSE)&amp;""""&amp;"#g'"&amp;"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6" s="73" t="str">
        <f>SUBSTITUTE(IF(VLOOKUP(BI$192,$AD$9:$AN$20,8,FALSE)=INDEX($E$142:$G$146,MATCH("●",INDEX($H$142:$AQ$146,,MATCH($D216,$70:$70,0)-7),0),1),"","sed -i "&amp;IF($AK$190="MacOS","'' ","")&amp;"'s#"&amp;BI$192&amp;"="""&amp;VLOOKUP(BI$192,$AD$9:$AN$20,8,FALSE)&amp;""""&amp;"#"&amp;BI$192&amp;"="&amp;""""&amp;INDEX($E$142:$G$146,MATCH("●",INDEX($H$142:$AQ$146,,MATCH($D216,$70:$70,0)-7),0),1)&amp;""""&amp;"#g'"&amp;" ${CONFIG_DIR}db_data_config.txt; export "&amp;BI$192&amp;"="&amp;""""&amp;INDEX($E$142:$G$146,MATCH("●",INDEX($H$142:$AQ$146,,MATCH($D216,$70:$70,0)-7),0),1)&amp;""";"),",",""",""")</f>
        <v/>
      </c>
      <c r="BJ216" s="73" t="str">
        <f>SUBSTITUTE(IF(INDEX($E$142:$G$146,MATCH("●",INDEX($H$142:$AQ$146,,MATCH($D216,$70:$70,0)-7),0),1)=VLOOKUP(BJ$192,$AD$9:$AN$20,8,FALSE),"","sed -i "&amp;IF($AK$190="MacOS","'' ","")&amp;"'s#"&amp;BJ$192&amp;"="""&amp;INDEX($E$142:$G$146,MATCH("●",INDEX($H$142:$AQ$146,,MATCH($D216,$70:$70,0)-7),0),1)&amp;""""&amp;"#"&amp;BJ$192&amp;"="&amp;""""&amp;VLOOKUP(BJ$192,$AD$9:$AN$20,8,FALSE)&amp;""""&amp;"#g'"&amp;"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6" s="73" t="str">
        <f>SUBSTITUTE(IF(VLOOKUP(BK$192,$AD$9:$AN$20,8,FALSE)=INDEX($E$148:$G$150,MATCH("●",INDEX($H$148:$AQ$150,,MATCH($D216,$70:$70,0)-7),0),1),"","sed -i "&amp;IF($AK$190="MacOS","'' ","")&amp;"'s#"&amp;BK$192&amp;"="""&amp;VLOOKUP(BK$192,$AD$9:$AN$20,8,FALSE)&amp;""""&amp;"#"&amp;BK$192&amp;"="&amp;""""&amp;INDEX($E$148:$G$150,MATCH("●",INDEX($H$148:$AQ$150,,MATCH($D216,$70:$70,0)-7),0),1)&amp;""""&amp;"#g'"&amp;" ${CONFIG_DIR}db_data_config.txt; export "&amp;BK$192&amp;"="&amp;""""&amp;INDEX($E$148:$G$150,MATCH("●",INDEX($H$148:$AQ$150,,MATCH($D216,$70:$70,0)-7),0),1)&amp;""";"),",",""",""")</f>
        <v/>
      </c>
      <c r="BL216" s="73" t="str">
        <f>SUBSTITUTE(IF(INDEX($E$148:$G$150,MATCH("●",INDEX($H$148:$AQ$150,,MATCH($D216,$70:$70,0)-7),0),1)=VLOOKUP(BL$192,$AD$9:$AN$20,8,FALSE),"","sed -i "&amp;IF($AK$190="MacOS","'' ","")&amp;"'s#"&amp;BL$192&amp;"="""&amp;INDEX($E$148:$G$150,MATCH("●",INDEX($H$148:$AQ$150,,MATCH($D216,$70:$70,0)-7),0),1)&amp;""""&amp;"#"&amp;BL$192&amp;"="&amp;""""&amp;VLOOKUP(BL$192,$AD$9:$AN$20,8,FALSE)&amp;""""&amp;"#g'"&amp;"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6" s="73" t="str">
        <f>SUBSTITUTE(IF(VLOOKUP(BM$192,$AD$9:$AN$20,8,FALSE)=INDEX($E$152:$G$154,MATCH("●",INDEX($H$152:$AQ$154,,MATCH($D216,$70:$70,0)-7),0),1),"","sed -i "&amp;IF($AK$190="MacOS","'' ","")&amp;"'s#"&amp;BM$192&amp;"="""&amp;VLOOKUP(BM$192,$AD$9:$AN$20,8,FALSE)&amp;""""&amp;"#"&amp;BM$192&amp;"="&amp;""""&amp;INDEX($E$152:$G$154,MATCH("●",INDEX($H$152:$AQ$154,,MATCH($D216,$70:$70,0)-7),0),1)&amp;""""&amp;"#g'"&amp;" ${CONFIG_DIR}db_data_config.txt; export "&amp;BM$192&amp;"="&amp;""""&amp;INDEX($E$152:$G$154,MATCH("●",INDEX($H$152:$AQ$154,,MATCH($D216,$70:$70,0)-7),0),1)&amp;""";"),",",""",""")</f>
        <v/>
      </c>
      <c r="BN216" s="73" t="str">
        <f>SUBSTITUTE(IF(INDEX($E$152:$G$154,MATCH("●",INDEX($H$152:$AQ$154,,MATCH($D216,$70:$70,0)-7),0),1)=VLOOKUP(BN$192,$AD$9:$AN$20,8,FALSE),"","sed -i "&amp;IF($AK$190="MacOS","'' ","")&amp;"'s#"&amp;BN$192&amp;"="""&amp;INDEX($E$152:$G$154,MATCH("●",INDEX($H$152:$AQ$154,,MATCH($D216,$70:$70,0)-7),0),1)&amp;""""&amp;"#"&amp;BN$192&amp;"="&amp;""""&amp;VLOOKUP(BN$192,$AD$9:$AN$20,8,FALSE)&amp;""""&amp;"#g'"&amp;"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6" s="73" t="str">
        <f>SUBSTITUTE(IF(VLOOKUP(BO$192,$AD$9:$AN$20,8,FALSE)=INDEX($E$156:$G$158,MATCH("●",INDEX($H$156:$AQ$158,,MATCH($D216,$70:$70,0)-7),0),1),"","sed -i "&amp;IF($AK$190="MacOS","'' ","")&amp;"'s#"&amp;BO$192&amp;"="""&amp;VLOOKUP(BO$192,$AD$9:$AN$20,8,FALSE)&amp;""""&amp;"#"&amp;BO$192&amp;"="&amp;""""&amp;INDEX($E$156:$G$158,MATCH("●",INDEX($H$156:$AQ$158,,MATCH($D216,$70:$70,0)-7),0),1)&amp;""""&amp;"#g'"&amp;" ${CONFIG_DIR}db_data_config.txt; export "&amp;BO$192&amp;"="&amp;""""&amp;INDEX($E$156:$G$158,MATCH("●",INDEX($H$156:$AQ$158,,MATCH($D216,$70:$70,0)-7),0),1)&amp;""";"),",",""",""")</f>
        <v/>
      </c>
      <c r="BP216" s="73" t="str">
        <f>SUBSTITUTE(IF(INDEX($E$156:$G$158,MATCH("●",INDEX($H$156:$AQ$158,,MATCH($D216,$70:$70,0)-7),0),1)=VLOOKUP(BP$192,$AD$9:$AN$20,8,FALSE),"","sed -i "&amp;IF($AK$190="MacOS","'' ","")&amp;"'s#"&amp;BP$192&amp;"="""&amp;INDEX($E$156:$G$158,MATCH("●",INDEX($H$156:$AQ$158,,MATCH($D216,$70:$70,0)-7),0),1)&amp;""""&amp;"#"&amp;BP$192&amp;"="&amp;""""&amp;VLOOKUP(BP$192,$AD$9:$AN$20,8,FALSE)&amp;""""&amp;"#g'"&amp;"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6" s="73" t="str">
        <f>SUBSTITUTE(IF(VLOOKUP(BQ$192,$AD$9:$AN$20,8,FALSE)=INDEX($E$160:$G$162,MATCH("●",INDEX($H$160:$AQ$162,,MATCH($D216,$70:$70,0)-7),0),1),"","sed -i "&amp;IF($AK$190="MacOS","'' ","")&amp;"'s#"&amp;BQ$192&amp;"="""&amp;VLOOKUP(BQ$192,$AD$9:$AN$20,8,FALSE)&amp;""""&amp;"#"&amp;BQ$192&amp;"="&amp;""""&amp;INDEX($E$160:$G$162,MATCH("●",INDEX($H$160:$AQ$162,,MATCH($D216,$70:$70,0)-7),0),1)&amp;""""&amp;"#g'"&amp;" ${CONFIG_DIR}db_data_config.txt; export "&amp;BQ$192&amp;"="&amp;""""&amp;INDEX($E$160:$G$162,MATCH("●",INDEX($H$160:$AQ$162,,MATCH($D216,$70:$70,0)-7),0),1)&amp;""";"),",",""",""")</f>
        <v/>
      </c>
      <c r="BR216" s="73" t="str">
        <f>SUBSTITUTE(IF(INDEX($E$160:$G$162,MATCH("●",INDEX($H$160:$AQ$162,,MATCH($D216,$70:$70,0)-7),0),1)=VLOOKUP(BR$192,$AD$9:$AN$20,8,FALSE),"","sed -i "&amp;IF($AK$190="MacOS","'' ","")&amp;"'s#"&amp;BR$192&amp;"="""&amp;INDEX($E$160:$G$162,MATCH("●",INDEX($H$160:$AQ$162,,MATCH($D216,$70:$70,0)-7),0),1)&amp;""""&amp;"#"&amp;BR$192&amp;"="&amp;""""&amp;VLOOKUP(BR$192,$AD$9:$AN$20,8,FALSE)&amp;""""&amp;"#g'"&amp;"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6" s="73" t="str">
        <f>SUBSTITUTE(IF(VLOOKUP(BS$192,$AD$9:$AN$20,8,FALSE)=INDEX($E$164:$G$166,MATCH("●",INDEX($H$164:$AQ$166,,MATCH($D216,$70:$70,0)-7),0),1),"","sed -i "&amp;IF($AK$190="MacOS","'' ","")&amp;"'s#"&amp;BS$192&amp;"="""&amp;VLOOKUP(BS$192,$AD$9:$AN$20,8,FALSE)&amp;""""&amp;"#"&amp;BS$192&amp;"="&amp;""""&amp;INDEX($E$164:$G$166,MATCH("●",INDEX($H$164:$AQ$166,,MATCH($D216,$70:$70,0)-7),0),1)&amp;""""&amp;"#g'"&amp;" ${CONFIG_DIR}db_data_config.txt; export "&amp;BS$192&amp;"="&amp;""""&amp;INDEX($E$164:$G$166,MATCH("●",INDEX($H$164:$AQ$166,,MATCH($D216,$70:$70,0)-7),0),1)&amp;""";"),",",""",""")</f>
        <v/>
      </c>
      <c r="BT216" s="73" t="str">
        <f>SUBSTITUTE(IF(INDEX($E$164:$G$166,MATCH("●",INDEX($H$164:$AQ$166,,MATCH($D216,$70:$70,0)-7),0),1)=VLOOKUP(BT$192,$AD$9:$AN$20,8,FALSE),"","sed -i "&amp;IF($AK$190="MacOS","'' ","")&amp;"'s#"&amp;BT$192&amp;"="""&amp;INDEX($E$164:$G$166,MATCH("●",INDEX($H$164:$AQ$166,,MATCH($D216,$70:$70,0)-7),0),1)&amp;""""&amp;"#"&amp;BT$192&amp;"="&amp;""""&amp;VLOOKUP(BT$192,$AD$9:$AN$20,8,FALSE)&amp;""""&amp;"#g'"&amp;"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6" s="60" t="s">
        <v>1107</v>
      </c>
    </row>
    <row r="217" spans="4:73" ht="90" customHeight="1">
      <c r="D217" s="138">
        <f t="shared" si="3"/>
        <v>168</v>
      </c>
      <c r="E217" s="139"/>
      <c r="F217" s="139"/>
      <c r="G217" s="140"/>
      <c r="H217" s="45" t="str">
        <f t="shared" ca="1" si="2"/>
        <v>clear; echo テストケース168; sed -i '' 's#COLUMN_DATA_TYPE="char"#COLUMN_DATA_TYPE="float"#g' ${CONFIG_DIR}db_data_config.txt; export COLUMN_DATA_TYPE="float";sed -i '' 's#COLUMN_DATA_LENGTH="3"#COLUMN_DATA_LENGTH="39.7"#g' ${CONFIG_DIR}db_data_config.txt; export COLUMN_DATA_LENGTH="39.7";sh ./script/db_check_data_validate_config.sh; sed -i '' 's#COLUMN_DATA_TYPE="float"#COLUMN_DATA_TYPE="char"#g' ${CONFIG_DIR}db_data_config.txt; export COLUMN_DATA_TYPE="char";sed -i '' 's#COLUMN_DATA_LENGTH="39.7"#COLUMN_DATA_LENGTH="3"#g' ${CONFIG_DIR}db_data_config.txt; export COLUMN_DATA_LENGTH="3";</v>
      </c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7"/>
      <c r="AE217" s="146" t="str" cm="1">
        <f t="array" ref="AE217">SUBSTITUTE(INDEX($H$168:$AQ$168, , MATCH($D217, $70:$70, 0)-7),"-","")</f>
        <v>異常</v>
      </c>
      <c r="AF217" s="147"/>
      <c r="AG217" s="148"/>
      <c r="AH217" s="156" t="s">
        <v>1054</v>
      </c>
      <c r="AI217" s="157"/>
      <c r="AJ217" s="157"/>
      <c r="AK217" s="157"/>
      <c r="AL217" s="157"/>
      <c r="AM217" s="157"/>
      <c r="AN217" s="157"/>
      <c r="AO217" s="157"/>
      <c r="AP217" s="157"/>
      <c r="AQ217" s="158"/>
      <c r="AS217" s="69" t="str" cm="1">
        <f t="array" ref="AS217">SUBSTITUTE(TEXT(INDEX($H$171:$AQ$171,1,$D217-144),"000000"),"-","")</f>
        <v>220165</v>
      </c>
      <c r="AT217" s="70"/>
      <c r="AU217" s="71"/>
      <c r="AW217" s="73" t="str">
        <f>SUBSTITUTE(IF(VLOOKUP(AW$192,$AD$9:$AN$20,8,FALSE)=INDEX($E$76:$G$80,MATCH("●",INDEX($H$76:$AQ$80,,MATCH($D217,$70:$70,0)-7),0),1),"","sed -i "&amp;IF($AK$190="MacOS","'' ","")&amp;"'s#"&amp;AW$192&amp;"="""&amp;VLOOKUP(AW$192,$AD$9:$AN$20,8,FALSE)&amp;""""&amp;"#"&amp;AW$192&amp;"="&amp;""""&amp;INDEX($E$76:$G$80,MATCH("●",INDEX($H$76:$AQ$80,,MATCH($D217,$70:$70,0)-7),0),1)&amp;""""&amp;"#g'"&amp;" ${CONFIG_DIR}db_data_config.txt; export "&amp;AW$192&amp;"="&amp;""""&amp;INDEX($E$76:$G$80,MATCH("●",INDEX($H$76:$AQ$80,,MATCH($D217,$70:$70,0)-7),0),1)&amp;""";"),",",""",""")</f>
        <v/>
      </c>
      <c r="AX217" s="73" t="str">
        <f>SUBSTITUTE(IF(INDEX($E$76:$G$80,MATCH("●",INDEX($H$76:$AQ$80,,MATCH($D217,$70:$70,0)-7),0),1)=VLOOKUP(AX$192,$AD$9:$AN$20,8,FALSE),"","sed -i "&amp;IF($AK$190="MacOS","'' ","")&amp;"'s#"&amp;AX$192&amp;"="""&amp;INDEX($E$76:$G$80,MATCH("●",INDEX($H$76:$AQ$80,,MATCH($D217,$70:$70,0)-7),0),1)&amp;""""&amp;"#"&amp;AX$192&amp;"="&amp;""""&amp;VLOOKUP(AX$192,$AD$9:$AN$20,8,FALSE)&amp;""""&amp;"#g'"&amp;"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7" s="73" t="str">
        <f>SUBSTITUTE(IF(VLOOKUP(AY$192,$AD$9:$AN$20,8,FALSE)=INDEX($E$82:$G$94,MATCH("●",INDEX($H$82:$AQ$94,,MATCH($D217,$70:$70,0)-7),0),1),"","sed -i "&amp;IF($AK$190="MacOS","'' ","")&amp;"'s#"&amp;AY$192&amp;"="""&amp;VLOOKUP(AY$192,$AD$9:$AN$20,8,FALSE)&amp;""""&amp;"#"&amp;AY$192&amp;"="&amp;""""&amp;INDEX($E$82:$G$94,MATCH("●",INDEX($H$82:$AQ$94,,MATCH($D217,$70:$70,0)-7),0),1)&amp;""""&amp;"#g'"&amp;" ${CONFIG_DIR}db_data_config.txt; export "&amp;AY$192&amp;"="&amp;""""&amp;INDEX($E$82:$G$94,MATCH("●",INDEX($H$82:$AQ$94,,MATCH($D217,$70:$70,0)-7),0),1)&amp;""";"),",",""",""")</f>
        <v>sed -i '' 's#COLUMN_DATA_TYPE="char"#COLUMN_DATA_TYPE="float"#g' ${CONFIG_DIR}db_data_config.txt; export COLUMN_DATA_TYPE="float";</v>
      </c>
      <c r="AZ217" s="73" t="str">
        <f>SUBSTITUTE(IF(INDEX($E$82:$G$94,MATCH("●",INDEX($H$82:$AQ$94,,MATCH($D217,$70:$70,0)-7),0),1)=VLOOKUP(AZ$192,$AD$9:$AN$20,8,FALSE),"","sed -i "&amp;IF($AK$190="MacOS","'' ","")&amp;"'s#"&amp;AZ$192&amp;"="""&amp;INDEX($E$82:$G$94,MATCH("●",INDEX($H$82:$AQ$94,,MATCH($D217,$70:$70,0)-7),0),1)&amp;""""&amp;"#"&amp;AZ$192&amp;"="&amp;""""&amp;VLOOKUP(AZ$192,$AD$9:$AN$20,8,FALSE)&amp;""""&amp;"#g'"&amp;"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7" s="73" t="str">
        <f>SUBSTITUTE(IF(VLOOKUP(BA$192,$AD$9:$AN$20,8,FALSE)=INDEX($E$96:$G$122,MATCH("●",INDEX($H$96:$AQ$122,,MATCH($D217,$70:$70,0)-7),0),1),"","sed -i "&amp;IF($AK$190="MacOS","'' ","")&amp;"'s#"&amp;BA$192&amp;"="""&amp;VLOOKUP(BA$192,$AD$9:$AN$20,8,FALSE)&amp;""""&amp;"#"&amp;BA$192&amp;"="&amp;""""&amp;INDEX($E$96:$G$122,MATCH("●",INDEX($H$96:$AQ$122,,MATCH($D217,$70:$70,0)-7),0),1)&amp;""""&amp;"#g'"&amp;" ${CONFIG_DIR}db_data_config.txt; export "&amp;BA$192&amp;"="&amp;""""&amp;INDEX($E$96:$G$122,MATCH("●",INDEX($H$96:$AQ$122,,MATCH($D217,$70:$70,0)-7),0),1)&amp;""";"),",",""",""")</f>
        <v>sed -i '' 's#COLUMN_DATA_LENGTH="3"#COLUMN_DATA_LENGTH="39.7"#g' ${CONFIG_DIR}db_data_config.txt; export COLUMN_DATA_LENGTH="39.7";</v>
      </c>
      <c r="BB217" s="73" t="str">
        <f>SUBSTITUTE(IF(INDEX($E$96:$G$122,MATCH("●",INDEX($H$96:$AQ$122,,MATCH($D217,$70:$70,0)-7),0),1)=VLOOKUP(BB$192,$AD$9:$AN$20,8,FALSE),"","sed -i "&amp;IF($AK$190="MacOS","'' ","")&amp;"'s#"&amp;BB$192&amp;"="""&amp;INDEX($E$96:$G$122,MATCH("●",INDEX($H$96:$AQ$122,,MATCH($D217,$70:$70,0)-7),0),1)&amp;""""&amp;"#"&amp;BB$192&amp;"="&amp;""""&amp;VLOOKUP(BB$192,$AD$9:$AN$20,8,FALSE)&amp;""""&amp;"#g'"&amp;"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's#COLUMN_DATA_LENGTH="39.7"#COLUMN_DATA_LENGTH="3"#g' ${CONFIG_DIR}db_data_config.txt; export COLUMN_DATA_LENGTH="3";</v>
      </c>
      <c r="BC217" s="73" t="str">
        <f>SUBSTITUTE(IF(VLOOKUP(BC$192,$AD$9:$AN$20,8,FALSE)=INDEX($E$124:$G$127,MATCH("●",INDEX($H$124:$AQ$127,,MATCH($D217,$70:$70,0)-7),0),1),"","sed -i "&amp;IF($AK$190="MacOS","'' ","")&amp;"'s#"&amp;BC$192&amp;"="""&amp;VLOOKUP(BC$192,$AD$9:$AN$20,8,FALSE)&amp;""""&amp;"#"&amp;BC$192&amp;"="&amp;""""&amp;INDEX($E$124:$G$127,MATCH("●",INDEX($H$124:$AQ$127,,MATCH($D217,$70:$70,0)-7),0),1)&amp;""""&amp;"#g'"&amp;" ${CONFIG_DIR}db_data_config.txt; export "&amp;BC$192&amp;"="&amp;""""&amp;INDEX($E$124:$G$127,MATCH("●",INDEX($H$124:$AQ$127,,MATCH($D217,$70:$70,0)-7),0),1)&amp;""";"),",",""",""")</f>
        <v/>
      </c>
      <c r="BD217" s="73" t="str">
        <f>SUBSTITUTE(IF(INDEX($E$124:$G$127,MATCH("●",INDEX($H$124:$AQ$127,,MATCH($D217,$70:$70,0)-7),0),1)=VLOOKUP(BD$192,$AD$9:$AN$20,8,FALSE),"","sed -i "&amp;IF($AK$190="MacOS","'' ","")&amp;"'s#"&amp;BD$192&amp;"="""&amp;INDEX($E$124:$G$127,MATCH("●",INDEX($H$124:$AQ$127,,MATCH($D217,$70:$70,0)-7),0),1)&amp;""""&amp;"#"&amp;BD$192&amp;"="&amp;""""&amp;VLOOKUP(BD$192,$AD$9:$AN$20,8,FALSE)&amp;""""&amp;"#g'"&amp;"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7" s="73" t="str">
        <f>SUBSTITUTE(IF(VLOOKUP(BE$192,$AD$9:$AN$20,8,FALSE)=INDEX($E$129:$G$134,MATCH("●",INDEX($H$129:$AQ$134,,MATCH($D217,$70:$70,0)-7),0),1),"","sed -i "&amp;IF($AK$190="MacOS","'' ","")&amp;"'s#"&amp;BE$192&amp;"="""&amp;VLOOKUP(BE$192,$AD$9:$AN$20,8,FALSE)&amp;""""&amp;"#"&amp;BE$192&amp;"="&amp;""""&amp;INDEX($E$129:$G$134,MATCH("●",INDEX($H$129:$AQ$134,,MATCH($D217,$70:$70,0)-7),0),1)&amp;""""&amp;"#g'"&amp;" ${CONFIG_DIR}db_data_config.txt; export "&amp;BE$192&amp;"="&amp;""""&amp;INDEX($E$129:$G$134,MATCH("●",INDEX($H$129:$AQ$134,,MATCH($D217,$70:$70,0)-7),0),1)&amp;""";"),",",""",""")</f>
        <v/>
      </c>
      <c r="BF217" s="73" t="str">
        <f>SUBSTITUTE(IF(INDEX($E$129:$G$134,MATCH("●",INDEX($H$129:$AQ$134,,MATCH($D217,$70:$70,0)-7),0),1)=VLOOKUP(BF$192,$AD$9:$AN$20,8,FALSE),"","sed -i "&amp;IF($AK$190="MacOS","'' ","")&amp;"'s#"&amp;BF$192&amp;"="""&amp;INDEX($E$129:$G$134,MATCH("●",INDEX($H$129:$AQ$134,,MATCH($D217,$70:$70,0)-7),0),1)&amp;""""&amp;"#"&amp;BF$192&amp;"="&amp;""""&amp;VLOOKUP(BF$192,$AD$9:$AN$20,8,FALSE)&amp;""""&amp;"#g'"&amp;"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7" s="73" t="str">
        <f>SUBSTITUTE(IF(VLOOKUP(BG$192,$AD$9:$AN$20,8,FALSE)=INDEX($E$136:$G$140,MATCH("●",INDEX($H$136:$AQ$140,,MATCH($D217,$70:$70,0)-7),0),1),"","sed -i "&amp;IF($AK$190="MacOS","'' ","")&amp;"'s#"&amp;BG$192&amp;"="""&amp;VLOOKUP(BG$192,$AD$9:$AN$20,8,FALSE)&amp;""""&amp;"#"&amp;BG$192&amp;"="&amp;""""&amp;INDEX($E$136:$G$140,MATCH("●",INDEX($H$136:$AQ$140,,MATCH($D217,$70:$70,0)-7),0),1)&amp;""""&amp;"#g'"&amp;" ${CONFIG_DIR}db_data_config.txt; export "&amp;BG$192&amp;"="&amp;""""&amp;INDEX($E$136:$G$140,MATCH("●",INDEX($H$136:$AQ$140,,MATCH($D217,$70:$70,0)-7),0),1)&amp;""";"),",",""",""")</f>
        <v/>
      </c>
      <c r="BH217" s="73" t="str">
        <f>SUBSTITUTE(IF(INDEX($E$136:$G$140,MATCH("●",INDEX($H$136:$AQ$140,,MATCH($D217,$70:$70,0)-7),0),1)=VLOOKUP(BH$192,$AD$9:$AN$20,8,FALSE),"","sed -i "&amp;IF($AK$190="MacOS","'' ","")&amp;"'s#"&amp;BH$192&amp;"="""&amp;INDEX($E$136:$G$140,MATCH("●",INDEX($H$136:$AQ$140,,MATCH($D217,$70:$70,0)-7),0),1)&amp;""""&amp;"#"&amp;BH$192&amp;"="&amp;""""&amp;VLOOKUP(BH$192,$AD$9:$AN$20,8,FALSE)&amp;""""&amp;"#g'"&amp;"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7" s="73" t="str">
        <f>SUBSTITUTE(IF(VLOOKUP(BI$192,$AD$9:$AN$20,8,FALSE)=INDEX($E$142:$G$146,MATCH("●",INDEX($H$142:$AQ$146,,MATCH($D217,$70:$70,0)-7),0),1),"","sed -i "&amp;IF($AK$190="MacOS","'' ","")&amp;"'s#"&amp;BI$192&amp;"="""&amp;VLOOKUP(BI$192,$AD$9:$AN$20,8,FALSE)&amp;""""&amp;"#"&amp;BI$192&amp;"="&amp;""""&amp;INDEX($E$142:$G$146,MATCH("●",INDEX($H$142:$AQ$146,,MATCH($D217,$70:$70,0)-7),0),1)&amp;""""&amp;"#g'"&amp;" ${CONFIG_DIR}db_data_config.txt; export "&amp;BI$192&amp;"="&amp;""""&amp;INDEX($E$142:$G$146,MATCH("●",INDEX($H$142:$AQ$146,,MATCH($D217,$70:$70,0)-7),0),1)&amp;""";"),",",""",""")</f>
        <v/>
      </c>
      <c r="BJ217" s="73" t="str">
        <f>SUBSTITUTE(IF(INDEX($E$142:$G$146,MATCH("●",INDEX($H$142:$AQ$146,,MATCH($D217,$70:$70,0)-7),0),1)=VLOOKUP(BJ$192,$AD$9:$AN$20,8,FALSE),"","sed -i "&amp;IF($AK$190="MacOS","'' ","")&amp;"'s#"&amp;BJ$192&amp;"="""&amp;INDEX($E$142:$G$146,MATCH("●",INDEX($H$142:$AQ$146,,MATCH($D217,$70:$70,0)-7),0),1)&amp;""""&amp;"#"&amp;BJ$192&amp;"="&amp;""""&amp;VLOOKUP(BJ$192,$AD$9:$AN$20,8,FALSE)&amp;""""&amp;"#g'"&amp;"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7" s="73" t="str">
        <f>SUBSTITUTE(IF(VLOOKUP(BK$192,$AD$9:$AN$20,8,FALSE)=INDEX($E$148:$G$150,MATCH("●",INDEX($H$148:$AQ$150,,MATCH($D217,$70:$70,0)-7),0),1),"","sed -i "&amp;IF($AK$190="MacOS","'' ","")&amp;"'s#"&amp;BK$192&amp;"="""&amp;VLOOKUP(BK$192,$AD$9:$AN$20,8,FALSE)&amp;""""&amp;"#"&amp;BK$192&amp;"="&amp;""""&amp;INDEX($E$148:$G$150,MATCH("●",INDEX($H$148:$AQ$150,,MATCH($D217,$70:$70,0)-7),0),1)&amp;""""&amp;"#g'"&amp;" ${CONFIG_DIR}db_data_config.txt; export "&amp;BK$192&amp;"="&amp;""""&amp;INDEX($E$148:$G$150,MATCH("●",INDEX($H$148:$AQ$150,,MATCH($D217,$70:$70,0)-7),0),1)&amp;""";"),",",""",""")</f>
        <v/>
      </c>
      <c r="BL217" s="73" t="str">
        <f>SUBSTITUTE(IF(INDEX($E$148:$G$150,MATCH("●",INDEX($H$148:$AQ$150,,MATCH($D217,$70:$70,0)-7),0),1)=VLOOKUP(BL$192,$AD$9:$AN$20,8,FALSE),"","sed -i "&amp;IF($AK$190="MacOS","'' ","")&amp;"'s#"&amp;BL$192&amp;"="""&amp;INDEX($E$148:$G$150,MATCH("●",INDEX($H$148:$AQ$150,,MATCH($D217,$70:$70,0)-7),0),1)&amp;""""&amp;"#"&amp;BL$192&amp;"="&amp;""""&amp;VLOOKUP(BL$192,$AD$9:$AN$20,8,FALSE)&amp;""""&amp;"#g'"&amp;"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7" s="73" t="str">
        <f>SUBSTITUTE(IF(VLOOKUP(BM$192,$AD$9:$AN$20,8,FALSE)=INDEX($E$152:$G$154,MATCH("●",INDEX($H$152:$AQ$154,,MATCH($D217,$70:$70,0)-7),0),1),"","sed -i "&amp;IF($AK$190="MacOS","'' ","")&amp;"'s#"&amp;BM$192&amp;"="""&amp;VLOOKUP(BM$192,$AD$9:$AN$20,8,FALSE)&amp;""""&amp;"#"&amp;BM$192&amp;"="&amp;""""&amp;INDEX($E$152:$G$154,MATCH("●",INDEX($H$152:$AQ$154,,MATCH($D217,$70:$70,0)-7),0),1)&amp;""""&amp;"#g'"&amp;" ${CONFIG_DIR}db_data_config.txt; export "&amp;BM$192&amp;"="&amp;""""&amp;INDEX($E$152:$G$154,MATCH("●",INDEX($H$152:$AQ$154,,MATCH($D217,$70:$70,0)-7),0),1)&amp;""";"),",",""",""")</f>
        <v/>
      </c>
      <c r="BN217" s="73" t="str">
        <f>SUBSTITUTE(IF(INDEX($E$152:$G$154,MATCH("●",INDEX($H$152:$AQ$154,,MATCH($D217,$70:$70,0)-7),0),1)=VLOOKUP(BN$192,$AD$9:$AN$20,8,FALSE),"","sed -i "&amp;IF($AK$190="MacOS","'' ","")&amp;"'s#"&amp;BN$192&amp;"="""&amp;INDEX($E$152:$G$154,MATCH("●",INDEX($H$152:$AQ$154,,MATCH($D217,$70:$70,0)-7),0),1)&amp;""""&amp;"#"&amp;BN$192&amp;"="&amp;""""&amp;VLOOKUP(BN$192,$AD$9:$AN$20,8,FALSE)&amp;""""&amp;"#g'"&amp;"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7" s="73" t="str">
        <f>SUBSTITUTE(IF(VLOOKUP(BO$192,$AD$9:$AN$20,8,FALSE)=INDEX($E$156:$G$158,MATCH("●",INDEX($H$156:$AQ$158,,MATCH($D217,$70:$70,0)-7),0),1),"","sed -i "&amp;IF($AK$190="MacOS","'' ","")&amp;"'s#"&amp;BO$192&amp;"="""&amp;VLOOKUP(BO$192,$AD$9:$AN$20,8,FALSE)&amp;""""&amp;"#"&amp;BO$192&amp;"="&amp;""""&amp;INDEX($E$156:$G$158,MATCH("●",INDEX($H$156:$AQ$158,,MATCH($D217,$70:$70,0)-7),0),1)&amp;""""&amp;"#g'"&amp;" ${CONFIG_DIR}db_data_config.txt; export "&amp;BO$192&amp;"="&amp;""""&amp;INDEX($E$156:$G$158,MATCH("●",INDEX($H$156:$AQ$158,,MATCH($D217,$70:$70,0)-7),0),1)&amp;""";"),",",""",""")</f>
        <v/>
      </c>
      <c r="BP217" s="73" t="str">
        <f>SUBSTITUTE(IF(INDEX($E$156:$G$158,MATCH("●",INDEX($H$156:$AQ$158,,MATCH($D217,$70:$70,0)-7),0),1)=VLOOKUP(BP$192,$AD$9:$AN$20,8,FALSE),"","sed -i "&amp;IF($AK$190="MacOS","'' ","")&amp;"'s#"&amp;BP$192&amp;"="""&amp;INDEX($E$156:$G$158,MATCH("●",INDEX($H$156:$AQ$158,,MATCH($D217,$70:$70,0)-7),0),1)&amp;""""&amp;"#"&amp;BP$192&amp;"="&amp;""""&amp;VLOOKUP(BP$192,$AD$9:$AN$20,8,FALSE)&amp;""""&amp;"#g'"&amp;"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7" s="73" t="str">
        <f>SUBSTITUTE(IF(VLOOKUP(BQ$192,$AD$9:$AN$20,8,FALSE)=INDEX($E$160:$G$162,MATCH("●",INDEX($H$160:$AQ$162,,MATCH($D217,$70:$70,0)-7),0),1),"","sed -i "&amp;IF($AK$190="MacOS","'' ","")&amp;"'s#"&amp;BQ$192&amp;"="""&amp;VLOOKUP(BQ$192,$AD$9:$AN$20,8,FALSE)&amp;""""&amp;"#"&amp;BQ$192&amp;"="&amp;""""&amp;INDEX($E$160:$G$162,MATCH("●",INDEX($H$160:$AQ$162,,MATCH($D217,$70:$70,0)-7),0),1)&amp;""""&amp;"#g'"&amp;" ${CONFIG_DIR}db_data_config.txt; export "&amp;BQ$192&amp;"="&amp;""""&amp;INDEX($E$160:$G$162,MATCH("●",INDEX($H$160:$AQ$162,,MATCH($D217,$70:$70,0)-7),0),1)&amp;""";"),",",""",""")</f>
        <v/>
      </c>
      <c r="BR217" s="73" t="str">
        <f>SUBSTITUTE(IF(INDEX($E$160:$G$162,MATCH("●",INDEX($H$160:$AQ$162,,MATCH($D217,$70:$70,0)-7),0),1)=VLOOKUP(BR$192,$AD$9:$AN$20,8,FALSE),"","sed -i "&amp;IF($AK$190="MacOS","'' ","")&amp;"'s#"&amp;BR$192&amp;"="""&amp;INDEX($E$160:$G$162,MATCH("●",INDEX($H$160:$AQ$162,,MATCH($D217,$70:$70,0)-7),0),1)&amp;""""&amp;"#"&amp;BR$192&amp;"="&amp;""""&amp;VLOOKUP(BR$192,$AD$9:$AN$20,8,FALSE)&amp;""""&amp;"#g'"&amp;"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7" s="73" t="str">
        <f>SUBSTITUTE(IF(VLOOKUP(BS$192,$AD$9:$AN$20,8,FALSE)=INDEX($E$164:$G$166,MATCH("●",INDEX($H$164:$AQ$166,,MATCH($D217,$70:$70,0)-7),0),1),"","sed -i "&amp;IF($AK$190="MacOS","'' ","")&amp;"'s#"&amp;BS$192&amp;"="""&amp;VLOOKUP(BS$192,$AD$9:$AN$20,8,FALSE)&amp;""""&amp;"#"&amp;BS$192&amp;"="&amp;""""&amp;INDEX($E$164:$G$166,MATCH("●",INDEX($H$164:$AQ$166,,MATCH($D217,$70:$70,0)-7),0),1)&amp;""""&amp;"#g'"&amp;" ${CONFIG_DIR}db_data_config.txt; export "&amp;BS$192&amp;"="&amp;""""&amp;INDEX($E$164:$G$166,MATCH("●",INDEX($H$164:$AQ$166,,MATCH($D217,$70:$70,0)-7),0),1)&amp;""";"),",",""",""")</f>
        <v/>
      </c>
      <c r="BT217" s="73" t="str">
        <f>SUBSTITUTE(IF(INDEX($E$164:$G$166,MATCH("●",INDEX($H$164:$AQ$166,,MATCH($D217,$70:$70,0)-7),0),1)=VLOOKUP(BT$192,$AD$9:$AN$20,8,FALSE),"","sed -i "&amp;IF($AK$190="MacOS","'' ","")&amp;"'s#"&amp;BT$192&amp;"="""&amp;INDEX($E$164:$G$166,MATCH("●",INDEX($H$164:$AQ$166,,MATCH($D217,$70:$70,0)-7),0),1)&amp;""""&amp;"#"&amp;BT$192&amp;"="&amp;""""&amp;VLOOKUP(BT$192,$AD$9:$AN$20,8,FALSE)&amp;""""&amp;"#g'"&amp;"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7" s="60" t="s">
        <v>1107</v>
      </c>
    </row>
    <row r="218" spans="4:73" ht="90" customHeight="1">
      <c r="D218" s="138">
        <f t="shared" si="3"/>
        <v>169</v>
      </c>
      <c r="E218" s="139"/>
      <c r="F218" s="139"/>
      <c r="G218" s="140"/>
      <c r="H218" s="45" t="str">
        <f t="shared" ca="1" si="2"/>
        <v>clear; echo テストケース169; sed -i '' 's#COLUMN_DATA_TYPE="char"#COLUMN_DATA_TYPE="float"#g' ${CONFIG_DIR}db_data_config.txt; export COLUMN_DATA_TYPE="float";sed -i '' 's#COLUMN_DATA_LENGTH="3"#COLUMN_DATA_LENGTH="38.6"#g' ${CONFIG_DIR}db_data_config.txt; export COLUMN_DATA_LENGTH="38.6";sh ./script/db_check_data_validate_config.sh; sed -i '' 's#COLUMN_DATA_TYPE="float"#COLUMN_DATA_TYPE="char"#g' ${CONFIG_DIR}db_data_config.txt; export COLUMN_DATA_TYPE="char";sed -i '' 's#COLUMN_DATA_LENGTH="38.6"#COLUMN_DATA_LENGTH="3"#g' ${CONFIG_DIR}db_data_config.txt; export COLUMN_DATA_LENGTH="3";</v>
      </c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7"/>
      <c r="AE218" s="146" t="str" cm="1">
        <f t="array" ref="AE218">SUBSTITUTE(INDEX($H$168:$AQ$168, , MATCH($D218, $70:$70, 0)-7),"-","")</f>
        <v>正常</v>
      </c>
      <c r="AF218" s="147"/>
      <c r="AG218" s="148"/>
      <c r="AH218" s="156" t="s">
        <v>1055</v>
      </c>
      <c r="AI218" s="157"/>
      <c r="AJ218" s="157"/>
      <c r="AK218" s="157"/>
      <c r="AL218" s="157"/>
      <c r="AM218" s="157"/>
      <c r="AN218" s="157"/>
      <c r="AO218" s="157"/>
      <c r="AP218" s="157"/>
      <c r="AQ218" s="158"/>
      <c r="AS218" s="69" t="str" cm="1">
        <f t="array" ref="AS218">SUBSTITUTE(TEXT(INDEX($H$171:$AQ$171,1,$D218-144),"000000"),"-","")</f>
        <v>220001</v>
      </c>
      <c r="AT218" s="70"/>
      <c r="AU218" s="71"/>
      <c r="AW218" s="73" t="str">
        <f>SUBSTITUTE(IF(VLOOKUP(AW$192,$AD$9:$AN$20,8,FALSE)=INDEX($E$76:$G$80,MATCH("●",INDEX($H$76:$AQ$80,,MATCH($D218,$70:$70,0)-7),0),1),"","sed -i "&amp;IF($AK$190="MacOS","'' ","")&amp;"'s#"&amp;AW$192&amp;"="""&amp;VLOOKUP(AW$192,$AD$9:$AN$20,8,FALSE)&amp;""""&amp;"#"&amp;AW$192&amp;"="&amp;""""&amp;INDEX($E$76:$G$80,MATCH("●",INDEX($H$76:$AQ$80,,MATCH($D218,$70:$70,0)-7),0),1)&amp;""""&amp;"#g'"&amp;" ${CONFIG_DIR}db_data_config.txt; export "&amp;AW$192&amp;"="&amp;""""&amp;INDEX($E$76:$G$80,MATCH("●",INDEX($H$76:$AQ$80,,MATCH($D218,$70:$70,0)-7),0),1)&amp;""";"),",",""",""")</f>
        <v/>
      </c>
      <c r="AX218" s="73" t="str">
        <f>SUBSTITUTE(IF(INDEX($E$76:$G$80,MATCH("●",INDEX($H$76:$AQ$80,,MATCH($D218,$70:$70,0)-7),0),1)=VLOOKUP(AX$192,$AD$9:$AN$20,8,FALSE),"","sed -i "&amp;IF($AK$190="MacOS","'' ","")&amp;"'s#"&amp;AX$192&amp;"="""&amp;INDEX($E$76:$G$80,MATCH("●",INDEX($H$76:$AQ$80,,MATCH($D218,$70:$70,0)-7),0),1)&amp;""""&amp;"#"&amp;AX$192&amp;"="&amp;""""&amp;VLOOKUP(AX$192,$AD$9:$AN$20,8,FALSE)&amp;""""&amp;"#g'"&amp;"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8" s="73" t="str">
        <f>SUBSTITUTE(IF(VLOOKUP(AY$192,$AD$9:$AN$20,8,FALSE)=INDEX($E$82:$G$94,MATCH("●",INDEX($H$82:$AQ$94,,MATCH($D218,$70:$70,0)-7),0),1),"","sed -i "&amp;IF($AK$190="MacOS","'' ","")&amp;"'s#"&amp;AY$192&amp;"="""&amp;VLOOKUP(AY$192,$AD$9:$AN$20,8,FALSE)&amp;""""&amp;"#"&amp;AY$192&amp;"="&amp;""""&amp;INDEX($E$82:$G$94,MATCH("●",INDEX($H$82:$AQ$94,,MATCH($D218,$70:$70,0)-7),0),1)&amp;""""&amp;"#g'"&amp;" ${CONFIG_DIR}db_data_config.txt; export "&amp;AY$192&amp;"="&amp;""""&amp;INDEX($E$82:$G$94,MATCH("●",INDEX($H$82:$AQ$94,,MATCH($D218,$70:$70,0)-7),0),1)&amp;""";"),",",""",""")</f>
        <v>sed -i '' 's#COLUMN_DATA_TYPE="char"#COLUMN_DATA_TYPE="float"#g' ${CONFIG_DIR}db_data_config.txt; export COLUMN_DATA_TYPE="float";</v>
      </c>
      <c r="AZ218" s="73" t="str">
        <f>SUBSTITUTE(IF(INDEX($E$82:$G$94,MATCH("●",INDEX($H$82:$AQ$94,,MATCH($D218,$70:$70,0)-7),0),1)=VLOOKUP(AZ$192,$AD$9:$AN$20,8,FALSE),"","sed -i "&amp;IF($AK$190="MacOS","'' ","")&amp;"'s#"&amp;AZ$192&amp;"="""&amp;INDEX($E$82:$G$94,MATCH("●",INDEX($H$82:$AQ$94,,MATCH($D218,$70:$70,0)-7),0),1)&amp;""""&amp;"#"&amp;AZ$192&amp;"="&amp;""""&amp;VLOOKUP(AZ$192,$AD$9:$AN$20,8,FALSE)&amp;""""&amp;"#g'"&amp;"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8" s="73" t="str">
        <f>SUBSTITUTE(IF(VLOOKUP(BA$192,$AD$9:$AN$20,8,FALSE)=INDEX($E$96:$G$122,MATCH("●",INDEX($H$96:$AQ$122,,MATCH($D218,$70:$70,0)-7),0),1),"","sed -i "&amp;IF($AK$190="MacOS","'' ","")&amp;"'s#"&amp;BA$192&amp;"="""&amp;VLOOKUP(BA$192,$AD$9:$AN$20,8,FALSE)&amp;""""&amp;"#"&amp;BA$192&amp;"="&amp;""""&amp;INDEX($E$96:$G$122,MATCH("●",INDEX($H$96:$AQ$122,,MATCH($D218,$70:$70,0)-7),0),1)&amp;""""&amp;"#g'"&amp;" ${CONFIG_DIR}db_data_config.txt; export "&amp;BA$192&amp;"="&amp;""""&amp;INDEX($E$96:$G$122,MATCH("●",INDEX($H$96:$AQ$122,,MATCH($D218,$70:$70,0)-7),0),1)&amp;""";"),",",""",""")</f>
        <v>sed -i '' 's#COLUMN_DATA_LENGTH="3"#COLUMN_DATA_LENGTH="38.6"#g' ${CONFIG_DIR}db_data_config.txt; export COLUMN_DATA_LENGTH="38.6";</v>
      </c>
      <c r="BB218" s="73" t="str">
        <f>SUBSTITUTE(IF(INDEX($E$96:$G$122,MATCH("●",INDEX($H$96:$AQ$122,,MATCH($D218,$70:$70,0)-7),0),1)=VLOOKUP(BB$192,$AD$9:$AN$20,8,FALSE),"","sed -i "&amp;IF($AK$190="MacOS","'' ","")&amp;"'s#"&amp;BB$192&amp;"="""&amp;INDEX($E$96:$G$122,MATCH("●",INDEX($H$96:$AQ$122,,MATCH($D218,$70:$70,0)-7),0),1)&amp;""""&amp;"#"&amp;BB$192&amp;"="&amp;""""&amp;VLOOKUP(BB$192,$AD$9:$AN$20,8,FALSE)&amp;""""&amp;"#g'"&amp;"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's#COLUMN_DATA_LENGTH="38.6"#COLUMN_DATA_LENGTH="3"#g' ${CONFIG_DIR}db_data_config.txt; export COLUMN_DATA_LENGTH="3";</v>
      </c>
      <c r="BC218" s="73" t="str">
        <f>SUBSTITUTE(IF(VLOOKUP(BC$192,$AD$9:$AN$20,8,FALSE)=INDEX($E$124:$G$127,MATCH("●",INDEX($H$124:$AQ$127,,MATCH($D218,$70:$70,0)-7),0),1),"","sed -i "&amp;IF($AK$190="MacOS","'' ","")&amp;"'s#"&amp;BC$192&amp;"="""&amp;VLOOKUP(BC$192,$AD$9:$AN$20,8,FALSE)&amp;""""&amp;"#"&amp;BC$192&amp;"="&amp;""""&amp;INDEX($E$124:$G$127,MATCH("●",INDEX($H$124:$AQ$127,,MATCH($D218,$70:$70,0)-7),0),1)&amp;""""&amp;"#g'"&amp;" ${CONFIG_DIR}db_data_config.txt; export "&amp;BC$192&amp;"="&amp;""""&amp;INDEX($E$124:$G$127,MATCH("●",INDEX($H$124:$AQ$127,,MATCH($D218,$70:$70,0)-7),0),1)&amp;""";"),",",""",""")</f>
        <v/>
      </c>
      <c r="BD218" s="73" t="str">
        <f>SUBSTITUTE(IF(INDEX($E$124:$G$127,MATCH("●",INDEX($H$124:$AQ$127,,MATCH($D218,$70:$70,0)-7),0),1)=VLOOKUP(BD$192,$AD$9:$AN$20,8,FALSE),"","sed -i "&amp;IF($AK$190="MacOS","'' ","")&amp;"'s#"&amp;BD$192&amp;"="""&amp;INDEX($E$124:$G$127,MATCH("●",INDEX($H$124:$AQ$127,,MATCH($D218,$70:$70,0)-7),0),1)&amp;""""&amp;"#"&amp;BD$192&amp;"="&amp;""""&amp;VLOOKUP(BD$192,$AD$9:$AN$20,8,FALSE)&amp;""""&amp;"#g'"&amp;"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8" s="73" t="str">
        <f>SUBSTITUTE(IF(VLOOKUP(BE$192,$AD$9:$AN$20,8,FALSE)=INDEX($E$129:$G$134,MATCH("●",INDEX($H$129:$AQ$134,,MATCH($D218,$70:$70,0)-7),0),1),"","sed -i "&amp;IF($AK$190="MacOS","'' ","")&amp;"'s#"&amp;BE$192&amp;"="""&amp;VLOOKUP(BE$192,$AD$9:$AN$20,8,FALSE)&amp;""""&amp;"#"&amp;BE$192&amp;"="&amp;""""&amp;INDEX($E$129:$G$134,MATCH("●",INDEX($H$129:$AQ$134,,MATCH($D218,$70:$70,0)-7),0),1)&amp;""""&amp;"#g'"&amp;" ${CONFIG_DIR}db_data_config.txt; export "&amp;BE$192&amp;"="&amp;""""&amp;INDEX($E$129:$G$134,MATCH("●",INDEX($H$129:$AQ$134,,MATCH($D218,$70:$70,0)-7),0),1)&amp;""";"),",",""",""")</f>
        <v/>
      </c>
      <c r="BF218" s="73" t="str">
        <f>SUBSTITUTE(IF(INDEX($E$129:$G$134,MATCH("●",INDEX($H$129:$AQ$134,,MATCH($D218,$70:$70,0)-7),0),1)=VLOOKUP(BF$192,$AD$9:$AN$20,8,FALSE),"","sed -i "&amp;IF($AK$190="MacOS","'' ","")&amp;"'s#"&amp;BF$192&amp;"="""&amp;INDEX($E$129:$G$134,MATCH("●",INDEX($H$129:$AQ$134,,MATCH($D218,$70:$70,0)-7),0),1)&amp;""""&amp;"#"&amp;BF$192&amp;"="&amp;""""&amp;VLOOKUP(BF$192,$AD$9:$AN$20,8,FALSE)&amp;""""&amp;"#g'"&amp;"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8" s="73" t="str">
        <f>SUBSTITUTE(IF(VLOOKUP(BG$192,$AD$9:$AN$20,8,FALSE)=INDEX($E$136:$G$140,MATCH("●",INDEX($H$136:$AQ$140,,MATCH($D218,$70:$70,0)-7),0),1),"","sed -i "&amp;IF($AK$190="MacOS","'' ","")&amp;"'s#"&amp;BG$192&amp;"="""&amp;VLOOKUP(BG$192,$AD$9:$AN$20,8,FALSE)&amp;""""&amp;"#"&amp;BG$192&amp;"="&amp;""""&amp;INDEX($E$136:$G$140,MATCH("●",INDEX($H$136:$AQ$140,,MATCH($D218,$70:$70,0)-7),0),1)&amp;""""&amp;"#g'"&amp;" ${CONFIG_DIR}db_data_config.txt; export "&amp;BG$192&amp;"="&amp;""""&amp;INDEX($E$136:$G$140,MATCH("●",INDEX($H$136:$AQ$140,,MATCH($D218,$70:$70,0)-7),0),1)&amp;""";"),",",""",""")</f>
        <v/>
      </c>
      <c r="BH218" s="73" t="str">
        <f>SUBSTITUTE(IF(INDEX($E$136:$G$140,MATCH("●",INDEX($H$136:$AQ$140,,MATCH($D218,$70:$70,0)-7),0),1)=VLOOKUP(BH$192,$AD$9:$AN$20,8,FALSE),"","sed -i "&amp;IF($AK$190="MacOS","'' ","")&amp;"'s#"&amp;BH$192&amp;"="""&amp;INDEX($E$136:$G$140,MATCH("●",INDEX($H$136:$AQ$140,,MATCH($D218,$70:$70,0)-7),0),1)&amp;""""&amp;"#"&amp;BH$192&amp;"="&amp;""""&amp;VLOOKUP(BH$192,$AD$9:$AN$20,8,FALSE)&amp;""""&amp;"#g'"&amp;"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8" s="73" t="str">
        <f>SUBSTITUTE(IF(VLOOKUP(BI$192,$AD$9:$AN$20,8,FALSE)=INDEX($E$142:$G$146,MATCH("●",INDEX($H$142:$AQ$146,,MATCH($D218,$70:$70,0)-7),0),1),"","sed -i "&amp;IF($AK$190="MacOS","'' ","")&amp;"'s#"&amp;BI$192&amp;"="""&amp;VLOOKUP(BI$192,$AD$9:$AN$20,8,FALSE)&amp;""""&amp;"#"&amp;BI$192&amp;"="&amp;""""&amp;INDEX($E$142:$G$146,MATCH("●",INDEX($H$142:$AQ$146,,MATCH($D218,$70:$70,0)-7),0),1)&amp;""""&amp;"#g'"&amp;" ${CONFIG_DIR}db_data_config.txt; export "&amp;BI$192&amp;"="&amp;""""&amp;INDEX($E$142:$G$146,MATCH("●",INDEX($H$142:$AQ$146,,MATCH($D218,$70:$70,0)-7),0),1)&amp;""";"),",",""",""")</f>
        <v/>
      </c>
      <c r="BJ218" s="73" t="str">
        <f>SUBSTITUTE(IF(INDEX($E$142:$G$146,MATCH("●",INDEX($H$142:$AQ$146,,MATCH($D218,$70:$70,0)-7),0),1)=VLOOKUP(BJ$192,$AD$9:$AN$20,8,FALSE),"","sed -i "&amp;IF($AK$190="MacOS","'' ","")&amp;"'s#"&amp;BJ$192&amp;"="""&amp;INDEX($E$142:$G$146,MATCH("●",INDEX($H$142:$AQ$146,,MATCH($D218,$70:$70,0)-7),0),1)&amp;""""&amp;"#"&amp;BJ$192&amp;"="&amp;""""&amp;VLOOKUP(BJ$192,$AD$9:$AN$20,8,FALSE)&amp;""""&amp;"#g'"&amp;"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8" s="73" t="str">
        <f>SUBSTITUTE(IF(VLOOKUP(BK$192,$AD$9:$AN$20,8,FALSE)=INDEX($E$148:$G$150,MATCH("●",INDEX($H$148:$AQ$150,,MATCH($D218,$70:$70,0)-7),0),1),"","sed -i "&amp;IF($AK$190="MacOS","'' ","")&amp;"'s#"&amp;BK$192&amp;"="""&amp;VLOOKUP(BK$192,$AD$9:$AN$20,8,FALSE)&amp;""""&amp;"#"&amp;BK$192&amp;"="&amp;""""&amp;INDEX($E$148:$G$150,MATCH("●",INDEX($H$148:$AQ$150,,MATCH($D218,$70:$70,0)-7),0),1)&amp;""""&amp;"#g'"&amp;" ${CONFIG_DIR}db_data_config.txt; export "&amp;BK$192&amp;"="&amp;""""&amp;INDEX($E$148:$G$150,MATCH("●",INDEX($H$148:$AQ$150,,MATCH($D218,$70:$70,0)-7),0),1)&amp;""";"),",",""",""")</f>
        <v/>
      </c>
      <c r="BL218" s="73" t="str">
        <f>SUBSTITUTE(IF(INDEX($E$148:$G$150,MATCH("●",INDEX($H$148:$AQ$150,,MATCH($D218,$70:$70,0)-7),0),1)=VLOOKUP(BL$192,$AD$9:$AN$20,8,FALSE),"","sed -i "&amp;IF($AK$190="MacOS","'' ","")&amp;"'s#"&amp;BL$192&amp;"="""&amp;INDEX($E$148:$G$150,MATCH("●",INDEX($H$148:$AQ$150,,MATCH($D218,$70:$70,0)-7),0),1)&amp;""""&amp;"#"&amp;BL$192&amp;"="&amp;""""&amp;VLOOKUP(BL$192,$AD$9:$AN$20,8,FALSE)&amp;""""&amp;"#g'"&amp;"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8" s="73" t="str">
        <f>SUBSTITUTE(IF(VLOOKUP(BM$192,$AD$9:$AN$20,8,FALSE)=INDEX($E$152:$G$154,MATCH("●",INDEX($H$152:$AQ$154,,MATCH($D218,$70:$70,0)-7),0),1),"","sed -i "&amp;IF($AK$190="MacOS","'' ","")&amp;"'s#"&amp;BM$192&amp;"="""&amp;VLOOKUP(BM$192,$AD$9:$AN$20,8,FALSE)&amp;""""&amp;"#"&amp;BM$192&amp;"="&amp;""""&amp;INDEX($E$152:$G$154,MATCH("●",INDEX($H$152:$AQ$154,,MATCH($D218,$70:$70,0)-7),0),1)&amp;""""&amp;"#g'"&amp;" ${CONFIG_DIR}db_data_config.txt; export "&amp;BM$192&amp;"="&amp;""""&amp;INDEX($E$152:$G$154,MATCH("●",INDEX($H$152:$AQ$154,,MATCH($D218,$70:$70,0)-7),0),1)&amp;""";"),",",""",""")</f>
        <v/>
      </c>
      <c r="BN218" s="73" t="str">
        <f>SUBSTITUTE(IF(INDEX($E$152:$G$154,MATCH("●",INDEX($H$152:$AQ$154,,MATCH($D218,$70:$70,0)-7),0),1)=VLOOKUP(BN$192,$AD$9:$AN$20,8,FALSE),"","sed -i "&amp;IF($AK$190="MacOS","'' ","")&amp;"'s#"&amp;BN$192&amp;"="""&amp;INDEX($E$152:$G$154,MATCH("●",INDEX($H$152:$AQ$154,,MATCH($D218,$70:$70,0)-7),0),1)&amp;""""&amp;"#"&amp;BN$192&amp;"="&amp;""""&amp;VLOOKUP(BN$192,$AD$9:$AN$20,8,FALSE)&amp;""""&amp;"#g'"&amp;"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8" s="73" t="str">
        <f>SUBSTITUTE(IF(VLOOKUP(BO$192,$AD$9:$AN$20,8,FALSE)=INDEX($E$156:$G$158,MATCH("●",INDEX($H$156:$AQ$158,,MATCH($D218,$70:$70,0)-7),0),1),"","sed -i "&amp;IF($AK$190="MacOS","'' ","")&amp;"'s#"&amp;BO$192&amp;"="""&amp;VLOOKUP(BO$192,$AD$9:$AN$20,8,FALSE)&amp;""""&amp;"#"&amp;BO$192&amp;"="&amp;""""&amp;INDEX($E$156:$G$158,MATCH("●",INDEX($H$156:$AQ$158,,MATCH($D218,$70:$70,0)-7),0),1)&amp;""""&amp;"#g'"&amp;" ${CONFIG_DIR}db_data_config.txt; export "&amp;BO$192&amp;"="&amp;""""&amp;INDEX($E$156:$G$158,MATCH("●",INDEX($H$156:$AQ$158,,MATCH($D218,$70:$70,0)-7),0),1)&amp;""";"),",",""",""")</f>
        <v/>
      </c>
      <c r="BP218" s="73" t="str">
        <f>SUBSTITUTE(IF(INDEX($E$156:$G$158,MATCH("●",INDEX($H$156:$AQ$158,,MATCH($D218,$70:$70,0)-7),0),1)=VLOOKUP(BP$192,$AD$9:$AN$20,8,FALSE),"","sed -i "&amp;IF($AK$190="MacOS","'' ","")&amp;"'s#"&amp;BP$192&amp;"="""&amp;INDEX($E$156:$G$158,MATCH("●",INDEX($H$156:$AQ$158,,MATCH($D218,$70:$70,0)-7),0),1)&amp;""""&amp;"#"&amp;BP$192&amp;"="&amp;""""&amp;VLOOKUP(BP$192,$AD$9:$AN$20,8,FALSE)&amp;""""&amp;"#g'"&amp;"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8" s="73" t="str">
        <f>SUBSTITUTE(IF(VLOOKUP(BQ$192,$AD$9:$AN$20,8,FALSE)=INDEX($E$160:$G$162,MATCH("●",INDEX($H$160:$AQ$162,,MATCH($D218,$70:$70,0)-7),0),1),"","sed -i "&amp;IF($AK$190="MacOS","'' ","")&amp;"'s#"&amp;BQ$192&amp;"="""&amp;VLOOKUP(BQ$192,$AD$9:$AN$20,8,FALSE)&amp;""""&amp;"#"&amp;BQ$192&amp;"="&amp;""""&amp;INDEX($E$160:$G$162,MATCH("●",INDEX($H$160:$AQ$162,,MATCH($D218,$70:$70,0)-7),0),1)&amp;""""&amp;"#g'"&amp;" ${CONFIG_DIR}db_data_config.txt; export "&amp;BQ$192&amp;"="&amp;""""&amp;INDEX($E$160:$G$162,MATCH("●",INDEX($H$160:$AQ$162,,MATCH($D218,$70:$70,0)-7),0),1)&amp;""";"),",",""",""")</f>
        <v/>
      </c>
      <c r="BR218" s="73" t="str">
        <f>SUBSTITUTE(IF(INDEX($E$160:$G$162,MATCH("●",INDEX($H$160:$AQ$162,,MATCH($D218,$70:$70,0)-7),0),1)=VLOOKUP(BR$192,$AD$9:$AN$20,8,FALSE),"","sed -i "&amp;IF($AK$190="MacOS","'' ","")&amp;"'s#"&amp;BR$192&amp;"="""&amp;INDEX($E$160:$G$162,MATCH("●",INDEX($H$160:$AQ$162,,MATCH($D218,$70:$70,0)-7),0),1)&amp;""""&amp;"#"&amp;BR$192&amp;"="&amp;""""&amp;VLOOKUP(BR$192,$AD$9:$AN$20,8,FALSE)&amp;""""&amp;"#g'"&amp;"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8" s="73" t="str">
        <f>SUBSTITUTE(IF(VLOOKUP(BS$192,$AD$9:$AN$20,8,FALSE)=INDEX($E$164:$G$166,MATCH("●",INDEX($H$164:$AQ$166,,MATCH($D218,$70:$70,0)-7),0),1),"","sed -i "&amp;IF($AK$190="MacOS","'' ","")&amp;"'s#"&amp;BS$192&amp;"="""&amp;VLOOKUP(BS$192,$AD$9:$AN$20,8,FALSE)&amp;""""&amp;"#"&amp;BS$192&amp;"="&amp;""""&amp;INDEX($E$164:$G$166,MATCH("●",INDEX($H$164:$AQ$166,,MATCH($D218,$70:$70,0)-7),0),1)&amp;""""&amp;"#g'"&amp;" ${CONFIG_DIR}db_data_config.txt; export "&amp;BS$192&amp;"="&amp;""""&amp;INDEX($E$164:$G$166,MATCH("●",INDEX($H$164:$AQ$166,,MATCH($D218,$70:$70,0)-7),0),1)&amp;""";"),",",""",""")</f>
        <v/>
      </c>
      <c r="BT218" s="73" t="str">
        <f>SUBSTITUTE(IF(INDEX($E$164:$G$166,MATCH("●",INDEX($H$164:$AQ$166,,MATCH($D218,$70:$70,0)-7),0),1)=VLOOKUP(BT$192,$AD$9:$AN$20,8,FALSE),"","sed -i "&amp;IF($AK$190="MacOS","'' ","")&amp;"'s#"&amp;BT$192&amp;"="""&amp;INDEX($E$164:$G$166,MATCH("●",INDEX($H$164:$AQ$166,,MATCH($D218,$70:$70,0)-7),0),1)&amp;""""&amp;"#"&amp;BT$192&amp;"="&amp;""""&amp;VLOOKUP(BT$192,$AD$9:$AN$20,8,FALSE)&amp;""""&amp;"#g'"&amp;"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8" s="60" t="s">
        <v>1107</v>
      </c>
    </row>
    <row r="219" spans="4:73" ht="90" customHeight="1">
      <c r="D219" s="138">
        <f t="shared" si="3"/>
        <v>170</v>
      </c>
      <c r="E219" s="139"/>
      <c r="F219" s="139"/>
      <c r="G219" s="140"/>
      <c r="H219" s="45" t="str">
        <f t="shared" ca="1" si="2"/>
        <v>clear; echo テストケース170; sed -i '' 's#COLUMN_DATA_TYPE="char"#COLUMN_DATA_TYPE="float"#g' ${CONFIG_DIR}db_data_config.txt; export COLUMN_DATA_TYPE="float";sed -i '' 's#COLUMN_DATA_LENGTH="3"#COLUMN_DATA_LENGTH="38.8"#g' ${CONFIG_DIR}db_data_config.txt; export COLUMN_DATA_LENGTH="38.8";sh ./script/db_check_data_validate_config.sh; sed -i '' 's#COLUMN_DATA_TYPE="float"#COLUMN_DATA_TYPE="char"#g' ${CONFIG_DIR}db_data_config.txt; export COLUMN_DATA_TYPE="char";sed -i '' 's#COLUMN_DATA_LENGTH="38.8"#COLUMN_DATA_LENGTH="3"#g' ${CONFIG_DIR}db_data_config.txt; export COLUMN_DATA_LENGTH="3";</v>
      </c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7"/>
      <c r="AE219" s="146" t="str" cm="1">
        <f t="array" ref="AE219">SUBSTITUTE(INDEX($H$168:$AQ$168, , MATCH($D219, $70:$70, 0)-7),"-","")</f>
        <v>異常</v>
      </c>
      <c r="AF219" s="147"/>
      <c r="AG219" s="148"/>
      <c r="AH219" s="156" t="s">
        <v>1056</v>
      </c>
      <c r="AI219" s="157"/>
      <c r="AJ219" s="157"/>
      <c r="AK219" s="157"/>
      <c r="AL219" s="157"/>
      <c r="AM219" s="157"/>
      <c r="AN219" s="157"/>
      <c r="AO219" s="157"/>
      <c r="AP219" s="157"/>
      <c r="AQ219" s="158"/>
      <c r="AS219" s="69" t="str" cm="1">
        <f t="array" ref="AS219">SUBSTITUTE(TEXT(INDEX($H$171:$AQ$171,1,$D219-144),"000000"),"-","")</f>
        <v>220166</v>
      </c>
      <c r="AT219" s="70"/>
      <c r="AU219" s="71"/>
      <c r="AW219" s="73" t="str">
        <f>SUBSTITUTE(IF(VLOOKUP(AW$192,$AD$9:$AN$20,8,FALSE)=INDEX($E$76:$G$80,MATCH("●",INDEX($H$76:$AQ$80,,MATCH($D219,$70:$70,0)-7),0),1),"","sed -i "&amp;IF($AK$190="MacOS","'' ","")&amp;"'s#"&amp;AW$192&amp;"="""&amp;VLOOKUP(AW$192,$AD$9:$AN$20,8,FALSE)&amp;""""&amp;"#"&amp;AW$192&amp;"="&amp;""""&amp;INDEX($E$76:$G$80,MATCH("●",INDEX($H$76:$AQ$80,,MATCH($D219,$70:$70,0)-7),0),1)&amp;""""&amp;"#g'"&amp;" ${CONFIG_DIR}db_data_config.txt; export "&amp;AW$192&amp;"="&amp;""""&amp;INDEX($E$76:$G$80,MATCH("●",INDEX($H$76:$AQ$80,,MATCH($D219,$70:$70,0)-7),0),1)&amp;""";"),",",""",""")</f>
        <v/>
      </c>
      <c r="AX219" s="73" t="str">
        <f>SUBSTITUTE(IF(INDEX($E$76:$G$80,MATCH("●",INDEX($H$76:$AQ$80,,MATCH($D219,$70:$70,0)-7),0),1)=VLOOKUP(AX$192,$AD$9:$AN$20,8,FALSE),"","sed -i "&amp;IF($AK$190="MacOS","'' ","")&amp;"'s#"&amp;AX$192&amp;"="""&amp;INDEX($E$76:$G$80,MATCH("●",INDEX($H$76:$AQ$80,,MATCH($D219,$70:$70,0)-7),0),1)&amp;""""&amp;"#"&amp;AX$192&amp;"="&amp;""""&amp;VLOOKUP(AX$192,$AD$9:$AN$20,8,FALSE)&amp;""""&amp;"#g'"&amp;"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19" s="73" t="str">
        <f>SUBSTITUTE(IF(VLOOKUP(AY$192,$AD$9:$AN$20,8,FALSE)=INDEX($E$82:$G$94,MATCH("●",INDEX($H$82:$AQ$94,,MATCH($D219,$70:$70,0)-7),0),1),"","sed -i "&amp;IF($AK$190="MacOS","'' ","")&amp;"'s#"&amp;AY$192&amp;"="""&amp;VLOOKUP(AY$192,$AD$9:$AN$20,8,FALSE)&amp;""""&amp;"#"&amp;AY$192&amp;"="&amp;""""&amp;INDEX($E$82:$G$94,MATCH("●",INDEX($H$82:$AQ$94,,MATCH($D219,$70:$70,0)-7),0),1)&amp;""""&amp;"#g'"&amp;" ${CONFIG_DIR}db_data_config.txt; export "&amp;AY$192&amp;"="&amp;""""&amp;INDEX($E$82:$G$94,MATCH("●",INDEX($H$82:$AQ$94,,MATCH($D219,$70:$70,0)-7),0),1)&amp;""";"),",",""",""")</f>
        <v>sed -i '' 's#COLUMN_DATA_TYPE="char"#COLUMN_DATA_TYPE="float"#g' ${CONFIG_DIR}db_data_config.txt; export COLUMN_DATA_TYPE="float";</v>
      </c>
      <c r="AZ219" s="73" t="str">
        <f>SUBSTITUTE(IF(INDEX($E$82:$G$94,MATCH("●",INDEX($H$82:$AQ$94,,MATCH($D219,$70:$70,0)-7),0),1)=VLOOKUP(AZ$192,$AD$9:$AN$20,8,FALSE),"","sed -i "&amp;IF($AK$190="MacOS","'' ","")&amp;"'s#"&amp;AZ$192&amp;"="""&amp;INDEX($E$82:$G$94,MATCH("●",INDEX($H$82:$AQ$94,,MATCH($D219,$70:$70,0)-7),0),1)&amp;""""&amp;"#"&amp;AZ$192&amp;"="&amp;""""&amp;VLOOKUP(AZ$192,$AD$9:$AN$20,8,FALSE)&amp;""""&amp;"#g'"&amp;"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's#COLUMN_DATA_TYPE="float"#COLUMN_DATA_TYPE="char"#g' ${CONFIG_DIR}db_data_config.txt; export COLUMN_DATA_TYPE="char";</v>
      </c>
      <c r="BA219" s="73" t="str">
        <f>SUBSTITUTE(IF(VLOOKUP(BA$192,$AD$9:$AN$20,8,FALSE)=INDEX($E$96:$G$122,MATCH("●",INDEX($H$96:$AQ$122,,MATCH($D219,$70:$70,0)-7),0),1),"","sed -i "&amp;IF($AK$190="MacOS","'' ","")&amp;"'s#"&amp;BA$192&amp;"="""&amp;VLOOKUP(BA$192,$AD$9:$AN$20,8,FALSE)&amp;""""&amp;"#"&amp;BA$192&amp;"="&amp;""""&amp;INDEX($E$96:$G$122,MATCH("●",INDEX($H$96:$AQ$122,,MATCH($D219,$70:$70,0)-7),0),1)&amp;""""&amp;"#g'"&amp;" ${CONFIG_DIR}db_data_config.txt; export "&amp;BA$192&amp;"="&amp;""""&amp;INDEX($E$96:$G$122,MATCH("●",INDEX($H$96:$AQ$122,,MATCH($D219,$70:$70,0)-7),0),1)&amp;""";"),",",""",""")</f>
        <v>sed -i '' 's#COLUMN_DATA_LENGTH="3"#COLUMN_DATA_LENGTH="38.8"#g' ${CONFIG_DIR}db_data_config.txt; export COLUMN_DATA_LENGTH="38.8";</v>
      </c>
      <c r="BB219" s="73" t="str">
        <f>SUBSTITUTE(IF(INDEX($E$96:$G$122,MATCH("●",INDEX($H$96:$AQ$122,,MATCH($D219,$70:$70,0)-7),0),1)=VLOOKUP(BB$192,$AD$9:$AN$20,8,FALSE),"","sed -i "&amp;IF($AK$190="MacOS","'' ","")&amp;"'s#"&amp;BB$192&amp;"="""&amp;INDEX($E$96:$G$122,MATCH("●",INDEX($H$96:$AQ$122,,MATCH($D219,$70:$70,0)-7),0),1)&amp;""""&amp;"#"&amp;BB$192&amp;"="&amp;""""&amp;VLOOKUP(BB$192,$AD$9:$AN$20,8,FALSE)&amp;""""&amp;"#g'"&amp;"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's#COLUMN_DATA_LENGTH="38.8"#COLUMN_DATA_LENGTH="3"#g' ${CONFIG_DIR}db_data_config.txt; export COLUMN_DATA_LENGTH="3";</v>
      </c>
      <c r="BC219" s="73" t="str">
        <f>SUBSTITUTE(IF(VLOOKUP(BC$192,$AD$9:$AN$20,8,FALSE)=INDEX($E$124:$G$127,MATCH("●",INDEX($H$124:$AQ$127,,MATCH($D219,$70:$70,0)-7),0),1),"","sed -i "&amp;IF($AK$190="MacOS","'' ","")&amp;"'s#"&amp;BC$192&amp;"="""&amp;VLOOKUP(BC$192,$AD$9:$AN$20,8,FALSE)&amp;""""&amp;"#"&amp;BC$192&amp;"="&amp;""""&amp;INDEX($E$124:$G$127,MATCH("●",INDEX($H$124:$AQ$127,,MATCH($D219,$70:$70,0)-7),0),1)&amp;""""&amp;"#g'"&amp;" ${CONFIG_DIR}db_data_config.txt; export "&amp;BC$192&amp;"="&amp;""""&amp;INDEX($E$124:$G$127,MATCH("●",INDEX($H$124:$AQ$127,,MATCH($D219,$70:$70,0)-7),0),1)&amp;""";"),",",""",""")</f>
        <v/>
      </c>
      <c r="BD219" s="73" t="str">
        <f>SUBSTITUTE(IF(INDEX($E$124:$G$127,MATCH("●",INDEX($H$124:$AQ$127,,MATCH($D219,$70:$70,0)-7),0),1)=VLOOKUP(BD$192,$AD$9:$AN$20,8,FALSE),"","sed -i "&amp;IF($AK$190="MacOS","'' ","")&amp;"'s#"&amp;BD$192&amp;"="""&amp;INDEX($E$124:$G$127,MATCH("●",INDEX($H$124:$AQ$127,,MATCH($D219,$70:$70,0)-7),0),1)&amp;""""&amp;"#"&amp;BD$192&amp;"="&amp;""""&amp;VLOOKUP(BD$192,$AD$9:$AN$20,8,FALSE)&amp;""""&amp;"#g'"&amp;"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19" s="73" t="str">
        <f>SUBSTITUTE(IF(VLOOKUP(BE$192,$AD$9:$AN$20,8,FALSE)=INDEX($E$129:$G$134,MATCH("●",INDEX($H$129:$AQ$134,,MATCH($D219,$70:$70,0)-7),0),1),"","sed -i "&amp;IF($AK$190="MacOS","'' ","")&amp;"'s#"&amp;BE$192&amp;"="""&amp;VLOOKUP(BE$192,$AD$9:$AN$20,8,FALSE)&amp;""""&amp;"#"&amp;BE$192&amp;"="&amp;""""&amp;INDEX($E$129:$G$134,MATCH("●",INDEX($H$129:$AQ$134,,MATCH($D219,$70:$70,0)-7),0),1)&amp;""""&amp;"#g'"&amp;" ${CONFIG_DIR}db_data_config.txt; export "&amp;BE$192&amp;"="&amp;""""&amp;INDEX($E$129:$G$134,MATCH("●",INDEX($H$129:$AQ$134,,MATCH($D219,$70:$70,0)-7),0),1)&amp;""";"),",",""",""")</f>
        <v/>
      </c>
      <c r="BF219" s="73" t="str">
        <f>SUBSTITUTE(IF(INDEX($E$129:$G$134,MATCH("●",INDEX($H$129:$AQ$134,,MATCH($D219,$70:$70,0)-7),0),1)=VLOOKUP(BF$192,$AD$9:$AN$20,8,FALSE),"","sed -i "&amp;IF($AK$190="MacOS","'' ","")&amp;"'s#"&amp;BF$192&amp;"="""&amp;INDEX($E$129:$G$134,MATCH("●",INDEX($H$129:$AQ$134,,MATCH($D219,$70:$70,0)-7),0),1)&amp;""""&amp;"#"&amp;BF$192&amp;"="&amp;""""&amp;VLOOKUP(BF$192,$AD$9:$AN$20,8,FALSE)&amp;""""&amp;"#g'"&amp;"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19" s="73" t="str">
        <f>SUBSTITUTE(IF(VLOOKUP(BG$192,$AD$9:$AN$20,8,FALSE)=INDEX($E$136:$G$140,MATCH("●",INDEX($H$136:$AQ$140,,MATCH($D219,$70:$70,0)-7),0),1),"","sed -i "&amp;IF($AK$190="MacOS","'' ","")&amp;"'s#"&amp;BG$192&amp;"="""&amp;VLOOKUP(BG$192,$AD$9:$AN$20,8,FALSE)&amp;""""&amp;"#"&amp;BG$192&amp;"="&amp;""""&amp;INDEX($E$136:$G$140,MATCH("●",INDEX($H$136:$AQ$140,,MATCH($D219,$70:$70,0)-7),0),1)&amp;""""&amp;"#g'"&amp;" ${CONFIG_DIR}db_data_config.txt; export "&amp;BG$192&amp;"="&amp;""""&amp;INDEX($E$136:$G$140,MATCH("●",INDEX($H$136:$AQ$140,,MATCH($D219,$70:$70,0)-7),0),1)&amp;""";"),",",""",""")</f>
        <v/>
      </c>
      <c r="BH219" s="73" t="str">
        <f>SUBSTITUTE(IF(INDEX($E$136:$G$140,MATCH("●",INDEX($H$136:$AQ$140,,MATCH($D219,$70:$70,0)-7),0),1)=VLOOKUP(BH$192,$AD$9:$AN$20,8,FALSE),"","sed -i "&amp;IF($AK$190="MacOS","'' ","")&amp;"'s#"&amp;BH$192&amp;"="""&amp;INDEX($E$136:$G$140,MATCH("●",INDEX($H$136:$AQ$140,,MATCH($D219,$70:$70,0)-7),0),1)&amp;""""&amp;"#"&amp;BH$192&amp;"="&amp;""""&amp;VLOOKUP(BH$192,$AD$9:$AN$20,8,FALSE)&amp;""""&amp;"#g'"&amp;"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19" s="73" t="str">
        <f>SUBSTITUTE(IF(VLOOKUP(BI$192,$AD$9:$AN$20,8,FALSE)=INDEX($E$142:$G$146,MATCH("●",INDEX($H$142:$AQ$146,,MATCH($D219,$70:$70,0)-7),0),1),"","sed -i "&amp;IF($AK$190="MacOS","'' ","")&amp;"'s#"&amp;BI$192&amp;"="""&amp;VLOOKUP(BI$192,$AD$9:$AN$20,8,FALSE)&amp;""""&amp;"#"&amp;BI$192&amp;"="&amp;""""&amp;INDEX($E$142:$G$146,MATCH("●",INDEX($H$142:$AQ$146,,MATCH($D219,$70:$70,0)-7),0),1)&amp;""""&amp;"#g'"&amp;" ${CONFIG_DIR}db_data_config.txt; export "&amp;BI$192&amp;"="&amp;""""&amp;INDEX($E$142:$G$146,MATCH("●",INDEX($H$142:$AQ$146,,MATCH($D219,$70:$70,0)-7),0),1)&amp;""";"),",",""",""")</f>
        <v/>
      </c>
      <c r="BJ219" s="73" t="str">
        <f>SUBSTITUTE(IF(INDEX($E$142:$G$146,MATCH("●",INDEX($H$142:$AQ$146,,MATCH($D219,$70:$70,0)-7),0),1)=VLOOKUP(BJ$192,$AD$9:$AN$20,8,FALSE),"","sed -i "&amp;IF($AK$190="MacOS","'' ","")&amp;"'s#"&amp;BJ$192&amp;"="""&amp;INDEX($E$142:$G$146,MATCH("●",INDEX($H$142:$AQ$146,,MATCH($D219,$70:$70,0)-7),0),1)&amp;""""&amp;"#"&amp;BJ$192&amp;"="&amp;""""&amp;VLOOKUP(BJ$192,$AD$9:$AN$20,8,FALSE)&amp;""""&amp;"#g'"&amp;"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19" s="73" t="str">
        <f>SUBSTITUTE(IF(VLOOKUP(BK$192,$AD$9:$AN$20,8,FALSE)=INDEX($E$148:$G$150,MATCH("●",INDEX($H$148:$AQ$150,,MATCH($D219,$70:$70,0)-7),0),1),"","sed -i "&amp;IF($AK$190="MacOS","'' ","")&amp;"'s#"&amp;BK$192&amp;"="""&amp;VLOOKUP(BK$192,$AD$9:$AN$20,8,FALSE)&amp;""""&amp;"#"&amp;BK$192&amp;"="&amp;""""&amp;INDEX($E$148:$G$150,MATCH("●",INDEX($H$148:$AQ$150,,MATCH($D219,$70:$70,0)-7),0),1)&amp;""""&amp;"#g'"&amp;" ${CONFIG_DIR}db_data_config.txt; export "&amp;BK$192&amp;"="&amp;""""&amp;INDEX($E$148:$G$150,MATCH("●",INDEX($H$148:$AQ$150,,MATCH($D219,$70:$70,0)-7),0),1)&amp;""";"),",",""",""")</f>
        <v/>
      </c>
      <c r="BL219" s="73" t="str">
        <f>SUBSTITUTE(IF(INDEX($E$148:$G$150,MATCH("●",INDEX($H$148:$AQ$150,,MATCH($D219,$70:$70,0)-7),0),1)=VLOOKUP(BL$192,$AD$9:$AN$20,8,FALSE),"","sed -i "&amp;IF($AK$190="MacOS","'' ","")&amp;"'s#"&amp;BL$192&amp;"="""&amp;INDEX($E$148:$G$150,MATCH("●",INDEX($H$148:$AQ$150,,MATCH($D219,$70:$70,0)-7),0),1)&amp;""""&amp;"#"&amp;BL$192&amp;"="&amp;""""&amp;VLOOKUP(BL$192,$AD$9:$AN$20,8,FALSE)&amp;""""&amp;"#g'"&amp;"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19" s="73" t="str">
        <f>SUBSTITUTE(IF(VLOOKUP(BM$192,$AD$9:$AN$20,8,FALSE)=INDEX($E$152:$G$154,MATCH("●",INDEX($H$152:$AQ$154,,MATCH($D219,$70:$70,0)-7),0),1),"","sed -i "&amp;IF($AK$190="MacOS","'' ","")&amp;"'s#"&amp;BM$192&amp;"="""&amp;VLOOKUP(BM$192,$AD$9:$AN$20,8,FALSE)&amp;""""&amp;"#"&amp;BM$192&amp;"="&amp;""""&amp;INDEX($E$152:$G$154,MATCH("●",INDEX($H$152:$AQ$154,,MATCH($D219,$70:$70,0)-7),0),1)&amp;""""&amp;"#g'"&amp;" ${CONFIG_DIR}db_data_config.txt; export "&amp;BM$192&amp;"="&amp;""""&amp;INDEX($E$152:$G$154,MATCH("●",INDEX($H$152:$AQ$154,,MATCH($D219,$70:$70,0)-7),0),1)&amp;""";"),",",""",""")</f>
        <v/>
      </c>
      <c r="BN219" s="73" t="str">
        <f>SUBSTITUTE(IF(INDEX($E$152:$G$154,MATCH("●",INDEX($H$152:$AQ$154,,MATCH($D219,$70:$70,0)-7),0),1)=VLOOKUP(BN$192,$AD$9:$AN$20,8,FALSE),"","sed -i "&amp;IF($AK$190="MacOS","'' ","")&amp;"'s#"&amp;BN$192&amp;"="""&amp;INDEX($E$152:$G$154,MATCH("●",INDEX($H$152:$AQ$154,,MATCH($D219,$70:$70,0)-7),0),1)&amp;""""&amp;"#"&amp;BN$192&amp;"="&amp;""""&amp;VLOOKUP(BN$192,$AD$9:$AN$20,8,FALSE)&amp;""""&amp;"#g'"&amp;"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19" s="73" t="str">
        <f>SUBSTITUTE(IF(VLOOKUP(BO$192,$AD$9:$AN$20,8,FALSE)=INDEX($E$156:$G$158,MATCH("●",INDEX($H$156:$AQ$158,,MATCH($D219,$70:$70,0)-7),0),1),"","sed -i "&amp;IF($AK$190="MacOS","'' ","")&amp;"'s#"&amp;BO$192&amp;"="""&amp;VLOOKUP(BO$192,$AD$9:$AN$20,8,FALSE)&amp;""""&amp;"#"&amp;BO$192&amp;"="&amp;""""&amp;INDEX($E$156:$G$158,MATCH("●",INDEX($H$156:$AQ$158,,MATCH($D219,$70:$70,0)-7),0),1)&amp;""""&amp;"#g'"&amp;" ${CONFIG_DIR}db_data_config.txt; export "&amp;BO$192&amp;"="&amp;""""&amp;INDEX($E$156:$G$158,MATCH("●",INDEX($H$156:$AQ$158,,MATCH($D219,$70:$70,0)-7),0),1)&amp;""";"),",",""",""")</f>
        <v/>
      </c>
      <c r="BP219" s="73" t="str">
        <f>SUBSTITUTE(IF(INDEX($E$156:$G$158,MATCH("●",INDEX($H$156:$AQ$158,,MATCH($D219,$70:$70,0)-7),0),1)=VLOOKUP(BP$192,$AD$9:$AN$20,8,FALSE),"","sed -i "&amp;IF($AK$190="MacOS","'' ","")&amp;"'s#"&amp;BP$192&amp;"="""&amp;INDEX($E$156:$G$158,MATCH("●",INDEX($H$156:$AQ$158,,MATCH($D219,$70:$70,0)-7),0),1)&amp;""""&amp;"#"&amp;BP$192&amp;"="&amp;""""&amp;VLOOKUP(BP$192,$AD$9:$AN$20,8,FALSE)&amp;""""&amp;"#g'"&amp;"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19" s="73" t="str">
        <f>SUBSTITUTE(IF(VLOOKUP(BQ$192,$AD$9:$AN$20,8,FALSE)=INDEX($E$160:$G$162,MATCH("●",INDEX($H$160:$AQ$162,,MATCH($D219,$70:$70,0)-7),0),1),"","sed -i "&amp;IF($AK$190="MacOS","'' ","")&amp;"'s#"&amp;BQ$192&amp;"="""&amp;VLOOKUP(BQ$192,$AD$9:$AN$20,8,FALSE)&amp;""""&amp;"#"&amp;BQ$192&amp;"="&amp;""""&amp;INDEX($E$160:$G$162,MATCH("●",INDEX($H$160:$AQ$162,,MATCH($D219,$70:$70,0)-7),0),1)&amp;""""&amp;"#g'"&amp;" ${CONFIG_DIR}db_data_config.txt; export "&amp;BQ$192&amp;"="&amp;""""&amp;INDEX($E$160:$G$162,MATCH("●",INDEX($H$160:$AQ$162,,MATCH($D219,$70:$70,0)-7),0),1)&amp;""";"),",",""",""")</f>
        <v/>
      </c>
      <c r="BR219" s="73" t="str">
        <f>SUBSTITUTE(IF(INDEX($E$160:$G$162,MATCH("●",INDEX($H$160:$AQ$162,,MATCH($D219,$70:$70,0)-7),0),1)=VLOOKUP(BR$192,$AD$9:$AN$20,8,FALSE),"","sed -i "&amp;IF($AK$190="MacOS","'' ","")&amp;"'s#"&amp;BR$192&amp;"="""&amp;INDEX($E$160:$G$162,MATCH("●",INDEX($H$160:$AQ$162,,MATCH($D219,$70:$70,0)-7),0),1)&amp;""""&amp;"#"&amp;BR$192&amp;"="&amp;""""&amp;VLOOKUP(BR$192,$AD$9:$AN$20,8,FALSE)&amp;""""&amp;"#g'"&amp;"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19" s="73" t="str">
        <f>SUBSTITUTE(IF(VLOOKUP(BS$192,$AD$9:$AN$20,8,FALSE)=INDEX($E$164:$G$166,MATCH("●",INDEX($H$164:$AQ$166,,MATCH($D219,$70:$70,0)-7),0),1),"","sed -i "&amp;IF($AK$190="MacOS","'' ","")&amp;"'s#"&amp;BS$192&amp;"="""&amp;VLOOKUP(BS$192,$AD$9:$AN$20,8,FALSE)&amp;""""&amp;"#"&amp;BS$192&amp;"="&amp;""""&amp;INDEX($E$164:$G$166,MATCH("●",INDEX($H$164:$AQ$166,,MATCH($D219,$70:$70,0)-7),0),1)&amp;""""&amp;"#g'"&amp;" ${CONFIG_DIR}db_data_config.txt; export "&amp;BS$192&amp;"="&amp;""""&amp;INDEX($E$164:$G$166,MATCH("●",INDEX($H$164:$AQ$166,,MATCH($D219,$70:$70,0)-7),0),1)&amp;""";"),",",""",""")</f>
        <v/>
      </c>
      <c r="BT219" s="73" t="str">
        <f>SUBSTITUTE(IF(INDEX($E$164:$G$166,MATCH("●",INDEX($H$164:$AQ$166,,MATCH($D219,$70:$70,0)-7),0),1)=VLOOKUP(BT$192,$AD$9:$AN$20,8,FALSE),"","sed -i "&amp;IF($AK$190="MacOS","'' ","")&amp;"'s#"&amp;BT$192&amp;"="""&amp;INDEX($E$164:$G$166,MATCH("●",INDEX($H$164:$AQ$166,,MATCH($D219,$70:$70,0)-7),0),1)&amp;""""&amp;"#"&amp;BT$192&amp;"="&amp;""""&amp;VLOOKUP(BT$192,$AD$9:$AN$20,8,FALSE)&amp;""""&amp;"#g'"&amp;"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19" s="60" t="s">
        <v>1107</v>
      </c>
    </row>
    <row r="220" spans="4:73" ht="90" customHeight="1">
      <c r="D220" s="138">
        <f t="shared" si="3"/>
        <v>171</v>
      </c>
      <c r="E220" s="139"/>
      <c r="F220" s="139"/>
      <c r="G220" s="140"/>
      <c r="H220" s="45" t="str">
        <f t="shared" ca="1" si="2"/>
        <v>clear; echo テストケース171; sed -i '' 's#COLUMN_DATA_TYPE="char"#COLUMN_DATA_TYPE="double"#g' ${CONFIG_DIR}db_data_config.txt; export COLUMN_DATA_TYPE="double";sh ./script/db_check_data_validate_config.sh; sed -i '' 's#COLUMN_DATA_TYPE="double"#COLUMN_DATA_TYPE="char"#g' ${CONFIG_DIR}db_data_config.txt; export COLUMN_DATA_TYPE="char";</v>
      </c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7"/>
      <c r="AE220" s="146" t="str" cm="1">
        <f t="array" ref="AE220">SUBSTITUTE(INDEX($H$168:$AQ$168, , MATCH($D220, $70:$70, 0)-7),"-","")</f>
        <v>異常</v>
      </c>
      <c r="AF220" s="147"/>
      <c r="AG220" s="148"/>
      <c r="AH220" s="156" t="s">
        <v>1057</v>
      </c>
      <c r="AI220" s="157"/>
      <c r="AJ220" s="157"/>
      <c r="AK220" s="157"/>
      <c r="AL220" s="157"/>
      <c r="AM220" s="157"/>
      <c r="AN220" s="157"/>
      <c r="AO220" s="157"/>
      <c r="AP220" s="157"/>
      <c r="AQ220" s="158"/>
      <c r="AS220" s="69" t="str" cm="1">
        <f t="array" ref="AS220">SUBSTITUTE(TEXT(INDEX($H$171:$AQ$171,1,$D220-144),"000000"),"-","")</f>
        <v>220160</v>
      </c>
      <c r="AT220" s="70"/>
      <c r="AU220" s="71"/>
      <c r="AW220" s="73" t="str">
        <f>SUBSTITUTE(IF(VLOOKUP(AW$192,$AD$9:$AN$20,8,FALSE)=INDEX($E$76:$G$80,MATCH("●",INDEX($H$76:$AQ$80,,MATCH($D220,$70:$70,0)-7),0),1),"","sed -i "&amp;IF($AK$190="MacOS","'' ","")&amp;"'s#"&amp;AW$192&amp;"="""&amp;VLOOKUP(AW$192,$AD$9:$AN$20,8,FALSE)&amp;""""&amp;"#"&amp;AW$192&amp;"="&amp;""""&amp;INDEX($E$76:$G$80,MATCH("●",INDEX($H$76:$AQ$80,,MATCH($D220,$70:$70,0)-7),0),1)&amp;""""&amp;"#g'"&amp;" ${CONFIG_DIR}db_data_config.txt; export "&amp;AW$192&amp;"="&amp;""""&amp;INDEX($E$76:$G$80,MATCH("●",INDEX($H$76:$AQ$80,,MATCH($D220,$70:$70,0)-7),0),1)&amp;""";"),",",""",""")</f>
        <v/>
      </c>
      <c r="AX220" s="73" t="str">
        <f>SUBSTITUTE(IF(INDEX($E$76:$G$80,MATCH("●",INDEX($H$76:$AQ$80,,MATCH($D220,$70:$70,0)-7),0),1)=VLOOKUP(AX$192,$AD$9:$AN$20,8,FALSE),"","sed -i "&amp;IF($AK$190="MacOS","'' ","")&amp;"'s#"&amp;AX$192&amp;"="""&amp;INDEX($E$76:$G$80,MATCH("●",INDEX($H$76:$AQ$80,,MATCH($D220,$70:$70,0)-7),0),1)&amp;""""&amp;"#"&amp;AX$192&amp;"="&amp;""""&amp;VLOOKUP(AX$192,$AD$9:$AN$20,8,FALSE)&amp;""""&amp;"#g'"&amp;"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0" s="73" t="str">
        <f>SUBSTITUTE(IF(VLOOKUP(AY$192,$AD$9:$AN$20,8,FALSE)=INDEX($E$82:$G$94,MATCH("●",INDEX($H$82:$AQ$94,,MATCH($D220,$70:$70,0)-7),0),1),"","sed -i "&amp;IF($AK$190="MacOS","'' ","")&amp;"'s#"&amp;AY$192&amp;"="""&amp;VLOOKUP(AY$192,$AD$9:$AN$20,8,FALSE)&amp;""""&amp;"#"&amp;AY$192&amp;"="&amp;""""&amp;INDEX($E$82:$G$94,MATCH("●",INDEX($H$82:$AQ$94,,MATCH($D220,$70:$70,0)-7),0),1)&amp;""""&amp;"#g'"&amp;" ${CONFIG_DIR}db_data_config.txt; export "&amp;AY$192&amp;"="&amp;""""&amp;INDEX($E$82:$G$94,MATCH("●",INDEX($H$82:$AQ$94,,MATCH($D220,$70:$70,0)-7),0),1)&amp;""";"),",",""",""")</f>
        <v>sed -i '' 's#COLUMN_DATA_TYPE="char"#COLUMN_DATA_TYPE="double"#g' ${CONFIG_DIR}db_data_config.txt; export COLUMN_DATA_TYPE="double";</v>
      </c>
      <c r="AZ220" s="73" t="str">
        <f>SUBSTITUTE(IF(INDEX($E$82:$G$94,MATCH("●",INDEX($H$82:$AQ$94,,MATCH($D220,$70:$70,0)-7),0),1)=VLOOKUP(AZ$192,$AD$9:$AN$20,8,FALSE),"","sed -i "&amp;IF($AK$190="MacOS","'' ","")&amp;"'s#"&amp;AZ$192&amp;"="""&amp;INDEX($E$82:$G$94,MATCH("●",INDEX($H$82:$AQ$94,,MATCH($D220,$70:$70,0)-7),0),1)&amp;""""&amp;"#"&amp;AZ$192&amp;"="&amp;""""&amp;VLOOKUP(AZ$192,$AD$9:$AN$20,8,FALSE)&amp;""""&amp;"#g'"&amp;"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0" s="73" t="str">
        <f>SUBSTITUTE(IF(VLOOKUP(BA$192,$AD$9:$AN$20,8,FALSE)=INDEX($E$96:$G$122,MATCH("●",INDEX($H$96:$AQ$122,,MATCH($D220,$70:$70,0)-7),0),1),"","sed -i "&amp;IF($AK$190="MacOS","'' ","")&amp;"'s#"&amp;BA$192&amp;"="""&amp;VLOOKUP(BA$192,$AD$9:$AN$20,8,FALSE)&amp;""""&amp;"#"&amp;BA$192&amp;"="&amp;""""&amp;INDEX($E$96:$G$122,MATCH("●",INDEX($H$96:$AQ$122,,MATCH($D220,$70:$70,0)-7),0),1)&amp;""""&amp;"#g'"&amp;" ${CONFIG_DIR}db_data_config.txt; export "&amp;BA$192&amp;"="&amp;""""&amp;INDEX($E$96:$G$122,MATCH("●",INDEX($H$96:$AQ$122,,MATCH($D220,$70:$70,0)-7),0),1)&amp;""";"),",",""",""")</f>
        <v/>
      </c>
      <c r="BB220" s="73" t="str">
        <f>SUBSTITUTE(IF(INDEX($E$96:$G$122,MATCH("●",INDEX($H$96:$AQ$122,,MATCH($D220,$70:$70,0)-7),0),1)=VLOOKUP(BB$192,$AD$9:$AN$20,8,FALSE),"","sed -i "&amp;IF($AK$190="MacOS","'' ","")&amp;"'s#"&amp;BB$192&amp;"="""&amp;INDEX($E$96:$G$122,MATCH("●",INDEX($H$96:$AQ$122,,MATCH($D220,$70:$70,0)-7),0),1)&amp;""""&amp;"#"&amp;BB$192&amp;"="&amp;""""&amp;VLOOKUP(BB$192,$AD$9:$AN$20,8,FALSE)&amp;""""&amp;"#g'"&amp;"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/>
      </c>
      <c r="BC220" s="73" t="str">
        <f>SUBSTITUTE(IF(VLOOKUP(BC$192,$AD$9:$AN$20,8,FALSE)=INDEX($E$124:$G$127,MATCH("●",INDEX($H$124:$AQ$127,,MATCH($D220,$70:$70,0)-7),0),1),"","sed -i "&amp;IF($AK$190="MacOS","'' ","")&amp;"'s#"&amp;BC$192&amp;"="""&amp;VLOOKUP(BC$192,$AD$9:$AN$20,8,FALSE)&amp;""""&amp;"#"&amp;BC$192&amp;"="&amp;""""&amp;INDEX($E$124:$G$127,MATCH("●",INDEX($H$124:$AQ$127,,MATCH($D220,$70:$70,0)-7),0),1)&amp;""""&amp;"#g'"&amp;" ${CONFIG_DIR}db_data_config.txt; export "&amp;BC$192&amp;"="&amp;""""&amp;INDEX($E$124:$G$127,MATCH("●",INDEX($H$124:$AQ$127,,MATCH($D220,$70:$70,0)-7),0),1)&amp;""";"),",",""",""")</f>
        <v/>
      </c>
      <c r="BD220" s="73" t="str">
        <f>SUBSTITUTE(IF(INDEX($E$124:$G$127,MATCH("●",INDEX($H$124:$AQ$127,,MATCH($D220,$70:$70,0)-7),0),1)=VLOOKUP(BD$192,$AD$9:$AN$20,8,FALSE),"","sed -i "&amp;IF($AK$190="MacOS","'' ","")&amp;"'s#"&amp;BD$192&amp;"="""&amp;INDEX($E$124:$G$127,MATCH("●",INDEX($H$124:$AQ$127,,MATCH($D220,$70:$70,0)-7),0),1)&amp;""""&amp;"#"&amp;BD$192&amp;"="&amp;""""&amp;VLOOKUP(BD$192,$AD$9:$AN$20,8,FALSE)&amp;""""&amp;"#g'"&amp;"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0" s="73" t="str">
        <f>SUBSTITUTE(IF(VLOOKUP(BE$192,$AD$9:$AN$20,8,FALSE)=INDEX($E$129:$G$134,MATCH("●",INDEX($H$129:$AQ$134,,MATCH($D220,$70:$70,0)-7),0),1),"","sed -i "&amp;IF($AK$190="MacOS","'' ","")&amp;"'s#"&amp;BE$192&amp;"="""&amp;VLOOKUP(BE$192,$AD$9:$AN$20,8,FALSE)&amp;""""&amp;"#"&amp;BE$192&amp;"="&amp;""""&amp;INDEX($E$129:$G$134,MATCH("●",INDEX($H$129:$AQ$134,,MATCH($D220,$70:$70,0)-7),0),1)&amp;""""&amp;"#g'"&amp;" ${CONFIG_DIR}db_data_config.txt; export "&amp;BE$192&amp;"="&amp;""""&amp;INDEX($E$129:$G$134,MATCH("●",INDEX($H$129:$AQ$134,,MATCH($D220,$70:$70,0)-7),0),1)&amp;""";"),",",""",""")</f>
        <v/>
      </c>
      <c r="BF220" s="73" t="str">
        <f>SUBSTITUTE(IF(INDEX($E$129:$G$134,MATCH("●",INDEX($H$129:$AQ$134,,MATCH($D220,$70:$70,0)-7),0),1)=VLOOKUP(BF$192,$AD$9:$AN$20,8,FALSE),"","sed -i "&amp;IF($AK$190="MacOS","'' ","")&amp;"'s#"&amp;BF$192&amp;"="""&amp;INDEX($E$129:$G$134,MATCH("●",INDEX($H$129:$AQ$134,,MATCH($D220,$70:$70,0)-7),0),1)&amp;""""&amp;"#"&amp;BF$192&amp;"="&amp;""""&amp;VLOOKUP(BF$192,$AD$9:$AN$20,8,FALSE)&amp;""""&amp;"#g'"&amp;"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0" s="73" t="str">
        <f>SUBSTITUTE(IF(VLOOKUP(BG$192,$AD$9:$AN$20,8,FALSE)=INDEX($E$136:$G$140,MATCH("●",INDEX($H$136:$AQ$140,,MATCH($D220,$70:$70,0)-7),0),1),"","sed -i "&amp;IF($AK$190="MacOS","'' ","")&amp;"'s#"&amp;BG$192&amp;"="""&amp;VLOOKUP(BG$192,$AD$9:$AN$20,8,FALSE)&amp;""""&amp;"#"&amp;BG$192&amp;"="&amp;""""&amp;INDEX($E$136:$G$140,MATCH("●",INDEX($H$136:$AQ$140,,MATCH($D220,$70:$70,0)-7),0),1)&amp;""""&amp;"#g'"&amp;" ${CONFIG_DIR}db_data_config.txt; export "&amp;BG$192&amp;"="&amp;""""&amp;INDEX($E$136:$G$140,MATCH("●",INDEX($H$136:$AQ$140,,MATCH($D220,$70:$70,0)-7),0),1)&amp;""";"),",",""",""")</f>
        <v/>
      </c>
      <c r="BH220" s="73" t="str">
        <f>SUBSTITUTE(IF(INDEX($E$136:$G$140,MATCH("●",INDEX($H$136:$AQ$140,,MATCH($D220,$70:$70,0)-7),0),1)=VLOOKUP(BH$192,$AD$9:$AN$20,8,FALSE),"","sed -i "&amp;IF($AK$190="MacOS","'' ","")&amp;"'s#"&amp;BH$192&amp;"="""&amp;INDEX($E$136:$G$140,MATCH("●",INDEX($H$136:$AQ$140,,MATCH($D220,$70:$70,0)-7),0),1)&amp;""""&amp;"#"&amp;BH$192&amp;"="&amp;""""&amp;VLOOKUP(BH$192,$AD$9:$AN$20,8,FALSE)&amp;""""&amp;"#g'"&amp;"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0" s="73" t="str">
        <f>SUBSTITUTE(IF(VLOOKUP(BI$192,$AD$9:$AN$20,8,FALSE)=INDEX($E$142:$G$146,MATCH("●",INDEX($H$142:$AQ$146,,MATCH($D220,$70:$70,0)-7),0),1),"","sed -i "&amp;IF($AK$190="MacOS","'' ","")&amp;"'s#"&amp;BI$192&amp;"="""&amp;VLOOKUP(BI$192,$AD$9:$AN$20,8,FALSE)&amp;""""&amp;"#"&amp;BI$192&amp;"="&amp;""""&amp;INDEX($E$142:$G$146,MATCH("●",INDEX($H$142:$AQ$146,,MATCH($D220,$70:$70,0)-7),0),1)&amp;""""&amp;"#g'"&amp;" ${CONFIG_DIR}db_data_config.txt; export "&amp;BI$192&amp;"="&amp;""""&amp;INDEX($E$142:$G$146,MATCH("●",INDEX($H$142:$AQ$146,,MATCH($D220,$70:$70,0)-7),0),1)&amp;""";"),",",""",""")</f>
        <v/>
      </c>
      <c r="BJ220" s="73" t="str">
        <f>SUBSTITUTE(IF(INDEX($E$142:$G$146,MATCH("●",INDEX($H$142:$AQ$146,,MATCH($D220,$70:$70,0)-7),0),1)=VLOOKUP(BJ$192,$AD$9:$AN$20,8,FALSE),"","sed -i "&amp;IF($AK$190="MacOS","'' ","")&amp;"'s#"&amp;BJ$192&amp;"="""&amp;INDEX($E$142:$G$146,MATCH("●",INDEX($H$142:$AQ$146,,MATCH($D220,$70:$70,0)-7),0),1)&amp;""""&amp;"#"&amp;BJ$192&amp;"="&amp;""""&amp;VLOOKUP(BJ$192,$AD$9:$AN$20,8,FALSE)&amp;""""&amp;"#g'"&amp;"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0" s="73" t="str">
        <f>SUBSTITUTE(IF(VLOOKUP(BK$192,$AD$9:$AN$20,8,FALSE)=INDEX($E$148:$G$150,MATCH("●",INDEX($H$148:$AQ$150,,MATCH($D220,$70:$70,0)-7),0),1),"","sed -i "&amp;IF($AK$190="MacOS","'' ","")&amp;"'s#"&amp;BK$192&amp;"="""&amp;VLOOKUP(BK$192,$AD$9:$AN$20,8,FALSE)&amp;""""&amp;"#"&amp;BK$192&amp;"="&amp;""""&amp;INDEX($E$148:$G$150,MATCH("●",INDEX($H$148:$AQ$150,,MATCH($D220,$70:$70,0)-7),0),1)&amp;""""&amp;"#g'"&amp;" ${CONFIG_DIR}db_data_config.txt; export "&amp;BK$192&amp;"="&amp;""""&amp;INDEX($E$148:$G$150,MATCH("●",INDEX($H$148:$AQ$150,,MATCH($D220,$70:$70,0)-7),0),1)&amp;""";"),",",""",""")</f>
        <v/>
      </c>
      <c r="BL220" s="73" t="str">
        <f>SUBSTITUTE(IF(INDEX($E$148:$G$150,MATCH("●",INDEX($H$148:$AQ$150,,MATCH($D220,$70:$70,0)-7),0),1)=VLOOKUP(BL$192,$AD$9:$AN$20,8,FALSE),"","sed -i "&amp;IF($AK$190="MacOS","'' ","")&amp;"'s#"&amp;BL$192&amp;"="""&amp;INDEX($E$148:$G$150,MATCH("●",INDEX($H$148:$AQ$150,,MATCH($D220,$70:$70,0)-7),0),1)&amp;""""&amp;"#"&amp;BL$192&amp;"="&amp;""""&amp;VLOOKUP(BL$192,$AD$9:$AN$20,8,FALSE)&amp;""""&amp;"#g'"&amp;"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0" s="73" t="str">
        <f>SUBSTITUTE(IF(VLOOKUP(BM$192,$AD$9:$AN$20,8,FALSE)=INDEX($E$152:$G$154,MATCH("●",INDEX($H$152:$AQ$154,,MATCH($D220,$70:$70,0)-7),0),1),"","sed -i "&amp;IF($AK$190="MacOS","'' ","")&amp;"'s#"&amp;BM$192&amp;"="""&amp;VLOOKUP(BM$192,$AD$9:$AN$20,8,FALSE)&amp;""""&amp;"#"&amp;BM$192&amp;"="&amp;""""&amp;INDEX($E$152:$G$154,MATCH("●",INDEX($H$152:$AQ$154,,MATCH($D220,$70:$70,0)-7),0),1)&amp;""""&amp;"#g'"&amp;" ${CONFIG_DIR}db_data_config.txt; export "&amp;BM$192&amp;"="&amp;""""&amp;INDEX($E$152:$G$154,MATCH("●",INDEX($H$152:$AQ$154,,MATCH($D220,$70:$70,0)-7),0),1)&amp;""";"),",",""",""")</f>
        <v/>
      </c>
      <c r="BN220" s="73" t="str">
        <f>SUBSTITUTE(IF(INDEX($E$152:$G$154,MATCH("●",INDEX($H$152:$AQ$154,,MATCH($D220,$70:$70,0)-7),0),1)=VLOOKUP(BN$192,$AD$9:$AN$20,8,FALSE),"","sed -i "&amp;IF($AK$190="MacOS","'' ","")&amp;"'s#"&amp;BN$192&amp;"="""&amp;INDEX($E$152:$G$154,MATCH("●",INDEX($H$152:$AQ$154,,MATCH($D220,$70:$70,0)-7),0),1)&amp;""""&amp;"#"&amp;BN$192&amp;"="&amp;""""&amp;VLOOKUP(BN$192,$AD$9:$AN$20,8,FALSE)&amp;""""&amp;"#g'"&amp;"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0" s="73" t="str">
        <f>SUBSTITUTE(IF(VLOOKUP(BO$192,$AD$9:$AN$20,8,FALSE)=INDEX($E$156:$G$158,MATCH("●",INDEX($H$156:$AQ$158,,MATCH($D220,$70:$70,0)-7),0),1),"","sed -i "&amp;IF($AK$190="MacOS","'' ","")&amp;"'s#"&amp;BO$192&amp;"="""&amp;VLOOKUP(BO$192,$AD$9:$AN$20,8,FALSE)&amp;""""&amp;"#"&amp;BO$192&amp;"="&amp;""""&amp;INDEX($E$156:$G$158,MATCH("●",INDEX($H$156:$AQ$158,,MATCH($D220,$70:$70,0)-7),0),1)&amp;""""&amp;"#g'"&amp;" ${CONFIG_DIR}db_data_config.txt; export "&amp;BO$192&amp;"="&amp;""""&amp;INDEX($E$156:$G$158,MATCH("●",INDEX($H$156:$AQ$158,,MATCH($D220,$70:$70,0)-7),0),1)&amp;""";"),",",""",""")</f>
        <v/>
      </c>
      <c r="BP220" s="73" t="str">
        <f>SUBSTITUTE(IF(INDEX($E$156:$G$158,MATCH("●",INDEX($H$156:$AQ$158,,MATCH($D220,$70:$70,0)-7),0),1)=VLOOKUP(BP$192,$AD$9:$AN$20,8,FALSE),"","sed -i "&amp;IF($AK$190="MacOS","'' ","")&amp;"'s#"&amp;BP$192&amp;"="""&amp;INDEX($E$156:$G$158,MATCH("●",INDEX($H$156:$AQ$158,,MATCH($D220,$70:$70,0)-7),0),1)&amp;""""&amp;"#"&amp;BP$192&amp;"="&amp;""""&amp;VLOOKUP(BP$192,$AD$9:$AN$20,8,FALSE)&amp;""""&amp;"#g'"&amp;"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0" s="73" t="str">
        <f>SUBSTITUTE(IF(VLOOKUP(BQ$192,$AD$9:$AN$20,8,FALSE)=INDEX($E$160:$G$162,MATCH("●",INDEX($H$160:$AQ$162,,MATCH($D220,$70:$70,0)-7),0),1),"","sed -i "&amp;IF($AK$190="MacOS","'' ","")&amp;"'s#"&amp;BQ$192&amp;"="""&amp;VLOOKUP(BQ$192,$AD$9:$AN$20,8,FALSE)&amp;""""&amp;"#"&amp;BQ$192&amp;"="&amp;""""&amp;INDEX($E$160:$G$162,MATCH("●",INDEX($H$160:$AQ$162,,MATCH($D220,$70:$70,0)-7),0),1)&amp;""""&amp;"#g'"&amp;" ${CONFIG_DIR}db_data_config.txt; export "&amp;BQ$192&amp;"="&amp;""""&amp;INDEX($E$160:$G$162,MATCH("●",INDEX($H$160:$AQ$162,,MATCH($D220,$70:$70,0)-7),0),1)&amp;""";"),",",""",""")</f>
        <v/>
      </c>
      <c r="BR220" s="73" t="str">
        <f>SUBSTITUTE(IF(INDEX($E$160:$G$162,MATCH("●",INDEX($H$160:$AQ$162,,MATCH($D220,$70:$70,0)-7),0),1)=VLOOKUP(BR$192,$AD$9:$AN$20,8,FALSE),"","sed -i "&amp;IF($AK$190="MacOS","'' ","")&amp;"'s#"&amp;BR$192&amp;"="""&amp;INDEX($E$160:$G$162,MATCH("●",INDEX($H$160:$AQ$162,,MATCH($D220,$70:$70,0)-7),0),1)&amp;""""&amp;"#"&amp;BR$192&amp;"="&amp;""""&amp;VLOOKUP(BR$192,$AD$9:$AN$20,8,FALSE)&amp;""""&amp;"#g'"&amp;"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0" s="73" t="str">
        <f>SUBSTITUTE(IF(VLOOKUP(BS$192,$AD$9:$AN$20,8,FALSE)=INDEX($E$164:$G$166,MATCH("●",INDEX($H$164:$AQ$166,,MATCH($D220,$70:$70,0)-7),0),1),"","sed -i "&amp;IF($AK$190="MacOS","'' ","")&amp;"'s#"&amp;BS$192&amp;"="""&amp;VLOOKUP(BS$192,$AD$9:$AN$20,8,FALSE)&amp;""""&amp;"#"&amp;BS$192&amp;"="&amp;""""&amp;INDEX($E$164:$G$166,MATCH("●",INDEX($H$164:$AQ$166,,MATCH($D220,$70:$70,0)-7),0),1)&amp;""""&amp;"#g'"&amp;" ${CONFIG_DIR}db_data_config.txt; export "&amp;BS$192&amp;"="&amp;""""&amp;INDEX($E$164:$G$166,MATCH("●",INDEX($H$164:$AQ$166,,MATCH($D220,$70:$70,0)-7),0),1)&amp;""";"),",",""",""")</f>
        <v/>
      </c>
      <c r="BT220" s="73" t="str">
        <f>SUBSTITUTE(IF(INDEX($E$164:$G$166,MATCH("●",INDEX($H$164:$AQ$166,,MATCH($D220,$70:$70,0)-7),0),1)=VLOOKUP(BT$192,$AD$9:$AN$20,8,FALSE),"","sed -i "&amp;IF($AK$190="MacOS","'' ","")&amp;"'s#"&amp;BT$192&amp;"="""&amp;INDEX($E$164:$G$166,MATCH("●",INDEX($H$164:$AQ$166,,MATCH($D220,$70:$70,0)-7),0),1)&amp;""""&amp;"#"&amp;BT$192&amp;"="&amp;""""&amp;VLOOKUP(BT$192,$AD$9:$AN$20,8,FALSE)&amp;""""&amp;"#g'"&amp;"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0" s="60" t="s">
        <v>1107</v>
      </c>
    </row>
    <row r="221" spans="4:73" ht="90" customHeight="1">
      <c r="D221" s="138">
        <f t="shared" si="3"/>
        <v>172</v>
      </c>
      <c r="E221" s="139"/>
      <c r="F221" s="139"/>
      <c r="G221" s="140"/>
      <c r="H221" s="45" t="str">
        <f t="shared" ca="1" si="2"/>
        <v>clear; echo テストケース172; sed -i '' 's#COLUMN_DATA_TYPE="char"#COLUMN_DATA_TYPE="double"#g' ${CONFIG_DIR}db_data_config.txt; export COLUMN_DATA_TYPE="double";sed -i '' 's#COLUMN_DATA_LENGTH="3"#COLUMN_DATA_LENGTH="A.15"#g' ${CONFIG_DIR}db_data_config.txt; export COLUMN_DATA_LENGTH="A.15";sh ./script/db_check_data_validate_config.sh; sed -i '' 's#COLUMN_DATA_TYPE="double"#COLUMN_DATA_TYPE="char"#g' ${CONFIG_DIR}db_data_config.txt; export COLUMN_DATA_TYPE="char";sed -i '' 's#COLUMN_DATA_LENGTH="A.15"#COLUMN_DATA_LENGTH="3"#g' ${CONFIG_DIR}db_data_config.txt; export COLUMN_DATA_LENGTH="3";</v>
      </c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7"/>
      <c r="AE221" s="146" t="str" cm="1">
        <f t="array" ref="AE221">SUBSTITUTE(INDEX($H$168:$AQ$168, , MATCH($D221, $70:$70, 0)-7),"-","")</f>
        <v>異常</v>
      </c>
      <c r="AF221" s="147"/>
      <c r="AG221" s="148"/>
      <c r="AH221" s="156" t="s">
        <v>1058</v>
      </c>
      <c r="AI221" s="157"/>
      <c r="AJ221" s="157"/>
      <c r="AK221" s="157"/>
      <c r="AL221" s="157"/>
      <c r="AM221" s="157"/>
      <c r="AN221" s="157"/>
      <c r="AO221" s="157"/>
      <c r="AP221" s="157"/>
      <c r="AQ221" s="158"/>
      <c r="AS221" s="69" t="str" cm="1">
        <f t="array" ref="AS221">SUBSTITUTE(TEXT(INDEX($H$171:$AQ$171,1,$D221-144),"000000"),"-","")</f>
        <v>220161</v>
      </c>
      <c r="AT221" s="70"/>
      <c r="AU221" s="71"/>
      <c r="AW221" s="73" t="str">
        <f>SUBSTITUTE(IF(VLOOKUP(AW$192,$AD$9:$AN$20,8,FALSE)=INDEX($E$76:$G$80,MATCH("●",INDEX($H$76:$AQ$80,,MATCH($D221,$70:$70,0)-7),0),1),"","sed -i "&amp;IF($AK$190="MacOS","'' ","")&amp;"'s#"&amp;AW$192&amp;"="""&amp;VLOOKUP(AW$192,$AD$9:$AN$20,8,FALSE)&amp;""""&amp;"#"&amp;AW$192&amp;"="&amp;""""&amp;INDEX($E$76:$G$80,MATCH("●",INDEX($H$76:$AQ$80,,MATCH($D221,$70:$70,0)-7),0),1)&amp;""""&amp;"#g'"&amp;" ${CONFIG_DIR}db_data_config.txt; export "&amp;AW$192&amp;"="&amp;""""&amp;INDEX($E$76:$G$80,MATCH("●",INDEX($H$76:$AQ$80,,MATCH($D221,$70:$70,0)-7),0),1)&amp;""";"),",",""",""")</f>
        <v/>
      </c>
      <c r="AX221" s="73" t="str">
        <f>SUBSTITUTE(IF(INDEX($E$76:$G$80,MATCH("●",INDEX($H$76:$AQ$80,,MATCH($D221,$70:$70,0)-7),0),1)=VLOOKUP(AX$192,$AD$9:$AN$20,8,FALSE),"","sed -i "&amp;IF($AK$190="MacOS","'' ","")&amp;"'s#"&amp;AX$192&amp;"="""&amp;INDEX($E$76:$G$80,MATCH("●",INDEX($H$76:$AQ$80,,MATCH($D221,$70:$70,0)-7),0),1)&amp;""""&amp;"#"&amp;AX$192&amp;"="&amp;""""&amp;VLOOKUP(AX$192,$AD$9:$AN$20,8,FALSE)&amp;""""&amp;"#g'"&amp;"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1" s="73" t="str">
        <f>SUBSTITUTE(IF(VLOOKUP(AY$192,$AD$9:$AN$20,8,FALSE)=INDEX($E$82:$G$94,MATCH("●",INDEX($H$82:$AQ$94,,MATCH($D221,$70:$70,0)-7),0),1),"","sed -i "&amp;IF($AK$190="MacOS","'' ","")&amp;"'s#"&amp;AY$192&amp;"="""&amp;VLOOKUP(AY$192,$AD$9:$AN$20,8,FALSE)&amp;""""&amp;"#"&amp;AY$192&amp;"="&amp;""""&amp;INDEX($E$82:$G$94,MATCH("●",INDEX($H$82:$AQ$94,,MATCH($D221,$70:$70,0)-7),0),1)&amp;""""&amp;"#g'"&amp;" ${CONFIG_DIR}db_data_config.txt; export "&amp;AY$192&amp;"="&amp;""""&amp;INDEX($E$82:$G$94,MATCH("●",INDEX($H$82:$AQ$94,,MATCH($D221,$70:$70,0)-7),0),1)&amp;""";"),",",""",""")</f>
        <v>sed -i '' 's#COLUMN_DATA_TYPE="char"#COLUMN_DATA_TYPE="double"#g' ${CONFIG_DIR}db_data_config.txt; export COLUMN_DATA_TYPE="double";</v>
      </c>
      <c r="AZ221" s="73" t="str">
        <f>SUBSTITUTE(IF(INDEX($E$82:$G$94,MATCH("●",INDEX($H$82:$AQ$94,,MATCH($D221,$70:$70,0)-7),0),1)=VLOOKUP(AZ$192,$AD$9:$AN$20,8,FALSE),"","sed -i "&amp;IF($AK$190="MacOS","'' ","")&amp;"'s#"&amp;AZ$192&amp;"="""&amp;INDEX($E$82:$G$94,MATCH("●",INDEX($H$82:$AQ$94,,MATCH($D221,$70:$70,0)-7),0),1)&amp;""""&amp;"#"&amp;AZ$192&amp;"="&amp;""""&amp;VLOOKUP(AZ$192,$AD$9:$AN$20,8,FALSE)&amp;""""&amp;"#g'"&amp;"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1" s="73" t="str">
        <f>SUBSTITUTE(IF(VLOOKUP(BA$192,$AD$9:$AN$20,8,FALSE)=INDEX($E$96:$G$122,MATCH("●",INDEX($H$96:$AQ$122,,MATCH($D221,$70:$70,0)-7),0),1),"","sed -i "&amp;IF($AK$190="MacOS","'' ","")&amp;"'s#"&amp;BA$192&amp;"="""&amp;VLOOKUP(BA$192,$AD$9:$AN$20,8,FALSE)&amp;""""&amp;"#"&amp;BA$192&amp;"="&amp;""""&amp;INDEX($E$96:$G$122,MATCH("●",INDEX($H$96:$AQ$122,,MATCH($D221,$70:$70,0)-7),0),1)&amp;""""&amp;"#g'"&amp;" ${CONFIG_DIR}db_data_config.txt; export "&amp;BA$192&amp;"="&amp;""""&amp;INDEX($E$96:$G$122,MATCH("●",INDEX($H$96:$AQ$122,,MATCH($D221,$70:$70,0)-7),0),1)&amp;""";"),",",""",""")</f>
        <v>sed -i '' 's#COLUMN_DATA_LENGTH="3"#COLUMN_DATA_LENGTH="A.15"#g' ${CONFIG_DIR}db_data_config.txt; export COLUMN_DATA_LENGTH="A.15";</v>
      </c>
      <c r="BB221" s="73" t="str">
        <f>SUBSTITUTE(IF(INDEX($E$96:$G$122,MATCH("●",INDEX($H$96:$AQ$122,,MATCH($D221,$70:$70,0)-7),0),1)=VLOOKUP(BB$192,$AD$9:$AN$20,8,FALSE),"","sed -i "&amp;IF($AK$190="MacOS","'' ","")&amp;"'s#"&amp;BB$192&amp;"="""&amp;INDEX($E$96:$G$122,MATCH("●",INDEX($H$96:$AQ$122,,MATCH($D221,$70:$70,0)-7),0),1)&amp;""""&amp;"#"&amp;BB$192&amp;"="&amp;""""&amp;VLOOKUP(BB$192,$AD$9:$AN$20,8,FALSE)&amp;""""&amp;"#g'"&amp;"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's#COLUMN_DATA_LENGTH="A.15"#COLUMN_DATA_LENGTH="3"#g' ${CONFIG_DIR}db_data_config.txt; export COLUMN_DATA_LENGTH="3";</v>
      </c>
      <c r="BC221" s="73" t="str">
        <f>SUBSTITUTE(IF(VLOOKUP(BC$192,$AD$9:$AN$20,8,FALSE)=INDEX($E$124:$G$127,MATCH("●",INDEX($H$124:$AQ$127,,MATCH($D221,$70:$70,0)-7),0),1),"","sed -i "&amp;IF($AK$190="MacOS","'' ","")&amp;"'s#"&amp;BC$192&amp;"="""&amp;VLOOKUP(BC$192,$AD$9:$AN$20,8,FALSE)&amp;""""&amp;"#"&amp;BC$192&amp;"="&amp;""""&amp;INDEX($E$124:$G$127,MATCH("●",INDEX($H$124:$AQ$127,,MATCH($D221,$70:$70,0)-7),0),1)&amp;""""&amp;"#g'"&amp;" ${CONFIG_DIR}db_data_config.txt; export "&amp;BC$192&amp;"="&amp;""""&amp;INDEX($E$124:$G$127,MATCH("●",INDEX($H$124:$AQ$127,,MATCH($D221,$70:$70,0)-7),0),1)&amp;""";"),",",""",""")</f>
        <v/>
      </c>
      <c r="BD221" s="73" t="str">
        <f>SUBSTITUTE(IF(INDEX($E$124:$G$127,MATCH("●",INDEX($H$124:$AQ$127,,MATCH($D221,$70:$70,0)-7),0),1)=VLOOKUP(BD$192,$AD$9:$AN$20,8,FALSE),"","sed -i "&amp;IF($AK$190="MacOS","'' ","")&amp;"'s#"&amp;BD$192&amp;"="""&amp;INDEX($E$124:$G$127,MATCH("●",INDEX($H$124:$AQ$127,,MATCH($D221,$70:$70,0)-7),0),1)&amp;""""&amp;"#"&amp;BD$192&amp;"="&amp;""""&amp;VLOOKUP(BD$192,$AD$9:$AN$20,8,FALSE)&amp;""""&amp;"#g'"&amp;"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1" s="73" t="str">
        <f>SUBSTITUTE(IF(VLOOKUP(BE$192,$AD$9:$AN$20,8,FALSE)=INDEX($E$129:$G$134,MATCH("●",INDEX($H$129:$AQ$134,,MATCH($D221,$70:$70,0)-7),0),1),"","sed -i "&amp;IF($AK$190="MacOS","'' ","")&amp;"'s#"&amp;BE$192&amp;"="""&amp;VLOOKUP(BE$192,$AD$9:$AN$20,8,FALSE)&amp;""""&amp;"#"&amp;BE$192&amp;"="&amp;""""&amp;INDEX($E$129:$G$134,MATCH("●",INDEX($H$129:$AQ$134,,MATCH($D221,$70:$70,0)-7),0),1)&amp;""""&amp;"#g'"&amp;" ${CONFIG_DIR}db_data_config.txt; export "&amp;BE$192&amp;"="&amp;""""&amp;INDEX($E$129:$G$134,MATCH("●",INDEX($H$129:$AQ$134,,MATCH($D221,$70:$70,0)-7),0),1)&amp;""";"),",",""",""")</f>
        <v/>
      </c>
      <c r="BF221" s="73" t="str">
        <f>SUBSTITUTE(IF(INDEX($E$129:$G$134,MATCH("●",INDEX($H$129:$AQ$134,,MATCH($D221,$70:$70,0)-7),0),1)=VLOOKUP(BF$192,$AD$9:$AN$20,8,FALSE),"","sed -i "&amp;IF($AK$190="MacOS","'' ","")&amp;"'s#"&amp;BF$192&amp;"="""&amp;INDEX($E$129:$G$134,MATCH("●",INDEX($H$129:$AQ$134,,MATCH($D221,$70:$70,0)-7),0),1)&amp;""""&amp;"#"&amp;BF$192&amp;"="&amp;""""&amp;VLOOKUP(BF$192,$AD$9:$AN$20,8,FALSE)&amp;""""&amp;"#g'"&amp;"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1" s="73" t="str">
        <f>SUBSTITUTE(IF(VLOOKUP(BG$192,$AD$9:$AN$20,8,FALSE)=INDEX($E$136:$G$140,MATCH("●",INDEX($H$136:$AQ$140,,MATCH($D221,$70:$70,0)-7),0),1),"","sed -i "&amp;IF($AK$190="MacOS","'' ","")&amp;"'s#"&amp;BG$192&amp;"="""&amp;VLOOKUP(BG$192,$AD$9:$AN$20,8,FALSE)&amp;""""&amp;"#"&amp;BG$192&amp;"="&amp;""""&amp;INDEX($E$136:$G$140,MATCH("●",INDEX($H$136:$AQ$140,,MATCH($D221,$70:$70,0)-7),0),1)&amp;""""&amp;"#g'"&amp;" ${CONFIG_DIR}db_data_config.txt; export "&amp;BG$192&amp;"="&amp;""""&amp;INDEX($E$136:$G$140,MATCH("●",INDEX($H$136:$AQ$140,,MATCH($D221,$70:$70,0)-7),0),1)&amp;""";"),",",""",""")</f>
        <v/>
      </c>
      <c r="BH221" s="73" t="str">
        <f>SUBSTITUTE(IF(INDEX($E$136:$G$140,MATCH("●",INDEX($H$136:$AQ$140,,MATCH($D221,$70:$70,0)-7),0),1)=VLOOKUP(BH$192,$AD$9:$AN$20,8,FALSE),"","sed -i "&amp;IF($AK$190="MacOS","'' ","")&amp;"'s#"&amp;BH$192&amp;"="""&amp;INDEX($E$136:$G$140,MATCH("●",INDEX($H$136:$AQ$140,,MATCH($D221,$70:$70,0)-7),0),1)&amp;""""&amp;"#"&amp;BH$192&amp;"="&amp;""""&amp;VLOOKUP(BH$192,$AD$9:$AN$20,8,FALSE)&amp;""""&amp;"#g'"&amp;"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1" s="73" t="str">
        <f>SUBSTITUTE(IF(VLOOKUP(BI$192,$AD$9:$AN$20,8,FALSE)=INDEX($E$142:$G$146,MATCH("●",INDEX($H$142:$AQ$146,,MATCH($D221,$70:$70,0)-7),0),1),"","sed -i "&amp;IF($AK$190="MacOS","'' ","")&amp;"'s#"&amp;BI$192&amp;"="""&amp;VLOOKUP(BI$192,$AD$9:$AN$20,8,FALSE)&amp;""""&amp;"#"&amp;BI$192&amp;"="&amp;""""&amp;INDEX($E$142:$G$146,MATCH("●",INDEX($H$142:$AQ$146,,MATCH($D221,$70:$70,0)-7),0),1)&amp;""""&amp;"#g'"&amp;" ${CONFIG_DIR}db_data_config.txt; export "&amp;BI$192&amp;"="&amp;""""&amp;INDEX($E$142:$G$146,MATCH("●",INDEX($H$142:$AQ$146,,MATCH($D221,$70:$70,0)-7),0),1)&amp;""";"),",",""",""")</f>
        <v/>
      </c>
      <c r="BJ221" s="73" t="str">
        <f>SUBSTITUTE(IF(INDEX($E$142:$G$146,MATCH("●",INDEX($H$142:$AQ$146,,MATCH($D221,$70:$70,0)-7),0),1)=VLOOKUP(BJ$192,$AD$9:$AN$20,8,FALSE),"","sed -i "&amp;IF($AK$190="MacOS","'' ","")&amp;"'s#"&amp;BJ$192&amp;"="""&amp;INDEX($E$142:$G$146,MATCH("●",INDEX($H$142:$AQ$146,,MATCH($D221,$70:$70,0)-7),0),1)&amp;""""&amp;"#"&amp;BJ$192&amp;"="&amp;""""&amp;VLOOKUP(BJ$192,$AD$9:$AN$20,8,FALSE)&amp;""""&amp;"#g'"&amp;"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1" s="73" t="str">
        <f>SUBSTITUTE(IF(VLOOKUP(BK$192,$AD$9:$AN$20,8,FALSE)=INDEX($E$148:$G$150,MATCH("●",INDEX($H$148:$AQ$150,,MATCH($D221,$70:$70,0)-7),0),1),"","sed -i "&amp;IF($AK$190="MacOS","'' ","")&amp;"'s#"&amp;BK$192&amp;"="""&amp;VLOOKUP(BK$192,$AD$9:$AN$20,8,FALSE)&amp;""""&amp;"#"&amp;BK$192&amp;"="&amp;""""&amp;INDEX($E$148:$G$150,MATCH("●",INDEX($H$148:$AQ$150,,MATCH($D221,$70:$70,0)-7),0),1)&amp;""""&amp;"#g'"&amp;" ${CONFIG_DIR}db_data_config.txt; export "&amp;BK$192&amp;"="&amp;""""&amp;INDEX($E$148:$G$150,MATCH("●",INDEX($H$148:$AQ$150,,MATCH($D221,$70:$70,0)-7),0),1)&amp;""";"),",",""",""")</f>
        <v/>
      </c>
      <c r="BL221" s="73" t="str">
        <f>SUBSTITUTE(IF(INDEX($E$148:$G$150,MATCH("●",INDEX($H$148:$AQ$150,,MATCH($D221,$70:$70,0)-7),0),1)=VLOOKUP(BL$192,$AD$9:$AN$20,8,FALSE),"","sed -i "&amp;IF($AK$190="MacOS","'' ","")&amp;"'s#"&amp;BL$192&amp;"="""&amp;INDEX($E$148:$G$150,MATCH("●",INDEX($H$148:$AQ$150,,MATCH($D221,$70:$70,0)-7),0),1)&amp;""""&amp;"#"&amp;BL$192&amp;"="&amp;""""&amp;VLOOKUP(BL$192,$AD$9:$AN$20,8,FALSE)&amp;""""&amp;"#g'"&amp;"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1" s="73" t="str">
        <f>SUBSTITUTE(IF(VLOOKUP(BM$192,$AD$9:$AN$20,8,FALSE)=INDEX($E$152:$G$154,MATCH("●",INDEX($H$152:$AQ$154,,MATCH($D221,$70:$70,0)-7),0),1),"","sed -i "&amp;IF($AK$190="MacOS","'' ","")&amp;"'s#"&amp;BM$192&amp;"="""&amp;VLOOKUP(BM$192,$AD$9:$AN$20,8,FALSE)&amp;""""&amp;"#"&amp;BM$192&amp;"="&amp;""""&amp;INDEX($E$152:$G$154,MATCH("●",INDEX($H$152:$AQ$154,,MATCH($D221,$70:$70,0)-7),0),1)&amp;""""&amp;"#g'"&amp;" ${CONFIG_DIR}db_data_config.txt; export "&amp;BM$192&amp;"="&amp;""""&amp;INDEX($E$152:$G$154,MATCH("●",INDEX($H$152:$AQ$154,,MATCH($D221,$70:$70,0)-7),0),1)&amp;""";"),",",""",""")</f>
        <v/>
      </c>
      <c r="BN221" s="73" t="str">
        <f>SUBSTITUTE(IF(INDEX($E$152:$G$154,MATCH("●",INDEX($H$152:$AQ$154,,MATCH($D221,$70:$70,0)-7),0),1)=VLOOKUP(BN$192,$AD$9:$AN$20,8,FALSE),"","sed -i "&amp;IF($AK$190="MacOS","'' ","")&amp;"'s#"&amp;BN$192&amp;"="""&amp;INDEX($E$152:$G$154,MATCH("●",INDEX($H$152:$AQ$154,,MATCH($D221,$70:$70,0)-7),0),1)&amp;""""&amp;"#"&amp;BN$192&amp;"="&amp;""""&amp;VLOOKUP(BN$192,$AD$9:$AN$20,8,FALSE)&amp;""""&amp;"#g'"&amp;"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1" s="73" t="str">
        <f>SUBSTITUTE(IF(VLOOKUP(BO$192,$AD$9:$AN$20,8,FALSE)=INDEX($E$156:$G$158,MATCH("●",INDEX($H$156:$AQ$158,,MATCH($D221,$70:$70,0)-7),0),1),"","sed -i "&amp;IF($AK$190="MacOS","'' ","")&amp;"'s#"&amp;BO$192&amp;"="""&amp;VLOOKUP(BO$192,$AD$9:$AN$20,8,FALSE)&amp;""""&amp;"#"&amp;BO$192&amp;"="&amp;""""&amp;INDEX($E$156:$G$158,MATCH("●",INDEX($H$156:$AQ$158,,MATCH($D221,$70:$70,0)-7),0),1)&amp;""""&amp;"#g'"&amp;" ${CONFIG_DIR}db_data_config.txt; export "&amp;BO$192&amp;"="&amp;""""&amp;INDEX($E$156:$G$158,MATCH("●",INDEX($H$156:$AQ$158,,MATCH($D221,$70:$70,0)-7),0),1)&amp;""";"),",",""",""")</f>
        <v/>
      </c>
      <c r="BP221" s="73" t="str">
        <f>SUBSTITUTE(IF(INDEX($E$156:$G$158,MATCH("●",INDEX($H$156:$AQ$158,,MATCH($D221,$70:$70,0)-7),0),1)=VLOOKUP(BP$192,$AD$9:$AN$20,8,FALSE),"","sed -i "&amp;IF($AK$190="MacOS","'' ","")&amp;"'s#"&amp;BP$192&amp;"="""&amp;INDEX($E$156:$G$158,MATCH("●",INDEX($H$156:$AQ$158,,MATCH($D221,$70:$70,0)-7),0),1)&amp;""""&amp;"#"&amp;BP$192&amp;"="&amp;""""&amp;VLOOKUP(BP$192,$AD$9:$AN$20,8,FALSE)&amp;""""&amp;"#g'"&amp;"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1" s="73" t="str">
        <f>SUBSTITUTE(IF(VLOOKUP(BQ$192,$AD$9:$AN$20,8,FALSE)=INDEX($E$160:$G$162,MATCH("●",INDEX($H$160:$AQ$162,,MATCH($D221,$70:$70,0)-7),0),1),"","sed -i "&amp;IF($AK$190="MacOS","'' ","")&amp;"'s#"&amp;BQ$192&amp;"="""&amp;VLOOKUP(BQ$192,$AD$9:$AN$20,8,FALSE)&amp;""""&amp;"#"&amp;BQ$192&amp;"="&amp;""""&amp;INDEX($E$160:$G$162,MATCH("●",INDEX($H$160:$AQ$162,,MATCH($D221,$70:$70,0)-7),0),1)&amp;""""&amp;"#g'"&amp;" ${CONFIG_DIR}db_data_config.txt; export "&amp;BQ$192&amp;"="&amp;""""&amp;INDEX($E$160:$G$162,MATCH("●",INDEX($H$160:$AQ$162,,MATCH($D221,$70:$70,0)-7),0),1)&amp;""";"),",",""",""")</f>
        <v/>
      </c>
      <c r="BR221" s="73" t="str">
        <f>SUBSTITUTE(IF(INDEX($E$160:$G$162,MATCH("●",INDEX($H$160:$AQ$162,,MATCH($D221,$70:$70,0)-7),0),1)=VLOOKUP(BR$192,$AD$9:$AN$20,8,FALSE),"","sed -i "&amp;IF($AK$190="MacOS","'' ","")&amp;"'s#"&amp;BR$192&amp;"="""&amp;INDEX($E$160:$G$162,MATCH("●",INDEX($H$160:$AQ$162,,MATCH($D221,$70:$70,0)-7),0),1)&amp;""""&amp;"#"&amp;BR$192&amp;"="&amp;""""&amp;VLOOKUP(BR$192,$AD$9:$AN$20,8,FALSE)&amp;""""&amp;"#g'"&amp;"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1" s="73" t="str">
        <f>SUBSTITUTE(IF(VLOOKUP(BS$192,$AD$9:$AN$20,8,FALSE)=INDEX($E$164:$G$166,MATCH("●",INDEX($H$164:$AQ$166,,MATCH($D221,$70:$70,0)-7),0),1),"","sed -i "&amp;IF($AK$190="MacOS","'' ","")&amp;"'s#"&amp;BS$192&amp;"="""&amp;VLOOKUP(BS$192,$AD$9:$AN$20,8,FALSE)&amp;""""&amp;"#"&amp;BS$192&amp;"="&amp;""""&amp;INDEX($E$164:$G$166,MATCH("●",INDEX($H$164:$AQ$166,,MATCH($D221,$70:$70,0)-7),0),1)&amp;""""&amp;"#g'"&amp;" ${CONFIG_DIR}db_data_config.txt; export "&amp;BS$192&amp;"="&amp;""""&amp;INDEX($E$164:$G$166,MATCH("●",INDEX($H$164:$AQ$166,,MATCH($D221,$70:$70,0)-7),0),1)&amp;""";"),",",""",""")</f>
        <v/>
      </c>
      <c r="BT221" s="73" t="str">
        <f>SUBSTITUTE(IF(INDEX($E$164:$G$166,MATCH("●",INDEX($H$164:$AQ$166,,MATCH($D221,$70:$70,0)-7),0),1)=VLOOKUP(BT$192,$AD$9:$AN$20,8,FALSE),"","sed -i "&amp;IF($AK$190="MacOS","'' ","")&amp;"'s#"&amp;BT$192&amp;"="""&amp;INDEX($E$164:$G$166,MATCH("●",INDEX($H$164:$AQ$166,,MATCH($D221,$70:$70,0)-7),0),1)&amp;""""&amp;"#"&amp;BT$192&amp;"="&amp;""""&amp;VLOOKUP(BT$192,$AD$9:$AN$20,8,FALSE)&amp;""""&amp;"#g'"&amp;"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1" s="60" t="s">
        <v>1107</v>
      </c>
    </row>
    <row r="222" spans="4:73" ht="90" customHeight="1">
      <c r="D222" s="138">
        <f t="shared" si="3"/>
        <v>173</v>
      </c>
      <c r="E222" s="139"/>
      <c r="F222" s="139"/>
      <c r="G222" s="140"/>
      <c r="H222" s="45" t="str">
        <f t="shared" ca="1" si="2"/>
        <v>clear; echo テストケース173; sed -i '' 's#COLUMN_DATA_TYPE="char"#COLUMN_DATA_TYPE="double"#g' ${CONFIG_DIR}db_data_config.txt; export COLUMN_DATA_TYPE="double";sed -i '' 's#COLUMN_DATA_LENGTH="3"#COLUMN_DATA_LENGTH="100.B"#g' ${CONFIG_DIR}db_data_config.txt; export COLUMN_DATA_LENGTH="100.B";sh ./script/db_check_data_validate_config.sh; sed -i '' 's#COLUMN_DATA_TYPE="double"#COLUMN_DATA_TYPE="char"#g' ${CONFIG_DIR}db_data_config.txt; export COLUMN_DATA_TYPE="char";sed -i '' 's#COLUMN_DATA_LENGTH="100.B"#COLUMN_DATA_LENGTH="3"#g' ${CONFIG_DIR}db_data_config.txt; export COLUMN_DATA_LENGTH="3";</v>
      </c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7"/>
      <c r="AE222" s="146" t="str" cm="1">
        <f t="array" ref="AE222">SUBSTITUTE(INDEX($H$168:$AQ$168, , MATCH($D222, $70:$70, 0)-7),"-","")</f>
        <v>異常</v>
      </c>
      <c r="AF222" s="147"/>
      <c r="AG222" s="148"/>
      <c r="AH222" s="156" t="s">
        <v>1059</v>
      </c>
      <c r="AI222" s="157"/>
      <c r="AJ222" s="157"/>
      <c r="AK222" s="157"/>
      <c r="AL222" s="157"/>
      <c r="AM222" s="157"/>
      <c r="AN222" s="157"/>
      <c r="AO222" s="157"/>
      <c r="AP222" s="157"/>
      <c r="AQ222" s="158"/>
      <c r="AS222" s="69" t="str" cm="1">
        <f t="array" ref="AS222">SUBSTITUTE(TEXT(INDEX($H$171:$AQ$171,1,$D222-144),"000000"),"-","")</f>
        <v>220161</v>
      </c>
      <c r="AT222" s="70"/>
      <c r="AU222" s="71"/>
      <c r="AW222" s="73" t="str">
        <f>SUBSTITUTE(IF(VLOOKUP(AW$192,$AD$9:$AN$20,8,FALSE)=INDEX($E$76:$G$80,MATCH("●",INDEX($H$76:$AQ$80,,MATCH($D222,$70:$70,0)-7),0),1),"","sed -i "&amp;IF($AK$190="MacOS","'' ","")&amp;"'s#"&amp;AW$192&amp;"="""&amp;VLOOKUP(AW$192,$AD$9:$AN$20,8,FALSE)&amp;""""&amp;"#"&amp;AW$192&amp;"="&amp;""""&amp;INDEX($E$76:$G$80,MATCH("●",INDEX($H$76:$AQ$80,,MATCH($D222,$70:$70,0)-7),0),1)&amp;""""&amp;"#g'"&amp;" ${CONFIG_DIR}db_data_config.txt; export "&amp;AW$192&amp;"="&amp;""""&amp;INDEX($E$76:$G$80,MATCH("●",INDEX($H$76:$AQ$80,,MATCH($D222,$70:$70,0)-7),0),1)&amp;""";"),",",""",""")</f>
        <v/>
      </c>
      <c r="AX222" s="73" t="str">
        <f>SUBSTITUTE(IF(INDEX($E$76:$G$80,MATCH("●",INDEX($H$76:$AQ$80,,MATCH($D222,$70:$70,0)-7),0),1)=VLOOKUP(AX$192,$AD$9:$AN$20,8,FALSE),"","sed -i "&amp;IF($AK$190="MacOS","'' ","")&amp;"'s#"&amp;AX$192&amp;"="""&amp;INDEX($E$76:$G$80,MATCH("●",INDEX($H$76:$AQ$80,,MATCH($D222,$70:$70,0)-7),0),1)&amp;""""&amp;"#"&amp;AX$192&amp;"="&amp;""""&amp;VLOOKUP(AX$192,$AD$9:$AN$20,8,FALSE)&amp;""""&amp;"#g'"&amp;"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2" s="73" t="str">
        <f>SUBSTITUTE(IF(VLOOKUP(AY$192,$AD$9:$AN$20,8,FALSE)=INDEX($E$82:$G$94,MATCH("●",INDEX($H$82:$AQ$94,,MATCH($D222,$70:$70,0)-7),0),1),"","sed -i "&amp;IF($AK$190="MacOS","'' ","")&amp;"'s#"&amp;AY$192&amp;"="""&amp;VLOOKUP(AY$192,$AD$9:$AN$20,8,FALSE)&amp;""""&amp;"#"&amp;AY$192&amp;"="&amp;""""&amp;INDEX($E$82:$G$94,MATCH("●",INDEX($H$82:$AQ$94,,MATCH($D222,$70:$70,0)-7),0),1)&amp;""""&amp;"#g'"&amp;" ${CONFIG_DIR}db_data_config.txt; export "&amp;AY$192&amp;"="&amp;""""&amp;INDEX($E$82:$G$94,MATCH("●",INDEX($H$82:$AQ$94,,MATCH($D222,$70:$70,0)-7),0),1)&amp;""";"),",",""",""")</f>
        <v>sed -i '' 's#COLUMN_DATA_TYPE="char"#COLUMN_DATA_TYPE="double"#g' ${CONFIG_DIR}db_data_config.txt; export COLUMN_DATA_TYPE="double";</v>
      </c>
      <c r="AZ222" s="73" t="str">
        <f>SUBSTITUTE(IF(INDEX($E$82:$G$94,MATCH("●",INDEX($H$82:$AQ$94,,MATCH($D222,$70:$70,0)-7),0),1)=VLOOKUP(AZ$192,$AD$9:$AN$20,8,FALSE),"","sed -i "&amp;IF($AK$190="MacOS","'' ","")&amp;"'s#"&amp;AZ$192&amp;"="""&amp;INDEX($E$82:$G$94,MATCH("●",INDEX($H$82:$AQ$94,,MATCH($D222,$70:$70,0)-7),0),1)&amp;""""&amp;"#"&amp;AZ$192&amp;"="&amp;""""&amp;VLOOKUP(AZ$192,$AD$9:$AN$20,8,FALSE)&amp;""""&amp;"#g'"&amp;"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2" s="73" t="str">
        <f>SUBSTITUTE(IF(VLOOKUP(BA$192,$AD$9:$AN$20,8,FALSE)=INDEX($E$96:$G$122,MATCH("●",INDEX($H$96:$AQ$122,,MATCH($D222,$70:$70,0)-7),0),1),"","sed -i "&amp;IF($AK$190="MacOS","'' ","")&amp;"'s#"&amp;BA$192&amp;"="""&amp;VLOOKUP(BA$192,$AD$9:$AN$20,8,FALSE)&amp;""""&amp;"#"&amp;BA$192&amp;"="&amp;""""&amp;INDEX($E$96:$G$122,MATCH("●",INDEX($H$96:$AQ$122,,MATCH($D222,$70:$70,0)-7),0),1)&amp;""""&amp;"#g'"&amp;" ${CONFIG_DIR}db_data_config.txt; export "&amp;BA$192&amp;"="&amp;""""&amp;INDEX($E$96:$G$122,MATCH("●",INDEX($H$96:$AQ$122,,MATCH($D222,$70:$70,0)-7),0),1)&amp;""";"),",",""",""")</f>
        <v>sed -i '' 's#COLUMN_DATA_LENGTH="3"#COLUMN_DATA_LENGTH="100.B"#g' ${CONFIG_DIR}db_data_config.txt; export COLUMN_DATA_LENGTH="100.B";</v>
      </c>
      <c r="BB222" s="73" t="str">
        <f>SUBSTITUTE(IF(INDEX($E$96:$G$122,MATCH("●",INDEX($H$96:$AQ$122,,MATCH($D222,$70:$70,0)-7),0),1)=VLOOKUP(BB$192,$AD$9:$AN$20,8,FALSE),"","sed -i "&amp;IF($AK$190="MacOS","'' ","")&amp;"'s#"&amp;BB$192&amp;"="""&amp;INDEX($E$96:$G$122,MATCH("●",INDEX($H$96:$AQ$122,,MATCH($D222,$70:$70,0)-7),0),1)&amp;""""&amp;"#"&amp;BB$192&amp;"="&amp;""""&amp;VLOOKUP(BB$192,$AD$9:$AN$20,8,FALSE)&amp;""""&amp;"#g'"&amp;"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's#COLUMN_DATA_LENGTH="100.B"#COLUMN_DATA_LENGTH="3"#g' ${CONFIG_DIR}db_data_config.txt; export COLUMN_DATA_LENGTH="3";</v>
      </c>
      <c r="BC222" s="73" t="str">
        <f>SUBSTITUTE(IF(VLOOKUP(BC$192,$AD$9:$AN$20,8,FALSE)=INDEX($E$124:$G$127,MATCH("●",INDEX($H$124:$AQ$127,,MATCH($D222,$70:$70,0)-7),0),1),"","sed -i "&amp;IF($AK$190="MacOS","'' ","")&amp;"'s#"&amp;BC$192&amp;"="""&amp;VLOOKUP(BC$192,$AD$9:$AN$20,8,FALSE)&amp;""""&amp;"#"&amp;BC$192&amp;"="&amp;""""&amp;INDEX($E$124:$G$127,MATCH("●",INDEX($H$124:$AQ$127,,MATCH($D222,$70:$70,0)-7),0),1)&amp;""""&amp;"#g'"&amp;" ${CONFIG_DIR}db_data_config.txt; export "&amp;BC$192&amp;"="&amp;""""&amp;INDEX($E$124:$G$127,MATCH("●",INDEX($H$124:$AQ$127,,MATCH($D222,$70:$70,0)-7),0),1)&amp;""";"),",",""",""")</f>
        <v/>
      </c>
      <c r="BD222" s="73" t="str">
        <f>SUBSTITUTE(IF(INDEX($E$124:$G$127,MATCH("●",INDEX($H$124:$AQ$127,,MATCH($D222,$70:$70,0)-7),0),1)=VLOOKUP(BD$192,$AD$9:$AN$20,8,FALSE),"","sed -i "&amp;IF($AK$190="MacOS","'' ","")&amp;"'s#"&amp;BD$192&amp;"="""&amp;INDEX($E$124:$G$127,MATCH("●",INDEX($H$124:$AQ$127,,MATCH($D222,$70:$70,0)-7),0),1)&amp;""""&amp;"#"&amp;BD$192&amp;"="&amp;""""&amp;VLOOKUP(BD$192,$AD$9:$AN$20,8,FALSE)&amp;""""&amp;"#g'"&amp;"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2" s="73" t="str">
        <f>SUBSTITUTE(IF(VLOOKUP(BE$192,$AD$9:$AN$20,8,FALSE)=INDEX($E$129:$G$134,MATCH("●",INDEX($H$129:$AQ$134,,MATCH($D222,$70:$70,0)-7),0),1),"","sed -i "&amp;IF($AK$190="MacOS","'' ","")&amp;"'s#"&amp;BE$192&amp;"="""&amp;VLOOKUP(BE$192,$AD$9:$AN$20,8,FALSE)&amp;""""&amp;"#"&amp;BE$192&amp;"="&amp;""""&amp;INDEX($E$129:$G$134,MATCH("●",INDEX($H$129:$AQ$134,,MATCH($D222,$70:$70,0)-7),0),1)&amp;""""&amp;"#g'"&amp;" ${CONFIG_DIR}db_data_config.txt; export "&amp;BE$192&amp;"="&amp;""""&amp;INDEX($E$129:$G$134,MATCH("●",INDEX($H$129:$AQ$134,,MATCH($D222,$70:$70,0)-7),0),1)&amp;""";"),",",""",""")</f>
        <v/>
      </c>
      <c r="BF222" s="73" t="str">
        <f>SUBSTITUTE(IF(INDEX($E$129:$G$134,MATCH("●",INDEX($H$129:$AQ$134,,MATCH($D222,$70:$70,0)-7),0),1)=VLOOKUP(BF$192,$AD$9:$AN$20,8,FALSE),"","sed -i "&amp;IF($AK$190="MacOS","'' ","")&amp;"'s#"&amp;BF$192&amp;"="""&amp;INDEX($E$129:$G$134,MATCH("●",INDEX($H$129:$AQ$134,,MATCH($D222,$70:$70,0)-7),0),1)&amp;""""&amp;"#"&amp;BF$192&amp;"="&amp;""""&amp;VLOOKUP(BF$192,$AD$9:$AN$20,8,FALSE)&amp;""""&amp;"#g'"&amp;"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2" s="73" t="str">
        <f>SUBSTITUTE(IF(VLOOKUP(BG$192,$AD$9:$AN$20,8,FALSE)=INDEX($E$136:$G$140,MATCH("●",INDEX($H$136:$AQ$140,,MATCH($D222,$70:$70,0)-7),0),1),"","sed -i "&amp;IF($AK$190="MacOS","'' ","")&amp;"'s#"&amp;BG$192&amp;"="""&amp;VLOOKUP(BG$192,$AD$9:$AN$20,8,FALSE)&amp;""""&amp;"#"&amp;BG$192&amp;"="&amp;""""&amp;INDEX($E$136:$G$140,MATCH("●",INDEX($H$136:$AQ$140,,MATCH($D222,$70:$70,0)-7),0),1)&amp;""""&amp;"#g'"&amp;" ${CONFIG_DIR}db_data_config.txt; export "&amp;BG$192&amp;"="&amp;""""&amp;INDEX($E$136:$G$140,MATCH("●",INDEX($H$136:$AQ$140,,MATCH($D222,$70:$70,0)-7),0),1)&amp;""";"),",",""",""")</f>
        <v/>
      </c>
      <c r="BH222" s="73" t="str">
        <f>SUBSTITUTE(IF(INDEX($E$136:$G$140,MATCH("●",INDEX($H$136:$AQ$140,,MATCH($D222,$70:$70,0)-7),0),1)=VLOOKUP(BH$192,$AD$9:$AN$20,8,FALSE),"","sed -i "&amp;IF($AK$190="MacOS","'' ","")&amp;"'s#"&amp;BH$192&amp;"="""&amp;INDEX($E$136:$G$140,MATCH("●",INDEX($H$136:$AQ$140,,MATCH($D222,$70:$70,0)-7),0),1)&amp;""""&amp;"#"&amp;BH$192&amp;"="&amp;""""&amp;VLOOKUP(BH$192,$AD$9:$AN$20,8,FALSE)&amp;""""&amp;"#g'"&amp;"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2" s="73" t="str">
        <f>SUBSTITUTE(IF(VLOOKUP(BI$192,$AD$9:$AN$20,8,FALSE)=INDEX($E$142:$G$146,MATCH("●",INDEX($H$142:$AQ$146,,MATCH($D222,$70:$70,0)-7),0),1),"","sed -i "&amp;IF($AK$190="MacOS","'' ","")&amp;"'s#"&amp;BI$192&amp;"="""&amp;VLOOKUP(BI$192,$AD$9:$AN$20,8,FALSE)&amp;""""&amp;"#"&amp;BI$192&amp;"="&amp;""""&amp;INDEX($E$142:$G$146,MATCH("●",INDEX($H$142:$AQ$146,,MATCH($D222,$70:$70,0)-7),0),1)&amp;""""&amp;"#g'"&amp;" ${CONFIG_DIR}db_data_config.txt; export "&amp;BI$192&amp;"="&amp;""""&amp;INDEX($E$142:$G$146,MATCH("●",INDEX($H$142:$AQ$146,,MATCH($D222,$70:$70,0)-7),0),1)&amp;""";"),",",""",""")</f>
        <v/>
      </c>
      <c r="BJ222" s="73" t="str">
        <f>SUBSTITUTE(IF(INDEX($E$142:$G$146,MATCH("●",INDEX($H$142:$AQ$146,,MATCH($D222,$70:$70,0)-7),0),1)=VLOOKUP(BJ$192,$AD$9:$AN$20,8,FALSE),"","sed -i "&amp;IF($AK$190="MacOS","'' ","")&amp;"'s#"&amp;BJ$192&amp;"="""&amp;INDEX($E$142:$G$146,MATCH("●",INDEX($H$142:$AQ$146,,MATCH($D222,$70:$70,0)-7),0),1)&amp;""""&amp;"#"&amp;BJ$192&amp;"="&amp;""""&amp;VLOOKUP(BJ$192,$AD$9:$AN$20,8,FALSE)&amp;""""&amp;"#g'"&amp;"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2" s="73" t="str">
        <f>SUBSTITUTE(IF(VLOOKUP(BK$192,$AD$9:$AN$20,8,FALSE)=INDEX($E$148:$G$150,MATCH("●",INDEX($H$148:$AQ$150,,MATCH($D222,$70:$70,0)-7),0),1),"","sed -i "&amp;IF($AK$190="MacOS","'' ","")&amp;"'s#"&amp;BK$192&amp;"="""&amp;VLOOKUP(BK$192,$AD$9:$AN$20,8,FALSE)&amp;""""&amp;"#"&amp;BK$192&amp;"="&amp;""""&amp;INDEX($E$148:$G$150,MATCH("●",INDEX($H$148:$AQ$150,,MATCH($D222,$70:$70,0)-7),0),1)&amp;""""&amp;"#g'"&amp;" ${CONFIG_DIR}db_data_config.txt; export "&amp;BK$192&amp;"="&amp;""""&amp;INDEX($E$148:$G$150,MATCH("●",INDEX($H$148:$AQ$150,,MATCH($D222,$70:$70,0)-7),0),1)&amp;""";"),",",""",""")</f>
        <v/>
      </c>
      <c r="BL222" s="73" t="str">
        <f>SUBSTITUTE(IF(INDEX($E$148:$G$150,MATCH("●",INDEX($H$148:$AQ$150,,MATCH($D222,$70:$70,0)-7),0),1)=VLOOKUP(BL$192,$AD$9:$AN$20,8,FALSE),"","sed -i "&amp;IF($AK$190="MacOS","'' ","")&amp;"'s#"&amp;BL$192&amp;"="""&amp;INDEX($E$148:$G$150,MATCH("●",INDEX($H$148:$AQ$150,,MATCH($D222,$70:$70,0)-7),0),1)&amp;""""&amp;"#"&amp;BL$192&amp;"="&amp;""""&amp;VLOOKUP(BL$192,$AD$9:$AN$20,8,FALSE)&amp;""""&amp;"#g'"&amp;"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2" s="73" t="str">
        <f>SUBSTITUTE(IF(VLOOKUP(BM$192,$AD$9:$AN$20,8,FALSE)=INDEX($E$152:$G$154,MATCH("●",INDEX($H$152:$AQ$154,,MATCH($D222,$70:$70,0)-7),0),1),"","sed -i "&amp;IF($AK$190="MacOS","'' ","")&amp;"'s#"&amp;BM$192&amp;"="""&amp;VLOOKUP(BM$192,$AD$9:$AN$20,8,FALSE)&amp;""""&amp;"#"&amp;BM$192&amp;"="&amp;""""&amp;INDEX($E$152:$G$154,MATCH("●",INDEX($H$152:$AQ$154,,MATCH($D222,$70:$70,0)-7),0),1)&amp;""""&amp;"#g'"&amp;" ${CONFIG_DIR}db_data_config.txt; export "&amp;BM$192&amp;"="&amp;""""&amp;INDEX($E$152:$G$154,MATCH("●",INDEX($H$152:$AQ$154,,MATCH($D222,$70:$70,0)-7),0),1)&amp;""";"),",",""",""")</f>
        <v/>
      </c>
      <c r="BN222" s="73" t="str">
        <f>SUBSTITUTE(IF(INDEX($E$152:$G$154,MATCH("●",INDEX($H$152:$AQ$154,,MATCH($D222,$70:$70,0)-7),0),1)=VLOOKUP(BN$192,$AD$9:$AN$20,8,FALSE),"","sed -i "&amp;IF($AK$190="MacOS","'' ","")&amp;"'s#"&amp;BN$192&amp;"="""&amp;INDEX($E$152:$G$154,MATCH("●",INDEX($H$152:$AQ$154,,MATCH($D222,$70:$70,0)-7),0),1)&amp;""""&amp;"#"&amp;BN$192&amp;"="&amp;""""&amp;VLOOKUP(BN$192,$AD$9:$AN$20,8,FALSE)&amp;""""&amp;"#g'"&amp;"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2" s="73" t="str">
        <f>SUBSTITUTE(IF(VLOOKUP(BO$192,$AD$9:$AN$20,8,FALSE)=INDEX($E$156:$G$158,MATCH("●",INDEX($H$156:$AQ$158,,MATCH($D222,$70:$70,0)-7),0),1),"","sed -i "&amp;IF($AK$190="MacOS","'' ","")&amp;"'s#"&amp;BO$192&amp;"="""&amp;VLOOKUP(BO$192,$AD$9:$AN$20,8,FALSE)&amp;""""&amp;"#"&amp;BO$192&amp;"="&amp;""""&amp;INDEX($E$156:$G$158,MATCH("●",INDEX($H$156:$AQ$158,,MATCH($D222,$70:$70,0)-7),0),1)&amp;""""&amp;"#g'"&amp;" ${CONFIG_DIR}db_data_config.txt; export "&amp;BO$192&amp;"="&amp;""""&amp;INDEX($E$156:$G$158,MATCH("●",INDEX($H$156:$AQ$158,,MATCH($D222,$70:$70,0)-7),0),1)&amp;""";"),",",""",""")</f>
        <v/>
      </c>
      <c r="BP222" s="73" t="str">
        <f>SUBSTITUTE(IF(INDEX($E$156:$G$158,MATCH("●",INDEX($H$156:$AQ$158,,MATCH($D222,$70:$70,0)-7),0),1)=VLOOKUP(BP$192,$AD$9:$AN$20,8,FALSE),"","sed -i "&amp;IF($AK$190="MacOS","'' ","")&amp;"'s#"&amp;BP$192&amp;"="""&amp;INDEX($E$156:$G$158,MATCH("●",INDEX($H$156:$AQ$158,,MATCH($D222,$70:$70,0)-7),0),1)&amp;""""&amp;"#"&amp;BP$192&amp;"="&amp;""""&amp;VLOOKUP(BP$192,$AD$9:$AN$20,8,FALSE)&amp;""""&amp;"#g'"&amp;"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2" s="73" t="str">
        <f>SUBSTITUTE(IF(VLOOKUP(BQ$192,$AD$9:$AN$20,8,FALSE)=INDEX($E$160:$G$162,MATCH("●",INDEX($H$160:$AQ$162,,MATCH($D222,$70:$70,0)-7),0),1),"","sed -i "&amp;IF($AK$190="MacOS","'' ","")&amp;"'s#"&amp;BQ$192&amp;"="""&amp;VLOOKUP(BQ$192,$AD$9:$AN$20,8,FALSE)&amp;""""&amp;"#"&amp;BQ$192&amp;"="&amp;""""&amp;INDEX($E$160:$G$162,MATCH("●",INDEX($H$160:$AQ$162,,MATCH($D222,$70:$70,0)-7),0),1)&amp;""""&amp;"#g'"&amp;" ${CONFIG_DIR}db_data_config.txt; export "&amp;BQ$192&amp;"="&amp;""""&amp;INDEX($E$160:$G$162,MATCH("●",INDEX($H$160:$AQ$162,,MATCH($D222,$70:$70,0)-7),0),1)&amp;""";"),",",""",""")</f>
        <v/>
      </c>
      <c r="BR222" s="73" t="str">
        <f>SUBSTITUTE(IF(INDEX($E$160:$G$162,MATCH("●",INDEX($H$160:$AQ$162,,MATCH($D222,$70:$70,0)-7),0),1)=VLOOKUP(BR$192,$AD$9:$AN$20,8,FALSE),"","sed -i "&amp;IF($AK$190="MacOS","'' ","")&amp;"'s#"&amp;BR$192&amp;"="""&amp;INDEX($E$160:$G$162,MATCH("●",INDEX($H$160:$AQ$162,,MATCH($D222,$70:$70,0)-7),0),1)&amp;""""&amp;"#"&amp;BR$192&amp;"="&amp;""""&amp;VLOOKUP(BR$192,$AD$9:$AN$20,8,FALSE)&amp;""""&amp;"#g'"&amp;"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2" s="73" t="str">
        <f>SUBSTITUTE(IF(VLOOKUP(BS$192,$AD$9:$AN$20,8,FALSE)=INDEX($E$164:$G$166,MATCH("●",INDEX($H$164:$AQ$166,,MATCH($D222,$70:$70,0)-7),0),1),"","sed -i "&amp;IF($AK$190="MacOS","'' ","")&amp;"'s#"&amp;BS$192&amp;"="""&amp;VLOOKUP(BS$192,$AD$9:$AN$20,8,FALSE)&amp;""""&amp;"#"&amp;BS$192&amp;"="&amp;""""&amp;INDEX($E$164:$G$166,MATCH("●",INDEX($H$164:$AQ$166,,MATCH($D222,$70:$70,0)-7),0),1)&amp;""""&amp;"#g'"&amp;" ${CONFIG_DIR}db_data_config.txt; export "&amp;BS$192&amp;"="&amp;""""&amp;INDEX($E$164:$G$166,MATCH("●",INDEX($H$164:$AQ$166,,MATCH($D222,$70:$70,0)-7),0),1)&amp;""";"),",",""",""")</f>
        <v/>
      </c>
      <c r="BT222" s="73" t="str">
        <f>SUBSTITUTE(IF(INDEX($E$164:$G$166,MATCH("●",INDEX($H$164:$AQ$166,,MATCH($D222,$70:$70,0)-7),0),1)=VLOOKUP(BT$192,$AD$9:$AN$20,8,FALSE),"","sed -i "&amp;IF($AK$190="MacOS","'' ","")&amp;"'s#"&amp;BT$192&amp;"="""&amp;INDEX($E$164:$G$166,MATCH("●",INDEX($H$164:$AQ$166,,MATCH($D222,$70:$70,0)-7),0),1)&amp;""""&amp;"#"&amp;BT$192&amp;"="&amp;""""&amp;VLOOKUP(BT$192,$AD$9:$AN$20,8,FALSE)&amp;""""&amp;"#g'"&amp;"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2" s="60" t="s">
        <v>1107</v>
      </c>
    </row>
    <row r="223" spans="4:73" ht="90" customHeight="1">
      <c r="D223" s="138">
        <f t="shared" si="3"/>
        <v>174</v>
      </c>
      <c r="E223" s="139"/>
      <c r="F223" s="139"/>
      <c r="G223" s="140"/>
      <c r="H223" s="45" t="str">
        <f t="shared" ca="1" si="2"/>
        <v>clear; echo テストケース174; sed -i '' 's#COLUMN_DATA_TYPE="char"#COLUMN_DATA_TYPE="double"#g' ${CONFIG_DIR}db_data_config.txt; export COLUMN_DATA_TYPE="double";sed -i '' 's#COLUMN_DATA_LENGTH="3"#COLUMN_DATA_LENGTH="0.0"#g' ${CONFIG_DIR}db_data_config.txt; export COLUMN_DATA_LENGTH="0.0";sh ./script/db_check_data_validate_config.sh; sed -i '' 's#COLUMN_DATA_TYPE="double"#COLUMN_DATA_TYPE="char"#g' ${CONFIG_DIR}db_data_config.txt; export COLUMN_DATA_TYPE="char";sed -i '' 's#COLUMN_DATA_LENGTH="0.0"#COLUMN_DATA_LENGTH="3"#g' ${CONFIG_DIR}db_data_config.txt; export COLUMN_DATA_LENGTH="3";</v>
      </c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7"/>
      <c r="AE223" s="146" t="str" cm="1">
        <f t="array" ref="AE223">SUBSTITUTE(INDEX($H$168:$AQ$168, , MATCH($D223, $70:$70, 0)-7),"-","")</f>
        <v>異常</v>
      </c>
      <c r="AF223" s="147"/>
      <c r="AG223" s="148"/>
      <c r="AH223" s="156" t="s">
        <v>1060</v>
      </c>
      <c r="AI223" s="157"/>
      <c r="AJ223" s="157"/>
      <c r="AK223" s="157"/>
      <c r="AL223" s="157"/>
      <c r="AM223" s="157"/>
      <c r="AN223" s="157"/>
      <c r="AO223" s="157"/>
      <c r="AP223" s="157"/>
      <c r="AQ223" s="158"/>
      <c r="AS223" s="69" t="str" cm="1">
        <f t="array" ref="AS223">SUBSTITUTE(TEXT(INDEX($H$171:$AQ$171,1,$D223-144),"000000"),"-","")</f>
        <v>220162</v>
      </c>
      <c r="AT223" s="70"/>
      <c r="AU223" s="71"/>
      <c r="AW223" s="73" t="str">
        <f>SUBSTITUTE(IF(VLOOKUP(AW$192,$AD$9:$AN$20,8,FALSE)=INDEX($E$76:$G$80,MATCH("●",INDEX($H$76:$AQ$80,,MATCH($D223,$70:$70,0)-7),0),1),"","sed -i "&amp;IF($AK$190="MacOS","'' ","")&amp;"'s#"&amp;AW$192&amp;"="""&amp;VLOOKUP(AW$192,$AD$9:$AN$20,8,FALSE)&amp;""""&amp;"#"&amp;AW$192&amp;"="&amp;""""&amp;INDEX($E$76:$G$80,MATCH("●",INDEX($H$76:$AQ$80,,MATCH($D223,$70:$70,0)-7),0),1)&amp;""""&amp;"#g'"&amp;" ${CONFIG_DIR}db_data_config.txt; export "&amp;AW$192&amp;"="&amp;""""&amp;INDEX($E$76:$G$80,MATCH("●",INDEX($H$76:$AQ$80,,MATCH($D223,$70:$70,0)-7),0),1)&amp;""";"),",",""",""")</f>
        <v/>
      </c>
      <c r="AX223" s="73" t="str">
        <f>SUBSTITUTE(IF(INDEX($E$76:$G$80,MATCH("●",INDEX($H$76:$AQ$80,,MATCH($D223,$70:$70,0)-7),0),1)=VLOOKUP(AX$192,$AD$9:$AN$20,8,FALSE),"","sed -i "&amp;IF($AK$190="MacOS","'' ","")&amp;"'s#"&amp;AX$192&amp;"="""&amp;INDEX($E$76:$G$80,MATCH("●",INDEX($H$76:$AQ$80,,MATCH($D223,$70:$70,0)-7),0),1)&amp;""""&amp;"#"&amp;AX$192&amp;"="&amp;""""&amp;VLOOKUP(AX$192,$AD$9:$AN$20,8,FALSE)&amp;""""&amp;"#g'"&amp;"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3" s="73" t="str">
        <f>SUBSTITUTE(IF(VLOOKUP(AY$192,$AD$9:$AN$20,8,FALSE)=INDEX($E$82:$G$94,MATCH("●",INDEX($H$82:$AQ$94,,MATCH($D223,$70:$70,0)-7),0),1),"","sed -i "&amp;IF($AK$190="MacOS","'' ","")&amp;"'s#"&amp;AY$192&amp;"="""&amp;VLOOKUP(AY$192,$AD$9:$AN$20,8,FALSE)&amp;""""&amp;"#"&amp;AY$192&amp;"="&amp;""""&amp;INDEX($E$82:$G$94,MATCH("●",INDEX($H$82:$AQ$94,,MATCH($D223,$70:$70,0)-7),0),1)&amp;""""&amp;"#g'"&amp;" ${CONFIG_DIR}db_data_config.txt; export "&amp;AY$192&amp;"="&amp;""""&amp;INDEX($E$82:$G$94,MATCH("●",INDEX($H$82:$AQ$94,,MATCH($D223,$70:$70,0)-7),0),1)&amp;""";"),",",""",""")</f>
        <v>sed -i '' 's#COLUMN_DATA_TYPE="char"#COLUMN_DATA_TYPE="double"#g' ${CONFIG_DIR}db_data_config.txt; export COLUMN_DATA_TYPE="double";</v>
      </c>
      <c r="AZ223" s="73" t="str">
        <f>SUBSTITUTE(IF(INDEX($E$82:$G$94,MATCH("●",INDEX($H$82:$AQ$94,,MATCH($D223,$70:$70,0)-7),0),1)=VLOOKUP(AZ$192,$AD$9:$AN$20,8,FALSE),"","sed -i "&amp;IF($AK$190="MacOS","'' ","")&amp;"'s#"&amp;AZ$192&amp;"="""&amp;INDEX($E$82:$G$94,MATCH("●",INDEX($H$82:$AQ$94,,MATCH($D223,$70:$70,0)-7),0),1)&amp;""""&amp;"#"&amp;AZ$192&amp;"="&amp;""""&amp;VLOOKUP(AZ$192,$AD$9:$AN$20,8,FALSE)&amp;""""&amp;"#g'"&amp;"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3" s="73" t="str">
        <f>SUBSTITUTE(IF(VLOOKUP(BA$192,$AD$9:$AN$20,8,FALSE)=INDEX($E$96:$G$122,MATCH("●",INDEX($H$96:$AQ$122,,MATCH($D223,$70:$70,0)-7),0),1),"","sed -i "&amp;IF($AK$190="MacOS","'' ","")&amp;"'s#"&amp;BA$192&amp;"="""&amp;VLOOKUP(BA$192,$AD$9:$AN$20,8,FALSE)&amp;""""&amp;"#"&amp;BA$192&amp;"="&amp;""""&amp;INDEX($E$96:$G$122,MATCH("●",INDEX($H$96:$AQ$122,,MATCH($D223,$70:$70,0)-7),0),1)&amp;""""&amp;"#g'"&amp;" ${CONFIG_DIR}db_data_config.txt; export "&amp;BA$192&amp;"="&amp;""""&amp;INDEX($E$96:$G$122,MATCH("●",INDEX($H$96:$AQ$122,,MATCH($D223,$70:$70,0)-7),0),1)&amp;""";"),",",""",""")</f>
        <v>sed -i '' 's#COLUMN_DATA_LENGTH="3"#COLUMN_DATA_LENGTH="0.0"#g' ${CONFIG_DIR}db_data_config.txt; export COLUMN_DATA_LENGTH="0.0";</v>
      </c>
      <c r="BB223" s="73" t="str">
        <f>SUBSTITUTE(IF(INDEX($E$96:$G$122,MATCH("●",INDEX($H$96:$AQ$122,,MATCH($D223,$70:$70,0)-7),0),1)=VLOOKUP(BB$192,$AD$9:$AN$20,8,FALSE),"","sed -i "&amp;IF($AK$190="MacOS","'' ","")&amp;"'s#"&amp;BB$192&amp;"="""&amp;INDEX($E$96:$G$122,MATCH("●",INDEX($H$96:$AQ$122,,MATCH($D223,$70:$70,0)-7),0),1)&amp;""""&amp;"#"&amp;BB$192&amp;"="&amp;""""&amp;VLOOKUP(BB$192,$AD$9:$AN$20,8,FALSE)&amp;""""&amp;"#g'"&amp;"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's#COLUMN_DATA_LENGTH="0.0"#COLUMN_DATA_LENGTH="3"#g' ${CONFIG_DIR}db_data_config.txt; export COLUMN_DATA_LENGTH="3";</v>
      </c>
      <c r="BC223" s="73" t="str">
        <f>SUBSTITUTE(IF(VLOOKUP(BC$192,$AD$9:$AN$20,8,FALSE)=INDEX($E$124:$G$127,MATCH("●",INDEX($H$124:$AQ$127,,MATCH($D223,$70:$70,0)-7),0),1),"","sed -i "&amp;IF($AK$190="MacOS","'' ","")&amp;"'s#"&amp;BC$192&amp;"="""&amp;VLOOKUP(BC$192,$AD$9:$AN$20,8,FALSE)&amp;""""&amp;"#"&amp;BC$192&amp;"="&amp;""""&amp;INDEX($E$124:$G$127,MATCH("●",INDEX($H$124:$AQ$127,,MATCH($D223,$70:$70,0)-7),0),1)&amp;""""&amp;"#g'"&amp;" ${CONFIG_DIR}db_data_config.txt; export "&amp;BC$192&amp;"="&amp;""""&amp;INDEX($E$124:$G$127,MATCH("●",INDEX($H$124:$AQ$127,,MATCH($D223,$70:$70,0)-7),0),1)&amp;""";"),",",""",""")</f>
        <v/>
      </c>
      <c r="BD223" s="73" t="str">
        <f>SUBSTITUTE(IF(INDEX($E$124:$G$127,MATCH("●",INDEX($H$124:$AQ$127,,MATCH($D223,$70:$70,0)-7),0),1)=VLOOKUP(BD$192,$AD$9:$AN$20,8,FALSE),"","sed -i "&amp;IF($AK$190="MacOS","'' ","")&amp;"'s#"&amp;BD$192&amp;"="""&amp;INDEX($E$124:$G$127,MATCH("●",INDEX($H$124:$AQ$127,,MATCH($D223,$70:$70,0)-7),0),1)&amp;""""&amp;"#"&amp;BD$192&amp;"="&amp;""""&amp;VLOOKUP(BD$192,$AD$9:$AN$20,8,FALSE)&amp;""""&amp;"#g'"&amp;"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3" s="73" t="str">
        <f>SUBSTITUTE(IF(VLOOKUP(BE$192,$AD$9:$AN$20,8,FALSE)=INDEX($E$129:$G$134,MATCH("●",INDEX($H$129:$AQ$134,,MATCH($D223,$70:$70,0)-7),0),1),"","sed -i "&amp;IF($AK$190="MacOS","'' ","")&amp;"'s#"&amp;BE$192&amp;"="""&amp;VLOOKUP(BE$192,$AD$9:$AN$20,8,FALSE)&amp;""""&amp;"#"&amp;BE$192&amp;"="&amp;""""&amp;INDEX($E$129:$G$134,MATCH("●",INDEX($H$129:$AQ$134,,MATCH($D223,$70:$70,0)-7),0),1)&amp;""""&amp;"#g'"&amp;" ${CONFIG_DIR}db_data_config.txt; export "&amp;BE$192&amp;"="&amp;""""&amp;INDEX($E$129:$G$134,MATCH("●",INDEX($H$129:$AQ$134,,MATCH($D223,$70:$70,0)-7),0),1)&amp;""";"),",",""",""")</f>
        <v/>
      </c>
      <c r="BF223" s="73" t="str">
        <f>SUBSTITUTE(IF(INDEX($E$129:$G$134,MATCH("●",INDEX($H$129:$AQ$134,,MATCH($D223,$70:$70,0)-7),0),1)=VLOOKUP(BF$192,$AD$9:$AN$20,8,FALSE),"","sed -i "&amp;IF($AK$190="MacOS","'' ","")&amp;"'s#"&amp;BF$192&amp;"="""&amp;INDEX($E$129:$G$134,MATCH("●",INDEX($H$129:$AQ$134,,MATCH($D223,$70:$70,0)-7),0),1)&amp;""""&amp;"#"&amp;BF$192&amp;"="&amp;""""&amp;VLOOKUP(BF$192,$AD$9:$AN$20,8,FALSE)&amp;""""&amp;"#g'"&amp;"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3" s="73" t="str">
        <f>SUBSTITUTE(IF(VLOOKUP(BG$192,$AD$9:$AN$20,8,FALSE)=INDEX($E$136:$G$140,MATCH("●",INDEX($H$136:$AQ$140,,MATCH($D223,$70:$70,0)-7),0),1),"","sed -i "&amp;IF($AK$190="MacOS","'' ","")&amp;"'s#"&amp;BG$192&amp;"="""&amp;VLOOKUP(BG$192,$AD$9:$AN$20,8,FALSE)&amp;""""&amp;"#"&amp;BG$192&amp;"="&amp;""""&amp;INDEX($E$136:$G$140,MATCH("●",INDEX($H$136:$AQ$140,,MATCH($D223,$70:$70,0)-7),0),1)&amp;""""&amp;"#g'"&amp;" ${CONFIG_DIR}db_data_config.txt; export "&amp;BG$192&amp;"="&amp;""""&amp;INDEX($E$136:$G$140,MATCH("●",INDEX($H$136:$AQ$140,,MATCH($D223,$70:$70,0)-7),0),1)&amp;""";"),",",""",""")</f>
        <v/>
      </c>
      <c r="BH223" s="73" t="str">
        <f>SUBSTITUTE(IF(INDEX($E$136:$G$140,MATCH("●",INDEX($H$136:$AQ$140,,MATCH($D223,$70:$70,0)-7),0),1)=VLOOKUP(BH$192,$AD$9:$AN$20,8,FALSE),"","sed -i "&amp;IF($AK$190="MacOS","'' ","")&amp;"'s#"&amp;BH$192&amp;"="""&amp;INDEX($E$136:$G$140,MATCH("●",INDEX($H$136:$AQ$140,,MATCH($D223,$70:$70,0)-7),0),1)&amp;""""&amp;"#"&amp;BH$192&amp;"="&amp;""""&amp;VLOOKUP(BH$192,$AD$9:$AN$20,8,FALSE)&amp;""""&amp;"#g'"&amp;"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3" s="73" t="str">
        <f>SUBSTITUTE(IF(VLOOKUP(BI$192,$AD$9:$AN$20,8,FALSE)=INDEX($E$142:$G$146,MATCH("●",INDEX($H$142:$AQ$146,,MATCH($D223,$70:$70,0)-7),0),1),"","sed -i "&amp;IF($AK$190="MacOS","'' ","")&amp;"'s#"&amp;BI$192&amp;"="""&amp;VLOOKUP(BI$192,$AD$9:$AN$20,8,FALSE)&amp;""""&amp;"#"&amp;BI$192&amp;"="&amp;""""&amp;INDEX($E$142:$G$146,MATCH("●",INDEX($H$142:$AQ$146,,MATCH($D223,$70:$70,0)-7),0),1)&amp;""""&amp;"#g'"&amp;" ${CONFIG_DIR}db_data_config.txt; export "&amp;BI$192&amp;"="&amp;""""&amp;INDEX($E$142:$G$146,MATCH("●",INDEX($H$142:$AQ$146,,MATCH($D223,$70:$70,0)-7),0),1)&amp;""";"),",",""",""")</f>
        <v/>
      </c>
      <c r="BJ223" s="73" t="str">
        <f>SUBSTITUTE(IF(INDEX($E$142:$G$146,MATCH("●",INDEX($H$142:$AQ$146,,MATCH($D223,$70:$70,0)-7),0),1)=VLOOKUP(BJ$192,$AD$9:$AN$20,8,FALSE),"","sed -i "&amp;IF($AK$190="MacOS","'' ","")&amp;"'s#"&amp;BJ$192&amp;"="""&amp;INDEX($E$142:$G$146,MATCH("●",INDEX($H$142:$AQ$146,,MATCH($D223,$70:$70,0)-7),0),1)&amp;""""&amp;"#"&amp;BJ$192&amp;"="&amp;""""&amp;VLOOKUP(BJ$192,$AD$9:$AN$20,8,FALSE)&amp;""""&amp;"#g'"&amp;"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3" s="73" t="str">
        <f>SUBSTITUTE(IF(VLOOKUP(BK$192,$AD$9:$AN$20,8,FALSE)=INDEX($E$148:$G$150,MATCH("●",INDEX($H$148:$AQ$150,,MATCH($D223,$70:$70,0)-7),0),1),"","sed -i "&amp;IF($AK$190="MacOS","'' ","")&amp;"'s#"&amp;BK$192&amp;"="""&amp;VLOOKUP(BK$192,$AD$9:$AN$20,8,FALSE)&amp;""""&amp;"#"&amp;BK$192&amp;"="&amp;""""&amp;INDEX($E$148:$G$150,MATCH("●",INDEX($H$148:$AQ$150,,MATCH($D223,$70:$70,0)-7),0),1)&amp;""""&amp;"#g'"&amp;" ${CONFIG_DIR}db_data_config.txt; export "&amp;BK$192&amp;"="&amp;""""&amp;INDEX($E$148:$G$150,MATCH("●",INDEX($H$148:$AQ$150,,MATCH($D223,$70:$70,0)-7),0),1)&amp;""";"),",",""",""")</f>
        <v/>
      </c>
      <c r="BL223" s="73" t="str">
        <f>SUBSTITUTE(IF(INDEX($E$148:$G$150,MATCH("●",INDEX($H$148:$AQ$150,,MATCH($D223,$70:$70,0)-7),0),1)=VLOOKUP(BL$192,$AD$9:$AN$20,8,FALSE),"","sed -i "&amp;IF($AK$190="MacOS","'' ","")&amp;"'s#"&amp;BL$192&amp;"="""&amp;INDEX($E$148:$G$150,MATCH("●",INDEX($H$148:$AQ$150,,MATCH($D223,$70:$70,0)-7),0),1)&amp;""""&amp;"#"&amp;BL$192&amp;"="&amp;""""&amp;VLOOKUP(BL$192,$AD$9:$AN$20,8,FALSE)&amp;""""&amp;"#g'"&amp;"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3" s="73" t="str">
        <f>SUBSTITUTE(IF(VLOOKUP(BM$192,$AD$9:$AN$20,8,FALSE)=INDEX($E$152:$G$154,MATCH("●",INDEX($H$152:$AQ$154,,MATCH($D223,$70:$70,0)-7),0),1),"","sed -i "&amp;IF($AK$190="MacOS","'' ","")&amp;"'s#"&amp;BM$192&amp;"="""&amp;VLOOKUP(BM$192,$AD$9:$AN$20,8,FALSE)&amp;""""&amp;"#"&amp;BM$192&amp;"="&amp;""""&amp;INDEX($E$152:$G$154,MATCH("●",INDEX($H$152:$AQ$154,,MATCH($D223,$70:$70,0)-7),0),1)&amp;""""&amp;"#g'"&amp;" ${CONFIG_DIR}db_data_config.txt; export "&amp;BM$192&amp;"="&amp;""""&amp;INDEX($E$152:$G$154,MATCH("●",INDEX($H$152:$AQ$154,,MATCH($D223,$70:$70,0)-7),0),1)&amp;""";"),",",""",""")</f>
        <v/>
      </c>
      <c r="BN223" s="73" t="str">
        <f>SUBSTITUTE(IF(INDEX($E$152:$G$154,MATCH("●",INDEX($H$152:$AQ$154,,MATCH($D223,$70:$70,0)-7),0),1)=VLOOKUP(BN$192,$AD$9:$AN$20,8,FALSE),"","sed -i "&amp;IF($AK$190="MacOS","'' ","")&amp;"'s#"&amp;BN$192&amp;"="""&amp;INDEX($E$152:$G$154,MATCH("●",INDEX($H$152:$AQ$154,,MATCH($D223,$70:$70,0)-7),0),1)&amp;""""&amp;"#"&amp;BN$192&amp;"="&amp;""""&amp;VLOOKUP(BN$192,$AD$9:$AN$20,8,FALSE)&amp;""""&amp;"#g'"&amp;"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3" s="73" t="str">
        <f>SUBSTITUTE(IF(VLOOKUP(BO$192,$AD$9:$AN$20,8,FALSE)=INDEX($E$156:$G$158,MATCH("●",INDEX($H$156:$AQ$158,,MATCH($D223,$70:$70,0)-7),0),1),"","sed -i "&amp;IF($AK$190="MacOS","'' ","")&amp;"'s#"&amp;BO$192&amp;"="""&amp;VLOOKUP(BO$192,$AD$9:$AN$20,8,FALSE)&amp;""""&amp;"#"&amp;BO$192&amp;"="&amp;""""&amp;INDEX($E$156:$G$158,MATCH("●",INDEX($H$156:$AQ$158,,MATCH($D223,$70:$70,0)-7),0),1)&amp;""""&amp;"#g'"&amp;" ${CONFIG_DIR}db_data_config.txt; export "&amp;BO$192&amp;"="&amp;""""&amp;INDEX($E$156:$G$158,MATCH("●",INDEX($H$156:$AQ$158,,MATCH($D223,$70:$70,0)-7),0),1)&amp;""";"),",",""",""")</f>
        <v/>
      </c>
      <c r="BP223" s="73" t="str">
        <f>SUBSTITUTE(IF(INDEX($E$156:$G$158,MATCH("●",INDEX($H$156:$AQ$158,,MATCH($D223,$70:$70,0)-7),0),1)=VLOOKUP(BP$192,$AD$9:$AN$20,8,FALSE),"","sed -i "&amp;IF($AK$190="MacOS","'' ","")&amp;"'s#"&amp;BP$192&amp;"="""&amp;INDEX($E$156:$G$158,MATCH("●",INDEX($H$156:$AQ$158,,MATCH($D223,$70:$70,0)-7),0),1)&amp;""""&amp;"#"&amp;BP$192&amp;"="&amp;""""&amp;VLOOKUP(BP$192,$AD$9:$AN$20,8,FALSE)&amp;""""&amp;"#g'"&amp;"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3" s="73" t="str">
        <f>SUBSTITUTE(IF(VLOOKUP(BQ$192,$AD$9:$AN$20,8,FALSE)=INDEX($E$160:$G$162,MATCH("●",INDEX($H$160:$AQ$162,,MATCH($D223,$70:$70,0)-7),0),1),"","sed -i "&amp;IF($AK$190="MacOS","'' ","")&amp;"'s#"&amp;BQ$192&amp;"="""&amp;VLOOKUP(BQ$192,$AD$9:$AN$20,8,FALSE)&amp;""""&amp;"#"&amp;BQ$192&amp;"="&amp;""""&amp;INDEX($E$160:$G$162,MATCH("●",INDEX($H$160:$AQ$162,,MATCH($D223,$70:$70,0)-7),0),1)&amp;""""&amp;"#g'"&amp;" ${CONFIG_DIR}db_data_config.txt; export "&amp;BQ$192&amp;"="&amp;""""&amp;INDEX($E$160:$G$162,MATCH("●",INDEX($H$160:$AQ$162,,MATCH($D223,$70:$70,0)-7),0),1)&amp;""";"),",",""",""")</f>
        <v/>
      </c>
      <c r="BR223" s="73" t="str">
        <f>SUBSTITUTE(IF(INDEX($E$160:$G$162,MATCH("●",INDEX($H$160:$AQ$162,,MATCH($D223,$70:$70,0)-7),0),1)=VLOOKUP(BR$192,$AD$9:$AN$20,8,FALSE),"","sed -i "&amp;IF($AK$190="MacOS","'' ","")&amp;"'s#"&amp;BR$192&amp;"="""&amp;INDEX($E$160:$G$162,MATCH("●",INDEX($H$160:$AQ$162,,MATCH($D223,$70:$70,0)-7),0),1)&amp;""""&amp;"#"&amp;BR$192&amp;"="&amp;""""&amp;VLOOKUP(BR$192,$AD$9:$AN$20,8,FALSE)&amp;""""&amp;"#g'"&amp;"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3" s="73" t="str">
        <f>SUBSTITUTE(IF(VLOOKUP(BS$192,$AD$9:$AN$20,8,FALSE)=INDEX($E$164:$G$166,MATCH("●",INDEX($H$164:$AQ$166,,MATCH($D223,$70:$70,0)-7),0),1),"","sed -i "&amp;IF($AK$190="MacOS","'' ","")&amp;"'s#"&amp;BS$192&amp;"="""&amp;VLOOKUP(BS$192,$AD$9:$AN$20,8,FALSE)&amp;""""&amp;"#"&amp;BS$192&amp;"="&amp;""""&amp;INDEX($E$164:$G$166,MATCH("●",INDEX($H$164:$AQ$166,,MATCH($D223,$70:$70,0)-7),0),1)&amp;""""&amp;"#g'"&amp;" ${CONFIG_DIR}db_data_config.txt; export "&amp;BS$192&amp;"="&amp;""""&amp;INDEX($E$164:$G$166,MATCH("●",INDEX($H$164:$AQ$166,,MATCH($D223,$70:$70,0)-7),0),1)&amp;""";"),",",""",""")</f>
        <v/>
      </c>
      <c r="BT223" s="73" t="str">
        <f>SUBSTITUTE(IF(INDEX($E$164:$G$166,MATCH("●",INDEX($H$164:$AQ$166,,MATCH($D223,$70:$70,0)-7),0),1)=VLOOKUP(BT$192,$AD$9:$AN$20,8,FALSE),"","sed -i "&amp;IF($AK$190="MacOS","'' ","")&amp;"'s#"&amp;BT$192&amp;"="""&amp;INDEX($E$164:$G$166,MATCH("●",INDEX($H$164:$AQ$166,,MATCH($D223,$70:$70,0)-7),0),1)&amp;""""&amp;"#"&amp;BT$192&amp;"="&amp;""""&amp;VLOOKUP(BT$192,$AD$9:$AN$20,8,FALSE)&amp;""""&amp;"#g'"&amp;"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3" s="60" t="s">
        <v>1107</v>
      </c>
    </row>
    <row r="224" spans="4:73" ht="90" customHeight="1">
      <c r="D224" s="138">
        <f t="shared" si="3"/>
        <v>175</v>
      </c>
      <c r="E224" s="139"/>
      <c r="F224" s="139"/>
      <c r="G224" s="140"/>
      <c r="H224" s="45" t="str">
        <f t="shared" ca="1" si="2"/>
        <v>clear; echo テストケース175; sed -i '' 's#COLUMN_DATA_TYPE="char"#COLUMN_DATA_TYPE="double"#g' ${CONFIG_DIR}db_data_config.txt; export COLUMN_DATA_TYPE="double";sed -i '' 's#COLUMN_DATA_LENGTH="3"#COLUMN_DATA_LENGTH="99.15"#g' ${CONFIG_DIR}db_data_config.txt; export COLUMN_DATA_LENGTH="99.15";sh ./script/db_check_data_validate_config.sh; sed -i '' 's#COLUMN_DATA_TYPE="double"#COLUMN_DATA_TYPE="char"#g' ${CONFIG_DIR}db_data_config.txt; export COLUMN_DATA_TYPE="char";sed -i '' 's#COLUMN_DATA_LENGTH="99.15"#COLUMN_DATA_LENGTH="3"#g' ${CONFIG_DIR}db_data_config.txt; export COLUMN_DATA_LENGTH="3";</v>
      </c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7"/>
      <c r="AE224" s="146" t="str" cm="1">
        <f t="array" ref="AE224">SUBSTITUTE(INDEX($H$168:$AQ$168, , MATCH($D224, $70:$70, 0)-7),"-","")</f>
        <v>正常</v>
      </c>
      <c r="AF224" s="147"/>
      <c r="AG224" s="148"/>
      <c r="AH224" s="156" t="s">
        <v>1061</v>
      </c>
      <c r="AI224" s="157"/>
      <c r="AJ224" s="157"/>
      <c r="AK224" s="157"/>
      <c r="AL224" s="157"/>
      <c r="AM224" s="157"/>
      <c r="AN224" s="157"/>
      <c r="AO224" s="157"/>
      <c r="AP224" s="157"/>
      <c r="AQ224" s="158"/>
      <c r="AS224" s="69" t="str" cm="1">
        <f t="array" ref="AS224">SUBSTITUTE(TEXT(INDEX($H$171:$AQ$171,1,$D224-144),"000000"),"-","")</f>
        <v>220001</v>
      </c>
      <c r="AT224" s="70"/>
      <c r="AU224" s="71"/>
      <c r="AW224" s="73" t="str">
        <f>SUBSTITUTE(IF(VLOOKUP(AW$192,$AD$9:$AN$20,8,FALSE)=INDEX($E$76:$G$80,MATCH("●",INDEX($H$76:$AQ$80,,MATCH($D224,$70:$70,0)-7),0),1),"","sed -i "&amp;IF($AK$190="MacOS","'' ","")&amp;"'s#"&amp;AW$192&amp;"="""&amp;VLOOKUP(AW$192,$AD$9:$AN$20,8,FALSE)&amp;""""&amp;"#"&amp;AW$192&amp;"="&amp;""""&amp;INDEX($E$76:$G$80,MATCH("●",INDEX($H$76:$AQ$80,,MATCH($D224,$70:$70,0)-7),0),1)&amp;""""&amp;"#g'"&amp;" ${CONFIG_DIR}db_data_config.txt; export "&amp;AW$192&amp;"="&amp;""""&amp;INDEX($E$76:$G$80,MATCH("●",INDEX($H$76:$AQ$80,,MATCH($D224,$70:$70,0)-7),0),1)&amp;""";"),",",""",""")</f>
        <v/>
      </c>
      <c r="AX224" s="73" t="str">
        <f>SUBSTITUTE(IF(INDEX($E$76:$G$80,MATCH("●",INDEX($H$76:$AQ$80,,MATCH($D224,$70:$70,0)-7),0),1)=VLOOKUP(AX$192,$AD$9:$AN$20,8,FALSE),"","sed -i "&amp;IF($AK$190="MacOS","'' ","")&amp;"'s#"&amp;AX$192&amp;"="""&amp;INDEX($E$76:$G$80,MATCH("●",INDEX($H$76:$AQ$80,,MATCH($D224,$70:$70,0)-7),0),1)&amp;""""&amp;"#"&amp;AX$192&amp;"="&amp;""""&amp;VLOOKUP(AX$192,$AD$9:$AN$20,8,FALSE)&amp;""""&amp;"#g'"&amp;"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4" s="73" t="str">
        <f>SUBSTITUTE(IF(VLOOKUP(AY$192,$AD$9:$AN$20,8,FALSE)=INDEX($E$82:$G$94,MATCH("●",INDEX($H$82:$AQ$94,,MATCH($D224,$70:$70,0)-7),0),1),"","sed -i "&amp;IF($AK$190="MacOS","'' ","")&amp;"'s#"&amp;AY$192&amp;"="""&amp;VLOOKUP(AY$192,$AD$9:$AN$20,8,FALSE)&amp;""""&amp;"#"&amp;AY$192&amp;"="&amp;""""&amp;INDEX($E$82:$G$94,MATCH("●",INDEX($H$82:$AQ$94,,MATCH($D224,$70:$70,0)-7),0),1)&amp;""""&amp;"#g'"&amp;" ${CONFIG_DIR}db_data_config.txt; export "&amp;AY$192&amp;"="&amp;""""&amp;INDEX($E$82:$G$94,MATCH("●",INDEX($H$82:$AQ$94,,MATCH($D224,$70:$70,0)-7),0),1)&amp;""";"),",",""",""")</f>
        <v>sed -i '' 's#COLUMN_DATA_TYPE="char"#COLUMN_DATA_TYPE="double"#g' ${CONFIG_DIR}db_data_config.txt; export COLUMN_DATA_TYPE="double";</v>
      </c>
      <c r="AZ224" s="73" t="str">
        <f>SUBSTITUTE(IF(INDEX($E$82:$G$94,MATCH("●",INDEX($H$82:$AQ$94,,MATCH($D224,$70:$70,0)-7),0),1)=VLOOKUP(AZ$192,$AD$9:$AN$20,8,FALSE),"","sed -i "&amp;IF($AK$190="MacOS","'' ","")&amp;"'s#"&amp;AZ$192&amp;"="""&amp;INDEX($E$82:$G$94,MATCH("●",INDEX($H$82:$AQ$94,,MATCH($D224,$70:$70,0)-7),0),1)&amp;""""&amp;"#"&amp;AZ$192&amp;"="&amp;""""&amp;VLOOKUP(AZ$192,$AD$9:$AN$20,8,FALSE)&amp;""""&amp;"#g'"&amp;"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4" s="73" t="str">
        <f>SUBSTITUTE(IF(VLOOKUP(BA$192,$AD$9:$AN$20,8,FALSE)=INDEX($E$96:$G$122,MATCH("●",INDEX($H$96:$AQ$122,,MATCH($D224,$70:$70,0)-7),0),1),"","sed -i "&amp;IF($AK$190="MacOS","'' ","")&amp;"'s#"&amp;BA$192&amp;"="""&amp;VLOOKUP(BA$192,$AD$9:$AN$20,8,FALSE)&amp;""""&amp;"#"&amp;BA$192&amp;"="&amp;""""&amp;INDEX($E$96:$G$122,MATCH("●",INDEX($H$96:$AQ$122,,MATCH($D224,$70:$70,0)-7),0),1)&amp;""""&amp;"#g'"&amp;" ${CONFIG_DIR}db_data_config.txt; export "&amp;BA$192&amp;"="&amp;""""&amp;INDEX($E$96:$G$122,MATCH("●",INDEX($H$96:$AQ$122,,MATCH($D224,$70:$70,0)-7),0),1)&amp;""";"),",",""",""")</f>
        <v>sed -i '' 's#COLUMN_DATA_LENGTH="3"#COLUMN_DATA_LENGTH="99.15"#g' ${CONFIG_DIR}db_data_config.txt; export COLUMN_DATA_LENGTH="99.15";</v>
      </c>
      <c r="BB224" s="73" t="str">
        <f>SUBSTITUTE(IF(INDEX($E$96:$G$122,MATCH("●",INDEX($H$96:$AQ$122,,MATCH($D224,$70:$70,0)-7),0),1)=VLOOKUP(BB$192,$AD$9:$AN$20,8,FALSE),"","sed -i "&amp;IF($AK$190="MacOS","'' ","")&amp;"'s#"&amp;BB$192&amp;"="""&amp;INDEX($E$96:$G$122,MATCH("●",INDEX($H$96:$AQ$122,,MATCH($D224,$70:$70,0)-7),0),1)&amp;""""&amp;"#"&amp;BB$192&amp;"="&amp;""""&amp;VLOOKUP(BB$192,$AD$9:$AN$20,8,FALSE)&amp;""""&amp;"#g'"&amp;"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's#COLUMN_DATA_LENGTH="99.15"#COLUMN_DATA_LENGTH="3"#g' ${CONFIG_DIR}db_data_config.txt; export COLUMN_DATA_LENGTH="3";</v>
      </c>
      <c r="BC224" s="73" t="str">
        <f>SUBSTITUTE(IF(VLOOKUP(BC$192,$AD$9:$AN$20,8,FALSE)=INDEX($E$124:$G$127,MATCH("●",INDEX($H$124:$AQ$127,,MATCH($D224,$70:$70,0)-7),0),1),"","sed -i "&amp;IF($AK$190="MacOS","'' ","")&amp;"'s#"&amp;BC$192&amp;"="""&amp;VLOOKUP(BC$192,$AD$9:$AN$20,8,FALSE)&amp;""""&amp;"#"&amp;BC$192&amp;"="&amp;""""&amp;INDEX($E$124:$G$127,MATCH("●",INDEX($H$124:$AQ$127,,MATCH($D224,$70:$70,0)-7),0),1)&amp;""""&amp;"#g'"&amp;" ${CONFIG_DIR}db_data_config.txt; export "&amp;BC$192&amp;"="&amp;""""&amp;INDEX($E$124:$G$127,MATCH("●",INDEX($H$124:$AQ$127,,MATCH($D224,$70:$70,0)-7),0),1)&amp;""";"),",",""",""")</f>
        <v/>
      </c>
      <c r="BD224" s="73" t="str">
        <f>SUBSTITUTE(IF(INDEX($E$124:$G$127,MATCH("●",INDEX($H$124:$AQ$127,,MATCH($D224,$70:$70,0)-7),0),1)=VLOOKUP(BD$192,$AD$9:$AN$20,8,FALSE),"","sed -i "&amp;IF($AK$190="MacOS","'' ","")&amp;"'s#"&amp;BD$192&amp;"="""&amp;INDEX($E$124:$G$127,MATCH("●",INDEX($H$124:$AQ$127,,MATCH($D224,$70:$70,0)-7),0),1)&amp;""""&amp;"#"&amp;BD$192&amp;"="&amp;""""&amp;VLOOKUP(BD$192,$AD$9:$AN$20,8,FALSE)&amp;""""&amp;"#g'"&amp;"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4" s="73" t="str">
        <f>SUBSTITUTE(IF(VLOOKUP(BE$192,$AD$9:$AN$20,8,FALSE)=INDEX($E$129:$G$134,MATCH("●",INDEX($H$129:$AQ$134,,MATCH($D224,$70:$70,0)-7),0),1),"","sed -i "&amp;IF($AK$190="MacOS","'' ","")&amp;"'s#"&amp;BE$192&amp;"="""&amp;VLOOKUP(BE$192,$AD$9:$AN$20,8,FALSE)&amp;""""&amp;"#"&amp;BE$192&amp;"="&amp;""""&amp;INDEX($E$129:$G$134,MATCH("●",INDEX($H$129:$AQ$134,,MATCH($D224,$70:$70,0)-7),0),1)&amp;""""&amp;"#g'"&amp;" ${CONFIG_DIR}db_data_config.txt; export "&amp;BE$192&amp;"="&amp;""""&amp;INDEX($E$129:$G$134,MATCH("●",INDEX($H$129:$AQ$134,,MATCH($D224,$70:$70,0)-7),0),1)&amp;""";"),",",""",""")</f>
        <v/>
      </c>
      <c r="BF224" s="73" t="str">
        <f>SUBSTITUTE(IF(INDEX($E$129:$G$134,MATCH("●",INDEX($H$129:$AQ$134,,MATCH($D224,$70:$70,0)-7),0),1)=VLOOKUP(BF$192,$AD$9:$AN$20,8,FALSE),"","sed -i "&amp;IF($AK$190="MacOS","'' ","")&amp;"'s#"&amp;BF$192&amp;"="""&amp;INDEX($E$129:$G$134,MATCH("●",INDEX($H$129:$AQ$134,,MATCH($D224,$70:$70,0)-7),0),1)&amp;""""&amp;"#"&amp;BF$192&amp;"="&amp;""""&amp;VLOOKUP(BF$192,$AD$9:$AN$20,8,FALSE)&amp;""""&amp;"#g'"&amp;"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4" s="73" t="str">
        <f>SUBSTITUTE(IF(VLOOKUP(BG$192,$AD$9:$AN$20,8,FALSE)=INDEX($E$136:$G$140,MATCH("●",INDEX($H$136:$AQ$140,,MATCH($D224,$70:$70,0)-7),0),1),"","sed -i "&amp;IF($AK$190="MacOS","'' ","")&amp;"'s#"&amp;BG$192&amp;"="""&amp;VLOOKUP(BG$192,$AD$9:$AN$20,8,FALSE)&amp;""""&amp;"#"&amp;BG$192&amp;"="&amp;""""&amp;INDEX($E$136:$G$140,MATCH("●",INDEX($H$136:$AQ$140,,MATCH($D224,$70:$70,0)-7),0),1)&amp;""""&amp;"#g'"&amp;" ${CONFIG_DIR}db_data_config.txt; export "&amp;BG$192&amp;"="&amp;""""&amp;INDEX($E$136:$G$140,MATCH("●",INDEX($H$136:$AQ$140,,MATCH($D224,$70:$70,0)-7),0),1)&amp;""";"),",",""",""")</f>
        <v/>
      </c>
      <c r="BH224" s="73" t="str">
        <f>SUBSTITUTE(IF(INDEX($E$136:$G$140,MATCH("●",INDEX($H$136:$AQ$140,,MATCH($D224,$70:$70,0)-7),0),1)=VLOOKUP(BH$192,$AD$9:$AN$20,8,FALSE),"","sed -i "&amp;IF($AK$190="MacOS","'' ","")&amp;"'s#"&amp;BH$192&amp;"="""&amp;INDEX($E$136:$G$140,MATCH("●",INDEX($H$136:$AQ$140,,MATCH($D224,$70:$70,0)-7),0),1)&amp;""""&amp;"#"&amp;BH$192&amp;"="&amp;""""&amp;VLOOKUP(BH$192,$AD$9:$AN$20,8,FALSE)&amp;""""&amp;"#g'"&amp;"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4" s="73" t="str">
        <f>SUBSTITUTE(IF(VLOOKUP(BI$192,$AD$9:$AN$20,8,FALSE)=INDEX($E$142:$G$146,MATCH("●",INDEX($H$142:$AQ$146,,MATCH($D224,$70:$70,0)-7),0),1),"","sed -i "&amp;IF($AK$190="MacOS","'' ","")&amp;"'s#"&amp;BI$192&amp;"="""&amp;VLOOKUP(BI$192,$AD$9:$AN$20,8,FALSE)&amp;""""&amp;"#"&amp;BI$192&amp;"="&amp;""""&amp;INDEX($E$142:$G$146,MATCH("●",INDEX($H$142:$AQ$146,,MATCH($D224,$70:$70,0)-7),0),1)&amp;""""&amp;"#g'"&amp;" ${CONFIG_DIR}db_data_config.txt; export "&amp;BI$192&amp;"="&amp;""""&amp;INDEX($E$142:$G$146,MATCH("●",INDEX($H$142:$AQ$146,,MATCH($D224,$70:$70,0)-7),0),1)&amp;""";"),",",""",""")</f>
        <v/>
      </c>
      <c r="BJ224" s="73" t="str">
        <f>SUBSTITUTE(IF(INDEX($E$142:$G$146,MATCH("●",INDEX($H$142:$AQ$146,,MATCH($D224,$70:$70,0)-7),0),1)=VLOOKUP(BJ$192,$AD$9:$AN$20,8,FALSE),"","sed -i "&amp;IF($AK$190="MacOS","'' ","")&amp;"'s#"&amp;BJ$192&amp;"="""&amp;INDEX($E$142:$G$146,MATCH("●",INDEX($H$142:$AQ$146,,MATCH($D224,$70:$70,0)-7),0),1)&amp;""""&amp;"#"&amp;BJ$192&amp;"="&amp;""""&amp;VLOOKUP(BJ$192,$AD$9:$AN$20,8,FALSE)&amp;""""&amp;"#g'"&amp;"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4" s="73" t="str">
        <f>SUBSTITUTE(IF(VLOOKUP(BK$192,$AD$9:$AN$20,8,FALSE)=INDEX($E$148:$G$150,MATCH("●",INDEX($H$148:$AQ$150,,MATCH($D224,$70:$70,0)-7),0),1),"","sed -i "&amp;IF($AK$190="MacOS","'' ","")&amp;"'s#"&amp;BK$192&amp;"="""&amp;VLOOKUP(BK$192,$AD$9:$AN$20,8,FALSE)&amp;""""&amp;"#"&amp;BK$192&amp;"="&amp;""""&amp;INDEX($E$148:$G$150,MATCH("●",INDEX($H$148:$AQ$150,,MATCH($D224,$70:$70,0)-7),0),1)&amp;""""&amp;"#g'"&amp;" ${CONFIG_DIR}db_data_config.txt; export "&amp;BK$192&amp;"="&amp;""""&amp;INDEX($E$148:$G$150,MATCH("●",INDEX($H$148:$AQ$150,,MATCH($D224,$70:$70,0)-7),0),1)&amp;""";"),",",""",""")</f>
        <v/>
      </c>
      <c r="BL224" s="73" t="str">
        <f>SUBSTITUTE(IF(INDEX($E$148:$G$150,MATCH("●",INDEX($H$148:$AQ$150,,MATCH($D224,$70:$70,0)-7),0),1)=VLOOKUP(BL$192,$AD$9:$AN$20,8,FALSE),"","sed -i "&amp;IF($AK$190="MacOS","'' ","")&amp;"'s#"&amp;BL$192&amp;"="""&amp;INDEX($E$148:$G$150,MATCH("●",INDEX($H$148:$AQ$150,,MATCH($D224,$70:$70,0)-7),0),1)&amp;""""&amp;"#"&amp;BL$192&amp;"="&amp;""""&amp;VLOOKUP(BL$192,$AD$9:$AN$20,8,FALSE)&amp;""""&amp;"#g'"&amp;"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4" s="73" t="str">
        <f>SUBSTITUTE(IF(VLOOKUP(BM$192,$AD$9:$AN$20,8,FALSE)=INDEX($E$152:$G$154,MATCH("●",INDEX($H$152:$AQ$154,,MATCH($D224,$70:$70,0)-7),0),1),"","sed -i "&amp;IF($AK$190="MacOS","'' ","")&amp;"'s#"&amp;BM$192&amp;"="""&amp;VLOOKUP(BM$192,$AD$9:$AN$20,8,FALSE)&amp;""""&amp;"#"&amp;BM$192&amp;"="&amp;""""&amp;INDEX($E$152:$G$154,MATCH("●",INDEX($H$152:$AQ$154,,MATCH($D224,$70:$70,0)-7),0),1)&amp;""""&amp;"#g'"&amp;" ${CONFIG_DIR}db_data_config.txt; export "&amp;BM$192&amp;"="&amp;""""&amp;INDEX($E$152:$G$154,MATCH("●",INDEX($H$152:$AQ$154,,MATCH($D224,$70:$70,0)-7),0),1)&amp;""";"),",",""",""")</f>
        <v/>
      </c>
      <c r="BN224" s="73" t="str">
        <f>SUBSTITUTE(IF(INDEX($E$152:$G$154,MATCH("●",INDEX($H$152:$AQ$154,,MATCH($D224,$70:$70,0)-7),0),1)=VLOOKUP(BN$192,$AD$9:$AN$20,8,FALSE),"","sed -i "&amp;IF($AK$190="MacOS","'' ","")&amp;"'s#"&amp;BN$192&amp;"="""&amp;INDEX($E$152:$G$154,MATCH("●",INDEX($H$152:$AQ$154,,MATCH($D224,$70:$70,0)-7),0),1)&amp;""""&amp;"#"&amp;BN$192&amp;"="&amp;""""&amp;VLOOKUP(BN$192,$AD$9:$AN$20,8,FALSE)&amp;""""&amp;"#g'"&amp;"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4" s="73" t="str">
        <f>SUBSTITUTE(IF(VLOOKUP(BO$192,$AD$9:$AN$20,8,FALSE)=INDEX($E$156:$G$158,MATCH("●",INDEX($H$156:$AQ$158,,MATCH($D224,$70:$70,0)-7),0),1),"","sed -i "&amp;IF($AK$190="MacOS","'' ","")&amp;"'s#"&amp;BO$192&amp;"="""&amp;VLOOKUP(BO$192,$AD$9:$AN$20,8,FALSE)&amp;""""&amp;"#"&amp;BO$192&amp;"="&amp;""""&amp;INDEX($E$156:$G$158,MATCH("●",INDEX($H$156:$AQ$158,,MATCH($D224,$70:$70,0)-7),0),1)&amp;""""&amp;"#g'"&amp;" ${CONFIG_DIR}db_data_config.txt; export "&amp;BO$192&amp;"="&amp;""""&amp;INDEX($E$156:$G$158,MATCH("●",INDEX($H$156:$AQ$158,,MATCH($D224,$70:$70,0)-7),0),1)&amp;""";"),",",""",""")</f>
        <v/>
      </c>
      <c r="BP224" s="73" t="str">
        <f>SUBSTITUTE(IF(INDEX($E$156:$G$158,MATCH("●",INDEX($H$156:$AQ$158,,MATCH($D224,$70:$70,0)-7),0),1)=VLOOKUP(BP$192,$AD$9:$AN$20,8,FALSE),"","sed -i "&amp;IF($AK$190="MacOS","'' ","")&amp;"'s#"&amp;BP$192&amp;"="""&amp;INDEX($E$156:$G$158,MATCH("●",INDEX($H$156:$AQ$158,,MATCH($D224,$70:$70,0)-7),0),1)&amp;""""&amp;"#"&amp;BP$192&amp;"="&amp;""""&amp;VLOOKUP(BP$192,$AD$9:$AN$20,8,FALSE)&amp;""""&amp;"#g'"&amp;"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4" s="73" t="str">
        <f>SUBSTITUTE(IF(VLOOKUP(BQ$192,$AD$9:$AN$20,8,FALSE)=INDEX($E$160:$G$162,MATCH("●",INDEX($H$160:$AQ$162,,MATCH($D224,$70:$70,0)-7),0),1),"","sed -i "&amp;IF($AK$190="MacOS","'' ","")&amp;"'s#"&amp;BQ$192&amp;"="""&amp;VLOOKUP(BQ$192,$AD$9:$AN$20,8,FALSE)&amp;""""&amp;"#"&amp;BQ$192&amp;"="&amp;""""&amp;INDEX($E$160:$G$162,MATCH("●",INDEX($H$160:$AQ$162,,MATCH($D224,$70:$70,0)-7),0),1)&amp;""""&amp;"#g'"&amp;" ${CONFIG_DIR}db_data_config.txt; export "&amp;BQ$192&amp;"="&amp;""""&amp;INDEX($E$160:$G$162,MATCH("●",INDEX($H$160:$AQ$162,,MATCH($D224,$70:$70,0)-7),0),1)&amp;""";"),",",""",""")</f>
        <v/>
      </c>
      <c r="BR224" s="73" t="str">
        <f>SUBSTITUTE(IF(INDEX($E$160:$G$162,MATCH("●",INDEX($H$160:$AQ$162,,MATCH($D224,$70:$70,0)-7),0),1)=VLOOKUP(BR$192,$AD$9:$AN$20,8,FALSE),"","sed -i "&amp;IF($AK$190="MacOS","'' ","")&amp;"'s#"&amp;BR$192&amp;"="""&amp;INDEX($E$160:$G$162,MATCH("●",INDEX($H$160:$AQ$162,,MATCH($D224,$70:$70,0)-7),0),1)&amp;""""&amp;"#"&amp;BR$192&amp;"="&amp;""""&amp;VLOOKUP(BR$192,$AD$9:$AN$20,8,FALSE)&amp;""""&amp;"#g'"&amp;"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4" s="73" t="str">
        <f>SUBSTITUTE(IF(VLOOKUP(BS$192,$AD$9:$AN$20,8,FALSE)=INDEX($E$164:$G$166,MATCH("●",INDEX($H$164:$AQ$166,,MATCH($D224,$70:$70,0)-7),0),1),"","sed -i "&amp;IF($AK$190="MacOS","'' ","")&amp;"'s#"&amp;BS$192&amp;"="""&amp;VLOOKUP(BS$192,$AD$9:$AN$20,8,FALSE)&amp;""""&amp;"#"&amp;BS$192&amp;"="&amp;""""&amp;INDEX($E$164:$G$166,MATCH("●",INDEX($H$164:$AQ$166,,MATCH($D224,$70:$70,0)-7),0),1)&amp;""""&amp;"#g'"&amp;" ${CONFIG_DIR}db_data_config.txt; export "&amp;BS$192&amp;"="&amp;""""&amp;INDEX($E$164:$G$166,MATCH("●",INDEX($H$164:$AQ$166,,MATCH($D224,$70:$70,0)-7),0),1)&amp;""";"),",",""",""")</f>
        <v/>
      </c>
      <c r="BT224" s="73" t="str">
        <f>SUBSTITUTE(IF(INDEX($E$164:$G$166,MATCH("●",INDEX($H$164:$AQ$166,,MATCH($D224,$70:$70,0)-7),0),1)=VLOOKUP(BT$192,$AD$9:$AN$20,8,FALSE),"","sed -i "&amp;IF($AK$190="MacOS","'' ","")&amp;"'s#"&amp;BT$192&amp;"="""&amp;INDEX($E$164:$G$166,MATCH("●",INDEX($H$164:$AQ$166,,MATCH($D224,$70:$70,0)-7),0),1)&amp;""""&amp;"#"&amp;BT$192&amp;"="&amp;""""&amp;VLOOKUP(BT$192,$AD$9:$AN$20,8,FALSE)&amp;""""&amp;"#g'"&amp;"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4" s="60" t="s">
        <v>1107</v>
      </c>
    </row>
    <row r="225" spans="4:73" ht="90" customHeight="1">
      <c r="D225" s="138">
        <f t="shared" si="3"/>
        <v>176</v>
      </c>
      <c r="E225" s="139"/>
      <c r="F225" s="139"/>
      <c r="G225" s="140"/>
      <c r="H225" s="45" t="str">
        <f t="shared" ca="1" si="2"/>
        <v>clear; echo テストケース176; sed -i '' 's#COLUMN_DATA_TYPE="char"#COLUMN_DATA_TYPE="double"#g' ${CONFIG_DIR}db_data_config.txt; export COLUMN_DATA_TYPE="double";sed -i '' 's#COLUMN_DATA_LENGTH="3"#COLUMN_DATA_LENGTH="100.15"#g' ${CONFIG_DIR}db_data_config.txt; export COLUMN_DATA_LENGTH="100.15";sh ./script/db_check_data_validate_config.sh; sed -i '' 's#COLUMN_DATA_TYPE="double"#COLUMN_DATA_TYPE="char"#g' ${CONFIG_DIR}db_data_config.txt; export COLUMN_DATA_TYPE="char";sed -i '' 's#COLUMN_DATA_LENGTH="100.15"#COLUMN_DATA_LENGTH="3"#g' ${CONFIG_DIR}db_data_config.txt; export COLUMN_DATA_LENGTH="3";</v>
      </c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7"/>
      <c r="AE225" s="146" t="str" cm="1">
        <f t="array" ref="AE225">SUBSTITUTE(INDEX($H$168:$AQ$168, , MATCH($D225, $70:$70, 0)-7),"-","")</f>
        <v>正常</v>
      </c>
      <c r="AF225" s="147"/>
      <c r="AG225" s="148"/>
      <c r="AH225" s="156" t="s">
        <v>1062</v>
      </c>
      <c r="AI225" s="157"/>
      <c r="AJ225" s="157"/>
      <c r="AK225" s="157"/>
      <c r="AL225" s="157"/>
      <c r="AM225" s="157"/>
      <c r="AN225" s="157"/>
      <c r="AO225" s="157"/>
      <c r="AP225" s="157"/>
      <c r="AQ225" s="158"/>
      <c r="AS225" s="69" t="str" cm="1">
        <f t="array" ref="AS225">SUBSTITUTE(TEXT(INDEX($H$171:$AQ$171,1,$D225-144),"000000"),"-","")</f>
        <v>220001</v>
      </c>
      <c r="AT225" s="70"/>
      <c r="AU225" s="71"/>
      <c r="AW225" s="73" t="str">
        <f>SUBSTITUTE(IF(VLOOKUP(AW$192,$AD$9:$AN$20,8,FALSE)=INDEX($E$76:$G$80,MATCH("●",INDEX($H$76:$AQ$80,,MATCH($D225,$70:$70,0)-7),0),1),"","sed -i "&amp;IF($AK$190="MacOS","'' ","")&amp;"'s#"&amp;AW$192&amp;"="""&amp;VLOOKUP(AW$192,$AD$9:$AN$20,8,FALSE)&amp;""""&amp;"#"&amp;AW$192&amp;"="&amp;""""&amp;INDEX($E$76:$G$80,MATCH("●",INDEX($H$76:$AQ$80,,MATCH($D225,$70:$70,0)-7),0),1)&amp;""""&amp;"#g'"&amp;" ${CONFIG_DIR}db_data_config.txt; export "&amp;AW$192&amp;"="&amp;""""&amp;INDEX($E$76:$G$80,MATCH("●",INDEX($H$76:$AQ$80,,MATCH($D225,$70:$70,0)-7),0),1)&amp;""";"),",",""",""")</f>
        <v/>
      </c>
      <c r="AX225" s="73" t="str">
        <f>SUBSTITUTE(IF(INDEX($E$76:$G$80,MATCH("●",INDEX($H$76:$AQ$80,,MATCH($D225,$70:$70,0)-7),0),1)=VLOOKUP(AX$192,$AD$9:$AN$20,8,FALSE),"","sed -i "&amp;IF($AK$190="MacOS","'' ","")&amp;"'s#"&amp;AX$192&amp;"="""&amp;INDEX($E$76:$G$80,MATCH("●",INDEX($H$76:$AQ$80,,MATCH($D225,$70:$70,0)-7),0),1)&amp;""""&amp;"#"&amp;AX$192&amp;"="&amp;""""&amp;VLOOKUP(AX$192,$AD$9:$AN$20,8,FALSE)&amp;""""&amp;"#g'"&amp;"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5" s="73" t="str">
        <f>SUBSTITUTE(IF(VLOOKUP(AY$192,$AD$9:$AN$20,8,FALSE)=INDEX($E$82:$G$94,MATCH("●",INDEX($H$82:$AQ$94,,MATCH($D225,$70:$70,0)-7),0),1),"","sed -i "&amp;IF($AK$190="MacOS","'' ","")&amp;"'s#"&amp;AY$192&amp;"="""&amp;VLOOKUP(AY$192,$AD$9:$AN$20,8,FALSE)&amp;""""&amp;"#"&amp;AY$192&amp;"="&amp;""""&amp;INDEX($E$82:$G$94,MATCH("●",INDEX($H$82:$AQ$94,,MATCH($D225,$70:$70,0)-7),0),1)&amp;""""&amp;"#g'"&amp;" ${CONFIG_DIR}db_data_config.txt; export "&amp;AY$192&amp;"="&amp;""""&amp;INDEX($E$82:$G$94,MATCH("●",INDEX($H$82:$AQ$94,,MATCH($D225,$70:$70,0)-7),0),1)&amp;""";"),",",""",""")</f>
        <v>sed -i '' 's#COLUMN_DATA_TYPE="char"#COLUMN_DATA_TYPE="double"#g' ${CONFIG_DIR}db_data_config.txt; export COLUMN_DATA_TYPE="double";</v>
      </c>
      <c r="AZ225" s="73" t="str">
        <f>SUBSTITUTE(IF(INDEX($E$82:$G$94,MATCH("●",INDEX($H$82:$AQ$94,,MATCH($D225,$70:$70,0)-7),0),1)=VLOOKUP(AZ$192,$AD$9:$AN$20,8,FALSE),"","sed -i "&amp;IF($AK$190="MacOS","'' ","")&amp;"'s#"&amp;AZ$192&amp;"="""&amp;INDEX($E$82:$G$94,MATCH("●",INDEX($H$82:$AQ$94,,MATCH($D225,$70:$70,0)-7),0),1)&amp;""""&amp;"#"&amp;AZ$192&amp;"="&amp;""""&amp;VLOOKUP(AZ$192,$AD$9:$AN$20,8,FALSE)&amp;""""&amp;"#g'"&amp;"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5" s="73" t="str">
        <f>SUBSTITUTE(IF(VLOOKUP(BA$192,$AD$9:$AN$20,8,FALSE)=INDEX($E$96:$G$122,MATCH("●",INDEX($H$96:$AQ$122,,MATCH($D225,$70:$70,0)-7),0),1),"","sed -i "&amp;IF($AK$190="MacOS","'' ","")&amp;"'s#"&amp;BA$192&amp;"="""&amp;VLOOKUP(BA$192,$AD$9:$AN$20,8,FALSE)&amp;""""&amp;"#"&amp;BA$192&amp;"="&amp;""""&amp;INDEX($E$96:$G$122,MATCH("●",INDEX($H$96:$AQ$122,,MATCH($D225,$70:$70,0)-7),0),1)&amp;""""&amp;"#g'"&amp;" ${CONFIG_DIR}db_data_config.txt; export "&amp;BA$192&amp;"="&amp;""""&amp;INDEX($E$96:$G$122,MATCH("●",INDEX($H$96:$AQ$122,,MATCH($D225,$70:$70,0)-7),0),1)&amp;""";"),",",""",""")</f>
        <v>sed -i '' 's#COLUMN_DATA_LENGTH="3"#COLUMN_DATA_LENGTH="100.15"#g' ${CONFIG_DIR}db_data_config.txt; export COLUMN_DATA_LENGTH="100.15";</v>
      </c>
      <c r="BB225" s="73" t="str">
        <f>SUBSTITUTE(IF(INDEX($E$96:$G$122,MATCH("●",INDEX($H$96:$AQ$122,,MATCH($D225,$70:$70,0)-7),0),1)=VLOOKUP(BB$192,$AD$9:$AN$20,8,FALSE),"","sed -i "&amp;IF($AK$190="MacOS","'' ","")&amp;"'s#"&amp;BB$192&amp;"="""&amp;INDEX($E$96:$G$122,MATCH("●",INDEX($H$96:$AQ$122,,MATCH($D225,$70:$70,0)-7),0),1)&amp;""""&amp;"#"&amp;BB$192&amp;"="&amp;""""&amp;VLOOKUP(BB$192,$AD$9:$AN$20,8,FALSE)&amp;""""&amp;"#g'"&amp;"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's#COLUMN_DATA_LENGTH="100.15"#COLUMN_DATA_LENGTH="3"#g' ${CONFIG_DIR}db_data_config.txt; export COLUMN_DATA_LENGTH="3";</v>
      </c>
      <c r="BC225" s="73" t="str">
        <f>SUBSTITUTE(IF(VLOOKUP(BC$192,$AD$9:$AN$20,8,FALSE)=INDEX($E$124:$G$127,MATCH("●",INDEX($H$124:$AQ$127,,MATCH($D225,$70:$70,0)-7),0),1),"","sed -i "&amp;IF($AK$190="MacOS","'' ","")&amp;"'s#"&amp;BC$192&amp;"="""&amp;VLOOKUP(BC$192,$AD$9:$AN$20,8,FALSE)&amp;""""&amp;"#"&amp;BC$192&amp;"="&amp;""""&amp;INDEX($E$124:$G$127,MATCH("●",INDEX($H$124:$AQ$127,,MATCH($D225,$70:$70,0)-7),0),1)&amp;""""&amp;"#g'"&amp;" ${CONFIG_DIR}db_data_config.txt; export "&amp;BC$192&amp;"="&amp;""""&amp;INDEX($E$124:$G$127,MATCH("●",INDEX($H$124:$AQ$127,,MATCH($D225,$70:$70,0)-7),0),1)&amp;""";"),",",""",""")</f>
        <v/>
      </c>
      <c r="BD225" s="73" t="str">
        <f>SUBSTITUTE(IF(INDEX($E$124:$G$127,MATCH("●",INDEX($H$124:$AQ$127,,MATCH($D225,$70:$70,0)-7),0),1)=VLOOKUP(BD$192,$AD$9:$AN$20,8,FALSE),"","sed -i "&amp;IF($AK$190="MacOS","'' ","")&amp;"'s#"&amp;BD$192&amp;"="""&amp;INDEX($E$124:$G$127,MATCH("●",INDEX($H$124:$AQ$127,,MATCH($D225,$70:$70,0)-7),0),1)&amp;""""&amp;"#"&amp;BD$192&amp;"="&amp;""""&amp;VLOOKUP(BD$192,$AD$9:$AN$20,8,FALSE)&amp;""""&amp;"#g'"&amp;"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5" s="73" t="str">
        <f>SUBSTITUTE(IF(VLOOKUP(BE$192,$AD$9:$AN$20,8,FALSE)=INDEX($E$129:$G$134,MATCH("●",INDEX($H$129:$AQ$134,,MATCH($D225,$70:$70,0)-7),0),1),"","sed -i "&amp;IF($AK$190="MacOS","'' ","")&amp;"'s#"&amp;BE$192&amp;"="""&amp;VLOOKUP(BE$192,$AD$9:$AN$20,8,FALSE)&amp;""""&amp;"#"&amp;BE$192&amp;"="&amp;""""&amp;INDEX($E$129:$G$134,MATCH("●",INDEX($H$129:$AQ$134,,MATCH($D225,$70:$70,0)-7),0),1)&amp;""""&amp;"#g'"&amp;" ${CONFIG_DIR}db_data_config.txt; export "&amp;BE$192&amp;"="&amp;""""&amp;INDEX($E$129:$G$134,MATCH("●",INDEX($H$129:$AQ$134,,MATCH($D225,$70:$70,0)-7),0),1)&amp;""";"),",",""",""")</f>
        <v/>
      </c>
      <c r="BF225" s="73" t="str">
        <f>SUBSTITUTE(IF(INDEX($E$129:$G$134,MATCH("●",INDEX($H$129:$AQ$134,,MATCH($D225,$70:$70,0)-7),0),1)=VLOOKUP(BF$192,$AD$9:$AN$20,8,FALSE),"","sed -i "&amp;IF($AK$190="MacOS","'' ","")&amp;"'s#"&amp;BF$192&amp;"="""&amp;INDEX($E$129:$G$134,MATCH("●",INDEX($H$129:$AQ$134,,MATCH($D225,$70:$70,0)-7),0),1)&amp;""""&amp;"#"&amp;BF$192&amp;"="&amp;""""&amp;VLOOKUP(BF$192,$AD$9:$AN$20,8,FALSE)&amp;""""&amp;"#g'"&amp;"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5" s="73" t="str">
        <f>SUBSTITUTE(IF(VLOOKUP(BG$192,$AD$9:$AN$20,8,FALSE)=INDEX($E$136:$G$140,MATCH("●",INDEX($H$136:$AQ$140,,MATCH($D225,$70:$70,0)-7),0),1),"","sed -i "&amp;IF($AK$190="MacOS","'' ","")&amp;"'s#"&amp;BG$192&amp;"="""&amp;VLOOKUP(BG$192,$AD$9:$AN$20,8,FALSE)&amp;""""&amp;"#"&amp;BG$192&amp;"="&amp;""""&amp;INDEX($E$136:$G$140,MATCH("●",INDEX($H$136:$AQ$140,,MATCH($D225,$70:$70,0)-7),0),1)&amp;""""&amp;"#g'"&amp;" ${CONFIG_DIR}db_data_config.txt; export "&amp;BG$192&amp;"="&amp;""""&amp;INDEX($E$136:$G$140,MATCH("●",INDEX($H$136:$AQ$140,,MATCH($D225,$70:$70,0)-7),0),1)&amp;""";"),",",""",""")</f>
        <v/>
      </c>
      <c r="BH225" s="73" t="str">
        <f>SUBSTITUTE(IF(INDEX($E$136:$G$140,MATCH("●",INDEX($H$136:$AQ$140,,MATCH($D225,$70:$70,0)-7),0),1)=VLOOKUP(BH$192,$AD$9:$AN$20,8,FALSE),"","sed -i "&amp;IF($AK$190="MacOS","'' ","")&amp;"'s#"&amp;BH$192&amp;"="""&amp;INDEX($E$136:$G$140,MATCH("●",INDEX($H$136:$AQ$140,,MATCH($D225,$70:$70,0)-7),0),1)&amp;""""&amp;"#"&amp;BH$192&amp;"="&amp;""""&amp;VLOOKUP(BH$192,$AD$9:$AN$20,8,FALSE)&amp;""""&amp;"#g'"&amp;"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5" s="73" t="str">
        <f>SUBSTITUTE(IF(VLOOKUP(BI$192,$AD$9:$AN$20,8,FALSE)=INDEX($E$142:$G$146,MATCH("●",INDEX($H$142:$AQ$146,,MATCH($D225,$70:$70,0)-7),0),1),"","sed -i "&amp;IF($AK$190="MacOS","'' ","")&amp;"'s#"&amp;BI$192&amp;"="""&amp;VLOOKUP(BI$192,$AD$9:$AN$20,8,FALSE)&amp;""""&amp;"#"&amp;BI$192&amp;"="&amp;""""&amp;INDEX($E$142:$G$146,MATCH("●",INDEX($H$142:$AQ$146,,MATCH($D225,$70:$70,0)-7),0),1)&amp;""""&amp;"#g'"&amp;" ${CONFIG_DIR}db_data_config.txt; export "&amp;BI$192&amp;"="&amp;""""&amp;INDEX($E$142:$G$146,MATCH("●",INDEX($H$142:$AQ$146,,MATCH($D225,$70:$70,0)-7),0),1)&amp;""";"),",",""",""")</f>
        <v/>
      </c>
      <c r="BJ225" s="73" t="str">
        <f>SUBSTITUTE(IF(INDEX($E$142:$G$146,MATCH("●",INDEX($H$142:$AQ$146,,MATCH($D225,$70:$70,0)-7),0),1)=VLOOKUP(BJ$192,$AD$9:$AN$20,8,FALSE),"","sed -i "&amp;IF($AK$190="MacOS","'' ","")&amp;"'s#"&amp;BJ$192&amp;"="""&amp;INDEX($E$142:$G$146,MATCH("●",INDEX($H$142:$AQ$146,,MATCH($D225,$70:$70,0)-7),0),1)&amp;""""&amp;"#"&amp;BJ$192&amp;"="&amp;""""&amp;VLOOKUP(BJ$192,$AD$9:$AN$20,8,FALSE)&amp;""""&amp;"#g'"&amp;"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5" s="73" t="str">
        <f>SUBSTITUTE(IF(VLOOKUP(BK$192,$AD$9:$AN$20,8,FALSE)=INDEX($E$148:$G$150,MATCH("●",INDEX($H$148:$AQ$150,,MATCH($D225,$70:$70,0)-7),0),1),"","sed -i "&amp;IF($AK$190="MacOS","'' ","")&amp;"'s#"&amp;BK$192&amp;"="""&amp;VLOOKUP(BK$192,$AD$9:$AN$20,8,FALSE)&amp;""""&amp;"#"&amp;BK$192&amp;"="&amp;""""&amp;INDEX($E$148:$G$150,MATCH("●",INDEX($H$148:$AQ$150,,MATCH($D225,$70:$70,0)-7),0),1)&amp;""""&amp;"#g'"&amp;" ${CONFIG_DIR}db_data_config.txt; export "&amp;BK$192&amp;"="&amp;""""&amp;INDEX($E$148:$G$150,MATCH("●",INDEX($H$148:$AQ$150,,MATCH($D225,$70:$70,0)-7),0),1)&amp;""";"),",",""",""")</f>
        <v/>
      </c>
      <c r="BL225" s="73" t="str">
        <f>SUBSTITUTE(IF(INDEX($E$148:$G$150,MATCH("●",INDEX($H$148:$AQ$150,,MATCH($D225,$70:$70,0)-7),0),1)=VLOOKUP(BL$192,$AD$9:$AN$20,8,FALSE),"","sed -i "&amp;IF($AK$190="MacOS","'' ","")&amp;"'s#"&amp;BL$192&amp;"="""&amp;INDEX($E$148:$G$150,MATCH("●",INDEX($H$148:$AQ$150,,MATCH($D225,$70:$70,0)-7),0),1)&amp;""""&amp;"#"&amp;BL$192&amp;"="&amp;""""&amp;VLOOKUP(BL$192,$AD$9:$AN$20,8,FALSE)&amp;""""&amp;"#g'"&amp;"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5" s="73" t="str">
        <f>SUBSTITUTE(IF(VLOOKUP(BM$192,$AD$9:$AN$20,8,FALSE)=INDEX($E$152:$G$154,MATCH("●",INDEX($H$152:$AQ$154,,MATCH($D225,$70:$70,0)-7),0),1),"","sed -i "&amp;IF($AK$190="MacOS","'' ","")&amp;"'s#"&amp;BM$192&amp;"="""&amp;VLOOKUP(BM$192,$AD$9:$AN$20,8,FALSE)&amp;""""&amp;"#"&amp;BM$192&amp;"="&amp;""""&amp;INDEX($E$152:$G$154,MATCH("●",INDEX($H$152:$AQ$154,,MATCH($D225,$70:$70,0)-7),0),1)&amp;""""&amp;"#g'"&amp;" ${CONFIG_DIR}db_data_config.txt; export "&amp;BM$192&amp;"="&amp;""""&amp;INDEX($E$152:$G$154,MATCH("●",INDEX($H$152:$AQ$154,,MATCH($D225,$70:$70,0)-7),0),1)&amp;""";"),",",""",""")</f>
        <v/>
      </c>
      <c r="BN225" s="73" t="str">
        <f>SUBSTITUTE(IF(INDEX($E$152:$G$154,MATCH("●",INDEX($H$152:$AQ$154,,MATCH($D225,$70:$70,0)-7),0),1)=VLOOKUP(BN$192,$AD$9:$AN$20,8,FALSE),"","sed -i "&amp;IF($AK$190="MacOS","'' ","")&amp;"'s#"&amp;BN$192&amp;"="""&amp;INDEX($E$152:$G$154,MATCH("●",INDEX($H$152:$AQ$154,,MATCH($D225,$70:$70,0)-7),0),1)&amp;""""&amp;"#"&amp;BN$192&amp;"="&amp;""""&amp;VLOOKUP(BN$192,$AD$9:$AN$20,8,FALSE)&amp;""""&amp;"#g'"&amp;"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5" s="73" t="str">
        <f>SUBSTITUTE(IF(VLOOKUP(BO$192,$AD$9:$AN$20,8,FALSE)=INDEX($E$156:$G$158,MATCH("●",INDEX($H$156:$AQ$158,,MATCH($D225,$70:$70,0)-7),0),1),"","sed -i "&amp;IF($AK$190="MacOS","'' ","")&amp;"'s#"&amp;BO$192&amp;"="""&amp;VLOOKUP(BO$192,$AD$9:$AN$20,8,FALSE)&amp;""""&amp;"#"&amp;BO$192&amp;"="&amp;""""&amp;INDEX($E$156:$G$158,MATCH("●",INDEX($H$156:$AQ$158,,MATCH($D225,$70:$70,0)-7),0),1)&amp;""""&amp;"#g'"&amp;" ${CONFIG_DIR}db_data_config.txt; export "&amp;BO$192&amp;"="&amp;""""&amp;INDEX($E$156:$G$158,MATCH("●",INDEX($H$156:$AQ$158,,MATCH($D225,$70:$70,0)-7),0),1)&amp;""";"),",",""",""")</f>
        <v/>
      </c>
      <c r="BP225" s="73" t="str">
        <f>SUBSTITUTE(IF(INDEX($E$156:$G$158,MATCH("●",INDEX($H$156:$AQ$158,,MATCH($D225,$70:$70,0)-7),0),1)=VLOOKUP(BP$192,$AD$9:$AN$20,8,FALSE),"","sed -i "&amp;IF($AK$190="MacOS","'' ","")&amp;"'s#"&amp;BP$192&amp;"="""&amp;INDEX($E$156:$G$158,MATCH("●",INDEX($H$156:$AQ$158,,MATCH($D225,$70:$70,0)-7),0),1)&amp;""""&amp;"#"&amp;BP$192&amp;"="&amp;""""&amp;VLOOKUP(BP$192,$AD$9:$AN$20,8,FALSE)&amp;""""&amp;"#g'"&amp;"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5" s="73" t="str">
        <f>SUBSTITUTE(IF(VLOOKUP(BQ$192,$AD$9:$AN$20,8,FALSE)=INDEX($E$160:$G$162,MATCH("●",INDEX($H$160:$AQ$162,,MATCH($D225,$70:$70,0)-7),0),1),"","sed -i "&amp;IF($AK$190="MacOS","'' ","")&amp;"'s#"&amp;BQ$192&amp;"="""&amp;VLOOKUP(BQ$192,$AD$9:$AN$20,8,FALSE)&amp;""""&amp;"#"&amp;BQ$192&amp;"="&amp;""""&amp;INDEX($E$160:$G$162,MATCH("●",INDEX($H$160:$AQ$162,,MATCH($D225,$70:$70,0)-7),0),1)&amp;""""&amp;"#g'"&amp;" ${CONFIG_DIR}db_data_config.txt; export "&amp;BQ$192&amp;"="&amp;""""&amp;INDEX($E$160:$G$162,MATCH("●",INDEX($H$160:$AQ$162,,MATCH($D225,$70:$70,0)-7),0),1)&amp;""";"),",",""",""")</f>
        <v/>
      </c>
      <c r="BR225" s="73" t="str">
        <f>SUBSTITUTE(IF(INDEX($E$160:$G$162,MATCH("●",INDEX($H$160:$AQ$162,,MATCH($D225,$70:$70,0)-7),0),1)=VLOOKUP(BR$192,$AD$9:$AN$20,8,FALSE),"","sed -i "&amp;IF($AK$190="MacOS","'' ","")&amp;"'s#"&amp;BR$192&amp;"="""&amp;INDEX($E$160:$G$162,MATCH("●",INDEX($H$160:$AQ$162,,MATCH($D225,$70:$70,0)-7),0),1)&amp;""""&amp;"#"&amp;BR$192&amp;"="&amp;""""&amp;VLOOKUP(BR$192,$AD$9:$AN$20,8,FALSE)&amp;""""&amp;"#g'"&amp;"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5" s="73" t="str">
        <f>SUBSTITUTE(IF(VLOOKUP(BS$192,$AD$9:$AN$20,8,FALSE)=INDEX($E$164:$G$166,MATCH("●",INDEX($H$164:$AQ$166,,MATCH($D225,$70:$70,0)-7),0),1),"","sed -i "&amp;IF($AK$190="MacOS","'' ","")&amp;"'s#"&amp;BS$192&amp;"="""&amp;VLOOKUP(BS$192,$AD$9:$AN$20,8,FALSE)&amp;""""&amp;"#"&amp;BS$192&amp;"="&amp;""""&amp;INDEX($E$164:$G$166,MATCH("●",INDEX($H$164:$AQ$166,,MATCH($D225,$70:$70,0)-7),0),1)&amp;""""&amp;"#g'"&amp;" ${CONFIG_DIR}db_data_config.txt; export "&amp;BS$192&amp;"="&amp;""""&amp;INDEX($E$164:$G$166,MATCH("●",INDEX($H$164:$AQ$166,,MATCH($D225,$70:$70,0)-7),0),1)&amp;""";"),",",""",""")</f>
        <v/>
      </c>
      <c r="BT225" s="73" t="str">
        <f>SUBSTITUTE(IF(INDEX($E$164:$G$166,MATCH("●",INDEX($H$164:$AQ$166,,MATCH($D225,$70:$70,0)-7),0),1)=VLOOKUP(BT$192,$AD$9:$AN$20,8,FALSE),"","sed -i "&amp;IF($AK$190="MacOS","'' ","")&amp;"'s#"&amp;BT$192&amp;"="""&amp;INDEX($E$164:$G$166,MATCH("●",INDEX($H$164:$AQ$166,,MATCH($D225,$70:$70,0)-7),0),1)&amp;""""&amp;"#"&amp;BT$192&amp;"="&amp;""""&amp;VLOOKUP(BT$192,$AD$9:$AN$20,8,FALSE)&amp;""""&amp;"#g'"&amp;"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5" s="60" t="s">
        <v>1107</v>
      </c>
    </row>
    <row r="226" spans="4:73" ht="90" customHeight="1">
      <c r="D226" s="138">
        <f t="shared" si="3"/>
        <v>177</v>
      </c>
      <c r="E226" s="139"/>
      <c r="F226" s="139"/>
      <c r="G226" s="140"/>
      <c r="H226" s="45" t="str">
        <f t="shared" ca="1" si="2"/>
        <v>clear; echo テストケース177; sed -i '' 's#COLUMN_DATA_TYPE="char"#COLUMN_DATA_TYPE="double"#g' ${CONFIG_DIR}db_data_config.txt; export COLUMN_DATA_TYPE="double";sed -i '' 's#COLUMN_DATA_LENGTH="3"#COLUMN_DATA_LENGTH="101.15"#g' ${CONFIG_DIR}db_data_config.txt; export COLUMN_DATA_LENGTH="101.15";sh ./script/db_check_data_validate_config.sh; sed -i '' 's#COLUMN_DATA_TYPE="double"#COLUMN_DATA_TYPE="char"#g' ${CONFIG_DIR}db_data_config.txt; export COLUMN_DATA_TYPE="char";sed -i '' 's#COLUMN_DATA_LENGTH="101.15"#COLUMN_DATA_LENGTH="3"#g' ${CONFIG_DIR}db_data_config.txt; export COLUMN_DATA_LENGTH="3";</v>
      </c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7"/>
      <c r="AE226" s="146" t="str" cm="1">
        <f t="array" ref="AE226">SUBSTITUTE(INDEX($H$168:$AQ$168, , MATCH($D226, $70:$70, 0)-7),"-","")</f>
        <v>異常</v>
      </c>
      <c r="AF226" s="147"/>
      <c r="AG226" s="148"/>
      <c r="AH226" s="156" t="s">
        <v>1063</v>
      </c>
      <c r="AI226" s="157"/>
      <c r="AJ226" s="157"/>
      <c r="AK226" s="157"/>
      <c r="AL226" s="157"/>
      <c r="AM226" s="157"/>
      <c r="AN226" s="157"/>
      <c r="AO226" s="157"/>
      <c r="AP226" s="157"/>
      <c r="AQ226" s="158"/>
      <c r="AS226" s="69" t="str" cm="1">
        <f t="array" ref="AS226">SUBSTITUTE(TEXT(INDEX($H$171:$AQ$171,1,$D226-144),"000000"),"-","")</f>
        <v>220163</v>
      </c>
      <c r="AT226" s="70"/>
      <c r="AU226" s="71"/>
      <c r="AW226" s="73" t="str">
        <f>SUBSTITUTE(IF(VLOOKUP(AW$192,$AD$9:$AN$20,8,FALSE)=INDEX($E$76:$G$80,MATCH("●",INDEX($H$76:$AQ$80,,MATCH($D226,$70:$70,0)-7),0),1),"","sed -i "&amp;IF($AK$190="MacOS","'' ","")&amp;"'s#"&amp;AW$192&amp;"="""&amp;VLOOKUP(AW$192,$AD$9:$AN$20,8,FALSE)&amp;""""&amp;"#"&amp;AW$192&amp;"="&amp;""""&amp;INDEX($E$76:$G$80,MATCH("●",INDEX($H$76:$AQ$80,,MATCH($D226,$70:$70,0)-7),0),1)&amp;""""&amp;"#g'"&amp;" ${CONFIG_DIR}db_data_config.txt; export "&amp;AW$192&amp;"="&amp;""""&amp;INDEX($E$76:$G$80,MATCH("●",INDEX($H$76:$AQ$80,,MATCH($D226,$70:$70,0)-7),0),1)&amp;""";"),",",""",""")</f>
        <v/>
      </c>
      <c r="AX226" s="73" t="str">
        <f>SUBSTITUTE(IF(INDEX($E$76:$G$80,MATCH("●",INDEX($H$76:$AQ$80,,MATCH($D226,$70:$70,0)-7),0),1)=VLOOKUP(AX$192,$AD$9:$AN$20,8,FALSE),"","sed -i "&amp;IF($AK$190="MacOS","'' ","")&amp;"'s#"&amp;AX$192&amp;"="""&amp;INDEX($E$76:$G$80,MATCH("●",INDEX($H$76:$AQ$80,,MATCH($D226,$70:$70,0)-7),0),1)&amp;""""&amp;"#"&amp;AX$192&amp;"="&amp;""""&amp;VLOOKUP(AX$192,$AD$9:$AN$20,8,FALSE)&amp;""""&amp;"#g'"&amp;"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6" s="73" t="str">
        <f>SUBSTITUTE(IF(VLOOKUP(AY$192,$AD$9:$AN$20,8,FALSE)=INDEX($E$82:$G$94,MATCH("●",INDEX($H$82:$AQ$94,,MATCH($D226,$70:$70,0)-7),0),1),"","sed -i "&amp;IF($AK$190="MacOS","'' ","")&amp;"'s#"&amp;AY$192&amp;"="""&amp;VLOOKUP(AY$192,$AD$9:$AN$20,8,FALSE)&amp;""""&amp;"#"&amp;AY$192&amp;"="&amp;""""&amp;INDEX($E$82:$G$94,MATCH("●",INDEX($H$82:$AQ$94,,MATCH($D226,$70:$70,0)-7),0),1)&amp;""""&amp;"#g'"&amp;" ${CONFIG_DIR}db_data_config.txt; export "&amp;AY$192&amp;"="&amp;""""&amp;INDEX($E$82:$G$94,MATCH("●",INDEX($H$82:$AQ$94,,MATCH($D226,$70:$70,0)-7),0),1)&amp;""";"),",",""",""")</f>
        <v>sed -i '' 's#COLUMN_DATA_TYPE="char"#COLUMN_DATA_TYPE="double"#g' ${CONFIG_DIR}db_data_config.txt; export COLUMN_DATA_TYPE="double";</v>
      </c>
      <c r="AZ226" s="73" t="str">
        <f>SUBSTITUTE(IF(INDEX($E$82:$G$94,MATCH("●",INDEX($H$82:$AQ$94,,MATCH($D226,$70:$70,0)-7),0),1)=VLOOKUP(AZ$192,$AD$9:$AN$20,8,FALSE),"","sed -i "&amp;IF($AK$190="MacOS","'' ","")&amp;"'s#"&amp;AZ$192&amp;"="""&amp;INDEX($E$82:$G$94,MATCH("●",INDEX($H$82:$AQ$94,,MATCH($D226,$70:$70,0)-7),0),1)&amp;""""&amp;"#"&amp;AZ$192&amp;"="&amp;""""&amp;VLOOKUP(AZ$192,$AD$9:$AN$20,8,FALSE)&amp;""""&amp;"#g'"&amp;"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6" s="73" t="str">
        <f>SUBSTITUTE(IF(VLOOKUP(BA$192,$AD$9:$AN$20,8,FALSE)=INDEX($E$96:$G$122,MATCH("●",INDEX($H$96:$AQ$122,,MATCH($D226,$70:$70,0)-7),0),1),"","sed -i "&amp;IF($AK$190="MacOS","'' ","")&amp;"'s#"&amp;BA$192&amp;"="""&amp;VLOOKUP(BA$192,$AD$9:$AN$20,8,FALSE)&amp;""""&amp;"#"&amp;BA$192&amp;"="&amp;""""&amp;INDEX($E$96:$G$122,MATCH("●",INDEX($H$96:$AQ$122,,MATCH($D226,$70:$70,0)-7),0),1)&amp;""""&amp;"#g'"&amp;" ${CONFIG_DIR}db_data_config.txt; export "&amp;BA$192&amp;"="&amp;""""&amp;INDEX($E$96:$G$122,MATCH("●",INDEX($H$96:$AQ$122,,MATCH($D226,$70:$70,0)-7),0),1)&amp;""";"),",",""",""")</f>
        <v>sed -i '' 's#COLUMN_DATA_LENGTH="3"#COLUMN_DATA_LENGTH="101.15"#g' ${CONFIG_DIR}db_data_config.txt; export COLUMN_DATA_LENGTH="101.15";</v>
      </c>
      <c r="BB226" s="73" t="str">
        <f>SUBSTITUTE(IF(INDEX($E$96:$G$122,MATCH("●",INDEX($H$96:$AQ$122,,MATCH($D226,$70:$70,0)-7),0),1)=VLOOKUP(BB$192,$AD$9:$AN$20,8,FALSE),"","sed -i "&amp;IF($AK$190="MacOS","'' ","")&amp;"'s#"&amp;BB$192&amp;"="""&amp;INDEX($E$96:$G$122,MATCH("●",INDEX($H$96:$AQ$122,,MATCH($D226,$70:$70,0)-7),0),1)&amp;""""&amp;"#"&amp;BB$192&amp;"="&amp;""""&amp;VLOOKUP(BB$192,$AD$9:$AN$20,8,FALSE)&amp;""""&amp;"#g'"&amp;"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's#COLUMN_DATA_LENGTH="101.15"#COLUMN_DATA_LENGTH="3"#g' ${CONFIG_DIR}db_data_config.txt; export COLUMN_DATA_LENGTH="3";</v>
      </c>
      <c r="BC226" s="73" t="str">
        <f>SUBSTITUTE(IF(VLOOKUP(BC$192,$AD$9:$AN$20,8,FALSE)=INDEX($E$124:$G$127,MATCH("●",INDEX($H$124:$AQ$127,,MATCH($D226,$70:$70,0)-7),0),1),"","sed -i "&amp;IF($AK$190="MacOS","'' ","")&amp;"'s#"&amp;BC$192&amp;"="""&amp;VLOOKUP(BC$192,$AD$9:$AN$20,8,FALSE)&amp;""""&amp;"#"&amp;BC$192&amp;"="&amp;""""&amp;INDEX($E$124:$G$127,MATCH("●",INDEX($H$124:$AQ$127,,MATCH($D226,$70:$70,0)-7),0),1)&amp;""""&amp;"#g'"&amp;" ${CONFIG_DIR}db_data_config.txt; export "&amp;BC$192&amp;"="&amp;""""&amp;INDEX($E$124:$G$127,MATCH("●",INDEX($H$124:$AQ$127,,MATCH($D226,$70:$70,0)-7),0),1)&amp;""";"),",",""",""")</f>
        <v/>
      </c>
      <c r="BD226" s="73" t="str">
        <f>SUBSTITUTE(IF(INDEX($E$124:$G$127,MATCH("●",INDEX($H$124:$AQ$127,,MATCH($D226,$70:$70,0)-7),0),1)=VLOOKUP(BD$192,$AD$9:$AN$20,8,FALSE),"","sed -i "&amp;IF($AK$190="MacOS","'' ","")&amp;"'s#"&amp;BD$192&amp;"="""&amp;INDEX($E$124:$G$127,MATCH("●",INDEX($H$124:$AQ$127,,MATCH($D226,$70:$70,0)-7),0),1)&amp;""""&amp;"#"&amp;BD$192&amp;"="&amp;""""&amp;VLOOKUP(BD$192,$AD$9:$AN$20,8,FALSE)&amp;""""&amp;"#g'"&amp;"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6" s="73" t="str">
        <f>SUBSTITUTE(IF(VLOOKUP(BE$192,$AD$9:$AN$20,8,FALSE)=INDEX($E$129:$G$134,MATCH("●",INDEX($H$129:$AQ$134,,MATCH($D226,$70:$70,0)-7),0),1),"","sed -i "&amp;IF($AK$190="MacOS","'' ","")&amp;"'s#"&amp;BE$192&amp;"="""&amp;VLOOKUP(BE$192,$AD$9:$AN$20,8,FALSE)&amp;""""&amp;"#"&amp;BE$192&amp;"="&amp;""""&amp;INDEX($E$129:$G$134,MATCH("●",INDEX($H$129:$AQ$134,,MATCH($D226,$70:$70,0)-7),0),1)&amp;""""&amp;"#g'"&amp;" ${CONFIG_DIR}db_data_config.txt; export "&amp;BE$192&amp;"="&amp;""""&amp;INDEX($E$129:$G$134,MATCH("●",INDEX($H$129:$AQ$134,,MATCH($D226,$70:$70,0)-7),0),1)&amp;""";"),",",""",""")</f>
        <v/>
      </c>
      <c r="BF226" s="73" t="str">
        <f>SUBSTITUTE(IF(INDEX($E$129:$G$134,MATCH("●",INDEX($H$129:$AQ$134,,MATCH($D226,$70:$70,0)-7),0),1)=VLOOKUP(BF$192,$AD$9:$AN$20,8,FALSE),"","sed -i "&amp;IF($AK$190="MacOS","'' ","")&amp;"'s#"&amp;BF$192&amp;"="""&amp;INDEX($E$129:$G$134,MATCH("●",INDEX($H$129:$AQ$134,,MATCH($D226,$70:$70,0)-7),0),1)&amp;""""&amp;"#"&amp;BF$192&amp;"="&amp;""""&amp;VLOOKUP(BF$192,$AD$9:$AN$20,8,FALSE)&amp;""""&amp;"#g'"&amp;"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6" s="73" t="str">
        <f>SUBSTITUTE(IF(VLOOKUP(BG$192,$AD$9:$AN$20,8,FALSE)=INDEX($E$136:$G$140,MATCH("●",INDEX($H$136:$AQ$140,,MATCH($D226,$70:$70,0)-7),0),1),"","sed -i "&amp;IF($AK$190="MacOS","'' ","")&amp;"'s#"&amp;BG$192&amp;"="""&amp;VLOOKUP(BG$192,$AD$9:$AN$20,8,FALSE)&amp;""""&amp;"#"&amp;BG$192&amp;"="&amp;""""&amp;INDEX($E$136:$G$140,MATCH("●",INDEX($H$136:$AQ$140,,MATCH($D226,$70:$70,0)-7),0),1)&amp;""""&amp;"#g'"&amp;" ${CONFIG_DIR}db_data_config.txt; export "&amp;BG$192&amp;"="&amp;""""&amp;INDEX($E$136:$G$140,MATCH("●",INDEX($H$136:$AQ$140,,MATCH($D226,$70:$70,0)-7),0),1)&amp;""";"),",",""",""")</f>
        <v/>
      </c>
      <c r="BH226" s="73" t="str">
        <f>SUBSTITUTE(IF(INDEX($E$136:$G$140,MATCH("●",INDEX($H$136:$AQ$140,,MATCH($D226,$70:$70,0)-7),0),1)=VLOOKUP(BH$192,$AD$9:$AN$20,8,FALSE),"","sed -i "&amp;IF($AK$190="MacOS","'' ","")&amp;"'s#"&amp;BH$192&amp;"="""&amp;INDEX($E$136:$G$140,MATCH("●",INDEX($H$136:$AQ$140,,MATCH($D226,$70:$70,0)-7),0),1)&amp;""""&amp;"#"&amp;BH$192&amp;"="&amp;""""&amp;VLOOKUP(BH$192,$AD$9:$AN$20,8,FALSE)&amp;""""&amp;"#g'"&amp;"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6" s="73" t="str">
        <f>SUBSTITUTE(IF(VLOOKUP(BI$192,$AD$9:$AN$20,8,FALSE)=INDEX($E$142:$G$146,MATCH("●",INDEX($H$142:$AQ$146,,MATCH($D226,$70:$70,0)-7),0),1),"","sed -i "&amp;IF($AK$190="MacOS","'' ","")&amp;"'s#"&amp;BI$192&amp;"="""&amp;VLOOKUP(BI$192,$AD$9:$AN$20,8,FALSE)&amp;""""&amp;"#"&amp;BI$192&amp;"="&amp;""""&amp;INDEX($E$142:$G$146,MATCH("●",INDEX($H$142:$AQ$146,,MATCH($D226,$70:$70,0)-7),0),1)&amp;""""&amp;"#g'"&amp;" ${CONFIG_DIR}db_data_config.txt; export "&amp;BI$192&amp;"="&amp;""""&amp;INDEX($E$142:$G$146,MATCH("●",INDEX($H$142:$AQ$146,,MATCH($D226,$70:$70,0)-7),0),1)&amp;""";"),",",""",""")</f>
        <v/>
      </c>
      <c r="BJ226" s="73" t="str">
        <f>SUBSTITUTE(IF(INDEX($E$142:$G$146,MATCH("●",INDEX($H$142:$AQ$146,,MATCH($D226,$70:$70,0)-7),0),1)=VLOOKUP(BJ$192,$AD$9:$AN$20,8,FALSE),"","sed -i "&amp;IF($AK$190="MacOS","'' ","")&amp;"'s#"&amp;BJ$192&amp;"="""&amp;INDEX($E$142:$G$146,MATCH("●",INDEX($H$142:$AQ$146,,MATCH($D226,$70:$70,0)-7),0),1)&amp;""""&amp;"#"&amp;BJ$192&amp;"="&amp;""""&amp;VLOOKUP(BJ$192,$AD$9:$AN$20,8,FALSE)&amp;""""&amp;"#g'"&amp;"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6" s="73" t="str">
        <f>SUBSTITUTE(IF(VLOOKUP(BK$192,$AD$9:$AN$20,8,FALSE)=INDEX($E$148:$G$150,MATCH("●",INDEX($H$148:$AQ$150,,MATCH($D226,$70:$70,0)-7),0),1),"","sed -i "&amp;IF($AK$190="MacOS","'' ","")&amp;"'s#"&amp;BK$192&amp;"="""&amp;VLOOKUP(BK$192,$AD$9:$AN$20,8,FALSE)&amp;""""&amp;"#"&amp;BK$192&amp;"="&amp;""""&amp;INDEX($E$148:$G$150,MATCH("●",INDEX($H$148:$AQ$150,,MATCH($D226,$70:$70,0)-7),0),1)&amp;""""&amp;"#g'"&amp;" ${CONFIG_DIR}db_data_config.txt; export "&amp;BK$192&amp;"="&amp;""""&amp;INDEX($E$148:$G$150,MATCH("●",INDEX($H$148:$AQ$150,,MATCH($D226,$70:$70,0)-7),0),1)&amp;""";"),",",""",""")</f>
        <v/>
      </c>
      <c r="BL226" s="73" t="str">
        <f>SUBSTITUTE(IF(INDEX($E$148:$G$150,MATCH("●",INDEX($H$148:$AQ$150,,MATCH($D226,$70:$70,0)-7),0),1)=VLOOKUP(BL$192,$AD$9:$AN$20,8,FALSE),"","sed -i "&amp;IF($AK$190="MacOS","'' ","")&amp;"'s#"&amp;BL$192&amp;"="""&amp;INDEX($E$148:$G$150,MATCH("●",INDEX($H$148:$AQ$150,,MATCH($D226,$70:$70,0)-7),0),1)&amp;""""&amp;"#"&amp;BL$192&amp;"="&amp;""""&amp;VLOOKUP(BL$192,$AD$9:$AN$20,8,FALSE)&amp;""""&amp;"#g'"&amp;"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6" s="73" t="str">
        <f>SUBSTITUTE(IF(VLOOKUP(BM$192,$AD$9:$AN$20,8,FALSE)=INDEX($E$152:$G$154,MATCH("●",INDEX($H$152:$AQ$154,,MATCH($D226,$70:$70,0)-7),0),1),"","sed -i "&amp;IF($AK$190="MacOS","'' ","")&amp;"'s#"&amp;BM$192&amp;"="""&amp;VLOOKUP(BM$192,$AD$9:$AN$20,8,FALSE)&amp;""""&amp;"#"&amp;BM$192&amp;"="&amp;""""&amp;INDEX($E$152:$G$154,MATCH("●",INDEX($H$152:$AQ$154,,MATCH($D226,$70:$70,0)-7),0),1)&amp;""""&amp;"#g'"&amp;" ${CONFIG_DIR}db_data_config.txt; export "&amp;BM$192&amp;"="&amp;""""&amp;INDEX($E$152:$G$154,MATCH("●",INDEX($H$152:$AQ$154,,MATCH($D226,$70:$70,0)-7),0),1)&amp;""";"),",",""",""")</f>
        <v/>
      </c>
      <c r="BN226" s="73" t="str">
        <f>SUBSTITUTE(IF(INDEX($E$152:$G$154,MATCH("●",INDEX($H$152:$AQ$154,,MATCH($D226,$70:$70,0)-7),0),1)=VLOOKUP(BN$192,$AD$9:$AN$20,8,FALSE),"","sed -i "&amp;IF($AK$190="MacOS","'' ","")&amp;"'s#"&amp;BN$192&amp;"="""&amp;INDEX($E$152:$G$154,MATCH("●",INDEX($H$152:$AQ$154,,MATCH($D226,$70:$70,0)-7),0),1)&amp;""""&amp;"#"&amp;BN$192&amp;"="&amp;""""&amp;VLOOKUP(BN$192,$AD$9:$AN$20,8,FALSE)&amp;""""&amp;"#g'"&amp;"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6" s="73" t="str">
        <f>SUBSTITUTE(IF(VLOOKUP(BO$192,$AD$9:$AN$20,8,FALSE)=INDEX($E$156:$G$158,MATCH("●",INDEX($H$156:$AQ$158,,MATCH($D226,$70:$70,0)-7),0),1),"","sed -i "&amp;IF($AK$190="MacOS","'' ","")&amp;"'s#"&amp;BO$192&amp;"="""&amp;VLOOKUP(BO$192,$AD$9:$AN$20,8,FALSE)&amp;""""&amp;"#"&amp;BO$192&amp;"="&amp;""""&amp;INDEX($E$156:$G$158,MATCH("●",INDEX($H$156:$AQ$158,,MATCH($D226,$70:$70,0)-7),0),1)&amp;""""&amp;"#g'"&amp;" ${CONFIG_DIR}db_data_config.txt; export "&amp;BO$192&amp;"="&amp;""""&amp;INDEX($E$156:$G$158,MATCH("●",INDEX($H$156:$AQ$158,,MATCH($D226,$70:$70,0)-7),0),1)&amp;""";"),",",""",""")</f>
        <v/>
      </c>
      <c r="BP226" s="73" t="str">
        <f>SUBSTITUTE(IF(INDEX($E$156:$G$158,MATCH("●",INDEX($H$156:$AQ$158,,MATCH($D226,$70:$70,0)-7),0),1)=VLOOKUP(BP$192,$AD$9:$AN$20,8,FALSE),"","sed -i "&amp;IF($AK$190="MacOS","'' ","")&amp;"'s#"&amp;BP$192&amp;"="""&amp;INDEX($E$156:$G$158,MATCH("●",INDEX($H$156:$AQ$158,,MATCH($D226,$70:$70,0)-7),0),1)&amp;""""&amp;"#"&amp;BP$192&amp;"="&amp;""""&amp;VLOOKUP(BP$192,$AD$9:$AN$20,8,FALSE)&amp;""""&amp;"#g'"&amp;"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6" s="73" t="str">
        <f>SUBSTITUTE(IF(VLOOKUP(BQ$192,$AD$9:$AN$20,8,FALSE)=INDEX($E$160:$G$162,MATCH("●",INDEX($H$160:$AQ$162,,MATCH($D226,$70:$70,0)-7),0),1),"","sed -i "&amp;IF($AK$190="MacOS","'' ","")&amp;"'s#"&amp;BQ$192&amp;"="""&amp;VLOOKUP(BQ$192,$AD$9:$AN$20,8,FALSE)&amp;""""&amp;"#"&amp;BQ$192&amp;"="&amp;""""&amp;INDEX($E$160:$G$162,MATCH("●",INDEX($H$160:$AQ$162,,MATCH($D226,$70:$70,0)-7),0),1)&amp;""""&amp;"#g'"&amp;" ${CONFIG_DIR}db_data_config.txt; export "&amp;BQ$192&amp;"="&amp;""""&amp;INDEX($E$160:$G$162,MATCH("●",INDEX($H$160:$AQ$162,,MATCH($D226,$70:$70,0)-7),0),1)&amp;""";"),",",""",""")</f>
        <v/>
      </c>
      <c r="BR226" s="73" t="str">
        <f>SUBSTITUTE(IF(INDEX($E$160:$G$162,MATCH("●",INDEX($H$160:$AQ$162,,MATCH($D226,$70:$70,0)-7),0),1)=VLOOKUP(BR$192,$AD$9:$AN$20,8,FALSE),"","sed -i "&amp;IF($AK$190="MacOS","'' ","")&amp;"'s#"&amp;BR$192&amp;"="""&amp;INDEX($E$160:$G$162,MATCH("●",INDEX($H$160:$AQ$162,,MATCH($D226,$70:$70,0)-7),0),1)&amp;""""&amp;"#"&amp;BR$192&amp;"="&amp;""""&amp;VLOOKUP(BR$192,$AD$9:$AN$20,8,FALSE)&amp;""""&amp;"#g'"&amp;"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6" s="73" t="str">
        <f>SUBSTITUTE(IF(VLOOKUP(BS$192,$AD$9:$AN$20,8,FALSE)=INDEX($E$164:$G$166,MATCH("●",INDEX($H$164:$AQ$166,,MATCH($D226,$70:$70,0)-7),0),1),"","sed -i "&amp;IF($AK$190="MacOS","'' ","")&amp;"'s#"&amp;BS$192&amp;"="""&amp;VLOOKUP(BS$192,$AD$9:$AN$20,8,FALSE)&amp;""""&amp;"#"&amp;BS$192&amp;"="&amp;""""&amp;INDEX($E$164:$G$166,MATCH("●",INDEX($H$164:$AQ$166,,MATCH($D226,$70:$70,0)-7),0),1)&amp;""""&amp;"#g'"&amp;" ${CONFIG_DIR}db_data_config.txt; export "&amp;BS$192&amp;"="&amp;""""&amp;INDEX($E$164:$G$166,MATCH("●",INDEX($H$164:$AQ$166,,MATCH($D226,$70:$70,0)-7),0),1)&amp;""";"),",",""",""")</f>
        <v/>
      </c>
      <c r="BT226" s="73" t="str">
        <f>SUBSTITUTE(IF(INDEX($E$164:$G$166,MATCH("●",INDEX($H$164:$AQ$166,,MATCH($D226,$70:$70,0)-7),0),1)=VLOOKUP(BT$192,$AD$9:$AN$20,8,FALSE),"","sed -i "&amp;IF($AK$190="MacOS","'' ","")&amp;"'s#"&amp;BT$192&amp;"="""&amp;INDEX($E$164:$G$166,MATCH("●",INDEX($H$164:$AQ$166,,MATCH($D226,$70:$70,0)-7),0),1)&amp;""""&amp;"#"&amp;BT$192&amp;"="&amp;""""&amp;VLOOKUP(BT$192,$AD$9:$AN$20,8,FALSE)&amp;""""&amp;"#g'"&amp;"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6" s="60" t="s">
        <v>1107</v>
      </c>
    </row>
    <row r="227" spans="4:73" ht="90" customHeight="1">
      <c r="D227" s="138">
        <f t="shared" si="3"/>
        <v>178</v>
      </c>
      <c r="E227" s="139"/>
      <c r="F227" s="139"/>
      <c r="G227" s="140"/>
      <c r="H227" s="45" t="str">
        <f t="shared" ca="1" si="2"/>
        <v>clear; echo テストケース178; sed -i '' 's#COLUMN_DATA_TYPE="char"#COLUMN_DATA_TYPE="double"#g' ${CONFIG_DIR}db_data_config.txt; export COLUMN_DATA_TYPE="double";sed -i '' 's#COLUMN_DATA_LENGTH="3"#COLUMN_DATA_LENGTH="100.14"#g' ${CONFIG_DIR}db_data_config.txt; export COLUMN_DATA_LENGTH="100.14";sh ./script/db_check_data_validate_config.sh; sed -i '' 's#COLUMN_DATA_TYPE="double"#COLUMN_DATA_TYPE="char"#g' ${CONFIG_DIR}db_data_config.txt; export COLUMN_DATA_TYPE="char";sed -i '' 's#COLUMN_DATA_LENGTH="100.14"#COLUMN_DATA_LENGTH="3"#g' ${CONFIG_DIR}db_data_config.txt; export COLUMN_DATA_LENGTH="3";</v>
      </c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7"/>
      <c r="AE227" s="146" t="str" cm="1">
        <f t="array" ref="AE227">SUBSTITUTE(INDEX($H$168:$AQ$168, , MATCH($D227, $70:$70, 0)-7),"-","")</f>
        <v>正常</v>
      </c>
      <c r="AF227" s="147"/>
      <c r="AG227" s="148"/>
      <c r="AH227" s="156" t="s">
        <v>1064</v>
      </c>
      <c r="AI227" s="157"/>
      <c r="AJ227" s="157"/>
      <c r="AK227" s="157"/>
      <c r="AL227" s="157"/>
      <c r="AM227" s="157"/>
      <c r="AN227" s="157"/>
      <c r="AO227" s="157"/>
      <c r="AP227" s="157"/>
      <c r="AQ227" s="158"/>
      <c r="AS227" s="69" t="str" cm="1">
        <f t="array" ref="AS227">SUBSTITUTE(TEXT(INDEX($H$171:$AQ$171,1,$D227-144),"000000"),"-","")</f>
        <v>220001</v>
      </c>
      <c r="AT227" s="70"/>
      <c r="AU227" s="71"/>
      <c r="AW227" s="73" t="str">
        <f>SUBSTITUTE(IF(VLOOKUP(AW$192,$AD$9:$AN$20,8,FALSE)=INDEX($E$76:$G$80,MATCH("●",INDEX($H$76:$AQ$80,,MATCH($D227,$70:$70,0)-7),0),1),"","sed -i "&amp;IF($AK$190="MacOS","'' ","")&amp;"'s#"&amp;AW$192&amp;"="""&amp;VLOOKUP(AW$192,$AD$9:$AN$20,8,FALSE)&amp;""""&amp;"#"&amp;AW$192&amp;"="&amp;""""&amp;INDEX($E$76:$G$80,MATCH("●",INDEX($H$76:$AQ$80,,MATCH($D227,$70:$70,0)-7),0),1)&amp;""""&amp;"#g'"&amp;" ${CONFIG_DIR}db_data_config.txt; export "&amp;AW$192&amp;"="&amp;""""&amp;INDEX($E$76:$G$80,MATCH("●",INDEX($H$76:$AQ$80,,MATCH($D227,$70:$70,0)-7),0),1)&amp;""";"),",",""",""")</f>
        <v/>
      </c>
      <c r="AX227" s="73" t="str">
        <f>SUBSTITUTE(IF(INDEX($E$76:$G$80,MATCH("●",INDEX($H$76:$AQ$80,,MATCH($D227,$70:$70,0)-7),0),1)=VLOOKUP(AX$192,$AD$9:$AN$20,8,FALSE),"","sed -i "&amp;IF($AK$190="MacOS","'' ","")&amp;"'s#"&amp;AX$192&amp;"="""&amp;INDEX($E$76:$G$80,MATCH("●",INDEX($H$76:$AQ$80,,MATCH($D227,$70:$70,0)-7),0),1)&amp;""""&amp;"#"&amp;AX$192&amp;"="&amp;""""&amp;VLOOKUP(AX$192,$AD$9:$AN$20,8,FALSE)&amp;""""&amp;"#g'"&amp;"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7" s="73" t="str">
        <f>SUBSTITUTE(IF(VLOOKUP(AY$192,$AD$9:$AN$20,8,FALSE)=INDEX($E$82:$G$94,MATCH("●",INDEX($H$82:$AQ$94,,MATCH($D227,$70:$70,0)-7),0),1),"","sed -i "&amp;IF($AK$190="MacOS","'' ","")&amp;"'s#"&amp;AY$192&amp;"="""&amp;VLOOKUP(AY$192,$AD$9:$AN$20,8,FALSE)&amp;""""&amp;"#"&amp;AY$192&amp;"="&amp;""""&amp;INDEX($E$82:$G$94,MATCH("●",INDEX($H$82:$AQ$94,,MATCH($D227,$70:$70,0)-7),0),1)&amp;""""&amp;"#g'"&amp;" ${CONFIG_DIR}db_data_config.txt; export "&amp;AY$192&amp;"="&amp;""""&amp;INDEX($E$82:$G$94,MATCH("●",INDEX($H$82:$AQ$94,,MATCH($D227,$70:$70,0)-7),0),1)&amp;""";"),",",""",""")</f>
        <v>sed -i '' 's#COLUMN_DATA_TYPE="char"#COLUMN_DATA_TYPE="double"#g' ${CONFIG_DIR}db_data_config.txt; export COLUMN_DATA_TYPE="double";</v>
      </c>
      <c r="AZ227" s="73" t="str">
        <f>SUBSTITUTE(IF(INDEX($E$82:$G$94,MATCH("●",INDEX($H$82:$AQ$94,,MATCH($D227,$70:$70,0)-7),0),1)=VLOOKUP(AZ$192,$AD$9:$AN$20,8,FALSE),"","sed -i "&amp;IF($AK$190="MacOS","'' ","")&amp;"'s#"&amp;AZ$192&amp;"="""&amp;INDEX($E$82:$G$94,MATCH("●",INDEX($H$82:$AQ$94,,MATCH($D227,$70:$70,0)-7),0),1)&amp;""""&amp;"#"&amp;AZ$192&amp;"="&amp;""""&amp;VLOOKUP(AZ$192,$AD$9:$AN$20,8,FALSE)&amp;""""&amp;"#g'"&amp;"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7" s="73" t="str">
        <f>SUBSTITUTE(IF(VLOOKUP(BA$192,$AD$9:$AN$20,8,FALSE)=INDEX($E$96:$G$122,MATCH("●",INDEX($H$96:$AQ$122,,MATCH($D227,$70:$70,0)-7),0),1),"","sed -i "&amp;IF($AK$190="MacOS","'' ","")&amp;"'s#"&amp;BA$192&amp;"="""&amp;VLOOKUP(BA$192,$AD$9:$AN$20,8,FALSE)&amp;""""&amp;"#"&amp;BA$192&amp;"="&amp;""""&amp;INDEX($E$96:$G$122,MATCH("●",INDEX($H$96:$AQ$122,,MATCH($D227,$70:$70,0)-7),0),1)&amp;""""&amp;"#g'"&amp;" ${CONFIG_DIR}db_data_config.txt; export "&amp;BA$192&amp;"="&amp;""""&amp;INDEX($E$96:$G$122,MATCH("●",INDEX($H$96:$AQ$122,,MATCH($D227,$70:$70,0)-7),0),1)&amp;""";"),",",""",""")</f>
        <v>sed -i '' 's#COLUMN_DATA_LENGTH="3"#COLUMN_DATA_LENGTH="100.14"#g' ${CONFIG_DIR}db_data_config.txt; export COLUMN_DATA_LENGTH="100.14";</v>
      </c>
      <c r="BB227" s="73" t="str">
        <f>SUBSTITUTE(IF(INDEX($E$96:$G$122,MATCH("●",INDEX($H$96:$AQ$122,,MATCH($D227,$70:$70,0)-7),0),1)=VLOOKUP(BB$192,$AD$9:$AN$20,8,FALSE),"","sed -i "&amp;IF($AK$190="MacOS","'' ","")&amp;"'s#"&amp;BB$192&amp;"="""&amp;INDEX($E$96:$G$122,MATCH("●",INDEX($H$96:$AQ$122,,MATCH($D227,$70:$70,0)-7),0),1)&amp;""""&amp;"#"&amp;BB$192&amp;"="&amp;""""&amp;VLOOKUP(BB$192,$AD$9:$AN$20,8,FALSE)&amp;""""&amp;"#g'"&amp;"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's#COLUMN_DATA_LENGTH="100.14"#COLUMN_DATA_LENGTH="3"#g' ${CONFIG_DIR}db_data_config.txt; export COLUMN_DATA_LENGTH="3";</v>
      </c>
      <c r="BC227" s="73" t="str">
        <f>SUBSTITUTE(IF(VLOOKUP(BC$192,$AD$9:$AN$20,8,FALSE)=INDEX($E$124:$G$127,MATCH("●",INDEX($H$124:$AQ$127,,MATCH($D227,$70:$70,0)-7),0),1),"","sed -i "&amp;IF($AK$190="MacOS","'' ","")&amp;"'s#"&amp;BC$192&amp;"="""&amp;VLOOKUP(BC$192,$AD$9:$AN$20,8,FALSE)&amp;""""&amp;"#"&amp;BC$192&amp;"="&amp;""""&amp;INDEX($E$124:$G$127,MATCH("●",INDEX($H$124:$AQ$127,,MATCH($D227,$70:$70,0)-7),0),1)&amp;""""&amp;"#g'"&amp;" ${CONFIG_DIR}db_data_config.txt; export "&amp;BC$192&amp;"="&amp;""""&amp;INDEX($E$124:$G$127,MATCH("●",INDEX($H$124:$AQ$127,,MATCH($D227,$70:$70,0)-7),0),1)&amp;""";"),",",""",""")</f>
        <v/>
      </c>
      <c r="BD227" s="73" t="str">
        <f>SUBSTITUTE(IF(INDEX($E$124:$G$127,MATCH("●",INDEX($H$124:$AQ$127,,MATCH($D227,$70:$70,0)-7),0),1)=VLOOKUP(BD$192,$AD$9:$AN$20,8,FALSE),"","sed -i "&amp;IF($AK$190="MacOS","'' ","")&amp;"'s#"&amp;BD$192&amp;"="""&amp;INDEX($E$124:$G$127,MATCH("●",INDEX($H$124:$AQ$127,,MATCH($D227,$70:$70,0)-7),0),1)&amp;""""&amp;"#"&amp;BD$192&amp;"="&amp;""""&amp;VLOOKUP(BD$192,$AD$9:$AN$20,8,FALSE)&amp;""""&amp;"#g'"&amp;"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7" s="73" t="str">
        <f>SUBSTITUTE(IF(VLOOKUP(BE$192,$AD$9:$AN$20,8,FALSE)=INDEX($E$129:$G$134,MATCH("●",INDEX($H$129:$AQ$134,,MATCH($D227,$70:$70,0)-7),0),1),"","sed -i "&amp;IF($AK$190="MacOS","'' ","")&amp;"'s#"&amp;BE$192&amp;"="""&amp;VLOOKUP(BE$192,$AD$9:$AN$20,8,FALSE)&amp;""""&amp;"#"&amp;BE$192&amp;"="&amp;""""&amp;INDEX($E$129:$G$134,MATCH("●",INDEX($H$129:$AQ$134,,MATCH($D227,$70:$70,0)-7),0),1)&amp;""""&amp;"#g'"&amp;" ${CONFIG_DIR}db_data_config.txt; export "&amp;BE$192&amp;"="&amp;""""&amp;INDEX($E$129:$G$134,MATCH("●",INDEX($H$129:$AQ$134,,MATCH($D227,$70:$70,0)-7),0),1)&amp;""";"),",",""",""")</f>
        <v/>
      </c>
      <c r="BF227" s="73" t="str">
        <f>SUBSTITUTE(IF(INDEX($E$129:$G$134,MATCH("●",INDEX($H$129:$AQ$134,,MATCH($D227,$70:$70,0)-7),0),1)=VLOOKUP(BF$192,$AD$9:$AN$20,8,FALSE),"","sed -i "&amp;IF($AK$190="MacOS","'' ","")&amp;"'s#"&amp;BF$192&amp;"="""&amp;INDEX($E$129:$G$134,MATCH("●",INDEX($H$129:$AQ$134,,MATCH($D227,$70:$70,0)-7),0),1)&amp;""""&amp;"#"&amp;BF$192&amp;"="&amp;""""&amp;VLOOKUP(BF$192,$AD$9:$AN$20,8,FALSE)&amp;""""&amp;"#g'"&amp;"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7" s="73" t="str">
        <f>SUBSTITUTE(IF(VLOOKUP(BG$192,$AD$9:$AN$20,8,FALSE)=INDEX($E$136:$G$140,MATCH("●",INDEX($H$136:$AQ$140,,MATCH($D227,$70:$70,0)-7),0),1),"","sed -i "&amp;IF($AK$190="MacOS","'' ","")&amp;"'s#"&amp;BG$192&amp;"="""&amp;VLOOKUP(BG$192,$AD$9:$AN$20,8,FALSE)&amp;""""&amp;"#"&amp;BG$192&amp;"="&amp;""""&amp;INDEX($E$136:$G$140,MATCH("●",INDEX($H$136:$AQ$140,,MATCH($D227,$70:$70,0)-7),0),1)&amp;""""&amp;"#g'"&amp;" ${CONFIG_DIR}db_data_config.txt; export "&amp;BG$192&amp;"="&amp;""""&amp;INDEX($E$136:$G$140,MATCH("●",INDEX($H$136:$AQ$140,,MATCH($D227,$70:$70,0)-7),0),1)&amp;""";"),",",""",""")</f>
        <v/>
      </c>
      <c r="BH227" s="73" t="str">
        <f>SUBSTITUTE(IF(INDEX($E$136:$G$140,MATCH("●",INDEX($H$136:$AQ$140,,MATCH($D227,$70:$70,0)-7),0),1)=VLOOKUP(BH$192,$AD$9:$AN$20,8,FALSE),"","sed -i "&amp;IF($AK$190="MacOS","'' ","")&amp;"'s#"&amp;BH$192&amp;"="""&amp;INDEX($E$136:$G$140,MATCH("●",INDEX($H$136:$AQ$140,,MATCH($D227,$70:$70,0)-7),0),1)&amp;""""&amp;"#"&amp;BH$192&amp;"="&amp;""""&amp;VLOOKUP(BH$192,$AD$9:$AN$20,8,FALSE)&amp;""""&amp;"#g'"&amp;"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7" s="73" t="str">
        <f>SUBSTITUTE(IF(VLOOKUP(BI$192,$AD$9:$AN$20,8,FALSE)=INDEX($E$142:$G$146,MATCH("●",INDEX($H$142:$AQ$146,,MATCH($D227,$70:$70,0)-7),0),1),"","sed -i "&amp;IF($AK$190="MacOS","'' ","")&amp;"'s#"&amp;BI$192&amp;"="""&amp;VLOOKUP(BI$192,$AD$9:$AN$20,8,FALSE)&amp;""""&amp;"#"&amp;BI$192&amp;"="&amp;""""&amp;INDEX($E$142:$G$146,MATCH("●",INDEX($H$142:$AQ$146,,MATCH($D227,$70:$70,0)-7),0),1)&amp;""""&amp;"#g'"&amp;" ${CONFIG_DIR}db_data_config.txt; export "&amp;BI$192&amp;"="&amp;""""&amp;INDEX($E$142:$G$146,MATCH("●",INDEX($H$142:$AQ$146,,MATCH($D227,$70:$70,0)-7),0),1)&amp;""";"),",",""",""")</f>
        <v/>
      </c>
      <c r="BJ227" s="73" t="str">
        <f>SUBSTITUTE(IF(INDEX($E$142:$G$146,MATCH("●",INDEX($H$142:$AQ$146,,MATCH($D227,$70:$70,0)-7),0),1)=VLOOKUP(BJ$192,$AD$9:$AN$20,8,FALSE),"","sed -i "&amp;IF($AK$190="MacOS","'' ","")&amp;"'s#"&amp;BJ$192&amp;"="""&amp;INDEX($E$142:$G$146,MATCH("●",INDEX($H$142:$AQ$146,,MATCH($D227,$70:$70,0)-7),0),1)&amp;""""&amp;"#"&amp;BJ$192&amp;"="&amp;""""&amp;VLOOKUP(BJ$192,$AD$9:$AN$20,8,FALSE)&amp;""""&amp;"#g'"&amp;"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7" s="73" t="str">
        <f>SUBSTITUTE(IF(VLOOKUP(BK$192,$AD$9:$AN$20,8,FALSE)=INDEX($E$148:$G$150,MATCH("●",INDEX($H$148:$AQ$150,,MATCH($D227,$70:$70,0)-7),0),1),"","sed -i "&amp;IF($AK$190="MacOS","'' ","")&amp;"'s#"&amp;BK$192&amp;"="""&amp;VLOOKUP(BK$192,$AD$9:$AN$20,8,FALSE)&amp;""""&amp;"#"&amp;BK$192&amp;"="&amp;""""&amp;INDEX($E$148:$G$150,MATCH("●",INDEX($H$148:$AQ$150,,MATCH($D227,$70:$70,0)-7),0),1)&amp;""""&amp;"#g'"&amp;" ${CONFIG_DIR}db_data_config.txt; export "&amp;BK$192&amp;"="&amp;""""&amp;INDEX($E$148:$G$150,MATCH("●",INDEX($H$148:$AQ$150,,MATCH($D227,$70:$70,0)-7),0),1)&amp;""";"),",",""",""")</f>
        <v/>
      </c>
      <c r="BL227" s="73" t="str">
        <f>SUBSTITUTE(IF(INDEX($E$148:$G$150,MATCH("●",INDEX($H$148:$AQ$150,,MATCH($D227,$70:$70,0)-7),0),1)=VLOOKUP(BL$192,$AD$9:$AN$20,8,FALSE),"","sed -i "&amp;IF($AK$190="MacOS","'' ","")&amp;"'s#"&amp;BL$192&amp;"="""&amp;INDEX($E$148:$G$150,MATCH("●",INDEX($H$148:$AQ$150,,MATCH($D227,$70:$70,0)-7),0),1)&amp;""""&amp;"#"&amp;BL$192&amp;"="&amp;""""&amp;VLOOKUP(BL$192,$AD$9:$AN$20,8,FALSE)&amp;""""&amp;"#g'"&amp;"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7" s="73" t="str">
        <f>SUBSTITUTE(IF(VLOOKUP(BM$192,$AD$9:$AN$20,8,FALSE)=INDEX($E$152:$G$154,MATCH("●",INDEX($H$152:$AQ$154,,MATCH($D227,$70:$70,0)-7),0),1),"","sed -i "&amp;IF($AK$190="MacOS","'' ","")&amp;"'s#"&amp;BM$192&amp;"="""&amp;VLOOKUP(BM$192,$AD$9:$AN$20,8,FALSE)&amp;""""&amp;"#"&amp;BM$192&amp;"="&amp;""""&amp;INDEX($E$152:$G$154,MATCH("●",INDEX($H$152:$AQ$154,,MATCH($D227,$70:$70,0)-7),0),1)&amp;""""&amp;"#g'"&amp;" ${CONFIG_DIR}db_data_config.txt; export "&amp;BM$192&amp;"="&amp;""""&amp;INDEX($E$152:$G$154,MATCH("●",INDEX($H$152:$AQ$154,,MATCH($D227,$70:$70,0)-7),0),1)&amp;""";"),",",""",""")</f>
        <v/>
      </c>
      <c r="BN227" s="73" t="str">
        <f>SUBSTITUTE(IF(INDEX($E$152:$G$154,MATCH("●",INDEX($H$152:$AQ$154,,MATCH($D227,$70:$70,0)-7),0),1)=VLOOKUP(BN$192,$AD$9:$AN$20,8,FALSE),"","sed -i "&amp;IF($AK$190="MacOS","'' ","")&amp;"'s#"&amp;BN$192&amp;"="""&amp;INDEX($E$152:$G$154,MATCH("●",INDEX($H$152:$AQ$154,,MATCH($D227,$70:$70,0)-7),0),1)&amp;""""&amp;"#"&amp;BN$192&amp;"="&amp;""""&amp;VLOOKUP(BN$192,$AD$9:$AN$20,8,FALSE)&amp;""""&amp;"#g'"&amp;"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7" s="73" t="str">
        <f>SUBSTITUTE(IF(VLOOKUP(BO$192,$AD$9:$AN$20,8,FALSE)=INDEX($E$156:$G$158,MATCH("●",INDEX($H$156:$AQ$158,,MATCH($D227,$70:$70,0)-7),0),1),"","sed -i "&amp;IF($AK$190="MacOS","'' ","")&amp;"'s#"&amp;BO$192&amp;"="""&amp;VLOOKUP(BO$192,$AD$9:$AN$20,8,FALSE)&amp;""""&amp;"#"&amp;BO$192&amp;"="&amp;""""&amp;INDEX($E$156:$G$158,MATCH("●",INDEX($H$156:$AQ$158,,MATCH($D227,$70:$70,0)-7),0),1)&amp;""""&amp;"#g'"&amp;" ${CONFIG_DIR}db_data_config.txt; export "&amp;BO$192&amp;"="&amp;""""&amp;INDEX($E$156:$G$158,MATCH("●",INDEX($H$156:$AQ$158,,MATCH($D227,$70:$70,0)-7),0),1)&amp;""";"),",",""",""")</f>
        <v/>
      </c>
      <c r="BP227" s="73" t="str">
        <f>SUBSTITUTE(IF(INDEX($E$156:$G$158,MATCH("●",INDEX($H$156:$AQ$158,,MATCH($D227,$70:$70,0)-7),0),1)=VLOOKUP(BP$192,$AD$9:$AN$20,8,FALSE),"","sed -i "&amp;IF($AK$190="MacOS","'' ","")&amp;"'s#"&amp;BP$192&amp;"="""&amp;INDEX($E$156:$G$158,MATCH("●",INDEX($H$156:$AQ$158,,MATCH($D227,$70:$70,0)-7),0),1)&amp;""""&amp;"#"&amp;BP$192&amp;"="&amp;""""&amp;VLOOKUP(BP$192,$AD$9:$AN$20,8,FALSE)&amp;""""&amp;"#g'"&amp;"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7" s="73" t="str">
        <f>SUBSTITUTE(IF(VLOOKUP(BQ$192,$AD$9:$AN$20,8,FALSE)=INDEX($E$160:$G$162,MATCH("●",INDEX($H$160:$AQ$162,,MATCH($D227,$70:$70,0)-7),0),1),"","sed -i "&amp;IF($AK$190="MacOS","'' ","")&amp;"'s#"&amp;BQ$192&amp;"="""&amp;VLOOKUP(BQ$192,$AD$9:$AN$20,8,FALSE)&amp;""""&amp;"#"&amp;BQ$192&amp;"="&amp;""""&amp;INDEX($E$160:$G$162,MATCH("●",INDEX($H$160:$AQ$162,,MATCH($D227,$70:$70,0)-7),0),1)&amp;""""&amp;"#g'"&amp;" ${CONFIG_DIR}db_data_config.txt; export "&amp;BQ$192&amp;"="&amp;""""&amp;INDEX($E$160:$G$162,MATCH("●",INDEX($H$160:$AQ$162,,MATCH($D227,$70:$70,0)-7),0),1)&amp;""";"),",",""",""")</f>
        <v/>
      </c>
      <c r="BR227" s="73" t="str">
        <f>SUBSTITUTE(IF(INDEX($E$160:$G$162,MATCH("●",INDEX($H$160:$AQ$162,,MATCH($D227,$70:$70,0)-7),0),1)=VLOOKUP(BR$192,$AD$9:$AN$20,8,FALSE),"","sed -i "&amp;IF($AK$190="MacOS","'' ","")&amp;"'s#"&amp;BR$192&amp;"="""&amp;INDEX($E$160:$G$162,MATCH("●",INDEX($H$160:$AQ$162,,MATCH($D227,$70:$70,0)-7),0),1)&amp;""""&amp;"#"&amp;BR$192&amp;"="&amp;""""&amp;VLOOKUP(BR$192,$AD$9:$AN$20,8,FALSE)&amp;""""&amp;"#g'"&amp;"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7" s="73" t="str">
        <f>SUBSTITUTE(IF(VLOOKUP(BS$192,$AD$9:$AN$20,8,FALSE)=INDEX($E$164:$G$166,MATCH("●",INDEX($H$164:$AQ$166,,MATCH($D227,$70:$70,0)-7),0),1),"","sed -i "&amp;IF($AK$190="MacOS","'' ","")&amp;"'s#"&amp;BS$192&amp;"="""&amp;VLOOKUP(BS$192,$AD$9:$AN$20,8,FALSE)&amp;""""&amp;"#"&amp;BS$192&amp;"="&amp;""""&amp;INDEX($E$164:$G$166,MATCH("●",INDEX($H$164:$AQ$166,,MATCH($D227,$70:$70,0)-7),0),1)&amp;""""&amp;"#g'"&amp;" ${CONFIG_DIR}db_data_config.txt; export "&amp;BS$192&amp;"="&amp;""""&amp;INDEX($E$164:$G$166,MATCH("●",INDEX($H$164:$AQ$166,,MATCH($D227,$70:$70,0)-7),0),1)&amp;""";"),",",""",""")</f>
        <v/>
      </c>
      <c r="BT227" s="73" t="str">
        <f>SUBSTITUTE(IF(INDEX($E$164:$G$166,MATCH("●",INDEX($H$164:$AQ$166,,MATCH($D227,$70:$70,0)-7),0),1)=VLOOKUP(BT$192,$AD$9:$AN$20,8,FALSE),"","sed -i "&amp;IF($AK$190="MacOS","'' ","")&amp;"'s#"&amp;BT$192&amp;"="""&amp;INDEX($E$164:$G$166,MATCH("●",INDEX($H$164:$AQ$166,,MATCH($D227,$70:$70,0)-7),0),1)&amp;""""&amp;"#"&amp;BT$192&amp;"="&amp;""""&amp;VLOOKUP(BT$192,$AD$9:$AN$20,8,FALSE)&amp;""""&amp;"#g'"&amp;"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7" s="60" t="s">
        <v>1107</v>
      </c>
    </row>
    <row r="228" spans="4:73" ht="90" customHeight="1">
      <c r="D228" s="138">
        <f t="shared" si="3"/>
        <v>179</v>
      </c>
      <c r="E228" s="139"/>
      <c r="F228" s="139"/>
      <c r="G228" s="140"/>
      <c r="H228" s="45" t="str">
        <f t="shared" ca="1" si="2"/>
        <v>clear; echo テストケース179; sed -i '' 's#COLUMN_DATA_TYPE="char"#COLUMN_DATA_TYPE="double"#g' ${CONFIG_DIR}db_data_config.txt; export COLUMN_DATA_TYPE="double";sed -i '' 's#COLUMN_DATA_LENGTH="3"#COLUMN_DATA_LENGTH="100.16"#g' ${CONFIG_DIR}db_data_config.txt; export COLUMN_DATA_LENGTH="100.16";sh ./script/db_check_data_validate_config.sh; sed -i '' 's#COLUMN_DATA_TYPE="double"#COLUMN_DATA_TYPE="char"#g' ${CONFIG_DIR}db_data_config.txt; export COLUMN_DATA_TYPE="char";sed -i '' 's#COLUMN_DATA_LENGTH="100.16"#COLUMN_DATA_LENGTH="3"#g' ${CONFIG_DIR}db_data_config.txt; export COLUMN_DATA_LENGTH="3";</v>
      </c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7"/>
      <c r="AE228" s="146" t="str" cm="1">
        <f t="array" ref="AE228">SUBSTITUTE(INDEX($H$168:$AQ$168, , MATCH($D228, $70:$70, 0)-7),"-","")</f>
        <v>異常</v>
      </c>
      <c r="AF228" s="147"/>
      <c r="AG228" s="148"/>
      <c r="AH228" s="156" t="s">
        <v>1065</v>
      </c>
      <c r="AI228" s="157"/>
      <c r="AJ228" s="157"/>
      <c r="AK228" s="157"/>
      <c r="AL228" s="157"/>
      <c r="AM228" s="157"/>
      <c r="AN228" s="157"/>
      <c r="AO228" s="157"/>
      <c r="AP228" s="157"/>
      <c r="AQ228" s="158"/>
      <c r="AS228" s="69" t="str" cm="1">
        <f t="array" ref="AS228">SUBSTITUTE(TEXT(INDEX($H$171:$AQ$171,1,$D228-144),"000000"),"-","")</f>
        <v>220164</v>
      </c>
      <c r="AT228" s="70"/>
      <c r="AU228" s="71"/>
      <c r="AW228" s="73" t="str">
        <f>SUBSTITUTE(IF(VLOOKUP(AW$192,$AD$9:$AN$20,8,FALSE)=INDEX($E$76:$G$80,MATCH("●",INDEX($H$76:$AQ$80,,MATCH($D228,$70:$70,0)-7),0),1),"","sed -i "&amp;IF($AK$190="MacOS","'' ","")&amp;"'s#"&amp;AW$192&amp;"="""&amp;VLOOKUP(AW$192,$AD$9:$AN$20,8,FALSE)&amp;""""&amp;"#"&amp;AW$192&amp;"="&amp;""""&amp;INDEX($E$76:$G$80,MATCH("●",INDEX($H$76:$AQ$80,,MATCH($D228,$70:$70,0)-7),0),1)&amp;""""&amp;"#g'"&amp;" ${CONFIG_DIR}db_data_config.txt; export "&amp;AW$192&amp;"="&amp;""""&amp;INDEX($E$76:$G$80,MATCH("●",INDEX($H$76:$AQ$80,,MATCH($D228,$70:$70,0)-7),0),1)&amp;""";"),",",""",""")</f>
        <v/>
      </c>
      <c r="AX228" s="73" t="str">
        <f>SUBSTITUTE(IF(INDEX($E$76:$G$80,MATCH("●",INDEX($H$76:$AQ$80,,MATCH($D228,$70:$70,0)-7),0),1)=VLOOKUP(AX$192,$AD$9:$AN$20,8,FALSE),"","sed -i "&amp;IF($AK$190="MacOS","'' ","")&amp;"'s#"&amp;AX$192&amp;"="""&amp;INDEX($E$76:$G$80,MATCH("●",INDEX($H$76:$AQ$80,,MATCH($D228,$70:$70,0)-7),0),1)&amp;""""&amp;"#"&amp;AX$192&amp;"="&amp;""""&amp;VLOOKUP(AX$192,$AD$9:$AN$20,8,FALSE)&amp;""""&amp;"#g'"&amp;" ${CONFIG_DIR}db_data_config.txt; export "&amp;AX$192&amp;"="&amp;""""&amp;VLOOKUP(AX$192,$AD$9:$AN$20,8,FALSE)&amp;""";"),",",""",""")</f>
        <v/>
      </c>
      <c r="AY228" s="73" t="str">
        <f>SUBSTITUTE(IF(VLOOKUP(AY$192,$AD$9:$AN$20,8,FALSE)=INDEX($E$82:$G$94,MATCH("●",INDEX($H$82:$AQ$94,,MATCH($D228,$70:$70,0)-7),0),1),"","sed -i "&amp;IF($AK$190="MacOS","'' ","")&amp;"'s#"&amp;AY$192&amp;"="""&amp;VLOOKUP(AY$192,$AD$9:$AN$20,8,FALSE)&amp;""""&amp;"#"&amp;AY$192&amp;"="&amp;""""&amp;INDEX($E$82:$G$94,MATCH("●",INDEX($H$82:$AQ$94,,MATCH($D228,$70:$70,0)-7),0),1)&amp;""""&amp;"#g'"&amp;" ${CONFIG_DIR}db_data_config.txt; export "&amp;AY$192&amp;"="&amp;""""&amp;INDEX($E$82:$G$94,MATCH("●",INDEX($H$82:$AQ$94,,MATCH($D228,$70:$70,0)-7),0),1)&amp;""";"),",",""",""")</f>
        <v>sed -i '' 's#COLUMN_DATA_TYPE="char"#COLUMN_DATA_TYPE="double"#g' ${CONFIG_DIR}db_data_config.txt; export COLUMN_DATA_TYPE="double";</v>
      </c>
      <c r="AZ228" s="73" t="str">
        <f>SUBSTITUTE(IF(INDEX($E$82:$G$94,MATCH("●",INDEX($H$82:$AQ$94,,MATCH($D228,$70:$70,0)-7),0),1)=VLOOKUP(AZ$192,$AD$9:$AN$20,8,FALSE),"","sed -i "&amp;IF($AK$190="MacOS","'' ","")&amp;"'s#"&amp;AZ$192&amp;"="""&amp;INDEX($E$82:$G$94,MATCH("●",INDEX($H$82:$AQ$94,,MATCH($D228,$70:$70,0)-7),0),1)&amp;""""&amp;"#"&amp;AZ$192&amp;"="&amp;""""&amp;VLOOKUP(AZ$192,$AD$9:$AN$20,8,FALSE)&amp;""""&amp;"#g'"&amp;" ${CONFIG_DIR}db_data_config.txt; export "&amp;AZ$192&amp;"="&amp;""""&amp;VLOOKUP(AZ$192,$AD$9:$AN$20,8,FALSE)&amp;""";"),",",""",""")</f>
        <v>sed -i '' 's#COLUMN_DATA_TYPE="double"#COLUMN_DATA_TYPE="char"#g' ${CONFIG_DIR}db_data_config.txt; export COLUMN_DATA_TYPE="char";</v>
      </c>
      <c r="BA228" s="73" t="str">
        <f>SUBSTITUTE(IF(VLOOKUP(BA$192,$AD$9:$AN$20,8,FALSE)=INDEX($E$96:$G$122,MATCH("●",INDEX($H$96:$AQ$122,,MATCH($D228,$70:$70,0)-7),0),1),"","sed -i "&amp;IF($AK$190="MacOS","'' ","")&amp;"'s#"&amp;BA$192&amp;"="""&amp;VLOOKUP(BA$192,$AD$9:$AN$20,8,FALSE)&amp;""""&amp;"#"&amp;BA$192&amp;"="&amp;""""&amp;INDEX($E$96:$G$122,MATCH("●",INDEX($H$96:$AQ$122,,MATCH($D228,$70:$70,0)-7),0),1)&amp;""""&amp;"#g'"&amp;" ${CONFIG_DIR}db_data_config.txt; export "&amp;BA$192&amp;"="&amp;""""&amp;INDEX($E$96:$G$122,MATCH("●",INDEX($H$96:$AQ$122,,MATCH($D228,$70:$70,0)-7),0),1)&amp;""";"),",",""",""")</f>
        <v>sed -i '' 's#COLUMN_DATA_LENGTH="3"#COLUMN_DATA_LENGTH="100.16"#g' ${CONFIG_DIR}db_data_config.txt; export COLUMN_DATA_LENGTH="100.16";</v>
      </c>
      <c r="BB228" s="73" t="str">
        <f>SUBSTITUTE(IF(INDEX($E$96:$G$122,MATCH("●",INDEX($H$96:$AQ$122,,MATCH($D228,$70:$70,0)-7),0),1)=VLOOKUP(BB$192,$AD$9:$AN$20,8,FALSE),"","sed -i "&amp;IF($AK$190="MacOS","'' ","")&amp;"'s#"&amp;BB$192&amp;"="""&amp;INDEX($E$96:$G$122,MATCH("●",INDEX($H$96:$AQ$122,,MATCH($D228,$70:$70,0)-7),0),1)&amp;""""&amp;"#"&amp;BB$192&amp;"="&amp;""""&amp;VLOOKUP(BB$192,$AD$9:$AN$20,8,FALSE)&amp;""""&amp;"#g'"&amp;" ${CONFIG_DIR}db_data_config.txt; export "&amp;BB$192&amp;"="&amp;""""&amp;VLOOKUP(BB$192,$AD$9:$AN$20,8,FALSE)&amp;""";"),",",""",""")</f>
        <v>sed -i '' 's#COLUMN_DATA_LENGTH="100.16"#COLUMN_DATA_LENGTH="3"#g' ${CONFIG_DIR}db_data_config.txt; export COLUMN_DATA_LENGTH="3";</v>
      </c>
      <c r="BC228" s="73" t="str">
        <f>SUBSTITUTE(IF(VLOOKUP(BC$192,$AD$9:$AN$20,8,FALSE)=INDEX($E$124:$G$127,MATCH("●",INDEX($H$124:$AQ$127,,MATCH($D228,$70:$70,0)-7),0),1),"","sed -i "&amp;IF($AK$190="MacOS","'' ","")&amp;"'s#"&amp;BC$192&amp;"="""&amp;VLOOKUP(BC$192,$AD$9:$AN$20,8,FALSE)&amp;""""&amp;"#"&amp;BC$192&amp;"="&amp;""""&amp;INDEX($E$124:$G$127,MATCH("●",INDEX($H$124:$AQ$127,,MATCH($D228,$70:$70,0)-7),0),1)&amp;""""&amp;"#g'"&amp;" ${CONFIG_DIR}db_data_config.txt; export "&amp;BC$192&amp;"="&amp;""""&amp;INDEX($E$124:$G$127,MATCH("●",INDEX($H$124:$AQ$127,,MATCH($D228,$70:$70,0)-7),0),1)&amp;""";"),",",""",""")</f>
        <v/>
      </c>
      <c r="BD228" s="73" t="str">
        <f>SUBSTITUTE(IF(INDEX($E$124:$G$127,MATCH("●",INDEX($H$124:$AQ$127,,MATCH($D228,$70:$70,0)-7),0),1)=VLOOKUP(BD$192,$AD$9:$AN$20,8,FALSE),"","sed -i "&amp;IF($AK$190="MacOS","'' ","")&amp;"'s#"&amp;BD$192&amp;"="""&amp;INDEX($E$124:$G$127,MATCH("●",INDEX($H$124:$AQ$127,,MATCH($D228,$70:$70,0)-7),0),1)&amp;""""&amp;"#"&amp;BD$192&amp;"="&amp;""""&amp;VLOOKUP(BD$192,$AD$9:$AN$20,8,FALSE)&amp;""""&amp;"#g'"&amp;" ${CONFIG_DIR}db_data_config.txt; export "&amp;BD$192&amp;"="&amp;""""&amp;VLOOKUP(BD$192,$AD$9:$AN$20,8,FALSE)&amp;""";"),",",""",""")</f>
        <v/>
      </c>
      <c r="BE228" s="73" t="str">
        <f>SUBSTITUTE(IF(VLOOKUP(BE$192,$AD$9:$AN$20,8,FALSE)=INDEX($E$129:$G$134,MATCH("●",INDEX($H$129:$AQ$134,,MATCH($D228,$70:$70,0)-7),0),1),"","sed -i "&amp;IF($AK$190="MacOS","'' ","")&amp;"'s#"&amp;BE$192&amp;"="""&amp;VLOOKUP(BE$192,$AD$9:$AN$20,8,FALSE)&amp;""""&amp;"#"&amp;BE$192&amp;"="&amp;""""&amp;INDEX($E$129:$G$134,MATCH("●",INDEX($H$129:$AQ$134,,MATCH($D228,$70:$70,0)-7),0),1)&amp;""""&amp;"#g'"&amp;" ${CONFIG_DIR}db_data_config.txt; export "&amp;BE$192&amp;"="&amp;""""&amp;INDEX($E$129:$G$134,MATCH("●",INDEX($H$129:$AQ$134,,MATCH($D228,$70:$70,0)-7),0),1)&amp;""";"),",",""",""")</f>
        <v/>
      </c>
      <c r="BF228" s="73" t="str">
        <f>SUBSTITUTE(IF(INDEX($E$129:$G$134,MATCH("●",INDEX($H$129:$AQ$134,,MATCH($D228,$70:$70,0)-7),0),1)=VLOOKUP(BF$192,$AD$9:$AN$20,8,FALSE),"","sed -i "&amp;IF($AK$190="MacOS","'' ","")&amp;"'s#"&amp;BF$192&amp;"="""&amp;INDEX($E$129:$G$134,MATCH("●",INDEX($H$129:$AQ$134,,MATCH($D228,$70:$70,0)-7),0),1)&amp;""""&amp;"#"&amp;BF$192&amp;"="&amp;""""&amp;VLOOKUP(BF$192,$AD$9:$AN$20,8,FALSE)&amp;""""&amp;"#g'"&amp;" ${CONFIG_DIR}db_data_config.txt; export "&amp;BF$192&amp;"="&amp;""""&amp;VLOOKUP(BF$192,$AD$9:$AN$20,8,FALSE)&amp;""";"),",",""",""")</f>
        <v/>
      </c>
      <c r="BG228" s="73" t="str">
        <f>SUBSTITUTE(IF(VLOOKUP(BG$192,$AD$9:$AN$20,8,FALSE)=INDEX($E$136:$G$140,MATCH("●",INDEX($H$136:$AQ$140,,MATCH($D228,$70:$70,0)-7),0),1),"","sed -i "&amp;IF($AK$190="MacOS","'' ","")&amp;"'s#"&amp;BG$192&amp;"="""&amp;VLOOKUP(BG$192,$AD$9:$AN$20,8,FALSE)&amp;""""&amp;"#"&amp;BG$192&amp;"="&amp;""""&amp;INDEX($E$136:$G$140,MATCH("●",INDEX($H$136:$AQ$140,,MATCH($D228,$70:$70,0)-7),0),1)&amp;""""&amp;"#g'"&amp;" ${CONFIG_DIR}db_data_config.txt; export "&amp;BG$192&amp;"="&amp;""""&amp;INDEX($E$136:$G$140,MATCH("●",INDEX($H$136:$AQ$140,,MATCH($D228,$70:$70,0)-7),0),1)&amp;""";"),",",""",""")</f>
        <v/>
      </c>
      <c r="BH228" s="73" t="str">
        <f>SUBSTITUTE(IF(INDEX($E$136:$G$140,MATCH("●",INDEX($H$136:$AQ$140,,MATCH($D228,$70:$70,0)-7),0),1)=VLOOKUP(BH$192,$AD$9:$AN$20,8,FALSE),"","sed -i "&amp;IF($AK$190="MacOS","'' ","")&amp;"'s#"&amp;BH$192&amp;"="""&amp;INDEX($E$136:$G$140,MATCH("●",INDEX($H$136:$AQ$140,,MATCH($D228,$70:$70,0)-7),0),1)&amp;""""&amp;"#"&amp;BH$192&amp;"="&amp;""""&amp;VLOOKUP(BH$192,$AD$9:$AN$20,8,FALSE)&amp;""""&amp;"#g'"&amp;" ${CONFIG_DIR}db_data_config.txt; export "&amp;BH$192&amp;"="&amp;""""&amp;VLOOKUP(BH$192,$AD$9:$AN$20,8,FALSE)&amp;""";"),",",""",""")</f>
        <v/>
      </c>
      <c r="BI228" s="73" t="str">
        <f>SUBSTITUTE(IF(VLOOKUP(BI$192,$AD$9:$AN$20,8,FALSE)=INDEX($E$142:$G$146,MATCH("●",INDEX($H$142:$AQ$146,,MATCH($D228,$70:$70,0)-7),0),1),"","sed -i "&amp;IF($AK$190="MacOS","'' ","")&amp;"'s#"&amp;BI$192&amp;"="""&amp;VLOOKUP(BI$192,$AD$9:$AN$20,8,FALSE)&amp;""""&amp;"#"&amp;BI$192&amp;"="&amp;""""&amp;INDEX($E$142:$G$146,MATCH("●",INDEX($H$142:$AQ$146,,MATCH($D228,$70:$70,0)-7),0),1)&amp;""""&amp;"#g'"&amp;" ${CONFIG_DIR}db_data_config.txt; export "&amp;BI$192&amp;"="&amp;""""&amp;INDEX($E$142:$G$146,MATCH("●",INDEX($H$142:$AQ$146,,MATCH($D228,$70:$70,0)-7),0),1)&amp;""";"),",",""",""")</f>
        <v/>
      </c>
      <c r="BJ228" s="73" t="str">
        <f>SUBSTITUTE(IF(INDEX($E$142:$G$146,MATCH("●",INDEX($H$142:$AQ$146,,MATCH($D228,$70:$70,0)-7),0),1)=VLOOKUP(BJ$192,$AD$9:$AN$20,8,FALSE),"","sed -i "&amp;IF($AK$190="MacOS","'' ","")&amp;"'s#"&amp;BJ$192&amp;"="""&amp;INDEX($E$142:$G$146,MATCH("●",INDEX($H$142:$AQ$146,,MATCH($D228,$70:$70,0)-7),0),1)&amp;""""&amp;"#"&amp;BJ$192&amp;"="&amp;""""&amp;VLOOKUP(BJ$192,$AD$9:$AN$20,8,FALSE)&amp;""""&amp;"#g'"&amp;" ${CONFIG_DIR}db_data_config.txt; export "&amp;BJ$192&amp;"="&amp;""""&amp;VLOOKUP(BJ$192,$AD$9:$AN$20,8,FALSE)&amp;""";"),",",""",""")</f>
        <v/>
      </c>
      <c r="BK228" s="73" t="str">
        <f>SUBSTITUTE(IF(VLOOKUP(BK$192,$AD$9:$AN$20,8,FALSE)=INDEX($E$148:$G$150,MATCH("●",INDEX($H$148:$AQ$150,,MATCH($D228,$70:$70,0)-7),0),1),"","sed -i "&amp;IF($AK$190="MacOS","'' ","")&amp;"'s#"&amp;BK$192&amp;"="""&amp;VLOOKUP(BK$192,$AD$9:$AN$20,8,FALSE)&amp;""""&amp;"#"&amp;BK$192&amp;"="&amp;""""&amp;INDEX($E$148:$G$150,MATCH("●",INDEX($H$148:$AQ$150,,MATCH($D228,$70:$70,0)-7),0),1)&amp;""""&amp;"#g'"&amp;" ${CONFIG_DIR}db_data_config.txt; export "&amp;BK$192&amp;"="&amp;""""&amp;INDEX($E$148:$G$150,MATCH("●",INDEX($H$148:$AQ$150,,MATCH($D228,$70:$70,0)-7),0),1)&amp;""";"),",",""",""")</f>
        <v/>
      </c>
      <c r="BL228" s="73" t="str">
        <f>SUBSTITUTE(IF(INDEX($E$148:$G$150,MATCH("●",INDEX($H$148:$AQ$150,,MATCH($D228,$70:$70,0)-7),0),1)=VLOOKUP(BL$192,$AD$9:$AN$20,8,FALSE),"","sed -i "&amp;IF($AK$190="MacOS","'' ","")&amp;"'s#"&amp;BL$192&amp;"="""&amp;INDEX($E$148:$G$150,MATCH("●",INDEX($H$148:$AQ$150,,MATCH($D228,$70:$70,0)-7),0),1)&amp;""""&amp;"#"&amp;BL$192&amp;"="&amp;""""&amp;VLOOKUP(BL$192,$AD$9:$AN$20,8,FALSE)&amp;""""&amp;"#g'"&amp;" ${CONFIG_DIR}db_data_config.txt; export "&amp;BL$192&amp;"="&amp;""""&amp;VLOOKUP(BL$192,$AD$9:$AN$20,8,FALSE)&amp;""";"),",",""",""")</f>
        <v/>
      </c>
      <c r="BM228" s="73" t="str">
        <f>SUBSTITUTE(IF(VLOOKUP(BM$192,$AD$9:$AN$20,8,FALSE)=INDEX($E$152:$G$154,MATCH("●",INDEX($H$152:$AQ$154,,MATCH($D228,$70:$70,0)-7),0),1),"","sed -i "&amp;IF($AK$190="MacOS","'' ","")&amp;"'s#"&amp;BM$192&amp;"="""&amp;VLOOKUP(BM$192,$AD$9:$AN$20,8,FALSE)&amp;""""&amp;"#"&amp;BM$192&amp;"="&amp;""""&amp;INDEX($E$152:$G$154,MATCH("●",INDEX($H$152:$AQ$154,,MATCH($D228,$70:$70,0)-7),0),1)&amp;""""&amp;"#g'"&amp;" ${CONFIG_DIR}db_data_config.txt; export "&amp;BM$192&amp;"="&amp;""""&amp;INDEX($E$152:$G$154,MATCH("●",INDEX($H$152:$AQ$154,,MATCH($D228,$70:$70,0)-7),0),1)&amp;""";"),",",""",""")</f>
        <v/>
      </c>
      <c r="BN228" s="73" t="str">
        <f>SUBSTITUTE(IF(INDEX($E$152:$G$154,MATCH("●",INDEX($H$152:$AQ$154,,MATCH($D228,$70:$70,0)-7),0),1)=VLOOKUP(BN$192,$AD$9:$AN$20,8,FALSE),"","sed -i "&amp;IF($AK$190="MacOS","'' ","")&amp;"'s#"&amp;BN$192&amp;"="""&amp;INDEX($E$152:$G$154,MATCH("●",INDEX($H$152:$AQ$154,,MATCH($D228,$70:$70,0)-7),0),1)&amp;""""&amp;"#"&amp;BN$192&amp;"="&amp;""""&amp;VLOOKUP(BN$192,$AD$9:$AN$20,8,FALSE)&amp;""""&amp;"#g'"&amp;" ${CONFIG_DIR}db_data_config.txt; export "&amp;BN$192&amp;"="&amp;""""&amp;VLOOKUP(BN$192,$AD$9:$AN$20,8,FALSE)&amp;""";"),",",""",""")</f>
        <v/>
      </c>
      <c r="BO228" s="73" t="str">
        <f>SUBSTITUTE(IF(VLOOKUP(BO$192,$AD$9:$AN$20,8,FALSE)=INDEX($E$156:$G$158,MATCH("●",INDEX($H$156:$AQ$158,,MATCH($D228,$70:$70,0)-7),0),1),"","sed -i "&amp;IF($AK$190="MacOS","'' ","")&amp;"'s#"&amp;BO$192&amp;"="""&amp;VLOOKUP(BO$192,$AD$9:$AN$20,8,FALSE)&amp;""""&amp;"#"&amp;BO$192&amp;"="&amp;""""&amp;INDEX($E$156:$G$158,MATCH("●",INDEX($H$156:$AQ$158,,MATCH($D228,$70:$70,0)-7),0),1)&amp;""""&amp;"#g'"&amp;" ${CONFIG_DIR}db_data_config.txt; export "&amp;BO$192&amp;"="&amp;""""&amp;INDEX($E$156:$G$158,MATCH("●",INDEX($H$156:$AQ$158,,MATCH($D228,$70:$70,0)-7),0),1)&amp;""";"),",",""",""")</f>
        <v/>
      </c>
      <c r="BP228" s="73" t="str">
        <f>SUBSTITUTE(IF(INDEX($E$156:$G$158,MATCH("●",INDEX($H$156:$AQ$158,,MATCH($D228,$70:$70,0)-7),0),1)=VLOOKUP(BP$192,$AD$9:$AN$20,8,FALSE),"","sed -i "&amp;IF($AK$190="MacOS","'' ","")&amp;"'s#"&amp;BP$192&amp;"="""&amp;INDEX($E$156:$G$158,MATCH("●",INDEX($H$156:$AQ$158,,MATCH($D228,$70:$70,0)-7),0),1)&amp;""""&amp;"#"&amp;BP$192&amp;"="&amp;""""&amp;VLOOKUP(BP$192,$AD$9:$AN$20,8,FALSE)&amp;""""&amp;"#g'"&amp;" ${CONFIG_DIR}db_data_config.txt; export "&amp;BP$192&amp;"="&amp;""""&amp;VLOOKUP(BP$192,$AD$9:$AN$20,8,FALSE)&amp;""";"),",",""",""")</f>
        <v/>
      </c>
      <c r="BQ228" s="73" t="str">
        <f>SUBSTITUTE(IF(VLOOKUP(BQ$192,$AD$9:$AN$20,8,FALSE)=INDEX($E$160:$G$162,MATCH("●",INDEX($H$160:$AQ$162,,MATCH($D228,$70:$70,0)-7),0),1),"","sed -i "&amp;IF($AK$190="MacOS","'' ","")&amp;"'s#"&amp;BQ$192&amp;"="""&amp;VLOOKUP(BQ$192,$AD$9:$AN$20,8,FALSE)&amp;""""&amp;"#"&amp;BQ$192&amp;"="&amp;""""&amp;INDEX($E$160:$G$162,MATCH("●",INDEX($H$160:$AQ$162,,MATCH($D228,$70:$70,0)-7),0),1)&amp;""""&amp;"#g'"&amp;" ${CONFIG_DIR}db_data_config.txt; export "&amp;BQ$192&amp;"="&amp;""""&amp;INDEX($E$160:$G$162,MATCH("●",INDEX($H$160:$AQ$162,,MATCH($D228,$70:$70,0)-7),0),1)&amp;""";"),",",""",""")</f>
        <v/>
      </c>
      <c r="BR228" s="73" t="str">
        <f>SUBSTITUTE(IF(INDEX($E$160:$G$162,MATCH("●",INDEX($H$160:$AQ$162,,MATCH($D228,$70:$70,0)-7),0),1)=VLOOKUP(BR$192,$AD$9:$AN$20,8,FALSE),"","sed -i "&amp;IF($AK$190="MacOS","'' ","")&amp;"'s#"&amp;BR$192&amp;"="""&amp;INDEX($E$160:$G$162,MATCH("●",INDEX($H$160:$AQ$162,,MATCH($D228,$70:$70,0)-7),0),1)&amp;""""&amp;"#"&amp;BR$192&amp;"="&amp;""""&amp;VLOOKUP(BR$192,$AD$9:$AN$20,8,FALSE)&amp;""""&amp;"#g'"&amp;" ${CONFIG_DIR}db_data_config.txt; export "&amp;BR$192&amp;"="&amp;""""&amp;VLOOKUP(BR$192,$AD$9:$AN$20,8,FALSE)&amp;""";"),",",""",""")</f>
        <v/>
      </c>
      <c r="BS228" s="73" t="str">
        <f>SUBSTITUTE(IF(VLOOKUP(BS$192,$AD$9:$AN$20,8,FALSE)=INDEX($E$164:$G$166,MATCH("●",INDEX($H$164:$AQ$166,,MATCH($D228,$70:$70,0)-7),0),1),"","sed -i "&amp;IF($AK$190="MacOS","'' ","")&amp;"'s#"&amp;BS$192&amp;"="""&amp;VLOOKUP(BS$192,$AD$9:$AN$20,8,FALSE)&amp;""""&amp;"#"&amp;BS$192&amp;"="&amp;""""&amp;INDEX($E$164:$G$166,MATCH("●",INDEX($H$164:$AQ$166,,MATCH($D228,$70:$70,0)-7),0),1)&amp;""""&amp;"#g'"&amp;" ${CONFIG_DIR}db_data_config.txt; export "&amp;BS$192&amp;"="&amp;""""&amp;INDEX($E$164:$G$166,MATCH("●",INDEX($H$164:$AQ$166,,MATCH($D228,$70:$70,0)-7),0),1)&amp;""";"),",",""",""")</f>
        <v/>
      </c>
      <c r="BT228" s="73" t="str">
        <f>SUBSTITUTE(IF(INDEX($E$164:$G$166,MATCH("●",INDEX($H$164:$AQ$166,,MATCH($D228,$70:$70,0)-7),0),1)=VLOOKUP(BT$192,$AD$9:$AN$20,8,FALSE),"","sed -i "&amp;IF($AK$190="MacOS","'' ","")&amp;"'s#"&amp;BT$192&amp;"="""&amp;INDEX($E$164:$G$166,MATCH("●",INDEX($H$164:$AQ$166,,MATCH($D228,$70:$70,0)-7),0),1)&amp;""""&amp;"#"&amp;BT$192&amp;"="&amp;""""&amp;VLOOKUP(BT$192,$AD$9:$AN$20,8,FALSE)&amp;""""&amp;"#g'"&amp;" ${CONFIG_DIR}db_data_config.txt; export "&amp;BT$192&amp;"="&amp;""""&amp;VLOOKUP(BT$192,$AD$9:$AN$20,8,FALSE)&amp;""";"),",",""",""")</f>
        <v/>
      </c>
      <c r="BU228" s="60" t="s">
        <v>1107</v>
      </c>
    </row>
    <row r="229" spans="4:73" ht="18" customHeight="1">
      <c r="D229" s="138">
        <f t="shared" si="3"/>
        <v>180</v>
      </c>
      <c r="E229" s="139"/>
      <c r="F229" s="139"/>
      <c r="G229" s="140"/>
      <c r="H229" s="45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7"/>
      <c r="AE229" s="146"/>
      <c r="AF229" s="147"/>
      <c r="AG229" s="148"/>
      <c r="AH229" s="156"/>
      <c r="AI229" s="157"/>
      <c r="AJ229" s="157"/>
      <c r="AK229" s="157"/>
      <c r="AL229" s="157"/>
      <c r="AM229" s="157"/>
      <c r="AN229" s="157"/>
      <c r="AO229" s="157"/>
      <c r="AP229" s="157"/>
      <c r="AQ229" s="158"/>
      <c r="AS229" s="69"/>
      <c r="AT229" s="70"/>
      <c r="AU229" s="71"/>
      <c r="AW229" s="73"/>
      <c r="AX229" s="73"/>
      <c r="AY229" s="73"/>
      <c r="AZ229" s="73"/>
      <c r="BA229" s="73"/>
      <c r="BB229" s="73"/>
      <c r="BC229" s="73"/>
      <c r="BD229" s="73"/>
      <c r="BE229" s="73"/>
      <c r="BF229" s="73"/>
      <c r="BG229" s="73"/>
      <c r="BH229" s="73"/>
      <c r="BI229" s="73"/>
      <c r="BJ229" s="73"/>
      <c r="BK229" s="73"/>
      <c r="BL229" s="73"/>
      <c r="BM229" s="73"/>
      <c r="BN229" s="73"/>
      <c r="BO229" s="73"/>
      <c r="BP229" s="73"/>
      <c r="BQ229" s="73"/>
      <c r="BR229" s="73"/>
      <c r="BS229" s="73"/>
      <c r="BT229" s="73"/>
      <c r="BU229" s="60" t="s">
        <v>1107</v>
      </c>
    </row>
  </sheetData>
  <mergeCells count="406">
    <mergeCell ref="AQ171:AQ175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E85:G85"/>
    <mergeCell ref="E86:G86"/>
    <mergeCell ref="E87:G87"/>
    <mergeCell ref="E88:G88"/>
    <mergeCell ref="E89:G89"/>
    <mergeCell ref="E90:G90"/>
    <mergeCell ref="E78:G78"/>
    <mergeCell ref="E79:G79"/>
    <mergeCell ref="E80:G80"/>
    <mergeCell ref="E82:G82"/>
    <mergeCell ref="E83:G83"/>
    <mergeCell ref="E84:G84"/>
    <mergeCell ref="E99:G99"/>
    <mergeCell ref="E100:G100"/>
    <mergeCell ref="E101:G101"/>
    <mergeCell ref="E107:G107"/>
    <mergeCell ref="E108:G108"/>
    <mergeCell ref="E109:G109"/>
    <mergeCell ref="E91:G91"/>
    <mergeCell ref="E92:G92"/>
    <mergeCell ref="E94:G94"/>
    <mergeCell ref="E96:G96"/>
    <mergeCell ref="E97:G97"/>
    <mergeCell ref="E98:G98"/>
    <mergeCell ref="E93:G93"/>
    <mergeCell ref="E102:G102"/>
    <mergeCell ref="E103:G103"/>
    <mergeCell ref="E104:G104"/>
    <mergeCell ref="E105:G105"/>
    <mergeCell ref="E106:G106"/>
    <mergeCell ref="E116:G116"/>
    <mergeCell ref="E117:G117"/>
    <mergeCell ref="E118:G118"/>
    <mergeCell ref="E119:G119"/>
    <mergeCell ref="E120:G120"/>
    <mergeCell ref="E121:G121"/>
    <mergeCell ref="E110:G110"/>
    <mergeCell ref="E111:G111"/>
    <mergeCell ref="E112:G112"/>
    <mergeCell ref="E113:G113"/>
    <mergeCell ref="E114:G114"/>
    <mergeCell ref="E115:G115"/>
    <mergeCell ref="E130:G130"/>
    <mergeCell ref="E131:G131"/>
    <mergeCell ref="E132:G132"/>
    <mergeCell ref="E133:G133"/>
    <mergeCell ref="E134:G134"/>
    <mergeCell ref="E136:G136"/>
    <mergeCell ref="E122:G122"/>
    <mergeCell ref="E124:G124"/>
    <mergeCell ref="E125:G125"/>
    <mergeCell ref="E126:G126"/>
    <mergeCell ref="E127:G127"/>
    <mergeCell ref="E129:G129"/>
    <mergeCell ref="E144:G144"/>
    <mergeCell ref="E145:G145"/>
    <mergeCell ref="E146:G146"/>
    <mergeCell ref="E148:G148"/>
    <mergeCell ref="E149:G149"/>
    <mergeCell ref="E150:G150"/>
    <mergeCell ref="E137:G137"/>
    <mergeCell ref="E138:G138"/>
    <mergeCell ref="E139:G139"/>
    <mergeCell ref="E140:G140"/>
    <mergeCell ref="E142:G142"/>
    <mergeCell ref="E143:G143"/>
    <mergeCell ref="E160:G160"/>
    <mergeCell ref="E161:G161"/>
    <mergeCell ref="E162:G162"/>
    <mergeCell ref="E164:G164"/>
    <mergeCell ref="E165:G165"/>
    <mergeCell ref="E166:G166"/>
    <mergeCell ref="E152:G152"/>
    <mergeCell ref="E153:G153"/>
    <mergeCell ref="E154:G154"/>
    <mergeCell ref="E156:G156"/>
    <mergeCell ref="E157:G157"/>
    <mergeCell ref="E158:G158"/>
    <mergeCell ref="M168:M170"/>
    <mergeCell ref="N168:N170"/>
    <mergeCell ref="O168:O170"/>
    <mergeCell ref="P168:P170"/>
    <mergeCell ref="Q168:Q170"/>
    <mergeCell ref="R168:R170"/>
    <mergeCell ref="D168:G170"/>
    <mergeCell ref="H168:H170"/>
    <mergeCell ref="I168:I170"/>
    <mergeCell ref="J168:J170"/>
    <mergeCell ref="K168:K170"/>
    <mergeCell ref="L168:L170"/>
    <mergeCell ref="AA168:AA170"/>
    <mergeCell ref="AB168:AB170"/>
    <mergeCell ref="AC168:AC170"/>
    <mergeCell ref="AD168:AD170"/>
    <mergeCell ref="S168:S170"/>
    <mergeCell ref="T168:T170"/>
    <mergeCell ref="U168:U170"/>
    <mergeCell ref="V168:V170"/>
    <mergeCell ref="W168:W170"/>
    <mergeCell ref="X168:X170"/>
    <mergeCell ref="AQ168:AQ170"/>
    <mergeCell ref="D171:G175"/>
    <mergeCell ref="H171:H175"/>
    <mergeCell ref="I171:I175"/>
    <mergeCell ref="J171:J175"/>
    <mergeCell ref="K171:K175"/>
    <mergeCell ref="L171:L175"/>
    <mergeCell ref="M171:M175"/>
    <mergeCell ref="N171:N175"/>
    <mergeCell ref="O171:O175"/>
    <mergeCell ref="AK168:AK170"/>
    <mergeCell ref="AL168:AL170"/>
    <mergeCell ref="AM168:AM170"/>
    <mergeCell ref="AN168:AN170"/>
    <mergeCell ref="AO168:AO170"/>
    <mergeCell ref="AP168:AP170"/>
    <mergeCell ref="AE168:AE170"/>
    <mergeCell ref="AF168:AF170"/>
    <mergeCell ref="AG168:AG170"/>
    <mergeCell ref="AH168:AH170"/>
    <mergeCell ref="AI168:AI170"/>
    <mergeCell ref="AJ168:AJ170"/>
    <mergeCell ref="Y168:Y170"/>
    <mergeCell ref="Z168:Z170"/>
    <mergeCell ref="AG171:AG175"/>
    <mergeCell ref="V171:V175"/>
    <mergeCell ref="W171:W175"/>
    <mergeCell ref="X171:X175"/>
    <mergeCell ref="Y171:Y175"/>
    <mergeCell ref="Z171:Z175"/>
    <mergeCell ref="AA171:AA175"/>
    <mergeCell ref="P171:P175"/>
    <mergeCell ref="Q171:Q175"/>
    <mergeCell ref="R171:R175"/>
    <mergeCell ref="S171:S175"/>
    <mergeCell ref="T171:T175"/>
    <mergeCell ref="U171:U175"/>
    <mergeCell ref="Q177:Q179"/>
    <mergeCell ref="R177:R179"/>
    <mergeCell ref="S177:S179"/>
    <mergeCell ref="AN171:AN175"/>
    <mergeCell ref="AO171:AO175"/>
    <mergeCell ref="AP171:AP175"/>
    <mergeCell ref="D177:G179"/>
    <mergeCell ref="H177:H179"/>
    <mergeCell ref="I177:I179"/>
    <mergeCell ref="J177:J179"/>
    <mergeCell ref="K177:K179"/>
    <mergeCell ref="L177:L179"/>
    <mergeCell ref="M177:M179"/>
    <mergeCell ref="AH171:AH175"/>
    <mergeCell ref="AI171:AI175"/>
    <mergeCell ref="AJ171:AJ175"/>
    <mergeCell ref="AK171:AK175"/>
    <mergeCell ref="AL171:AL175"/>
    <mergeCell ref="AM171:AM175"/>
    <mergeCell ref="AB171:AB175"/>
    <mergeCell ref="AC171:AC175"/>
    <mergeCell ref="AD171:AD175"/>
    <mergeCell ref="AE171:AE175"/>
    <mergeCell ref="AF171:AF175"/>
    <mergeCell ref="AO177:AO179"/>
    <mergeCell ref="AP177:AP179"/>
    <mergeCell ref="AQ177:AQ179"/>
    <mergeCell ref="AF177:AF179"/>
    <mergeCell ref="AG177:AG179"/>
    <mergeCell ref="AH177:AH179"/>
    <mergeCell ref="AI177:AI179"/>
    <mergeCell ref="AJ177:AJ179"/>
    <mergeCell ref="AK177:AK179"/>
    <mergeCell ref="D180:G184"/>
    <mergeCell ref="H180:H184"/>
    <mergeCell ref="I180:I184"/>
    <mergeCell ref="J180:J184"/>
    <mergeCell ref="K180:K184"/>
    <mergeCell ref="L180:L184"/>
    <mergeCell ref="AL177:AL179"/>
    <mergeCell ref="AM177:AM179"/>
    <mergeCell ref="AN177:AN179"/>
    <mergeCell ref="Z177:Z179"/>
    <mergeCell ref="AA177:AA179"/>
    <mergeCell ref="AB177:AB179"/>
    <mergeCell ref="AC177:AC179"/>
    <mergeCell ref="AD177:AD179"/>
    <mergeCell ref="AE177:AE179"/>
    <mergeCell ref="T177:T179"/>
    <mergeCell ref="U177:U179"/>
    <mergeCell ref="V177:V179"/>
    <mergeCell ref="W177:W179"/>
    <mergeCell ref="X177:X179"/>
    <mergeCell ref="Y177:Y179"/>
    <mergeCell ref="N177:N179"/>
    <mergeCell ref="O177:O179"/>
    <mergeCell ref="P177:P179"/>
    <mergeCell ref="S180:S184"/>
    <mergeCell ref="T180:T184"/>
    <mergeCell ref="U180:U184"/>
    <mergeCell ref="V180:V184"/>
    <mergeCell ref="W180:W184"/>
    <mergeCell ref="X180:X184"/>
    <mergeCell ref="M180:M184"/>
    <mergeCell ref="N180:N184"/>
    <mergeCell ref="O180:O184"/>
    <mergeCell ref="P180:P184"/>
    <mergeCell ref="Q180:Q184"/>
    <mergeCell ref="R180:R184"/>
    <mergeCell ref="AQ180:AQ184"/>
    <mergeCell ref="AK190:AN190"/>
    <mergeCell ref="D192:G193"/>
    <mergeCell ref="H192:AD193"/>
    <mergeCell ref="AE192:AG193"/>
    <mergeCell ref="AH192:AQ193"/>
    <mergeCell ref="AK180:AK184"/>
    <mergeCell ref="AL180:AL184"/>
    <mergeCell ref="AM180:AM184"/>
    <mergeCell ref="AN180:AN184"/>
    <mergeCell ref="AO180:AO184"/>
    <mergeCell ref="AP180:AP184"/>
    <mergeCell ref="AE180:AE184"/>
    <mergeCell ref="AF180:AF184"/>
    <mergeCell ref="AG180:AG184"/>
    <mergeCell ref="AH180:AH184"/>
    <mergeCell ref="AI180:AI184"/>
    <mergeCell ref="AJ180:AJ184"/>
    <mergeCell ref="Y180:Y184"/>
    <mergeCell ref="Z180:Z184"/>
    <mergeCell ref="AA180:AA184"/>
    <mergeCell ref="AB180:AB184"/>
    <mergeCell ref="AC180:AC184"/>
    <mergeCell ref="AD180:AD184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  <mergeCell ref="D204:G204"/>
    <mergeCell ref="AE204:AG204"/>
    <mergeCell ref="AH204:AQ204"/>
    <mergeCell ref="D205:G205"/>
    <mergeCell ref="AE205:AG205"/>
    <mergeCell ref="AH205:AQ205"/>
    <mergeCell ref="D202:G202"/>
    <mergeCell ref="AE202:AG202"/>
    <mergeCell ref="AH202:AQ202"/>
    <mergeCell ref="D203:G203"/>
    <mergeCell ref="AE203:AG203"/>
    <mergeCell ref="AH203:AQ203"/>
    <mergeCell ref="D208:G208"/>
    <mergeCell ref="AE208:AG208"/>
    <mergeCell ref="AH208:AQ208"/>
    <mergeCell ref="D209:G209"/>
    <mergeCell ref="AE209:AG209"/>
    <mergeCell ref="AH209:AQ209"/>
    <mergeCell ref="D206:G206"/>
    <mergeCell ref="AE206:AG206"/>
    <mergeCell ref="AH206:AQ206"/>
    <mergeCell ref="D207:G207"/>
    <mergeCell ref="AE207:AG207"/>
    <mergeCell ref="AH207:AQ207"/>
    <mergeCell ref="D212:G212"/>
    <mergeCell ref="AE212:AG212"/>
    <mergeCell ref="AH212:AQ212"/>
    <mergeCell ref="D213:G213"/>
    <mergeCell ref="AE213:AG213"/>
    <mergeCell ref="AH213:AQ213"/>
    <mergeCell ref="D210:G210"/>
    <mergeCell ref="AE210:AG210"/>
    <mergeCell ref="AH210:AQ210"/>
    <mergeCell ref="D211:G211"/>
    <mergeCell ref="AE211:AG211"/>
    <mergeCell ref="AH211:AQ211"/>
    <mergeCell ref="D216:G216"/>
    <mergeCell ref="AE216:AG216"/>
    <mergeCell ref="AH216:AQ216"/>
    <mergeCell ref="D217:G217"/>
    <mergeCell ref="AE217:AG217"/>
    <mergeCell ref="AH217:AQ217"/>
    <mergeCell ref="D214:G214"/>
    <mergeCell ref="AE214:AG214"/>
    <mergeCell ref="AH214:AQ214"/>
    <mergeCell ref="D215:G215"/>
    <mergeCell ref="AE215:AG215"/>
    <mergeCell ref="AH215:AQ215"/>
    <mergeCell ref="D220:G220"/>
    <mergeCell ref="AE220:AG220"/>
    <mergeCell ref="AH220:AQ220"/>
    <mergeCell ref="D221:G221"/>
    <mergeCell ref="AE221:AG221"/>
    <mergeCell ref="AH221:AQ221"/>
    <mergeCell ref="D218:G218"/>
    <mergeCell ref="AE218:AG218"/>
    <mergeCell ref="AH218:AQ218"/>
    <mergeCell ref="D219:G219"/>
    <mergeCell ref="AE219:AG219"/>
    <mergeCell ref="AH219:AQ219"/>
    <mergeCell ref="D224:G224"/>
    <mergeCell ref="AE224:AG224"/>
    <mergeCell ref="AH224:AQ224"/>
    <mergeCell ref="D225:G225"/>
    <mergeCell ref="AE225:AG225"/>
    <mergeCell ref="AH225:AQ225"/>
    <mergeCell ref="D222:G222"/>
    <mergeCell ref="AE222:AG222"/>
    <mergeCell ref="AH222:AQ222"/>
    <mergeCell ref="D223:G223"/>
    <mergeCell ref="AE223:AG223"/>
    <mergeCell ref="AH223:AQ223"/>
    <mergeCell ref="D228:G228"/>
    <mergeCell ref="AE228:AG228"/>
    <mergeCell ref="AH228:AQ228"/>
    <mergeCell ref="D229:G229"/>
    <mergeCell ref="AE229:AG229"/>
    <mergeCell ref="AH229:AQ229"/>
    <mergeCell ref="D226:G226"/>
    <mergeCell ref="AE226:AG226"/>
    <mergeCell ref="AH226:AQ226"/>
    <mergeCell ref="D227:G227"/>
    <mergeCell ref="AE227:AG227"/>
    <mergeCell ref="AH227:AQ227"/>
  </mergeCells>
  <phoneticPr fontId="1" type="noConversion"/>
  <dataValidations count="3">
    <dataValidation type="list" allowBlank="1" showInputMessage="1" showErrorMessage="1" sqref="AK190" xr:uid="{48CEDBBF-EE69-BA41-9677-4436AAE388DE}">
      <formula1>"MacOS,GNU(Linux)"</formula1>
    </dataValidation>
    <dataValidation type="list" allowBlank="1" showInputMessage="1" showErrorMessage="1" sqref="H168:AQ170 H177:AQ179" xr:uid="{7A278552-E158-8D47-93A2-5B8D47AB7BE9}">
      <formula1>"-,正常,異常,警告"</formula1>
    </dataValidation>
    <dataValidation type="list" allowBlank="1" showInputMessage="1" showErrorMessage="1" sqref="AO9:AQ20" xr:uid="{DECBA3F1-FE20-8840-BF8B-55AEE7E5636B}">
      <formula1>"-,大文字,小文字"</formula1>
    </dataValidation>
  </dataValidations>
  <hyperlinks>
    <hyperlink ref="AL5" location="詳細設計!A1" display="詳細設計" xr:uid="{5F7C3C58-2817-EF4D-B369-16141903CE20}"/>
  </hyperlinks>
  <pageMargins left="0.7" right="0.7" top="0.75" bottom="0.75" header="0.3" footer="0.3"/>
  <pageSetup paperSize="9" scale="5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D28-CBDF-3541-A035-D839110BF2D0}">
  <sheetPr>
    <tabColor theme="5" tint="0.79998168889431442"/>
  </sheetPr>
  <dimension ref="B2:BM174"/>
  <sheetViews>
    <sheetView showGridLines="0" view="pageBreakPreview" zoomScale="130" zoomScaleNormal="100" zoomScaleSheetLayoutView="130" workbookViewId="0">
      <selection activeCell="AL5" sqref="AL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523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251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1080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251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1081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'FILE_COMPRESSION=".gz"' &gt;&gt; `pwd`/config/db_file_config.txt</v>
      </c>
      <c r="H11" s="24"/>
      <c r="M11" s="24"/>
      <c r="AC11" s="5" t="s">
        <v>251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257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'FILE_CHARSET="UTF-8"' &gt;&gt; `pwd`/config/db_file_config.txt</v>
      </c>
      <c r="H12" s="24"/>
      <c r="M12" s="24"/>
      <c r="AC12" s="5" t="s">
        <v>251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'FILE_LINE_BREAK="LF"' &gt;&gt; `pwd`/config/db_file_config.txt</v>
      </c>
      <c r="H13" s="24"/>
      <c r="M13" s="24"/>
      <c r="AC13" s="5" t="s">
        <v>251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'FILE_FIELD_SEPARATOR="COMMA"' &gt;&gt; `pwd`/config/db_file_config.txt</v>
      </c>
      <c r="H14" s="24"/>
      <c r="M14" s="24"/>
      <c r="AC14" s="5" t="s">
        <v>251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1082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251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1083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'ROW_COUNTS="2"' &gt;&gt; `pwd`/config/db_file_config.txt</v>
      </c>
      <c r="H16" s="24"/>
      <c r="M16" s="24"/>
      <c r="AC16" s="5" t="s">
        <v>251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146" t="s">
        <v>255</v>
      </c>
      <c r="AP16" s="147"/>
      <c r="AQ16" s="148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448</v>
      </c>
    </row>
    <row r="20" spans="3:13" ht="18" customHeight="1">
      <c r="D20" s="5" t="s">
        <v>24</v>
      </c>
      <c r="E20" s="5" t="s">
        <v>449</v>
      </c>
      <c r="L20" s="5" t="s">
        <v>13</v>
      </c>
      <c r="M20" s="5" t="s">
        <v>423</v>
      </c>
    </row>
    <row r="21" spans="3:13" ht="18" customHeight="1">
      <c r="D21" s="5" t="s">
        <v>24</v>
      </c>
      <c r="E21" s="5" t="s">
        <v>422</v>
      </c>
      <c r="L21" s="5" t="s">
        <v>13</v>
      </c>
      <c r="M21" s="5" t="s">
        <v>424</v>
      </c>
    </row>
    <row r="22" spans="3:13" ht="18" customHeight="1">
      <c r="E22" s="5" t="s">
        <v>311</v>
      </c>
      <c r="F22" s="5" t="s">
        <v>425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526</v>
      </c>
      <c r="L24" s="5" t="s">
        <v>13</v>
      </c>
      <c r="M24" s="5" t="s">
        <v>528</v>
      </c>
    </row>
    <row r="25" spans="3:13" ht="18" customHeight="1">
      <c r="E25" s="5" t="s">
        <v>311</v>
      </c>
      <c r="F25" s="5" t="s">
        <v>425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1077</v>
      </c>
      <c r="L27" s="5" t="s">
        <v>13</v>
      </c>
      <c r="M27" s="5" t="s">
        <v>80</v>
      </c>
    </row>
    <row r="28" spans="3:13" ht="18" customHeight="1">
      <c r="E28" s="5" t="s">
        <v>311</v>
      </c>
      <c r="F28" s="5" t="s">
        <v>425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1078</v>
      </c>
      <c r="L30" s="5" t="s">
        <v>13</v>
      </c>
      <c r="M30" s="5" t="s">
        <v>614</v>
      </c>
    </row>
    <row r="31" spans="3:13" ht="18" customHeight="1">
      <c r="E31" s="5" t="s">
        <v>311</v>
      </c>
      <c r="F31" s="5" t="s">
        <v>425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615</v>
      </c>
    </row>
    <row r="34" spans="4:13" ht="18" customHeight="1">
      <c r="E34" s="5" t="s">
        <v>311</v>
      </c>
      <c r="F34" s="5" t="s">
        <v>425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616</v>
      </c>
    </row>
    <row r="37" spans="4:13" ht="18" customHeight="1">
      <c r="E37" s="5" t="s">
        <v>311</v>
      </c>
      <c r="F37" s="5" t="s">
        <v>425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617</v>
      </c>
    </row>
    <row r="40" spans="4:13" ht="18" customHeight="1">
      <c r="E40" s="5" t="s">
        <v>311</v>
      </c>
      <c r="F40" s="5" t="s">
        <v>425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618</v>
      </c>
    </row>
    <row r="43" spans="4:13" ht="18" customHeight="1">
      <c r="E43" s="5" t="s">
        <v>311</v>
      </c>
      <c r="F43" s="5" t="s">
        <v>425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619</v>
      </c>
    </row>
    <row r="46" spans="4:13" ht="18" customHeight="1">
      <c r="E46" s="5" t="s">
        <v>311</v>
      </c>
      <c r="F46" s="5" t="s">
        <v>425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620</v>
      </c>
    </row>
    <row r="49" spans="3:60" ht="18" customHeight="1">
      <c r="E49" s="5" t="s">
        <v>311</v>
      </c>
      <c r="F49" s="5" t="s">
        <v>425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28</v>
      </c>
      <c r="D52" s="5" t="s">
        <v>427</v>
      </c>
    </row>
    <row r="54" spans="3:60" ht="18" customHeight="1">
      <c r="D54" s="109" t="s">
        <v>427</v>
      </c>
      <c r="E54" s="110"/>
      <c r="F54" s="110"/>
      <c r="G54" s="111"/>
      <c r="H54" s="128">
        <f>G$54+1</f>
        <v>1</v>
      </c>
      <c r="I54" s="128">
        <f>H$54+1</f>
        <v>2</v>
      </c>
      <c r="J54" s="128">
        <f t="shared" ref="J54:AQ54" si="1">I$54+1</f>
        <v>3</v>
      </c>
      <c r="K54" s="128">
        <f t="shared" si="1"/>
        <v>4</v>
      </c>
      <c r="L54" s="128">
        <f t="shared" si="1"/>
        <v>5</v>
      </c>
      <c r="M54" s="128">
        <f t="shared" si="1"/>
        <v>6</v>
      </c>
      <c r="N54" s="128">
        <f t="shared" si="1"/>
        <v>7</v>
      </c>
      <c r="O54" s="128">
        <f t="shared" si="1"/>
        <v>8</v>
      </c>
      <c r="P54" s="128">
        <f t="shared" si="1"/>
        <v>9</v>
      </c>
      <c r="Q54" s="128">
        <f t="shared" si="1"/>
        <v>10</v>
      </c>
      <c r="R54" s="128">
        <f t="shared" si="1"/>
        <v>11</v>
      </c>
      <c r="S54" s="128">
        <f t="shared" si="1"/>
        <v>12</v>
      </c>
      <c r="T54" s="128">
        <f t="shared" si="1"/>
        <v>13</v>
      </c>
      <c r="U54" s="128">
        <f t="shared" si="1"/>
        <v>14</v>
      </c>
      <c r="V54" s="128">
        <f t="shared" si="1"/>
        <v>15</v>
      </c>
      <c r="W54" s="128">
        <f t="shared" si="1"/>
        <v>16</v>
      </c>
      <c r="X54" s="128">
        <f t="shared" si="1"/>
        <v>17</v>
      </c>
      <c r="Y54" s="128">
        <f t="shared" si="1"/>
        <v>18</v>
      </c>
      <c r="Z54" s="128">
        <f t="shared" si="1"/>
        <v>19</v>
      </c>
      <c r="AA54" s="128">
        <f t="shared" si="1"/>
        <v>20</v>
      </c>
      <c r="AB54" s="128">
        <f t="shared" si="1"/>
        <v>21</v>
      </c>
      <c r="AC54" s="128">
        <f t="shared" si="1"/>
        <v>22</v>
      </c>
      <c r="AD54" s="128">
        <f t="shared" si="1"/>
        <v>23</v>
      </c>
      <c r="AE54" s="128">
        <f t="shared" si="1"/>
        <v>24</v>
      </c>
      <c r="AF54" s="128">
        <f t="shared" si="1"/>
        <v>25</v>
      </c>
      <c r="AG54" s="128">
        <f t="shared" si="1"/>
        <v>26</v>
      </c>
      <c r="AH54" s="128">
        <f t="shared" si="1"/>
        <v>27</v>
      </c>
      <c r="AI54" s="128">
        <f t="shared" si="1"/>
        <v>28</v>
      </c>
      <c r="AJ54" s="128">
        <f t="shared" si="1"/>
        <v>29</v>
      </c>
      <c r="AK54" s="128">
        <f t="shared" si="1"/>
        <v>30</v>
      </c>
      <c r="AL54" s="128">
        <f t="shared" si="1"/>
        <v>31</v>
      </c>
      <c r="AM54" s="128">
        <f t="shared" si="1"/>
        <v>32</v>
      </c>
      <c r="AN54" s="128">
        <f t="shared" si="1"/>
        <v>33</v>
      </c>
      <c r="AO54" s="128">
        <f t="shared" si="1"/>
        <v>34</v>
      </c>
      <c r="AP54" s="128">
        <f t="shared" si="1"/>
        <v>35</v>
      </c>
      <c r="AQ54" s="128">
        <f t="shared" si="1"/>
        <v>36</v>
      </c>
    </row>
    <row r="55" spans="3:60" ht="18" customHeight="1">
      <c r="D55" s="122"/>
      <c r="E55" s="123"/>
      <c r="F55" s="123"/>
      <c r="G55" s="124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</row>
    <row r="56" spans="3:60" ht="18" customHeight="1">
      <c r="D56" s="112"/>
      <c r="E56" s="113"/>
      <c r="F56" s="113"/>
      <c r="G56" s="114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</row>
    <row r="57" spans="3:60" ht="18" customHeight="1">
      <c r="D57" s="37" t="s">
        <v>719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53" t="s">
        <v>70</v>
      </c>
      <c r="F58" s="154"/>
      <c r="G58" s="155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">
        <v>71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43"/>
      <c r="AQ59" s="38"/>
      <c r="AW59" s="161"/>
      <c r="AX59" s="161"/>
      <c r="AY59" s="161"/>
      <c r="AZ59" s="161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53" t="s">
        <v>70</v>
      </c>
      <c r="F60" s="154"/>
      <c r="G60" s="155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53" t="s">
        <v>1080</v>
      </c>
      <c r="F61" s="154"/>
      <c r="G61" s="155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53" t="s">
        <v>865</v>
      </c>
      <c r="F62" s="154"/>
      <c r="G62" s="155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">
        <v>1078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43"/>
      <c r="AQ63" s="38"/>
    </row>
    <row r="64" spans="3:60" ht="18" customHeight="1">
      <c r="D64" s="33"/>
      <c r="E64" s="153" t="s">
        <v>70</v>
      </c>
      <c r="F64" s="154"/>
      <c r="G64" s="155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53" t="s">
        <v>1081</v>
      </c>
      <c r="F65" s="154"/>
      <c r="G65" s="155"/>
      <c r="H65" s="33"/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53" t="s">
        <v>1103</v>
      </c>
      <c r="F66" s="154"/>
      <c r="G66" s="155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53" t="s">
        <v>1104</v>
      </c>
      <c r="F67" s="154"/>
      <c r="G67" s="155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53" t="s">
        <v>865</v>
      </c>
      <c r="F68" s="154"/>
      <c r="G68" s="155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53" t="s">
        <v>1134</v>
      </c>
      <c r="F69" s="154"/>
      <c r="G69" s="155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">
        <v>73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43"/>
      <c r="AQ70" s="38"/>
    </row>
    <row r="71" spans="4:43" ht="18" customHeight="1">
      <c r="D71" s="33"/>
      <c r="E71" s="153" t="s">
        <v>70</v>
      </c>
      <c r="F71" s="154"/>
      <c r="G71" s="155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53" t="s">
        <v>257</v>
      </c>
      <c r="F72" s="154"/>
      <c r="G72" s="155"/>
      <c r="H72" s="33"/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53" t="s">
        <v>258</v>
      </c>
      <c r="F73" s="154"/>
      <c r="G73" s="155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53" t="s">
        <v>259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53" t="s">
        <v>260</v>
      </c>
      <c r="F75" s="154"/>
      <c r="G75" s="155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53" t="s">
        <v>261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53" t="s">
        <v>865</v>
      </c>
      <c r="F77" s="154"/>
      <c r="G77" s="155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53" t="s">
        <v>1136</v>
      </c>
      <c r="F78" s="154"/>
      <c r="G78" s="155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">
        <v>75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43"/>
      <c r="AQ79" s="38"/>
    </row>
    <row r="80" spans="4:43" ht="18" customHeight="1">
      <c r="D80" s="33"/>
      <c r="E80" s="153" t="s">
        <v>70</v>
      </c>
      <c r="F80" s="154"/>
      <c r="G80" s="155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3" t="s">
        <v>66</v>
      </c>
      <c r="F81" s="154"/>
      <c r="G81" s="155"/>
      <c r="H81" s="33"/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 t="s">
        <v>24</v>
      </c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53" t="s">
        <v>262</v>
      </c>
      <c r="F82" s="154"/>
      <c r="G82" s="15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3" t="s">
        <v>263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3" t="s">
        <v>67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53" t="s">
        <v>264</v>
      </c>
      <c r="F85" s="154"/>
      <c r="G85" s="155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3" t="s">
        <v>265</v>
      </c>
      <c r="F86" s="154"/>
      <c r="G86" s="15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 t="s">
        <v>865</v>
      </c>
      <c r="F87" s="154"/>
      <c r="G87" s="155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3" t="s">
        <v>1138</v>
      </c>
      <c r="F88" s="154"/>
      <c r="G88" s="155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">
        <v>76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43"/>
      <c r="AQ89" s="38"/>
    </row>
    <row r="90" spans="4:43" ht="18" customHeight="1">
      <c r="D90" s="33"/>
      <c r="E90" s="153" t="s">
        <v>70</v>
      </c>
      <c r="F90" s="154"/>
      <c r="G90" s="155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53" t="s">
        <v>64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 t="s">
        <v>24</v>
      </c>
      <c r="AL91" s="33"/>
      <c r="AM91" s="33"/>
      <c r="AN91" s="33"/>
      <c r="AO91" s="33"/>
      <c r="AP91" s="33"/>
      <c r="AQ91" s="33"/>
    </row>
    <row r="92" spans="4:43" ht="18" customHeight="1">
      <c r="D92" s="33"/>
      <c r="E92" s="153" t="s">
        <v>63</v>
      </c>
      <c r="F92" s="154"/>
      <c r="G92" s="155"/>
      <c r="H92" s="33"/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/>
      <c r="AL92" s="33" t="s">
        <v>24</v>
      </c>
      <c r="AM92" s="33"/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53" t="s">
        <v>865</v>
      </c>
      <c r="F93" s="154"/>
      <c r="G93" s="155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 t="s">
        <v>24</v>
      </c>
      <c r="AN93" s="33"/>
      <c r="AO93" s="33"/>
      <c r="AP93" s="33"/>
      <c r="AQ93" s="33"/>
    </row>
    <row r="94" spans="4:43" ht="18" customHeight="1">
      <c r="D94" s="37" t="s">
        <v>77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43"/>
      <c r="AQ94" s="38"/>
    </row>
    <row r="95" spans="4:43" ht="18" customHeight="1">
      <c r="D95" s="33"/>
      <c r="E95" s="153" t="s">
        <v>70</v>
      </c>
      <c r="F95" s="154"/>
      <c r="G95" s="155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 t="s">
        <v>1082</v>
      </c>
      <c r="F96" s="154"/>
      <c r="G96" s="155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/>
      <c r="AP96" s="33"/>
      <c r="AQ96" s="33"/>
    </row>
    <row r="97" spans="4:43" ht="18" customHeight="1">
      <c r="D97" s="33"/>
      <c r="E97" s="153" t="s">
        <v>1105</v>
      </c>
      <c r="F97" s="154"/>
      <c r="G97" s="155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 t="s">
        <v>24</v>
      </c>
      <c r="AP97" s="33"/>
      <c r="AQ97" s="33"/>
    </row>
    <row r="98" spans="4:43" ht="18" customHeight="1">
      <c r="D98" s="33"/>
      <c r="E98" s="153" t="s">
        <v>865</v>
      </c>
      <c r="F98" s="154"/>
      <c r="G98" s="155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 t="s">
        <v>24</v>
      </c>
      <c r="AQ98" s="33"/>
    </row>
    <row r="99" spans="4:43" ht="18" customHeight="1">
      <c r="D99" s="33"/>
      <c r="E99" s="153" t="s">
        <v>1142</v>
      </c>
      <c r="F99" s="154"/>
      <c r="G99" s="155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 t="s">
        <v>24</v>
      </c>
    </row>
    <row r="100" spans="4:43" ht="18" customHeight="1">
      <c r="D100" s="37" t="s">
        <v>78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43"/>
      <c r="AQ100" s="38"/>
    </row>
    <row r="101" spans="4:43" ht="18" customHeight="1">
      <c r="D101" s="33"/>
      <c r="E101" s="153" t="s">
        <v>70</v>
      </c>
      <c r="F101" s="154"/>
      <c r="G101" s="155"/>
      <c r="H101" s="33"/>
      <c r="I101" s="33"/>
      <c r="J101" s="33"/>
      <c r="K101" s="33"/>
      <c r="L101" s="33"/>
      <c r="M101" s="33"/>
      <c r="N101" s="33"/>
      <c r="O101" s="33" t="s">
        <v>24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3" t="s">
        <v>1083</v>
      </c>
      <c r="F102" s="154"/>
      <c r="G102" s="155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 t="s">
        <v>24</v>
      </c>
      <c r="AO102" s="33" t="s">
        <v>24</v>
      </c>
      <c r="AP102" s="33" t="s">
        <v>24</v>
      </c>
      <c r="AQ102" s="33" t="s">
        <v>24</v>
      </c>
    </row>
    <row r="103" spans="4:43" ht="18" customHeight="1">
      <c r="D103" s="33"/>
      <c r="E103" s="153" t="s">
        <v>1106</v>
      </c>
      <c r="F103" s="154"/>
      <c r="G103" s="155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3" t="s">
        <v>865</v>
      </c>
      <c r="F104" s="154"/>
      <c r="G104" s="155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53" t="s">
        <v>1149</v>
      </c>
      <c r="F105" s="154"/>
      <c r="G105" s="155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">
        <v>79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43"/>
      <c r="AQ106" s="38"/>
    </row>
    <row r="107" spans="4:43" ht="18" customHeight="1">
      <c r="D107" s="33"/>
      <c r="E107" s="153" t="s">
        <v>70</v>
      </c>
      <c r="F107" s="154"/>
      <c r="G107" s="155"/>
      <c r="H107" s="33"/>
      <c r="I107" s="33"/>
      <c r="J107" s="33"/>
      <c r="K107" s="33"/>
      <c r="L107" s="33"/>
      <c r="M107" s="33"/>
      <c r="N107" s="33"/>
      <c r="O107" s="33"/>
      <c r="P107" s="33" t="s">
        <v>24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53">
        <v>0</v>
      </c>
      <c r="F108" s="154"/>
      <c r="G108" s="155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3">
        <v>1</v>
      </c>
      <c r="F109" s="154"/>
      <c r="G109" s="15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53">
        <v>2</v>
      </c>
      <c r="F110" s="154"/>
      <c r="G110" s="155"/>
      <c r="H110" s="33"/>
      <c r="I110" s="33" t="s">
        <v>24</v>
      </c>
      <c r="J110" s="33" t="s">
        <v>24</v>
      </c>
      <c r="K110" s="33" t="s">
        <v>24</v>
      </c>
      <c r="L110" s="33" t="s">
        <v>24</v>
      </c>
      <c r="M110" s="33" t="s">
        <v>24</v>
      </c>
      <c r="N110" s="33" t="s">
        <v>24</v>
      </c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 t="s">
        <v>24</v>
      </c>
      <c r="Z110" s="33" t="s">
        <v>24</v>
      </c>
      <c r="AA110" s="33" t="s">
        <v>24</v>
      </c>
      <c r="AB110" s="33" t="s">
        <v>24</v>
      </c>
      <c r="AC110" s="33" t="s">
        <v>24</v>
      </c>
      <c r="AD110" s="33" t="s">
        <v>24</v>
      </c>
      <c r="AE110" s="33" t="s">
        <v>24</v>
      </c>
      <c r="AF110" s="33" t="s">
        <v>24</v>
      </c>
      <c r="AG110" s="33" t="s">
        <v>24</v>
      </c>
      <c r="AH110" s="33" t="s">
        <v>24</v>
      </c>
      <c r="AI110" s="33" t="s">
        <v>24</v>
      </c>
      <c r="AJ110" s="33" t="s">
        <v>24</v>
      </c>
      <c r="AK110" s="33" t="s">
        <v>24</v>
      </c>
      <c r="AL110" s="33" t="s">
        <v>24</v>
      </c>
      <c r="AM110" s="33" t="s">
        <v>24</v>
      </c>
      <c r="AN110" s="33" t="s">
        <v>24</v>
      </c>
      <c r="AO110" s="33" t="s">
        <v>24</v>
      </c>
      <c r="AP110" s="33" t="s">
        <v>24</v>
      </c>
      <c r="AQ110" s="33" t="s">
        <v>24</v>
      </c>
    </row>
    <row r="111" spans="4:43" ht="18" customHeight="1">
      <c r="D111" s="33"/>
      <c r="E111" s="153">
        <v>10</v>
      </c>
      <c r="F111" s="154"/>
      <c r="G111" s="155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440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37" t="s">
        <v>429</v>
      </c>
      <c r="E113" s="110"/>
      <c r="F113" s="110"/>
      <c r="G113" s="111"/>
      <c r="H113" s="131" t="s">
        <v>433</v>
      </c>
      <c r="I113" s="131" t="s">
        <v>433</v>
      </c>
      <c r="J113" s="131" t="s">
        <v>433</v>
      </c>
      <c r="K113" s="131" t="s">
        <v>433</v>
      </c>
      <c r="L113" s="131" t="s">
        <v>433</v>
      </c>
      <c r="M113" s="131" t="s">
        <v>433</v>
      </c>
      <c r="N113" s="131" t="s">
        <v>433</v>
      </c>
      <c r="O113" s="131" t="s">
        <v>433</v>
      </c>
      <c r="P113" s="131" t="s">
        <v>433</v>
      </c>
      <c r="Q113" s="131" t="s">
        <v>430</v>
      </c>
      <c r="R113" s="131" t="s">
        <v>430</v>
      </c>
      <c r="S113" s="131" t="s">
        <v>430</v>
      </c>
      <c r="T113" s="131" t="s">
        <v>430</v>
      </c>
      <c r="U113" s="131" t="s">
        <v>430</v>
      </c>
      <c r="V113" s="131" t="s">
        <v>433</v>
      </c>
      <c r="W113" s="131" t="s">
        <v>430</v>
      </c>
      <c r="X113" s="131" t="s">
        <v>430</v>
      </c>
      <c r="Y113" s="131" t="s">
        <v>430</v>
      </c>
      <c r="Z113" s="131" t="s">
        <v>430</v>
      </c>
      <c r="AA113" s="131" t="s">
        <v>430</v>
      </c>
      <c r="AB113" s="131" t="s">
        <v>430</v>
      </c>
      <c r="AC113" s="131" t="s">
        <v>433</v>
      </c>
      <c r="AD113" s="131" t="s">
        <v>430</v>
      </c>
      <c r="AE113" s="131" t="s">
        <v>430</v>
      </c>
      <c r="AF113" s="131" t="s">
        <v>430</v>
      </c>
      <c r="AG113" s="131" t="s">
        <v>430</v>
      </c>
      <c r="AH113" s="131" t="s">
        <v>430</v>
      </c>
      <c r="AI113" s="131" t="s">
        <v>430</v>
      </c>
      <c r="AJ113" s="131" t="s">
        <v>433</v>
      </c>
      <c r="AK113" s="131" t="s">
        <v>430</v>
      </c>
      <c r="AL113" s="131" t="s">
        <v>430</v>
      </c>
      <c r="AM113" s="131" t="s">
        <v>433</v>
      </c>
      <c r="AN113" s="131" t="s">
        <v>430</v>
      </c>
      <c r="AO113" s="131" t="s">
        <v>430</v>
      </c>
      <c r="AP113" s="131" t="s">
        <v>430</v>
      </c>
      <c r="AQ113" s="131" t="s">
        <v>433</v>
      </c>
    </row>
    <row r="114" spans="4:43" ht="18" customHeight="1">
      <c r="D114" s="122"/>
      <c r="E114" s="123"/>
      <c r="F114" s="123"/>
      <c r="G114" s="124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</row>
    <row r="115" spans="4:43" ht="18" customHeight="1">
      <c r="D115" s="112"/>
      <c r="E115" s="113"/>
      <c r="F115" s="113"/>
      <c r="G115" s="114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33"/>
      <c r="AP115" s="133"/>
      <c r="AQ115" s="133"/>
    </row>
    <row r="116" spans="4:43" ht="18" customHeight="1">
      <c r="D116" s="109" t="s">
        <v>431</v>
      </c>
      <c r="E116" s="110"/>
      <c r="F116" s="110"/>
      <c r="G116" s="111"/>
      <c r="H116" s="134">
        <v>230101</v>
      </c>
      <c r="I116" s="134">
        <v>230102</v>
      </c>
      <c r="J116" s="134">
        <v>230103</v>
      </c>
      <c r="K116" s="134">
        <v>230104</v>
      </c>
      <c r="L116" s="134">
        <v>230105</v>
      </c>
      <c r="M116" s="134">
        <v>230106</v>
      </c>
      <c r="N116" s="134">
        <v>230107</v>
      </c>
      <c r="O116" s="134">
        <v>230108</v>
      </c>
      <c r="P116" s="134">
        <v>230109</v>
      </c>
      <c r="Q116" s="134">
        <v>230001</v>
      </c>
      <c r="R116" s="134">
        <v>230001</v>
      </c>
      <c r="S116" s="134">
        <v>230001</v>
      </c>
      <c r="T116" s="134">
        <v>230001</v>
      </c>
      <c r="U116" s="134">
        <v>230001</v>
      </c>
      <c r="V116" s="134">
        <v>230103</v>
      </c>
      <c r="W116" s="134">
        <v>230001</v>
      </c>
      <c r="X116" s="134">
        <v>230001</v>
      </c>
      <c r="Y116" s="134">
        <v>230001</v>
      </c>
      <c r="Z116" s="134">
        <v>230001</v>
      </c>
      <c r="AA116" s="134">
        <v>230001</v>
      </c>
      <c r="AB116" s="134">
        <v>230001</v>
      </c>
      <c r="AC116" s="134">
        <v>230104</v>
      </c>
      <c r="AD116" s="134">
        <v>230001</v>
      </c>
      <c r="AE116" s="134">
        <v>230001</v>
      </c>
      <c r="AF116" s="134">
        <v>230001</v>
      </c>
      <c r="AG116" s="134">
        <v>230001</v>
      </c>
      <c r="AH116" s="134">
        <v>230001</v>
      </c>
      <c r="AI116" s="134">
        <v>230001</v>
      </c>
      <c r="AJ116" s="134">
        <v>230105</v>
      </c>
      <c r="AK116" s="134">
        <v>230001</v>
      </c>
      <c r="AL116" s="134">
        <v>230001</v>
      </c>
      <c r="AM116" s="134">
        <v>230106</v>
      </c>
      <c r="AN116" s="134">
        <v>230001</v>
      </c>
      <c r="AO116" s="134">
        <v>230001</v>
      </c>
      <c r="AP116" s="134">
        <v>230001</v>
      </c>
      <c r="AQ116" s="134">
        <v>230107</v>
      </c>
    </row>
    <row r="117" spans="4:43" ht="18" customHeight="1">
      <c r="D117" s="122"/>
      <c r="E117" s="123"/>
      <c r="F117" s="123"/>
      <c r="G117" s="124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</row>
    <row r="118" spans="4:43" ht="18" customHeight="1">
      <c r="D118" s="122"/>
      <c r="E118" s="123"/>
      <c r="F118" s="123"/>
      <c r="G118" s="124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</row>
    <row r="119" spans="4:43" ht="18" customHeight="1">
      <c r="D119" s="122"/>
      <c r="E119" s="123"/>
      <c r="F119" s="123"/>
      <c r="G119" s="124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</row>
    <row r="120" spans="4:43" ht="18" customHeight="1">
      <c r="D120" s="112"/>
      <c r="E120" s="113"/>
      <c r="F120" s="113"/>
      <c r="G120" s="114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6"/>
      <c r="AO120" s="136"/>
      <c r="AP120" s="136"/>
      <c r="AQ120" s="136"/>
    </row>
    <row r="121" spans="4:43" ht="18" customHeight="1">
      <c r="D121" s="32" t="s">
        <v>441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7" t="s">
        <v>432</v>
      </c>
      <c r="E122" s="110"/>
      <c r="F122" s="110"/>
      <c r="G122" s="111"/>
      <c r="H122" s="131" t="s">
        <v>254</v>
      </c>
      <c r="I122" s="131" t="s">
        <v>254</v>
      </c>
      <c r="J122" s="131" t="s">
        <v>254</v>
      </c>
      <c r="K122" s="131" t="s">
        <v>254</v>
      </c>
      <c r="L122" s="131" t="s">
        <v>254</v>
      </c>
      <c r="M122" s="131" t="s">
        <v>254</v>
      </c>
      <c r="N122" s="131" t="s">
        <v>254</v>
      </c>
      <c r="O122" s="131" t="s">
        <v>254</v>
      </c>
      <c r="P122" s="131" t="s">
        <v>254</v>
      </c>
      <c r="Q122" s="131" t="s">
        <v>254</v>
      </c>
      <c r="R122" s="131" t="s">
        <v>254</v>
      </c>
      <c r="S122" s="131" t="s">
        <v>254</v>
      </c>
      <c r="T122" s="131" t="s">
        <v>254</v>
      </c>
      <c r="U122" s="131" t="s">
        <v>254</v>
      </c>
      <c r="V122" s="131" t="s">
        <v>254</v>
      </c>
      <c r="W122" s="131" t="s">
        <v>254</v>
      </c>
      <c r="X122" s="131" t="s">
        <v>254</v>
      </c>
      <c r="Y122" s="131" t="s">
        <v>254</v>
      </c>
      <c r="Z122" s="131" t="s">
        <v>254</v>
      </c>
      <c r="AA122" s="131" t="s">
        <v>254</v>
      </c>
      <c r="AB122" s="131" t="s">
        <v>254</v>
      </c>
      <c r="AC122" s="131" t="s">
        <v>254</v>
      </c>
      <c r="AD122" s="131" t="s">
        <v>254</v>
      </c>
      <c r="AE122" s="131" t="s">
        <v>254</v>
      </c>
      <c r="AF122" s="131" t="s">
        <v>254</v>
      </c>
      <c r="AG122" s="131" t="s">
        <v>254</v>
      </c>
      <c r="AH122" s="131" t="s">
        <v>254</v>
      </c>
      <c r="AI122" s="131" t="s">
        <v>254</v>
      </c>
      <c r="AJ122" s="131" t="s">
        <v>254</v>
      </c>
      <c r="AK122" s="131" t="s">
        <v>254</v>
      </c>
      <c r="AL122" s="131" t="s">
        <v>254</v>
      </c>
      <c r="AM122" s="131" t="s">
        <v>254</v>
      </c>
      <c r="AN122" s="131" t="s">
        <v>254</v>
      </c>
      <c r="AO122" s="131" t="s">
        <v>254</v>
      </c>
      <c r="AP122" s="131" t="s">
        <v>254</v>
      </c>
      <c r="AQ122" s="131" t="s">
        <v>254</v>
      </c>
    </row>
    <row r="123" spans="4:43" ht="18" customHeight="1">
      <c r="D123" s="122"/>
      <c r="E123" s="123"/>
      <c r="F123" s="123"/>
      <c r="G123" s="124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</row>
    <row r="124" spans="4:43" ht="18" customHeight="1">
      <c r="D124" s="112"/>
      <c r="E124" s="113"/>
      <c r="F124" s="113"/>
      <c r="G124" s="114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</row>
    <row r="125" spans="4:43" ht="18" customHeight="1">
      <c r="D125" s="137" t="s">
        <v>444</v>
      </c>
      <c r="E125" s="110"/>
      <c r="F125" s="110"/>
      <c r="G125" s="111"/>
      <c r="H125" s="142">
        <v>45742</v>
      </c>
      <c r="I125" s="142">
        <v>45742</v>
      </c>
      <c r="J125" s="142">
        <v>45742</v>
      </c>
      <c r="K125" s="142">
        <v>45742</v>
      </c>
      <c r="L125" s="142">
        <v>45742</v>
      </c>
      <c r="M125" s="142">
        <v>45742</v>
      </c>
      <c r="N125" s="142">
        <v>45742</v>
      </c>
      <c r="O125" s="142">
        <v>45742</v>
      </c>
      <c r="P125" s="142">
        <v>45742</v>
      </c>
      <c r="Q125" s="142">
        <v>45742</v>
      </c>
      <c r="R125" s="142">
        <v>45742</v>
      </c>
      <c r="S125" s="142">
        <v>45742</v>
      </c>
      <c r="T125" s="142">
        <v>45742</v>
      </c>
      <c r="U125" s="142">
        <v>45742</v>
      </c>
      <c r="V125" s="142">
        <v>45742</v>
      </c>
      <c r="W125" s="142">
        <v>45742</v>
      </c>
      <c r="X125" s="142">
        <v>45742</v>
      </c>
      <c r="Y125" s="142">
        <v>45742</v>
      </c>
      <c r="Z125" s="142">
        <v>45742</v>
      </c>
      <c r="AA125" s="142">
        <v>45742</v>
      </c>
      <c r="AB125" s="142">
        <v>45742</v>
      </c>
      <c r="AC125" s="142">
        <v>45742</v>
      </c>
      <c r="AD125" s="142">
        <v>45742</v>
      </c>
      <c r="AE125" s="142">
        <v>45742</v>
      </c>
      <c r="AF125" s="142">
        <v>45742</v>
      </c>
      <c r="AG125" s="142">
        <v>45742</v>
      </c>
      <c r="AH125" s="142">
        <v>45742</v>
      </c>
      <c r="AI125" s="142">
        <v>45742</v>
      </c>
      <c r="AJ125" s="142">
        <v>45742</v>
      </c>
      <c r="AK125" s="142">
        <v>45742</v>
      </c>
      <c r="AL125" s="142">
        <v>45742</v>
      </c>
      <c r="AM125" s="142">
        <v>45742</v>
      </c>
      <c r="AN125" s="142">
        <v>45742</v>
      </c>
      <c r="AO125" s="142">
        <v>45742</v>
      </c>
      <c r="AP125" s="142">
        <v>45742</v>
      </c>
      <c r="AQ125" s="142">
        <v>45742</v>
      </c>
    </row>
    <row r="126" spans="4:43" ht="18" customHeight="1">
      <c r="D126" s="141"/>
      <c r="E126" s="123"/>
      <c r="F126" s="123"/>
      <c r="G126" s="124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</row>
    <row r="127" spans="4:43" ht="18" customHeight="1">
      <c r="D127" s="141"/>
      <c r="E127" s="123"/>
      <c r="F127" s="123"/>
      <c r="G127" s="124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  <c r="AE127" s="142"/>
      <c r="AF127" s="142"/>
      <c r="AG127" s="142"/>
      <c r="AH127" s="142"/>
      <c r="AI127" s="142"/>
      <c r="AJ127" s="142"/>
      <c r="AK127" s="142"/>
      <c r="AL127" s="142"/>
      <c r="AM127" s="142"/>
      <c r="AN127" s="142"/>
      <c r="AO127" s="142"/>
      <c r="AP127" s="142"/>
      <c r="AQ127" s="142"/>
    </row>
    <row r="128" spans="4:43" ht="18" customHeight="1">
      <c r="D128" s="122"/>
      <c r="E128" s="123"/>
      <c r="F128" s="123"/>
      <c r="G128" s="124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  <c r="AE128" s="142"/>
      <c r="AF128" s="142"/>
      <c r="AG128" s="142"/>
      <c r="AH128" s="142"/>
      <c r="AI128" s="142"/>
      <c r="AJ128" s="142"/>
      <c r="AK128" s="142"/>
      <c r="AL128" s="142"/>
      <c r="AM128" s="142"/>
      <c r="AN128" s="142"/>
      <c r="AO128" s="142"/>
      <c r="AP128" s="142"/>
      <c r="AQ128" s="142"/>
    </row>
    <row r="129" spans="3:65" ht="18" customHeight="1">
      <c r="D129" s="112"/>
      <c r="E129" s="113"/>
      <c r="F129" s="113"/>
      <c r="G129" s="114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  <c r="AP129" s="142"/>
      <c r="AQ129" s="142"/>
    </row>
    <row r="130" spans="3:65" ht="18" customHeight="1">
      <c r="O130" s="19"/>
      <c r="AJ130" s="36"/>
      <c r="AL130" s="19"/>
    </row>
    <row r="131" spans="3:65" ht="18" customHeight="1">
      <c r="D131" s="5" t="s">
        <v>251</v>
      </c>
      <c r="E131" s="5" t="s">
        <v>429</v>
      </c>
      <c r="I131" s="5" t="s">
        <v>13</v>
      </c>
      <c r="J131" s="5" t="s">
        <v>445</v>
      </c>
      <c r="O131" s="19"/>
      <c r="AJ131" s="36"/>
      <c r="AL131" s="19"/>
    </row>
    <row r="132" spans="3:65" ht="18" customHeight="1">
      <c r="J132" s="5" t="s">
        <v>446</v>
      </c>
      <c r="O132" s="19"/>
      <c r="AJ132" s="36"/>
      <c r="AL132" s="19"/>
    </row>
    <row r="133" spans="3:65" ht="18" customHeight="1">
      <c r="J133" s="5" t="s">
        <v>447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30</v>
      </c>
      <c r="D135" s="5" t="s">
        <v>450</v>
      </c>
      <c r="AE135" s="5" t="s">
        <v>251</v>
      </c>
      <c r="AF135" s="5" t="s">
        <v>740</v>
      </c>
      <c r="AJ135" s="5" t="s">
        <v>328</v>
      </c>
      <c r="AK135" s="123" t="s">
        <v>741</v>
      </c>
      <c r="AL135" s="123"/>
      <c r="AM135" s="123"/>
      <c r="AN135" s="123"/>
    </row>
    <row r="137" spans="3:65" ht="18" customHeight="1">
      <c r="D137" s="109" t="s">
        <v>426</v>
      </c>
      <c r="E137" s="110"/>
      <c r="F137" s="110"/>
      <c r="G137" s="111"/>
      <c r="H137" s="115" t="s">
        <v>756</v>
      </c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7"/>
      <c r="AE137" s="121" t="s">
        <v>457</v>
      </c>
      <c r="AF137" s="116"/>
      <c r="AG137" s="117"/>
      <c r="AH137" s="115" t="s">
        <v>434</v>
      </c>
      <c r="AI137" s="116"/>
      <c r="AJ137" s="116"/>
      <c r="AK137" s="116"/>
      <c r="AL137" s="116"/>
      <c r="AM137" s="116"/>
      <c r="AN137" s="116"/>
      <c r="AO137" s="116"/>
      <c r="AP137" s="116"/>
      <c r="AQ137" s="117"/>
      <c r="AS137" s="62" t="s">
        <v>467</v>
      </c>
      <c r="AT137" s="63"/>
      <c r="AU137" s="64"/>
      <c r="AW137" s="236" t="str">
        <f>$D$59</f>
        <v>FILE_NAME</v>
      </c>
      <c r="AX137" s="236" t="str">
        <f>$D$59</f>
        <v>FILE_NAME</v>
      </c>
      <c r="AY137" s="236" t="str">
        <f>$D$63</f>
        <v>FILE_EXTENSION</v>
      </c>
      <c r="AZ137" s="236" t="str">
        <f>$D$63</f>
        <v>FILE_EXTENSION</v>
      </c>
      <c r="BA137" s="236" t="str">
        <f>$D$70</f>
        <v>FILE_COMPRESSION</v>
      </c>
      <c r="BB137" s="236" t="str">
        <f>$D$70</f>
        <v>FILE_COMPRESSION</v>
      </c>
      <c r="BC137" s="236" t="str">
        <f>$D$79</f>
        <v>FILE_CHARSET</v>
      </c>
      <c r="BD137" s="236" t="str">
        <f>$D$79</f>
        <v>FILE_CHARSET</v>
      </c>
      <c r="BE137" s="236" t="str">
        <f>$D$89</f>
        <v>FILE_LINE_BREAK</v>
      </c>
      <c r="BF137" s="236" t="str">
        <f>$D$89</f>
        <v>FILE_LINE_BREAK</v>
      </c>
      <c r="BG137" s="236" t="str">
        <f>$D$94</f>
        <v>FILE_FIELD_SEPARATOR</v>
      </c>
      <c r="BH137" s="236" t="str">
        <f>$D$94</f>
        <v>FILE_FIELD_SEPARATOR</v>
      </c>
      <c r="BI137" s="236" t="str">
        <f>$D$100</f>
        <v>FILE_ENCLOSING_CHAR</v>
      </c>
      <c r="BJ137" s="236" t="str">
        <f>$D$100</f>
        <v>FILE_ENCLOSING_CHAR</v>
      </c>
      <c r="BK137" s="236" t="str">
        <f>$D$106</f>
        <v>ROW_COUNTS</v>
      </c>
      <c r="BL137" s="236" t="str">
        <f>$D$106</f>
        <v>ROW_COUNTS</v>
      </c>
      <c r="BM137" s="60" t="s">
        <v>1107</v>
      </c>
    </row>
    <row r="138" spans="3:65" ht="18" customHeight="1">
      <c r="D138" s="112"/>
      <c r="E138" s="113"/>
      <c r="F138" s="113"/>
      <c r="G138" s="114"/>
      <c r="H138" s="118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20"/>
      <c r="AE138" s="118"/>
      <c r="AF138" s="119"/>
      <c r="AG138" s="120"/>
      <c r="AH138" s="118"/>
      <c r="AI138" s="119"/>
      <c r="AJ138" s="119"/>
      <c r="AK138" s="119"/>
      <c r="AL138" s="119"/>
      <c r="AM138" s="119"/>
      <c r="AN138" s="119"/>
      <c r="AO138" s="119"/>
      <c r="AP138" s="119"/>
      <c r="AQ138" s="120"/>
      <c r="AS138" s="66" t="s">
        <v>468</v>
      </c>
      <c r="AT138" s="67"/>
      <c r="AU138" s="68"/>
      <c r="AW138" s="65" t="s">
        <v>758</v>
      </c>
      <c r="AX138" s="65" t="s">
        <v>759</v>
      </c>
      <c r="AY138" s="65" t="s">
        <v>758</v>
      </c>
      <c r="AZ138" s="65" t="s">
        <v>759</v>
      </c>
      <c r="BA138" s="65" t="s">
        <v>758</v>
      </c>
      <c r="BB138" s="65" t="s">
        <v>759</v>
      </c>
      <c r="BC138" s="65" t="s">
        <v>758</v>
      </c>
      <c r="BD138" s="65" t="s">
        <v>759</v>
      </c>
      <c r="BE138" s="65" t="s">
        <v>758</v>
      </c>
      <c r="BF138" s="65" t="s">
        <v>759</v>
      </c>
      <c r="BG138" s="65" t="s">
        <v>758</v>
      </c>
      <c r="BH138" s="65" t="s">
        <v>759</v>
      </c>
      <c r="BI138" s="65" t="s">
        <v>758</v>
      </c>
      <c r="BJ138" s="65" t="s">
        <v>759</v>
      </c>
      <c r="BK138" s="65" t="s">
        <v>758</v>
      </c>
      <c r="BL138" s="65" t="s">
        <v>759</v>
      </c>
      <c r="BM138" s="60" t="s">
        <v>1107</v>
      </c>
    </row>
    <row r="139" spans="3:65" ht="36" customHeight="1">
      <c r="D139" s="138">
        <f>$H$54</f>
        <v>1</v>
      </c>
      <c r="E139" s="139"/>
      <c r="F139" s="139"/>
      <c r="G139" s="140"/>
      <c r="H139" s="45" t="str">
        <f ca="1">"clear; echo "&amp;"テストケース"&amp;TEXT($D139,"000")&amp;"; "&amp;IF(INDEX($E$58,MATCH("●",INDEX($H$58:$AQ$58,,MATCH($D139,$54:$54,0)-7),0),1)="なし","mv ${CONFIG_DIR}db_data_config.txt ${CONFIG_DIR}db_data_config_bk.txt; ")&amp;"sh ./script/"&amp;$B$2&amp;".sh; "&amp;IF(INDEX($E$58,MATCH("●",INDEX($H$58:$AQ$58,,MATCH($D139,$54:$54,0)-7),0),1)="なし","mv ${CONFIG_DIR}db_data_config_bk.txt ${CONFIG_DIR}db_data_config.txt; ")</f>
        <v xml:space="preserve">clear; echo テストケース001; mv ${CONFIG_DIR}db_data_config.txt ${CONFIG_DIR}db_data_config_bk.txt; sh ./script/db_check_file_validate_config.sh; mv ${CONFIG_DIR}db_data_config_bk.txt ${CONFIG_DIR}db_data_config.txt;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146" t="str" cm="1">
        <f t="array" ref="AE139">SUBSTITUTE(INDEX($H$113:$AQ$113, , MATCH($D139, $54:$54, 0)-7),"-","")</f>
        <v>異常</v>
      </c>
      <c r="AF139" s="147"/>
      <c r="AG139" s="148"/>
      <c r="AH139" s="143" t="s">
        <v>760</v>
      </c>
      <c r="AI139" s="144"/>
      <c r="AJ139" s="144"/>
      <c r="AK139" s="144"/>
      <c r="AL139" s="144"/>
      <c r="AM139" s="144"/>
      <c r="AN139" s="144"/>
      <c r="AO139" s="144"/>
      <c r="AP139" s="144"/>
      <c r="AQ139" s="145"/>
      <c r="AS139" s="69" t="str" cm="1">
        <f t="array" ref="AS139">SUBSTITUTE(TEXT(INDEX($H$116:$AQ$116,1,$D139),"000000"),"-","")</f>
        <v>230101</v>
      </c>
      <c r="AT139" s="70"/>
      <c r="AU139" s="71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60" t="s">
        <v>1107</v>
      </c>
    </row>
    <row r="140" spans="3:65" ht="36" customHeight="1">
      <c r="D140" s="138">
        <f>$D139+1</f>
        <v>2</v>
      </c>
      <c r="E140" s="139"/>
      <c r="F140" s="139"/>
      <c r="G140" s="140"/>
      <c r="H140" s="45" t="str">
        <f ca="1">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</f>
        <v>clear; echo テストケース002; sed -i '' 's#FILE_NAME="testFile"#FILE_NAME=""#g' ${CONFIG_DIR}db_data_config.txt; export FILE_NAME="";sh ./script/db_check_file_validate_config.sh; sed -i '' 's#FILE_NAME=""#FILE_NAME="testFile"#g' ${CONFIG_DIR}db_data_config.txt; export FILE_NAME="testFile";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146" t="str" cm="1">
        <f t="array" ref="AE140">SUBSTITUTE(INDEX($H$113:$AQ$113, , MATCH($D140, $54:$54, 0)-7),"-","")</f>
        <v>異常</v>
      </c>
      <c r="AF140" s="147"/>
      <c r="AG140" s="148"/>
      <c r="AH140" s="143" t="s">
        <v>1108</v>
      </c>
      <c r="AI140" s="144"/>
      <c r="AJ140" s="144"/>
      <c r="AK140" s="144"/>
      <c r="AL140" s="144"/>
      <c r="AM140" s="144"/>
      <c r="AN140" s="144"/>
      <c r="AO140" s="144"/>
      <c r="AP140" s="144"/>
      <c r="AQ140" s="145"/>
      <c r="AS140" s="69" t="str" cm="1">
        <f t="array" ref="AS140">SUBSTITUTE(TEXT(INDEX($H$116:$AQ$116,1,$D140),"000000"),"-","")</f>
        <v>230102</v>
      </c>
      <c r="AT140" s="70"/>
      <c r="AU140" s="71"/>
      <c r="AW140" s="73" t="str">
        <f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${CONFIG_DIR}db_data_config.txt; export "&amp;AW$137&amp;"="&amp;""""&amp;INDEX($E$60:$G$62,MATCH("●",INDEX($H$60:$AQ$62,,MATCH($D140,$54:$54,0)-7),0),1)&amp;""";"),",",""",""")</f>
        <v>sed -i '' 's#FILE_NAME="testFile"#FILE_NAME="なし"#g' ${CONFIG_DIR}db_data_config.txt; export FILE_NAME="なし";</v>
      </c>
      <c r="AX140" s="73" t="str">
        <f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>sed -i '' 's#FILE_NAME="なし"#FILE_NAME="testFile"#g' ${CONFIG_DIR}db_data_config.txt; export FILE_NAME="testFile";</v>
      </c>
      <c r="AY140" s="73" t="str">
        <f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${CONFIG_DIR}db_data_config.txt; export "&amp;AY$137&amp;"="&amp;""""&amp;INDEX($E$64:$G$69,MATCH("●",INDEX($H$64:$AQ$69,,MATCH($D140,$54:$54,0)-7),0),1)&amp;""";"),",",""",""")</f>
        <v/>
      </c>
      <c r="AZ140" s="73" t="str">
        <f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0" s="73" t="str">
        <f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${CONFIG_DIR}db_data_config.txt; export "&amp;BA$137&amp;"="&amp;""""&amp;INDEX($E$71:$G$78,MATCH("●",INDEX($H$71:$AQ$78,,MATCH($D140,$54:$54,0)-7),0),1)&amp;""";"),",",""",""")</f>
        <v/>
      </c>
      <c r="BB140" s="73" t="str">
        <f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0" s="73" t="str">
        <f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${CONFIG_DIR}db_data_config.txt; export "&amp;BC$137&amp;"="&amp;""""&amp;INDEX($E$80:$G$88,MATCH("●",INDEX($H$80:$AQ$88,,MATCH($D140,$54:$54,0)-7),0),1)&amp;""";"),",",""",""")</f>
        <v/>
      </c>
      <c r="BD140" s="73" t="str">
        <f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0" s="73" t="str">
        <f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${CONFIG_DIR}db_data_config.txt; export "&amp;BE$137&amp;"="&amp;""""&amp;INDEX($E$90:$G$93,MATCH("●",INDEX($H$90:$AQ$93,,MATCH($D140,$54:$54,0)-7),0),1)&amp;""";"),",",""",""")</f>
        <v/>
      </c>
      <c r="BF140" s="73" t="str">
        <f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0" s="73" t="str">
        <f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${CONFIG_DIR}db_data_config.txt; export "&amp;BG$137&amp;"="&amp;""""&amp;INDEX($E$95:$G$99,MATCH("●",INDEX($H$95:$AQ$99,,MATCH($D140,$54:$54,0)-7),0),1)&amp;""";"),",",""",""")</f>
        <v/>
      </c>
      <c r="BH140" s="73" t="str">
        <f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0" s="73" t="str">
        <f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${CONFIG_DIR}db_data_config.txt; export "&amp;BI$137&amp;"="&amp;""""&amp;INDEX($E$101:$G$105,MATCH("●",INDEX($H$101:$AQ$105,,MATCH($D140,$54:$54,0)-7),0),1)&amp;""";"),",",""",""")</f>
        <v/>
      </c>
      <c r="BJ140" s="73" t="str">
        <f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0" s="73" t="str">
        <f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${CONFIG_DIR}db_data_config.txt; export "&amp;BK$137&amp;"="&amp;""""&amp;INDEX($E$107:$G$111,MATCH("●",INDEX($H$107:$AQ$111,,MATCH($D140,$54:$54,0)-7),0),1)&amp;""";"),",",""",""")</f>
        <v/>
      </c>
      <c r="BL140" s="73" t="str">
        <f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0" s="60" t="s">
        <v>1107</v>
      </c>
    </row>
    <row r="141" spans="3:65" ht="36" customHeight="1">
      <c r="D141" s="138">
        <f>$D140+1</f>
        <v>3</v>
      </c>
      <c r="E141" s="139"/>
      <c r="F141" s="139"/>
      <c r="G141" s="140"/>
      <c r="H141" s="45" t="str">
        <f t="shared" ref="H141:H174" ca="1" si="2">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</f>
        <v>clear; echo テストケース003; sed -i '' 's#FILE_EXTENSION=".csv"#FILE_EXTENSION=""#g' ${CONFIG_DIR}db_data_config.txt; export FILE_EXTENSION="";sh ./script/db_check_file_validate_config.sh; sed -i '' 's#FILE_EXTENSION=""#FILE_EXTENSION=".csv"#g' ${CONFIG_DIR}db_data_config.txt; export FILE_EXTENSION=".csv";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146" t="str" cm="1">
        <f t="array" ref="AE141">SUBSTITUTE(INDEX($H$113:$AQ$113, , MATCH($D141, $54:$54, 0)-7),"-","")</f>
        <v>異常</v>
      </c>
      <c r="AF141" s="147"/>
      <c r="AG141" s="148"/>
      <c r="AH141" s="143" t="s">
        <v>1109</v>
      </c>
      <c r="AI141" s="144"/>
      <c r="AJ141" s="144"/>
      <c r="AK141" s="144"/>
      <c r="AL141" s="144"/>
      <c r="AM141" s="144"/>
      <c r="AN141" s="144"/>
      <c r="AO141" s="144"/>
      <c r="AP141" s="144"/>
      <c r="AQ141" s="145"/>
      <c r="AS141" s="69" t="str" cm="1">
        <f t="array" ref="AS141">SUBSTITUTE(TEXT(INDEX($H$116:$AQ$116,1,$D141),"000000"),"-","")</f>
        <v>230103</v>
      </c>
      <c r="AT141" s="70"/>
      <c r="AU141" s="71"/>
      <c r="AW141" s="73" t="str">
        <f>SUBSTITUTE(IF(VLOOKUP(AW$137,$AD$9:$AN$16,8,FALSE)=INDEX($E$60:$G$62,MATCH("●",INDEX($H$60:$AQ$62,,MATCH($D141,$54:$54,0)-7),0),1),"","sed -i "&amp;IF($AK$135="MacOS","'' ","")&amp;"'s#"&amp;AW$137&amp;"="""&amp;VLOOKUP(AW$137,$AD$9:$AN$16,8,FALSE)&amp;""""&amp;"#"&amp;AW$137&amp;"="&amp;""""&amp;INDEX($E$60:$G$62,MATCH("●",INDEX($H$60:$AQ$62,,MATCH($D141,$54:$54,0)-7),0),1)&amp;""""&amp;"#g'"&amp;" ${CONFIG_DIR}db_data_config.txt; export "&amp;AW$137&amp;"="&amp;""""&amp;INDEX($E$60:$G$62,MATCH("●",INDEX($H$60:$AQ$62,,MATCH($D141,$54:$54,0)-7),0),1)&amp;""";"),",",""",""")</f>
        <v/>
      </c>
      <c r="AX141" s="73" t="str">
        <f>SUBSTITUTE(IF(INDEX($E$60:$G$62,MATCH("●",INDEX($H$60:$AQ$62,,MATCH($D141,$54:$54,0)-7),0),1)=VLOOKUP(AX$137,$AD$9:$AN$16,8,FALSE),"","sed -i "&amp;IF($AK$135="MacOS","'' ","")&amp;"'s#"&amp;AX$137&amp;"="""&amp;INDEX($E$60:$G$62,MATCH("●",INDEX($H$60:$AQ$62,,MATCH($D141,$54:$54,0)-7),0),1)&amp;""""&amp;"#"&amp;AX$137&amp;"="&amp;""""&amp;VLOOKUP(AX$137,$AD$9:$AN$16,8,FALSE)&amp;""""&amp;"#g'"&amp;"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1" s="73" t="str">
        <f>SUBSTITUTE(IF(VLOOKUP(AY$137,$AD$9:$AN$16,8,FALSE)=INDEX($E$64:$G$69,MATCH("●",INDEX($H$64:$AQ$69,,MATCH($D141,$54:$54,0)-7),0),1),"","sed -i "&amp;IF($AK$135="MacOS","'' ","")&amp;"'s#"&amp;AY$137&amp;"="""&amp;VLOOKUP(AY$137,$AD$9:$AN$16,8,FALSE)&amp;""""&amp;"#"&amp;AY$137&amp;"="&amp;""""&amp;INDEX($E$64:$G$69,MATCH("●",INDEX($H$64:$AQ$69,,MATCH($D141,$54:$54,0)-7),0),1)&amp;""""&amp;"#g'"&amp;" ${CONFIG_DIR}db_data_config.txt; export "&amp;AY$137&amp;"="&amp;""""&amp;INDEX($E$64:$G$69,MATCH("●",INDEX($H$64:$AQ$69,,MATCH($D141,$54:$54,0)-7),0),1)&amp;""";"),",",""",""")</f>
        <v>sed -i '' 's#FILE_EXTENSION=".csv"#FILE_EXTENSION="なし"#g' ${CONFIG_DIR}db_data_config.txt; export FILE_EXTENSION="なし";</v>
      </c>
      <c r="AZ141" s="73" t="str">
        <f>SUBSTITUTE(IF(INDEX($E$64:$G$69,MATCH("●",INDEX($H$64:$AQ$69,,MATCH($D141,$54:$54,0)-7),0),1)=VLOOKUP(AZ$137,$AD$9:$AN$16,8,FALSE),"","sed -i "&amp;IF($AK$135="MacOS","'' ","")&amp;"'s#"&amp;AZ$137&amp;"="""&amp;INDEX($E$64:$G$69,MATCH("●",INDEX($H$64:$AQ$69,,MATCH($D141,$54:$54,0)-7),0),1)&amp;""""&amp;"#"&amp;AZ$137&amp;"="&amp;""""&amp;VLOOKUP(AZ$137,$AD$9:$AN$16,8,FALSE)&amp;""""&amp;"#g'"&amp;"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's#FILE_EXTENSION="なし"#FILE_EXTENSION=".csv"#g' ${CONFIG_DIR}db_data_config.txt; export FILE_EXTENSION=".csv";</v>
      </c>
      <c r="BA141" s="73" t="str">
        <f>SUBSTITUTE(IF(VLOOKUP(BA$137,$AD$9:$AN$16,8,FALSE)=INDEX($E$71:$G$78,MATCH("●",INDEX($H$71:$AQ$78,,MATCH($D141,$54:$54,0)-7),0),1),"","sed -i "&amp;IF($AK$135="MacOS","'' ","")&amp;"'s#"&amp;BA$137&amp;"="""&amp;VLOOKUP(BA$137,$AD$9:$AN$16,8,FALSE)&amp;""""&amp;"#"&amp;BA$137&amp;"="&amp;""""&amp;INDEX($E$71:$G$78,MATCH("●",INDEX($H$71:$AQ$78,,MATCH($D141,$54:$54,0)-7),0),1)&amp;""""&amp;"#g'"&amp;" ${CONFIG_DIR}db_data_config.txt; export "&amp;BA$137&amp;"="&amp;""""&amp;INDEX($E$71:$G$78,MATCH("●",INDEX($H$71:$AQ$78,,MATCH($D141,$54:$54,0)-7),0),1)&amp;""";"),",",""",""")</f>
        <v/>
      </c>
      <c r="BB141" s="73" t="str">
        <f>SUBSTITUTE(IF(INDEX($E$71:$G$78,MATCH("●",INDEX($H$71:$AQ$78,,MATCH($D141,$54:$54,0)-7),0),1)=VLOOKUP(BB$137,$AD$9:$AN$16,8,FALSE),"","sed -i "&amp;IF($AK$135="MacOS","'' ","")&amp;"'s#"&amp;BB$137&amp;"="""&amp;INDEX($E$71:$G$78,MATCH("●",INDEX($H$71:$AQ$78,,MATCH($D141,$54:$54,0)-7),0),1)&amp;""""&amp;"#"&amp;BB$137&amp;"="&amp;""""&amp;VLOOKUP(BB$137,$AD$9:$AN$16,8,FALSE)&amp;""""&amp;"#g'"&amp;"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1" s="73" t="str">
        <f>SUBSTITUTE(IF(VLOOKUP(BC$137,$AD$9:$AN$16,8,FALSE)=INDEX($E$80:$G$88,MATCH("●",INDEX($H$80:$AQ$88,,MATCH($D141,$54:$54,0)-7),0),1),"","sed -i "&amp;IF($AK$135="MacOS","'' ","")&amp;"'s#"&amp;BC$137&amp;"="""&amp;VLOOKUP(BC$137,$AD$9:$AN$16,8,FALSE)&amp;""""&amp;"#"&amp;BC$137&amp;"="&amp;""""&amp;INDEX($E$80:$G$88,MATCH("●",INDEX($H$80:$AQ$88,,MATCH($D141,$54:$54,0)-7),0),1)&amp;""""&amp;"#g'"&amp;" ${CONFIG_DIR}db_data_config.txt; export "&amp;BC$137&amp;"="&amp;""""&amp;INDEX($E$80:$G$88,MATCH("●",INDEX($H$80:$AQ$88,,MATCH($D141,$54:$54,0)-7),0),1)&amp;""";"),",",""",""")</f>
        <v/>
      </c>
      <c r="BD141" s="73" t="str">
        <f>SUBSTITUTE(IF(INDEX($E$80:$G$88,MATCH("●",INDEX($H$80:$AQ$88,,MATCH($D141,$54:$54,0)-7),0),1)=VLOOKUP(BD$137,$AD$9:$AN$16,8,FALSE),"","sed -i "&amp;IF($AK$135="MacOS","'' ","")&amp;"'s#"&amp;BD$137&amp;"="""&amp;INDEX($E$80:$G$88,MATCH("●",INDEX($H$80:$AQ$88,,MATCH($D141,$54:$54,0)-7),0),1)&amp;""""&amp;"#"&amp;BD$137&amp;"="&amp;""""&amp;VLOOKUP(BD$137,$AD$9:$AN$16,8,FALSE)&amp;""""&amp;"#g'"&amp;"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1" s="73" t="str">
        <f>SUBSTITUTE(IF(VLOOKUP(BE$137,$AD$9:$AN$16,8,FALSE)=INDEX($E$90:$G$93,MATCH("●",INDEX($H$90:$AQ$93,,MATCH($D141,$54:$54,0)-7),0),1),"","sed -i "&amp;IF($AK$135="MacOS","'' ","")&amp;"'s#"&amp;BE$137&amp;"="""&amp;VLOOKUP(BE$137,$AD$9:$AN$16,8,FALSE)&amp;""""&amp;"#"&amp;BE$137&amp;"="&amp;""""&amp;INDEX($E$90:$G$93,MATCH("●",INDEX($H$90:$AQ$93,,MATCH($D141,$54:$54,0)-7),0),1)&amp;""""&amp;"#g'"&amp;" ${CONFIG_DIR}db_data_config.txt; export "&amp;BE$137&amp;"="&amp;""""&amp;INDEX($E$90:$G$93,MATCH("●",INDEX($H$90:$AQ$93,,MATCH($D141,$54:$54,0)-7),0),1)&amp;""";"),",",""",""")</f>
        <v/>
      </c>
      <c r="BF141" s="73" t="str">
        <f>SUBSTITUTE(IF(INDEX($E$90:$G$93,MATCH("●",INDEX($H$90:$AQ$93,,MATCH($D141,$54:$54,0)-7),0),1)=VLOOKUP(BF$137,$AD$9:$AN$16,8,FALSE),"","sed -i "&amp;IF($AK$135="MacOS","'' ","")&amp;"'s#"&amp;BF$137&amp;"="""&amp;INDEX($E$90:$G$93,MATCH("●",INDEX($H$90:$AQ$93,,MATCH($D141,$54:$54,0)-7),0),1)&amp;""""&amp;"#"&amp;BF$137&amp;"="&amp;""""&amp;VLOOKUP(BF$137,$AD$9:$AN$16,8,FALSE)&amp;""""&amp;"#g'"&amp;"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1" s="73" t="str">
        <f>SUBSTITUTE(IF(VLOOKUP(BG$137,$AD$9:$AN$16,8,FALSE)=INDEX($E$95:$G$99,MATCH("●",INDEX($H$95:$AQ$99,,MATCH($D141,$54:$54,0)-7),0),1),"","sed -i "&amp;IF($AK$135="MacOS","'' ","")&amp;"'s#"&amp;BG$137&amp;"="""&amp;VLOOKUP(BG$137,$AD$9:$AN$16,8,FALSE)&amp;""""&amp;"#"&amp;BG$137&amp;"="&amp;""""&amp;INDEX($E$95:$G$99,MATCH("●",INDEX($H$95:$AQ$99,,MATCH($D141,$54:$54,0)-7),0),1)&amp;""""&amp;"#g'"&amp;" ${CONFIG_DIR}db_data_config.txt; export "&amp;BG$137&amp;"="&amp;""""&amp;INDEX($E$95:$G$99,MATCH("●",INDEX($H$95:$AQ$99,,MATCH($D141,$54:$54,0)-7),0),1)&amp;""";"),",",""",""")</f>
        <v/>
      </c>
      <c r="BH141" s="73" t="str">
        <f>SUBSTITUTE(IF(INDEX($E$95:$G$99,MATCH("●",INDEX($H$95:$AQ$99,,MATCH($D141,$54:$54,0)-7),0),1)=VLOOKUP(BH$137,$AD$9:$AN$16,8,FALSE),"","sed -i "&amp;IF($AK$135="MacOS","'' ","")&amp;"'s#"&amp;BH$137&amp;"="""&amp;INDEX($E$95:$G$99,MATCH("●",INDEX($H$95:$AQ$99,,MATCH($D141,$54:$54,0)-7),0),1)&amp;""""&amp;"#"&amp;BH$137&amp;"="&amp;""""&amp;VLOOKUP(BH$137,$AD$9:$AN$16,8,FALSE)&amp;""""&amp;"#g'"&amp;"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1" s="73" t="str">
        <f>SUBSTITUTE(IF(VLOOKUP(BI$137,$AD$9:$AN$16,8,FALSE)=INDEX($E$101:$G$105,MATCH("●",INDEX($H$101:$AQ$105,,MATCH($D141,$54:$54,0)-7),0),1),"","sed -i "&amp;IF($AK$135="MacOS","'' ","")&amp;"'s#"&amp;BI$137&amp;"="""&amp;VLOOKUP(BI$137,$AD$9:$AN$16,8,FALSE)&amp;""""&amp;"#"&amp;BI$137&amp;"="&amp;""""&amp;INDEX($E$101:$G$105,MATCH("●",INDEX($H$101:$AQ$105,,MATCH($D141,$54:$54,0)-7),0),1)&amp;""""&amp;"#g'"&amp;" ${CONFIG_DIR}db_data_config.txt; export "&amp;BI$137&amp;"="&amp;""""&amp;INDEX($E$101:$G$105,MATCH("●",INDEX($H$101:$AQ$105,,MATCH($D141,$54:$54,0)-7),0),1)&amp;""";"),",",""",""")</f>
        <v/>
      </c>
      <c r="BJ141" s="73" t="str">
        <f>SUBSTITUTE(IF(INDEX($E$101:$G$105,MATCH("●",INDEX($H$101:$AQ$105,,MATCH($D141,$54:$54,0)-7),0),1)=VLOOKUP(BJ$137,$AD$9:$AN$16,8,FALSE),"","sed -i "&amp;IF($AK$135="MacOS","'' ","")&amp;"'s#"&amp;BJ$137&amp;"="""&amp;INDEX($E$101:$G$105,MATCH("●",INDEX($H$101:$AQ$105,,MATCH($D141,$54:$54,0)-7),0),1)&amp;""""&amp;"#"&amp;BJ$137&amp;"="&amp;""""&amp;VLOOKUP(BJ$137,$AD$9:$AN$16,8,FALSE)&amp;""""&amp;"#g'"&amp;"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1" s="73" t="str">
        <f>SUBSTITUTE(IF(VLOOKUP(BK$137,$AD$9:$AN$16,8,FALSE)=INDEX($E$107:$G$111,MATCH("●",INDEX($H$107:$AQ$111,,MATCH($D141,$54:$54,0)-7),0),1),"","sed -i "&amp;IF($AK$135="MacOS","'' ","")&amp;"'s#"&amp;BK$137&amp;"="""&amp;VLOOKUP(BK$137,$AD$9:$AN$16,8,FALSE)&amp;""""&amp;"#"&amp;BK$137&amp;"="&amp;""""&amp;INDEX($E$107:$G$111,MATCH("●",INDEX($H$107:$AQ$111,,MATCH($D141,$54:$54,0)-7),0),1)&amp;""""&amp;"#g'"&amp;" ${CONFIG_DIR}db_data_config.txt; export "&amp;BK$137&amp;"="&amp;""""&amp;INDEX($E$107:$G$111,MATCH("●",INDEX($H$107:$AQ$111,,MATCH($D141,$54:$54,0)-7),0),1)&amp;""";"),",",""",""")</f>
        <v/>
      </c>
      <c r="BL141" s="73" t="str">
        <f>SUBSTITUTE(IF(INDEX($E$107:$G$111,MATCH("●",INDEX($H$107:$AQ$111,,MATCH($D141,$54:$54,0)-7),0),1)=VLOOKUP(BL$137,$AD$9:$AN$16,8,FALSE),"","sed -i "&amp;IF($AK$135="MacOS","'' ","")&amp;"'s#"&amp;BL$137&amp;"="""&amp;INDEX($E$107:$G$111,MATCH("●",INDEX($H$107:$AQ$111,,MATCH($D141,$54:$54,0)-7),0),1)&amp;""""&amp;"#"&amp;BL$137&amp;"="&amp;""""&amp;VLOOKUP(BL$137,$AD$9:$AN$16,8,FALSE)&amp;""""&amp;"#g'"&amp;"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1" s="60" t="s">
        <v>1107</v>
      </c>
    </row>
    <row r="142" spans="3:65" ht="36" customHeight="1">
      <c r="D142" s="138">
        <f t="shared" ref="D142:D174" si="3">$D141+1</f>
        <v>4</v>
      </c>
      <c r="E142" s="139"/>
      <c r="F142" s="139"/>
      <c r="G142" s="140"/>
      <c r="H142" s="45" t="str">
        <f t="shared" ca="1" si="2"/>
        <v>clear; echo テストケース004; sed -i '' 's#FILE_COMPRESSION=".gz"#FILE_COMPRESSION=""#g' ${CONFIG_DIR}db_data_config.txt; export FILE_COMPRESSION="";sh ./script/db_check_file_validate_config.sh; sed -i '' 's#FILE_COMPRESSION=""#FILE_COMPRESSION=".gz"#g' ${CONFIG_DIR}db_data_config.txt; export FILE_COMPRESSION=".gz";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146" t="str" cm="1">
        <f t="array" ref="AE142">SUBSTITUTE(INDEX($H$113:$AQ$113, , MATCH($D142, $54:$54, 0)-7),"-","")</f>
        <v>異常</v>
      </c>
      <c r="AF142" s="147"/>
      <c r="AG142" s="148"/>
      <c r="AH142" s="143" t="s">
        <v>1110</v>
      </c>
      <c r="AI142" s="144"/>
      <c r="AJ142" s="144"/>
      <c r="AK142" s="144"/>
      <c r="AL142" s="144"/>
      <c r="AM142" s="144"/>
      <c r="AN142" s="144"/>
      <c r="AO142" s="144"/>
      <c r="AP142" s="144"/>
      <c r="AQ142" s="145"/>
      <c r="AS142" s="69" t="str" cm="1">
        <f t="array" ref="AS142">SUBSTITUTE(TEXT(INDEX($H$116:$AQ$116,1,$D142),"000000"),"-","")</f>
        <v>230104</v>
      </c>
      <c r="AT142" s="70"/>
      <c r="AU142" s="71"/>
      <c r="AW142" s="73" t="str">
        <f>SUBSTITUTE(IF(VLOOKUP(AW$137,$AD$9:$AN$16,8,FALSE)=INDEX($E$60:$G$62,MATCH("●",INDEX($H$60:$AQ$62,,MATCH($D142,$54:$54,0)-7),0),1),"","sed -i "&amp;IF($AK$135="MacOS","'' ","")&amp;"'s#"&amp;AW$137&amp;"="""&amp;VLOOKUP(AW$137,$AD$9:$AN$16,8,FALSE)&amp;""""&amp;"#"&amp;AW$137&amp;"="&amp;""""&amp;INDEX($E$60:$G$62,MATCH("●",INDEX($H$60:$AQ$62,,MATCH($D142,$54:$54,0)-7),0),1)&amp;""""&amp;"#g'"&amp;" ${CONFIG_DIR}db_data_config.txt; export "&amp;AW$137&amp;"="&amp;""""&amp;INDEX($E$60:$G$62,MATCH("●",INDEX($H$60:$AQ$62,,MATCH($D142,$54:$54,0)-7),0),1)&amp;""";"),",",""",""")</f>
        <v/>
      </c>
      <c r="AX142" s="73" t="str">
        <f>SUBSTITUTE(IF(INDEX($E$60:$G$62,MATCH("●",INDEX($H$60:$AQ$62,,MATCH($D142,$54:$54,0)-7),0),1)=VLOOKUP(AX$137,$AD$9:$AN$16,8,FALSE),"","sed -i "&amp;IF($AK$135="MacOS","'' ","")&amp;"'s#"&amp;AX$137&amp;"="""&amp;INDEX($E$60:$G$62,MATCH("●",INDEX($H$60:$AQ$62,,MATCH($D142,$54:$54,0)-7),0),1)&amp;""""&amp;"#"&amp;AX$137&amp;"="&amp;""""&amp;VLOOKUP(AX$137,$AD$9:$AN$16,8,FALSE)&amp;""""&amp;"#g'"&amp;"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2" s="73" t="str">
        <f>SUBSTITUTE(IF(VLOOKUP(AY$137,$AD$9:$AN$16,8,FALSE)=INDEX($E$64:$G$69,MATCH("●",INDEX($H$64:$AQ$69,,MATCH($D142,$54:$54,0)-7),0),1),"","sed -i "&amp;IF($AK$135="MacOS","'' ","")&amp;"'s#"&amp;AY$137&amp;"="""&amp;VLOOKUP(AY$137,$AD$9:$AN$16,8,FALSE)&amp;""""&amp;"#"&amp;AY$137&amp;"="&amp;""""&amp;INDEX($E$64:$G$69,MATCH("●",INDEX($H$64:$AQ$69,,MATCH($D142,$54:$54,0)-7),0),1)&amp;""""&amp;"#g'"&amp;" ${CONFIG_DIR}db_data_config.txt; export "&amp;AY$137&amp;"="&amp;""""&amp;INDEX($E$64:$G$69,MATCH("●",INDEX($H$64:$AQ$69,,MATCH($D142,$54:$54,0)-7),0),1)&amp;""";"),",",""",""")</f>
        <v/>
      </c>
      <c r="AZ142" s="73" t="str">
        <f>SUBSTITUTE(IF(INDEX($E$64:$G$69,MATCH("●",INDEX($H$64:$AQ$69,,MATCH($D142,$54:$54,0)-7),0),1)=VLOOKUP(AZ$137,$AD$9:$AN$16,8,FALSE),"","sed -i "&amp;IF($AK$135="MacOS","'' ","")&amp;"'s#"&amp;AZ$137&amp;"="""&amp;INDEX($E$64:$G$69,MATCH("●",INDEX($H$64:$AQ$69,,MATCH($D142,$54:$54,0)-7),0),1)&amp;""""&amp;"#"&amp;AZ$137&amp;"="&amp;""""&amp;VLOOKUP(AZ$137,$AD$9:$AN$16,8,FALSE)&amp;""""&amp;"#g'"&amp;"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2" s="73" t="str">
        <f>SUBSTITUTE(IF(VLOOKUP(BA$137,$AD$9:$AN$16,8,FALSE)=INDEX($E$71:$G$78,MATCH("●",INDEX($H$71:$AQ$78,,MATCH($D142,$54:$54,0)-7),0),1),"","sed -i "&amp;IF($AK$135="MacOS","'' ","")&amp;"'s#"&amp;BA$137&amp;"="""&amp;VLOOKUP(BA$137,$AD$9:$AN$16,8,FALSE)&amp;""""&amp;"#"&amp;BA$137&amp;"="&amp;""""&amp;INDEX($E$71:$G$78,MATCH("●",INDEX($H$71:$AQ$78,,MATCH($D142,$54:$54,0)-7),0),1)&amp;""""&amp;"#g'"&amp;" ${CONFIG_DIR}db_data_config.txt; export "&amp;BA$137&amp;"="&amp;""""&amp;INDEX($E$71:$G$78,MATCH("●",INDEX($H$71:$AQ$78,,MATCH($D142,$54:$54,0)-7),0),1)&amp;""";"),",",""",""")</f>
        <v>sed -i '' 's#FILE_COMPRESSION=".gz"#FILE_COMPRESSION="なし"#g' ${CONFIG_DIR}db_data_config.txt; export FILE_COMPRESSION="なし";</v>
      </c>
      <c r="BB142" s="73" t="str">
        <f>SUBSTITUTE(IF(INDEX($E$71:$G$78,MATCH("●",INDEX($H$71:$AQ$78,,MATCH($D142,$54:$54,0)-7),0),1)=VLOOKUP(BB$137,$AD$9:$AN$16,8,FALSE),"","sed -i "&amp;IF($AK$135="MacOS","'' ","")&amp;"'s#"&amp;BB$137&amp;"="""&amp;INDEX($E$71:$G$78,MATCH("●",INDEX($H$71:$AQ$78,,MATCH($D142,$54:$54,0)-7),0),1)&amp;""""&amp;"#"&amp;BB$137&amp;"="&amp;""""&amp;VLOOKUP(BB$137,$AD$9:$AN$16,8,FALSE)&amp;""""&amp;"#g'"&amp;"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's#FILE_COMPRESSION="なし"#FILE_COMPRESSION=".gz"#g' ${CONFIG_DIR}db_data_config.txt; export FILE_COMPRESSION=".gz";</v>
      </c>
      <c r="BC142" s="73" t="str">
        <f>SUBSTITUTE(IF(VLOOKUP(BC$137,$AD$9:$AN$16,8,FALSE)=INDEX($E$80:$G$88,MATCH("●",INDEX($H$80:$AQ$88,,MATCH($D142,$54:$54,0)-7),0),1),"","sed -i "&amp;IF($AK$135="MacOS","'' ","")&amp;"'s#"&amp;BC$137&amp;"="""&amp;VLOOKUP(BC$137,$AD$9:$AN$16,8,FALSE)&amp;""""&amp;"#"&amp;BC$137&amp;"="&amp;""""&amp;INDEX($E$80:$G$88,MATCH("●",INDEX($H$80:$AQ$88,,MATCH($D142,$54:$54,0)-7),0),1)&amp;""""&amp;"#g'"&amp;" ${CONFIG_DIR}db_data_config.txt; export "&amp;BC$137&amp;"="&amp;""""&amp;INDEX($E$80:$G$88,MATCH("●",INDEX($H$80:$AQ$88,,MATCH($D142,$54:$54,0)-7),0),1)&amp;""";"),",",""",""")</f>
        <v/>
      </c>
      <c r="BD142" s="73" t="str">
        <f>SUBSTITUTE(IF(INDEX($E$80:$G$88,MATCH("●",INDEX($H$80:$AQ$88,,MATCH($D142,$54:$54,0)-7),0),1)=VLOOKUP(BD$137,$AD$9:$AN$16,8,FALSE),"","sed -i "&amp;IF($AK$135="MacOS","'' ","")&amp;"'s#"&amp;BD$137&amp;"="""&amp;INDEX($E$80:$G$88,MATCH("●",INDEX($H$80:$AQ$88,,MATCH($D142,$54:$54,0)-7),0),1)&amp;""""&amp;"#"&amp;BD$137&amp;"="&amp;""""&amp;VLOOKUP(BD$137,$AD$9:$AN$16,8,FALSE)&amp;""""&amp;"#g'"&amp;"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2" s="73" t="str">
        <f>SUBSTITUTE(IF(VLOOKUP(BE$137,$AD$9:$AN$16,8,FALSE)=INDEX($E$90:$G$93,MATCH("●",INDEX($H$90:$AQ$93,,MATCH($D142,$54:$54,0)-7),0),1),"","sed -i "&amp;IF($AK$135="MacOS","'' ","")&amp;"'s#"&amp;BE$137&amp;"="""&amp;VLOOKUP(BE$137,$AD$9:$AN$16,8,FALSE)&amp;""""&amp;"#"&amp;BE$137&amp;"="&amp;""""&amp;INDEX($E$90:$G$93,MATCH("●",INDEX($H$90:$AQ$93,,MATCH($D142,$54:$54,0)-7),0),1)&amp;""""&amp;"#g'"&amp;" ${CONFIG_DIR}db_data_config.txt; export "&amp;BE$137&amp;"="&amp;""""&amp;INDEX($E$90:$G$93,MATCH("●",INDEX($H$90:$AQ$93,,MATCH($D142,$54:$54,0)-7),0),1)&amp;""";"),",",""",""")</f>
        <v/>
      </c>
      <c r="BF142" s="73" t="str">
        <f>SUBSTITUTE(IF(INDEX($E$90:$G$93,MATCH("●",INDEX($H$90:$AQ$93,,MATCH($D142,$54:$54,0)-7),0),1)=VLOOKUP(BF$137,$AD$9:$AN$16,8,FALSE),"","sed -i "&amp;IF($AK$135="MacOS","'' ","")&amp;"'s#"&amp;BF$137&amp;"="""&amp;INDEX($E$90:$G$93,MATCH("●",INDEX($H$90:$AQ$93,,MATCH($D142,$54:$54,0)-7),0),1)&amp;""""&amp;"#"&amp;BF$137&amp;"="&amp;""""&amp;VLOOKUP(BF$137,$AD$9:$AN$16,8,FALSE)&amp;""""&amp;"#g'"&amp;"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2" s="73" t="str">
        <f>SUBSTITUTE(IF(VLOOKUP(BG$137,$AD$9:$AN$16,8,FALSE)=INDEX($E$95:$G$99,MATCH("●",INDEX($H$95:$AQ$99,,MATCH($D142,$54:$54,0)-7),0),1),"","sed -i "&amp;IF($AK$135="MacOS","'' ","")&amp;"'s#"&amp;BG$137&amp;"="""&amp;VLOOKUP(BG$137,$AD$9:$AN$16,8,FALSE)&amp;""""&amp;"#"&amp;BG$137&amp;"="&amp;""""&amp;INDEX($E$95:$G$99,MATCH("●",INDEX($H$95:$AQ$99,,MATCH($D142,$54:$54,0)-7),0),1)&amp;""""&amp;"#g'"&amp;" ${CONFIG_DIR}db_data_config.txt; export "&amp;BG$137&amp;"="&amp;""""&amp;INDEX($E$95:$G$99,MATCH("●",INDEX($H$95:$AQ$99,,MATCH($D142,$54:$54,0)-7),0),1)&amp;""";"),",",""",""")</f>
        <v/>
      </c>
      <c r="BH142" s="73" t="str">
        <f>SUBSTITUTE(IF(INDEX($E$95:$G$99,MATCH("●",INDEX($H$95:$AQ$99,,MATCH($D142,$54:$54,0)-7),0),1)=VLOOKUP(BH$137,$AD$9:$AN$16,8,FALSE),"","sed -i "&amp;IF($AK$135="MacOS","'' ","")&amp;"'s#"&amp;BH$137&amp;"="""&amp;INDEX($E$95:$G$99,MATCH("●",INDEX($H$95:$AQ$99,,MATCH($D142,$54:$54,0)-7),0),1)&amp;""""&amp;"#"&amp;BH$137&amp;"="&amp;""""&amp;VLOOKUP(BH$137,$AD$9:$AN$16,8,FALSE)&amp;""""&amp;"#g'"&amp;"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2" s="73" t="str">
        <f>SUBSTITUTE(IF(VLOOKUP(BI$137,$AD$9:$AN$16,8,FALSE)=INDEX($E$101:$G$105,MATCH("●",INDEX($H$101:$AQ$105,,MATCH($D142,$54:$54,0)-7),0),1),"","sed -i "&amp;IF($AK$135="MacOS","'' ","")&amp;"'s#"&amp;BI$137&amp;"="""&amp;VLOOKUP(BI$137,$AD$9:$AN$16,8,FALSE)&amp;""""&amp;"#"&amp;BI$137&amp;"="&amp;""""&amp;INDEX($E$101:$G$105,MATCH("●",INDEX($H$101:$AQ$105,,MATCH($D142,$54:$54,0)-7),0),1)&amp;""""&amp;"#g'"&amp;" ${CONFIG_DIR}db_data_config.txt; export "&amp;BI$137&amp;"="&amp;""""&amp;INDEX($E$101:$G$105,MATCH("●",INDEX($H$101:$AQ$105,,MATCH($D142,$54:$54,0)-7),0),1)&amp;""";"),",",""",""")</f>
        <v/>
      </c>
      <c r="BJ142" s="73" t="str">
        <f>SUBSTITUTE(IF(INDEX($E$101:$G$105,MATCH("●",INDEX($H$101:$AQ$105,,MATCH($D142,$54:$54,0)-7),0),1)=VLOOKUP(BJ$137,$AD$9:$AN$16,8,FALSE),"","sed -i "&amp;IF($AK$135="MacOS","'' ","")&amp;"'s#"&amp;BJ$137&amp;"="""&amp;INDEX($E$101:$G$105,MATCH("●",INDEX($H$101:$AQ$105,,MATCH($D142,$54:$54,0)-7),0),1)&amp;""""&amp;"#"&amp;BJ$137&amp;"="&amp;""""&amp;VLOOKUP(BJ$137,$AD$9:$AN$16,8,FALSE)&amp;""""&amp;"#g'"&amp;"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2" s="73" t="str">
        <f>SUBSTITUTE(IF(VLOOKUP(BK$137,$AD$9:$AN$16,8,FALSE)=INDEX($E$107:$G$111,MATCH("●",INDEX($H$107:$AQ$111,,MATCH($D142,$54:$54,0)-7),0),1),"","sed -i "&amp;IF($AK$135="MacOS","'' ","")&amp;"'s#"&amp;BK$137&amp;"="""&amp;VLOOKUP(BK$137,$AD$9:$AN$16,8,FALSE)&amp;""""&amp;"#"&amp;BK$137&amp;"="&amp;""""&amp;INDEX($E$107:$G$111,MATCH("●",INDEX($H$107:$AQ$111,,MATCH($D142,$54:$54,0)-7),0),1)&amp;""""&amp;"#g'"&amp;" ${CONFIG_DIR}db_data_config.txt; export "&amp;BK$137&amp;"="&amp;""""&amp;INDEX($E$107:$G$111,MATCH("●",INDEX($H$107:$AQ$111,,MATCH($D142,$54:$54,0)-7),0),1)&amp;""";"),",",""",""")</f>
        <v/>
      </c>
      <c r="BL142" s="73" t="str">
        <f>SUBSTITUTE(IF(INDEX($E$107:$G$111,MATCH("●",INDEX($H$107:$AQ$111,,MATCH($D142,$54:$54,0)-7),0),1)=VLOOKUP(BL$137,$AD$9:$AN$16,8,FALSE),"","sed -i "&amp;IF($AK$135="MacOS","'' ","")&amp;"'s#"&amp;BL$137&amp;"="""&amp;INDEX($E$107:$G$111,MATCH("●",INDEX($H$107:$AQ$111,,MATCH($D142,$54:$54,0)-7),0),1)&amp;""""&amp;"#"&amp;BL$137&amp;"="&amp;""""&amp;VLOOKUP(BL$137,$AD$9:$AN$16,8,FALSE)&amp;""""&amp;"#g'"&amp;"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2" s="60" t="s">
        <v>1107</v>
      </c>
    </row>
    <row r="143" spans="3:65" ht="36" customHeight="1">
      <c r="D143" s="138">
        <f t="shared" si="3"/>
        <v>5</v>
      </c>
      <c r="E143" s="139"/>
      <c r="F143" s="139"/>
      <c r="G143" s="140"/>
      <c r="H143" s="45" t="str">
        <f t="shared" ca="1" si="2"/>
        <v>clear; echo テストケース005; sed -i '' 's#FILE_CHARSET="UTF-8"#FILE_CHARSET=""#g' ${CONFIG_DIR}db_data_config.txt; export FILE_CHARSET="";sh ./script/db_check_file_validate_config.sh; sed -i '' 's#FILE_CHARSET=""#FILE_CHARSET="UTF-8"#g' ${CONFIG_DIR}db_data_config.txt; export FILE_CHARSET="UTF-8";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146" t="str" cm="1">
        <f t="array" ref="AE143">SUBSTITUTE(INDEX($H$113:$AQ$113, , MATCH($D143, $54:$54, 0)-7),"-","")</f>
        <v>異常</v>
      </c>
      <c r="AF143" s="147"/>
      <c r="AG143" s="148"/>
      <c r="AH143" s="143" t="s">
        <v>1111</v>
      </c>
      <c r="AI143" s="144"/>
      <c r="AJ143" s="144"/>
      <c r="AK143" s="144"/>
      <c r="AL143" s="144"/>
      <c r="AM143" s="144"/>
      <c r="AN143" s="144"/>
      <c r="AO143" s="144"/>
      <c r="AP143" s="144"/>
      <c r="AQ143" s="145"/>
      <c r="AS143" s="69" t="str" cm="1">
        <f t="array" ref="AS143">SUBSTITUTE(TEXT(INDEX($H$116:$AQ$116,1,$D143),"000000"),"-","")</f>
        <v>230105</v>
      </c>
      <c r="AT143" s="70"/>
      <c r="AU143" s="71"/>
      <c r="AW143" s="73" t="str">
        <f>SUBSTITUTE(IF(VLOOKUP(AW$137,$AD$9:$AN$16,8,FALSE)=INDEX($E$60:$G$62,MATCH("●",INDEX($H$60:$AQ$62,,MATCH($D143,$54:$54,0)-7),0),1),"","sed -i "&amp;IF($AK$135="MacOS","'' ","")&amp;"'s#"&amp;AW$137&amp;"="""&amp;VLOOKUP(AW$137,$AD$9:$AN$16,8,FALSE)&amp;""""&amp;"#"&amp;AW$137&amp;"="&amp;""""&amp;INDEX($E$60:$G$62,MATCH("●",INDEX($H$60:$AQ$62,,MATCH($D143,$54:$54,0)-7),0),1)&amp;""""&amp;"#g'"&amp;" ${CONFIG_DIR}db_data_config.txt; export "&amp;AW$137&amp;"="&amp;""""&amp;INDEX($E$60:$G$62,MATCH("●",INDEX($H$60:$AQ$62,,MATCH($D143,$54:$54,0)-7),0),1)&amp;""";"),",",""",""")</f>
        <v/>
      </c>
      <c r="AX143" s="73" t="str">
        <f>SUBSTITUTE(IF(INDEX($E$60:$G$62,MATCH("●",INDEX($H$60:$AQ$62,,MATCH($D143,$54:$54,0)-7),0),1)=VLOOKUP(AX$137,$AD$9:$AN$16,8,FALSE),"","sed -i "&amp;IF($AK$135="MacOS","'' ","")&amp;"'s#"&amp;AX$137&amp;"="""&amp;INDEX($E$60:$G$62,MATCH("●",INDEX($H$60:$AQ$62,,MATCH($D143,$54:$54,0)-7),0),1)&amp;""""&amp;"#"&amp;AX$137&amp;"="&amp;""""&amp;VLOOKUP(AX$137,$AD$9:$AN$16,8,FALSE)&amp;""""&amp;"#g'"&amp;"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3" s="73" t="str">
        <f>SUBSTITUTE(IF(VLOOKUP(AY$137,$AD$9:$AN$16,8,FALSE)=INDEX($E$64:$G$69,MATCH("●",INDEX($H$64:$AQ$69,,MATCH($D143,$54:$54,0)-7),0),1),"","sed -i "&amp;IF($AK$135="MacOS","'' ","")&amp;"'s#"&amp;AY$137&amp;"="""&amp;VLOOKUP(AY$137,$AD$9:$AN$16,8,FALSE)&amp;""""&amp;"#"&amp;AY$137&amp;"="&amp;""""&amp;INDEX($E$64:$G$69,MATCH("●",INDEX($H$64:$AQ$69,,MATCH($D143,$54:$54,0)-7),0),1)&amp;""""&amp;"#g'"&amp;" ${CONFIG_DIR}db_data_config.txt; export "&amp;AY$137&amp;"="&amp;""""&amp;INDEX($E$64:$G$69,MATCH("●",INDEX($H$64:$AQ$69,,MATCH($D143,$54:$54,0)-7),0),1)&amp;""";"),",",""",""")</f>
        <v/>
      </c>
      <c r="AZ143" s="73" t="str">
        <f>SUBSTITUTE(IF(INDEX($E$64:$G$69,MATCH("●",INDEX($H$64:$AQ$69,,MATCH($D143,$54:$54,0)-7),0),1)=VLOOKUP(AZ$137,$AD$9:$AN$16,8,FALSE),"","sed -i "&amp;IF($AK$135="MacOS","'' ","")&amp;"'s#"&amp;AZ$137&amp;"="""&amp;INDEX($E$64:$G$69,MATCH("●",INDEX($H$64:$AQ$69,,MATCH($D143,$54:$54,0)-7),0),1)&amp;""""&amp;"#"&amp;AZ$137&amp;"="&amp;""""&amp;VLOOKUP(AZ$137,$AD$9:$AN$16,8,FALSE)&amp;""""&amp;"#g'"&amp;"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3" s="73" t="str">
        <f>SUBSTITUTE(IF(VLOOKUP(BA$137,$AD$9:$AN$16,8,FALSE)=INDEX($E$71:$G$78,MATCH("●",INDEX($H$71:$AQ$78,,MATCH($D143,$54:$54,0)-7),0),1),"","sed -i "&amp;IF($AK$135="MacOS","'' ","")&amp;"'s#"&amp;BA$137&amp;"="""&amp;VLOOKUP(BA$137,$AD$9:$AN$16,8,FALSE)&amp;""""&amp;"#"&amp;BA$137&amp;"="&amp;""""&amp;INDEX($E$71:$G$78,MATCH("●",INDEX($H$71:$AQ$78,,MATCH($D143,$54:$54,0)-7),0),1)&amp;""""&amp;"#g'"&amp;" ${CONFIG_DIR}db_data_config.txt; export "&amp;BA$137&amp;"="&amp;""""&amp;INDEX($E$71:$G$78,MATCH("●",INDEX($H$71:$AQ$78,,MATCH($D143,$54:$54,0)-7),0),1)&amp;""";"),",",""",""")</f>
        <v/>
      </c>
      <c r="BB143" s="73" t="str">
        <f>SUBSTITUTE(IF(INDEX($E$71:$G$78,MATCH("●",INDEX($H$71:$AQ$78,,MATCH($D143,$54:$54,0)-7),0),1)=VLOOKUP(BB$137,$AD$9:$AN$16,8,FALSE),"","sed -i "&amp;IF($AK$135="MacOS","'' ","")&amp;"'s#"&amp;BB$137&amp;"="""&amp;INDEX($E$71:$G$78,MATCH("●",INDEX($H$71:$AQ$78,,MATCH($D143,$54:$54,0)-7),0),1)&amp;""""&amp;"#"&amp;BB$137&amp;"="&amp;""""&amp;VLOOKUP(BB$137,$AD$9:$AN$16,8,FALSE)&amp;""""&amp;"#g'"&amp;"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3" s="73" t="str">
        <f>SUBSTITUTE(IF(VLOOKUP(BC$137,$AD$9:$AN$16,8,FALSE)=INDEX($E$80:$G$88,MATCH("●",INDEX($H$80:$AQ$88,,MATCH($D143,$54:$54,0)-7),0),1),"","sed -i "&amp;IF($AK$135="MacOS","'' ","")&amp;"'s#"&amp;BC$137&amp;"="""&amp;VLOOKUP(BC$137,$AD$9:$AN$16,8,FALSE)&amp;""""&amp;"#"&amp;BC$137&amp;"="&amp;""""&amp;INDEX($E$80:$G$88,MATCH("●",INDEX($H$80:$AQ$88,,MATCH($D143,$54:$54,0)-7),0),1)&amp;""""&amp;"#g'"&amp;" ${CONFIG_DIR}db_data_config.txt; export "&amp;BC$137&amp;"="&amp;""""&amp;INDEX($E$80:$G$88,MATCH("●",INDEX($H$80:$AQ$88,,MATCH($D143,$54:$54,0)-7),0),1)&amp;""";"),",",""",""")</f>
        <v>sed -i '' 's#FILE_CHARSET="UTF-8"#FILE_CHARSET="なし"#g' ${CONFIG_DIR}db_data_config.txt; export FILE_CHARSET="なし";</v>
      </c>
      <c r="BD143" s="73" t="str">
        <f>SUBSTITUTE(IF(INDEX($E$80:$G$88,MATCH("●",INDEX($H$80:$AQ$88,,MATCH($D143,$54:$54,0)-7),0),1)=VLOOKUP(BD$137,$AD$9:$AN$16,8,FALSE),"","sed -i "&amp;IF($AK$135="MacOS","'' ","")&amp;"'s#"&amp;BD$137&amp;"="""&amp;INDEX($E$80:$G$88,MATCH("●",INDEX($H$80:$AQ$88,,MATCH($D143,$54:$54,0)-7),0),1)&amp;""""&amp;"#"&amp;BD$137&amp;"="&amp;""""&amp;VLOOKUP(BD$137,$AD$9:$AN$16,8,FALSE)&amp;""""&amp;"#g'"&amp;"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's#FILE_CHARSET="なし"#FILE_CHARSET="UTF-8"#g' ${CONFIG_DIR}db_data_config.txt; export FILE_CHARSET="UTF-8";</v>
      </c>
      <c r="BE143" s="73" t="str">
        <f>SUBSTITUTE(IF(VLOOKUP(BE$137,$AD$9:$AN$16,8,FALSE)=INDEX($E$90:$G$93,MATCH("●",INDEX($H$90:$AQ$93,,MATCH($D143,$54:$54,0)-7),0),1),"","sed -i "&amp;IF($AK$135="MacOS","'' ","")&amp;"'s#"&amp;BE$137&amp;"="""&amp;VLOOKUP(BE$137,$AD$9:$AN$16,8,FALSE)&amp;""""&amp;"#"&amp;BE$137&amp;"="&amp;""""&amp;INDEX($E$90:$G$93,MATCH("●",INDEX($H$90:$AQ$93,,MATCH($D143,$54:$54,0)-7),0),1)&amp;""""&amp;"#g'"&amp;" ${CONFIG_DIR}db_data_config.txt; export "&amp;BE$137&amp;"="&amp;""""&amp;INDEX($E$90:$G$93,MATCH("●",INDEX($H$90:$AQ$93,,MATCH($D143,$54:$54,0)-7),0),1)&amp;""";"),",",""",""")</f>
        <v/>
      </c>
      <c r="BF143" s="73" t="str">
        <f>SUBSTITUTE(IF(INDEX($E$90:$G$93,MATCH("●",INDEX($H$90:$AQ$93,,MATCH($D143,$54:$54,0)-7),0),1)=VLOOKUP(BF$137,$AD$9:$AN$16,8,FALSE),"","sed -i "&amp;IF($AK$135="MacOS","'' ","")&amp;"'s#"&amp;BF$137&amp;"="""&amp;INDEX($E$90:$G$93,MATCH("●",INDEX($H$90:$AQ$93,,MATCH($D143,$54:$54,0)-7),0),1)&amp;""""&amp;"#"&amp;BF$137&amp;"="&amp;""""&amp;VLOOKUP(BF$137,$AD$9:$AN$16,8,FALSE)&amp;""""&amp;"#g'"&amp;"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3" s="73" t="str">
        <f>SUBSTITUTE(IF(VLOOKUP(BG$137,$AD$9:$AN$16,8,FALSE)=INDEX($E$95:$G$99,MATCH("●",INDEX($H$95:$AQ$99,,MATCH($D143,$54:$54,0)-7),0),1),"","sed -i "&amp;IF($AK$135="MacOS","'' ","")&amp;"'s#"&amp;BG$137&amp;"="""&amp;VLOOKUP(BG$137,$AD$9:$AN$16,8,FALSE)&amp;""""&amp;"#"&amp;BG$137&amp;"="&amp;""""&amp;INDEX($E$95:$G$99,MATCH("●",INDEX($H$95:$AQ$99,,MATCH($D143,$54:$54,0)-7),0),1)&amp;""""&amp;"#g'"&amp;" ${CONFIG_DIR}db_data_config.txt; export "&amp;BG$137&amp;"="&amp;""""&amp;INDEX($E$95:$G$99,MATCH("●",INDEX($H$95:$AQ$99,,MATCH($D143,$54:$54,0)-7),0),1)&amp;""";"),",",""",""")</f>
        <v/>
      </c>
      <c r="BH143" s="73" t="str">
        <f>SUBSTITUTE(IF(INDEX($E$95:$G$99,MATCH("●",INDEX($H$95:$AQ$99,,MATCH($D143,$54:$54,0)-7),0),1)=VLOOKUP(BH$137,$AD$9:$AN$16,8,FALSE),"","sed -i "&amp;IF($AK$135="MacOS","'' ","")&amp;"'s#"&amp;BH$137&amp;"="""&amp;INDEX($E$95:$G$99,MATCH("●",INDEX($H$95:$AQ$99,,MATCH($D143,$54:$54,0)-7),0),1)&amp;""""&amp;"#"&amp;BH$137&amp;"="&amp;""""&amp;VLOOKUP(BH$137,$AD$9:$AN$16,8,FALSE)&amp;""""&amp;"#g'"&amp;"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3" s="73" t="str">
        <f>SUBSTITUTE(IF(VLOOKUP(BI$137,$AD$9:$AN$16,8,FALSE)=INDEX($E$101:$G$105,MATCH("●",INDEX($H$101:$AQ$105,,MATCH($D143,$54:$54,0)-7),0),1),"","sed -i "&amp;IF($AK$135="MacOS","'' ","")&amp;"'s#"&amp;BI$137&amp;"="""&amp;VLOOKUP(BI$137,$AD$9:$AN$16,8,FALSE)&amp;""""&amp;"#"&amp;BI$137&amp;"="&amp;""""&amp;INDEX($E$101:$G$105,MATCH("●",INDEX($H$101:$AQ$105,,MATCH($D143,$54:$54,0)-7),0),1)&amp;""""&amp;"#g'"&amp;" ${CONFIG_DIR}db_data_config.txt; export "&amp;BI$137&amp;"="&amp;""""&amp;INDEX($E$101:$G$105,MATCH("●",INDEX($H$101:$AQ$105,,MATCH($D143,$54:$54,0)-7),0),1)&amp;""";"),",",""",""")</f>
        <v/>
      </c>
      <c r="BJ143" s="73" t="str">
        <f>SUBSTITUTE(IF(INDEX($E$101:$G$105,MATCH("●",INDEX($H$101:$AQ$105,,MATCH($D143,$54:$54,0)-7),0),1)=VLOOKUP(BJ$137,$AD$9:$AN$16,8,FALSE),"","sed -i "&amp;IF($AK$135="MacOS","'' ","")&amp;"'s#"&amp;BJ$137&amp;"="""&amp;INDEX($E$101:$G$105,MATCH("●",INDEX($H$101:$AQ$105,,MATCH($D143,$54:$54,0)-7),0),1)&amp;""""&amp;"#"&amp;BJ$137&amp;"="&amp;""""&amp;VLOOKUP(BJ$137,$AD$9:$AN$16,8,FALSE)&amp;""""&amp;"#g'"&amp;"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3" s="73" t="str">
        <f>SUBSTITUTE(IF(VLOOKUP(BK$137,$AD$9:$AN$16,8,FALSE)=INDEX($E$107:$G$111,MATCH("●",INDEX($H$107:$AQ$111,,MATCH($D143,$54:$54,0)-7),0),1),"","sed -i "&amp;IF($AK$135="MacOS","'' ","")&amp;"'s#"&amp;BK$137&amp;"="""&amp;VLOOKUP(BK$137,$AD$9:$AN$16,8,FALSE)&amp;""""&amp;"#"&amp;BK$137&amp;"="&amp;""""&amp;INDEX($E$107:$G$111,MATCH("●",INDEX($H$107:$AQ$111,,MATCH($D143,$54:$54,0)-7),0),1)&amp;""""&amp;"#g'"&amp;" ${CONFIG_DIR}db_data_config.txt; export "&amp;BK$137&amp;"="&amp;""""&amp;INDEX($E$107:$G$111,MATCH("●",INDEX($H$107:$AQ$111,,MATCH($D143,$54:$54,0)-7),0),1)&amp;""";"),",",""",""")</f>
        <v/>
      </c>
      <c r="BL143" s="73" t="str">
        <f>SUBSTITUTE(IF(INDEX($E$107:$G$111,MATCH("●",INDEX($H$107:$AQ$111,,MATCH($D143,$54:$54,0)-7),0),1)=VLOOKUP(BL$137,$AD$9:$AN$16,8,FALSE),"","sed -i "&amp;IF($AK$135="MacOS","'' ","")&amp;"'s#"&amp;BL$137&amp;"="""&amp;INDEX($E$107:$G$111,MATCH("●",INDEX($H$107:$AQ$111,,MATCH($D143,$54:$54,0)-7),0),1)&amp;""""&amp;"#"&amp;BL$137&amp;"="&amp;""""&amp;VLOOKUP(BL$137,$AD$9:$AN$16,8,FALSE)&amp;""""&amp;"#g'"&amp;"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3" s="60" t="s">
        <v>1107</v>
      </c>
    </row>
    <row r="144" spans="3:65" ht="36" customHeight="1">
      <c r="D144" s="138">
        <f t="shared" si="3"/>
        <v>6</v>
      </c>
      <c r="E144" s="139"/>
      <c r="F144" s="139"/>
      <c r="G144" s="140"/>
      <c r="H144" s="45" t="str">
        <f t="shared" ca="1" si="2"/>
        <v>clear; echo テストケース006; sed -i '' 's#FILE_LINE_BREAK="LF"#FILE_LINE_BREAK=""#g' ${CONFIG_DIR}db_data_config.txt; export FILE_LINE_BREAK="";sh ./script/db_check_file_validate_config.sh; sed -i '' 's#FILE_LINE_BREAK=""#FILE_LINE_BREAK="LF"#g' ${CONFIG_DIR}db_data_config.txt; export FILE_LINE_BREAK="LF";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146" t="str" cm="1">
        <f t="array" ref="AE144">SUBSTITUTE(INDEX($H$113:$AQ$113, , MATCH($D144, $54:$54, 0)-7),"-","")</f>
        <v>異常</v>
      </c>
      <c r="AF144" s="147"/>
      <c r="AG144" s="148"/>
      <c r="AH144" s="143" t="s">
        <v>1112</v>
      </c>
      <c r="AI144" s="144"/>
      <c r="AJ144" s="144"/>
      <c r="AK144" s="144"/>
      <c r="AL144" s="144"/>
      <c r="AM144" s="144"/>
      <c r="AN144" s="144"/>
      <c r="AO144" s="144"/>
      <c r="AP144" s="144"/>
      <c r="AQ144" s="145"/>
      <c r="AS144" s="69" t="str" cm="1">
        <f t="array" ref="AS144">SUBSTITUTE(TEXT(INDEX($H$116:$AQ$116,1,$D144),"000000"),"-","")</f>
        <v>230106</v>
      </c>
      <c r="AT144" s="70"/>
      <c r="AU144" s="71"/>
      <c r="AW144" s="73" t="str">
        <f>SUBSTITUTE(IF(VLOOKUP(AW$137,$AD$9:$AN$16,8,FALSE)=INDEX($E$60:$G$62,MATCH("●",INDEX($H$60:$AQ$62,,MATCH($D144,$54:$54,0)-7),0),1),"","sed -i "&amp;IF($AK$135="MacOS","'' ","")&amp;"'s#"&amp;AW$137&amp;"="""&amp;VLOOKUP(AW$137,$AD$9:$AN$16,8,FALSE)&amp;""""&amp;"#"&amp;AW$137&amp;"="&amp;""""&amp;INDEX($E$60:$G$62,MATCH("●",INDEX($H$60:$AQ$62,,MATCH($D144,$54:$54,0)-7),0),1)&amp;""""&amp;"#g'"&amp;" ${CONFIG_DIR}db_data_config.txt; export "&amp;AW$137&amp;"="&amp;""""&amp;INDEX($E$60:$G$62,MATCH("●",INDEX($H$60:$AQ$62,,MATCH($D144,$54:$54,0)-7),0),1)&amp;""";"),",",""",""")</f>
        <v/>
      </c>
      <c r="AX144" s="73" t="str">
        <f>SUBSTITUTE(IF(INDEX($E$60:$G$62,MATCH("●",INDEX($H$60:$AQ$62,,MATCH($D144,$54:$54,0)-7),0),1)=VLOOKUP(AX$137,$AD$9:$AN$16,8,FALSE),"","sed -i "&amp;IF($AK$135="MacOS","'' ","")&amp;"'s#"&amp;AX$137&amp;"="""&amp;INDEX($E$60:$G$62,MATCH("●",INDEX($H$60:$AQ$62,,MATCH($D144,$54:$54,0)-7),0),1)&amp;""""&amp;"#"&amp;AX$137&amp;"="&amp;""""&amp;VLOOKUP(AX$137,$AD$9:$AN$16,8,FALSE)&amp;""""&amp;"#g'"&amp;"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4" s="73" t="str">
        <f>SUBSTITUTE(IF(VLOOKUP(AY$137,$AD$9:$AN$16,8,FALSE)=INDEX($E$64:$G$69,MATCH("●",INDEX($H$64:$AQ$69,,MATCH($D144,$54:$54,0)-7),0),1),"","sed -i "&amp;IF($AK$135="MacOS","'' ","")&amp;"'s#"&amp;AY$137&amp;"="""&amp;VLOOKUP(AY$137,$AD$9:$AN$16,8,FALSE)&amp;""""&amp;"#"&amp;AY$137&amp;"="&amp;""""&amp;INDEX($E$64:$G$69,MATCH("●",INDEX($H$64:$AQ$69,,MATCH($D144,$54:$54,0)-7),0),1)&amp;""""&amp;"#g'"&amp;" ${CONFIG_DIR}db_data_config.txt; export "&amp;AY$137&amp;"="&amp;""""&amp;INDEX($E$64:$G$69,MATCH("●",INDEX($H$64:$AQ$69,,MATCH($D144,$54:$54,0)-7),0),1)&amp;""";"),",",""",""")</f>
        <v/>
      </c>
      <c r="AZ144" s="73" t="str">
        <f>SUBSTITUTE(IF(INDEX($E$64:$G$69,MATCH("●",INDEX($H$64:$AQ$69,,MATCH($D144,$54:$54,0)-7),0),1)=VLOOKUP(AZ$137,$AD$9:$AN$16,8,FALSE),"","sed -i "&amp;IF($AK$135="MacOS","'' ","")&amp;"'s#"&amp;AZ$137&amp;"="""&amp;INDEX($E$64:$G$69,MATCH("●",INDEX($H$64:$AQ$69,,MATCH($D144,$54:$54,0)-7),0),1)&amp;""""&amp;"#"&amp;AZ$137&amp;"="&amp;""""&amp;VLOOKUP(AZ$137,$AD$9:$AN$16,8,FALSE)&amp;""""&amp;"#g'"&amp;"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4" s="73" t="str">
        <f>SUBSTITUTE(IF(VLOOKUP(BA$137,$AD$9:$AN$16,8,FALSE)=INDEX($E$71:$G$78,MATCH("●",INDEX($H$71:$AQ$78,,MATCH($D144,$54:$54,0)-7),0),1),"","sed -i "&amp;IF($AK$135="MacOS","'' ","")&amp;"'s#"&amp;BA$137&amp;"="""&amp;VLOOKUP(BA$137,$AD$9:$AN$16,8,FALSE)&amp;""""&amp;"#"&amp;BA$137&amp;"="&amp;""""&amp;INDEX($E$71:$G$78,MATCH("●",INDEX($H$71:$AQ$78,,MATCH($D144,$54:$54,0)-7),0),1)&amp;""""&amp;"#g'"&amp;" ${CONFIG_DIR}db_data_config.txt; export "&amp;BA$137&amp;"="&amp;""""&amp;INDEX($E$71:$G$78,MATCH("●",INDEX($H$71:$AQ$78,,MATCH($D144,$54:$54,0)-7),0),1)&amp;""";"),",",""",""")</f>
        <v/>
      </c>
      <c r="BB144" s="73" t="str">
        <f>SUBSTITUTE(IF(INDEX($E$71:$G$78,MATCH("●",INDEX($H$71:$AQ$78,,MATCH($D144,$54:$54,0)-7),0),1)=VLOOKUP(BB$137,$AD$9:$AN$16,8,FALSE),"","sed -i "&amp;IF($AK$135="MacOS","'' ","")&amp;"'s#"&amp;BB$137&amp;"="""&amp;INDEX($E$71:$G$78,MATCH("●",INDEX($H$71:$AQ$78,,MATCH($D144,$54:$54,0)-7),0),1)&amp;""""&amp;"#"&amp;BB$137&amp;"="&amp;""""&amp;VLOOKUP(BB$137,$AD$9:$AN$16,8,FALSE)&amp;""""&amp;"#g'"&amp;"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4" s="73" t="str">
        <f>SUBSTITUTE(IF(VLOOKUP(BC$137,$AD$9:$AN$16,8,FALSE)=INDEX($E$80:$G$88,MATCH("●",INDEX($H$80:$AQ$88,,MATCH($D144,$54:$54,0)-7),0),1),"","sed -i "&amp;IF($AK$135="MacOS","'' ","")&amp;"'s#"&amp;BC$137&amp;"="""&amp;VLOOKUP(BC$137,$AD$9:$AN$16,8,FALSE)&amp;""""&amp;"#"&amp;BC$137&amp;"="&amp;""""&amp;INDEX($E$80:$G$88,MATCH("●",INDEX($H$80:$AQ$88,,MATCH($D144,$54:$54,0)-7),0),1)&amp;""""&amp;"#g'"&amp;" ${CONFIG_DIR}db_data_config.txt; export "&amp;BC$137&amp;"="&amp;""""&amp;INDEX($E$80:$G$88,MATCH("●",INDEX($H$80:$AQ$88,,MATCH($D144,$54:$54,0)-7),0),1)&amp;""";"),",",""",""")</f>
        <v/>
      </c>
      <c r="BD144" s="73" t="str">
        <f>SUBSTITUTE(IF(INDEX($E$80:$G$88,MATCH("●",INDEX($H$80:$AQ$88,,MATCH($D144,$54:$54,0)-7),0),1)=VLOOKUP(BD$137,$AD$9:$AN$16,8,FALSE),"","sed -i "&amp;IF($AK$135="MacOS","'' ","")&amp;"'s#"&amp;BD$137&amp;"="""&amp;INDEX($E$80:$G$88,MATCH("●",INDEX($H$80:$AQ$88,,MATCH($D144,$54:$54,0)-7),0),1)&amp;""""&amp;"#"&amp;BD$137&amp;"="&amp;""""&amp;VLOOKUP(BD$137,$AD$9:$AN$16,8,FALSE)&amp;""""&amp;"#g'"&amp;"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4" s="73" t="str">
        <f>SUBSTITUTE(IF(VLOOKUP(BE$137,$AD$9:$AN$16,8,FALSE)=INDEX($E$90:$G$93,MATCH("●",INDEX($H$90:$AQ$93,,MATCH($D144,$54:$54,0)-7),0),1),"","sed -i "&amp;IF($AK$135="MacOS","'' ","")&amp;"'s#"&amp;BE$137&amp;"="""&amp;VLOOKUP(BE$137,$AD$9:$AN$16,8,FALSE)&amp;""""&amp;"#"&amp;BE$137&amp;"="&amp;""""&amp;INDEX($E$90:$G$93,MATCH("●",INDEX($H$90:$AQ$93,,MATCH($D144,$54:$54,0)-7),0),1)&amp;""""&amp;"#g'"&amp;" ${CONFIG_DIR}db_data_config.txt; export "&amp;BE$137&amp;"="&amp;""""&amp;INDEX($E$90:$G$93,MATCH("●",INDEX($H$90:$AQ$93,,MATCH($D144,$54:$54,0)-7),0),1)&amp;""";"),",",""",""")</f>
        <v>sed -i '' 's#FILE_LINE_BREAK="LF"#FILE_LINE_BREAK="なし"#g' ${CONFIG_DIR}db_data_config.txt; export FILE_LINE_BREAK="なし";</v>
      </c>
      <c r="BF144" s="73" t="str">
        <f>SUBSTITUTE(IF(INDEX($E$90:$G$93,MATCH("●",INDEX($H$90:$AQ$93,,MATCH($D144,$54:$54,0)-7),0),1)=VLOOKUP(BF$137,$AD$9:$AN$16,8,FALSE),"","sed -i "&amp;IF($AK$135="MacOS","'' ","")&amp;"'s#"&amp;BF$137&amp;"="""&amp;INDEX($E$90:$G$93,MATCH("●",INDEX($H$90:$AQ$93,,MATCH($D144,$54:$54,0)-7),0),1)&amp;""""&amp;"#"&amp;BF$137&amp;"="&amp;""""&amp;VLOOKUP(BF$137,$AD$9:$AN$16,8,FALSE)&amp;""""&amp;"#g'"&amp;"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>sed -i '' 's#FILE_LINE_BREAK="なし"#FILE_LINE_BREAK="LF"#g' ${CONFIG_DIR}db_data_config.txt; export FILE_LINE_BREAK="LF";</v>
      </c>
      <c r="BG144" s="73" t="str">
        <f>SUBSTITUTE(IF(VLOOKUP(BG$137,$AD$9:$AN$16,8,FALSE)=INDEX($E$95:$G$99,MATCH("●",INDEX($H$95:$AQ$99,,MATCH($D144,$54:$54,0)-7),0),1),"","sed -i "&amp;IF($AK$135="MacOS","'' ","")&amp;"'s#"&amp;BG$137&amp;"="""&amp;VLOOKUP(BG$137,$AD$9:$AN$16,8,FALSE)&amp;""""&amp;"#"&amp;BG$137&amp;"="&amp;""""&amp;INDEX($E$95:$G$99,MATCH("●",INDEX($H$95:$AQ$99,,MATCH($D144,$54:$54,0)-7),0),1)&amp;""""&amp;"#g'"&amp;" ${CONFIG_DIR}db_data_config.txt; export "&amp;BG$137&amp;"="&amp;""""&amp;INDEX($E$95:$G$99,MATCH("●",INDEX($H$95:$AQ$99,,MATCH($D144,$54:$54,0)-7),0),1)&amp;""";"),",",""",""")</f>
        <v/>
      </c>
      <c r="BH144" s="73" t="str">
        <f>SUBSTITUTE(IF(INDEX($E$95:$G$99,MATCH("●",INDEX($H$95:$AQ$99,,MATCH($D144,$54:$54,0)-7),0),1)=VLOOKUP(BH$137,$AD$9:$AN$16,8,FALSE),"","sed -i "&amp;IF($AK$135="MacOS","'' ","")&amp;"'s#"&amp;BH$137&amp;"="""&amp;INDEX($E$95:$G$99,MATCH("●",INDEX($H$95:$AQ$99,,MATCH($D144,$54:$54,0)-7),0),1)&amp;""""&amp;"#"&amp;BH$137&amp;"="&amp;""""&amp;VLOOKUP(BH$137,$AD$9:$AN$16,8,FALSE)&amp;""""&amp;"#g'"&amp;"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4" s="73" t="str">
        <f>SUBSTITUTE(IF(VLOOKUP(BI$137,$AD$9:$AN$16,8,FALSE)=INDEX($E$101:$G$105,MATCH("●",INDEX($H$101:$AQ$105,,MATCH($D144,$54:$54,0)-7),0),1),"","sed -i "&amp;IF($AK$135="MacOS","'' ","")&amp;"'s#"&amp;BI$137&amp;"="""&amp;VLOOKUP(BI$137,$AD$9:$AN$16,8,FALSE)&amp;""""&amp;"#"&amp;BI$137&amp;"="&amp;""""&amp;INDEX($E$101:$G$105,MATCH("●",INDEX($H$101:$AQ$105,,MATCH($D144,$54:$54,0)-7),0),1)&amp;""""&amp;"#g'"&amp;" ${CONFIG_DIR}db_data_config.txt; export "&amp;BI$137&amp;"="&amp;""""&amp;INDEX($E$101:$G$105,MATCH("●",INDEX($H$101:$AQ$105,,MATCH($D144,$54:$54,0)-7),0),1)&amp;""";"),",",""",""")</f>
        <v/>
      </c>
      <c r="BJ144" s="73" t="str">
        <f>SUBSTITUTE(IF(INDEX($E$101:$G$105,MATCH("●",INDEX($H$101:$AQ$105,,MATCH($D144,$54:$54,0)-7),0),1)=VLOOKUP(BJ$137,$AD$9:$AN$16,8,FALSE),"","sed -i "&amp;IF($AK$135="MacOS","'' ","")&amp;"'s#"&amp;BJ$137&amp;"="""&amp;INDEX($E$101:$G$105,MATCH("●",INDEX($H$101:$AQ$105,,MATCH($D144,$54:$54,0)-7),0),1)&amp;""""&amp;"#"&amp;BJ$137&amp;"="&amp;""""&amp;VLOOKUP(BJ$137,$AD$9:$AN$16,8,FALSE)&amp;""""&amp;"#g'"&amp;"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4" s="73" t="str">
        <f>SUBSTITUTE(IF(VLOOKUP(BK$137,$AD$9:$AN$16,8,FALSE)=INDEX($E$107:$G$111,MATCH("●",INDEX($H$107:$AQ$111,,MATCH($D144,$54:$54,0)-7),0),1),"","sed -i "&amp;IF($AK$135="MacOS","'' ","")&amp;"'s#"&amp;BK$137&amp;"="""&amp;VLOOKUP(BK$137,$AD$9:$AN$16,8,FALSE)&amp;""""&amp;"#"&amp;BK$137&amp;"="&amp;""""&amp;INDEX($E$107:$G$111,MATCH("●",INDEX($H$107:$AQ$111,,MATCH($D144,$54:$54,0)-7),0),1)&amp;""""&amp;"#g'"&amp;" ${CONFIG_DIR}db_data_config.txt; export "&amp;BK$137&amp;"="&amp;""""&amp;INDEX($E$107:$G$111,MATCH("●",INDEX($H$107:$AQ$111,,MATCH($D144,$54:$54,0)-7),0),1)&amp;""";"),",",""",""")</f>
        <v/>
      </c>
      <c r="BL144" s="73" t="str">
        <f>SUBSTITUTE(IF(INDEX($E$107:$G$111,MATCH("●",INDEX($H$107:$AQ$111,,MATCH($D144,$54:$54,0)-7),0),1)=VLOOKUP(BL$137,$AD$9:$AN$16,8,FALSE),"","sed -i "&amp;IF($AK$135="MacOS","'' ","")&amp;"'s#"&amp;BL$137&amp;"="""&amp;INDEX($E$107:$G$111,MATCH("●",INDEX($H$107:$AQ$111,,MATCH($D144,$54:$54,0)-7),0),1)&amp;""""&amp;"#"&amp;BL$137&amp;"="&amp;""""&amp;VLOOKUP(BL$137,$AD$9:$AN$16,8,FALSE)&amp;""""&amp;"#g'"&amp;"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4" s="60" t="s">
        <v>1107</v>
      </c>
    </row>
    <row r="145" spans="4:65" ht="36" customHeight="1">
      <c r="D145" s="138">
        <f t="shared" si="3"/>
        <v>7</v>
      </c>
      <c r="E145" s="139"/>
      <c r="F145" s="139"/>
      <c r="G145" s="140"/>
      <c r="H145" s="45" t="str">
        <f t="shared" ca="1" si="2"/>
        <v>clear; echo テストケース007; sed -i '' 's#FILE_FIELD_SEPARATOR="COMMA"#FILE_FIELD_SEPARATOR=""#g' ${CONFIG_DIR}db_data_config.txt; export FILE_FIELD_SEPARATOR="";sh ./script/db_check_file_validate_config.sh; sed -i '' 's#FILE_FIELD_SEPARATOR=""#FILE_FIELD_SEPARATOR="COMMA"#g' ${CONFIG_DIR}db_data_config.txt; export FILE_FIELD_SEPARATOR="COMMA";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146" t="str" cm="1">
        <f t="array" ref="AE145">SUBSTITUTE(INDEX($H$113:$AQ$113, , MATCH($D145, $54:$54, 0)-7),"-","")</f>
        <v>異常</v>
      </c>
      <c r="AF145" s="147"/>
      <c r="AG145" s="148"/>
      <c r="AH145" s="143" t="s">
        <v>1115</v>
      </c>
      <c r="AI145" s="144"/>
      <c r="AJ145" s="144"/>
      <c r="AK145" s="144"/>
      <c r="AL145" s="144"/>
      <c r="AM145" s="144"/>
      <c r="AN145" s="144"/>
      <c r="AO145" s="144"/>
      <c r="AP145" s="144"/>
      <c r="AQ145" s="145"/>
      <c r="AS145" s="69" t="str" cm="1">
        <f t="array" ref="AS145">SUBSTITUTE(TEXT(INDEX($H$116:$AQ$116,1,$D145),"000000"),"-","")</f>
        <v>230107</v>
      </c>
      <c r="AT145" s="70"/>
      <c r="AU145" s="71"/>
      <c r="AW145" s="73" t="str">
        <f>SUBSTITUTE(IF(VLOOKUP(AW$137,$AD$9:$AN$16,8,FALSE)=INDEX($E$60:$G$62,MATCH("●",INDEX($H$60:$AQ$62,,MATCH($D145,$54:$54,0)-7),0),1),"","sed -i "&amp;IF($AK$135="MacOS","'' ","")&amp;"'s#"&amp;AW$137&amp;"="""&amp;VLOOKUP(AW$137,$AD$9:$AN$16,8,FALSE)&amp;""""&amp;"#"&amp;AW$137&amp;"="&amp;""""&amp;INDEX($E$60:$G$62,MATCH("●",INDEX($H$60:$AQ$62,,MATCH($D145,$54:$54,0)-7),0),1)&amp;""""&amp;"#g'"&amp;" ${CONFIG_DIR}db_data_config.txt; export "&amp;AW$137&amp;"="&amp;""""&amp;INDEX($E$60:$G$62,MATCH("●",INDEX($H$60:$AQ$62,,MATCH($D145,$54:$54,0)-7),0),1)&amp;""";"),",",""",""")</f>
        <v/>
      </c>
      <c r="AX145" s="73" t="str">
        <f>SUBSTITUTE(IF(INDEX($E$60:$G$62,MATCH("●",INDEX($H$60:$AQ$62,,MATCH($D145,$54:$54,0)-7),0),1)=VLOOKUP(AX$137,$AD$9:$AN$16,8,FALSE),"","sed -i "&amp;IF($AK$135="MacOS","'' ","")&amp;"'s#"&amp;AX$137&amp;"="""&amp;INDEX($E$60:$G$62,MATCH("●",INDEX($H$60:$AQ$62,,MATCH($D145,$54:$54,0)-7),0),1)&amp;""""&amp;"#"&amp;AX$137&amp;"="&amp;""""&amp;VLOOKUP(AX$137,$AD$9:$AN$16,8,FALSE)&amp;""""&amp;"#g'"&amp;"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5" s="73" t="str">
        <f>SUBSTITUTE(IF(VLOOKUP(AY$137,$AD$9:$AN$16,8,FALSE)=INDEX($E$64:$G$69,MATCH("●",INDEX($H$64:$AQ$69,,MATCH($D145,$54:$54,0)-7),0),1),"","sed -i "&amp;IF($AK$135="MacOS","'' ","")&amp;"'s#"&amp;AY$137&amp;"="""&amp;VLOOKUP(AY$137,$AD$9:$AN$16,8,FALSE)&amp;""""&amp;"#"&amp;AY$137&amp;"="&amp;""""&amp;INDEX($E$64:$G$69,MATCH("●",INDEX($H$64:$AQ$69,,MATCH($D145,$54:$54,0)-7),0),1)&amp;""""&amp;"#g'"&amp;" ${CONFIG_DIR}db_data_config.txt; export "&amp;AY$137&amp;"="&amp;""""&amp;INDEX($E$64:$G$69,MATCH("●",INDEX($H$64:$AQ$69,,MATCH($D145,$54:$54,0)-7),0),1)&amp;""";"),",",""",""")</f>
        <v/>
      </c>
      <c r="AZ145" s="73" t="str">
        <f>SUBSTITUTE(IF(INDEX($E$64:$G$69,MATCH("●",INDEX($H$64:$AQ$69,,MATCH($D145,$54:$54,0)-7),0),1)=VLOOKUP(AZ$137,$AD$9:$AN$16,8,FALSE),"","sed -i "&amp;IF($AK$135="MacOS","'' ","")&amp;"'s#"&amp;AZ$137&amp;"="""&amp;INDEX($E$64:$G$69,MATCH("●",INDEX($H$64:$AQ$69,,MATCH($D145,$54:$54,0)-7),0),1)&amp;""""&amp;"#"&amp;AZ$137&amp;"="&amp;""""&amp;VLOOKUP(AZ$137,$AD$9:$AN$16,8,FALSE)&amp;""""&amp;"#g'"&amp;"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5" s="73" t="str">
        <f>SUBSTITUTE(IF(VLOOKUP(BA$137,$AD$9:$AN$16,8,FALSE)=INDEX($E$71:$G$78,MATCH("●",INDEX($H$71:$AQ$78,,MATCH($D145,$54:$54,0)-7),0),1),"","sed -i "&amp;IF($AK$135="MacOS","'' ","")&amp;"'s#"&amp;BA$137&amp;"="""&amp;VLOOKUP(BA$137,$AD$9:$AN$16,8,FALSE)&amp;""""&amp;"#"&amp;BA$137&amp;"="&amp;""""&amp;INDEX($E$71:$G$78,MATCH("●",INDEX($H$71:$AQ$78,,MATCH($D145,$54:$54,0)-7),0),1)&amp;""""&amp;"#g'"&amp;" ${CONFIG_DIR}db_data_config.txt; export "&amp;BA$137&amp;"="&amp;""""&amp;INDEX($E$71:$G$78,MATCH("●",INDEX($H$71:$AQ$78,,MATCH($D145,$54:$54,0)-7),0),1)&amp;""";"),",",""",""")</f>
        <v/>
      </c>
      <c r="BB145" s="73" t="str">
        <f>SUBSTITUTE(IF(INDEX($E$71:$G$78,MATCH("●",INDEX($H$71:$AQ$78,,MATCH($D145,$54:$54,0)-7),0),1)=VLOOKUP(BB$137,$AD$9:$AN$16,8,FALSE),"","sed -i "&amp;IF($AK$135="MacOS","'' ","")&amp;"'s#"&amp;BB$137&amp;"="""&amp;INDEX($E$71:$G$78,MATCH("●",INDEX($H$71:$AQ$78,,MATCH($D145,$54:$54,0)-7),0),1)&amp;""""&amp;"#"&amp;BB$137&amp;"="&amp;""""&amp;VLOOKUP(BB$137,$AD$9:$AN$16,8,FALSE)&amp;""""&amp;"#g'"&amp;"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5" s="73" t="str">
        <f>SUBSTITUTE(IF(VLOOKUP(BC$137,$AD$9:$AN$16,8,FALSE)=INDEX($E$80:$G$88,MATCH("●",INDEX($H$80:$AQ$88,,MATCH($D145,$54:$54,0)-7),0),1),"","sed -i "&amp;IF($AK$135="MacOS","'' ","")&amp;"'s#"&amp;BC$137&amp;"="""&amp;VLOOKUP(BC$137,$AD$9:$AN$16,8,FALSE)&amp;""""&amp;"#"&amp;BC$137&amp;"="&amp;""""&amp;INDEX($E$80:$G$88,MATCH("●",INDEX($H$80:$AQ$88,,MATCH($D145,$54:$54,0)-7),0),1)&amp;""""&amp;"#g'"&amp;" ${CONFIG_DIR}db_data_config.txt; export "&amp;BC$137&amp;"="&amp;""""&amp;INDEX($E$80:$G$88,MATCH("●",INDEX($H$80:$AQ$88,,MATCH($D145,$54:$54,0)-7),0),1)&amp;""";"),",",""",""")</f>
        <v/>
      </c>
      <c r="BD145" s="73" t="str">
        <f>SUBSTITUTE(IF(INDEX($E$80:$G$88,MATCH("●",INDEX($H$80:$AQ$88,,MATCH($D145,$54:$54,0)-7),0),1)=VLOOKUP(BD$137,$AD$9:$AN$16,8,FALSE),"","sed -i "&amp;IF($AK$135="MacOS","'' ","")&amp;"'s#"&amp;BD$137&amp;"="""&amp;INDEX($E$80:$G$88,MATCH("●",INDEX($H$80:$AQ$88,,MATCH($D145,$54:$54,0)-7),0),1)&amp;""""&amp;"#"&amp;BD$137&amp;"="&amp;""""&amp;VLOOKUP(BD$137,$AD$9:$AN$16,8,FALSE)&amp;""""&amp;"#g'"&amp;"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5" s="73" t="str">
        <f>SUBSTITUTE(IF(VLOOKUP(BE$137,$AD$9:$AN$16,8,FALSE)=INDEX($E$90:$G$93,MATCH("●",INDEX($H$90:$AQ$93,,MATCH($D145,$54:$54,0)-7),0),1),"","sed -i "&amp;IF($AK$135="MacOS","'' ","")&amp;"'s#"&amp;BE$137&amp;"="""&amp;VLOOKUP(BE$137,$AD$9:$AN$16,8,FALSE)&amp;""""&amp;"#"&amp;BE$137&amp;"="&amp;""""&amp;INDEX($E$90:$G$93,MATCH("●",INDEX($H$90:$AQ$93,,MATCH($D145,$54:$54,0)-7),0),1)&amp;""""&amp;"#g'"&amp;" ${CONFIG_DIR}db_data_config.txt; export "&amp;BE$137&amp;"="&amp;""""&amp;INDEX($E$90:$G$93,MATCH("●",INDEX($H$90:$AQ$93,,MATCH($D145,$54:$54,0)-7),0),1)&amp;""";"),",",""",""")</f>
        <v/>
      </c>
      <c r="BF145" s="73" t="str">
        <f>SUBSTITUTE(IF(INDEX($E$90:$G$93,MATCH("●",INDEX($H$90:$AQ$93,,MATCH($D145,$54:$54,0)-7),0),1)=VLOOKUP(BF$137,$AD$9:$AN$16,8,FALSE),"","sed -i "&amp;IF($AK$135="MacOS","'' ","")&amp;"'s#"&amp;BF$137&amp;"="""&amp;INDEX($E$90:$G$93,MATCH("●",INDEX($H$90:$AQ$93,,MATCH($D145,$54:$54,0)-7),0),1)&amp;""""&amp;"#"&amp;BF$137&amp;"="&amp;""""&amp;VLOOKUP(BF$137,$AD$9:$AN$16,8,FALSE)&amp;""""&amp;"#g'"&amp;"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5" s="73" t="str">
        <f>SUBSTITUTE(IF(VLOOKUP(BG$137,$AD$9:$AN$16,8,FALSE)=INDEX($E$95:$G$99,MATCH("●",INDEX($H$95:$AQ$99,,MATCH($D145,$54:$54,0)-7),0),1),"","sed -i "&amp;IF($AK$135="MacOS","'' ","")&amp;"'s#"&amp;BG$137&amp;"="""&amp;VLOOKUP(BG$137,$AD$9:$AN$16,8,FALSE)&amp;""""&amp;"#"&amp;BG$137&amp;"="&amp;""""&amp;INDEX($E$95:$G$99,MATCH("●",INDEX($H$95:$AQ$99,,MATCH($D145,$54:$54,0)-7),0),1)&amp;""""&amp;"#g'"&amp;" ${CONFIG_DIR}db_data_config.txt; export "&amp;BG$137&amp;"="&amp;""""&amp;INDEX($E$95:$G$99,MATCH("●",INDEX($H$95:$AQ$99,,MATCH($D145,$54:$54,0)-7),0),1)&amp;""";"),",",""",""")</f>
        <v>sed -i '' 's#FILE_FIELD_SEPARATOR="COMMA"#FILE_FIELD_SEPARATOR="なし"#g' ${CONFIG_DIR}db_data_config.txt; export FILE_FIELD_SEPARATOR="なし";</v>
      </c>
      <c r="BH145" s="73" t="str">
        <f>SUBSTITUTE(IF(INDEX($E$95:$G$99,MATCH("●",INDEX($H$95:$AQ$99,,MATCH($D145,$54:$54,0)-7),0),1)=VLOOKUP(BH$137,$AD$9:$AN$16,8,FALSE),"","sed -i "&amp;IF($AK$135="MacOS","'' ","")&amp;"'s#"&amp;BH$137&amp;"="""&amp;INDEX($E$95:$G$99,MATCH("●",INDEX($H$95:$AQ$99,,MATCH($D145,$54:$54,0)-7),0),1)&amp;""""&amp;"#"&amp;BH$137&amp;"="&amp;""""&amp;VLOOKUP(BH$137,$AD$9:$AN$16,8,FALSE)&amp;""""&amp;"#g'"&amp;"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's#FILE_FIELD_SEPARATOR="なし"#FILE_FIELD_SEPARATOR="COMMA"#g' ${CONFIG_DIR}db_data_config.txt; export FILE_FIELD_SEPARATOR="COMMA";</v>
      </c>
      <c r="BI145" s="73" t="str">
        <f>SUBSTITUTE(IF(VLOOKUP(BI$137,$AD$9:$AN$16,8,FALSE)=INDEX($E$101:$G$105,MATCH("●",INDEX($H$101:$AQ$105,,MATCH($D145,$54:$54,0)-7),0),1),"","sed -i "&amp;IF($AK$135="MacOS","'' ","")&amp;"'s#"&amp;BI$137&amp;"="""&amp;VLOOKUP(BI$137,$AD$9:$AN$16,8,FALSE)&amp;""""&amp;"#"&amp;BI$137&amp;"="&amp;""""&amp;INDEX($E$101:$G$105,MATCH("●",INDEX($H$101:$AQ$105,,MATCH($D145,$54:$54,0)-7),0),1)&amp;""""&amp;"#g'"&amp;" ${CONFIG_DIR}db_data_config.txt; export "&amp;BI$137&amp;"="&amp;""""&amp;INDEX($E$101:$G$105,MATCH("●",INDEX($H$101:$AQ$105,,MATCH($D145,$54:$54,0)-7),0),1)&amp;""";"),",",""",""")</f>
        <v/>
      </c>
      <c r="BJ145" s="73" t="str">
        <f>SUBSTITUTE(IF(INDEX($E$101:$G$105,MATCH("●",INDEX($H$101:$AQ$105,,MATCH($D145,$54:$54,0)-7),0),1)=VLOOKUP(BJ$137,$AD$9:$AN$16,8,FALSE),"","sed -i "&amp;IF($AK$135="MacOS","'' ","")&amp;"'s#"&amp;BJ$137&amp;"="""&amp;INDEX($E$101:$G$105,MATCH("●",INDEX($H$101:$AQ$105,,MATCH($D145,$54:$54,0)-7),0),1)&amp;""""&amp;"#"&amp;BJ$137&amp;"="&amp;""""&amp;VLOOKUP(BJ$137,$AD$9:$AN$16,8,FALSE)&amp;""""&amp;"#g'"&amp;"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5" s="73" t="str">
        <f>SUBSTITUTE(IF(VLOOKUP(BK$137,$AD$9:$AN$16,8,FALSE)=INDEX($E$107:$G$111,MATCH("●",INDEX($H$107:$AQ$111,,MATCH($D145,$54:$54,0)-7),0),1),"","sed -i "&amp;IF($AK$135="MacOS","'' ","")&amp;"'s#"&amp;BK$137&amp;"="""&amp;VLOOKUP(BK$137,$AD$9:$AN$16,8,FALSE)&amp;""""&amp;"#"&amp;BK$137&amp;"="&amp;""""&amp;INDEX($E$107:$G$111,MATCH("●",INDEX($H$107:$AQ$111,,MATCH($D145,$54:$54,0)-7),0),1)&amp;""""&amp;"#g'"&amp;" ${CONFIG_DIR}db_data_config.txt; export "&amp;BK$137&amp;"="&amp;""""&amp;INDEX($E$107:$G$111,MATCH("●",INDEX($H$107:$AQ$111,,MATCH($D145,$54:$54,0)-7),0),1)&amp;""";"),",",""",""")</f>
        <v/>
      </c>
      <c r="BL145" s="73" t="str">
        <f>SUBSTITUTE(IF(INDEX($E$107:$G$111,MATCH("●",INDEX($H$107:$AQ$111,,MATCH($D145,$54:$54,0)-7),0),1)=VLOOKUP(BL$137,$AD$9:$AN$16,8,FALSE),"","sed -i "&amp;IF($AK$135="MacOS","'' ","")&amp;"'s#"&amp;BL$137&amp;"="""&amp;INDEX($E$107:$G$111,MATCH("●",INDEX($H$107:$AQ$111,,MATCH($D145,$54:$54,0)-7),0),1)&amp;""""&amp;"#"&amp;BL$137&amp;"="&amp;""""&amp;VLOOKUP(BL$137,$AD$9:$AN$16,8,FALSE)&amp;""""&amp;"#g'"&amp;"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5" s="60" t="s">
        <v>1107</v>
      </c>
    </row>
    <row r="146" spans="4:65" ht="36" customHeight="1">
      <c r="D146" s="138">
        <f t="shared" si="3"/>
        <v>8</v>
      </c>
      <c r="E146" s="139"/>
      <c r="F146" s="139"/>
      <c r="G146" s="140"/>
      <c r="H146" s="45" t="str">
        <f t="shared" ca="1" si="2"/>
        <v>clear; echo テストケース008; sed -i '' 's#FILE_ENCLOSING_CHAR="DOUBLE_QUOTE"#FILE_ENCLOSING_CHAR=""#g' ${CONFIG_DIR}db_data_config.txt; export FILE_ENCLOSING_CHAR="";sh ./script/db_check_file_validate_config.sh; sed -i '' 's#FILE_ENCLOSING_CHAR=""#FILE_ENCLOSING_CHAR="DOUBLE_QUOTE"#g' ${CONFIG_DIR}db_data_config.txt; export FILE_ENCLOSING_CHAR="DOUBLE_QUOTE";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146" t="str" cm="1">
        <f t="array" ref="AE146">SUBSTITUTE(INDEX($H$113:$AQ$113, , MATCH($D146, $54:$54, 0)-7),"-","")</f>
        <v>異常</v>
      </c>
      <c r="AF146" s="147"/>
      <c r="AG146" s="148"/>
      <c r="AH146" s="143" t="s">
        <v>1113</v>
      </c>
      <c r="AI146" s="144"/>
      <c r="AJ146" s="144"/>
      <c r="AK146" s="144"/>
      <c r="AL146" s="144"/>
      <c r="AM146" s="144"/>
      <c r="AN146" s="144"/>
      <c r="AO146" s="144"/>
      <c r="AP146" s="144"/>
      <c r="AQ146" s="145"/>
      <c r="AS146" s="69" t="str" cm="1">
        <f t="array" ref="AS146">SUBSTITUTE(TEXT(INDEX($H$116:$AQ$116,1,$D146),"000000"),"-","")</f>
        <v>230108</v>
      </c>
      <c r="AT146" s="70"/>
      <c r="AU146" s="71"/>
      <c r="AW146" s="73" t="str">
        <f>SUBSTITUTE(IF(VLOOKUP(AW$137,$AD$9:$AN$16,8,FALSE)=INDEX($E$60:$G$62,MATCH("●",INDEX($H$60:$AQ$62,,MATCH($D146,$54:$54,0)-7),0),1),"","sed -i "&amp;IF($AK$135="MacOS","'' ","")&amp;"'s#"&amp;AW$137&amp;"="""&amp;VLOOKUP(AW$137,$AD$9:$AN$16,8,FALSE)&amp;""""&amp;"#"&amp;AW$137&amp;"="&amp;""""&amp;INDEX($E$60:$G$62,MATCH("●",INDEX($H$60:$AQ$62,,MATCH($D146,$54:$54,0)-7),0),1)&amp;""""&amp;"#g'"&amp;" ${CONFIG_DIR}db_data_config.txt; export "&amp;AW$137&amp;"="&amp;""""&amp;INDEX($E$60:$G$62,MATCH("●",INDEX($H$60:$AQ$62,,MATCH($D146,$54:$54,0)-7),0),1)&amp;""";"),",",""",""")</f>
        <v/>
      </c>
      <c r="AX146" s="73" t="str">
        <f>SUBSTITUTE(IF(INDEX($E$60:$G$62,MATCH("●",INDEX($H$60:$AQ$62,,MATCH($D146,$54:$54,0)-7),0),1)=VLOOKUP(AX$137,$AD$9:$AN$16,8,FALSE),"","sed -i "&amp;IF($AK$135="MacOS","'' ","")&amp;"'s#"&amp;AX$137&amp;"="""&amp;INDEX($E$60:$G$62,MATCH("●",INDEX($H$60:$AQ$62,,MATCH($D146,$54:$54,0)-7),0),1)&amp;""""&amp;"#"&amp;AX$137&amp;"="&amp;""""&amp;VLOOKUP(AX$137,$AD$9:$AN$16,8,FALSE)&amp;""""&amp;"#g'"&amp;"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6" s="73" t="str">
        <f>SUBSTITUTE(IF(VLOOKUP(AY$137,$AD$9:$AN$16,8,FALSE)=INDEX($E$64:$G$69,MATCH("●",INDEX($H$64:$AQ$69,,MATCH($D146,$54:$54,0)-7),0),1),"","sed -i "&amp;IF($AK$135="MacOS","'' ","")&amp;"'s#"&amp;AY$137&amp;"="""&amp;VLOOKUP(AY$137,$AD$9:$AN$16,8,FALSE)&amp;""""&amp;"#"&amp;AY$137&amp;"="&amp;""""&amp;INDEX($E$64:$G$69,MATCH("●",INDEX($H$64:$AQ$69,,MATCH($D146,$54:$54,0)-7),0),1)&amp;""""&amp;"#g'"&amp;" ${CONFIG_DIR}db_data_config.txt; export "&amp;AY$137&amp;"="&amp;""""&amp;INDEX($E$64:$G$69,MATCH("●",INDEX($H$64:$AQ$69,,MATCH($D146,$54:$54,0)-7),0),1)&amp;""";"),",",""",""")</f>
        <v/>
      </c>
      <c r="AZ146" s="73" t="str">
        <f>SUBSTITUTE(IF(INDEX($E$64:$G$69,MATCH("●",INDEX($H$64:$AQ$69,,MATCH($D146,$54:$54,0)-7),0),1)=VLOOKUP(AZ$137,$AD$9:$AN$16,8,FALSE),"","sed -i "&amp;IF($AK$135="MacOS","'' ","")&amp;"'s#"&amp;AZ$137&amp;"="""&amp;INDEX($E$64:$G$69,MATCH("●",INDEX($H$64:$AQ$69,,MATCH($D146,$54:$54,0)-7),0),1)&amp;""""&amp;"#"&amp;AZ$137&amp;"="&amp;""""&amp;VLOOKUP(AZ$137,$AD$9:$AN$16,8,FALSE)&amp;""""&amp;"#g'"&amp;"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6" s="73" t="str">
        <f>SUBSTITUTE(IF(VLOOKUP(BA$137,$AD$9:$AN$16,8,FALSE)=INDEX($E$71:$G$78,MATCH("●",INDEX($H$71:$AQ$78,,MATCH($D146,$54:$54,0)-7),0),1),"","sed -i "&amp;IF($AK$135="MacOS","'' ","")&amp;"'s#"&amp;BA$137&amp;"="""&amp;VLOOKUP(BA$137,$AD$9:$AN$16,8,FALSE)&amp;""""&amp;"#"&amp;BA$137&amp;"="&amp;""""&amp;INDEX($E$71:$G$78,MATCH("●",INDEX($H$71:$AQ$78,,MATCH($D146,$54:$54,0)-7),0),1)&amp;""""&amp;"#g'"&amp;" ${CONFIG_DIR}db_data_config.txt; export "&amp;BA$137&amp;"="&amp;""""&amp;INDEX($E$71:$G$78,MATCH("●",INDEX($H$71:$AQ$78,,MATCH($D146,$54:$54,0)-7),0),1)&amp;""";"),",",""",""")</f>
        <v/>
      </c>
      <c r="BB146" s="73" t="str">
        <f>SUBSTITUTE(IF(INDEX($E$71:$G$78,MATCH("●",INDEX($H$71:$AQ$78,,MATCH($D146,$54:$54,0)-7),0),1)=VLOOKUP(BB$137,$AD$9:$AN$16,8,FALSE),"","sed -i "&amp;IF($AK$135="MacOS","'' ","")&amp;"'s#"&amp;BB$137&amp;"="""&amp;INDEX($E$71:$G$78,MATCH("●",INDEX($H$71:$AQ$78,,MATCH($D146,$54:$54,0)-7),0),1)&amp;""""&amp;"#"&amp;BB$137&amp;"="&amp;""""&amp;VLOOKUP(BB$137,$AD$9:$AN$16,8,FALSE)&amp;""""&amp;"#g'"&amp;"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6" s="73" t="str">
        <f>SUBSTITUTE(IF(VLOOKUP(BC$137,$AD$9:$AN$16,8,FALSE)=INDEX($E$80:$G$88,MATCH("●",INDEX($H$80:$AQ$88,,MATCH($D146,$54:$54,0)-7),0),1),"","sed -i "&amp;IF($AK$135="MacOS","'' ","")&amp;"'s#"&amp;BC$137&amp;"="""&amp;VLOOKUP(BC$137,$AD$9:$AN$16,8,FALSE)&amp;""""&amp;"#"&amp;BC$137&amp;"="&amp;""""&amp;INDEX($E$80:$G$88,MATCH("●",INDEX($H$80:$AQ$88,,MATCH($D146,$54:$54,0)-7),0),1)&amp;""""&amp;"#g'"&amp;" ${CONFIG_DIR}db_data_config.txt; export "&amp;BC$137&amp;"="&amp;""""&amp;INDEX($E$80:$G$88,MATCH("●",INDEX($H$80:$AQ$88,,MATCH($D146,$54:$54,0)-7),0),1)&amp;""";"),",",""",""")</f>
        <v/>
      </c>
      <c r="BD146" s="73" t="str">
        <f>SUBSTITUTE(IF(INDEX($E$80:$G$88,MATCH("●",INDEX($H$80:$AQ$88,,MATCH($D146,$54:$54,0)-7),0),1)=VLOOKUP(BD$137,$AD$9:$AN$16,8,FALSE),"","sed -i "&amp;IF($AK$135="MacOS","'' ","")&amp;"'s#"&amp;BD$137&amp;"="""&amp;INDEX($E$80:$G$88,MATCH("●",INDEX($H$80:$AQ$88,,MATCH($D146,$54:$54,0)-7),0),1)&amp;""""&amp;"#"&amp;BD$137&amp;"="&amp;""""&amp;VLOOKUP(BD$137,$AD$9:$AN$16,8,FALSE)&amp;""""&amp;"#g'"&amp;"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6" s="73" t="str">
        <f>SUBSTITUTE(IF(VLOOKUP(BE$137,$AD$9:$AN$16,8,FALSE)=INDEX($E$90:$G$93,MATCH("●",INDEX($H$90:$AQ$93,,MATCH($D146,$54:$54,0)-7),0),1),"","sed -i "&amp;IF($AK$135="MacOS","'' ","")&amp;"'s#"&amp;BE$137&amp;"="""&amp;VLOOKUP(BE$137,$AD$9:$AN$16,8,FALSE)&amp;""""&amp;"#"&amp;BE$137&amp;"="&amp;""""&amp;INDEX($E$90:$G$93,MATCH("●",INDEX($H$90:$AQ$93,,MATCH($D146,$54:$54,0)-7),0),1)&amp;""""&amp;"#g'"&amp;" ${CONFIG_DIR}db_data_config.txt; export "&amp;BE$137&amp;"="&amp;""""&amp;INDEX($E$90:$G$93,MATCH("●",INDEX($H$90:$AQ$93,,MATCH($D146,$54:$54,0)-7),0),1)&amp;""";"),",",""",""")</f>
        <v/>
      </c>
      <c r="BF146" s="73" t="str">
        <f>SUBSTITUTE(IF(INDEX($E$90:$G$93,MATCH("●",INDEX($H$90:$AQ$93,,MATCH($D146,$54:$54,0)-7),0),1)=VLOOKUP(BF$137,$AD$9:$AN$16,8,FALSE),"","sed -i "&amp;IF($AK$135="MacOS","'' ","")&amp;"'s#"&amp;BF$137&amp;"="""&amp;INDEX($E$90:$G$93,MATCH("●",INDEX($H$90:$AQ$93,,MATCH($D146,$54:$54,0)-7),0),1)&amp;""""&amp;"#"&amp;BF$137&amp;"="&amp;""""&amp;VLOOKUP(BF$137,$AD$9:$AN$16,8,FALSE)&amp;""""&amp;"#g'"&amp;"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6" s="73" t="str">
        <f>SUBSTITUTE(IF(VLOOKUP(BG$137,$AD$9:$AN$16,8,FALSE)=INDEX($E$95:$G$99,MATCH("●",INDEX($H$95:$AQ$99,,MATCH($D146,$54:$54,0)-7),0),1),"","sed -i "&amp;IF($AK$135="MacOS","'' ","")&amp;"'s#"&amp;BG$137&amp;"="""&amp;VLOOKUP(BG$137,$AD$9:$AN$16,8,FALSE)&amp;""""&amp;"#"&amp;BG$137&amp;"="&amp;""""&amp;INDEX($E$95:$G$99,MATCH("●",INDEX($H$95:$AQ$99,,MATCH($D146,$54:$54,0)-7),0),1)&amp;""""&amp;"#g'"&amp;" ${CONFIG_DIR}db_data_config.txt; export "&amp;BG$137&amp;"="&amp;""""&amp;INDEX($E$95:$G$99,MATCH("●",INDEX($H$95:$AQ$99,,MATCH($D146,$54:$54,0)-7),0),1)&amp;""";"),",",""",""")</f>
        <v/>
      </c>
      <c r="BH146" s="73" t="str">
        <f>SUBSTITUTE(IF(INDEX($E$95:$G$99,MATCH("●",INDEX($H$95:$AQ$99,,MATCH($D146,$54:$54,0)-7),0),1)=VLOOKUP(BH$137,$AD$9:$AN$16,8,FALSE),"","sed -i "&amp;IF($AK$135="MacOS","'' ","")&amp;"'s#"&amp;BH$137&amp;"="""&amp;INDEX($E$95:$G$99,MATCH("●",INDEX($H$95:$AQ$99,,MATCH($D146,$54:$54,0)-7),0),1)&amp;""""&amp;"#"&amp;BH$137&amp;"="&amp;""""&amp;VLOOKUP(BH$137,$AD$9:$AN$16,8,FALSE)&amp;""""&amp;"#g'"&amp;"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6" s="73" t="str">
        <f>SUBSTITUTE(IF(VLOOKUP(BI$137,$AD$9:$AN$16,8,FALSE)=INDEX($E$101:$G$105,MATCH("●",INDEX($H$101:$AQ$105,,MATCH($D146,$54:$54,0)-7),0),1),"","sed -i "&amp;IF($AK$135="MacOS","'' ","")&amp;"'s#"&amp;BI$137&amp;"="""&amp;VLOOKUP(BI$137,$AD$9:$AN$16,8,FALSE)&amp;""""&amp;"#"&amp;BI$137&amp;"="&amp;""""&amp;INDEX($E$101:$G$105,MATCH("●",INDEX($H$101:$AQ$105,,MATCH($D146,$54:$54,0)-7),0),1)&amp;""""&amp;"#g'"&amp;" ${CONFIG_DIR}db_data_config.txt; export "&amp;BI$137&amp;"="&amp;""""&amp;INDEX($E$101:$G$105,MATCH("●",INDEX($H$101:$AQ$105,,MATCH($D146,$54:$54,0)-7),0),1)&amp;""";"),",",""",""")</f>
        <v>sed -i '' 's#FILE_ENCLOSING_CHAR="DOUBLE_QUOTE"#FILE_ENCLOSING_CHAR="なし"#g' ${CONFIG_DIR}db_data_config.txt; export FILE_ENCLOSING_CHAR="なし";</v>
      </c>
      <c r="BJ146" s="73" t="str">
        <f>SUBSTITUTE(IF(INDEX($E$101:$G$105,MATCH("●",INDEX($H$101:$AQ$105,,MATCH($D146,$54:$54,0)-7),0),1)=VLOOKUP(BJ$137,$AD$9:$AN$16,8,FALSE),"","sed -i "&amp;IF($AK$135="MacOS","'' ","")&amp;"'s#"&amp;BJ$137&amp;"="""&amp;INDEX($E$101:$G$105,MATCH("●",INDEX($H$101:$AQ$105,,MATCH($D146,$54:$54,0)-7),0),1)&amp;""""&amp;"#"&amp;BJ$137&amp;"="&amp;""""&amp;VLOOKUP(BJ$137,$AD$9:$AN$16,8,FALSE)&amp;""""&amp;"#g'"&amp;"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>sed -i '' 's#FILE_ENCLOSING_CHAR="なし"#FILE_ENCLOSING_CHAR="DOUBLE_QUOTE"#g' ${CONFIG_DIR}db_data_config.txt; export FILE_ENCLOSING_CHAR="DOUBLE_QUOTE";</v>
      </c>
      <c r="BK146" s="73" t="str">
        <f>SUBSTITUTE(IF(VLOOKUP(BK$137,$AD$9:$AN$16,8,FALSE)=INDEX($E$107:$G$111,MATCH("●",INDEX($H$107:$AQ$111,,MATCH($D146,$54:$54,0)-7),0),1),"","sed -i "&amp;IF($AK$135="MacOS","'' ","")&amp;"'s#"&amp;BK$137&amp;"="""&amp;VLOOKUP(BK$137,$AD$9:$AN$16,8,FALSE)&amp;""""&amp;"#"&amp;BK$137&amp;"="&amp;""""&amp;INDEX($E$107:$G$111,MATCH("●",INDEX($H$107:$AQ$111,,MATCH($D146,$54:$54,0)-7),0),1)&amp;""""&amp;"#g'"&amp;" ${CONFIG_DIR}db_data_config.txt; export "&amp;BK$137&amp;"="&amp;""""&amp;INDEX($E$107:$G$111,MATCH("●",INDEX($H$107:$AQ$111,,MATCH($D146,$54:$54,0)-7),0),1)&amp;""";"),",",""",""")</f>
        <v/>
      </c>
      <c r="BL146" s="73" t="str">
        <f>SUBSTITUTE(IF(INDEX($E$107:$G$111,MATCH("●",INDEX($H$107:$AQ$111,,MATCH($D146,$54:$54,0)-7),0),1)=VLOOKUP(BL$137,$AD$9:$AN$16,8,FALSE),"","sed -i "&amp;IF($AK$135="MacOS","'' ","")&amp;"'s#"&amp;BL$137&amp;"="""&amp;INDEX($E$107:$G$111,MATCH("●",INDEX($H$107:$AQ$111,,MATCH($D146,$54:$54,0)-7),0),1)&amp;""""&amp;"#"&amp;BL$137&amp;"="&amp;""""&amp;VLOOKUP(BL$137,$AD$9:$AN$16,8,FALSE)&amp;""""&amp;"#g'"&amp;"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6" s="60" t="s">
        <v>1107</v>
      </c>
    </row>
    <row r="147" spans="4:65" ht="36" customHeight="1">
      <c r="D147" s="138">
        <f t="shared" si="3"/>
        <v>9</v>
      </c>
      <c r="E147" s="139"/>
      <c r="F147" s="139"/>
      <c r="G147" s="140"/>
      <c r="H147" s="45" t="str">
        <f t="shared" ca="1" si="2"/>
        <v>clear; echo テストケース009; sed -i '' 's#ROW_COUNTS="2"#ROW_COUNTS=""#g' ${CONFIG_DIR}db_data_config.txt; export ROW_COUNTS="";sh ./script/db_check_file_validate_config.sh; sed -i '' 's#ROW_COUNTS=""#ROW_COUNTS="2"#g' ${CONFIG_DIR}db_data_config.txt;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146" t="str" cm="1">
        <f t="array" ref="AE147">SUBSTITUTE(INDEX($H$113:$AQ$113, , MATCH($D147, $54:$54, 0)-7),"-","")</f>
        <v>異常</v>
      </c>
      <c r="AF147" s="147"/>
      <c r="AG147" s="148"/>
      <c r="AH147" s="143" t="s">
        <v>1114</v>
      </c>
      <c r="AI147" s="144"/>
      <c r="AJ147" s="144"/>
      <c r="AK147" s="144"/>
      <c r="AL147" s="144"/>
      <c r="AM147" s="144"/>
      <c r="AN147" s="144"/>
      <c r="AO147" s="144"/>
      <c r="AP147" s="144"/>
      <c r="AQ147" s="145"/>
      <c r="AS147" s="69" t="str" cm="1">
        <f t="array" ref="AS147">SUBSTITUTE(TEXT(INDEX($H$116:$AQ$116,1,$D147),"000000"),"-","")</f>
        <v>230109</v>
      </c>
      <c r="AT147" s="70"/>
      <c r="AU147" s="71"/>
      <c r="AW147" s="73" t="str">
        <f>SUBSTITUTE(IF(VLOOKUP(AW$137,$AD$9:$AN$16,8,FALSE)=INDEX($E$60:$G$62,MATCH("●",INDEX($H$60:$AQ$62,,MATCH($D147,$54:$54,0)-7),0),1),"","sed -i "&amp;IF($AK$135="MacOS","'' ","")&amp;"'s#"&amp;AW$137&amp;"="""&amp;VLOOKUP(AW$137,$AD$9:$AN$16,8,FALSE)&amp;""""&amp;"#"&amp;AW$137&amp;"="&amp;""""&amp;INDEX($E$60:$G$62,MATCH("●",INDEX($H$60:$AQ$62,,MATCH($D147,$54:$54,0)-7),0),1)&amp;""""&amp;"#g'"&amp;" ${CONFIG_DIR}db_data_config.txt; export "&amp;AW$137&amp;"="&amp;""""&amp;INDEX($E$60:$G$62,MATCH("●",INDEX($H$60:$AQ$62,,MATCH($D147,$54:$54,0)-7),0),1)&amp;""";"),",",""",""")</f>
        <v/>
      </c>
      <c r="AX147" s="73" t="str">
        <f>SUBSTITUTE(IF(INDEX($E$60:$G$62,MATCH("●",INDEX($H$60:$AQ$62,,MATCH($D147,$54:$54,0)-7),0),1)=VLOOKUP(AX$137,$AD$9:$AN$16,8,FALSE),"","sed -i "&amp;IF($AK$135="MacOS","'' ","")&amp;"'s#"&amp;AX$137&amp;"="""&amp;INDEX($E$60:$G$62,MATCH("●",INDEX($H$60:$AQ$62,,MATCH($D147,$54:$54,0)-7),0),1)&amp;""""&amp;"#"&amp;AX$137&amp;"="&amp;""""&amp;VLOOKUP(AX$137,$AD$9:$AN$16,8,FALSE)&amp;""""&amp;"#g'"&amp;"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7" s="73" t="str">
        <f>SUBSTITUTE(IF(VLOOKUP(AY$137,$AD$9:$AN$16,8,FALSE)=INDEX($E$64:$G$69,MATCH("●",INDEX($H$64:$AQ$69,,MATCH($D147,$54:$54,0)-7),0),1),"","sed -i "&amp;IF($AK$135="MacOS","'' ","")&amp;"'s#"&amp;AY$137&amp;"="""&amp;VLOOKUP(AY$137,$AD$9:$AN$16,8,FALSE)&amp;""""&amp;"#"&amp;AY$137&amp;"="&amp;""""&amp;INDEX($E$64:$G$69,MATCH("●",INDEX($H$64:$AQ$69,,MATCH($D147,$54:$54,0)-7),0),1)&amp;""""&amp;"#g'"&amp;" ${CONFIG_DIR}db_data_config.txt; export "&amp;AY$137&amp;"="&amp;""""&amp;INDEX($E$64:$G$69,MATCH("●",INDEX($H$64:$AQ$69,,MATCH($D147,$54:$54,0)-7),0),1)&amp;""";"),",",""",""")</f>
        <v/>
      </c>
      <c r="AZ147" s="73" t="str">
        <f>SUBSTITUTE(IF(INDEX($E$64:$G$69,MATCH("●",INDEX($H$64:$AQ$69,,MATCH($D147,$54:$54,0)-7),0),1)=VLOOKUP(AZ$137,$AD$9:$AN$16,8,FALSE),"","sed -i "&amp;IF($AK$135="MacOS","'' ","")&amp;"'s#"&amp;AZ$137&amp;"="""&amp;INDEX($E$64:$G$69,MATCH("●",INDEX($H$64:$AQ$69,,MATCH($D147,$54:$54,0)-7),0),1)&amp;""""&amp;"#"&amp;AZ$137&amp;"="&amp;""""&amp;VLOOKUP(AZ$137,$AD$9:$AN$16,8,FALSE)&amp;""""&amp;"#g'"&amp;"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7" s="73" t="str">
        <f>SUBSTITUTE(IF(VLOOKUP(BA$137,$AD$9:$AN$16,8,FALSE)=INDEX($E$71:$G$78,MATCH("●",INDEX($H$71:$AQ$78,,MATCH($D147,$54:$54,0)-7),0),1),"","sed -i "&amp;IF($AK$135="MacOS","'' ","")&amp;"'s#"&amp;BA$137&amp;"="""&amp;VLOOKUP(BA$137,$AD$9:$AN$16,8,FALSE)&amp;""""&amp;"#"&amp;BA$137&amp;"="&amp;""""&amp;INDEX($E$71:$G$78,MATCH("●",INDEX($H$71:$AQ$78,,MATCH($D147,$54:$54,0)-7),0),1)&amp;""""&amp;"#g'"&amp;" ${CONFIG_DIR}db_data_config.txt; export "&amp;BA$137&amp;"="&amp;""""&amp;INDEX($E$71:$G$78,MATCH("●",INDEX($H$71:$AQ$78,,MATCH($D147,$54:$54,0)-7),0),1)&amp;""";"),",",""",""")</f>
        <v/>
      </c>
      <c r="BB147" s="73" t="str">
        <f>SUBSTITUTE(IF(INDEX($E$71:$G$78,MATCH("●",INDEX($H$71:$AQ$78,,MATCH($D147,$54:$54,0)-7),0),1)=VLOOKUP(BB$137,$AD$9:$AN$16,8,FALSE),"","sed -i "&amp;IF($AK$135="MacOS","'' ","")&amp;"'s#"&amp;BB$137&amp;"="""&amp;INDEX($E$71:$G$78,MATCH("●",INDEX($H$71:$AQ$78,,MATCH($D147,$54:$54,0)-7),0),1)&amp;""""&amp;"#"&amp;BB$137&amp;"="&amp;""""&amp;VLOOKUP(BB$137,$AD$9:$AN$16,8,FALSE)&amp;""""&amp;"#g'"&amp;"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7" s="73" t="str">
        <f>SUBSTITUTE(IF(VLOOKUP(BC$137,$AD$9:$AN$16,8,FALSE)=INDEX($E$80:$G$88,MATCH("●",INDEX($H$80:$AQ$88,,MATCH($D147,$54:$54,0)-7),0),1),"","sed -i "&amp;IF($AK$135="MacOS","'' ","")&amp;"'s#"&amp;BC$137&amp;"="""&amp;VLOOKUP(BC$137,$AD$9:$AN$16,8,FALSE)&amp;""""&amp;"#"&amp;BC$137&amp;"="&amp;""""&amp;INDEX($E$80:$G$88,MATCH("●",INDEX($H$80:$AQ$88,,MATCH($D147,$54:$54,0)-7),0),1)&amp;""""&amp;"#g'"&amp;" ${CONFIG_DIR}db_data_config.txt; export "&amp;BC$137&amp;"="&amp;""""&amp;INDEX($E$80:$G$88,MATCH("●",INDEX($H$80:$AQ$88,,MATCH($D147,$54:$54,0)-7),0),1)&amp;""";"),",",""",""")</f>
        <v/>
      </c>
      <c r="BD147" s="73" t="str">
        <f>SUBSTITUTE(IF(INDEX($E$80:$G$88,MATCH("●",INDEX($H$80:$AQ$88,,MATCH($D147,$54:$54,0)-7),0),1)=VLOOKUP(BD$137,$AD$9:$AN$16,8,FALSE),"","sed -i "&amp;IF($AK$135="MacOS","'' ","")&amp;"'s#"&amp;BD$137&amp;"="""&amp;INDEX($E$80:$G$88,MATCH("●",INDEX($H$80:$AQ$88,,MATCH($D147,$54:$54,0)-7),0),1)&amp;""""&amp;"#"&amp;BD$137&amp;"="&amp;""""&amp;VLOOKUP(BD$137,$AD$9:$AN$16,8,FALSE)&amp;""""&amp;"#g'"&amp;"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7" s="73" t="str">
        <f>SUBSTITUTE(IF(VLOOKUP(BE$137,$AD$9:$AN$16,8,FALSE)=INDEX($E$90:$G$93,MATCH("●",INDEX($H$90:$AQ$93,,MATCH($D147,$54:$54,0)-7),0),1),"","sed -i "&amp;IF($AK$135="MacOS","'' ","")&amp;"'s#"&amp;BE$137&amp;"="""&amp;VLOOKUP(BE$137,$AD$9:$AN$16,8,FALSE)&amp;""""&amp;"#"&amp;BE$137&amp;"="&amp;""""&amp;INDEX($E$90:$G$93,MATCH("●",INDEX($H$90:$AQ$93,,MATCH($D147,$54:$54,0)-7),0),1)&amp;""""&amp;"#g'"&amp;" ${CONFIG_DIR}db_data_config.txt; export "&amp;BE$137&amp;"="&amp;""""&amp;INDEX($E$90:$G$93,MATCH("●",INDEX($H$90:$AQ$93,,MATCH($D147,$54:$54,0)-7),0),1)&amp;""";"),",",""",""")</f>
        <v/>
      </c>
      <c r="BF147" s="73" t="str">
        <f>SUBSTITUTE(IF(INDEX($E$90:$G$93,MATCH("●",INDEX($H$90:$AQ$93,,MATCH($D147,$54:$54,0)-7),0),1)=VLOOKUP(BF$137,$AD$9:$AN$16,8,FALSE),"","sed -i "&amp;IF($AK$135="MacOS","'' ","")&amp;"'s#"&amp;BF$137&amp;"="""&amp;INDEX($E$90:$G$93,MATCH("●",INDEX($H$90:$AQ$93,,MATCH($D147,$54:$54,0)-7),0),1)&amp;""""&amp;"#"&amp;BF$137&amp;"="&amp;""""&amp;VLOOKUP(BF$137,$AD$9:$AN$16,8,FALSE)&amp;""""&amp;"#g'"&amp;"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7" s="73" t="str">
        <f>SUBSTITUTE(IF(VLOOKUP(BG$137,$AD$9:$AN$16,8,FALSE)=INDEX($E$95:$G$99,MATCH("●",INDEX($H$95:$AQ$99,,MATCH($D147,$54:$54,0)-7),0),1),"","sed -i "&amp;IF($AK$135="MacOS","'' ","")&amp;"'s#"&amp;BG$137&amp;"="""&amp;VLOOKUP(BG$137,$AD$9:$AN$16,8,FALSE)&amp;""""&amp;"#"&amp;BG$137&amp;"="&amp;""""&amp;INDEX($E$95:$G$99,MATCH("●",INDEX($H$95:$AQ$99,,MATCH($D147,$54:$54,0)-7),0),1)&amp;""""&amp;"#g'"&amp;" ${CONFIG_DIR}db_data_config.txt; export "&amp;BG$137&amp;"="&amp;""""&amp;INDEX($E$95:$G$99,MATCH("●",INDEX($H$95:$AQ$99,,MATCH($D147,$54:$54,0)-7),0),1)&amp;""";"),",",""",""")</f>
        <v/>
      </c>
      <c r="BH147" s="73" t="str">
        <f>SUBSTITUTE(IF(INDEX($E$95:$G$99,MATCH("●",INDEX($H$95:$AQ$99,,MATCH($D147,$54:$54,0)-7),0),1)=VLOOKUP(BH$137,$AD$9:$AN$16,8,FALSE),"","sed -i "&amp;IF($AK$135="MacOS","'' ","")&amp;"'s#"&amp;BH$137&amp;"="""&amp;INDEX($E$95:$G$99,MATCH("●",INDEX($H$95:$AQ$99,,MATCH($D147,$54:$54,0)-7),0),1)&amp;""""&amp;"#"&amp;BH$137&amp;"="&amp;""""&amp;VLOOKUP(BH$137,$AD$9:$AN$16,8,FALSE)&amp;""""&amp;"#g'"&amp;"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7" s="73" t="str">
        <f>SUBSTITUTE(IF(VLOOKUP(BI$137,$AD$9:$AN$16,8,FALSE)=INDEX($E$101:$G$105,MATCH("●",INDEX($H$101:$AQ$105,,MATCH($D147,$54:$54,0)-7),0),1),"","sed -i "&amp;IF($AK$135="MacOS","'' ","")&amp;"'s#"&amp;BI$137&amp;"="""&amp;VLOOKUP(BI$137,$AD$9:$AN$16,8,FALSE)&amp;""""&amp;"#"&amp;BI$137&amp;"="&amp;""""&amp;INDEX($E$101:$G$105,MATCH("●",INDEX($H$101:$AQ$105,,MATCH($D147,$54:$54,0)-7),0),1)&amp;""""&amp;"#g'"&amp;" ${CONFIG_DIR}db_data_config.txt; export "&amp;BI$137&amp;"="&amp;""""&amp;INDEX($E$101:$G$105,MATCH("●",INDEX($H$101:$AQ$105,,MATCH($D147,$54:$54,0)-7),0),1)&amp;""";"),",",""",""")</f>
        <v/>
      </c>
      <c r="BJ147" s="73" t="str">
        <f>SUBSTITUTE(IF(INDEX($E$101:$G$105,MATCH("●",INDEX($H$101:$AQ$105,,MATCH($D147,$54:$54,0)-7),0),1)=VLOOKUP(BJ$137,$AD$9:$AN$16,8,FALSE),"","sed -i "&amp;IF($AK$135="MacOS","'' ","")&amp;"'s#"&amp;BJ$137&amp;"="""&amp;INDEX($E$101:$G$105,MATCH("●",INDEX($H$101:$AQ$105,,MATCH($D147,$54:$54,0)-7),0),1)&amp;""""&amp;"#"&amp;BJ$137&amp;"="&amp;""""&amp;VLOOKUP(BJ$137,$AD$9:$AN$16,8,FALSE)&amp;""""&amp;"#g'"&amp;"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7" s="73" t="str">
        <f>SUBSTITUTE(IF(VLOOKUP(BK$137,$AD$9:$AN$16,8,FALSE)=INDEX($E$107:$G$111,MATCH("●",INDEX($H$107:$AQ$111,,MATCH($D147,$54:$54,0)-7),0),1),"","sed -i "&amp;IF($AK$135="MacOS","'' ","")&amp;"'s#"&amp;BK$137&amp;"="""&amp;VLOOKUP(BK$137,$AD$9:$AN$16,8,FALSE)&amp;""""&amp;"#"&amp;BK$137&amp;"="&amp;""""&amp;INDEX($E$107:$G$111,MATCH("●",INDEX($H$107:$AQ$111,,MATCH($D147,$54:$54,0)-7),0),1)&amp;""""&amp;"#g'"&amp;" ${CONFIG_DIR}db_data_config.txt; export "&amp;BK$137&amp;"="&amp;""""&amp;INDEX($E$107:$G$111,MATCH("●",INDEX($H$107:$AQ$111,,MATCH($D147,$54:$54,0)-7),0),1)&amp;""";"),",",""",""")</f>
        <v>sed -i '' 's#ROW_COUNTS="2"#ROW_COUNTS="なし"#g' ${CONFIG_DIR}db_data_config.txt; export ROW_COUNTS="なし";</v>
      </c>
      <c r="BL147" s="73" t="str">
        <f>SUBSTITUTE(IF(INDEX($E$107:$G$111,MATCH("●",INDEX($H$107:$AQ$111,,MATCH($D147,$54:$54,0)-7),0),1)=VLOOKUP(BL$137,$AD$9:$AN$16,8,FALSE),"","sed -i "&amp;IF($AK$135="MacOS","'' ","")&amp;"'s#"&amp;BL$137&amp;"="""&amp;INDEX($E$107:$G$111,MATCH("●",INDEX($H$107:$AQ$111,,MATCH($D147,$54:$54,0)-7),0),1)&amp;""""&amp;"#"&amp;BL$137&amp;"="&amp;""""&amp;VLOOKUP(BL$137,$AD$9:$AN$16,8,FALSE)&amp;""""&amp;"#g'"&amp;"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>sed -i '' 's#ROW_COUNTS="なし"#ROW_COUNTS="2"#g' ${CONFIG_DIR}db_data_config.txt; export ROW_COUNTS="2";</v>
      </c>
      <c r="BM147" s="60" t="s">
        <v>1107</v>
      </c>
    </row>
    <row r="148" spans="4:65" ht="36" customHeight="1">
      <c r="D148" s="138">
        <f t="shared" si="3"/>
        <v>10</v>
      </c>
      <c r="E148" s="139"/>
      <c r="F148" s="139"/>
      <c r="G148" s="140"/>
      <c r="H148" s="45" t="str">
        <f t="shared" ca="1" si="2"/>
        <v>clear; echo テストケース010; sed -i '' 's#FILE_NAME="testFile"#FILE_NAME="NONE"#g' ${CONFIG_DIR}db_data_config.txt; export FILE_NAME="NONE";sh ./script/db_check_file_validate_config.sh; sed -i '' 's#FILE_NAME="NONE"#FILE_NAME="testFile"#g' ${CONFIG_DIR}db_data_config.txt; export FILE_NAME="testFile";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146" t="str" cm="1">
        <f t="array" ref="AE148">SUBSTITUTE(INDEX($H$113:$AQ$113, , MATCH($D148, $54:$54, 0)-7),"-","")</f>
        <v>正常</v>
      </c>
      <c r="AF148" s="147"/>
      <c r="AG148" s="148"/>
      <c r="AH148" s="143" t="s">
        <v>1116</v>
      </c>
      <c r="AI148" s="144"/>
      <c r="AJ148" s="144"/>
      <c r="AK148" s="144"/>
      <c r="AL148" s="144"/>
      <c r="AM148" s="144"/>
      <c r="AN148" s="144"/>
      <c r="AO148" s="144"/>
      <c r="AP148" s="144"/>
      <c r="AQ148" s="145"/>
      <c r="AS148" s="69" t="str" cm="1">
        <f t="array" ref="AS148">SUBSTITUTE(TEXT(INDEX($H$116:$AQ$116,1,$D148),"000000"),"-","")</f>
        <v>230001</v>
      </c>
      <c r="AT148" s="70"/>
      <c r="AU148" s="71"/>
      <c r="AW148" s="73" t="str">
        <f>SUBSTITUTE(IF(VLOOKUP(AW$137,$AD$9:$AN$16,8,FALSE)=INDEX($E$60:$G$62,MATCH("●",INDEX($H$60:$AQ$62,,MATCH($D148,$54:$54,0)-7),0),1),"","sed -i "&amp;IF($AK$135="MacOS","'' ","")&amp;"'s#"&amp;AW$137&amp;"="""&amp;VLOOKUP(AW$137,$AD$9:$AN$16,8,FALSE)&amp;""""&amp;"#"&amp;AW$137&amp;"="&amp;""""&amp;INDEX($E$60:$G$62,MATCH("●",INDEX($H$60:$AQ$62,,MATCH($D148,$54:$54,0)-7),0),1)&amp;""""&amp;"#g'"&amp;" ${CONFIG_DIR}db_data_config.txt; export "&amp;AW$137&amp;"="&amp;""""&amp;INDEX($E$60:$G$62,MATCH("●",INDEX($H$60:$AQ$62,,MATCH($D148,$54:$54,0)-7),0),1)&amp;""";"),",",""",""")</f>
        <v>sed -i '' 's#FILE_NAME="testFile"#FILE_NAME="NONE"#g' ${CONFIG_DIR}db_data_config.txt; export FILE_NAME="NONE";</v>
      </c>
      <c r="AX148" s="73" t="str">
        <f>SUBSTITUTE(IF(INDEX($E$60:$G$62,MATCH("●",INDEX($H$60:$AQ$62,,MATCH($D148,$54:$54,0)-7),0),1)=VLOOKUP(AX$137,$AD$9:$AN$16,8,FALSE),"","sed -i "&amp;IF($AK$135="MacOS","'' ","")&amp;"'s#"&amp;AX$137&amp;"="""&amp;INDEX($E$60:$G$62,MATCH("●",INDEX($H$60:$AQ$62,,MATCH($D148,$54:$54,0)-7),0),1)&amp;""""&amp;"#"&amp;AX$137&amp;"="&amp;""""&amp;VLOOKUP(AX$137,$AD$9:$AN$16,8,FALSE)&amp;""""&amp;"#g'"&amp;"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>sed -i '' 's#FILE_NAME="NONE"#FILE_NAME="testFile"#g' ${CONFIG_DIR}db_data_config.txt; export FILE_NAME="testFile";</v>
      </c>
      <c r="AY148" s="73" t="str">
        <f>SUBSTITUTE(IF(VLOOKUP(AY$137,$AD$9:$AN$16,8,FALSE)=INDEX($E$64:$G$69,MATCH("●",INDEX($H$64:$AQ$69,,MATCH($D148,$54:$54,0)-7),0),1),"","sed -i "&amp;IF($AK$135="MacOS","'' ","")&amp;"'s#"&amp;AY$137&amp;"="""&amp;VLOOKUP(AY$137,$AD$9:$AN$16,8,FALSE)&amp;""""&amp;"#"&amp;AY$137&amp;"="&amp;""""&amp;INDEX($E$64:$G$69,MATCH("●",INDEX($H$64:$AQ$69,,MATCH($D148,$54:$54,0)-7),0),1)&amp;""""&amp;"#g'"&amp;" ${CONFIG_DIR}db_data_config.txt; export "&amp;AY$137&amp;"="&amp;""""&amp;INDEX($E$64:$G$69,MATCH("●",INDEX($H$64:$AQ$69,,MATCH($D148,$54:$54,0)-7),0),1)&amp;""";"),",",""",""")</f>
        <v/>
      </c>
      <c r="AZ148" s="73" t="str">
        <f>SUBSTITUTE(IF(INDEX($E$64:$G$69,MATCH("●",INDEX($H$64:$AQ$69,,MATCH($D148,$54:$54,0)-7),0),1)=VLOOKUP(AZ$137,$AD$9:$AN$16,8,FALSE),"","sed -i "&amp;IF($AK$135="MacOS","'' ","")&amp;"'s#"&amp;AZ$137&amp;"="""&amp;INDEX($E$64:$G$69,MATCH("●",INDEX($H$64:$AQ$69,,MATCH($D148,$54:$54,0)-7),0),1)&amp;""""&amp;"#"&amp;AZ$137&amp;"="&amp;""""&amp;VLOOKUP(AZ$137,$AD$9:$AN$16,8,FALSE)&amp;""""&amp;"#g'"&amp;"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8" s="73" t="str">
        <f>SUBSTITUTE(IF(VLOOKUP(BA$137,$AD$9:$AN$16,8,FALSE)=INDEX($E$71:$G$78,MATCH("●",INDEX($H$71:$AQ$78,,MATCH($D148,$54:$54,0)-7),0),1),"","sed -i "&amp;IF($AK$135="MacOS","'' ","")&amp;"'s#"&amp;BA$137&amp;"="""&amp;VLOOKUP(BA$137,$AD$9:$AN$16,8,FALSE)&amp;""""&amp;"#"&amp;BA$137&amp;"="&amp;""""&amp;INDEX($E$71:$G$78,MATCH("●",INDEX($H$71:$AQ$78,,MATCH($D148,$54:$54,0)-7),0),1)&amp;""""&amp;"#g'"&amp;" ${CONFIG_DIR}db_data_config.txt; export "&amp;BA$137&amp;"="&amp;""""&amp;INDEX($E$71:$G$78,MATCH("●",INDEX($H$71:$AQ$78,,MATCH($D148,$54:$54,0)-7),0),1)&amp;""";"),",",""",""")</f>
        <v/>
      </c>
      <c r="BB148" s="73" t="str">
        <f>SUBSTITUTE(IF(INDEX($E$71:$G$78,MATCH("●",INDEX($H$71:$AQ$78,,MATCH($D148,$54:$54,0)-7),0),1)=VLOOKUP(BB$137,$AD$9:$AN$16,8,FALSE),"","sed -i "&amp;IF($AK$135="MacOS","'' ","")&amp;"'s#"&amp;BB$137&amp;"="""&amp;INDEX($E$71:$G$78,MATCH("●",INDEX($H$71:$AQ$78,,MATCH($D148,$54:$54,0)-7),0),1)&amp;""""&amp;"#"&amp;BB$137&amp;"="&amp;""""&amp;VLOOKUP(BB$137,$AD$9:$AN$16,8,FALSE)&amp;""""&amp;"#g'"&amp;"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8" s="73" t="str">
        <f>SUBSTITUTE(IF(VLOOKUP(BC$137,$AD$9:$AN$16,8,FALSE)=INDEX($E$80:$G$88,MATCH("●",INDEX($H$80:$AQ$88,,MATCH($D148,$54:$54,0)-7),0),1),"","sed -i "&amp;IF($AK$135="MacOS","'' ","")&amp;"'s#"&amp;BC$137&amp;"="""&amp;VLOOKUP(BC$137,$AD$9:$AN$16,8,FALSE)&amp;""""&amp;"#"&amp;BC$137&amp;"="&amp;""""&amp;INDEX($E$80:$G$88,MATCH("●",INDEX($H$80:$AQ$88,,MATCH($D148,$54:$54,0)-7),0),1)&amp;""""&amp;"#g'"&amp;" ${CONFIG_DIR}db_data_config.txt; export "&amp;BC$137&amp;"="&amp;""""&amp;INDEX($E$80:$G$88,MATCH("●",INDEX($H$80:$AQ$88,,MATCH($D148,$54:$54,0)-7),0),1)&amp;""";"),",",""",""")</f>
        <v/>
      </c>
      <c r="BD148" s="73" t="str">
        <f>SUBSTITUTE(IF(INDEX($E$80:$G$88,MATCH("●",INDEX($H$80:$AQ$88,,MATCH($D148,$54:$54,0)-7),0),1)=VLOOKUP(BD$137,$AD$9:$AN$16,8,FALSE),"","sed -i "&amp;IF($AK$135="MacOS","'' ","")&amp;"'s#"&amp;BD$137&amp;"="""&amp;INDEX($E$80:$G$88,MATCH("●",INDEX($H$80:$AQ$88,,MATCH($D148,$54:$54,0)-7),0),1)&amp;""""&amp;"#"&amp;BD$137&amp;"="&amp;""""&amp;VLOOKUP(BD$137,$AD$9:$AN$16,8,FALSE)&amp;""""&amp;"#g'"&amp;"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8" s="73" t="str">
        <f>SUBSTITUTE(IF(VLOOKUP(BE$137,$AD$9:$AN$16,8,FALSE)=INDEX($E$90:$G$93,MATCH("●",INDEX($H$90:$AQ$93,,MATCH($D148,$54:$54,0)-7),0),1),"","sed -i "&amp;IF($AK$135="MacOS","'' ","")&amp;"'s#"&amp;BE$137&amp;"="""&amp;VLOOKUP(BE$137,$AD$9:$AN$16,8,FALSE)&amp;""""&amp;"#"&amp;BE$137&amp;"="&amp;""""&amp;INDEX($E$90:$G$93,MATCH("●",INDEX($H$90:$AQ$93,,MATCH($D148,$54:$54,0)-7),0),1)&amp;""""&amp;"#g'"&amp;" ${CONFIG_DIR}db_data_config.txt; export "&amp;BE$137&amp;"="&amp;""""&amp;INDEX($E$90:$G$93,MATCH("●",INDEX($H$90:$AQ$93,,MATCH($D148,$54:$54,0)-7),0),1)&amp;""";"),",",""",""")</f>
        <v/>
      </c>
      <c r="BF148" s="73" t="str">
        <f>SUBSTITUTE(IF(INDEX($E$90:$G$93,MATCH("●",INDEX($H$90:$AQ$93,,MATCH($D148,$54:$54,0)-7),0),1)=VLOOKUP(BF$137,$AD$9:$AN$16,8,FALSE),"","sed -i "&amp;IF($AK$135="MacOS","'' ","")&amp;"'s#"&amp;BF$137&amp;"="""&amp;INDEX($E$90:$G$93,MATCH("●",INDEX($H$90:$AQ$93,,MATCH($D148,$54:$54,0)-7),0),1)&amp;""""&amp;"#"&amp;BF$137&amp;"="&amp;""""&amp;VLOOKUP(BF$137,$AD$9:$AN$16,8,FALSE)&amp;""""&amp;"#g'"&amp;"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8" s="73" t="str">
        <f>SUBSTITUTE(IF(VLOOKUP(BG$137,$AD$9:$AN$16,8,FALSE)=INDEX($E$95:$G$99,MATCH("●",INDEX($H$95:$AQ$99,,MATCH($D148,$54:$54,0)-7),0),1),"","sed -i "&amp;IF($AK$135="MacOS","'' ","")&amp;"'s#"&amp;BG$137&amp;"="""&amp;VLOOKUP(BG$137,$AD$9:$AN$16,8,FALSE)&amp;""""&amp;"#"&amp;BG$137&amp;"="&amp;""""&amp;INDEX($E$95:$G$99,MATCH("●",INDEX($H$95:$AQ$99,,MATCH($D148,$54:$54,0)-7),0),1)&amp;""""&amp;"#g'"&amp;" ${CONFIG_DIR}db_data_config.txt; export "&amp;BG$137&amp;"="&amp;""""&amp;INDEX($E$95:$G$99,MATCH("●",INDEX($H$95:$AQ$99,,MATCH($D148,$54:$54,0)-7),0),1)&amp;""";"),",",""",""")</f>
        <v/>
      </c>
      <c r="BH148" s="73" t="str">
        <f>SUBSTITUTE(IF(INDEX($E$95:$G$99,MATCH("●",INDEX($H$95:$AQ$99,,MATCH($D148,$54:$54,0)-7),0),1)=VLOOKUP(BH$137,$AD$9:$AN$16,8,FALSE),"","sed -i "&amp;IF($AK$135="MacOS","'' ","")&amp;"'s#"&amp;BH$137&amp;"="""&amp;INDEX($E$95:$G$99,MATCH("●",INDEX($H$95:$AQ$99,,MATCH($D148,$54:$54,0)-7),0),1)&amp;""""&amp;"#"&amp;BH$137&amp;"="&amp;""""&amp;VLOOKUP(BH$137,$AD$9:$AN$16,8,FALSE)&amp;""""&amp;"#g'"&amp;"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8" s="73" t="str">
        <f>SUBSTITUTE(IF(VLOOKUP(BI$137,$AD$9:$AN$16,8,FALSE)=INDEX($E$101:$G$105,MATCH("●",INDEX($H$101:$AQ$105,,MATCH($D148,$54:$54,0)-7),0),1),"","sed -i "&amp;IF($AK$135="MacOS","'' ","")&amp;"'s#"&amp;BI$137&amp;"="""&amp;VLOOKUP(BI$137,$AD$9:$AN$16,8,FALSE)&amp;""""&amp;"#"&amp;BI$137&amp;"="&amp;""""&amp;INDEX($E$101:$G$105,MATCH("●",INDEX($H$101:$AQ$105,,MATCH($D148,$54:$54,0)-7),0),1)&amp;""""&amp;"#g'"&amp;" ${CONFIG_DIR}db_data_config.txt; export "&amp;BI$137&amp;"="&amp;""""&amp;INDEX($E$101:$G$105,MATCH("●",INDEX($H$101:$AQ$105,,MATCH($D148,$54:$54,0)-7),0),1)&amp;""";"),",",""",""")</f>
        <v/>
      </c>
      <c r="BJ148" s="73" t="str">
        <f>SUBSTITUTE(IF(INDEX($E$101:$G$105,MATCH("●",INDEX($H$101:$AQ$105,,MATCH($D148,$54:$54,0)-7),0),1)=VLOOKUP(BJ$137,$AD$9:$AN$16,8,FALSE),"","sed -i "&amp;IF($AK$135="MacOS","'' ","")&amp;"'s#"&amp;BJ$137&amp;"="""&amp;INDEX($E$101:$G$105,MATCH("●",INDEX($H$101:$AQ$105,,MATCH($D148,$54:$54,0)-7),0),1)&amp;""""&amp;"#"&amp;BJ$137&amp;"="&amp;""""&amp;VLOOKUP(BJ$137,$AD$9:$AN$16,8,FALSE)&amp;""""&amp;"#g'"&amp;"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8" s="73" t="str">
        <f>SUBSTITUTE(IF(VLOOKUP(BK$137,$AD$9:$AN$16,8,FALSE)=INDEX($E$107:$G$111,MATCH("●",INDEX($H$107:$AQ$111,,MATCH($D148,$54:$54,0)-7),0),1),"","sed -i "&amp;IF($AK$135="MacOS","'' ","")&amp;"'s#"&amp;BK$137&amp;"="""&amp;VLOOKUP(BK$137,$AD$9:$AN$16,8,FALSE)&amp;""""&amp;"#"&amp;BK$137&amp;"="&amp;""""&amp;INDEX($E$107:$G$111,MATCH("●",INDEX($H$107:$AQ$111,,MATCH($D148,$54:$54,0)-7),0),1)&amp;""""&amp;"#g'"&amp;" ${CONFIG_DIR}db_data_config.txt; export "&amp;BK$137&amp;"="&amp;""""&amp;INDEX($E$107:$G$111,MATCH("●",INDEX($H$107:$AQ$111,,MATCH($D148,$54:$54,0)-7),0),1)&amp;""";"),",",""",""")</f>
        <v/>
      </c>
      <c r="BL148" s="73" t="str">
        <f>SUBSTITUTE(IF(INDEX($E$107:$G$111,MATCH("●",INDEX($H$107:$AQ$111,,MATCH($D148,$54:$54,0)-7),0),1)=VLOOKUP(BL$137,$AD$9:$AN$16,8,FALSE),"","sed -i "&amp;IF($AK$135="MacOS","'' ","")&amp;"'s#"&amp;BL$137&amp;"="""&amp;INDEX($E$107:$G$111,MATCH("●",INDEX($H$107:$AQ$111,,MATCH($D148,$54:$54,0)-7),0),1)&amp;""""&amp;"#"&amp;BL$137&amp;"="&amp;""""&amp;VLOOKUP(BL$137,$AD$9:$AN$16,8,FALSE)&amp;""""&amp;"#g'"&amp;"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8" s="60" t="s">
        <v>1107</v>
      </c>
    </row>
    <row r="149" spans="4:65" ht="36" customHeight="1">
      <c r="D149" s="138">
        <f t="shared" si="3"/>
        <v>11</v>
      </c>
      <c r="E149" s="139"/>
      <c r="F149" s="139"/>
      <c r="G149" s="140"/>
      <c r="H149" s="45" t="str">
        <f t="shared" ca="1" si="2"/>
        <v xml:space="preserve">clear; echo テストケース011; sh ./script/db_check_file_validate_config.sh; 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146" t="str" cm="1">
        <f t="array" ref="AE149">SUBSTITUTE(INDEX($H$113:$AQ$113, , MATCH($D149, $54:$54, 0)-7),"-","")</f>
        <v>正常</v>
      </c>
      <c r="AF149" s="147"/>
      <c r="AG149" s="148"/>
      <c r="AH149" s="143" t="s">
        <v>1117</v>
      </c>
      <c r="AI149" s="144"/>
      <c r="AJ149" s="144"/>
      <c r="AK149" s="144"/>
      <c r="AL149" s="144"/>
      <c r="AM149" s="144"/>
      <c r="AN149" s="144"/>
      <c r="AO149" s="144"/>
      <c r="AP149" s="144"/>
      <c r="AQ149" s="145"/>
      <c r="AS149" s="69" t="str" cm="1">
        <f t="array" ref="AS149">SUBSTITUTE(TEXT(INDEX($H$116:$AQ$116,1,$D149),"000000"),"-","")</f>
        <v>230001</v>
      </c>
      <c r="AT149" s="70"/>
      <c r="AU149" s="71"/>
      <c r="AW149" s="73" t="str">
        <f>SUBSTITUTE(IF(VLOOKUP(AW$137,$AD$9:$AN$16,8,FALSE)=INDEX($E$60:$G$62,MATCH("●",INDEX($H$60:$AQ$62,,MATCH($D149,$54:$54,0)-7),0),1),"","sed -i "&amp;IF($AK$135="MacOS","'' ","")&amp;"'s#"&amp;AW$137&amp;"="""&amp;VLOOKUP(AW$137,$AD$9:$AN$16,8,FALSE)&amp;""""&amp;"#"&amp;AW$137&amp;"="&amp;""""&amp;INDEX($E$60:$G$62,MATCH("●",INDEX($H$60:$AQ$62,,MATCH($D149,$54:$54,0)-7),0),1)&amp;""""&amp;"#g'"&amp;" ${CONFIG_DIR}db_data_config.txt; export "&amp;AW$137&amp;"="&amp;""""&amp;INDEX($E$60:$G$62,MATCH("●",INDEX($H$60:$AQ$62,,MATCH($D149,$54:$54,0)-7),0),1)&amp;""";"),",",""",""")</f>
        <v/>
      </c>
      <c r="AX149" s="73" t="str">
        <f>SUBSTITUTE(IF(INDEX($E$60:$G$62,MATCH("●",INDEX($H$60:$AQ$62,,MATCH($D149,$54:$54,0)-7),0),1)=VLOOKUP(AX$137,$AD$9:$AN$16,8,FALSE),"","sed -i "&amp;IF($AK$135="MacOS","'' ","")&amp;"'s#"&amp;AX$137&amp;"="""&amp;INDEX($E$60:$G$62,MATCH("●",INDEX($H$60:$AQ$62,,MATCH($D149,$54:$54,0)-7),0),1)&amp;""""&amp;"#"&amp;AX$137&amp;"="&amp;""""&amp;VLOOKUP(AX$137,$AD$9:$AN$16,8,FALSE)&amp;""""&amp;"#g'"&amp;"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9" s="73" t="str">
        <f>SUBSTITUTE(IF(VLOOKUP(AY$137,$AD$9:$AN$16,8,FALSE)=INDEX($E$64:$G$69,MATCH("●",INDEX($H$64:$AQ$69,,MATCH($D149,$54:$54,0)-7),0),1),"","sed -i "&amp;IF($AK$135="MacOS","'' ","")&amp;"'s#"&amp;AY$137&amp;"="""&amp;VLOOKUP(AY$137,$AD$9:$AN$16,8,FALSE)&amp;""""&amp;"#"&amp;AY$137&amp;"="&amp;""""&amp;INDEX($E$64:$G$69,MATCH("●",INDEX($H$64:$AQ$69,,MATCH($D149,$54:$54,0)-7),0),1)&amp;""""&amp;"#g'"&amp;" ${CONFIG_DIR}db_data_config.txt; export "&amp;AY$137&amp;"="&amp;""""&amp;INDEX($E$64:$G$69,MATCH("●",INDEX($H$64:$AQ$69,,MATCH($D149,$54:$54,0)-7),0),1)&amp;""";"),",",""",""")</f>
        <v/>
      </c>
      <c r="AZ149" s="73" t="str">
        <f>SUBSTITUTE(IF(INDEX($E$64:$G$69,MATCH("●",INDEX($H$64:$AQ$69,,MATCH($D149,$54:$54,0)-7),0),1)=VLOOKUP(AZ$137,$AD$9:$AN$16,8,FALSE),"","sed -i "&amp;IF($AK$135="MacOS","'' ","")&amp;"'s#"&amp;AZ$137&amp;"="""&amp;INDEX($E$64:$G$69,MATCH("●",INDEX($H$64:$AQ$69,,MATCH($D149,$54:$54,0)-7),0),1)&amp;""""&amp;"#"&amp;AZ$137&amp;"="&amp;""""&amp;VLOOKUP(AZ$137,$AD$9:$AN$16,8,FALSE)&amp;""""&amp;"#g'"&amp;"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9" s="73" t="str">
        <f>SUBSTITUTE(IF(VLOOKUP(BA$137,$AD$9:$AN$16,8,FALSE)=INDEX($E$71:$G$78,MATCH("●",INDEX($H$71:$AQ$78,,MATCH($D149,$54:$54,0)-7),0),1),"","sed -i "&amp;IF($AK$135="MacOS","'' ","")&amp;"'s#"&amp;BA$137&amp;"="""&amp;VLOOKUP(BA$137,$AD$9:$AN$16,8,FALSE)&amp;""""&amp;"#"&amp;BA$137&amp;"="&amp;""""&amp;INDEX($E$71:$G$78,MATCH("●",INDEX($H$71:$AQ$78,,MATCH($D149,$54:$54,0)-7),0),1)&amp;""""&amp;"#g'"&amp;" ${CONFIG_DIR}db_data_config.txt; export "&amp;BA$137&amp;"="&amp;""""&amp;INDEX($E$71:$G$78,MATCH("●",INDEX($H$71:$AQ$78,,MATCH($D149,$54:$54,0)-7),0),1)&amp;""";"),",",""",""")</f>
        <v/>
      </c>
      <c r="BB149" s="73" t="str">
        <f>SUBSTITUTE(IF(INDEX($E$71:$G$78,MATCH("●",INDEX($H$71:$AQ$78,,MATCH($D149,$54:$54,0)-7),0),1)=VLOOKUP(BB$137,$AD$9:$AN$16,8,FALSE),"","sed -i "&amp;IF($AK$135="MacOS","'' ","")&amp;"'s#"&amp;BB$137&amp;"="""&amp;INDEX($E$71:$G$78,MATCH("●",INDEX($H$71:$AQ$78,,MATCH($D149,$54:$54,0)-7),0),1)&amp;""""&amp;"#"&amp;BB$137&amp;"="&amp;""""&amp;VLOOKUP(BB$137,$AD$9:$AN$16,8,FALSE)&amp;""""&amp;"#g'"&amp;"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9" s="73" t="str">
        <f>SUBSTITUTE(IF(VLOOKUP(BC$137,$AD$9:$AN$16,8,FALSE)=INDEX($E$80:$G$88,MATCH("●",INDEX($H$80:$AQ$88,,MATCH($D149,$54:$54,0)-7),0),1),"","sed -i "&amp;IF($AK$135="MacOS","'' ","")&amp;"'s#"&amp;BC$137&amp;"="""&amp;VLOOKUP(BC$137,$AD$9:$AN$16,8,FALSE)&amp;""""&amp;"#"&amp;BC$137&amp;"="&amp;""""&amp;INDEX($E$80:$G$88,MATCH("●",INDEX($H$80:$AQ$88,,MATCH($D149,$54:$54,0)-7),0),1)&amp;""""&amp;"#g'"&amp;" ${CONFIG_DIR}db_data_config.txt; export "&amp;BC$137&amp;"="&amp;""""&amp;INDEX($E$80:$G$88,MATCH("●",INDEX($H$80:$AQ$88,,MATCH($D149,$54:$54,0)-7),0),1)&amp;""";"),",",""",""")</f>
        <v/>
      </c>
      <c r="BD149" s="73" t="str">
        <f>SUBSTITUTE(IF(INDEX($E$80:$G$88,MATCH("●",INDEX($H$80:$AQ$88,,MATCH($D149,$54:$54,0)-7),0),1)=VLOOKUP(BD$137,$AD$9:$AN$16,8,FALSE),"","sed -i "&amp;IF($AK$135="MacOS","'' ","")&amp;"'s#"&amp;BD$137&amp;"="""&amp;INDEX($E$80:$G$88,MATCH("●",INDEX($H$80:$AQ$88,,MATCH($D149,$54:$54,0)-7),0),1)&amp;""""&amp;"#"&amp;BD$137&amp;"="&amp;""""&amp;VLOOKUP(BD$137,$AD$9:$AN$16,8,FALSE)&amp;""""&amp;"#g'"&amp;"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9" s="73" t="str">
        <f>SUBSTITUTE(IF(VLOOKUP(BE$137,$AD$9:$AN$16,8,FALSE)=INDEX($E$90:$G$93,MATCH("●",INDEX($H$90:$AQ$93,,MATCH($D149,$54:$54,0)-7),0),1),"","sed -i "&amp;IF($AK$135="MacOS","'' ","")&amp;"'s#"&amp;BE$137&amp;"="""&amp;VLOOKUP(BE$137,$AD$9:$AN$16,8,FALSE)&amp;""""&amp;"#"&amp;BE$137&amp;"="&amp;""""&amp;INDEX($E$90:$G$93,MATCH("●",INDEX($H$90:$AQ$93,,MATCH($D149,$54:$54,0)-7),0),1)&amp;""""&amp;"#g'"&amp;" ${CONFIG_DIR}db_data_config.txt; export "&amp;BE$137&amp;"="&amp;""""&amp;INDEX($E$90:$G$93,MATCH("●",INDEX($H$90:$AQ$93,,MATCH($D149,$54:$54,0)-7),0),1)&amp;""";"),",",""",""")</f>
        <v/>
      </c>
      <c r="BF149" s="73" t="str">
        <f>SUBSTITUTE(IF(INDEX($E$90:$G$93,MATCH("●",INDEX($H$90:$AQ$93,,MATCH($D149,$54:$54,0)-7),0),1)=VLOOKUP(BF$137,$AD$9:$AN$16,8,FALSE),"","sed -i "&amp;IF($AK$135="MacOS","'' ","")&amp;"'s#"&amp;BF$137&amp;"="""&amp;INDEX($E$90:$G$93,MATCH("●",INDEX($H$90:$AQ$93,,MATCH($D149,$54:$54,0)-7),0),1)&amp;""""&amp;"#"&amp;BF$137&amp;"="&amp;""""&amp;VLOOKUP(BF$137,$AD$9:$AN$16,8,FALSE)&amp;""""&amp;"#g'"&amp;"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9" s="73" t="str">
        <f>SUBSTITUTE(IF(VLOOKUP(BG$137,$AD$9:$AN$16,8,FALSE)=INDEX($E$95:$G$99,MATCH("●",INDEX($H$95:$AQ$99,,MATCH($D149,$54:$54,0)-7),0),1),"","sed -i "&amp;IF($AK$135="MacOS","'' ","")&amp;"'s#"&amp;BG$137&amp;"="""&amp;VLOOKUP(BG$137,$AD$9:$AN$16,8,FALSE)&amp;""""&amp;"#"&amp;BG$137&amp;"="&amp;""""&amp;INDEX($E$95:$G$99,MATCH("●",INDEX($H$95:$AQ$99,,MATCH($D149,$54:$54,0)-7),0),1)&amp;""""&amp;"#g'"&amp;" ${CONFIG_DIR}db_data_config.txt; export "&amp;BG$137&amp;"="&amp;""""&amp;INDEX($E$95:$G$99,MATCH("●",INDEX($H$95:$AQ$99,,MATCH($D149,$54:$54,0)-7),0),1)&amp;""";"),",",""",""")</f>
        <v/>
      </c>
      <c r="BH149" s="73" t="str">
        <f>SUBSTITUTE(IF(INDEX($E$95:$G$99,MATCH("●",INDEX($H$95:$AQ$99,,MATCH($D149,$54:$54,0)-7),0),1)=VLOOKUP(BH$137,$AD$9:$AN$16,8,FALSE),"","sed -i "&amp;IF($AK$135="MacOS","'' ","")&amp;"'s#"&amp;BH$137&amp;"="""&amp;INDEX($E$95:$G$99,MATCH("●",INDEX($H$95:$AQ$99,,MATCH($D149,$54:$54,0)-7),0),1)&amp;""""&amp;"#"&amp;BH$137&amp;"="&amp;""""&amp;VLOOKUP(BH$137,$AD$9:$AN$16,8,FALSE)&amp;""""&amp;"#g'"&amp;"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9" s="73" t="str">
        <f>SUBSTITUTE(IF(VLOOKUP(BI$137,$AD$9:$AN$16,8,FALSE)=INDEX($E$101:$G$105,MATCH("●",INDEX($H$101:$AQ$105,,MATCH($D149,$54:$54,0)-7),0),1),"","sed -i "&amp;IF($AK$135="MacOS","'' ","")&amp;"'s#"&amp;BI$137&amp;"="""&amp;VLOOKUP(BI$137,$AD$9:$AN$16,8,FALSE)&amp;""""&amp;"#"&amp;BI$137&amp;"="&amp;""""&amp;INDEX($E$101:$G$105,MATCH("●",INDEX($H$101:$AQ$105,,MATCH($D149,$54:$54,0)-7),0),1)&amp;""""&amp;"#g'"&amp;" ${CONFIG_DIR}db_data_config.txt; export "&amp;BI$137&amp;"="&amp;""""&amp;INDEX($E$101:$G$105,MATCH("●",INDEX($H$101:$AQ$105,,MATCH($D149,$54:$54,0)-7),0),1)&amp;""";"),",",""",""")</f>
        <v/>
      </c>
      <c r="BJ149" s="73" t="str">
        <f>SUBSTITUTE(IF(INDEX($E$101:$G$105,MATCH("●",INDEX($H$101:$AQ$105,,MATCH($D149,$54:$54,0)-7),0),1)=VLOOKUP(BJ$137,$AD$9:$AN$16,8,FALSE),"","sed -i "&amp;IF($AK$135="MacOS","'' ","")&amp;"'s#"&amp;BJ$137&amp;"="""&amp;INDEX($E$101:$G$105,MATCH("●",INDEX($H$101:$AQ$105,,MATCH($D149,$54:$54,0)-7),0),1)&amp;""""&amp;"#"&amp;BJ$137&amp;"="&amp;""""&amp;VLOOKUP(BJ$137,$AD$9:$AN$16,8,FALSE)&amp;""""&amp;"#g'"&amp;"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9" s="73" t="str">
        <f>SUBSTITUTE(IF(VLOOKUP(BK$137,$AD$9:$AN$16,8,FALSE)=INDEX($E$107:$G$111,MATCH("●",INDEX($H$107:$AQ$111,,MATCH($D149,$54:$54,0)-7),0),1),"","sed -i "&amp;IF($AK$135="MacOS","'' ","")&amp;"'s#"&amp;BK$137&amp;"="""&amp;VLOOKUP(BK$137,$AD$9:$AN$16,8,FALSE)&amp;""""&amp;"#"&amp;BK$137&amp;"="&amp;""""&amp;INDEX($E$107:$G$111,MATCH("●",INDEX($H$107:$AQ$111,,MATCH($D149,$54:$54,0)-7),0),1)&amp;""""&amp;"#g'"&amp;" ${CONFIG_DIR}db_data_config.txt; export "&amp;BK$137&amp;"="&amp;""""&amp;INDEX($E$107:$G$111,MATCH("●",INDEX($H$107:$AQ$111,,MATCH($D149,$54:$54,0)-7),0),1)&amp;""";"),",",""",""")</f>
        <v/>
      </c>
      <c r="BL149" s="73" t="str">
        <f>SUBSTITUTE(IF(INDEX($E$107:$G$111,MATCH("●",INDEX($H$107:$AQ$111,,MATCH($D149,$54:$54,0)-7),0),1)=VLOOKUP(BL$137,$AD$9:$AN$16,8,FALSE),"","sed -i "&amp;IF($AK$135="MacOS","'' ","")&amp;"'s#"&amp;BL$137&amp;"="""&amp;INDEX($E$107:$G$111,MATCH("●",INDEX($H$107:$AQ$111,,MATCH($D149,$54:$54,0)-7),0),1)&amp;""""&amp;"#"&amp;BL$137&amp;"="&amp;""""&amp;VLOOKUP(BL$137,$AD$9:$AN$16,8,FALSE)&amp;""""&amp;"#g'"&amp;"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9" s="60" t="s">
        <v>1107</v>
      </c>
    </row>
    <row r="150" spans="4:65" ht="36" customHeight="1">
      <c r="D150" s="138">
        <f t="shared" si="3"/>
        <v>12</v>
      </c>
      <c r="E150" s="139"/>
      <c r="F150" s="139"/>
      <c r="G150" s="140"/>
      <c r="H150" s="45" t="str">
        <f t="shared" ca="1" si="2"/>
        <v>clear; echo テストケース012; sed -i '' 's#FILE_EXTENSION=".csv"#FILE_EXTENSION=".tsv"#g' ${CONFIG_DIR}db_data_config.txt; export FILE_EXTENSION=".tsv";sh ./script/db_check_file_validate_config.sh; sed -i '' 's#FILE_EXTENSION=".tsv"#FILE_EXTENSION=".csv"#g' ${CONFIG_DIR}db_data_config.txt;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146" t="str" cm="1">
        <f t="array" ref="AE150">SUBSTITUTE(INDEX($H$113:$AQ$113, , MATCH($D150, $54:$54, 0)-7),"-","")</f>
        <v>正常</v>
      </c>
      <c r="AF150" s="147"/>
      <c r="AG150" s="148"/>
      <c r="AH150" s="143" t="s">
        <v>1118</v>
      </c>
      <c r="AI150" s="144"/>
      <c r="AJ150" s="144"/>
      <c r="AK150" s="144"/>
      <c r="AL150" s="144"/>
      <c r="AM150" s="144"/>
      <c r="AN150" s="144"/>
      <c r="AO150" s="144"/>
      <c r="AP150" s="144"/>
      <c r="AQ150" s="145"/>
      <c r="AS150" s="69" t="str" cm="1">
        <f t="array" ref="AS150">SUBSTITUTE(TEXT(INDEX($H$116:$AQ$116,1,$D150),"000000"),"-","")</f>
        <v>230001</v>
      </c>
      <c r="AT150" s="70"/>
      <c r="AU150" s="71"/>
      <c r="AW150" s="73" t="str">
        <f>SUBSTITUTE(IF(VLOOKUP(AW$137,$AD$9:$AN$16,8,FALSE)=INDEX($E$60:$G$62,MATCH("●",INDEX($H$60:$AQ$62,,MATCH($D150,$54:$54,0)-7),0),1),"","sed -i "&amp;IF($AK$135="MacOS","'' ","")&amp;"'s#"&amp;AW$137&amp;"="""&amp;VLOOKUP(AW$137,$AD$9:$AN$16,8,FALSE)&amp;""""&amp;"#"&amp;AW$137&amp;"="&amp;""""&amp;INDEX($E$60:$G$62,MATCH("●",INDEX($H$60:$AQ$62,,MATCH($D150,$54:$54,0)-7),0),1)&amp;""""&amp;"#g'"&amp;" ${CONFIG_DIR}db_data_config.txt; export "&amp;AW$137&amp;"="&amp;""""&amp;INDEX($E$60:$G$62,MATCH("●",INDEX($H$60:$AQ$62,,MATCH($D150,$54:$54,0)-7),0),1)&amp;""";"),",",""",""")</f>
        <v/>
      </c>
      <c r="AX150" s="73" t="str">
        <f>SUBSTITUTE(IF(INDEX($E$60:$G$62,MATCH("●",INDEX($H$60:$AQ$62,,MATCH($D150,$54:$54,0)-7),0),1)=VLOOKUP(AX$137,$AD$9:$AN$16,8,FALSE),"","sed -i "&amp;IF($AK$135="MacOS","'' ","")&amp;"'s#"&amp;AX$137&amp;"="""&amp;INDEX($E$60:$G$62,MATCH("●",INDEX($H$60:$AQ$62,,MATCH($D150,$54:$54,0)-7),0),1)&amp;""""&amp;"#"&amp;AX$137&amp;"="&amp;""""&amp;VLOOKUP(AX$137,$AD$9:$AN$16,8,FALSE)&amp;""""&amp;"#g'"&amp;"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0" s="73" t="str">
        <f>SUBSTITUTE(IF(VLOOKUP(AY$137,$AD$9:$AN$16,8,FALSE)=INDEX($E$64:$G$69,MATCH("●",INDEX($H$64:$AQ$69,,MATCH($D150,$54:$54,0)-7),0),1),"","sed -i "&amp;IF($AK$135="MacOS","'' ","")&amp;"'s#"&amp;AY$137&amp;"="""&amp;VLOOKUP(AY$137,$AD$9:$AN$16,8,FALSE)&amp;""""&amp;"#"&amp;AY$137&amp;"="&amp;""""&amp;INDEX($E$64:$G$69,MATCH("●",INDEX($H$64:$AQ$69,,MATCH($D150,$54:$54,0)-7),0),1)&amp;""""&amp;"#g'"&amp;" ${CONFIG_DIR}db_data_config.txt; export "&amp;AY$137&amp;"="&amp;""""&amp;INDEX($E$64:$G$69,MATCH("●",INDEX($H$64:$AQ$69,,MATCH($D150,$54:$54,0)-7),0),1)&amp;""";"),",",""",""")</f>
        <v>sed -i '' 's#FILE_EXTENSION=".csv"#FILE_EXTENSION=".tsv"#g' ${CONFIG_DIR}db_data_config.txt; export FILE_EXTENSION=".tsv";</v>
      </c>
      <c r="AZ150" s="73" t="str">
        <f>SUBSTITUTE(IF(INDEX($E$64:$G$69,MATCH("●",INDEX($H$64:$AQ$69,,MATCH($D150,$54:$54,0)-7),0),1)=VLOOKUP(AZ$137,$AD$9:$AN$16,8,FALSE),"","sed -i "&amp;IF($AK$135="MacOS","'' ","")&amp;"'s#"&amp;AZ$137&amp;"="""&amp;INDEX($E$64:$G$69,MATCH("●",INDEX($H$64:$AQ$69,,MATCH($D150,$54:$54,0)-7),0),1)&amp;""""&amp;"#"&amp;AZ$137&amp;"="&amp;""""&amp;VLOOKUP(AZ$137,$AD$9:$AN$16,8,FALSE)&amp;""""&amp;"#g'"&amp;"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's#FILE_EXTENSION=".tsv"#FILE_EXTENSION=".csv"#g' ${CONFIG_DIR}db_data_config.txt; export FILE_EXTENSION=".csv";</v>
      </c>
      <c r="BA150" s="73" t="str">
        <f>SUBSTITUTE(IF(VLOOKUP(BA$137,$AD$9:$AN$16,8,FALSE)=INDEX($E$71:$G$78,MATCH("●",INDEX($H$71:$AQ$78,,MATCH($D150,$54:$54,0)-7),0),1),"","sed -i "&amp;IF($AK$135="MacOS","'' ","")&amp;"'s#"&amp;BA$137&amp;"="""&amp;VLOOKUP(BA$137,$AD$9:$AN$16,8,FALSE)&amp;""""&amp;"#"&amp;BA$137&amp;"="&amp;""""&amp;INDEX($E$71:$G$78,MATCH("●",INDEX($H$71:$AQ$78,,MATCH($D150,$54:$54,0)-7),0),1)&amp;""""&amp;"#g'"&amp;" ${CONFIG_DIR}db_data_config.txt; export "&amp;BA$137&amp;"="&amp;""""&amp;INDEX($E$71:$G$78,MATCH("●",INDEX($H$71:$AQ$78,,MATCH($D150,$54:$54,0)-7),0),1)&amp;""";"),",",""",""")</f>
        <v/>
      </c>
      <c r="BB150" s="73" t="str">
        <f>SUBSTITUTE(IF(INDEX($E$71:$G$78,MATCH("●",INDEX($H$71:$AQ$78,,MATCH($D150,$54:$54,0)-7),0),1)=VLOOKUP(BB$137,$AD$9:$AN$16,8,FALSE),"","sed -i "&amp;IF($AK$135="MacOS","'' ","")&amp;"'s#"&amp;BB$137&amp;"="""&amp;INDEX($E$71:$G$78,MATCH("●",INDEX($H$71:$AQ$78,,MATCH($D150,$54:$54,0)-7),0),1)&amp;""""&amp;"#"&amp;BB$137&amp;"="&amp;""""&amp;VLOOKUP(BB$137,$AD$9:$AN$16,8,FALSE)&amp;""""&amp;"#g'"&amp;"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0" s="73" t="str">
        <f>SUBSTITUTE(IF(VLOOKUP(BC$137,$AD$9:$AN$16,8,FALSE)=INDEX($E$80:$G$88,MATCH("●",INDEX($H$80:$AQ$88,,MATCH($D150,$54:$54,0)-7),0),1),"","sed -i "&amp;IF($AK$135="MacOS","'' ","")&amp;"'s#"&amp;BC$137&amp;"="""&amp;VLOOKUP(BC$137,$AD$9:$AN$16,8,FALSE)&amp;""""&amp;"#"&amp;BC$137&amp;"="&amp;""""&amp;INDEX($E$80:$G$88,MATCH("●",INDEX($H$80:$AQ$88,,MATCH($D150,$54:$54,0)-7),0),1)&amp;""""&amp;"#g'"&amp;" ${CONFIG_DIR}db_data_config.txt; export "&amp;BC$137&amp;"="&amp;""""&amp;INDEX($E$80:$G$88,MATCH("●",INDEX($H$80:$AQ$88,,MATCH($D150,$54:$54,0)-7),0),1)&amp;""";"),",",""",""")</f>
        <v/>
      </c>
      <c r="BD150" s="73" t="str">
        <f>SUBSTITUTE(IF(INDEX($E$80:$G$88,MATCH("●",INDEX($H$80:$AQ$88,,MATCH($D150,$54:$54,0)-7),0),1)=VLOOKUP(BD$137,$AD$9:$AN$16,8,FALSE),"","sed -i "&amp;IF($AK$135="MacOS","'' ","")&amp;"'s#"&amp;BD$137&amp;"="""&amp;INDEX($E$80:$G$88,MATCH("●",INDEX($H$80:$AQ$88,,MATCH($D150,$54:$54,0)-7),0),1)&amp;""""&amp;"#"&amp;BD$137&amp;"="&amp;""""&amp;VLOOKUP(BD$137,$AD$9:$AN$16,8,FALSE)&amp;""""&amp;"#g'"&amp;"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0" s="73" t="str">
        <f>SUBSTITUTE(IF(VLOOKUP(BE$137,$AD$9:$AN$16,8,FALSE)=INDEX($E$90:$G$93,MATCH("●",INDEX($H$90:$AQ$93,,MATCH($D150,$54:$54,0)-7),0),1),"","sed -i "&amp;IF($AK$135="MacOS","'' ","")&amp;"'s#"&amp;BE$137&amp;"="""&amp;VLOOKUP(BE$137,$AD$9:$AN$16,8,FALSE)&amp;""""&amp;"#"&amp;BE$137&amp;"="&amp;""""&amp;INDEX($E$90:$G$93,MATCH("●",INDEX($H$90:$AQ$93,,MATCH($D150,$54:$54,0)-7),0),1)&amp;""""&amp;"#g'"&amp;" ${CONFIG_DIR}db_data_config.txt; export "&amp;BE$137&amp;"="&amp;""""&amp;INDEX($E$90:$G$93,MATCH("●",INDEX($H$90:$AQ$93,,MATCH($D150,$54:$54,0)-7),0),1)&amp;""";"),",",""",""")</f>
        <v/>
      </c>
      <c r="BF150" s="73" t="str">
        <f>SUBSTITUTE(IF(INDEX($E$90:$G$93,MATCH("●",INDEX($H$90:$AQ$93,,MATCH($D150,$54:$54,0)-7),0),1)=VLOOKUP(BF$137,$AD$9:$AN$16,8,FALSE),"","sed -i "&amp;IF($AK$135="MacOS","'' ","")&amp;"'s#"&amp;BF$137&amp;"="""&amp;INDEX($E$90:$G$93,MATCH("●",INDEX($H$90:$AQ$93,,MATCH($D150,$54:$54,0)-7),0),1)&amp;""""&amp;"#"&amp;BF$137&amp;"="&amp;""""&amp;VLOOKUP(BF$137,$AD$9:$AN$16,8,FALSE)&amp;""""&amp;"#g'"&amp;"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0" s="73" t="str">
        <f>SUBSTITUTE(IF(VLOOKUP(BG$137,$AD$9:$AN$16,8,FALSE)=INDEX($E$95:$G$99,MATCH("●",INDEX($H$95:$AQ$99,,MATCH($D150,$54:$54,0)-7),0),1),"","sed -i "&amp;IF($AK$135="MacOS","'' ","")&amp;"'s#"&amp;BG$137&amp;"="""&amp;VLOOKUP(BG$137,$AD$9:$AN$16,8,FALSE)&amp;""""&amp;"#"&amp;BG$137&amp;"="&amp;""""&amp;INDEX($E$95:$G$99,MATCH("●",INDEX($H$95:$AQ$99,,MATCH($D150,$54:$54,0)-7),0),1)&amp;""""&amp;"#g'"&amp;" ${CONFIG_DIR}db_data_config.txt; export "&amp;BG$137&amp;"="&amp;""""&amp;INDEX($E$95:$G$99,MATCH("●",INDEX($H$95:$AQ$99,,MATCH($D150,$54:$54,0)-7),0),1)&amp;""";"),",",""",""")</f>
        <v/>
      </c>
      <c r="BH150" s="73" t="str">
        <f>SUBSTITUTE(IF(INDEX($E$95:$G$99,MATCH("●",INDEX($H$95:$AQ$99,,MATCH($D150,$54:$54,0)-7),0),1)=VLOOKUP(BH$137,$AD$9:$AN$16,8,FALSE),"","sed -i "&amp;IF($AK$135="MacOS","'' ","")&amp;"'s#"&amp;BH$137&amp;"="""&amp;INDEX($E$95:$G$99,MATCH("●",INDEX($H$95:$AQ$99,,MATCH($D150,$54:$54,0)-7),0),1)&amp;""""&amp;"#"&amp;BH$137&amp;"="&amp;""""&amp;VLOOKUP(BH$137,$AD$9:$AN$16,8,FALSE)&amp;""""&amp;"#g'"&amp;"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0" s="73" t="str">
        <f>SUBSTITUTE(IF(VLOOKUP(BI$137,$AD$9:$AN$16,8,FALSE)=INDEX($E$101:$G$105,MATCH("●",INDEX($H$101:$AQ$105,,MATCH($D150,$54:$54,0)-7),0),1),"","sed -i "&amp;IF($AK$135="MacOS","'' ","")&amp;"'s#"&amp;BI$137&amp;"="""&amp;VLOOKUP(BI$137,$AD$9:$AN$16,8,FALSE)&amp;""""&amp;"#"&amp;BI$137&amp;"="&amp;""""&amp;INDEX($E$101:$G$105,MATCH("●",INDEX($H$101:$AQ$105,,MATCH($D150,$54:$54,0)-7),0),1)&amp;""""&amp;"#g'"&amp;" ${CONFIG_DIR}db_data_config.txt; export "&amp;BI$137&amp;"="&amp;""""&amp;INDEX($E$101:$G$105,MATCH("●",INDEX($H$101:$AQ$105,,MATCH($D150,$54:$54,0)-7),0),1)&amp;""";"),",",""",""")</f>
        <v/>
      </c>
      <c r="BJ150" s="73" t="str">
        <f>SUBSTITUTE(IF(INDEX($E$101:$G$105,MATCH("●",INDEX($H$101:$AQ$105,,MATCH($D150,$54:$54,0)-7),0),1)=VLOOKUP(BJ$137,$AD$9:$AN$16,8,FALSE),"","sed -i "&amp;IF($AK$135="MacOS","'' ","")&amp;"'s#"&amp;BJ$137&amp;"="""&amp;INDEX($E$101:$G$105,MATCH("●",INDEX($H$101:$AQ$105,,MATCH($D150,$54:$54,0)-7),0),1)&amp;""""&amp;"#"&amp;BJ$137&amp;"="&amp;""""&amp;VLOOKUP(BJ$137,$AD$9:$AN$16,8,FALSE)&amp;""""&amp;"#g'"&amp;"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0" s="73" t="str">
        <f>SUBSTITUTE(IF(VLOOKUP(BK$137,$AD$9:$AN$16,8,FALSE)=INDEX($E$107:$G$111,MATCH("●",INDEX($H$107:$AQ$111,,MATCH($D150,$54:$54,0)-7),0),1),"","sed -i "&amp;IF($AK$135="MacOS","'' ","")&amp;"'s#"&amp;BK$137&amp;"="""&amp;VLOOKUP(BK$137,$AD$9:$AN$16,8,FALSE)&amp;""""&amp;"#"&amp;BK$137&amp;"="&amp;""""&amp;INDEX($E$107:$G$111,MATCH("●",INDEX($H$107:$AQ$111,,MATCH($D150,$54:$54,0)-7),0),1)&amp;""""&amp;"#g'"&amp;" ${CONFIG_DIR}db_data_config.txt; export "&amp;BK$137&amp;"="&amp;""""&amp;INDEX($E$107:$G$111,MATCH("●",INDEX($H$107:$AQ$111,,MATCH($D150,$54:$54,0)-7),0),1)&amp;""";"),",",""",""")</f>
        <v/>
      </c>
      <c r="BL150" s="73" t="str">
        <f>SUBSTITUTE(IF(INDEX($E$107:$G$111,MATCH("●",INDEX($H$107:$AQ$111,,MATCH($D150,$54:$54,0)-7),0),1)=VLOOKUP(BL$137,$AD$9:$AN$16,8,FALSE),"","sed -i "&amp;IF($AK$135="MacOS","'' ","")&amp;"'s#"&amp;BL$137&amp;"="""&amp;INDEX($E$107:$G$111,MATCH("●",INDEX($H$107:$AQ$111,,MATCH($D150,$54:$54,0)-7),0),1)&amp;""""&amp;"#"&amp;BL$137&amp;"="&amp;""""&amp;VLOOKUP(BL$137,$AD$9:$AN$16,8,FALSE)&amp;""""&amp;"#g'"&amp;"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0" s="60" t="s">
        <v>1107</v>
      </c>
    </row>
    <row r="151" spans="4:65" ht="36" customHeight="1">
      <c r="D151" s="138">
        <f t="shared" si="3"/>
        <v>13</v>
      </c>
      <c r="E151" s="139"/>
      <c r="F151" s="139"/>
      <c r="G151" s="140"/>
      <c r="H151" s="45" t="str">
        <f t="shared" ca="1" si="2"/>
        <v>clear; echo テストケース013; sed -i '' 's#FILE_EXTENSION=".csv"#FILE_EXTENSION=".txt"#g' ${CONFIG_DIR}db_data_config.txt; export FILE_EXTENSION=".txt";sh ./script/db_check_file_validate_config.sh; sed -i '' 's#FILE_EXTENSION=".txt"#FILE_EXTENSION=".csv"#g' ${CONFIG_DIR}db_data_config.txt; export FILE_EXTENSION=".csv";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146" t="str" cm="1">
        <f t="array" ref="AE151">SUBSTITUTE(INDEX($H$113:$AQ$113, , MATCH($D151, $54:$54, 0)-7),"-","")</f>
        <v>正常</v>
      </c>
      <c r="AF151" s="147"/>
      <c r="AG151" s="148"/>
      <c r="AH151" s="143" t="s">
        <v>1119</v>
      </c>
      <c r="AI151" s="144"/>
      <c r="AJ151" s="144"/>
      <c r="AK151" s="144"/>
      <c r="AL151" s="144"/>
      <c r="AM151" s="144"/>
      <c r="AN151" s="144"/>
      <c r="AO151" s="144"/>
      <c r="AP151" s="144"/>
      <c r="AQ151" s="145"/>
      <c r="AS151" s="69" t="str" cm="1">
        <f t="array" ref="AS151">SUBSTITUTE(TEXT(INDEX($H$116:$AQ$116,1,$D151),"000000"),"-","")</f>
        <v>230001</v>
      </c>
      <c r="AT151" s="70"/>
      <c r="AU151" s="71"/>
      <c r="AW151" s="73" t="str">
        <f>SUBSTITUTE(IF(VLOOKUP(AW$137,$AD$9:$AN$16,8,FALSE)=INDEX($E$60:$G$62,MATCH("●",INDEX($H$60:$AQ$62,,MATCH($D151,$54:$54,0)-7),0),1),"","sed -i "&amp;IF($AK$135="MacOS","'' ","")&amp;"'s#"&amp;AW$137&amp;"="""&amp;VLOOKUP(AW$137,$AD$9:$AN$16,8,FALSE)&amp;""""&amp;"#"&amp;AW$137&amp;"="&amp;""""&amp;INDEX($E$60:$G$62,MATCH("●",INDEX($H$60:$AQ$62,,MATCH($D151,$54:$54,0)-7),0),1)&amp;""""&amp;"#g'"&amp;" ${CONFIG_DIR}db_data_config.txt; export "&amp;AW$137&amp;"="&amp;""""&amp;INDEX($E$60:$G$62,MATCH("●",INDEX($H$60:$AQ$62,,MATCH($D151,$54:$54,0)-7),0),1)&amp;""";"),",",""",""")</f>
        <v/>
      </c>
      <c r="AX151" s="73" t="str">
        <f>SUBSTITUTE(IF(INDEX($E$60:$G$62,MATCH("●",INDEX($H$60:$AQ$62,,MATCH($D151,$54:$54,0)-7),0),1)=VLOOKUP(AX$137,$AD$9:$AN$16,8,FALSE),"","sed -i "&amp;IF($AK$135="MacOS","'' ","")&amp;"'s#"&amp;AX$137&amp;"="""&amp;INDEX($E$60:$G$62,MATCH("●",INDEX($H$60:$AQ$62,,MATCH($D151,$54:$54,0)-7),0),1)&amp;""""&amp;"#"&amp;AX$137&amp;"="&amp;""""&amp;VLOOKUP(AX$137,$AD$9:$AN$16,8,FALSE)&amp;""""&amp;"#g'"&amp;"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1" s="73" t="str">
        <f>SUBSTITUTE(IF(VLOOKUP(AY$137,$AD$9:$AN$16,8,FALSE)=INDEX($E$64:$G$69,MATCH("●",INDEX($H$64:$AQ$69,,MATCH($D151,$54:$54,0)-7),0),1),"","sed -i "&amp;IF($AK$135="MacOS","'' ","")&amp;"'s#"&amp;AY$137&amp;"="""&amp;VLOOKUP(AY$137,$AD$9:$AN$16,8,FALSE)&amp;""""&amp;"#"&amp;AY$137&amp;"="&amp;""""&amp;INDEX($E$64:$G$69,MATCH("●",INDEX($H$64:$AQ$69,,MATCH($D151,$54:$54,0)-7),0),1)&amp;""""&amp;"#g'"&amp;" ${CONFIG_DIR}db_data_config.txt; export "&amp;AY$137&amp;"="&amp;""""&amp;INDEX($E$64:$G$69,MATCH("●",INDEX($H$64:$AQ$69,,MATCH($D151,$54:$54,0)-7),0),1)&amp;""";"),",",""",""")</f>
        <v>sed -i '' 's#FILE_EXTENSION=".csv"#FILE_EXTENSION=".txt"#g' ${CONFIG_DIR}db_data_config.txt; export FILE_EXTENSION=".txt";</v>
      </c>
      <c r="AZ151" s="73" t="str">
        <f>SUBSTITUTE(IF(INDEX($E$64:$G$69,MATCH("●",INDEX($H$64:$AQ$69,,MATCH($D151,$54:$54,0)-7),0),1)=VLOOKUP(AZ$137,$AD$9:$AN$16,8,FALSE),"","sed -i "&amp;IF($AK$135="MacOS","'' ","")&amp;"'s#"&amp;AZ$137&amp;"="""&amp;INDEX($E$64:$G$69,MATCH("●",INDEX($H$64:$AQ$69,,MATCH($D151,$54:$54,0)-7),0),1)&amp;""""&amp;"#"&amp;AZ$137&amp;"="&amp;""""&amp;VLOOKUP(AZ$137,$AD$9:$AN$16,8,FALSE)&amp;""""&amp;"#g'"&amp;"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's#FILE_EXTENSION=".txt"#FILE_EXTENSION=".csv"#g' ${CONFIG_DIR}db_data_config.txt; export FILE_EXTENSION=".csv";</v>
      </c>
      <c r="BA151" s="73" t="str">
        <f>SUBSTITUTE(IF(VLOOKUP(BA$137,$AD$9:$AN$16,8,FALSE)=INDEX($E$71:$G$78,MATCH("●",INDEX($H$71:$AQ$78,,MATCH($D151,$54:$54,0)-7),0),1),"","sed -i "&amp;IF($AK$135="MacOS","'' ","")&amp;"'s#"&amp;BA$137&amp;"="""&amp;VLOOKUP(BA$137,$AD$9:$AN$16,8,FALSE)&amp;""""&amp;"#"&amp;BA$137&amp;"="&amp;""""&amp;INDEX($E$71:$G$78,MATCH("●",INDEX($H$71:$AQ$78,,MATCH($D151,$54:$54,0)-7),0),1)&amp;""""&amp;"#g'"&amp;" ${CONFIG_DIR}db_data_config.txt; export "&amp;BA$137&amp;"="&amp;""""&amp;INDEX($E$71:$G$78,MATCH("●",INDEX($H$71:$AQ$78,,MATCH($D151,$54:$54,0)-7),0),1)&amp;""";"),",",""",""")</f>
        <v/>
      </c>
      <c r="BB151" s="73" t="str">
        <f>SUBSTITUTE(IF(INDEX($E$71:$G$78,MATCH("●",INDEX($H$71:$AQ$78,,MATCH($D151,$54:$54,0)-7),0),1)=VLOOKUP(BB$137,$AD$9:$AN$16,8,FALSE),"","sed -i "&amp;IF($AK$135="MacOS","'' ","")&amp;"'s#"&amp;BB$137&amp;"="""&amp;INDEX($E$71:$G$78,MATCH("●",INDEX($H$71:$AQ$78,,MATCH($D151,$54:$54,0)-7),0),1)&amp;""""&amp;"#"&amp;BB$137&amp;"="&amp;""""&amp;VLOOKUP(BB$137,$AD$9:$AN$16,8,FALSE)&amp;""""&amp;"#g'"&amp;"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1" s="73" t="str">
        <f>SUBSTITUTE(IF(VLOOKUP(BC$137,$AD$9:$AN$16,8,FALSE)=INDEX($E$80:$G$88,MATCH("●",INDEX($H$80:$AQ$88,,MATCH($D151,$54:$54,0)-7),0),1),"","sed -i "&amp;IF($AK$135="MacOS","'' ","")&amp;"'s#"&amp;BC$137&amp;"="""&amp;VLOOKUP(BC$137,$AD$9:$AN$16,8,FALSE)&amp;""""&amp;"#"&amp;BC$137&amp;"="&amp;""""&amp;INDEX($E$80:$G$88,MATCH("●",INDEX($H$80:$AQ$88,,MATCH($D151,$54:$54,0)-7),0),1)&amp;""""&amp;"#g'"&amp;" ${CONFIG_DIR}db_data_config.txt; export "&amp;BC$137&amp;"="&amp;""""&amp;INDEX($E$80:$G$88,MATCH("●",INDEX($H$80:$AQ$88,,MATCH($D151,$54:$54,0)-7),0),1)&amp;""";"),",",""",""")</f>
        <v/>
      </c>
      <c r="BD151" s="73" t="str">
        <f>SUBSTITUTE(IF(INDEX($E$80:$G$88,MATCH("●",INDEX($H$80:$AQ$88,,MATCH($D151,$54:$54,0)-7),0),1)=VLOOKUP(BD$137,$AD$9:$AN$16,8,FALSE),"","sed -i "&amp;IF($AK$135="MacOS","'' ","")&amp;"'s#"&amp;BD$137&amp;"="""&amp;INDEX($E$80:$G$88,MATCH("●",INDEX($H$80:$AQ$88,,MATCH($D151,$54:$54,0)-7),0),1)&amp;""""&amp;"#"&amp;BD$137&amp;"="&amp;""""&amp;VLOOKUP(BD$137,$AD$9:$AN$16,8,FALSE)&amp;""""&amp;"#g'"&amp;"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1" s="73" t="str">
        <f>SUBSTITUTE(IF(VLOOKUP(BE$137,$AD$9:$AN$16,8,FALSE)=INDEX($E$90:$G$93,MATCH("●",INDEX($H$90:$AQ$93,,MATCH($D151,$54:$54,0)-7),0),1),"","sed -i "&amp;IF($AK$135="MacOS","'' ","")&amp;"'s#"&amp;BE$137&amp;"="""&amp;VLOOKUP(BE$137,$AD$9:$AN$16,8,FALSE)&amp;""""&amp;"#"&amp;BE$137&amp;"="&amp;""""&amp;INDEX($E$90:$G$93,MATCH("●",INDEX($H$90:$AQ$93,,MATCH($D151,$54:$54,0)-7),0),1)&amp;""""&amp;"#g'"&amp;" ${CONFIG_DIR}db_data_config.txt; export "&amp;BE$137&amp;"="&amp;""""&amp;INDEX($E$90:$G$93,MATCH("●",INDEX($H$90:$AQ$93,,MATCH($D151,$54:$54,0)-7),0),1)&amp;""";"),",",""",""")</f>
        <v/>
      </c>
      <c r="BF151" s="73" t="str">
        <f>SUBSTITUTE(IF(INDEX($E$90:$G$93,MATCH("●",INDEX($H$90:$AQ$93,,MATCH($D151,$54:$54,0)-7),0),1)=VLOOKUP(BF$137,$AD$9:$AN$16,8,FALSE),"","sed -i "&amp;IF($AK$135="MacOS","'' ","")&amp;"'s#"&amp;BF$137&amp;"="""&amp;INDEX($E$90:$G$93,MATCH("●",INDEX($H$90:$AQ$93,,MATCH($D151,$54:$54,0)-7),0),1)&amp;""""&amp;"#"&amp;BF$137&amp;"="&amp;""""&amp;VLOOKUP(BF$137,$AD$9:$AN$16,8,FALSE)&amp;""""&amp;"#g'"&amp;"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1" s="73" t="str">
        <f>SUBSTITUTE(IF(VLOOKUP(BG$137,$AD$9:$AN$16,8,FALSE)=INDEX($E$95:$G$99,MATCH("●",INDEX($H$95:$AQ$99,,MATCH($D151,$54:$54,0)-7),0),1),"","sed -i "&amp;IF($AK$135="MacOS","'' ","")&amp;"'s#"&amp;BG$137&amp;"="""&amp;VLOOKUP(BG$137,$AD$9:$AN$16,8,FALSE)&amp;""""&amp;"#"&amp;BG$137&amp;"="&amp;""""&amp;INDEX($E$95:$G$99,MATCH("●",INDEX($H$95:$AQ$99,,MATCH($D151,$54:$54,0)-7),0),1)&amp;""""&amp;"#g'"&amp;" ${CONFIG_DIR}db_data_config.txt; export "&amp;BG$137&amp;"="&amp;""""&amp;INDEX($E$95:$G$99,MATCH("●",INDEX($H$95:$AQ$99,,MATCH($D151,$54:$54,0)-7),0),1)&amp;""";"),",",""",""")</f>
        <v/>
      </c>
      <c r="BH151" s="73" t="str">
        <f>SUBSTITUTE(IF(INDEX($E$95:$G$99,MATCH("●",INDEX($H$95:$AQ$99,,MATCH($D151,$54:$54,0)-7),0),1)=VLOOKUP(BH$137,$AD$9:$AN$16,8,FALSE),"","sed -i "&amp;IF($AK$135="MacOS","'' ","")&amp;"'s#"&amp;BH$137&amp;"="""&amp;INDEX($E$95:$G$99,MATCH("●",INDEX($H$95:$AQ$99,,MATCH($D151,$54:$54,0)-7),0),1)&amp;""""&amp;"#"&amp;BH$137&amp;"="&amp;""""&amp;VLOOKUP(BH$137,$AD$9:$AN$16,8,FALSE)&amp;""""&amp;"#g'"&amp;"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1" s="73" t="str">
        <f>SUBSTITUTE(IF(VLOOKUP(BI$137,$AD$9:$AN$16,8,FALSE)=INDEX($E$101:$G$105,MATCH("●",INDEX($H$101:$AQ$105,,MATCH($D151,$54:$54,0)-7),0),1),"","sed -i "&amp;IF($AK$135="MacOS","'' ","")&amp;"'s#"&amp;BI$137&amp;"="""&amp;VLOOKUP(BI$137,$AD$9:$AN$16,8,FALSE)&amp;""""&amp;"#"&amp;BI$137&amp;"="&amp;""""&amp;INDEX($E$101:$G$105,MATCH("●",INDEX($H$101:$AQ$105,,MATCH($D151,$54:$54,0)-7),0),1)&amp;""""&amp;"#g'"&amp;" ${CONFIG_DIR}db_data_config.txt; export "&amp;BI$137&amp;"="&amp;""""&amp;INDEX($E$101:$G$105,MATCH("●",INDEX($H$101:$AQ$105,,MATCH($D151,$54:$54,0)-7),0),1)&amp;""";"),",",""",""")</f>
        <v/>
      </c>
      <c r="BJ151" s="73" t="str">
        <f>SUBSTITUTE(IF(INDEX($E$101:$G$105,MATCH("●",INDEX($H$101:$AQ$105,,MATCH($D151,$54:$54,0)-7),0),1)=VLOOKUP(BJ$137,$AD$9:$AN$16,8,FALSE),"","sed -i "&amp;IF($AK$135="MacOS","'' ","")&amp;"'s#"&amp;BJ$137&amp;"="""&amp;INDEX($E$101:$G$105,MATCH("●",INDEX($H$101:$AQ$105,,MATCH($D151,$54:$54,0)-7),0),1)&amp;""""&amp;"#"&amp;BJ$137&amp;"="&amp;""""&amp;VLOOKUP(BJ$137,$AD$9:$AN$16,8,FALSE)&amp;""""&amp;"#g'"&amp;"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1" s="73" t="str">
        <f>SUBSTITUTE(IF(VLOOKUP(BK$137,$AD$9:$AN$16,8,FALSE)=INDEX($E$107:$G$111,MATCH("●",INDEX($H$107:$AQ$111,,MATCH($D151,$54:$54,0)-7),0),1),"","sed -i "&amp;IF($AK$135="MacOS","'' ","")&amp;"'s#"&amp;BK$137&amp;"="""&amp;VLOOKUP(BK$137,$AD$9:$AN$16,8,FALSE)&amp;""""&amp;"#"&amp;BK$137&amp;"="&amp;""""&amp;INDEX($E$107:$G$111,MATCH("●",INDEX($H$107:$AQ$111,,MATCH($D151,$54:$54,0)-7),0),1)&amp;""""&amp;"#g'"&amp;" ${CONFIG_DIR}db_data_config.txt; export "&amp;BK$137&amp;"="&amp;""""&amp;INDEX($E$107:$G$111,MATCH("●",INDEX($H$107:$AQ$111,,MATCH($D151,$54:$54,0)-7),0),1)&amp;""";"),",",""",""")</f>
        <v/>
      </c>
      <c r="BL151" s="73" t="str">
        <f>SUBSTITUTE(IF(INDEX($E$107:$G$111,MATCH("●",INDEX($H$107:$AQ$111,,MATCH($D151,$54:$54,0)-7),0),1)=VLOOKUP(BL$137,$AD$9:$AN$16,8,FALSE),"","sed -i "&amp;IF($AK$135="MacOS","'' ","")&amp;"'s#"&amp;BL$137&amp;"="""&amp;INDEX($E$107:$G$111,MATCH("●",INDEX($H$107:$AQ$111,,MATCH($D151,$54:$54,0)-7),0),1)&amp;""""&amp;"#"&amp;BL$137&amp;"="&amp;""""&amp;VLOOKUP(BL$137,$AD$9:$AN$16,8,FALSE)&amp;""""&amp;"#g'"&amp;"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1" s="60" t="s">
        <v>1107</v>
      </c>
    </row>
    <row r="152" spans="4:65" ht="36" customHeight="1">
      <c r="D152" s="138">
        <f t="shared" si="3"/>
        <v>14</v>
      </c>
      <c r="E152" s="139"/>
      <c r="F152" s="139"/>
      <c r="G152" s="140"/>
      <c r="H152" s="45" t="str">
        <f t="shared" ca="1" si="2"/>
        <v>clear; echo テストケース014; sed -i '' 's#FILE_EXTENSION=".csv"#FILE_EXTENSION="NONE"#g' ${CONFIG_DIR}db_data_config.txt; export FILE_EXTENSION="NONE";sh ./script/db_check_file_validate_config.sh; sed -i '' 's#FILE_EXTENSION="NONE"#FILE_EXTENSION=".csv"#g' ${CONFIG_DIR}db_data_config.txt; export FILE_EXTENSION=".csv";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146" t="str" cm="1">
        <f t="array" ref="AE152">SUBSTITUTE(INDEX($H$113:$AQ$113, , MATCH($D152, $54:$54, 0)-7),"-","")</f>
        <v>正常</v>
      </c>
      <c r="AF152" s="147"/>
      <c r="AG152" s="148"/>
      <c r="AH152" s="143" t="s">
        <v>1120</v>
      </c>
      <c r="AI152" s="144"/>
      <c r="AJ152" s="144"/>
      <c r="AK152" s="144"/>
      <c r="AL152" s="144"/>
      <c r="AM152" s="144"/>
      <c r="AN152" s="144"/>
      <c r="AO152" s="144"/>
      <c r="AP152" s="144"/>
      <c r="AQ152" s="145"/>
      <c r="AS152" s="69" t="str" cm="1">
        <f t="array" ref="AS152">SUBSTITUTE(TEXT(INDEX($H$116:$AQ$116,1,$D152),"000000"),"-","")</f>
        <v>230001</v>
      </c>
      <c r="AT152" s="70"/>
      <c r="AU152" s="71"/>
      <c r="AW152" s="73" t="str">
        <f>SUBSTITUTE(IF(VLOOKUP(AW$137,$AD$9:$AN$16,8,FALSE)=INDEX($E$60:$G$62,MATCH("●",INDEX($H$60:$AQ$62,,MATCH($D152,$54:$54,0)-7),0),1),"","sed -i "&amp;IF($AK$135="MacOS","'' ","")&amp;"'s#"&amp;AW$137&amp;"="""&amp;VLOOKUP(AW$137,$AD$9:$AN$16,8,FALSE)&amp;""""&amp;"#"&amp;AW$137&amp;"="&amp;""""&amp;INDEX($E$60:$G$62,MATCH("●",INDEX($H$60:$AQ$62,,MATCH($D152,$54:$54,0)-7),0),1)&amp;""""&amp;"#g'"&amp;" ${CONFIG_DIR}db_data_config.txt; export "&amp;AW$137&amp;"="&amp;""""&amp;INDEX($E$60:$G$62,MATCH("●",INDEX($H$60:$AQ$62,,MATCH($D152,$54:$54,0)-7),0),1)&amp;""";"),",",""",""")</f>
        <v/>
      </c>
      <c r="AX152" s="73" t="str">
        <f>SUBSTITUTE(IF(INDEX($E$60:$G$62,MATCH("●",INDEX($H$60:$AQ$62,,MATCH($D152,$54:$54,0)-7),0),1)=VLOOKUP(AX$137,$AD$9:$AN$16,8,FALSE),"","sed -i "&amp;IF($AK$135="MacOS","'' ","")&amp;"'s#"&amp;AX$137&amp;"="""&amp;INDEX($E$60:$G$62,MATCH("●",INDEX($H$60:$AQ$62,,MATCH($D152,$54:$54,0)-7),0),1)&amp;""""&amp;"#"&amp;AX$137&amp;"="&amp;""""&amp;VLOOKUP(AX$137,$AD$9:$AN$16,8,FALSE)&amp;""""&amp;"#g'"&amp;"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2" s="73" t="str">
        <f>SUBSTITUTE(IF(VLOOKUP(AY$137,$AD$9:$AN$16,8,FALSE)=INDEX($E$64:$G$69,MATCH("●",INDEX($H$64:$AQ$69,,MATCH($D152,$54:$54,0)-7),0),1),"","sed -i "&amp;IF($AK$135="MacOS","'' ","")&amp;"'s#"&amp;AY$137&amp;"="""&amp;VLOOKUP(AY$137,$AD$9:$AN$16,8,FALSE)&amp;""""&amp;"#"&amp;AY$137&amp;"="&amp;""""&amp;INDEX($E$64:$G$69,MATCH("●",INDEX($H$64:$AQ$69,,MATCH($D152,$54:$54,0)-7),0),1)&amp;""""&amp;"#g'"&amp;" ${CONFIG_DIR}db_data_config.txt; export "&amp;AY$137&amp;"="&amp;""""&amp;INDEX($E$64:$G$69,MATCH("●",INDEX($H$64:$AQ$69,,MATCH($D152,$54:$54,0)-7),0),1)&amp;""";"),",",""",""")</f>
        <v>sed -i '' 's#FILE_EXTENSION=".csv"#FILE_EXTENSION="NONE"#g' ${CONFIG_DIR}db_data_config.txt; export FILE_EXTENSION="NONE";</v>
      </c>
      <c r="AZ152" s="73" t="str">
        <f>SUBSTITUTE(IF(INDEX($E$64:$G$69,MATCH("●",INDEX($H$64:$AQ$69,,MATCH($D152,$54:$54,0)-7),0),1)=VLOOKUP(AZ$137,$AD$9:$AN$16,8,FALSE),"","sed -i "&amp;IF($AK$135="MacOS","'' ","")&amp;"'s#"&amp;AZ$137&amp;"="""&amp;INDEX($E$64:$G$69,MATCH("●",INDEX($H$64:$AQ$69,,MATCH($D152,$54:$54,0)-7),0),1)&amp;""""&amp;"#"&amp;AZ$137&amp;"="&amp;""""&amp;VLOOKUP(AZ$137,$AD$9:$AN$16,8,FALSE)&amp;""""&amp;"#g'"&amp;"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's#FILE_EXTENSION="NONE"#FILE_EXTENSION=".csv"#g' ${CONFIG_DIR}db_data_config.txt; export FILE_EXTENSION=".csv";</v>
      </c>
      <c r="BA152" s="73" t="str">
        <f>SUBSTITUTE(IF(VLOOKUP(BA$137,$AD$9:$AN$16,8,FALSE)=INDEX($E$71:$G$78,MATCH("●",INDEX($H$71:$AQ$78,,MATCH($D152,$54:$54,0)-7),0),1),"","sed -i "&amp;IF($AK$135="MacOS","'' ","")&amp;"'s#"&amp;BA$137&amp;"="""&amp;VLOOKUP(BA$137,$AD$9:$AN$16,8,FALSE)&amp;""""&amp;"#"&amp;BA$137&amp;"="&amp;""""&amp;INDEX($E$71:$G$78,MATCH("●",INDEX($H$71:$AQ$78,,MATCH($D152,$54:$54,0)-7),0),1)&amp;""""&amp;"#g'"&amp;" ${CONFIG_DIR}db_data_config.txt; export "&amp;BA$137&amp;"="&amp;""""&amp;INDEX($E$71:$G$78,MATCH("●",INDEX($H$71:$AQ$78,,MATCH($D152,$54:$54,0)-7),0),1)&amp;""";"),",",""",""")</f>
        <v/>
      </c>
      <c r="BB152" s="73" t="str">
        <f>SUBSTITUTE(IF(INDEX($E$71:$G$78,MATCH("●",INDEX($H$71:$AQ$78,,MATCH($D152,$54:$54,0)-7),0),1)=VLOOKUP(BB$137,$AD$9:$AN$16,8,FALSE),"","sed -i "&amp;IF($AK$135="MacOS","'' ","")&amp;"'s#"&amp;BB$137&amp;"="""&amp;INDEX($E$71:$G$78,MATCH("●",INDEX($H$71:$AQ$78,,MATCH($D152,$54:$54,0)-7),0),1)&amp;""""&amp;"#"&amp;BB$137&amp;"="&amp;""""&amp;VLOOKUP(BB$137,$AD$9:$AN$16,8,FALSE)&amp;""""&amp;"#g'"&amp;"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2" s="73" t="str">
        <f>SUBSTITUTE(IF(VLOOKUP(BC$137,$AD$9:$AN$16,8,FALSE)=INDEX($E$80:$G$88,MATCH("●",INDEX($H$80:$AQ$88,,MATCH($D152,$54:$54,0)-7),0),1),"","sed -i "&amp;IF($AK$135="MacOS","'' ","")&amp;"'s#"&amp;BC$137&amp;"="""&amp;VLOOKUP(BC$137,$AD$9:$AN$16,8,FALSE)&amp;""""&amp;"#"&amp;BC$137&amp;"="&amp;""""&amp;INDEX($E$80:$G$88,MATCH("●",INDEX($H$80:$AQ$88,,MATCH($D152,$54:$54,0)-7),0),1)&amp;""""&amp;"#g'"&amp;" ${CONFIG_DIR}db_data_config.txt; export "&amp;BC$137&amp;"="&amp;""""&amp;INDEX($E$80:$G$88,MATCH("●",INDEX($H$80:$AQ$88,,MATCH($D152,$54:$54,0)-7),0),1)&amp;""";"),",",""",""")</f>
        <v/>
      </c>
      <c r="BD152" s="73" t="str">
        <f>SUBSTITUTE(IF(INDEX($E$80:$G$88,MATCH("●",INDEX($H$80:$AQ$88,,MATCH($D152,$54:$54,0)-7),0),1)=VLOOKUP(BD$137,$AD$9:$AN$16,8,FALSE),"","sed -i "&amp;IF($AK$135="MacOS","'' ","")&amp;"'s#"&amp;BD$137&amp;"="""&amp;INDEX($E$80:$G$88,MATCH("●",INDEX($H$80:$AQ$88,,MATCH($D152,$54:$54,0)-7),0),1)&amp;""""&amp;"#"&amp;BD$137&amp;"="&amp;""""&amp;VLOOKUP(BD$137,$AD$9:$AN$16,8,FALSE)&amp;""""&amp;"#g'"&amp;"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2" s="73" t="str">
        <f>SUBSTITUTE(IF(VLOOKUP(BE$137,$AD$9:$AN$16,8,FALSE)=INDEX($E$90:$G$93,MATCH("●",INDEX($H$90:$AQ$93,,MATCH($D152,$54:$54,0)-7),0),1),"","sed -i "&amp;IF($AK$135="MacOS","'' ","")&amp;"'s#"&amp;BE$137&amp;"="""&amp;VLOOKUP(BE$137,$AD$9:$AN$16,8,FALSE)&amp;""""&amp;"#"&amp;BE$137&amp;"="&amp;""""&amp;INDEX($E$90:$G$93,MATCH("●",INDEX($H$90:$AQ$93,,MATCH($D152,$54:$54,0)-7),0),1)&amp;""""&amp;"#g'"&amp;" ${CONFIG_DIR}db_data_config.txt; export "&amp;BE$137&amp;"="&amp;""""&amp;INDEX($E$90:$G$93,MATCH("●",INDEX($H$90:$AQ$93,,MATCH($D152,$54:$54,0)-7),0),1)&amp;""";"),",",""",""")</f>
        <v/>
      </c>
      <c r="BF152" s="73" t="str">
        <f>SUBSTITUTE(IF(INDEX($E$90:$G$93,MATCH("●",INDEX($H$90:$AQ$93,,MATCH($D152,$54:$54,0)-7),0),1)=VLOOKUP(BF$137,$AD$9:$AN$16,8,FALSE),"","sed -i "&amp;IF($AK$135="MacOS","'' ","")&amp;"'s#"&amp;BF$137&amp;"="""&amp;INDEX($E$90:$G$93,MATCH("●",INDEX($H$90:$AQ$93,,MATCH($D152,$54:$54,0)-7),0),1)&amp;""""&amp;"#"&amp;BF$137&amp;"="&amp;""""&amp;VLOOKUP(BF$137,$AD$9:$AN$16,8,FALSE)&amp;""""&amp;"#g'"&amp;"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2" s="73" t="str">
        <f>SUBSTITUTE(IF(VLOOKUP(BG$137,$AD$9:$AN$16,8,FALSE)=INDEX($E$95:$G$99,MATCH("●",INDEX($H$95:$AQ$99,,MATCH($D152,$54:$54,0)-7),0),1),"","sed -i "&amp;IF($AK$135="MacOS","'' ","")&amp;"'s#"&amp;BG$137&amp;"="""&amp;VLOOKUP(BG$137,$AD$9:$AN$16,8,FALSE)&amp;""""&amp;"#"&amp;BG$137&amp;"="&amp;""""&amp;INDEX($E$95:$G$99,MATCH("●",INDEX($H$95:$AQ$99,,MATCH($D152,$54:$54,0)-7),0),1)&amp;""""&amp;"#g'"&amp;" ${CONFIG_DIR}db_data_config.txt; export "&amp;BG$137&amp;"="&amp;""""&amp;INDEX($E$95:$G$99,MATCH("●",INDEX($H$95:$AQ$99,,MATCH($D152,$54:$54,0)-7),0),1)&amp;""";"),",",""",""")</f>
        <v/>
      </c>
      <c r="BH152" s="73" t="str">
        <f>SUBSTITUTE(IF(INDEX($E$95:$G$99,MATCH("●",INDEX($H$95:$AQ$99,,MATCH($D152,$54:$54,0)-7),0),1)=VLOOKUP(BH$137,$AD$9:$AN$16,8,FALSE),"","sed -i "&amp;IF($AK$135="MacOS","'' ","")&amp;"'s#"&amp;BH$137&amp;"="""&amp;INDEX($E$95:$G$99,MATCH("●",INDEX($H$95:$AQ$99,,MATCH($D152,$54:$54,0)-7),0),1)&amp;""""&amp;"#"&amp;BH$137&amp;"="&amp;""""&amp;VLOOKUP(BH$137,$AD$9:$AN$16,8,FALSE)&amp;""""&amp;"#g'"&amp;"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2" s="73" t="str">
        <f>SUBSTITUTE(IF(VLOOKUP(BI$137,$AD$9:$AN$16,8,FALSE)=INDEX($E$101:$G$105,MATCH("●",INDEX($H$101:$AQ$105,,MATCH($D152,$54:$54,0)-7),0),1),"","sed -i "&amp;IF($AK$135="MacOS","'' ","")&amp;"'s#"&amp;BI$137&amp;"="""&amp;VLOOKUP(BI$137,$AD$9:$AN$16,8,FALSE)&amp;""""&amp;"#"&amp;BI$137&amp;"="&amp;""""&amp;INDEX($E$101:$G$105,MATCH("●",INDEX($H$101:$AQ$105,,MATCH($D152,$54:$54,0)-7),0),1)&amp;""""&amp;"#g'"&amp;" ${CONFIG_DIR}db_data_config.txt; export "&amp;BI$137&amp;"="&amp;""""&amp;INDEX($E$101:$G$105,MATCH("●",INDEX($H$101:$AQ$105,,MATCH($D152,$54:$54,0)-7),0),1)&amp;""";"),",",""",""")</f>
        <v/>
      </c>
      <c r="BJ152" s="73" t="str">
        <f>SUBSTITUTE(IF(INDEX($E$101:$G$105,MATCH("●",INDEX($H$101:$AQ$105,,MATCH($D152,$54:$54,0)-7),0),1)=VLOOKUP(BJ$137,$AD$9:$AN$16,8,FALSE),"","sed -i "&amp;IF($AK$135="MacOS","'' ","")&amp;"'s#"&amp;BJ$137&amp;"="""&amp;INDEX($E$101:$G$105,MATCH("●",INDEX($H$101:$AQ$105,,MATCH($D152,$54:$54,0)-7),0),1)&amp;""""&amp;"#"&amp;BJ$137&amp;"="&amp;""""&amp;VLOOKUP(BJ$137,$AD$9:$AN$16,8,FALSE)&amp;""""&amp;"#g'"&amp;"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2" s="73" t="str">
        <f>SUBSTITUTE(IF(VLOOKUP(BK$137,$AD$9:$AN$16,8,FALSE)=INDEX($E$107:$G$111,MATCH("●",INDEX($H$107:$AQ$111,,MATCH($D152,$54:$54,0)-7),0),1),"","sed -i "&amp;IF($AK$135="MacOS","'' ","")&amp;"'s#"&amp;BK$137&amp;"="""&amp;VLOOKUP(BK$137,$AD$9:$AN$16,8,FALSE)&amp;""""&amp;"#"&amp;BK$137&amp;"="&amp;""""&amp;INDEX($E$107:$G$111,MATCH("●",INDEX($H$107:$AQ$111,,MATCH($D152,$54:$54,0)-7),0),1)&amp;""""&amp;"#g'"&amp;" ${CONFIG_DIR}db_data_config.txt; export "&amp;BK$137&amp;"="&amp;""""&amp;INDEX($E$107:$G$111,MATCH("●",INDEX($H$107:$AQ$111,,MATCH($D152,$54:$54,0)-7),0),1)&amp;""";"),",",""",""")</f>
        <v/>
      </c>
      <c r="BL152" s="73" t="str">
        <f>SUBSTITUTE(IF(INDEX($E$107:$G$111,MATCH("●",INDEX($H$107:$AQ$111,,MATCH($D152,$54:$54,0)-7),0),1)=VLOOKUP(BL$137,$AD$9:$AN$16,8,FALSE),"","sed -i "&amp;IF($AK$135="MacOS","'' ","")&amp;"'s#"&amp;BL$137&amp;"="""&amp;INDEX($E$107:$G$111,MATCH("●",INDEX($H$107:$AQ$111,,MATCH($D152,$54:$54,0)-7),0),1)&amp;""""&amp;"#"&amp;BL$137&amp;"="&amp;""""&amp;VLOOKUP(BL$137,$AD$9:$AN$16,8,FALSE)&amp;""""&amp;"#g'"&amp;"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2" s="60" t="s">
        <v>1107</v>
      </c>
    </row>
    <row r="153" spans="4:65" ht="36" customHeight="1">
      <c r="D153" s="138">
        <f t="shared" si="3"/>
        <v>15</v>
      </c>
      <c r="E153" s="139"/>
      <c r="F153" s="139"/>
      <c r="G153" s="140"/>
      <c r="H153" s="45" t="str">
        <f t="shared" ca="1" si="2"/>
        <v>clear; echo テストケース015; sed -i '' 's#FILE_EXTENSION=".csv"#FILE_EXTENSION=".md"#g' ${CONFIG_DIR}db_data_config.txt; export FILE_EXTENSION=".md";sh ./script/db_check_file_validate_config.sh; sed -i '' 's#FILE_EXTENSION=".md"#FILE_EXTENSION=".csv"#g' ${CONFIG_DIR}db_data_config.txt;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146" t="str" cm="1">
        <f t="array" ref="AE153">SUBSTITUTE(INDEX($H$113:$AQ$113, , MATCH($D153, $54:$54, 0)-7),"-","")</f>
        <v>異常</v>
      </c>
      <c r="AF153" s="147"/>
      <c r="AG153" s="148"/>
      <c r="AH153" s="143" t="s">
        <v>1135</v>
      </c>
      <c r="AI153" s="144"/>
      <c r="AJ153" s="144"/>
      <c r="AK153" s="144"/>
      <c r="AL153" s="144"/>
      <c r="AM153" s="144"/>
      <c r="AN153" s="144"/>
      <c r="AO153" s="144"/>
      <c r="AP153" s="144"/>
      <c r="AQ153" s="145"/>
      <c r="AS153" s="69" t="str" cm="1">
        <f t="array" ref="AS153">SUBSTITUTE(TEXT(INDEX($H$116:$AQ$116,1,$D153),"000000"),"-","")</f>
        <v>230103</v>
      </c>
      <c r="AT153" s="70"/>
      <c r="AU153" s="71"/>
      <c r="AW153" s="73" t="str">
        <f>SUBSTITUTE(IF(VLOOKUP(AW$137,$AD$9:$AN$16,8,FALSE)=INDEX($E$60:$G$62,MATCH("●",INDEX($H$60:$AQ$62,,MATCH($D153,$54:$54,0)-7),0),1),"","sed -i "&amp;IF($AK$135="MacOS","'' ","")&amp;"'s#"&amp;AW$137&amp;"="""&amp;VLOOKUP(AW$137,$AD$9:$AN$16,8,FALSE)&amp;""""&amp;"#"&amp;AW$137&amp;"="&amp;""""&amp;INDEX($E$60:$G$62,MATCH("●",INDEX($H$60:$AQ$62,,MATCH($D153,$54:$54,0)-7),0),1)&amp;""""&amp;"#g'"&amp;" ${CONFIG_DIR}db_data_config.txt; export "&amp;AW$137&amp;"="&amp;""""&amp;INDEX($E$60:$G$62,MATCH("●",INDEX($H$60:$AQ$62,,MATCH($D153,$54:$54,0)-7),0),1)&amp;""";"),",",""",""")</f>
        <v/>
      </c>
      <c r="AX153" s="73" t="str">
        <f>SUBSTITUTE(IF(INDEX($E$60:$G$62,MATCH("●",INDEX($H$60:$AQ$62,,MATCH($D153,$54:$54,0)-7),0),1)=VLOOKUP(AX$137,$AD$9:$AN$16,8,FALSE),"","sed -i "&amp;IF($AK$135="MacOS","'' ","")&amp;"'s#"&amp;AX$137&amp;"="""&amp;INDEX($E$60:$G$62,MATCH("●",INDEX($H$60:$AQ$62,,MATCH($D153,$54:$54,0)-7),0),1)&amp;""""&amp;"#"&amp;AX$137&amp;"="&amp;""""&amp;VLOOKUP(AX$137,$AD$9:$AN$16,8,FALSE)&amp;""""&amp;"#g'"&amp;"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3" s="73" t="str">
        <f>SUBSTITUTE(IF(VLOOKUP(AY$137,$AD$9:$AN$16,8,FALSE)=INDEX($E$64:$G$69,MATCH("●",INDEX($H$64:$AQ$69,,MATCH($D153,$54:$54,0)-7),0),1),"","sed -i "&amp;IF($AK$135="MacOS","'' ","")&amp;"'s#"&amp;AY$137&amp;"="""&amp;VLOOKUP(AY$137,$AD$9:$AN$16,8,FALSE)&amp;""""&amp;"#"&amp;AY$137&amp;"="&amp;""""&amp;INDEX($E$64:$G$69,MATCH("●",INDEX($H$64:$AQ$69,,MATCH($D153,$54:$54,0)-7),0),1)&amp;""""&amp;"#g'"&amp;" ${CONFIG_DIR}db_data_config.txt; export "&amp;AY$137&amp;"="&amp;""""&amp;INDEX($E$64:$G$69,MATCH("●",INDEX($H$64:$AQ$69,,MATCH($D153,$54:$54,0)-7),0),1)&amp;""";"),",",""",""")</f>
        <v>sed -i '' 's#FILE_EXTENSION=".csv"#FILE_EXTENSION=".md"#g' ${CONFIG_DIR}db_data_config.txt; export FILE_EXTENSION=".md";</v>
      </c>
      <c r="AZ153" s="73" t="str">
        <f>SUBSTITUTE(IF(INDEX($E$64:$G$69,MATCH("●",INDEX($H$64:$AQ$69,,MATCH($D153,$54:$54,0)-7),0),1)=VLOOKUP(AZ$137,$AD$9:$AN$16,8,FALSE),"","sed -i "&amp;IF($AK$135="MacOS","'' ","")&amp;"'s#"&amp;AZ$137&amp;"="""&amp;INDEX($E$64:$G$69,MATCH("●",INDEX($H$64:$AQ$69,,MATCH($D153,$54:$54,0)-7),0),1)&amp;""""&amp;"#"&amp;AZ$137&amp;"="&amp;""""&amp;VLOOKUP(AZ$137,$AD$9:$AN$16,8,FALSE)&amp;""""&amp;"#g'"&amp;"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's#FILE_EXTENSION=".md"#FILE_EXTENSION=".csv"#g' ${CONFIG_DIR}db_data_config.txt; export FILE_EXTENSION=".csv";</v>
      </c>
      <c r="BA153" s="73" t="str">
        <f>SUBSTITUTE(IF(VLOOKUP(BA$137,$AD$9:$AN$16,8,FALSE)=INDEX($E$71:$G$78,MATCH("●",INDEX($H$71:$AQ$78,,MATCH($D153,$54:$54,0)-7),0),1),"","sed -i "&amp;IF($AK$135="MacOS","'' ","")&amp;"'s#"&amp;BA$137&amp;"="""&amp;VLOOKUP(BA$137,$AD$9:$AN$16,8,FALSE)&amp;""""&amp;"#"&amp;BA$137&amp;"="&amp;""""&amp;INDEX($E$71:$G$78,MATCH("●",INDEX($H$71:$AQ$78,,MATCH($D153,$54:$54,0)-7),0),1)&amp;""""&amp;"#g'"&amp;" ${CONFIG_DIR}db_data_config.txt; export "&amp;BA$137&amp;"="&amp;""""&amp;INDEX($E$71:$G$78,MATCH("●",INDEX($H$71:$AQ$78,,MATCH($D153,$54:$54,0)-7),0),1)&amp;""";"),",",""",""")</f>
        <v/>
      </c>
      <c r="BB153" s="73" t="str">
        <f>SUBSTITUTE(IF(INDEX($E$71:$G$78,MATCH("●",INDEX($H$71:$AQ$78,,MATCH($D153,$54:$54,0)-7),0),1)=VLOOKUP(BB$137,$AD$9:$AN$16,8,FALSE),"","sed -i "&amp;IF($AK$135="MacOS","'' ","")&amp;"'s#"&amp;BB$137&amp;"="""&amp;INDEX($E$71:$G$78,MATCH("●",INDEX($H$71:$AQ$78,,MATCH($D153,$54:$54,0)-7),0),1)&amp;""""&amp;"#"&amp;BB$137&amp;"="&amp;""""&amp;VLOOKUP(BB$137,$AD$9:$AN$16,8,FALSE)&amp;""""&amp;"#g'"&amp;"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3" s="73" t="str">
        <f>SUBSTITUTE(IF(VLOOKUP(BC$137,$AD$9:$AN$16,8,FALSE)=INDEX($E$80:$G$88,MATCH("●",INDEX($H$80:$AQ$88,,MATCH($D153,$54:$54,0)-7),0),1),"","sed -i "&amp;IF($AK$135="MacOS","'' ","")&amp;"'s#"&amp;BC$137&amp;"="""&amp;VLOOKUP(BC$137,$AD$9:$AN$16,8,FALSE)&amp;""""&amp;"#"&amp;BC$137&amp;"="&amp;""""&amp;INDEX($E$80:$G$88,MATCH("●",INDEX($H$80:$AQ$88,,MATCH($D153,$54:$54,0)-7),0),1)&amp;""""&amp;"#g'"&amp;" ${CONFIG_DIR}db_data_config.txt; export "&amp;BC$137&amp;"="&amp;""""&amp;INDEX($E$80:$G$88,MATCH("●",INDEX($H$80:$AQ$88,,MATCH($D153,$54:$54,0)-7),0),1)&amp;""";"),",",""",""")</f>
        <v/>
      </c>
      <c r="BD153" s="73" t="str">
        <f>SUBSTITUTE(IF(INDEX($E$80:$G$88,MATCH("●",INDEX($H$80:$AQ$88,,MATCH($D153,$54:$54,0)-7),0),1)=VLOOKUP(BD$137,$AD$9:$AN$16,8,FALSE),"","sed -i "&amp;IF($AK$135="MacOS","'' ","")&amp;"'s#"&amp;BD$137&amp;"="""&amp;INDEX($E$80:$G$88,MATCH("●",INDEX($H$80:$AQ$88,,MATCH($D153,$54:$54,0)-7),0),1)&amp;""""&amp;"#"&amp;BD$137&amp;"="&amp;""""&amp;VLOOKUP(BD$137,$AD$9:$AN$16,8,FALSE)&amp;""""&amp;"#g'"&amp;"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3" s="73" t="str">
        <f>SUBSTITUTE(IF(VLOOKUP(BE$137,$AD$9:$AN$16,8,FALSE)=INDEX($E$90:$G$93,MATCH("●",INDEX($H$90:$AQ$93,,MATCH($D153,$54:$54,0)-7),0),1),"","sed -i "&amp;IF($AK$135="MacOS","'' ","")&amp;"'s#"&amp;BE$137&amp;"="""&amp;VLOOKUP(BE$137,$AD$9:$AN$16,8,FALSE)&amp;""""&amp;"#"&amp;BE$137&amp;"="&amp;""""&amp;INDEX($E$90:$G$93,MATCH("●",INDEX($H$90:$AQ$93,,MATCH($D153,$54:$54,0)-7),0),1)&amp;""""&amp;"#g'"&amp;" ${CONFIG_DIR}db_data_config.txt; export "&amp;BE$137&amp;"="&amp;""""&amp;INDEX($E$90:$G$93,MATCH("●",INDEX($H$90:$AQ$93,,MATCH($D153,$54:$54,0)-7),0),1)&amp;""";"),",",""",""")</f>
        <v/>
      </c>
      <c r="BF153" s="73" t="str">
        <f>SUBSTITUTE(IF(INDEX($E$90:$G$93,MATCH("●",INDEX($H$90:$AQ$93,,MATCH($D153,$54:$54,0)-7),0),1)=VLOOKUP(BF$137,$AD$9:$AN$16,8,FALSE),"","sed -i "&amp;IF($AK$135="MacOS","'' ","")&amp;"'s#"&amp;BF$137&amp;"="""&amp;INDEX($E$90:$G$93,MATCH("●",INDEX($H$90:$AQ$93,,MATCH($D153,$54:$54,0)-7),0),1)&amp;""""&amp;"#"&amp;BF$137&amp;"="&amp;""""&amp;VLOOKUP(BF$137,$AD$9:$AN$16,8,FALSE)&amp;""""&amp;"#g'"&amp;"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3" s="73" t="str">
        <f>SUBSTITUTE(IF(VLOOKUP(BG$137,$AD$9:$AN$16,8,FALSE)=INDEX($E$95:$G$99,MATCH("●",INDEX($H$95:$AQ$99,,MATCH($D153,$54:$54,0)-7),0),1),"","sed -i "&amp;IF($AK$135="MacOS","'' ","")&amp;"'s#"&amp;BG$137&amp;"="""&amp;VLOOKUP(BG$137,$AD$9:$AN$16,8,FALSE)&amp;""""&amp;"#"&amp;BG$137&amp;"="&amp;""""&amp;INDEX($E$95:$G$99,MATCH("●",INDEX($H$95:$AQ$99,,MATCH($D153,$54:$54,0)-7),0),1)&amp;""""&amp;"#g'"&amp;" ${CONFIG_DIR}db_data_config.txt; export "&amp;BG$137&amp;"="&amp;""""&amp;INDEX($E$95:$G$99,MATCH("●",INDEX($H$95:$AQ$99,,MATCH($D153,$54:$54,0)-7),0),1)&amp;""";"),",",""",""")</f>
        <v/>
      </c>
      <c r="BH153" s="73" t="str">
        <f>SUBSTITUTE(IF(INDEX($E$95:$G$99,MATCH("●",INDEX($H$95:$AQ$99,,MATCH($D153,$54:$54,0)-7),0),1)=VLOOKUP(BH$137,$AD$9:$AN$16,8,FALSE),"","sed -i "&amp;IF($AK$135="MacOS","'' ","")&amp;"'s#"&amp;BH$137&amp;"="""&amp;INDEX($E$95:$G$99,MATCH("●",INDEX($H$95:$AQ$99,,MATCH($D153,$54:$54,0)-7),0),1)&amp;""""&amp;"#"&amp;BH$137&amp;"="&amp;""""&amp;VLOOKUP(BH$137,$AD$9:$AN$16,8,FALSE)&amp;""""&amp;"#g'"&amp;"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3" s="73" t="str">
        <f>SUBSTITUTE(IF(VLOOKUP(BI$137,$AD$9:$AN$16,8,FALSE)=INDEX($E$101:$G$105,MATCH("●",INDEX($H$101:$AQ$105,,MATCH($D153,$54:$54,0)-7),0),1),"","sed -i "&amp;IF($AK$135="MacOS","'' ","")&amp;"'s#"&amp;BI$137&amp;"="""&amp;VLOOKUP(BI$137,$AD$9:$AN$16,8,FALSE)&amp;""""&amp;"#"&amp;BI$137&amp;"="&amp;""""&amp;INDEX($E$101:$G$105,MATCH("●",INDEX($H$101:$AQ$105,,MATCH($D153,$54:$54,0)-7),0),1)&amp;""""&amp;"#g'"&amp;" ${CONFIG_DIR}db_data_config.txt; export "&amp;BI$137&amp;"="&amp;""""&amp;INDEX($E$101:$G$105,MATCH("●",INDEX($H$101:$AQ$105,,MATCH($D153,$54:$54,0)-7),0),1)&amp;""";"),",",""",""")</f>
        <v/>
      </c>
      <c r="BJ153" s="73" t="str">
        <f>SUBSTITUTE(IF(INDEX($E$101:$G$105,MATCH("●",INDEX($H$101:$AQ$105,,MATCH($D153,$54:$54,0)-7),0),1)=VLOOKUP(BJ$137,$AD$9:$AN$16,8,FALSE),"","sed -i "&amp;IF($AK$135="MacOS","'' ","")&amp;"'s#"&amp;BJ$137&amp;"="""&amp;INDEX($E$101:$G$105,MATCH("●",INDEX($H$101:$AQ$105,,MATCH($D153,$54:$54,0)-7),0),1)&amp;""""&amp;"#"&amp;BJ$137&amp;"="&amp;""""&amp;VLOOKUP(BJ$137,$AD$9:$AN$16,8,FALSE)&amp;""""&amp;"#g'"&amp;"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3" s="73" t="str">
        <f>SUBSTITUTE(IF(VLOOKUP(BK$137,$AD$9:$AN$16,8,FALSE)=INDEX($E$107:$G$111,MATCH("●",INDEX($H$107:$AQ$111,,MATCH($D153,$54:$54,0)-7),0),1),"","sed -i "&amp;IF($AK$135="MacOS","'' ","")&amp;"'s#"&amp;BK$137&amp;"="""&amp;VLOOKUP(BK$137,$AD$9:$AN$16,8,FALSE)&amp;""""&amp;"#"&amp;BK$137&amp;"="&amp;""""&amp;INDEX($E$107:$G$111,MATCH("●",INDEX($H$107:$AQ$111,,MATCH($D153,$54:$54,0)-7),0),1)&amp;""""&amp;"#g'"&amp;" ${CONFIG_DIR}db_data_config.txt; export "&amp;BK$137&amp;"="&amp;""""&amp;INDEX($E$107:$G$111,MATCH("●",INDEX($H$107:$AQ$111,,MATCH($D153,$54:$54,0)-7),0),1)&amp;""";"),",",""",""")</f>
        <v/>
      </c>
      <c r="BL153" s="73" t="str">
        <f>SUBSTITUTE(IF(INDEX($E$107:$G$111,MATCH("●",INDEX($H$107:$AQ$111,,MATCH($D153,$54:$54,0)-7),0),1)=VLOOKUP(BL$137,$AD$9:$AN$16,8,FALSE),"","sed -i "&amp;IF($AK$135="MacOS","'' ","")&amp;"'s#"&amp;BL$137&amp;"="""&amp;INDEX($E$107:$G$111,MATCH("●",INDEX($H$107:$AQ$111,,MATCH($D153,$54:$54,0)-7),0),1)&amp;""""&amp;"#"&amp;BL$137&amp;"="&amp;""""&amp;VLOOKUP(BL$137,$AD$9:$AN$16,8,FALSE)&amp;""""&amp;"#g'"&amp;"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3" s="60" t="s">
        <v>1107</v>
      </c>
    </row>
    <row r="154" spans="4:65" ht="36" customHeight="1">
      <c r="D154" s="138">
        <f t="shared" si="3"/>
        <v>16</v>
      </c>
      <c r="E154" s="139"/>
      <c r="F154" s="139"/>
      <c r="G154" s="140"/>
      <c r="H154" s="45" t="str">
        <f t="shared" ca="1" si="2"/>
        <v xml:space="preserve">clear; echo テストケース016; sh ./script/db_check_file_validate_config.sh; 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146" t="str" cm="1">
        <f t="array" ref="AE154">SUBSTITUTE(INDEX($H$113:$AQ$113, , MATCH($D154, $54:$54, 0)-7),"-","")</f>
        <v>正常</v>
      </c>
      <c r="AF154" s="147"/>
      <c r="AG154" s="148"/>
      <c r="AH154" s="143" t="s">
        <v>1121</v>
      </c>
      <c r="AI154" s="144"/>
      <c r="AJ154" s="144"/>
      <c r="AK154" s="144"/>
      <c r="AL154" s="144"/>
      <c r="AM154" s="144"/>
      <c r="AN154" s="144"/>
      <c r="AO154" s="144"/>
      <c r="AP154" s="144"/>
      <c r="AQ154" s="145"/>
      <c r="AS154" s="69" t="str" cm="1">
        <f t="array" ref="AS154">SUBSTITUTE(TEXT(INDEX($H$116:$AQ$116,1,$D154),"000000"),"-","")</f>
        <v>230001</v>
      </c>
      <c r="AT154" s="70"/>
      <c r="AU154" s="71"/>
      <c r="AW154" s="73" t="str">
        <f>SUBSTITUTE(IF(VLOOKUP(AW$137,$AD$9:$AN$16,8,FALSE)=INDEX($E$60:$G$62,MATCH("●",INDEX($H$60:$AQ$62,,MATCH($D154,$54:$54,0)-7),0),1),"","sed -i "&amp;IF($AK$135="MacOS","'' ","")&amp;"'s#"&amp;AW$137&amp;"="""&amp;VLOOKUP(AW$137,$AD$9:$AN$16,8,FALSE)&amp;""""&amp;"#"&amp;AW$137&amp;"="&amp;""""&amp;INDEX($E$60:$G$62,MATCH("●",INDEX($H$60:$AQ$62,,MATCH($D154,$54:$54,0)-7),0),1)&amp;""""&amp;"#g'"&amp;" ${CONFIG_DIR}db_data_config.txt; export "&amp;AW$137&amp;"="&amp;""""&amp;INDEX($E$60:$G$62,MATCH("●",INDEX($H$60:$AQ$62,,MATCH($D154,$54:$54,0)-7),0),1)&amp;""";"),",",""",""")</f>
        <v/>
      </c>
      <c r="AX154" s="73" t="str">
        <f>SUBSTITUTE(IF(INDEX($E$60:$G$62,MATCH("●",INDEX($H$60:$AQ$62,,MATCH($D154,$54:$54,0)-7),0),1)=VLOOKUP(AX$137,$AD$9:$AN$16,8,FALSE),"","sed -i "&amp;IF($AK$135="MacOS","'' ","")&amp;"'s#"&amp;AX$137&amp;"="""&amp;INDEX($E$60:$G$62,MATCH("●",INDEX($H$60:$AQ$62,,MATCH($D154,$54:$54,0)-7),0),1)&amp;""""&amp;"#"&amp;AX$137&amp;"="&amp;""""&amp;VLOOKUP(AX$137,$AD$9:$AN$16,8,FALSE)&amp;""""&amp;"#g'"&amp;"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4" s="73" t="str">
        <f>SUBSTITUTE(IF(VLOOKUP(AY$137,$AD$9:$AN$16,8,FALSE)=INDEX($E$64:$G$69,MATCH("●",INDEX($H$64:$AQ$69,,MATCH($D154,$54:$54,0)-7),0),1),"","sed -i "&amp;IF($AK$135="MacOS","'' ","")&amp;"'s#"&amp;AY$137&amp;"="""&amp;VLOOKUP(AY$137,$AD$9:$AN$16,8,FALSE)&amp;""""&amp;"#"&amp;AY$137&amp;"="&amp;""""&amp;INDEX($E$64:$G$69,MATCH("●",INDEX($H$64:$AQ$69,,MATCH($D154,$54:$54,0)-7),0),1)&amp;""""&amp;"#g'"&amp;" ${CONFIG_DIR}db_data_config.txt; export "&amp;AY$137&amp;"="&amp;""""&amp;INDEX($E$64:$G$69,MATCH("●",INDEX($H$64:$AQ$69,,MATCH($D154,$54:$54,0)-7),0),1)&amp;""";"),",",""",""")</f>
        <v/>
      </c>
      <c r="AZ154" s="73" t="str">
        <f>SUBSTITUTE(IF(INDEX($E$64:$G$69,MATCH("●",INDEX($H$64:$AQ$69,,MATCH($D154,$54:$54,0)-7),0),1)=VLOOKUP(AZ$137,$AD$9:$AN$16,8,FALSE),"","sed -i "&amp;IF($AK$135="MacOS","'' ","")&amp;"'s#"&amp;AZ$137&amp;"="""&amp;INDEX($E$64:$G$69,MATCH("●",INDEX($H$64:$AQ$69,,MATCH($D154,$54:$54,0)-7),0),1)&amp;""""&amp;"#"&amp;AZ$137&amp;"="&amp;""""&amp;VLOOKUP(AZ$137,$AD$9:$AN$16,8,FALSE)&amp;""""&amp;"#g'"&amp;"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4" s="73" t="str">
        <f>SUBSTITUTE(IF(VLOOKUP(BA$137,$AD$9:$AN$16,8,FALSE)=INDEX($E$71:$G$78,MATCH("●",INDEX($H$71:$AQ$78,,MATCH($D154,$54:$54,0)-7),0),1),"","sed -i "&amp;IF($AK$135="MacOS","'' ","")&amp;"'s#"&amp;BA$137&amp;"="""&amp;VLOOKUP(BA$137,$AD$9:$AN$16,8,FALSE)&amp;""""&amp;"#"&amp;BA$137&amp;"="&amp;""""&amp;INDEX($E$71:$G$78,MATCH("●",INDEX($H$71:$AQ$78,,MATCH($D154,$54:$54,0)-7),0),1)&amp;""""&amp;"#g'"&amp;" ${CONFIG_DIR}db_data_config.txt; export "&amp;BA$137&amp;"="&amp;""""&amp;INDEX($E$71:$G$78,MATCH("●",INDEX($H$71:$AQ$78,,MATCH($D154,$54:$54,0)-7),0),1)&amp;""";"),",",""",""")</f>
        <v/>
      </c>
      <c r="BB154" s="73" t="str">
        <f>SUBSTITUTE(IF(INDEX($E$71:$G$78,MATCH("●",INDEX($H$71:$AQ$78,,MATCH($D154,$54:$54,0)-7),0),1)=VLOOKUP(BB$137,$AD$9:$AN$16,8,FALSE),"","sed -i "&amp;IF($AK$135="MacOS","'' ","")&amp;"'s#"&amp;BB$137&amp;"="""&amp;INDEX($E$71:$G$78,MATCH("●",INDEX($H$71:$AQ$78,,MATCH($D154,$54:$54,0)-7),0),1)&amp;""""&amp;"#"&amp;BB$137&amp;"="&amp;""""&amp;VLOOKUP(BB$137,$AD$9:$AN$16,8,FALSE)&amp;""""&amp;"#g'"&amp;"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4" s="73" t="str">
        <f>SUBSTITUTE(IF(VLOOKUP(BC$137,$AD$9:$AN$16,8,FALSE)=INDEX($E$80:$G$88,MATCH("●",INDEX($H$80:$AQ$88,,MATCH($D154,$54:$54,0)-7),0),1),"","sed -i "&amp;IF($AK$135="MacOS","'' ","")&amp;"'s#"&amp;BC$137&amp;"="""&amp;VLOOKUP(BC$137,$AD$9:$AN$16,8,FALSE)&amp;""""&amp;"#"&amp;BC$137&amp;"="&amp;""""&amp;INDEX($E$80:$G$88,MATCH("●",INDEX($H$80:$AQ$88,,MATCH($D154,$54:$54,0)-7),0),1)&amp;""""&amp;"#g'"&amp;" ${CONFIG_DIR}db_data_config.txt; export "&amp;BC$137&amp;"="&amp;""""&amp;INDEX($E$80:$G$88,MATCH("●",INDEX($H$80:$AQ$88,,MATCH($D154,$54:$54,0)-7),0),1)&amp;""";"),",",""",""")</f>
        <v/>
      </c>
      <c r="BD154" s="73" t="str">
        <f>SUBSTITUTE(IF(INDEX($E$80:$G$88,MATCH("●",INDEX($H$80:$AQ$88,,MATCH($D154,$54:$54,0)-7),0),1)=VLOOKUP(BD$137,$AD$9:$AN$16,8,FALSE),"","sed -i "&amp;IF($AK$135="MacOS","'' ","")&amp;"'s#"&amp;BD$137&amp;"="""&amp;INDEX($E$80:$G$88,MATCH("●",INDEX($H$80:$AQ$88,,MATCH($D154,$54:$54,0)-7),0),1)&amp;""""&amp;"#"&amp;BD$137&amp;"="&amp;""""&amp;VLOOKUP(BD$137,$AD$9:$AN$16,8,FALSE)&amp;""""&amp;"#g'"&amp;"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4" s="73" t="str">
        <f>SUBSTITUTE(IF(VLOOKUP(BE$137,$AD$9:$AN$16,8,FALSE)=INDEX($E$90:$G$93,MATCH("●",INDEX($H$90:$AQ$93,,MATCH($D154,$54:$54,0)-7),0),1),"","sed -i "&amp;IF($AK$135="MacOS","'' ","")&amp;"'s#"&amp;BE$137&amp;"="""&amp;VLOOKUP(BE$137,$AD$9:$AN$16,8,FALSE)&amp;""""&amp;"#"&amp;BE$137&amp;"="&amp;""""&amp;INDEX($E$90:$G$93,MATCH("●",INDEX($H$90:$AQ$93,,MATCH($D154,$54:$54,0)-7),0),1)&amp;""""&amp;"#g'"&amp;" ${CONFIG_DIR}db_data_config.txt; export "&amp;BE$137&amp;"="&amp;""""&amp;INDEX($E$90:$G$93,MATCH("●",INDEX($H$90:$AQ$93,,MATCH($D154,$54:$54,0)-7),0),1)&amp;""";"),",",""",""")</f>
        <v/>
      </c>
      <c r="BF154" s="73" t="str">
        <f>SUBSTITUTE(IF(INDEX($E$90:$G$93,MATCH("●",INDEX($H$90:$AQ$93,,MATCH($D154,$54:$54,0)-7),0),1)=VLOOKUP(BF$137,$AD$9:$AN$16,8,FALSE),"","sed -i "&amp;IF($AK$135="MacOS","'' ","")&amp;"'s#"&amp;BF$137&amp;"="""&amp;INDEX($E$90:$G$93,MATCH("●",INDEX($H$90:$AQ$93,,MATCH($D154,$54:$54,0)-7),0),1)&amp;""""&amp;"#"&amp;BF$137&amp;"="&amp;""""&amp;VLOOKUP(BF$137,$AD$9:$AN$16,8,FALSE)&amp;""""&amp;"#g'"&amp;"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4" s="73" t="str">
        <f>SUBSTITUTE(IF(VLOOKUP(BG$137,$AD$9:$AN$16,8,FALSE)=INDEX($E$95:$G$99,MATCH("●",INDEX($H$95:$AQ$99,,MATCH($D154,$54:$54,0)-7),0),1),"","sed -i "&amp;IF($AK$135="MacOS","'' ","")&amp;"'s#"&amp;BG$137&amp;"="""&amp;VLOOKUP(BG$137,$AD$9:$AN$16,8,FALSE)&amp;""""&amp;"#"&amp;BG$137&amp;"="&amp;""""&amp;INDEX($E$95:$G$99,MATCH("●",INDEX($H$95:$AQ$99,,MATCH($D154,$54:$54,0)-7),0),1)&amp;""""&amp;"#g'"&amp;" ${CONFIG_DIR}db_data_config.txt; export "&amp;BG$137&amp;"="&amp;""""&amp;INDEX($E$95:$G$99,MATCH("●",INDEX($H$95:$AQ$99,,MATCH($D154,$54:$54,0)-7),0),1)&amp;""";"),",",""",""")</f>
        <v/>
      </c>
      <c r="BH154" s="73" t="str">
        <f>SUBSTITUTE(IF(INDEX($E$95:$G$99,MATCH("●",INDEX($H$95:$AQ$99,,MATCH($D154,$54:$54,0)-7),0),1)=VLOOKUP(BH$137,$AD$9:$AN$16,8,FALSE),"","sed -i "&amp;IF($AK$135="MacOS","'' ","")&amp;"'s#"&amp;BH$137&amp;"="""&amp;INDEX($E$95:$G$99,MATCH("●",INDEX($H$95:$AQ$99,,MATCH($D154,$54:$54,0)-7),0),1)&amp;""""&amp;"#"&amp;BH$137&amp;"="&amp;""""&amp;VLOOKUP(BH$137,$AD$9:$AN$16,8,FALSE)&amp;""""&amp;"#g'"&amp;"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4" s="73" t="str">
        <f>SUBSTITUTE(IF(VLOOKUP(BI$137,$AD$9:$AN$16,8,FALSE)=INDEX($E$101:$G$105,MATCH("●",INDEX($H$101:$AQ$105,,MATCH($D154,$54:$54,0)-7),0),1),"","sed -i "&amp;IF($AK$135="MacOS","'' ","")&amp;"'s#"&amp;BI$137&amp;"="""&amp;VLOOKUP(BI$137,$AD$9:$AN$16,8,FALSE)&amp;""""&amp;"#"&amp;BI$137&amp;"="&amp;""""&amp;INDEX($E$101:$G$105,MATCH("●",INDEX($H$101:$AQ$105,,MATCH($D154,$54:$54,0)-7),0),1)&amp;""""&amp;"#g'"&amp;" ${CONFIG_DIR}db_data_config.txt; export "&amp;BI$137&amp;"="&amp;""""&amp;INDEX($E$101:$G$105,MATCH("●",INDEX($H$101:$AQ$105,,MATCH($D154,$54:$54,0)-7),0),1)&amp;""";"),",",""",""")</f>
        <v/>
      </c>
      <c r="BJ154" s="73" t="str">
        <f>SUBSTITUTE(IF(INDEX($E$101:$G$105,MATCH("●",INDEX($H$101:$AQ$105,,MATCH($D154,$54:$54,0)-7),0),1)=VLOOKUP(BJ$137,$AD$9:$AN$16,8,FALSE),"","sed -i "&amp;IF($AK$135="MacOS","'' ","")&amp;"'s#"&amp;BJ$137&amp;"="""&amp;INDEX($E$101:$G$105,MATCH("●",INDEX($H$101:$AQ$105,,MATCH($D154,$54:$54,0)-7),0),1)&amp;""""&amp;"#"&amp;BJ$137&amp;"="&amp;""""&amp;VLOOKUP(BJ$137,$AD$9:$AN$16,8,FALSE)&amp;""""&amp;"#g'"&amp;"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4" s="73" t="str">
        <f>SUBSTITUTE(IF(VLOOKUP(BK$137,$AD$9:$AN$16,8,FALSE)=INDEX($E$107:$G$111,MATCH("●",INDEX($H$107:$AQ$111,,MATCH($D154,$54:$54,0)-7),0),1),"","sed -i "&amp;IF($AK$135="MacOS","'' ","")&amp;"'s#"&amp;BK$137&amp;"="""&amp;VLOOKUP(BK$137,$AD$9:$AN$16,8,FALSE)&amp;""""&amp;"#"&amp;BK$137&amp;"="&amp;""""&amp;INDEX($E$107:$G$111,MATCH("●",INDEX($H$107:$AQ$111,,MATCH($D154,$54:$54,0)-7),0),1)&amp;""""&amp;"#g'"&amp;" ${CONFIG_DIR}db_data_config.txt; export "&amp;BK$137&amp;"="&amp;""""&amp;INDEX($E$107:$G$111,MATCH("●",INDEX($H$107:$AQ$111,,MATCH($D154,$54:$54,0)-7),0),1)&amp;""";"),",",""",""")</f>
        <v/>
      </c>
      <c r="BL154" s="73" t="str">
        <f>SUBSTITUTE(IF(INDEX($E$107:$G$111,MATCH("●",INDEX($H$107:$AQ$111,,MATCH($D154,$54:$54,0)-7),0),1)=VLOOKUP(BL$137,$AD$9:$AN$16,8,FALSE),"","sed -i "&amp;IF($AK$135="MacOS","'' ","")&amp;"'s#"&amp;BL$137&amp;"="""&amp;INDEX($E$107:$G$111,MATCH("●",INDEX($H$107:$AQ$111,,MATCH($D154,$54:$54,0)-7),0),1)&amp;""""&amp;"#"&amp;BL$137&amp;"="&amp;""""&amp;VLOOKUP(BL$137,$AD$9:$AN$16,8,FALSE)&amp;""""&amp;"#g'"&amp;"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4" s="60" t="s">
        <v>1107</v>
      </c>
    </row>
    <row r="155" spans="4:65" ht="36" customHeight="1">
      <c r="D155" s="138">
        <f t="shared" si="3"/>
        <v>17</v>
      </c>
      <c r="E155" s="139"/>
      <c r="F155" s="139"/>
      <c r="G155" s="140"/>
      <c r="H155" s="45" t="str">
        <f t="shared" ca="1" si="2"/>
        <v>clear; echo テストケース017; sed -i '' 's#FILE_COMPRESSION=".gz"#FILE_COMPRESSION=".zip"#g' ${CONFIG_DIR}db_data_config.txt; export FILE_COMPRESSION=".zip";sh ./script/db_check_file_validate_config.sh; sed -i '' 's#FILE_COMPRESSION=".zip"#FILE_COMPRESSION=".gz"#g' ${CONFIG_DIR}db_data_config.txt;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146" t="str" cm="1">
        <f t="array" ref="AE155">SUBSTITUTE(INDEX($H$113:$AQ$113, , MATCH($D155, $54:$54, 0)-7),"-","")</f>
        <v>正常</v>
      </c>
      <c r="AF155" s="147"/>
      <c r="AG155" s="148"/>
      <c r="AH155" s="143" t="s">
        <v>1122</v>
      </c>
      <c r="AI155" s="144"/>
      <c r="AJ155" s="144"/>
      <c r="AK155" s="144"/>
      <c r="AL155" s="144"/>
      <c r="AM155" s="144"/>
      <c r="AN155" s="144"/>
      <c r="AO155" s="144"/>
      <c r="AP155" s="144"/>
      <c r="AQ155" s="145"/>
      <c r="AS155" s="69" t="str" cm="1">
        <f t="array" ref="AS155">SUBSTITUTE(TEXT(INDEX($H$116:$AQ$116,1,$D155),"000000"),"-","")</f>
        <v>230001</v>
      </c>
      <c r="AT155" s="70"/>
      <c r="AU155" s="71"/>
      <c r="AW155" s="73" t="str">
        <f>SUBSTITUTE(IF(VLOOKUP(AW$137,$AD$9:$AN$16,8,FALSE)=INDEX($E$60:$G$62,MATCH("●",INDEX($H$60:$AQ$62,,MATCH($D155,$54:$54,0)-7),0),1),"","sed -i "&amp;IF($AK$135="MacOS","'' ","")&amp;"'s#"&amp;AW$137&amp;"="""&amp;VLOOKUP(AW$137,$AD$9:$AN$16,8,FALSE)&amp;""""&amp;"#"&amp;AW$137&amp;"="&amp;""""&amp;INDEX($E$60:$G$62,MATCH("●",INDEX($H$60:$AQ$62,,MATCH($D155,$54:$54,0)-7),0),1)&amp;""""&amp;"#g'"&amp;" ${CONFIG_DIR}db_data_config.txt; export "&amp;AW$137&amp;"="&amp;""""&amp;INDEX($E$60:$G$62,MATCH("●",INDEX($H$60:$AQ$62,,MATCH($D155,$54:$54,0)-7),0),1)&amp;""";"),",",""",""")</f>
        <v/>
      </c>
      <c r="AX155" s="73" t="str">
        <f>SUBSTITUTE(IF(INDEX($E$60:$G$62,MATCH("●",INDEX($H$60:$AQ$62,,MATCH($D155,$54:$54,0)-7),0),1)=VLOOKUP(AX$137,$AD$9:$AN$16,8,FALSE),"","sed -i "&amp;IF($AK$135="MacOS","'' ","")&amp;"'s#"&amp;AX$137&amp;"="""&amp;INDEX($E$60:$G$62,MATCH("●",INDEX($H$60:$AQ$62,,MATCH($D155,$54:$54,0)-7),0),1)&amp;""""&amp;"#"&amp;AX$137&amp;"="&amp;""""&amp;VLOOKUP(AX$137,$AD$9:$AN$16,8,FALSE)&amp;""""&amp;"#g'"&amp;"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5" s="73" t="str">
        <f>SUBSTITUTE(IF(VLOOKUP(AY$137,$AD$9:$AN$16,8,FALSE)=INDEX($E$64:$G$69,MATCH("●",INDEX($H$64:$AQ$69,,MATCH($D155,$54:$54,0)-7),0),1),"","sed -i "&amp;IF($AK$135="MacOS","'' ","")&amp;"'s#"&amp;AY$137&amp;"="""&amp;VLOOKUP(AY$137,$AD$9:$AN$16,8,FALSE)&amp;""""&amp;"#"&amp;AY$137&amp;"="&amp;""""&amp;INDEX($E$64:$G$69,MATCH("●",INDEX($H$64:$AQ$69,,MATCH($D155,$54:$54,0)-7),0),1)&amp;""""&amp;"#g'"&amp;" ${CONFIG_DIR}db_data_config.txt; export "&amp;AY$137&amp;"="&amp;""""&amp;INDEX($E$64:$G$69,MATCH("●",INDEX($H$64:$AQ$69,,MATCH($D155,$54:$54,0)-7),0),1)&amp;""";"),",",""",""")</f>
        <v/>
      </c>
      <c r="AZ155" s="73" t="str">
        <f>SUBSTITUTE(IF(INDEX($E$64:$G$69,MATCH("●",INDEX($H$64:$AQ$69,,MATCH($D155,$54:$54,0)-7),0),1)=VLOOKUP(AZ$137,$AD$9:$AN$16,8,FALSE),"","sed -i "&amp;IF($AK$135="MacOS","'' ","")&amp;"'s#"&amp;AZ$137&amp;"="""&amp;INDEX($E$64:$G$69,MATCH("●",INDEX($H$64:$AQ$69,,MATCH($D155,$54:$54,0)-7),0),1)&amp;""""&amp;"#"&amp;AZ$137&amp;"="&amp;""""&amp;VLOOKUP(AZ$137,$AD$9:$AN$16,8,FALSE)&amp;""""&amp;"#g'"&amp;"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5" s="73" t="str">
        <f>SUBSTITUTE(IF(VLOOKUP(BA$137,$AD$9:$AN$16,8,FALSE)=INDEX($E$71:$G$78,MATCH("●",INDEX($H$71:$AQ$78,,MATCH($D155,$54:$54,0)-7),0),1),"","sed -i "&amp;IF($AK$135="MacOS","'' ","")&amp;"'s#"&amp;BA$137&amp;"="""&amp;VLOOKUP(BA$137,$AD$9:$AN$16,8,FALSE)&amp;""""&amp;"#"&amp;BA$137&amp;"="&amp;""""&amp;INDEX($E$71:$G$78,MATCH("●",INDEX($H$71:$AQ$78,,MATCH($D155,$54:$54,0)-7),0),1)&amp;""""&amp;"#g'"&amp;" ${CONFIG_DIR}db_data_config.txt; export "&amp;BA$137&amp;"="&amp;""""&amp;INDEX($E$71:$G$78,MATCH("●",INDEX($H$71:$AQ$78,,MATCH($D155,$54:$54,0)-7),0),1)&amp;""";"),",",""",""")</f>
        <v>sed -i '' 's#FILE_COMPRESSION=".gz"#FILE_COMPRESSION=".zip"#g' ${CONFIG_DIR}db_data_config.txt; export FILE_COMPRESSION=".zip";</v>
      </c>
      <c r="BB155" s="73" t="str">
        <f>SUBSTITUTE(IF(INDEX($E$71:$G$78,MATCH("●",INDEX($H$71:$AQ$78,,MATCH($D155,$54:$54,0)-7),0),1)=VLOOKUP(BB$137,$AD$9:$AN$16,8,FALSE),"","sed -i "&amp;IF($AK$135="MacOS","'' ","")&amp;"'s#"&amp;BB$137&amp;"="""&amp;INDEX($E$71:$G$78,MATCH("●",INDEX($H$71:$AQ$78,,MATCH($D155,$54:$54,0)-7),0),1)&amp;""""&amp;"#"&amp;BB$137&amp;"="&amp;""""&amp;VLOOKUP(BB$137,$AD$9:$AN$16,8,FALSE)&amp;""""&amp;"#g'"&amp;"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's#FILE_COMPRESSION=".zip"#FILE_COMPRESSION=".gz"#g' ${CONFIG_DIR}db_data_config.txt; export FILE_COMPRESSION=".gz";</v>
      </c>
      <c r="BC155" s="73" t="str">
        <f>SUBSTITUTE(IF(VLOOKUP(BC$137,$AD$9:$AN$16,8,FALSE)=INDEX($E$80:$G$88,MATCH("●",INDEX($H$80:$AQ$88,,MATCH($D155,$54:$54,0)-7),0),1),"","sed -i "&amp;IF($AK$135="MacOS","'' ","")&amp;"'s#"&amp;BC$137&amp;"="""&amp;VLOOKUP(BC$137,$AD$9:$AN$16,8,FALSE)&amp;""""&amp;"#"&amp;BC$137&amp;"="&amp;""""&amp;INDEX($E$80:$G$88,MATCH("●",INDEX($H$80:$AQ$88,,MATCH($D155,$54:$54,0)-7),0),1)&amp;""""&amp;"#g'"&amp;" ${CONFIG_DIR}db_data_config.txt; export "&amp;BC$137&amp;"="&amp;""""&amp;INDEX($E$80:$G$88,MATCH("●",INDEX($H$80:$AQ$88,,MATCH($D155,$54:$54,0)-7),0),1)&amp;""";"),",",""",""")</f>
        <v/>
      </c>
      <c r="BD155" s="73" t="str">
        <f>SUBSTITUTE(IF(INDEX($E$80:$G$88,MATCH("●",INDEX($H$80:$AQ$88,,MATCH($D155,$54:$54,0)-7),0),1)=VLOOKUP(BD$137,$AD$9:$AN$16,8,FALSE),"","sed -i "&amp;IF($AK$135="MacOS","'' ","")&amp;"'s#"&amp;BD$137&amp;"="""&amp;INDEX($E$80:$G$88,MATCH("●",INDEX($H$80:$AQ$88,,MATCH($D155,$54:$54,0)-7),0),1)&amp;""""&amp;"#"&amp;BD$137&amp;"="&amp;""""&amp;VLOOKUP(BD$137,$AD$9:$AN$16,8,FALSE)&amp;""""&amp;"#g'"&amp;"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5" s="73" t="str">
        <f>SUBSTITUTE(IF(VLOOKUP(BE$137,$AD$9:$AN$16,8,FALSE)=INDEX($E$90:$G$93,MATCH("●",INDEX($H$90:$AQ$93,,MATCH($D155,$54:$54,0)-7),0),1),"","sed -i "&amp;IF($AK$135="MacOS","'' ","")&amp;"'s#"&amp;BE$137&amp;"="""&amp;VLOOKUP(BE$137,$AD$9:$AN$16,8,FALSE)&amp;""""&amp;"#"&amp;BE$137&amp;"="&amp;""""&amp;INDEX($E$90:$G$93,MATCH("●",INDEX($H$90:$AQ$93,,MATCH($D155,$54:$54,0)-7),0),1)&amp;""""&amp;"#g'"&amp;" ${CONFIG_DIR}db_data_config.txt; export "&amp;BE$137&amp;"="&amp;""""&amp;INDEX($E$90:$G$93,MATCH("●",INDEX($H$90:$AQ$93,,MATCH($D155,$54:$54,0)-7),0),1)&amp;""";"),",",""",""")</f>
        <v/>
      </c>
      <c r="BF155" s="73" t="str">
        <f>SUBSTITUTE(IF(INDEX($E$90:$G$93,MATCH("●",INDEX($H$90:$AQ$93,,MATCH($D155,$54:$54,0)-7),0),1)=VLOOKUP(BF$137,$AD$9:$AN$16,8,FALSE),"","sed -i "&amp;IF($AK$135="MacOS","'' ","")&amp;"'s#"&amp;BF$137&amp;"="""&amp;INDEX($E$90:$G$93,MATCH("●",INDEX($H$90:$AQ$93,,MATCH($D155,$54:$54,0)-7),0),1)&amp;""""&amp;"#"&amp;BF$137&amp;"="&amp;""""&amp;VLOOKUP(BF$137,$AD$9:$AN$16,8,FALSE)&amp;""""&amp;"#g'"&amp;"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5" s="73" t="str">
        <f>SUBSTITUTE(IF(VLOOKUP(BG$137,$AD$9:$AN$16,8,FALSE)=INDEX($E$95:$G$99,MATCH("●",INDEX($H$95:$AQ$99,,MATCH($D155,$54:$54,0)-7),0),1),"","sed -i "&amp;IF($AK$135="MacOS","'' ","")&amp;"'s#"&amp;BG$137&amp;"="""&amp;VLOOKUP(BG$137,$AD$9:$AN$16,8,FALSE)&amp;""""&amp;"#"&amp;BG$137&amp;"="&amp;""""&amp;INDEX($E$95:$G$99,MATCH("●",INDEX($H$95:$AQ$99,,MATCH($D155,$54:$54,0)-7),0),1)&amp;""""&amp;"#g'"&amp;" ${CONFIG_DIR}db_data_config.txt; export "&amp;BG$137&amp;"="&amp;""""&amp;INDEX($E$95:$G$99,MATCH("●",INDEX($H$95:$AQ$99,,MATCH($D155,$54:$54,0)-7),0),1)&amp;""";"),",",""",""")</f>
        <v/>
      </c>
      <c r="BH155" s="73" t="str">
        <f>SUBSTITUTE(IF(INDEX($E$95:$G$99,MATCH("●",INDEX($H$95:$AQ$99,,MATCH($D155,$54:$54,0)-7),0),1)=VLOOKUP(BH$137,$AD$9:$AN$16,8,FALSE),"","sed -i "&amp;IF($AK$135="MacOS","'' ","")&amp;"'s#"&amp;BH$137&amp;"="""&amp;INDEX($E$95:$G$99,MATCH("●",INDEX($H$95:$AQ$99,,MATCH($D155,$54:$54,0)-7),0),1)&amp;""""&amp;"#"&amp;BH$137&amp;"="&amp;""""&amp;VLOOKUP(BH$137,$AD$9:$AN$16,8,FALSE)&amp;""""&amp;"#g'"&amp;"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5" s="73" t="str">
        <f>SUBSTITUTE(IF(VLOOKUP(BI$137,$AD$9:$AN$16,8,FALSE)=INDEX($E$101:$G$105,MATCH("●",INDEX($H$101:$AQ$105,,MATCH($D155,$54:$54,0)-7),0),1),"","sed -i "&amp;IF($AK$135="MacOS","'' ","")&amp;"'s#"&amp;BI$137&amp;"="""&amp;VLOOKUP(BI$137,$AD$9:$AN$16,8,FALSE)&amp;""""&amp;"#"&amp;BI$137&amp;"="&amp;""""&amp;INDEX($E$101:$G$105,MATCH("●",INDEX($H$101:$AQ$105,,MATCH($D155,$54:$54,0)-7),0),1)&amp;""""&amp;"#g'"&amp;" ${CONFIG_DIR}db_data_config.txt; export "&amp;BI$137&amp;"="&amp;""""&amp;INDEX($E$101:$G$105,MATCH("●",INDEX($H$101:$AQ$105,,MATCH($D155,$54:$54,0)-7),0),1)&amp;""";"),",",""",""")</f>
        <v/>
      </c>
      <c r="BJ155" s="73" t="str">
        <f>SUBSTITUTE(IF(INDEX($E$101:$G$105,MATCH("●",INDEX($H$101:$AQ$105,,MATCH($D155,$54:$54,0)-7),0),1)=VLOOKUP(BJ$137,$AD$9:$AN$16,8,FALSE),"","sed -i "&amp;IF($AK$135="MacOS","'' ","")&amp;"'s#"&amp;BJ$137&amp;"="""&amp;INDEX($E$101:$G$105,MATCH("●",INDEX($H$101:$AQ$105,,MATCH($D155,$54:$54,0)-7),0),1)&amp;""""&amp;"#"&amp;BJ$137&amp;"="&amp;""""&amp;VLOOKUP(BJ$137,$AD$9:$AN$16,8,FALSE)&amp;""""&amp;"#g'"&amp;"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5" s="73" t="str">
        <f>SUBSTITUTE(IF(VLOOKUP(BK$137,$AD$9:$AN$16,8,FALSE)=INDEX($E$107:$G$111,MATCH("●",INDEX($H$107:$AQ$111,,MATCH($D155,$54:$54,0)-7),0),1),"","sed -i "&amp;IF($AK$135="MacOS","'' ","")&amp;"'s#"&amp;BK$137&amp;"="""&amp;VLOOKUP(BK$137,$AD$9:$AN$16,8,FALSE)&amp;""""&amp;"#"&amp;BK$137&amp;"="&amp;""""&amp;INDEX($E$107:$G$111,MATCH("●",INDEX($H$107:$AQ$111,,MATCH($D155,$54:$54,0)-7),0),1)&amp;""""&amp;"#g'"&amp;" ${CONFIG_DIR}db_data_config.txt; export "&amp;BK$137&amp;"="&amp;""""&amp;INDEX($E$107:$G$111,MATCH("●",INDEX($H$107:$AQ$111,,MATCH($D155,$54:$54,0)-7),0),1)&amp;""";"),",",""",""")</f>
        <v/>
      </c>
      <c r="BL155" s="73" t="str">
        <f>SUBSTITUTE(IF(INDEX($E$107:$G$111,MATCH("●",INDEX($H$107:$AQ$111,,MATCH($D155,$54:$54,0)-7),0),1)=VLOOKUP(BL$137,$AD$9:$AN$16,8,FALSE),"","sed -i "&amp;IF($AK$135="MacOS","'' ","")&amp;"'s#"&amp;BL$137&amp;"="""&amp;INDEX($E$107:$G$111,MATCH("●",INDEX($H$107:$AQ$111,,MATCH($D155,$54:$54,0)-7),0),1)&amp;""""&amp;"#"&amp;BL$137&amp;"="&amp;""""&amp;VLOOKUP(BL$137,$AD$9:$AN$16,8,FALSE)&amp;""""&amp;"#g'"&amp;"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5" s="60" t="s">
        <v>1107</v>
      </c>
    </row>
    <row r="156" spans="4:65" ht="36" customHeight="1">
      <c r="D156" s="138">
        <f t="shared" si="3"/>
        <v>18</v>
      </c>
      <c r="E156" s="139"/>
      <c r="F156" s="139"/>
      <c r="G156" s="140"/>
      <c r="H156" s="45" t="str">
        <f t="shared" ca="1" si="2"/>
        <v>clear; echo テストケース018; sed -i '' 's#FILE_COMPRESSION=".gz"#FILE_COMPRESSION=".Z"#g' ${CONFIG_DIR}db_data_config.txt; export FILE_COMPRESSION=".Z";sh ./script/db_check_file_validate_config.sh; sed -i '' 's#FILE_COMPRESSION=".Z"#FILE_COMPRESSION=".gz"#g' ${CONFIG_DIR}db_data_config.txt;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146" t="str" cm="1">
        <f t="array" ref="AE156">SUBSTITUTE(INDEX($H$113:$AQ$113, , MATCH($D156, $54:$54, 0)-7),"-","")</f>
        <v>正常</v>
      </c>
      <c r="AF156" s="147"/>
      <c r="AG156" s="148"/>
      <c r="AH156" s="143" t="s">
        <v>1123</v>
      </c>
      <c r="AI156" s="144"/>
      <c r="AJ156" s="144"/>
      <c r="AK156" s="144"/>
      <c r="AL156" s="144"/>
      <c r="AM156" s="144"/>
      <c r="AN156" s="144"/>
      <c r="AO156" s="144"/>
      <c r="AP156" s="144"/>
      <c r="AQ156" s="145"/>
      <c r="AS156" s="69" t="str" cm="1">
        <f t="array" ref="AS156">SUBSTITUTE(TEXT(INDEX($H$116:$AQ$116,1,$D156),"000000"),"-","")</f>
        <v>230001</v>
      </c>
      <c r="AT156" s="70"/>
      <c r="AU156" s="71"/>
      <c r="AW156" s="73" t="str">
        <f>SUBSTITUTE(IF(VLOOKUP(AW$137,$AD$9:$AN$16,8,FALSE)=INDEX($E$60:$G$62,MATCH("●",INDEX($H$60:$AQ$62,,MATCH($D156,$54:$54,0)-7),0),1),"","sed -i "&amp;IF($AK$135="MacOS","'' ","")&amp;"'s#"&amp;AW$137&amp;"="""&amp;VLOOKUP(AW$137,$AD$9:$AN$16,8,FALSE)&amp;""""&amp;"#"&amp;AW$137&amp;"="&amp;""""&amp;INDEX($E$60:$G$62,MATCH("●",INDEX($H$60:$AQ$62,,MATCH($D156,$54:$54,0)-7),0),1)&amp;""""&amp;"#g'"&amp;" ${CONFIG_DIR}db_data_config.txt; export "&amp;AW$137&amp;"="&amp;""""&amp;INDEX($E$60:$G$62,MATCH("●",INDEX($H$60:$AQ$62,,MATCH($D156,$54:$54,0)-7),0),1)&amp;""";"),",",""",""")</f>
        <v/>
      </c>
      <c r="AX156" s="73" t="str">
        <f>SUBSTITUTE(IF(INDEX($E$60:$G$62,MATCH("●",INDEX($H$60:$AQ$62,,MATCH($D156,$54:$54,0)-7),0),1)=VLOOKUP(AX$137,$AD$9:$AN$16,8,FALSE),"","sed -i "&amp;IF($AK$135="MacOS","'' ","")&amp;"'s#"&amp;AX$137&amp;"="""&amp;INDEX($E$60:$G$62,MATCH("●",INDEX($H$60:$AQ$62,,MATCH($D156,$54:$54,0)-7),0),1)&amp;""""&amp;"#"&amp;AX$137&amp;"="&amp;""""&amp;VLOOKUP(AX$137,$AD$9:$AN$16,8,FALSE)&amp;""""&amp;"#g'"&amp;"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6" s="73" t="str">
        <f>SUBSTITUTE(IF(VLOOKUP(AY$137,$AD$9:$AN$16,8,FALSE)=INDEX($E$64:$G$69,MATCH("●",INDEX($H$64:$AQ$69,,MATCH($D156,$54:$54,0)-7),0),1),"","sed -i "&amp;IF($AK$135="MacOS","'' ","")&amp;"'s#"&amp;AY$137&amp;"="""&amp;VLOOKUP(AY$137,$AD$9:$AN$16,8,FALSE)&amp;""""&amp;"#"&amp;AY$137&amp;"="&amp;""""&amp;INDEX($E$64:$G$69,MATCH("●",INDEX($H$64:$AQ$69,,MATCH($D156,$54:$54,0)-7),0),1)&amp;""""&amp;"#g'"&amp;" ${CONFIG_DIR}db_data_config.txt; export "&amp;AY$137&amp;"="&amp;""""&amp;INDEX($E$64:$G$69,MATCH("●",INDEX($H$64:$AQ$69,,MATCH($D156,$54:$54,0)-7),0),1)&amp;""";"),",",""",""")</f>
        <v/>
      </c>
      <c r="AZ156" s="73" t="str">
        <f>SUBSTITUTE(IF(INDEX($E$64:$G$69,MATCH("●",INDEX($H$64:$AQ$69,,MATCH($D156,$54:$54,0)-7),0),1)=VLOOKUP(AZ$137,$AD$9:$AN$16,8,FALSE),"","sed -i "&amp;IF($AK$135="MacOS","'' ","")&amp;"'s#"&amp;AZ$137&amp;"="""&amp;INDEX($E$64:$G$69,MATCH("●",INDEX($H$64:$AQ$69,,MATCH($D156,$54:$54,0)-7),0),1)&amp;""""&amp;"#"&amp;AZ$137&amp;"="&amp;""""&amp;VLOOKUP(AZ$137,$AD$9:$AN$16,8,FALSE)&amp;""""&amp;"#g'"&amp;"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6" s="73" t="str">
        <f>SUBSTITUTE(IF(VLOOKUP(BA$137,$AD$9:$AN$16,8,FALSE)=INDEX($E$71:$G$78,MATCH("●",INDEX($H$71:$AQ$78,,MATCH($D156,$54:$54,0)-7),0),1),"","sed -i "&amp;IF($AK$135="MacOS","'' ","")&amp;"'s#"&amp;BA$137&amp;"="""&amp;VLOOKUP(BA$137,$AD$9:$AN$16,8,FALSE)&amp;""""&amp;"#"&amp;BA$137&amp;"="&amp;""""&amp;INDEX($E$71:$G$78,MATCH("●",INDEX($H$71:$AQ$78,,MATCH($D156,$54:$54,0)-7),0),1)&amp;""""&amp;"#g'"&amp;" ${CONFIG_DIR}db_data_config.txt; export "&amp;BA$137&amp;"="&amp;""""&amp;INDEX($E$71:$G$78,MATCH("●",INDEX($H$71:$AQ$78,,MATCH($D156,$54:$54,0)-7),0),1)&amp;""";"),",",""",""")</f>
        <v>sed -i '' 's#FILE_COMPRESSION=".gz"#FILE_COMPRESSION=".Z"#g' ${CONFIG_DIR}db_data_config.txt; export FILE_COMPRESSION=".Z";</v>
      </c>
      <c r="BB156" s="73" t="str">
        <f>SUBSTITUTE(IF(INDEX($E$71:$G$78,MATCH("●",INDEX($H$71:$AQ$78,,MATCH($D156,$54:$54,0)-7),0),1)=VLOOKUP(BB$137,$AD$9:$AN$16,8,FALSE),"","sed -i "&amp;IF($AK$135="MacOS","'' ","")&amp;"'s#"&amp;BB$137&amp;"="""&amp;INDEX($E$71:$G$78,MATCH("●",INDEX($H$71:$AQ$78,,MATCH($D156,$54:$54,0)-7),0),1)&amp;""""&amp;"#"&amp;BB$137&amp;"="&amp;""""&amp;VLOOKUP(BB$137,$AD$9:$AN$16,8,FALSE)&amp;""""&amp;"#g'"&amp;"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's#FILE_COMPRESSION=".Z"#FILE_COMPRESSION=".gz"#g' ${CONFIG_DIR}db_data_config.txt; export FILE_COMPRESSION=".gz";</v>
      </c>
      <c r="BC156" s="73" t="str">
        <f>SUBSTITUTE(IF(VLOOKUP(BC$137,$AD$9:$AN$16,8,FALSE)=INDEX($E$80:$G$88,MATCH("●",INDEX($H$80:$AQ$88,,MATCH($D156,$54:$54,0)-7),0),1),"","sed -i "&amp;IF($AK$135="MacOS","'' ","")&amp;"'s#"&amp;BC$137&amp;"="""&amp;VLOOKUP(BC$137,$AD$9:$AN$16,8,FALSE)&amp;""""&amp;"#"&amp;BC$137&amp;"="&amp;""""&amp;INDEX($E$80:$G$88,MATCH("●",INDEX($H$80:$AQ$88,,MATCH($D156,$54:$54,0)-7),0),1)&amp;""""&amp;"#g'"&amp;" ${CONFIG_DIR}db_data_config.txt; export "&amp;BC$137&amp;"="&amp;""""&amp;INDEX($E$80:$G$88,MATCH("●",INDEX($H$80:$AQ$88,,MATCH($D156,$54:$54,0)-7),0),1)&amp;""";"),",",""",""")</f>
        <v/>
      </c>
      <c r="BD156" s="73" t="str">
        <f>SUBSTITUTE(IF(INDEX($E$80:$G$88,MATCH("●",INDEX($H$80:$AQ$88,,MATCH($D156,$54:$54,0)-7),0),1)=VLOOKUP(BD$137,$AD$9:$AN$16,8,FALSE),"","sed -i "&amp;IF($AK$135="MacOS","'' ","")&amp;"'s#"&amp;BD$137&amp;"="""&amp;INDEX($E$80:$G$88,MATCH("●",INDEX($H$80:$AQ$88,,MATCH($D156,$54:$54,0)-7),0),1)&amp;""""&amp;"#"&amp;BD$137&amp;"="&amp;""""&amp;VLOOKUP(BD$137,$AD$9:$AN$16,8,FALSE)&amp;""""&amp;"#g'"&amp;"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6" s="73" t="str">
        <f>SUBSTITUTE(IF(VLOOKUP(BE$137,$AD$9:$AN$16,8,FALSE)=INDEX($E$90:$G$93,MATCH("●",INDEX($H$90:$AQ$93,,MATCH($D156,$54:$54,0)-7),0),1),"","sed -i "&amp;IF($AK$135="MacOS","'' ","")&amp;"'s#"&amp;BE$137&amp;"="""&amp;VLOOKUP(BE$137,$AD$9:$AN$16,8,FALSE)&amp;""""&amp;"#"&amp;BE$137&amp;"="&amp;""""&amp;INDEX($E$90:$G$93,MATCH("●",INDEX($H$90:$AQ$93,,MATCH($D156,$54:$54,0)-7),0),1)&amp;""""&amp;"#g'"&amp;" ${CONFIG_DIR}db_data_config.txt; export "&amp;BE$137&amp;"="&amp;""""&amp;INDEX($E$90:$G$93,MATCH("●",INDEX($H$90:$AQ$93,,MATCH($D156,$54:$54,0)-7),0),1)&amp;""";"),",",""",""")</f>
        <v/>
      </c>
      <c r="BF156" s="73" t="str">
        <f>SUBSTITUTE(IF(INDEX($E$90:$G$93,MATCH("●",INDEX($H$90:$AQ$93,,MATCH($D156,$54:$54,0)-7),0),1)=VLOOKUP(BF$137,$AD$9:$AN$16,8,FALSE),"","sed -i "&amp;IF($AK$135="MacOS","'' ","")&amp;"'s#"&amp;BF$137&amp;"="""&amp;INDEX($E$90:$G$93,MATCH("●",INDEX($H$90:$AQ$93,,MATCH($D156,$54:$54,0)-7),0),1)&amp;""""&amp;"#"&amp;BF$137&amp;"="&amp;""""&amp;VLOOKUP(BF$137,$AD$9:$AN$16,8,FALSE)&amp;""""&amp;"#g'"&amp;"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6" s="73" t="str">
        <f>SUBSTITUTE(IF(VLOOKUP(BG$137,$AD$9:$AN$16,8,FALSE)=INDEX($E$95:$G$99,MATCH("●",INDEX($H$95:$AQ$99,,MATCH($D156,$54:$54,0)-7),0),1),"","sed -i "&amp;IF($AK$135="MacOS","'' ","")&amp;"'s#"&amp;BG$137&amp;"="""&amp;VLOOKUP(BG$137,$AD$9:$AN$16,8,FALSE)&amp;""""&amp;"#"&amp;BG$137&amp;"="&amp;""""&amp;INDEX($E$95:$G$99,MATCH("●",INDEX($H$95:$AQ$99,,MATCH($D156,$54:$54,0)-7),0),1)&amp;""""&amp;"#g'"&amp;" ${CONFIG_DIR}db_data_config.txt; export "&amp;BG$137&amp;"="&amp;""""&amp;INDEX($E$95:$G$99,MATCH("●",INDEX($H$95:$AQ$99,,MATCH($D156,$54:$54,0)-7),0),1)&amp;""";"),",",""",""")</f>
        <v/>
      </c>
      <c r="BH156" s="73" t="str">
        <f>SUBSTITUTE(IF(INDEX($E$95:$G$99,MATCH("●",INDEX($H$95:$AQ$99,,MATCH($D156,$54:$54,0)-7),0),1)=VLOOKUP(BH$137,$AD$9:$AN$16,8,FALSE),"","sed -i "&amp;IF($AK$135="MacOS","'' ","")&amp;"'s#"&amp;BH$137&amp;"="""&amp;INDEX($E$95:$G$99,MATCH("●",INDEX($H$95:$AQ$99,,MATCH($D156,$54:$54,0)-7),0),1)&amp;""""&amp;"#"&amp;BH$137&amp;"="&amp;""""&amp;VLOOKUP(BH$137,$AD$9:$AN$16,8,FALSE)&amp;""""&amp;"#g'"&amp;"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6" s="73" t="str">
        <f>SUBSTITUTE(IF(VLOOKUP(BI$137,$AD$9:$AN$16,8,FALSE)=INDEX($E$101:$G$105,MATCH("●",INDEX($H$101:$AQ$105,,MATCH($D156,$54:$54,0)-7),0),1),"","sed -i "&amp;IF($AK$135="MacOS","'' ","")&amp;"'s#"&amp;BI$137&amp;"="""&amp;VLOOKUP(BI$137,$AD$9:$AN$16,8,FALSE)&amp;""""&amp;"#"&amp;BI$137&amp;"="&amp;""""&amp;INDEX($E$101:$G$105,MATCH("●",INDEX($H$101:$AQ$105,,MATCH($D156,$54:$54,0)-7),0),1)&amp;""""&amp;"#g'"&amp;" ${CONFIG_DIR}db_data_config.txt; export "&amp;BI$137&amp;"="&amp;""""&amp;INDEX($E$101:$G$105,MATCH("●",INDEX($H$101:$AQ$105,,MATCH($D156,$54:$54,0)-7),0),1)&amp;""";"),",",""",""")</f>
        <v/>
      </c>
      <c r="BJ156" s="73" t="str">
        <f>SUBSTITUTE(IF(INDEX($E$101:$G$105,MATCH("●",INDEX($H$101:$AQ$105,,MATCH($D156,$54:$54,0)-7),0),1)=VLOOKUP(BJ$137,$AD$9:$AN$16,8,FALSE),"","sed -i "&amp;IF($AK$135="MacOS","'' ","")&amp;"'s#"&amp;BJ$137&amp;"="""&amp;INDEX($E$101:$G$105,MATCH("●",INDEX($H$101:$AQ$105,,MATCH($D156,$54:$54,0)-7),0),1)&amp;""""&amp;"#"&amp;BJ$137&amp;"="&amp;""""&amp;VLOOKUP(BJ$137,$AD$9:$AN$16,8,FALSE)&amp;""""&amp;"#g'"&amp;"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6" s="73" t="str">
        <f>SUBSTITUTE(IF(VLOOKUP(BK$137,$AD$9:$AN$16,8,FALSE)=INDEX($E$107:$G$111,MATCH("●",INDEX($H$107:$AQ$111,,MATCH($D156,$54:$54,0)-7),0),1),"","sed -i "&amp;IF($AK$135="MacOS","'' ","")&amp;"'s#"&amp;BK$137&amp;"="""&amp;VLOOKUP(BK$137,$AD$9:$AN$16,8,FALSE)&amp;""""&amp;"#"&amp;BK$137&amp;"="&amp;""""&amp;INDEX($E$107:$G$111,MATCH("●",INDEX($H$107:$AQ$111,,MATCH($D156,$54:$54,0)-7),0),1)&amp;""""&amp;"#g'"&amp;" ${CONFIG_DIR}db_data_config.txt; export "&amp;BK$137&amp;"="&amp;""""&amp;INDEX($E$107:$G$111,MATCH("●",INDEX($H$107:$AQ$111,,MATCH($D156,$54:$54,0)-7),0),1)&amp;""";"),",",""",""")</f>
        <v/>
      </c>
      <c r="BL156" s="73" t="str">
        <f>SUBSTITUTE(IF(INDEX($E$107:$G$111,MATCH("●",INDEX($H$107:$AQ$111,,MATCH($D156,$54:$54,0)-7),0),1)=VLOOKUP(BL$137,$AD$9:$AN$16,8,FALSE),"","sed -i "&amp;IF($AK$135="MacOS","'' ","")&amp;"'s#"&amp;BL$137&amp;"="""&amp;INDEX($E$107:$G$111,MATCH("●",INDEX($H$107:$AQ$111,,MATCH($D156,$54:$54,0)-7),0),1)&amp;""""&amp;"#"&amp;BL$137&amp;"="&amp;""""&amp;VLOOKUP(BL$137,$AD$9:$AN$16,8,FALSE)&amp;""""&amp;"#g'"&amp;"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6" s="60" t="s">
        <v>1107</v>
      </c>
    </row>
    <row r="157" spans="4:65" ht="36" customHeight="1">
      <c r="D157" s="138">
        <f t="shared" si="3"/>
        <v>19</v>
      </c>
      <c r="E157" s="139"/>
      <c r="F157" s="139"/>
      <c r="G157" s="140"/>
      <c r="H157" s="45" t="str">
        <f t="shared" ca="1" si="2"/>
        <v>clear; echo テストケース019; sed -i '' 's#FILE_COMPRESSION=".gz"#FILE_COMPRESSION=".tar"#g' ${CONFIG_DIR}db_data_config.txt; export FILE_COMPRESSION=".tar";sh ./script/db_check_file_validate_config.sh; sed -i '' 's#FILE_COMPRESSION=".tar"#FILE_COMPRESSION=".gz"#g' ${CONFIG_DIR}db_data_config.txt;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146" t="str" cm="1">
        <f t="array" ref="AE157">SUBSTITUTE(INDEX($H$113:$AQ$113, , MATCH($D157, $54:$54, 0)-7),"-","")</f>
        <v>正常</v>
      </c>
      <c r="AF157" s="147"/>
      <c r="AG157" s="148"/>
      <c r="AH157" s="143" t="s">
        <v>1124</v>
      </c>
      <c r="AI157" s="144"/>
      <c r="AJ157" s="144"/>
      <c r="AK157" s="144"/>
      <c r="AL157" s="144"/>
      <c r="AM157" s="144"/>
      <c r="AN157" s="144"/>
      <c r="AO157" s="144"/>
      <c r="AP157" s="144"/>
      <c r="AQ157" s="145"/>
      <c r="AS157" s="69" t="str" cm="1">
        <f t="array" ref="AS157">SUBSTITUTE(TEXT(INDEX($H$116:$AQ$116,1,$D157),"000000"),"-","")</f>
        <v>230001</v>
      </c>
      <c r="AT157" s="70"/>
      <c r="AU157" s="71"/>
      <c r="AW157" s="73" t="str">
        <f>SUBSTITUTE(IF(VLOOKUP(AW$137,$AD$9:$AN$16,8,FALSE)=INDEX($E$60:$G$62,MATCH("●",INDEX($H$60:$AQ$62,,MATCH($D157,$54:$54,0)-7),0),1),"","sed -i "&amp;IF($AK$135="MacOS","'' ","")&amp;"'s#"&amp;AW$137&amp;"="""&amp;VLOOKUP(AW$137,$AD$9:$AN$16,8,FALSE)&amp;""""&amp;"#"&amp;AW$137&amp;"="&amp;""""&amp;INDEX($E$60:$G$62,MATCH("●",INDEX($H$60:$AQ$62,,MATCH($D157,$54:$54,0)-7),0),1)&amp;""""&amp;"#g'"&amp;" ${CONFIG_DIR}db_data_config.txt; export "&amp;AW$137&amp;"="&amp;""""&amp;INDEX($E$60:$G$62,MATCH("●",INDEX($H$60:$AQ$62,,MATCH($D157,$54:$54,0)-7),0),1)&amp;""";"),",",""",""")</f>
        <v/>
      </c>
      <c r="AX157" s="73" t="str">
        <f>SUBSTITUTE(IF(INDEX($E$60:$G$62,MATCH("●",INDEX($H$60:$AQ$62,,MATCH($D157,$54:$54,0)-7),0),1)=VLOOKUP(AX$137,$AD$9:$AN$16,8,FALSE),"","sed -i "&amp;IF($AK$135="MacOS","'' ","")&amp;"'s#"&amp;AX$137&amp;"="""&amp;INDEX($E$60:$G$62,MATCH("●",INDEX($H$60:$AQ$62,,MATCH($D157,$54:$54,0)-7),0),1)&amp;""""&amp;"#"&amp;AX$137&amp;"="&amp;""""&amp;VLOOKUP(AX$137,$AD$9:$AN$16,8,FALSE)&amp;""""&amp;"#g'"&amp;"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7" s="73" t="str">
        <f>SUBSTITUTE(IF(VLOOKUP(AY$137,$AD$9:$AN$16,8,FALSE)=INDEX($E$64:$G$69,MATCH("●",INDEX($H$64:$AQ$69,,MATCH($D157,$54:$54,0)-7),0),1),"","sed -i "&amp;IF($AK$135="MacOS","'' ","")&amp;"'s#"&amp;AY$137&amp;"="""&amp;VLOOKUP(AY$137,$AD$9:$AN$16,8,FALSE)&amp;""""&amp;"#"&amp;AY$137&amp;"="&amp;""""&amp;INDEX($E$64:$G$69,MATCH("●",INDEX($H$64:$AQ$69,,MATCH($D157,$54:$54,0)-7),0),1)&amp;""""&amp;"#g'"&amp;" ${CONFIG_DIR}db_data_config.txt; export "&amp;AY$137&amp;"="&amp;""""&amp;INDEX($E$64:$G$69,MATCH("●",INDEX($H$64:$AQ$69,,MATCH($D157,$54:$54,0)-7),0),1)&amp;""";"),",",""",""")</f>
        <v/>
      </c>
      <c r="AZ157" s="73" t="str">
        <f>SUBSTITUTE(IF(INDEX($E$64:$G$69,MATCH("●",INDEX($H$64:$AQ$69,,MATCH($D157,$54:$54,0)-7),0),1)=VLOOKUP(AZ$137,$AD$9:$AN$16,8,FALSE),"","sed -i "&amp;IF($AK$135="MacOS","'' ","")&amp;"'s#"&amp;AZ$137&amp;"="""&amp;INDEX($E$64:$G$69,MATCH("●",INDEX($H$64:$AQ$69,,MATCH($D157,$54:$54,0)-7),0),1)&amp;""""&amp;"#"&amp;AZ$137&amp;"="&amp;""""&amp;VLOOKUP(AZ$137,$AD$9:$AN$16,8,FALSE)&amp;""""&amp;"#g'"&amp;"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7" s="73" t="str">
        <f>SUBSTITUTE(IF(VLOOKUP(BA$137,$AD$9:$AN$16,8,FALSE)=INDEX($E$71:$G$78,MATCH("●",INDEX($H$71:$AQ$78,,MATCH($D157,$54:$54,0)-7),0),1),"","sed -i "&amp;IF($AK$135="MacOS","'' ","")&amp;"'s#"&amp;BA$137&amp;"="""&amp;VLOOKUP(BA$137,$AD$9:$AN$16,8,FALSE)&amp;""""&amp;"#"&amp;BA$137&amp;"="&amp;""""&amp;INDEX($E$71:$G$78,MATCH("●",INDEX($H$71:$AQ$78,,MATCH($D157,$54:$54,0)-7),0),1)&amp;""""&amp;"#g'"&amp;" ${CONFIG_DIR}db_data_config.txt; export "&amp;BA$137&amp;"="&amp;""""&amp;INDEX($E$71:$G$78,MATCH("●",INDEX($H$71:$AQ$78,,MATCH($D157,$54:$54,0)-7),0),1)&amp;""";"),",",""",""")</f>
        <v>sed -i '' 's#FILE_COMPRESSION=".gz"#FILE_COMPRESSION=".tar"#g' ${CONFIG_DIR}db_data_config.txt; export FILE_COMPRESSION=".tar";</v>
      </c>
      <c r="BB157" s="73" t="str">
        <f>SUBSTITUTE(IF(INDEX($E$71:$G$78,MATCH("●",INDEX($H$71:$AQ$78,,MATCH($D157,$54:$54,0)-7),0),1)=VLOOKUP(BB$137,$AD$9:$AN$16,8,FALSE),"","sed -i "&amp;IF($AK$135="MacOS","'' ","")&amp;"'s#"&amp;BB$137&amp;"="""&amp;INDEX($E$71:$G$78,MATCH("●",INDEX($H$71:$AQ$78,,MATCH($D157,$54:$54,0)-7),0),1)&amp;""""&amp;"#"&amp;BB$137&amp;"="&amp;""""&amp;VLOOKUP(BB$137,$AD$9:$AN$16,8,FALSE)&amp;""""&amp;"#g'"&amp;"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's#FILE_COMPRESSION=".tar"#FILE_COMPRESSION=".gz"#g' ${CONFIG_DIR}db_data_config.txt; export FILE_COMPRESSION=".gz";</v>
      </c>
      <c r="BC157" s="73" t="str">
        <f>SUBSTITUTE(IF(VLOOKUP(BC$137,$AD$9:$AN$16,8,FALSE)=INDEX($E$80:$G$88,MATCH("●",INDEX($H$80:$AQ$88,,MATCH($D157,$54:$54,0)-7),0),1),"","sed -i "&amp;IF($AK$135="MacOS","'' ","")&amp;"'s#"&amp;BC$137&amp;"="""&amp;VLOOKUP(BC$137,$AD$9:$AN$16,8,FALSE)&amp;""""&amp;"#"&amp;BC$137&amp;"="&amp;""""&amp;INDEX($E$80:$G$88,MATCH("●",INDEX($H$80:$AQ$88,,MATCH($D157,$54:$54,0)-7),0),1)&amp;""""&amp;"#g'"&amp;" ${CONFIG_DIR}db_data_config.txt; export "&amp;BC$137&amp;"="&amp;""""&amp;INDEX($E$80:$G$88,MATCH("●",INDEX($H$80:$AQ$88,,MATCH($D157,$54:$54,0)-7),0),1)&amp;""";"),",",""",""")</f>
        <v/>
      </c>
      <c r="BD157" s="73" t="str">
        <f>SUBSTITUTE(IF(INDEX($E$80:$G$88,MATCH("●",INDEX($H$80:$AQ$88,,MATCH($D157,$54:$54,0)-7),0),1)=VLOOKUP(BD$137,$AD$9:$AN$16,8,FALSE),"","sed -i "&amp;IF($AK$135="MacOS","'' ","")&amp;"'s#"&amp;BD$137&amp;"="""&amp;INDEX($E$80:$G$88,MATCH("●",INDEX($H$80:$AQ$88,,MATCH($D157,$54:$54,0)-7),0),1)&amp;""""&amp;"#"&amp;BD$137&amp;"="&amp;""""&amp;VLOOKUP(BD$137,$AD$9:$AN$16,8,FALSE)&amp;""""&amp;"#g'"&amp;"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7" s="73" t="str">
        <f>SUBSTITUTE(IF(VLOOKUP(BE$137,$AD$9:$AN$16,8,FALSE)=INDEX($E$90:$G$93,MATCH("●",INDEX($H$90:$AQ$93,,MATCH($D157,$54:$54,0)-7),0),1),"","sed -i "&amp;IF($AK$135="MacOS","'' ","")&amp;"'s#"&amp;BE$137&amp;"="""&amp;VLOOKUP(BE$137,$AD$9:$AN$16,8,FALSE)&amp;""""&amp;"#"&amp;BE$137&amp;"="&amp;""""&amp;INDEX($E$90:$G$93,MATCH("●",INDEX($H$90:$AQ$93,,MATCH($D157,$54:$54,0)-7),0),1)&amp;""""&amp;"#g'"&amp;" ${CONFIG_DIR}db_data_config.txt; export "&amp;BE$137&amp;"="&amp;""""&amp;INDEX($E$90:$G$93,MATCH("●",INDEX($H$90:$AQ$93,,MATCH($D157,$54:$54,0)-7),0),1)&amp;""";"),",",""",""")</f>
        <v/>
      </c>
      <c r="BF157" s="73" t="str">
        <f>SUBSTITUTE(IF(INDEX($E$90:$G$93,MATCH("●",INDEX($H$90:$AQ$93,,MATCH($D157,$54:$54,0)-7),0),1)=VLOOKUP(BF$137,$AD$9:$AN$16,8,FALSE),"","sed -i "&amp;IF($AK$135="MacOS","'' ","")&amp;"'s#"&amp;BF$137&amp;"="""&amp;INDEX($E$90:$G$93,MATCH("●",INDEX($H$90:$AQ$93,,MATCH($D157,$54:$54,0)-7),0),1)&amp;""""&amp;"#"&amp;BF$137&amp;"="&amp;""""&amp;VLOOKUP(BF$137,$AD$9:$AN$16,8,FALSE)&amp;""""&amp;"#g'"&amp;"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7" s="73" t="str">
        <f>SUBSTITUTE(IF(VLOOKUP(BG$137,$AD$9:$AN$16,8,FALSE)=INDEX($E$95:$G$99,MATCH("●",INDEX($H$95:$AQ$99,,MATCH($D157,$54:$54,0)-7),0),1),"","sed -i "&amp;IF($AK$135="MacOS","'' ","")&amp;"'s#"&amp;BG$137&amp;"="""&amp;VLOOKUP(BG$137,$AD$9:$AN$16,8,FALSE)&amp;""""&amp;"#"&amp;BG$137&amp;"="&amp;""""&amp;INDEX($E$95:$G$99,MATCH("●",INDEX($H$95:$AQ$99,,MATCH($D157,$54:$54,0)-7),0),1)&amp;""""&amp;"#g'"&amp;" ${CONFIG_DIR}db_data_config.txt; export "&amp;BG$137&amp;"="&amp;""""&amp;INDEX($E$95:$G$99,MATCH("●",INDEX($H$95:$AQ$99,,MATCH($D157,$54:$54,0)-7),0),1)&amp;""";"),",",""",""")</f>
        <v/>
      </c>
      <c r="BH157" s="73" t="str">
        <f>SUBSTITUTE(IF(INDEX($E$95:$G$99,MATCH("●",INDEX($H$95:$AQ$99,,MATCH($D157,$54:$54,0)-7),0),1)=VLOOKUP(BH$137,$AD$9:$AN$16,8,FALSE),"","sed -i "&amp;IF($AK$135="MacOS","'' ","")&amp;"'s#"&amp;BH$137&amp;"="""&amp;INDEX($E$95:$G$99,MATCH("●",INDEX($H$95:$AQ$99,,MATCH($D157,$54:$54,0)-7),0),1)&amp;""""&amp;"#"&amp;BH$137&amp;"="&amp;""""&amp;VLOOKUP(BH$137,$AD$9:$AN$16,8,FALSE)&amp;""""&amp;"#g'"&amp;"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7" s="73" t="str">
        <f>SUBSTITUTE(IF(VLOOKUP(BI$137,$AD$9:$AN$16,8,FALSE)=INDEX($E$101:$G$105,MATCH("●",INDEX($H$101:$AQ$105,,MATCH($D157,$54:$54,0)-7),0),1),"","sed -i "&amp;IF($AK$135="MacOS","'' ","")&amp;"'s#"&amp;BI$137&amp;"="""&amp;VLOOKUP(BI$137,$AD$9:$AN$16,8,FALSE)&amp;""""&amp;"#"&amp;BI$137&amp;"="&amp;""""&amp;INDEX($E$101:$G$105,MATCH("●",INDEX($H$101:$AQ$105,,MATCH($D157,$54:$54,0)-7),0),1)&amp;""""&amp;"#g'"&amp;" ${CONFIG_DIR}db_data_config.txt; export "&amp;BI$137&amp;"="&amp;""""&amp;INDEX($E$101:$G$105,MATCH("●",INDEX($H$101:$AQ$105,,MATCH($D157,$54:$54,0)-7),0),1)&amp;""";"),",",""",""")</f>
        <v/>
      </c>
      <c r="BJ157" s="73" t="str">
        <f>SUBSTITUTE(IF(INDEX($E$101:$G$105,MATCH("●",INDEX($H$101:$AQ$105,,MATCH($D157,$54:$54,0)-7),0),1)=VLOOKUP(BJ$137,$AD$9:$AN$16,8,FALSE),"","sed -i "&amp;IF($AK$135="MacOS","'' ","")&amp;"'s#"&amp;BJ$137&amp;"="""&amp;INDEX($E$101:$G$105,MATCH("●",INDEX($H$101:$AQ$105,,MATCH($D157,$54:$54,0)-7),0),1)&amp;""""&amp;"#"&amp;BJ$137&amp;"="&amp;""""&amp;VLOOKUP(BJ$137,$AD$9:$AN$16,8,FALSE)&amp;""""&amp;"#g'"&amp;"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7" s="73" t="str">
        <f>SUBSTITUTE(IF(VLOOKUP(BK$137,$AD$9:$AN$16,8,FALSE)=INDEX($E$107:$G$111,MATCH("●",INDEX($H$107:$AQ$111,,MATCH($D157,$54:$54,0)-7),0),1),"","sed -i "&amp;IF($AK$135="MacOS","'' ","")&amp;"'s#"&amp;BK$137&amp;"="""&amp;VLOOKUP(BK$137,$AD$9:$AN$16,8,FALSE)&amp;""""&amp;"#"&amp;BK$137&amp;"="&amp;""""&amp;INDEX($E$107:$G$111,MATCH("●",INDEX($H$107:$AQ$111,,MATCH($D157,$54:$54,0)-7),0),1)&amp;""""&amp;"#g'"&amp;" ${CONFIG_DIR}db_data_config.txt; export "&amp;BK$137&amp;"="&amp;""""&amp;INDEX($E$107:$G$111,MATCH("●",INDEX($H$107:$AQ$111,,MATCH($D157,$54:$54,0)-7),0),1)&amp;""";"),",",""",""")</f>
        <v/>
      </c>
      <c r="BL157" s="73" t="str">
        <f>SUBSTITUTE(IF(INDEX($E$107:$G$111,MATCH("●",INDEX($H$107:$AQ$111,,MATCH($D157,$54:$54,0)-7),0),1)=VLOOKUP(BL$137,$AD$9:$AN$16,8,FALSE),"","sed -i "&amp;IF($AK$135="MacOS","'' ","")&amp;"'s#"&amp;BL$137&amp;"="""&amp;INDEX($E$107:$G$111,MATCH("●",INDEX($H$107:$AQ$111,,MATCH($D157,$54:$54,0)-7),0),1)&amp;""""&amp;"#"&amp;BL$137&amp;"="&amp;""""&amp;VLOOKUP(BL$137,$AD$9:$AN$16,8,FALSE)&amp;""""&amp;"#g'"&amp;"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7" s="60" t="s">
        <v>1107</v>
      </c>
    </row>
    <row r="158" spans="4:65" ht="36" customHeight="1">
      <c r="D158" s="138">
        <f t="shared" si="3"/>
        <v>20</v>
      </c>
      <c r="E158" s="139"/>
      <c r="F158" s="139"/>
      <c r="G158" s="140"/>
      <c r="H158" s="45" t="str">
        <f t="shared" ca="1" si="2"/>
        <v>clear; echo テストケース020; sed -i '' 's#FILE_COMPRESSION=".gz"#FILE_COMPRESSION=".7z"#g' ${CONFIG_DIR}db_data_config.txt; export FILE_COMPRESSION=".7z";sh ./script/db_check_file_validate_config.sh; sed -i '' 's#FILE_COMPRESSION=".7z"#FILE_COMPRESSION=".gz"#g' ${CONFIG_DIR}db_data_config.txt; export FILE_COMPRESSION=".gz";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146" t="str" cm="1">
        <f t="array" ref="AE158">SUBSTITUTE(INDEX($H$113:$AQ$113, , MATCH($D158, $54:$54, 0)-7),"-","")</f>
        <v>正常</v>
      </c>
      <c r="AF158" s="147"/>
      <c r="AG158" s="148"/>
      <c r="AH158" s="143" t="s">
        <v>1125</v>
      </c>
      <c r="AI158" s="144"/>
      <c r="AJ158" s="144"/>
      <c r="AK158" s="144"/>
      <c r="AL158" s="144"/>
      <c r="AM158" s="144"/>
      <c r="AN158" s="144"/>
      <c r="AO158" s="144"/>
      <c r="AP158" s="144"/>
      <c r="AQ158" s="145"/>
      <c r="AS158" s="69" t="str" cm="1">
        <f t="array" ref="AS158">SUBSTITUTE(TEXT(INDEX($H$116:$AQ$116,1,$D158),"000000"),"-","")</f>
        <v>230001</v>
      </c>
      <c r="AT158" s="70"/>
      <c r="AU158" s="71"/>
      <c r="AW158" s="73" t="str">
        <f>SUBSTITUTE(IF(VLOOKUP(AW$137,$AD$9:$AN$16,8,FALSE)=INDEX($E$60:$G$62,MATCH("●",INDEX($H$60:$AQ$62,,MATCH($D158,$54:$54,0)-7),0),1),"","sed -i "&amp;IF($AK$135="MacOS","'' ","")&amp;"'s#"&amp;AW$137&amp;"="""&amp;VLOOKUP(AW$137,$AD$9:$AN$16,8,FALSE)&amp;""""&amp;"#"&amp;AW$137&amp;"="&amp;""""&amp;INDEX($E$60:$G$62,MATCH("●",INDEX($H$60:$AQ$62,,MATCH($D158,$54:$54,0)-7),0),1)&amp;""""&amp;"#g'"&amp;" ${CONFIG_DIR}db_data_config.txt; export "&amp;AW$137&amp;"="&amp;""""&amp;INDEX($E$60:$G$62,MATCH("●",INDEX($H$60:$AQ$62,,MATCH($D158,$54:$54,0)-7),0),1)&amp;""";"),",",""",""")</f>
        <v/>
      </c>
      <c r="AX158" s="73" t="str">
        <f>SUBSTITUTE(IF(INDEX($E$60:$G$62,MATCH("●",INDEX($H$60:$AQ$62,,MATCH($D158,$54:$54,0)-7),0),1)=VLOOKUP(AX$137,$AD$9:$AN$16,8,FALSE),"","sed -i "&amp;IF($AK$135="MacOS","'' ","")&amp;"'s#"&amp;AX$137&amp;"="""&amp;INDEX($E$60:$G$62,MATCH("●",INDEX($H$60:$AQ$62,,MATCH($D158,$54:$54,0)-7),0),1)&amp;""""&amp;"#"&amp;AX$137&amp;"="&amp;""""&amp;VLOOKUP(AX$137,$AD$9:$AN$16,8,FALSE)&amp;""""&amp;"#g'"&amp;"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8" s="73" t="str">
        <f>SUBSTITUTE(IF(VLOOKUP(AY$137,$AD$9:$AN$16,8,FALSE)=INDEX($E$64:$G$69,MATCH("●",INDEX($H$64:$AQ$69,,MATCH($D158,$54:$54,0)-7),0),1),"","sed -i "&amp;IF($AK$135="MacOS","'' ","")&amp;"'s#"&amp;AY$137&amp;"="""&amp;VLOOKUP(AY$137,$AD$9:$AN$16,8,FALSE)&amp;""""&amp;"#"&amp;AY$137&amp;"="&amp;""""&amp;INDEX($E$64:$G$69,MATCH("●",INDEX($H$64:$AQ$69,,MATCH($D158,$54:$54,0)-7),0),1)&amp;""""&amp;"#g'"&amp;" ${CONFIG_DIR}db_data_config.txt; export "&amp;AY$137&amp;"="&amp;""""&amp;INDEX($E$64:$G$69,MATCH("●",INDEX($H$64:$AQ$69,,MATCH($D158,$54:$54,0)-7),0),1)&amp;""";"),",",""",""")</f>
        <v/>
      </c>
      <c r="AZ158" s="73" t="str">
        <f>SUBSTITUTE(IF(INDEX($E$64:$G$69,MATCH("●",INDEX($H$64:$AQ$69,,MATCH($D158,$54:$54,0)-7),0),1)=VLOOKUP(AZ$137,$AD$9:$AN$16,8,FALSE),"","sed -i "&amp;IF($AK$135="MacOS","'' ","")&amp;"'s#"&amp;AZ$137&amp;"="""&amp;INDEX($E$64:$G$69,MATCH("●",INDEX($H$64:$AQ$69,,MATCH($D158,$54:$54,0)-7),0),1)&amp;""""&amp;"#"&amp;AZ$137&amp;"="&amp;""""&amp;VLOOKUP(AZ$137,$AD$9:$AN$16,8,FALSE)&amp;""""&amp;"#g'"&amp;"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8" s="73" t="str">
        <f>SUBSTITUTE(IF(VLOOKUP(BA$137,$AD$9:$AN$16,8,FALSE)=INDEX($E$71:$G$78,MATCH("●",INDEX($H$71:$AQ$78,,MATCH($D158,$54:$54,0)-7),0),1),"","sed -i "&amp;IF($AK$135="MacOS","'' ","")&amp;"'s#"&amp;BA$137&amp;"="""&amp;VLOOKUP(BA$137,$AD$9:$AN$16,8,FALSE)&amp;""""&amp;"#"&amp;BA$137&amp;"="&amp;""""&amp;INDEX($E$71:$G$78,MATCH("●",INDEX($H$71:$AQ$78,,MATCH($D158,$54:$54,0)-7),0),1)&amp;""""&amp;"#g'"&amp;" ${CONFIG_DIR}db_data_config.txt; export "&amp;BA$137&amp;"="&amp;""""&amp;INDEX($E$71:$G$78,MATCH("●",INDEX($H$71:$AQ$78,,MATCH($D158,$54:$54,0)-7),0),1)&amp;""";"),",",""",""")</f>
        <v>sed -i '' 's#FILE_COMPRESSION=".gz"#FILE_COMPRESSION=".7z"#g' ${CONFIG_DIR}db_data_config.txt; export FILE_COMPRESSION=".7z";</v>
      </c>
      <c r="BB158" s="73" t="str">
        <f>SUBSTITUTE(IF(INDEX($E$71:$G$78,MATCH("●",INDEX($H$71:$AQ$78,,MATCH($D158,$54:$54,0)-7),0),1)=VLOOKUP(BB$137,$AD$9:$AN$16,8,FALSE),"","sed -i "&amp;IF($AK$135="MacOS","'' ","")&amp;"'s#"&amp;BB$137&amp;"="""&amp;INDEX($E$71:$G$78,MATCH("●",INDEX($H$71:$AQ$78,,MATCH($D158,$54:$54,0)-7),0),1)&amp;""""&amp;"#"&amp;BB$137&amp;"="&amp;""""&amp;VLOOKUP(BB$137,$AD$9:$AN$16,8,FALSE)&amp;""""&amp;"#g'"&amp;"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's#FILE_COMPRESSION=".7z"#FILE_COMPRESSION=".gz"#g' ${CONFIG_DIR}db_data_config.txt; export FILE_COMPRESSION=".gz";</v>
      </c>
      <c r="BC158" s="73" t="str">
        <f>SUBSTITUTE(IF(VLOOKUP(BC$137,$AD$9:$AN$16,8,FALSE)=INDEX($E$80:$G$88,MATCH("●",INDEX($H$80:$AQ$88,,MATCH($D158,$54:$54,0)-7),0),1),"","sed -i "&amp;IF($AK$135="MacOS","'' ","")&amp;"'s#"&amp;BC$137&amp;"="""&amp;VLOOKUP(BC$137,$AD$9:$AN$16,8,FALSE)&amp;""""&amp;"#"&amp;BC$137&amp;"="&amp;""""&amp;INDEX($E$80:$G$88,MATCH("●",INDEX($H$80:$AQ$88,,MATCH($D158,$54:$54,0)-7),0),1)&amp;""""&amp;"#g'"&amp;" ${CONFIG_DIR}db_data_config.txt; export "&amp;BC$137&amp;"="&amp;""""&amp;INDEX($E$80:$G$88,MATCH("●",INDEX($H$80:$AQ$88,,MATCH($D158,$54:$54,0)-7),0),1)&amp;""";"),",",""",""")</f>
        <v/>
      </c>
      <c r="BD158" s="73" t="str">
        <f>SUBSTITUTE(IF(INDEX($E$80:$G$88,MATCH("●",INDEX($H$80:$AQ$88,,MATCH($D158,$54:$54,0)-7),0),1)=VLOOKUP(BD$137,$AD$9:$AN$16,8,FALSE),"","sed -i "&amp;IF($AK$135="MacOS","'' ","")&amp;"'s#"&amp;BD$137&amp;"="""&amp;INDEX($E$80:$G$88,MATCH("●",INDEX($H$80:$AQ$88,,MATCH($D158,$54:$54,0)-7),0),1)&amp;""""&amp;"#"&amp;BD$137&amp;"="&amp;""""&amp;VLOOKUP(BD$137,$AD$9:$AN$16,8,FALSE)&amp;""""&amp;"#g'"&amp;"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8" s="73" t="str">
        <f>SUBSTITUTE(IF(VLOOKUP(BE$137,$AD$9:$AN$16,8,FALSE)=INDEX($E$90:$G$93,MATCH("●",INDEX($H$90:$AQ$93,,MATCH($D158,$54:$54,0)-7),0),1),"","sed -i "&amp;IF($AK$135="MacOS","'' ","")&amp;"'s#"&amp;BE$137&amp;"="""&amp;VLOOKUP(BE$137,$AD$9:$AN$16,8,FALSE)&amp;""""&amp;"#"&amp;BE$137&amp;"="&amp;""""&amp;INDEX($E$90:$G$93,MATCH("●",INDEX($H$90:$AQ$93,,MATCH($D158,$54:$54,0)-7),0),1)&amp;""""&amp;"#g'"&amp;" ${CONFIG_DIR}db_data_config.txt; export "&amp;BE$137&amp;"="&amp;""""&amp;INDEX($E$90:$G$93,MATCH("●",INDEX($H$90:$AQ$93,,MATCH($D158,$54:$54,0)-7),0),1)&amp;""";"),",",""",""")</f>
        <v/>
      </c>
      <c r="BF158" s="73" t="str">
        <f>SUBSTITUTE(IF(INDEX($E$90:$G$93,MATCH("●",INDEX($H$90:$AQ$93,,MATCH($D158,$54:$54,0)-7),0),1)=VLOOKUP(BF$137,$AD$9:$AN$16,8,FALSE),"","sed -i "&amp;IF($AK$135="MacOS","'' ","")&amp;"'s#"&amp;BF$137&amp;"="""&amp;INDEX($E$90:$G$93,MATCH("●",INDEX($H$90:$AQ$93,,MATCH($D158,$54:$54,0)-7),0),1)&amp;""""&amp;"#"&amp;BF$137&amp;"="&amp;""""&amp;VLOOKUP(BF$137,$AD$9:$AN$16,8,FALSE)&amp;""""&amp;"#g'"&amp;"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8" s="73" t="str">
        <f>SUBSTITUTE(IF(VLOOKUP(BG$137,$AD$9:$AN$16,8,FALSE)=INDEX($E$95:$G$99,MATCH("●",INDEX($H$95:$AQ$99,,MATCH($D158,$54:$54,0)-7),0),1),"","sed -i "&amp;IF($AK$135="MacOS","'' ","")&amp;"'s#"&amp;BG$137&amp;"="""&amp;VLOOKUP(BG$137,$AD$9:$AN$16,8,FALSE)&amp;""""&amp;"#"&amp;BG$137&amp;"="&amp;""""&amp;INDEX($E$95:$G$99,MATCH("●",INDEX($H$95:$AQ$99,,MATCH($D158,$54:$54,0)-7),0),1)&amp;""""&amp;"#g'"&amp;" ${CONFIG_DIR}db_data_config.txt; export "&amp;BG$137&amp;"="&amp;""""&amp;INDEX($E$95:$G$99,MATCH("●",INDEX($H$95:$AQ$99,,MATCH($D158,$54:$54,0)-7),0),1)&amp;""";"),",",""",""")</f>
        <v/>
      </c>
      <c r="BH158" s="73" t="str">
        <f>SUBSTITUTE(IF(INDEX($E$95:$G$99,MATCH("●",INDEX($H$95:$AQ$99,,MATCH($D158,$54:$54,0)-7),0),1)=VLOOKUP(BH$137,$AD$9:$AN$16,8,FALSE),"","sed -i "&amp;IF($AK$135="MacOS","'' ","")&amp;"'s#"&amp;BH$137&amp;"="""&amp;INDEX($E$95:$G$99,MATCH("●",INDEX($H$95:$AQ$99,,MATCH($D158,$54:$54,0)-7),0),1)&amp;""""&amp;"#"&amp;BH$137&amp;"="&amp;""""&amp;VLOOKUP(BH$137,$AD$9:$AN$16,8,FALSE)&amp;""""&amp;"#g'"&amp;"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8" s="73" t="str">
        <f>SUBSTITUTE(IF(VLOOKUP(BI$137,$AD$9:$AN$16,8,FALSE)=INDEX($E$101:$G$105,MATCH("●",INDEX($H$101:$AQ$105,,MATCH($D158,$54:$54,0)-7),0),1),"","sed -i "&amp;IF($AK$135="MacOS","'' ","")&amp;"'s#"&amp;BI$137&amp;"="""&amp;VLOOKUP(BI$137,$AD$9:$AN$16,8,FALSE)&amp;""""&amp;"#"&amp;BI$137&amp;"="&amp;""""&amp;INDEX($E$101:$G$105,MATCH("●",INDEX($H$101:$AQ$105,,MATCH($D158,$54:$54,0)-7),0),1)&amp;""""&amp;"#g'"&amp;" ${CONFIG_DIR}db_data_config.txt; export "&amp;BI$137&amp;"="&amp;""""&amp;INDEX($E$101:$G$105,MATCH("●",INDEX($H$101:$AQ$105,,MATCH($D158,$54:$54,0)-7),0),1)&amp;""";"),",",""",""")</f>
        <v/>
      </c>
      <c r="BJ158" s="73" t="str">
        <f>SUBSTITUTE(IF(INDEX($E$101:$G$105,MATCH("●",INDEX($H$101:$AQ$105,,MATCH($D158,$54:$54,0)-7),0),1)=VLOOKUP(BJ$137,$AD$9:$AN$16,8,FALSE),"","sed -i "&amp;IF($AK$135="MacOS","'' ","")&amp;"'s#"&amp;BJ$137&amp;"="""&amp;INDEX($E$101:$G$105,MATCH("●",INDEX($H$101:$AQ$105,,MATCH($D158,$54:$54,0)-7),0),1)&amp;""""&amp;"#"&amp;BJ$137&amp;"="&amp;""""&amp;VLOOKUP(BJ$137,$AD$9:$AN$16,8,FALSE)&amp;""""&amp;"#g'"&amp;"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8" s="73" t="str">
        <f>SUBSTITUTE(IF(VLOOKUP(BK$137,$AD$9:$AN$16,8,FALSE)=INDEX($E$107:$G$111,MATCH("●",INDEX($H$107:$AQ$111,,MATCH($D158,$54:$54,0)-7),0),1),"","sed -i "&amp;IF($AK$135="MacOS","'' ","")&amp;"'s#"&amp;BK$137&amp;"="""&amp;VLOOKUP(BK$137,$AD$9:$AN$16,8,FALSE)&amp;""""&amp;"#"&amp;BK$137&amp;"="&amp;""""&amp;INDEX($E$107:$G$111,MATCH("●",INDEX($H$107:$AQ$111,,MATCH($D158,$54:$54,0)-7),0),1)&amp;""""&amp;"#g'"&amp;" ${CONFIG_DIR}db_data_config.txt; export "&amp;BK$137&amp;"="&amp;""""&amp;INDEX($E$107:$G$111,MATCH("●",INDEX($H$107:$AQ$111,,MATCH($D158,$54:$54,0)-7),0),1)&amp;""";"),",",""",""")</f>
        <v/>
      </c>
      <c r="BL158" s="73" t="str">
        <f>SUBSTITUTE(IF(INDEX($E$107:$G$111,MATCH("●",INDEX($H$107:$AQ$111,,MATCH($D158,$54:$54,0)-7),0),1)=VLOOKUP(BL$137,$AD$9:$AN$16,8,FALSE),"","sed -i "&amp;IF($AK$135="MacOS","'' ","")&amp;"'s#"&amp;BL$137&amp;"="""&amp;INDEX($E$107:$G$111,MATCH("●",INDEX($H$107:$AQ$111,,MATCH($D158,$54:$54,0)-7),0),1)&amp;""""&amp;"#"&amp;BL$137&amp;"="&amp;""""&amp;VLOOKUP(BL$137,$AD$9:$AN$16,8,FALSE)&amp;""""&amp;"#g'"&amp;"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8" s="60" t="s">
        <v>1107</v>
      </c>
    </row>
    <row r="159" spans="4:65" ht="36" customHeight="1">
      <c r="D159" s="138">
        <f t="shared" si="3"/>
        <v>21</v>
      </c>
      <c r="E159" s="139"/>
      <c r="F159" s="139"/>
      <c r="G159" s="140"/>
      <c r="H159" s="45" t="str">
        <f t="shared" ca="1" si="2"/>
        <v>clear; echo テストケース021; sed -i '' 's#FILE_COMPRESSION=".gz"#FILE_COMPRESSION="NONE"#g' ${CONFIG_DIR}db_data_config.txt; export FILE_COMPRESSION="NONE";sh ./script/db_check_file_validate_config.sh; sed -i '' 's#FILE_COMPRESSION="NONE"#FILE_COMPRESSION=".gz"#g' ${CONFIG_DIR}db_data_config.txt; export FILE_COMPRESSION=".gz";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146" t="str" cm="1">
        <f t="array" ref="AE159">SUBSTITUTE(INDEX($H$113:$AQ$113, , MATCH($D159, $54:$54, 0)-7),"-","")</f>
        <v>正常</v>
      </c>
      <c r="AF159" s="147"/>
      <c r="AG159" s="148"/>
      <c r="AH159" s="143" t="s">
        <v>1126</v>
      </c>
      <c r="AI159" s="144"/>
      <c r="AJ159" s="144"/>
      <c r="AK159" s="144"/>
      <c r="AL159" s="144"/>
      <c r="AM159" s="144"/>
      <c r="AN159" s="144"/>
      <c r="AO159" s="144"/>
      <c r="AP159" s="144"/>
      <c r="AQ159" s="145"/>
      <c r="AS159" s="69" t="str" cm="1">
        <f t="array" ref="AS159">SUBSTITUTE(TEXT(INDEX($H$116:$AQ$116,1,$D159),"000000"),"-","")</f>
        <v>230001</v>
      </c>
      <c r="AT159" s="70"/>
      <c r="AU159" s="71"/>
      <c r="AW159" s="73" t="str">
        <f>SUBSTITUTE(IF(VLOOKUP(AW$137,$AD$9:$AN$16,8,FALSE)=INDEX($E$60:$G$62,MATCH("●",INDEX($H$60:$AQ$62,,MATCH($D159,$54:$54,0)-7),0),1),"","sed -i "&amp;IF($AK$135="MacOS","'' ","")&amp;"'s#"&amp;AW$137&amp;"="""&amp;VLOOKUP(AW$137,$AD$9:$AN$16,8,FALSE)&amp;""""&amp;"#"&amp;AW$137&amp;"="&amp;""""&amp;INDEX($E$60:$G$62,MATCH("●",INDEX($H$60:$AQ$62,,MATCH($D159,$54:$54,0)-7),0),1)&amp;""""&amp;"#g'"&amp;" ${CONFIG_DIR}db_data_config.txt; export "&amp;AW$137&amp;"="&amp;""""&amp;INDEX($E$60:$G$62,MATCH("●",INDEX($H$60:$AQ$62,,MATCH($D159,$54:$54,0)-7),0),1)&amp;""";"),",",""",""")</f>
        <v/>
      </c>
      <c r="AX159" s="73" t="str">
        <f>SUBSTITUTE(IF(INDEX($E$60:$G$62,MATCH("●",INDEX($H$60:$AQ$62,,MATCH($D159,$54:$54,0)-7),0),1)=VLOOKUP(AX$137,$AD$9:$AN$16,8,FALSE),"","sed -i "&amp;IF($AK$135="MacOS","'' ","")&amp;"'s#"&amp;AX$137&amp;"="""&amp;INDEX($E$60:$G$62,MATCH("●",INDEX($H$60:$AQ$62,,MATCH($D159,$54:$54,0)-7),0),1)&amp;""""&amp;"#"&amp;AX$137&amp;"="&amp;""""&amp;VLOOKUP(AX$137,$AD$9:$AN$16,8,FALSE)&amp;""""&amp;"#g'"&amp;"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9" s="73" t="str">
        <f>SUBSTITUTE(IF(VLOOKUP(AY$137,$AD$9:$AN$16,8,FALSE)=INDEX($E$64:$G$69,MATCH("●",INDEX($H$64:$AQ$69,,MATCH($D159,$54:$54,0)-7),0),1),"","sed -i "&amp;IF($AK$135="MacOS","'' ","")&amp;"'s#"&amp;AY$137&amp;"="""&amp;VLOOKUP(AY$137,$AD$9:$AN$16,8,FALSE)&amp;""""&amp;"#"&amp;AY$137&amp;"="&amp;""""&amp;INDEX($E$64:$G$69,MATCH("●",INDEX($H$64:$AQ$69,,MATCH($D159,$54:$54,0)-7),0),1)&amp;""""&amp;"#g'"&amp;" ${CONFIG_DIR}db_data_config.txt; export "&amp;AY$137&amp;"="&amp;""""&amp;INDEX($E$64:$G$69,MATCH("●",INDEX($H$64:$AQ$69,,MATCH($D159,$54:$54,0)-7),0),1)&amp;""";"),",",""",""")</f>
        <v/>
      </c>
      <c r="AZ159" s="73" t="str">
        <f>SUBSTITUTE(IF(INDEX($E$64:$G$69,MATCH("●",INDEX($H$64:$AQ$69,,MATCH($D159,$54:$54,0)-7),0),1)=VLOOKUP(AZ$137,$AD$9:$AN$16,8,FALSE),"","sed -i "&amp;IF($AK$135="MacOS","'' ","")&amp;"'s#"&amp;AZ$137&amp;"="""&amp;INDEX($E$64:$G$69,MATCH("●",INDEX($H$64:$AQ$69,,MATCH($D159,$54:$54,0)-7),0),1)&amp;""""&amp;"#"&amp;AZ$137&amp;"="&amp;""""&amp;VLOOKUP(AZ$137,$AD$9:$AN$16,8,FALSE)&amp;""""&amp;"#g'"&amp;"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9" s="73" t="str">
        <f>SUBSTITUTE(IF(VLOOKUP(BA$137,$AD$9:$AN$16,8,FALSE)=INDEX($E$71:$G$78,MATCH("●",INDEX($H$71:$AQ$78,,MATCH($D159,$54:$54,0)-7),0),1),"","sed -i "&amp;IF($AK$135="MacOS","'' ","")&amp;"'s#"&amp;BA$137&amp;"="""&amp;VLOOKUP(BA$137,$AD$9:$AN$16,8,FALSE)&amp;""""&amp;"#"&amp;BA$137&amp;"="&amp;""""&amp;INDEX($E$71:$G$78,MATCH("●",INDEX($H$71:$AQ$78,,MATCH($D159,$54:$54,0)-7),0),1)&amp;""""&amp;"#g'"&amp;" ${CONFIG_DIR}db_data_config.txt; export "&amp;BA$137&amp;"="&amp;""""&amp;INDEX($E$71:$G$78,MATCH("●",INDEX($H$71:$AQ$78,,MATCH($D159,$54:$54,0)-7),0),1)&amp;""";"),",",""",""")</f>
        <v>sed -i '' 's#FILE_COMPRESSION=".gz"#FILE_COMPRESSION="NONE"#g' ${CONFIG_DIR}db_data_config.txt; export FILE_COMPRESSION="NONE";</v>
      </c>
      <c r="BB159" s="73" t="str">
        <f>SUBSTITUTE(IF(INDEX($E$71:$G$78,MATCH("●",INDEX($H$71:$AQ$78,,MATCH($D159,$54:$54,0)-7),0),1)=VLOOKUP(BB$137,$AD$9:$AN$16,8,FALSE),"","sed -i "&amp;IF($AK$135="MacOS","'' ","")&amp;"'s#"&amp;BB$137&amp;"="""&amp;INDEX($E$71:$G$78,MATCH("●",INDEX($H$71:$AQ$78,,MATCH($D159,$54:$54,0)-7),0),1)&amp;""""&amp;"#"&amp;BB$137&amp;"="&amp;""""&amp;VLOOKUP(BB$137,$AD$9:$AN$16,8,FALSE)&amp;""""&amp;"#g'"&amp;"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's#FILE_COMPRESSION="NONE"#FILE_COMPRESSION=".gz"#g' ${CONFIG_DIR}db_data_config.txt; export FILE_COMPRESSION=".gz";</v>
      </c>
      <c r="BC159" s="73" t="str">
        <f>SUBSTITUTE(IF(VLOOKUP(BC$137,$AD$9:$AN$16,8,FALSE)=INDEX($E$80:$G$88,MATCH("●",INDEX($H$80:$AQ$88,,MATCH($D159,$54:$54,0)-7),0),1),"","sed -i "&amp;IF($AK$135="MacOS","'' ","")&amp;"'s#"&amp;BC$137&amp;"="""&amp;VLOOKUP(BC$137,$AD$9:$AN$16,8,FALSE)&amp;""""&amp;"#"&amp;BC$137&amp;"="&amp;""""&amp;INDEX($E$80:$G$88,MATCH("●",INDEX($H$80:$AQ$88,,MATCH($D159,$54:$54,0)-7),0),1)&amp;""""&amp;"#g'"&amp;" ${CONFIG_DIR}db_data_config.txt; export "&amp;BC$137&amp;"="&amp;""""&amp;INDEX($E$80:$G$88,MATCH("●",INDEX($H$80:$AQ$88,,MATCH($D159,$54:$54,0)-7),0),1)&amp;""";"),",",""",""")</f>
        <v/>
      </c>
      <c r="BD159" s="73" t="str">
        <f>SUBSTITUTE(IF(INDEX($E$80:$G$88,MATCH("●",INDEX($H$80:$AQ$88,,MATCH($D159,$54:$54,0)-7),0),1)=VLOOKUP(BD$137,$AD$9:$AN$16,8,FALSE),"","sed -i "&amp;IF($AK$135="MacOS","'' ","")&amp;"'s#"&amp;BD$137&amp;"="""&amp;INDEX($E$80:$G$88,MATCH("●",INDEX($H$80:$AQ$88,,MATCH($D159,$54:$54,0)-7),0),1)&amp;""""&amp;"#"&amp;BD$137&amp;"="&amp;""""&amp;VLOOKUP(BD$137,$AD$9:$AN$16,8,FALSE)&amp;""""&amp;"#g'"&amp;"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9" s="73" t="str">
        <f>SUBSTITUTE(IF(VLOOKUP(BE$137,$AD$9:$AN$16,8,FALSE)=INDEX($E$90:$G$93,MATCH("●",INDEX($H$90:$AQ$93,,MATCH($D159,$54:$54,0)-7),0),1),"","sed -i "&amp;IF($AK$135="MacOS","'' ","")&amp;"'s#"&amp;BE$137&amp;"="""&amp;VLOOKUP(BE$137,$AD$9:$AN$16,8,FALSE)&amp;""""&amp;"#"&amp;BE$137&amp;"="&amp;""""&amp;INDEX($E$90:$G$93,MATCH("●",INDEX($H$90:$AQ$93,,MATCH($D159,$54:$54,0)-7),0),1)&amp;""""&amp;"#g'"&amp;" ${CONFIG_DIR}db_data_config.txt; export "&amp;BE$137&amp;"="&amp;""""&amp;INDEX($E$90:$G$93,MATCH("●",INDEX($H$90:$AQ$93,,MATCH($D159,$54:$54,0)-7),0),1)&amp;""";"),",",""",""")</f>
        <v/>
      </c>
      <c r="BF159" s="73" t="str">
        <f>SUBSTITUTE(IF(INDEX($E$90:$G$93,MATCH("●",INDEX($H$90:$AQ$93,,MATCH($D159,$54:$54,0)-7),0),1)=VLOOKUP(BF$137,$AD$9:$AN$16,8,FALSE),"","sed -i "&amp;IF($AK$135="MacOS","'' ","")&amp;"'s#"&amp;BF$137&amp;"="""&amp;INDEX($E$90:$G$93,MATCH("●",INDEX($H$90:$AQ$93,,MATCH($D159,$54:$54,0)-7),0),1)&amp;""""&amp;"#"&amp;BF$137&amp;"="&amp;""""&amp;VLOOKUP(BF$137,$AD$9:$AN$16,8,FALSE)&amp;""""&amp;"#g'"&amp;"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9" s="73" t="str">
        <f>SUBSTITUTE(IF(VLOOKUP(BG$137,$AD$9:$AN$16,8,FALSE)=INDEX($E$95:$G$99,MATCH("●",INDEX($H$95:$AQ$99,,MATCH($D159,$54:$54,0)-7),0),1),"","sed -i "&amp;IF($AK$135="MacOS","'' ","")&amp;"'s#"&amp;BG$137&amp;"="""&amp;VLOOKUP(BG$137,$AD$9:$AN$16,8,FALSE)&amp;""""&amp;"#"&amp;BG$137&amp;"="&amp;""""&amp;INDEX($E$95:$G$99,MATCH("●",INDEX($H$95:$AQ$99,,MATCH($D159,$54:$54,0)-7),0),1)&amp;""""&amp;"#g'"&amp;" ${CONFIG_DIR}db_data_config.txt; export "&amp;BG$137&amp;"="&amp;""""&amp;INDEX($E$95:$G$99,MATCH("●",INDEX($H$95:$AQ$99,,MATCH($D159,$54:$54,0)-7),0),1)&amp;""";"),",",""",""")</f>
        <v/>
      </c>
      <c r="BH159" s="73" t="str">
        <f>SUBSTITUTE(IF(INDEX($E$95:$G$99,MATCH("●",INDEX($H$95:$AQ$99,,MATCH($D159,$54:$54,0)-7),0),1)=VLOOKUP(BH$137,$AD$9:$AN$16,8,FALSE),"","sed -i "&amp;IF($AK$135="MacOS","'' ","")&amp;"'s#"&amp;BH$137&amp;"="""&amp;INDEX($E$95:$G$99,MATCH("●",INDEX($H$95:$AQ$99,,MATCH($D159,$54:$54,0)-7),0),1)&amp;""""&amp;"#"&amp;BH$137&amp;"="&amp;""""&amp;VLOOKUP(BH$137,$AD$9:$AN$16,8,FALSE)&amp;""""&amp;"#g'"&amp;"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9" s="73" t="str">
        <f>SUBSTITUTE(IF(VLOOKUP(BI$137,$AD$9:$AN$16,8,FALSE)=INDEX($E$101:$G$105,MATCH("●",INDEX($H$101:$AQ$105,,MATCH($D159,$54:$54,0)-7),0),1),"","sed -i "&amp;IF($AK$135="MacOS","'' ","")&amp;"'s#"&amp;BI$137&amp;"="""&amp;VLOOKUP(BI$137,$AD$9:$AN$16,8,FALSE)&amp;""""&amp;"#"&amp;BI$137&amp;"="&amp;""""&amp;INDEX($E$101:$G$105,MATCH("●",INDEX($H$101:$AQ$105,,MATCH($D159,$54:$54,0)-7),0),1)&amp;""""&amp;"#g'"&amp;" ${CONFIG_DIR}db_data_config.txt; export "&amp;BI$137&amp;"="&amp;""""&amp;INDEX($E$101:$G$105,MATCH("●",INDEX($H$101:$AQ$105,,MATCH($D159,$54:$54,0)-7),0),1)&amp;""";"),",",""",""")</f>
        <v/>
      </c>
      <c r="BJ159" s="73" t="str">
        <f>SUBSTITUTE(IF(INDEX($E$101:$G$105,MATCH("●",INDEX($H$101:$AQ$105,,MATCH($D159,$54:$54,0)-7),0),1)=VLOOKUP(BJ$137,$AD$9:$AN$16,8,FALSE),"","sed -i "&amp;IF($AK$135="MacOS","'' ","")&amp;"'s#"&amp;BJ$137&amp;"="""&amp;INDEX($E$101:$G$105,MATCH("●",INDEX($H$101:$AQ$105,,MATCH($D159,$54:$54,0)-7),0),1)&amp;""""&amp;"#"&amp;BJ$137&amp;"="&amp;""""&amp;VLOOKUP(BJ$137,$AD$9:$AN$16,8,FALSE)&amp;""""&amp;"#g'"&amp;"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9" s="73" t="str">
        <f>SUBSTITUTE(IF(VLOOKUP(BK$137,$AD$9:$AN$16,8,FALSE)=INDEX($E$107:$G$111,MATCH("●",INDEX($H$107:$AQ$111,,MATCH($D159,$54:$54,0)-7),0),1),"","sed -i "&amp;IF($AK$135="MacOS","'' ","")&amp;"'s#"&amp;BK$137&amp;"="""&amp;VLOOKUP(BK$137,$AD$9:$AN$16,8,FALSE)&amp;""""&amp;"#"&amp;BK$137&amp;"="&amp;""""&amp;INDEX($E$107:$G$111,MATCH("●",INDEX($H$107:$AQ$111,,MATCH($D159,$54:$54,0)-7),0),1)&amp;""""&amp;"#g'"&amp;" ${CONFIG_DIR}db_data_config.txt; export "&amp;BK$137&amp;"="&amp;""""&amp;INDEX($E$107:$G$111,MATCH("●",INDEX($H$107:$AQ$111,,MATCH($D159,$54:$54,0)-7),0),1)&amp;""";"),",",""",""")</f>
        <v/>
      </c>
      <c r="BL159" s="73" t="str">
        <f>SUBSTITUTE(IF(INDEX($E$107:$G$111,MATCH("●",INDEX($H$107:$AQ$111,,MATCH($D159,$54:$54,0)-7),0),1)=VLOOKUP(BL$137,$AD$9:$AN$16,8,FALSE),"","sed -i "&amp;IF($AK$135="MacOS","'' ","")&amp;"'s#"&amp;BL$137&amp;"="""&amp;INDEX($E$107:$G$111,MATCH("●",INDEX($H$107:$AQ$111,,MATCH($D159,$54:$54,0)-7),0),1)&amp;""""&amp;"#"&amp;BL$137&amp;"="&amp;""""&amp;VLOOKUP(BL$137,$AD$9:$AN$16,8,FALSE)&amp;""""&amp;"#g'"&amp;"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9" s="60" t="s">
        <v>1107</v>
      </c>
    </row>
    <row r="160" spans="4:65" ht="36" customHeight="1">
      <c r="D160" s="138">
        <f t="shared" si="3"/>
        <v>22</v>
      </c>
      <c r="E160" s="139"/>
      <c r="F160" s="139"/>
      <c r="G160" s="140"/>
      <c r="H160" s="45" t="str">
        <f t="shared" ca="1" si="2"/>
        <v>clear; echo テストケース022; sed -i '' 's#FILE_COMPRESSION=".gz"#FILE_COMPRESSION=".iso"#g' ${CONFIG_DIR}db_data_config.txt; export FILE_COMPRESSION=".iso";sh ./script/db_check_file_validate_config.sh; sed -i '' 's#FILE_COMPRESSION=".iso"#FILE_COMPRESSION=".gz"#g' ${CONFIG_DIR}db_data_config.txt; export FILE_COMPRESSION=".gz";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146" t="str" cm="1">
        <f t="array" ref="AE160">SUBSTITUTE(INDEX($H$113:$AQ$113, , MATCH($D160, $54:$54, 0)-7),"-","")</f>
        <v>異常</v>
      </c>
      <c r="AF160" s="147"/>
      <c r="AG160" s="148"/>
      <c r="AH160" s="143" t="s">
        <v>1137</v>
      </c>
      <c r="AI160" s="144"/>
      <c r="AJ160" s="144"/>
      <c r="AK160" s="144"/>
      <c r="AL160" s="144"/>
      <c r="AM160" s="144"/>
      <c r="AN160" s="144"/>
      <c r="AO160" s="144"/>
      <c r="AP160" s="144"/>
      <c r="AQ160" s="145"/>
      <c r="AS160" s="69" t="str" cm="1">
        <f t="array" ref="AS160">SUBSTITUTE(TEXT(INDEX($H$116:$AQ$116,1,$D160),"000000"),"-","")</f>
        <v>230104</v>
      </c>
      <c r="AT160" s="70"/>
      <c r="AU160" s="71"/>
      <c r="AW160" s="73" t="str">
        <f>SUBSTITUTE(IF(VLOOKUP(AW$137,$AD$9:$AN$16,8,FALSE)=INDEX($E$60:$G$62,MATCH("●",INDEX($H$60:$AQ$62,,MATCH($D160,$54:$54,0)-7),0),1),"","sed -i "&amp;IF($AK$135="MacOS","'' ","")&amp;"'s#"&amp;AW$137&amp;"="""&amp;VLOOKUP(AW$137,$AD$9:$AN$16,8,FALSE)&amp;""""&amp;"#"&amp;AW$137&amp;"="&amp;""""&amp;INDEX($E$60:$G$62,MATCH("●",INDEX($H$60:$AQ$62,,MATCH($D160,$54:$54,0)-7),0),1)&amp;""""&amp;"#g'"&amp;" ${CONFIG_DIR}db_data_config.txt; export "&amp;AW$137&amp;"="&amp;""""&amp;INDEX($E$60:$G$62,MATCH("●",INDEX($H$60:$AQ$62,,MATCH($D160,$54:$54,0)-7),0),1)&amp;""";"),",",""",""")</f>
        <v/>
      </c>
      <c r="AX160" s="73" t="str">
        <f>SUBSTITUTE(IF(INDEX($E$60:$G$62,MATCH("●",INDEX($H$60:$AQ$62,,MATCH($D160,$54:$54,0)-7),0),1)=VLOOKUP(AX$137,$AD$9:$AN$16,8,FALSE),"","sed -i "&amp;IF($AK$135="MacOS","'' ","")&amp;"'s#"&amp;AX$137&amp;"="""&amp;INDEX($E$60:$G$62,MATCH("●",INDEX($H$60:$AQ$62,,MATCH($D160,$54:$54,0)-7),0),1)&amp;""""&amp;"#"&amp;AX$137&amp;"="&amp;""""&amp;VLOOKUP(AX$137,$AD$9:$AN$16,8,FALSE)&amp;""""&amp;"#g'"&amp;"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0" s="73" t="str">
        <f>SUBSTITUTE(IF(VLOOKUP(AY$137,$AD$9:$AN$16,8,FALSE)=INDEX($E$64:$G$69,MATCH("●",INDEX($H$64:$AQ$69,,MATCH($D160,$54:$54,0)-7),0),1),"","sed -i "&amp;IF($AK$135="MacOS","'' ","")&amp;"'s#"&amp;AY$137&amp;"="""&amp;VLOOKUP(AY$137,$AD$9:$AN$16,8,FALSE)&amp;""""&amp;"#"&amp;AY$137&amp;"="&amp;""""&amp;INDEX($E$64:$G$69,MATCH("●",INDEX($H$64:$AQ$69,,MATCH($D160,$54:$54,0)-7),0),1)&amp;""""&amp;"#g'"&amp;" ${CONFIG_DIR}db_data_config.txt; export "&amp;AY$137&amp;"="&amp;""""&amp;INDEX($E$64:$G$69,MATCH("●",INDEX($H$64:$AQ$69,,MATCH($D160,$54:$54,0)-7),0),1)&amp;""";"),",",""",""")</f>
        <v/>
      </c>
      <c r="AZ160" s="73" t="str">
        <f>SUBSTITUTE(IF(INDEX($E$64:$G$69,MATCH("●",INDEX($H$64:$AQ$69,,MATCH($D160,$54:$54,0)-7),0),1)=VLOOKUP(AZ$137,$AD$9:$AN$16,8,FALSE),"","sed -i "&amp;IF($AK$135="MacOS","'' ","")&amp;"'s#"&amp;AZ$137&amp;"="""&amp;INDEX($E$64:$G$69,MATCH("●",INDEX($H$64:$AQ$69,,MATCH($D160,$54:$54,0)-7),0),1)&amp;""""&amp;"#"&amp;AZ$137&amp;"="&amp;""""&amp;VLOOKUP(AZ$137,$AD$9:$AN$16,8,FALSE)&amp;""""&amp;"#g'"&amp;"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0" s="73" t="str">
        <f>SUBSTITUTE(IF(VLOOKUP(BA$137,$AD$9:$AN$16,8,FALSE)=INDEX($E$71:$G$78,MATCH("●",INDEX($H$71:$AQ$78,,MATCH($D160,$54:$54,0)-7),0),1),"","sed -i "&amp;IF($AK$135="MacOS","'' ","")&amp;"'s#"&amp;BA$137&amp;"="""&amp;VLOOKUP(BA$137,$AD$9:$AN$16,8,FALSE)&amp;""""&amp;"#"&amp;BA$137&amp;"="&amp;""""&amp;INDEX($E$71:$G$78,MATCH("●",INDEX($H$71:$AQ$78,,MATCH($D160,$54:$54,0)-7),0),1)&amp;""""&amp;"#g'"&amp;" ${CONFIG_DIR}db_data_config.txt; export "&amp;BA$137&amp;"="&amp;""""&amp;INDEX($E$71:$G$78,MATCH("●",INDEX($H$71:$AQ$78,,MATCH($D160,$54:$54,0)-7),0),1)&amp;""";"),",",""",""")</f>
        <v>sed -i '' 's#FILE_COMPRESSION=".gz"#FILE_COMPRESSION=".iso"#g' ${CONFIG_DIR}db_data_config.txt; export FILE_COMPRESSION=".iso";</v>
      </c>
      <c r="BB160" s="73" t="str">
        <f>SUBSTITUTE(IF(INDEX($E$71:$G$78,MATCH("●",INDEX($H$71:$AQ$78,,MATCH($D160,$54:$54,0)-7),0),1)=VLOOKUP(BB$137,$AD$9:$AN$16,8,FALSE),"","sed -i "&amp;IF($AK$135="MacOS","'' ","")&amp;"'s#"&amp;BB$137&amp;"="""&amp;INDEX($E$71:$G$78,MATCH("●",INDEX($H$71:$AQ$78,,MATCH($D160,$54:$54,0)-7),0),1)&amp;""""&amp;"#"&amp;BB$137&amp;"="&amp;""""&amp;VLOOKUP(BB$137,$AD$9:$AN$16,8,FALSE)&amp;""""&amp;"#g'"&amp;"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's#FILE_COMPRESSION=".iso"#FILE_COMPRESSION=".gz"#g' ${CONFIG_DIR}db_data_config.txt; export FILE_COMPRESSION=".gz";</v>
      </c>
      <c r="BC160" s="73" t="str">
        <f>SUBSTITUTE(IF(VLOOKUP(BC$137,$AD$9:$AN$16,8,FALSE)=INDEX($E$80:$G$88,MATCH("●",INDEX($H$80:$AQ$88,,MATCH($D160,$54:$54,0)-7),0),1),"","sed -i "&amp;IF($AK$135="MacOS","'' ","")&amp;"'s#"&amp;BC$137&amp;"="""&amp;VLOOKUP(BC$137,$AD$9:$AN$16,8,FALSE)&amp;""""&amp;"#"&amp;BC$137&amp;"="&amp;""""&amp;INDEX($E$80:$G$88,MATCH("●",INDEX($H$80:$AQ$88,,MATCH($D160,$54:$54,0)-7),0),1)&amp;""""&amp;"#g'"&amp;" ${CONFIG_DIR}db_data_config.txt; export "&amp;BC$137&amp;"="&amp;""""&amp;INDEX($E$80:$G$88,MATCH("●",INDEX($H$80:$AQ$88,,MATCH($D160,$54:$54,0)-7),0),1)&amp;""";"),",",""",""")</f>
        <v/>
      </c>
      <c r="BD160" s="73" t="str">
        <f>SUBSTITUTE(IF(INDEX($E$80:$G$88,MATCH("●",INDEX($H$80:$AQ$88,,MATCH($D160,$54:$54,0)-7),0),1)=VLOOKUP(BD$137,$AD$9:$AN$16,8,FALSE),"","sed -i "&amp;IF($AK$135="MacOS","'' ","")&amp;"'s#"&amp;BD$137&amp;"="""&amp;INDEX($E$80:$G$88,MATCH("●",INDEX($H$80:$AQ$88,,MATCH($D160,$54:$54,0)-7),0),1)&amp;""""&amp;"#"&amp;BD$137&amp;"="&amp;""""&amp;VLOOKUP(BD$137,$AD$9:$AN$16,8,FALSE)&amp;""""&amp;"#g'"&amp;"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0" s="73" t="str">
        <f>SUBSTITUTE(IF(VLOOKUP(BE$137,$AD$9:$AN$16,8,FALSE)=INDEX($E$90:$G$93,MATCH("●",INDEX($H$90:$AQ$93,,MATCH($D160,$54:$54,0)-7),0),1),"","sed -i "&amp;IF($AK$135="MacOS","'' ","")&amp;"'s#"&amp;BE$137&amp;"="""&amp;VLOOKUP(BE$137,$AD$9:$AN$16,8,FALSE)&amp;""""&amp;"#"&amp;BE$137&amp;"="&amp;""""&amp;INDEX($E$90:$G$93,MATCH("●",INDEX($H$90:$AQ$93,,MATCH($D160,$54:$54,0)-7),0),1)&amp;""""&amp;"#g'"&amp;" ${CONFIG_DIR}db_data_config.txt; export "&amp;BE$137&amp;"="&amp;""""&amp;INDEX($E$90:$G$93,MATCH("●",INDEX($H$90:$AQ$93,,MATCH($D160,$54:$54,0)-7),0),1)&amp;""";"),",",""",""")</f>
        <v/>
      </c>
      <c r="BF160" s="73" t="str">
        <f>SUBSTITUTE(IF(INDEX($E$90:$G$93,MATCH("●",INDEX($H$90:$AQ$93,,MATCH($D160,$54:$54,0)-7),0),1)=VLOOKUP(BF$137,$AD$9:$AN$16,8,FALSE),"","sed -i "&amp;IF($AK$135="MacOS","'' ","")&amp;"'s#"&amp;BF$137&amp;"="""&amp;INDEX($E$90:$G$93,MATCH("●",INDEX($H$90:$AQ$93,,MATCH($D160,$54:$54,0)-7),0),1)&amp;""""&amp;"#"&amp;BF$137&amp;"="&amp;""""&amp;VLOOKUP(BF$137,$AD$9:$AN$16,8,FALSE)&amp;""""&amp;"#g'"&amp;"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0" s="73" t="str">
        <f>SUBSTITUTE(IF(VLOOKUP(BG$137,$AD$9:$AN$16,8,FALSE)=INDEX($E$95:$G$99,MATCH("●",INDEX($H$95:$AQ$99,,MATCH($D160,$54:$54,0)-7),0),1),"","sed -i "&amp;IF($AK$135="MacOS","'' ","")&amp;"'s#"&amp;BG$137&amp;"="""&amp;VLOOKUP(BG$137,$AD$9:$AN$16,8,FALSE)&amp;""""&amp;"#"&amp;BG$137&amp;"="&amp;""""&amp;INDEX($E$95:$G$99,MATCH("●",INDEX($H$95:$AQ$99,,MATCH($D160,$54:$54,0)-7),0),1)&amp;""""&amp;"#g'"&amp;" ${CONFIG_DIR}db_data_config.txt; export "&amp;BG$137&amp;"="&amp;""""&amp;INDEX($E$95:$G$99,MATCH("●",INDEX($H$95:$AQ$99,,MATCH($D160,$54:$54,0)-7),0),1)&amp;""";"),",",""",""")</f>
        <v/>
      </c>
      <c r="BH160" s="73" t="str">
        <f>SUBSTITUTE(IF(INDEX($E$95:$G$99,MATCH("●",INDEX($H$95:$AQ$99,,MATCH($D160,$54:$54,0)-7),0),1)=VLOOKUP(BH$137,$AD$9:$AN$16,8,FALSE),"","sed -i "&amp;IF($AK$135="MacOS","'' ","")&amp;"'s#"&amp;BH$137&amp;"="""&amp;INDEX($E$95:$G$99,MATCH("●",INDEX($H$95:$AQ$99,,MATCH($D160,$54:$54,0)-7),0),1)&amp;""""&amp;"#"&amp;BH$137&amp;"="&amp;""""&amp;VLOOKUP(BH$137,$AD$9:$AN$16,8,FALSE)&amp;""""&amp;"#g'"&amp;"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0" s="73" t="str">
        <f>SUBSTITUTE(IF(VLOOKUP(BI$137,$AD$9:$AN$16,8,FALSE)=INDEX($E$101:$G$105,MATCH("●",INDEX($H$101:$AQ$105,,MATCH($D160,$54:$54,0)-7),0),1),"","sed -i "&amp;IF($AK$135="MacOS","'' ","")&amp;"'s#"&amp;BI$137&amp;"="""&amp;VLOOKUP(BI$137,$AD$9:$AN$16,8,FALSE)&amp;""""&amp;"#"&amp;BI$137&amp;"="&amp;""""&amp;INDEX($E$101:$G$105,MATCH("●",INDEX($H$101:$AQ$105,,MATCH($D160,$54:$54,0)-7),0),1)&amp;""""&amp;"#g'"&amp;" ${CONFIG_DIR}db_data_config.txt; export "&amp;BI$137&amp;"="&amp;""""&amp;INDEX($E$101:$G$105,MATCH("●",INDEX($H$101:$AQ$105,,MATCH($D160,$54:$54,0)-7),0),1)&amp;""";"),",",""",""")</f>
        <v/>
      </c>
      <c r="BJ160" s="73" t="str">
        <f>SUBSTITUTE(IF(INDEX($E$101:$G$105,MATCH("●",INDEX($H$101:$AQ$105,,MATCH($D160,$54:$54,0)-7),0),1)=VLOOKUP(BJ$137,$AD$9:$AN$16,8,FALSE),"","sed -i "&amp;IF($AK$135="MacOS","'' ","")&amp;"'s#"&amp;BJ$137&amp;"="""&amp;INDEX($E$101:$G$105,MATCH("●",INDEX($H$101:$AQ$105,,MATCH($D160,$54:$54,0)-7),0),1)&amp;""""&amp;"#"&amp;BJ$137&amp;"="&amp;""""&amp;VLOOKUP(BJ$137,$AD$9:$AN$16,8,FALSE)&amp;""""&amp;"#g'"&amp;"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0" s="73" t="str">
        <f>SUBSTITUTE(IF(VLOOKUP(BK$137,$AD$9:$AN$16,8,FALSE)=INDEX($E$107:$G$111,MATCH("●",INDEX($H$107:$AQ$111,,MATCH($D160,$54:$54,0)-7),0),1),"","sed -i "&amp;IF($AK$135="MacOS","'' ","")&amp;"'s#"&amp;BK$137&amp;"="""&amp;VLOOKUP(BK$137,$AD$9:$AN$16,8,FALSE)&amp;""""&amp;"#"&amp;BK$137&amp;"="&amp;""""&amp;INDEX($E$107:$G$111,MATCH("●",INDEX($H$107:$AQ$111,,MATCH($D160,$54:$54,0)-7),0),1)&amp;""""&amp;"#g'"&amp;" ${CONFIG_DIR}db_data_config.txt; export "&amp;BK$137&amp;"="&amp;""""&amp;INDEX($E$107:$G$111,MATCH("●",INDEX($H$107:$AQ$111,,MATCH($D160,$54:$54,0)-7),0),1)&amp;""";"),",",""",""")</f>
        <v/>
      </c>
      <c r="BL160" s="73" t="str">
        <f>SUBSTITUTE(IF(INDEX($E$107:$G$111,MATCH("●",INDEX($H$107:$AQ$111,,MATCH($D160,$54:$54,0)-7),0),1)=VLOOKUP(BL$137,$AD$9:$AN$16,8,FALSE),"","sed -i "&amp;IF($AK$135="MacOS","'' ","")&amp;"'s#"&amp;BL$137&amp;"="""&amp;INDEX($E$107:$G$111,MATCH("●",INDEX($H$107:$AQ$111,,MATCH($D160,$54:$54,0)-7),0),1)&amp;""""&amp;"#"&amp;BL$137&amp;"="&amp;""""&amp;VLOOKUP(BL$137,$AD$9:$AN$16,8,FALSE)&amp;""""&amp;"#g'"&amp;"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0" s="60" t="s">
        <v>1107</v>
      </c>
    </row>
    <row r="161" spans="4:65" ht="36" customHeight="1">
      <c r="D161" s="138">
        <f t="shared" si="3"/>
        <v>23</v>
      </c>
      <c r="E161" s="139"/>
      <c r="F161" s="139"/>
      <c r="G161" s="140"/>
      <c r="H161" s="45" t="str">
        <f t="shared" ca="1" si="2"/>
        <v xml:space="preserve">clear; echo テストケース023; sh ./script/db_check_file_validate_config.sh; 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146" t="str" cm="1">
        <f t="array" ref="AE161">SUBSTITUTE(INDEX($H$113:$AQ$113, , MATCH($D161, $54:$54, 0)-7),"-","")</f>
        <v>正常</v>
      </c>
      <c r="AF161" s="147"/>
      <c r="AG161" s="148"/>
      <c r="AH161" s="143" t="s">
        <v>1127</v>
      </c>
      <c r="AI161" s="144"/>
      <c r="AJ161" s="144"/>
      <c r="AK161" s="144"/>
      <c r="AL161" s="144"/>
      <c r="AM161" s="144"/>
      <c r="AN161" s="144"/>
      <c r="AO161" s="144"/>
      <c r="AP161" s="144"/>
      <c r="AQ161" s="145"/>
      <c r="AS161" s="69" t="str" cm="1">
        <f t="array" ref="AS161">SUBSTITUTE(TEXT(INDEX($H$116:$AQ$116,1,$D161),"000000"),"-","")</f>
        <v>230001</v>
      </c>
      <c r="AT161" s="70"/>
      <c r="AU161" s="71"/>
      <c r="AW161" s="73" t="str">
        <f>SUBSTITUTE(IF(VLOOKUP(AW$137,$AD$9:$AN$16,8,FALSE)=INDEX($E$60:$G$62,MATCH("●",INDEX($H$60:$AQ$62,,MATCH($D161,$54:$54,0)-7),0),1),"","sed -i "&amp;IF($AK$135="MacOS","'' ","")&amp;"'s#"&amp;AW$137&amp;"="""&amp;VLOOKUP(AW$137,$AD$9:$AN$16,8,FALSE)&amp;""""&amp;"#"&amp;AW$137&amp;"="&amp;""""&amp;INDEX($E$60:$G$62,MATCH("●",INDEX($H$60:$AQ$62,,MATCH($D161,$54:$54,0)-7),0),1)&amp;""""&amp;"#g'"&amp;" ${CONFIG_DIR}db_data_config.txt; export "&amp;AW$137&amp;"="&amp;""""&amp;INDEX($E$60:$G$62,MATCH("●",INDEX($H$60:$AQ$62,,MATCH($D161,$54:$54,0)-7),0),1)&amp;""";"),",",""",""")</f>
        <v/>
      </c>
      <c r="AX161" s="73" t="str">
        <f>SUBSTITUTE(IF(INDEX($E$60:$G$62,MATCH("●",INDEX($H$60:$AQ$62,,MATCH($D161,$54:$54,0)-7),0),1)=VLOOKUP(AX$137,$AD$9:$AN$16,8,FALSE),"","sed -i "&amp;IF($AK$135="MacOS","'' ","")&amp;"'s#"&amp;AX$137&amp;"="""&amp;INDEX($E$60:$G$62,MATCH("●",INDEX($H$60:$AQ$62,,MATCH($D161,$54:$54,0)-7),0),1)&amp;""""&amp;"#"&amp;AX$137&amp;"="&amp;""""&amp;VLOOKUP(AX$137,$AD$9:$AN$16,8,FALSE)&amp;""""&amp;"#g'"&amp;"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1" s="73" t="str">
        <f>SUBSTITUTE(IF(VLOOKUP(AY$137,$AD$9:$AN$16,8,FALSE)=INDEX($E$64:$G$69,MATCH("●",INDEX($H$64:$AQ$69,,MATCH($D161,$54:$54,0)-7),0),1),"","sed -i "&amp;IF($AK$135="MacOS","'' ","")&amp;"'s#"&amp;AY$137&amp;"="""&amp;VLOOKUP(AY$137,$AD$9:$AN$16,8,FALSE)&amp;""""&amp;"#"&amp;AY$137&amp;"="&amp;""""&amp;INDEX($E$64:$G$69,MATCH("●",INDEX($H$64:$AQ$69,,MATCH($D161,$54:$54,0)-7),0),1)&amp;""""&amp;"#g'"&amp;" ${CONFIG_DIR}db_data_config.txt; export "&amp;AY$137&amp;"="&amp;""""&amp;INDEX($E$64:$G$69,MATCH("●",INDEX($H$64:$AQ$69,,MATCH($D161,$54:$54,0)-7),0),1)&amp;""";"),",",""",""")</f>
        <v/>
      </c>
      <c r="AZ161" s="73" t="str">
        <f>SUBSTITUTE(IF(INDEX($E$64:$G$69,MATCH("●",INDEX($H$64:$AQ$69,,MATCH($D161,$54:$54,0)-7),0),1)=VLOOKUP(AZ$137,$AD$9:$AN$16,8,FALSE),"","sed -i "&amp;IF($AK$135="MacOS","'' ","")&amp;"'s#"&amp;AZ$137&amp;"="""&amp;INDEX($E$64:$G$69,MATCH("●",INDEX($H$64:$AQ$69,,MATCH($D161,$54:$54,0)-7),0),1)&amp;""""&amp;"#"&amp;AZ$137&amp;"="&amp;""""&amp;VLOOKUP(AZ$137,$AD$9:$AN$16,8,FALSE)&amp;""""&amp;"#g'"&amp;"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1" s="73" t="str">
        <f>SUBSTITUTE(IF(VLOOKUP(BA$137,$AD$9:$AN$16,8,FALSE)=INDEX($E$71:$G$78,MATCH("●",INDEX($H$71:$AQ$78,,MATCH($D161,$54:$54,0)-7),0),1),"","sed -i "&amp;IF($AK$135="MacOS","'' ","")&amp;"'s#"&amp;BA$137&amp;"="""&amp;VLOOKUP(BA$137,$AD$9:$AN$16,8,FALSE)&amp;""""&amp;"#"&amp;BA$137&amp;"="&amp;""""&amp;INDEX($E$71:$G$78,MATCH("●",INDEX($H$71:$AQ$78,,MATCH($D161,$54:$54,0)-7),0),1)&amp;""""&amp;"#g'"&amp;" ${CONFIG_DIR}db_data_config.txt; export "&amp;BA$137&amp;"="&amp;""""&amp;INDEX($E$71:$G$78,MATCH("●",INDEX($H$71:$AQ$78,,MATCH($D161,$54:$54,0)-7),0),1)&amp;""";"),",",""",""")</f>
        <v/>
      </c>
      <c r="BB161" s="73" t="str">
        <f>SUBSTITUTE(IF(INDEX($E$71:$G$78,MATCH("●",INDEX($H$71:$AQ$78,,MATCH($D161,$54:$54,0)-7),0),1)=VLOOKUP(BB$137,$AD$9:$AN$16,8,FALSE),"","sed -i "&amp;IF($AK$135="MacOS","'' ","")&amp;"'s#"&amp;BB$137&amp;"="""&amp;INDEX($E$71:$G$78,MATCH("●",INDEX($H$71:$AQ$78,,MATCH($D161,$54:$54,0)-7),0),1)&amp;""""&amp;"#"&amp;BB$137&amp;"="&amp;""""&amp;VLOOKUP(BB$137,$AD$9:$AN$16,8,FALSE)&amp;""""&amp;"#g'"&amp;"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1" s="73" t="str">
        <f>SUBSTITUTE(IF(VLOOKUP(BC$137,$AD$9:$AN$16,8,FALSE)=INDEX($E$80:$G$88,MATCH("●",INDEX($H$80:$AQ$88,,MATCH($D161,$54:$54,0)-7),0),1),"","sed -i "&amp;IF($AK$135="MacOS","'' ","")&amp;"'s#"&amp;BC$137&amp;"="""&amp;VLOOKUP(BC$137,$AD$9:$AN$16,8,FALSE)&amp;""""&amp;"#"&amp;BC$137&amp;"="&amp;""""&amp;INDEX($E$80:$G$88,MATCH("●",INDEX($H$80:$AQ$88,,MATCH($D161,$54:$54,0)-7),0),1)&amp;""""&amp;"#g'"&amp;" ${CONFIG_DIR}db_data_config.txt; export "&amp;BC$137&amp;"="&amp;""""&amp;INDEX($E$80:$G$88,MATCH("●",INDEX($H$80:$AQ$88,,MATCH($D161,$54:$54,0)-7),0),1)&amp;""";"),",",""",""")</f>
        <v/>
      </c>
      <c r="BD161" s="73" t="str">
        <f>SUBSTITUTE(IF(INDEX($E$80:$G$88,MATCH("●",INDEX($H$80:$AQ$88,,MATCH($D161,$54:$54,0)-7),0),1)=VLOOKUP(BD$137,$AD$9:$AN$16,8,FALSE),"","sed -i "&amp;IF($AK$135="MacOS","'' ","")&amp;"'s#"&amp;BD$137&amp;"="""&amp;INDEX($E$80:$G$88,MATCH("●",INDEX($H$80:$AQ$88,,MATCH($D161,$54:$54,0)-7),0),1)&amp;""""&amp;"#"&amp;BD$137&amp;"="&amp;""""&amp;VLOOKUP(BD$137,$AD$9:$AN$16,8,FALSE)&amp;""""&amp;"#g'"&amp;"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1" s="73" t="str">
        <f>SUBSTITUTE(IF(VLOOKUP(BE$137,$AD$9:$AN$16,8,FALSE)=INDEX($E$90:$G$93,MATCH("●",INDEX($H$90:$AQ$93,,MATCH($D161,$54:$54,0)-7),0),1),"","sed -i "&amp;IF($AK$135="MacOS","'' ","")&amp;"'s#"&amp;BE$137&amp;"="""&amp;VLOOKUP(BE$137,$AD$9:$AN$16,8,FALSE)&amp;""""&amp;"#"&amp;BE$137&amp;"="&amp;""""&amp;INDEX($E$90:$G$93,MATCH("●",INDEX($H$90:$AQ$93,,MATCH($D161,$54:$54,0)-7),0),1)&amp;""""&amp;"#g'"&amp;" ${CONFIG_DIR}db_data_config.txt; export "&amp;BE$137&amp;"="&amp;""""&amp;INDEX($E$90:$G$93,MATCH("●",INDEX($H$90:$AQ$93,,MATCH($D161,$54:$54,0)-7),0),1)&amp;""";"),",",""",""")</f>
        <v/>
      </c>
      <c r="BF161" s="73" t="str">
        <f>SUBSTITUTE(IF(INDEX($E$90:$G$93,MATCH("●",INDEX($H$90:$AQ$93,,MATCH($D161,$54:$54,0)-7),0),1)=VLOOKUP(BF$137,$AD$9:$AN$16,8,FALSE),"","sed -i "&amp;IF($AK$135="MacOS","'' ","")&amp;"'s#"&amp;BF$137&amp;"="""&amp;INDEX($E$90:$G$93,MATCH("●",INDEX($H$90:$AQ$93,,MATCH($D161,$54:$54,0)-7),0),1)&amp;""""&amp;"#"&amp;BF$137&amp;"="&amp;""""&amp;VLOOKUP(BF$137,$AD$9:$AN$16,8,FALSE)&amp;""""&amp;"#g'"&amp;"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1" s="73" t="str">
        <f>SUBSTITUTE(IF(VLOOKUP(BG$137,$AD$9:$AN$16,8,FALSE)=INDEX($E$95:$G$99,MATCH("●",INDEX($H$95:$AQ$99,,MATCH($D161,$54:$54,0)-7),0),1),"","sed -i "&amp;IF($AK$135="MacOS","'' ","")&amp;"'s#"&amp;BG$137&amp;"="""&amp;VLOOKUP(BG$137,$AD$9:$AN$16,8,FALSE)&amp;""""&amp;"#"&amp;BG$137&amp;"="&amp;""""&amp;INDEX($E$95:$G$99,MATCH("●",INDEX($H$95:$AQ$99,,MATCH($D161,$54:$54,0)-7),0),1)&amp;""""&amp;"#g'"&amp;" ${CONFIG_DIR}db_data_config.txt; export "&amp;BG$137&amp;"="&amp;""""&amp;INDEX($E$95:$G$99,MATCH("●",INDEX($H$95:$AQ$99,,MATCH($D161,$54:$54,0)-7),0),1)&amp;""";"),",",""",""")</f>
        <v/>
      </c>
      <c r="BH161" s="73" t="str">
        <f>SUBSTITUTE(IF(INDEX($E$95:$G$99,MATCH("●",INDEX($H$95:$AQ$99,,MATCH($D161,$54:$54,0)-7),0),1)=VLOOKUP(BH$137,$AD$9:$AN$16,8,FALSE),"","sed -i "&amp;IF($AK$135="MacOS","'' ","")&amp;"'s#"&amp;BH$137&amp;"="""&amp;INDEX($E$95:$G$99,MATCH("●",INDEX($H$95:$AQ$99,,MATCH($D161,$54:$54,0)-7),0),1)&amp;""""&amp;"#"&amp;BH$137&amp;"="&amp;""""&amp;VLOOKUP(BH$137,$AD$9:$AN$16,8,FALSE)&amp;""""&amp;"#g'"&amp;"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1" s="73" t="str">
        <f>SUBSTITUTE(IF(VLOOKUP(BI$137,$AD$9:$AN$16,8,FALSE)=INDEX($E$101:$G$105,MATCH("●",INDEX($H$101:$AQ$105,,MATCH($D161,$54:$54,0)-7),0),1),"","sed -i "&amp;IF($AK$135="MacOS","'' ","")&amp;"'s#"&amp;BI$137&amp;"="""&amp;VLOOKUP(BI$137,$AD$9:$AN$16,8,FALSE)&amp;""""&amp;"#"&amp;BI$137&amp;"="&amp;""""&amp;INDEX($E$101:$G$105,MATCH("●",INDEX($H$101:$AQ$105,,MATCH($D161,$54:$54,0)-7),0),1)&amp;""""&amp;"#g'"&amp;" ${CONFIG_DIR}db_data_config.txt; export "&amp;BI$137&amp;"="&amp;""""&amp;INDEX($E$101:$G$105,MATCH("●",INDEX($H$101:$AQ$105,,MATCH($D161,$54:$54,0)-7),0),1)&amp;""";"),",",""",""")</f>
        <v/>
      </c>
      <c r="BJ161" s="73" t="str">
        <f>SUBSTITUTE(IF(INDEX($E$101:$G$105,MATCH("●",INDEX($H$101:$AQ$105,,MATCH($D161,$54:$54,0)-7),0),1)=VLOOKUP(BJ$137,$AD$9:$AN$16,8,FALSE),"","sed -i "&amp;IF($AK$135="MacOS","'' ","")&amp;"'s#"&amp;BJ$137&amp;"="""&amp;INDEX($E$101:$G$105,MATCH("●",INDEX($H$101:$AQ$105,,MATCH($D161,$54:$54,0)-7),0),1)&amp;""""&amp;"#"&amp;BJ$137&amp;"="&amp;""""&amp;VLOOKUP(BJ$137,$AD$9:$AN$16,8,FALSE)&amp;""""&amp;"#g'"&amp;"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1" s="73" t="str">
        <f>SUBSTITUTE(IF(VLOOKUP(BK$137,$AD$9:$AN$16,8,FALSE)=INDEX($E$107:$G$111,MATCH("●",INDEX($H$107:$AQ$111,,MATCH($D161,$54:$54,0)-7),0),1),"","sed -i "&amp;IF($AK$135="MacOS","'' ","")&amp;"'s#"&amp;BK$137&amp;"="""&amp;VLOOKUP(BK$137,$AD$9:$AN$16,8,FALSE)&amp;""""&amp;"#"&amp;BK$137&amp;"="&amp;""""&amp;INDEX($E$107:$G$111,MATCH("●",INDEX($H$107:$AQ$111,,MATCH($D161,$54:$54,0)-7),0),1)&amp;""""&amp;"#g'"&amp;" ${CONFIG_DIR}db_data_config.txt; export "&amp;BK$137&amp;"="&amp;""""&amp;INDEX($E$107:$G$111,MATCH("●",INDEX($H$107:$AQ$111,,MATCH($D161,$54:$54,0)-7),0),1)&amp;""";"),",",""",""")</f>
        <v/>
      </c>
      <c r="BL161" s="73" t="str">
        <f>SUBSTITUTE(IF(INDEX($E$107:$G$111,MATCH("●",INDEX($H$107:$AQ$111,,MATCH($D161,$54:$54,0)-7),0),1)=VLOOKUP(BL$137,$AD$9:$AN$16,8,FALSE),"","sed -i "&amp;IF($AK$135="MacOS","'' ","")&amp;"'s#"&amp;BL$137&amp;"="""&amp;INDEX($E$107:$G$111,MATCH("●",INDEX($H$107:$AQ$111,,MATCH($D161,$54:$54,0)-7),0),1)&amp;""""&amp;"#"&amp;BL$137&amp;"="&amp;""""&amp;VLOOKUP(BL$137,$AD$9:$AN$16,8,FALSE)&amp;""""&amp;"#g'"&amp;"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1" s="60" t="s">
        <v>1107</v>
      </c>
    </row>
    <row r="162" spans="4:65" ht="36" customHeight="1">
      <c r="D162" s="138">
        <f t="shared" si="3"/>
        <v>24</v>
      </c>
      <c r="E162" s="139"/>
      <c r="F162" s="139"/>
      <c r="G162" s="140"/>
      <c r="H162" s="45" t="str">
        <f t="shared" ca="1" si="2"/>
        <v>clear; echo テストケース024; sed -i '' 's#FILE_CHARSET="UTF-8"#FILE_CHARSET="UTF-16"#g' ${CONFIG_DIR}db_data_config.txt; export FILE_CHARSET="UTF-16";sh ./script/db_check_file_validate_config.sh; sed -i '' 's#FILE_CHARSET="UTF-16"#FILE_CHARSET="UTF-8"#g' ${CONFIG_DIR}db_data_config.txt;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146" t="str" cm="1">
        <f t="array" ref="AE162">SUBSTITUTE(INDEX($H$113:$AQ$113, , MATCH($D162, $54:$54, 0)-7),"-","")</f>
        <v>正常</v>
      </c>
      <c r="AF162" s="147"/>
      <c r="AG162" s="148"/>
      <c r="AH162" s="143" t="s">
        <v>1128</v>
      </c>
      <c r="AI162" s="144"/>
      <c r="AJ162" s="144"/>
      <c r="AK162" s="144"/>
      <c r="AL162" s="144"/>
      <c r="AM162" s="144"/>
      <c r="AN162" s="144"/>
      <c r="AO162" s="144"/>
      <c r="AP162" s="144"/>
      <c r="AQ162" s="145"/>
      <c r="AS162" s="69" t="str" cm="1">
        <f t="array" ref="AS162">SUBSTITUTE(TEXT(INDEX($H$116:$AQ$116,1,$D162),"000000"),"-","")</f>
        <v>230001</v>
      </c>
      <c r="AT162" s="70"/>
      <c r="AU162" s="71"/>
      <c r="AW162" s="73" t="str">
        <f>SUBSTITUTE(IF(VLOOKUP(AW$137,$AD$9:$AN$16,8,FALSE)=INDEX($E$60:$G$62,MATCH("●",INDEX($H$60:$AQ$62,,MATCH($D162,$54:$54,0)-7),0),1),"","sed -i "&amp;IF($AK$135="MacOS","'' ","")&amp;"'s#"&amp;AW$137&amp;"="""&amp;VLOOKUP(AW$137,$AD$9:$AN$16,8,FALSE)&amp;""""&amp;"#"&amp;AW$137&amp;"="&amp;""""&amp;INDEX($E$60:$G$62,MATCH("●",INDEX($H$60:$AQ$62,,MATCH($D162,$54:$54,0)-7),0),1)&amp;""""&amp;"#g'"&amp;" ${CONFIG_DIR}db_data_config.txt; export "&amp;AW$137&amp;"="&amp;""""&amp;INDEX($E$60:$G$62,MATCH("●",INDEX($H$60:$AQ$62,,MATCH($D162,$54:$54,0)-7),0),1)&amp;""";"),",",""",""")</f>
        <v/>
      </c>
      <c r="AX162" s="73" t="str">
        <f>SUBSTITUTE(IF(INDEX($E$60:$G$62,MATCH("●",INDEX($H$60:$AQ$62,,MATCH($D162,$54:$54,0)-7),0),1)=VLOOKUP(AX$137,$AD$9:$AN$16,8,FALSE),"","sed -i "&amp;IF($AK$135="MacOS","'' ","")&amp;"'s#"&amp;AX$137&amp;"="""&amp;INDEX($E$60:$G$62,MATCH("●",INDEX($H$60:$AQ$62,,MATCH($D162,$54:$54,0)-7),0),1)&amp;""""&amp;"#"&amp;AX$137&amp;"="&amp;""""&amp;VLOOKUP(AX$137,$AD$9:$AN$16,8,FALSE)&amp;""""&amp;"#g'"&amp;"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2" s="73" t="str">
        <f>SUBSTITUTE(IF(VLOOKUP(AY$137,$AD$9:$AN$16,8,FALSE)=INDEX($E$64:$G$69,MATCH("●",INDEX($H$64:$AQ$69,,MATCH($D162,$54:$54,0)-7),0),1),"","sed -i "&amp;IF($AK$135="MacOS","'' ","")&amp;"'s#"&amp;AY$137&amp;"="""&amp;VLOOKUP(AY$137,$AD$9:$AN$16,8,FALSE)&amp;""""&amp;"#"&amp;AY$137&amp;"="&amp;""""&amp;INDEX($E$64:$G$69,MATCH("●",INDEX($H$64:$AQ$69,,MATCH($D162,$54:$54,0)-7),0),1)&amp;""""&amp;"#g'"&amp;" ${CONFIG_DIR}db_data_config.txt; export "&amp;AY$137&amp;"="&amp;""""&amp;INDEX($E$64:$G$69,MATCH("●",INDEX($H$64:$AQ$69,,MATCH($D162,$54:$54,0)-7),0),1)&amp;""";"),",",""",""")</f>
        <v/>
      </c>
      <c r="AZ162" s="73" t="str">
        <f>SUBSTITUTE(IF(INDEX($E$64:$G$69,MATCH("●",INDEX($H$64:$AQ$69,,MATCH($D162,$54:$54,0)-7),0),1)=VLOOKUP(AZ$137,$AD$9:$AN$16,8,FALSE),"","sed -i "&amp;IF($AK$135="MacOS","'' ","")&amp;"'s#"&amp;AZ$137&amp;"="""&amp;INDEX($E$64:$G$69,MATCH("●",INDEX($H$64:$AQ$69,,MATCH($D162,$54:$54,0)-7),0),1)&amp;""""&amp;"#"&amp;AZ$137&amp;"="&amp;""""&amp;VLOOKUP(AZ$137,$AD$9:$AN$16,8,FALSE)&amp;""""&amp;"#g'"&amp;"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2" s="73" t="str">
        <f>SUBSTITUTE(IF(VLOOKUP(BA$137,$AD$9:$AN$16,8,FALSE)=INDEX($E$71:$G$78,MATCH("●",INDEX($H$71:$AQ$78,,MATCH($D162,$54:$54,0)-7),0),1),"","sed -i "&amp;IF($AK$135="MacOS","'' ","")&amp;"'s#"&amp;BA$137&amp;"="""&amp;VLOOKUP(BA$137,$AD$9:$AN$16,8,FALSE)&amp;""""&amp;"#"&amp;BA$137&amp;"="&amp;""""&amp;INDEX($E$71:$G$78,MATCH("●",INDEX($H$71:$AQ$78,,MATCH($D162,$54:$54,0)-7),0),1)&amp;""""&amp;"#g'"&amp;" ${CONFIG_DIR}db_data_config.txt; export "&amp;BA$137&amp;"="&amp;""""&amp;INDEX($E$71:$G$78,MATCH("●",INDEX($H$71:$AQ$78,,MATCH($D162,$54:$54,0)-7),0),1)&amp;""";"),",",""",""")</f>
        <v/>
      </c>
      <c r="BB162" s="73" t="str">
        <f>SUBSTITUTE(IF(INDEX($E$71:$G$78,MATCH("●",INDEX($H$71:$AQ$78,,MATCH($D162,$54:$54,0)-7),0),1)=VLOOKUP(BB$137,$AD$9:$AN$16,8,FALSE),"","sed -i "&amp;IF($AK$135="MacOS","'' ","")&amp;"'s#"&amp;BB$137&amp;"="""&amp;INDEX($E$71:$G$78,MATCH("●",INDEX($H$71:$AQ$78,,MATCH($D162,$54:$54,0)-7),0),1)&amp;""""&amp;"#"&amp;BB$137&amp;"="&amp;""""&amp;VLOOKUP(BB$137,$AD$9:$AN$16,8,FALSE)&amp;""""&amp;"#g'"&amp;"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2" s="73" t="str">
        <f>SUBSTITUTE(IF(VLOOKUP(BC$137,$AD$9:$AN$16,8,FALSE)=INDEX($E$80:$G$88,MATCH("●",INDEX($H$80:$AQ$88,,MATCH($D162,$54:$54,0)-7),0),1),"","sed -i "&amp;IF($AK$135="MacOS","'' ","")&amp;"'s#"&amp;BC$137&amp;"="""&amp;VLOOKUP(BC$137,$AD$9:$AN$16,8,FALSE)&amp;""""&amp;"#"&amp;BC$137&amp;"="&amp;""""&amp;INDEX($E$80:$G$88,MATCH("●",INDEX($H$80:$AQ$88,,MATCH($D162,$54:$54,0)-7),0),1)&amp;""""&amp;"#g'"&amp;" ${CONFIG_DIR}db_data_config.txt; export "&amp;BC$137&amp;"="&amp;""""&amp;INDEX($E$80:$G$88,MATCH("●",INDEX($H$80:$AQ$88,,MATCH($D162,$54:$54,0)-7),0),1)&amp;""";"),",",""",""")</f>
        <v>sed -i '' 's#FILE_CHARSET="UTF-8"#FILE_CHARSET="UTF-16"#g' ${CONFIG_DIR}db_data_config.txt; export FILE_CHARSET="UTF-16";</v>
      </c>
      <c r="BD162" s="73" t="str">
        <f>SUBSTITUTE(IF(INDEX($E$80:$G$88,MATCH("●",INDEX($H$80:$AQ$88,,MATCH($D162,$54:$54,0)-7),0),1)=VLOOKUP(BD$137,$AD$9:$AN$16,8,FALSE),"","sed -i "&amp;IF($AK$135="MacOS","'' ","")&amp;"'s#"&amp;BD$137&amp;"="""&amp;INDEX($E$80:$G$88,MATCH("●",INDEX($H$80:$AQ$88,,MATCH($D162,$54:$54,0)-7),0),1)&amp;""""&amp;"#"&amp;BD$137&amp;"="&amp;""""&amp;VLOOKUP(BD$137,$AD$9:$AN$16,8,FALSE)&amp;""""&amp;"#g'"&amp;"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's#FILE_CHARSET="UTF-16"#FILE_CHARSET="UTF-8"#g' ${CONFIG_DIR}db_data_config.txt; export FILE_CHARSET="UTF-8";</v>
      </c>
      <c r="BE162" s="73" t="str">
        <f>SUBSTITUTE(IF(VLOOKUP(BE$137,$AD$9:$AN$16,8,FALSE)=INDEX($E$90:$G$93,MATCH("●",INDEX($H$90:$AQ$93,,MATCH($D162,$54:$54,0)-7),0),1),"","sed -i "&amp;IF($AK$135="MacOS","'' ","")&amp;"'s#"&amp;BE$137&amp;"="""&amp;VLOOKUP(BE$137,$AD$9:$AN$16,8,FALSE)&amp;""""&amp;"#"&amp;BE$137&amp;"="&amp;""""&amp;INDEX($E$90:$G$93,MATCH("●",INDEX($H$90:$AQ$93,,MATCH($D162,$54:$54,0)-7),0),1)&amp;""""&amp;"#g'"&amp;" ${CONFIG_DIR}db_data_config.txt; export "&amp;BE$137&amp;"="&amp;""""&amp;INDEX($E$90:$G$93,MATCH("●",INDEX($H$90:$AQ$93,,MATCH($D162,$54:$54,0)-7),0),1)&amp;""";"),",",""",""")</f>
        <v/>
      </c>
      <c r="BF162" s="73" t="str">
        <f>SUBSTITUTE(IF(INDEX($E$90:$G$93,MATCH("●",INDEX($H$90:$AQ$93,,MATCH($D162,$54:$54,0)-7),0),1)=VLOOKUP(BF$137,$AD$9:$AN$16,8,FALSE),"","sed -i "&amp;IF($AK$135="MacOS","'' ","")&amp;"'s#"&amp;BF$137&amp;"="""&amp;INDEX($E$90:$G$93,MATCH("●",INDEX($H$90:$AQ$93,,MATCH($D162,$54:$54,0)-7),0),1)&amp;""""&amp;"#"&amp;BF$137&amp;"="&amp;""""&amp;VLOOKUP(BF$137,$AD$9:$AN$16,8,FALSE)&amp;""""&amp;"#g'"&amp;"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2" s="73" t="str">
        <f>SUBSTITUTE(IF(VLOOKUP(BG$137,$AD$9:$AN$16,8,FALSE)=INDEX($E$95:$G$99,MATCH("●",INDEX($H$95:$AQ$99,,MATCH($D162,$54:$54,0)-7),0),1),"","sed -i "&amp;IF($AK$135="MacOS","'' ","")&amp;"'s#"&amp;BG$137&amp;"="""&amp;VLOOKUP(BG$137,$AD$9:$AN$16,8,FALSE)&amp;""""&amp;"#"&amp;BG$137&amp;"="&amp;""""&amp;INDEX($E$95:$G$99,MATCH("●",INDEX($H$95:$AQ$99,,MATCH($D162,$54:$54,0)-7),0),1)&amp;""""&amp;"#g'"&amp;" ${CONFIG_DIR}db_data_config.txt; export "&amp;BG$137&amp;"="&amp;""""&amp;INDEX($E$95:$G$99,MATCH("●",INDEX($H$95:$AQ$99,,MATCH($D162,$54:$54,0)-7),0),1)&amp;""";"),",",""",""")</f>
        <v/>
      </c>
      <c r="BH162" s="73" t="str">
        <f>SUBSTITUTE(IF(INDEX($E$95:$G$99,MATCH("●",INDEX($H$95:$AQ$99,,MATCH($D162,$54:$54,0)-7),0),1)=VLOOKUP(BH$137,$AD$9:$AN$16,8,FALSE),"","sed -i "&amp;IF($AK$135="MacOS","'' ","")&amp;"'s#"&amp;BH$137&amp;"="""&amp;INDEX($E$95:$G$99,MATCH("●",INDEX($H$95:$AQ$99,,MATCH($D162,$54:$54,0)-7),0),1)&amp;""""&amp;"#"&amp;BH$137&amp;"="&amp;""""&amp;VLOOKUP(BH$137,$AD$9:$AN$16,8,FALSE)&amp;""""&amp;"#g'"&amp;"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2" s="73" t="str">
        <f>SUBSTITUTE(IF(VLOOKUP(BI$137,$AD$9:$AN$16,8,FALSE)=INDEX($E$101:$G$105,MATCH("●",INDEX($H$101:$AQ$105,,MATCH($D162,$54:$54,0)-7),0),1),"","sed -i "&amp;IF($AK$135="MacOS","'' ","")&amp;"'s#"&amp;BI$137&amp;"="""&amp;VLOOKUP(BI$137,$AD$9:$AN$16,8,FALSE)&amp;""""&amp;"#"&amp;BI$137&amp;"="&amp;""""&amp;INDEX($E$101:$G$105,MATCH("●",INDEX($H$101:$AQ$105,,MATCH($D162,$54:$54,0)-7),0),1)&amp;""""&amp;"#g'"&amp;" ${CONFIG_DIR}db_data_config.txt; export "&amp;BI$137&amp;"="&amp;""""&amp;INDEX($E$101:$G$105,MATCH("●",INDEX($H$101:$AQ$105,,MATCH($D162,$54:$54,0)-7),0),1)&amp;""";"),",",""",""")</f>
        <v/>
      </c>
      <c r="BJ162" s="73" t="str">
        <f>SUBSTITUTE(IF(INDEX($E$101:$G$105,MATCH("●",INDEX($H$101:$AQ$105,,MATCH($D162,$54:$54,0)-7),0),1)=VLOOKUP(BJ$137,$AD$9:$AN$16,8,FALSE),"","sed -i "&amp;IF($AK$135="MacOS","'' ","")&amp;"'s#"&amp;BJ$137&amp;"="""&amp;INDEX($E$101:$G$105,MATCH("●",INDEX($H$101:$AQ$105,,MATCH($D162,$54:$54,0)-7),0),1)&amp;""""&amp;"#"&amp;BJ$137&amp;"="&amp;""""&amp;VLOOKUP(BJ$137,$AD$9:$AN$16,8,FALSE)&amp;""""&amp;"#g'"&amp;"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2" s="73" t="str">
        <f>SUBSTITUTE(IF(VLOOKUP(BK$137,$AD$9:$AN$16,8,FALSE)=INDEX($E$107:$G$111,MATCH("●",INDEX($H$107:$AQ$111,,MATCH($D162,$54:$54,0)-7),0),1),"","sed -i "&amp;IF($AK$135="MacOS","'' ","")&amp;"'s#"&amp;BK$137&amp;"="""&amp;VLOOKUP(BK$137,$AD$9:$AN$16,8,FALSE)&amp;""""&amp;"#"&amp;BK$137&amp;"="&amp;""""&amp;INDEX($E$107:$G$111,MATCH("●",INDEX($H$107:$AQ$111,,MATCH($D162,$54:$54,0)-7),0),1)&amp;""""&amp;"#g'"&amp;" ${CONFIG_DIR}db_data_config.txt; export "&amp;BK$137&amp;"="&amp;""""&amp;INDEX($E$107:$G$111,MATCH("●",INDEX($H$107:$AQ$111,,MATCH($D162,$54:$54,0)-7),0),1)&amp;""";"),",",""",""")</f>
        <v/>
      </c>
      <c r="BL162" s="73" t="str">
        <f>SUBSTITUTE(IF(INDEX($E$107:$G$111,MATCH("●",INDEX($H$107:$AQ$111,,MATCH($D162,$54:$54,0)-7),0),1)=VLOOKUP(BL$137,$AD$9:$AN$16,8,FALSE),"","sed -i "&amp;IF($AK$135="MacOS","'' ","")&amp;"'s#"&amp;BL$137&amp;"="""&amp;INDEX($E$107:$G$111,MATCH("●",INDEX($H$107:$AQ$111,,MATCH($D162,$54:$54,0)-7),0),1)&amp;""""&amp;"#"&amp;BL$137&amp;"="&amp;""""&amp;VLOOKUP(BL$137,$AD$9:$AN$16,8,FALSE)&amp;""""&amp;"#g'"&amp;"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2" s="60" t="s">
        <v>1107</v>
      </c>
    </row>
    <row r="163" spans="4:65" ht="36" customHeight="1">
      <c r="D163" s="138">
        <f t="shared" si="3"/>
        <v>25</v>
      </c>
      <c r="E163" s="139"/>
      <c r="F163" s="139"/>
      <c r="G163" s="140"/>
      <c r="H163" s="45" t="str">
        <f t="shared" ca="1" si="2"/>
        <v>clear; echo テストケース025; sed -i '' 's#FILE_CHARSET="UTF-8"#FILE_CHARSET="EUC-JP"#g' ${CONFIG_DIR}db_data_config.txt; export FILE_CHARSET="EUC-JP";sh ./script/db_check_file_validate_config.sh; sed -i '' 's#FILE_CHARSET="EUC-JP"#FILE_CHARSET="UTF-8"#g' ${CONFIG_DIR}db_data_config.txt;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146" t="str" cm="1">
        <f t="array" ref="AE163">SUBSTITUTE(INDEX($H$113:$AQ$113, , MATCH($D163, $54:$54, 0)-7),"-","")</f>
        <v>正常</v>
      </c>
      <c r="AF163" s="147"/>
      <c r="AG163" s="148"/>
      <c r="AH163" s="143" t="s">
        <v>1129</v>
      </c>
      <c r="AI163" s="144"/>
      <c r="AJ163" s="144"/>
      <c r="AK163" s="144"/>
      <c r="AL163" s="144"/>
      <c r="AM163" s="144"/>
      <c r="AN163" s="144"/>
      <c r="AO163" s="144"/>
      <c r="AP163" s="144"/>
      <c r="AQ163" s="145"/>
      <c r="AS163" s="69" t="str" cm="1">
        <f t="array" ref="AS163">SUBSTITUTE(TEXT(INDEX($H$116:$AQ$116,1,$D163),"000000"),"-","")</f>
        <v>230001</v>
      </c>
      <c r="AT163" s="70"/>
      <c r="AU163" s="71"/>
      <c r="AW163" s="73" t="str">
        <f>SUBSTITUTE(IF(VLOOKUP(AW$137,$AD$9:$AN$16,8,FALSE)=INDEX($E$60:$G$62,MATCH("●",INDEX($H$60:$AQ$62,,MATCH($D163,$54:$54,0)-7),0),1),"","sed -i "&amp;IF($AK$135="MacOS","'' ","")&amp;"'s#"&amp;AW$137&amp;"="""&amp;VLOOKUP(AW$137,$AD$9:$AN$16,8,FALSE)&amp;""""&amp;"#"&amp;AW$137&amp;"="&amp;""""&amp;INDEX($E$60:$G$62,MATCH("●",INDEX($H$60:$AQ$62,,MATCH($D163,$54:$54,0)-7),0),1)&amp;""""&amp;"#g'"&amp;" ${CONFIG_DIR}db_data_config.txt; export "&amp;AW$137&amp;"="&amp;""""&amp;INDEX($E$60:$G$62,MATCH("●",INDEX($H$60:$AQ$62,,MATCH($D163,$54:$54,0)-7),0),1)&amp;""";"),",",""",""")</f>
        <v/>
      </c>
      <c r="AX163" s="73" t="str">
        <f>SUBSTITUTE(IF(INDEX($E$60:$G$62,MATCH("●",INDEX($H$60:$AQ$62,,MATCH($D163,$54:$54,0)-7),0),1)=VLOOKUP(AX$137,$AD$9:$AN$16,8,FALSE),"","sed -i "&amp;IF($AK$135="MacOS","'' ","")&amp;"'s#"&amp;AX$137&amp;"="""&amp;INDEX($E$60:$G$62,MATCH("●",INDEX($H$60:$AQ$62,,MATCH($D163,$54:$54,0)-7),0),1)&amp;""""&amp;"#"&amp;AX$137&amp;"="&amp;""""&amp;VLOOKUP(AX$137,$AD$9:$AN$16,8,FALSE)&amp;""""&amp;"#g'"&amp;"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3" s="73" t="str">
        <f>SUBSTITUTE(IF(VLOOKUP(AY$137,$AD$9:$AN$16,8,FALSE)=INDEX($E$64:$G$69,MATCH("●",INDEX($H$64:$AQ$69,,MATCH($D163,$54:$54,0)-7),0),1),"","sed -i "&amp;IF($AK$135="MacOS","'' ","")&amp;"'s#"&amp;AY$137&amp;"="""&amp;VLOOKUP(AY$137,$AD$9:$AN$16,8,FALSE)&amp;""""&amp;"#"&amp;AY$137&amp;"="&amp;""""&amp;INDEX($E$64:$G$69,MATCH("●",INDEX($H$64:$AQ$69,,MATCH($D163,$54:$54,0)-7),0),1)&amp;""""&amp;"#g'"&amp;" ${CONFIG_DIR}db_data_config.txt; export "&amp;AY$137&amp;"="&amp;""""&amp;INDEX($E$64:$G$69,MATCH("●",INDEX($H$64:$AQ$69,,MATCH($D163,$54:$54,0)-7),0),1)&amp;""";"),",",""",""")</f>
        <v/>
      </c>
      <c r="AZ163" s="73" t="str">
        <f>SUBSTITUTE(IF(INDEX($E$64:$G$69,MATCH("●",INDEX($H$64:$AQ$69,,MATCH($D163,$54:$54,0)-7),0),1)=VLOOKUP(AZ$137,$AD$9:$AN$16,8,FALSE),"","sed -i "&amp;IF($AK$135="MacOS","'' ","")&amp;"'s#"&amp;AZ$137&amp;"="""&amp;INDEX($E$64:$G$69,MATCH("●",INDEX($H$64:$AQ$69,,MATCH($D163,$54:$54,0)-7),0),1)&amp;""""&amp;"#"&amp;AZ$137&amp;"="&amp;""""&amp;VLOOKUP(AZ$137,$AD$9:$AN$16,8,FALSE)&amp;""""&amp;"#g'"&amp;"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3" s="73" t="str">
        <f>SUBSTITUTE(IF(VLOOKUP(BA$137,$AD$9:$AN$16,8,FALSE)=INDEX($E$71:$G$78,MATCH("●",INDEX($H$71:$AQ$78,,MATCH($D163,$54:$54,0)-7),0),1),"","sed -i "&amp;IF($AK$135="MacOS","'' ","")&amp;"'s#"&amp;BA$137&amp;"="""&amp;VLOOKUP(BA$137,$AD$9:$AN$16,8,FALSE)&amp;""""&amp;"#"&amp;BA$137&amp;"="&amp;""""&amp;INDEX($E$71:$G$78,MATCH("●",INDEX($H$71:$AQ$78,,MATCH($D163,$54:$54,0)-7),0),1)&amp;""""&amp;"#g'"&amp;" ${CONFIG_DIR}db_data_config.txt; export "&amp;BA$137&amp;"="&amp;""""&amp;INDEX($E$71:$G$78,MATCH("●",INDEX($H$71:$AQ$78,,MATCH($D163,$54:$54,0)-7),0),1)&amp;""";"),",",""",""")</f>
        <v/>
      </c>
      <c r="BB163" s="73" t="str">
        <f>SUBSTITUTE(IF(INDEX($E$71:$G$78,MATCH("●",INDEX($H$71:$AQ$78,,MATCH($D163,$54:$54,0)-7),0),1)=VLOOKUP(BB$137,$AD$9:$AN$16,8,FALSE),"","sed -i "&amp;IF($AK$135="MacOS","'' ","")&amp;"'s#"&amp;BB$137&amp;"="""&amp;INDEX($E$71:$G$78,MATCH("●",INDEX($H$71:$AQ$78,,MATCH($D163,$54:$54,0)-7),0),1)&amp;""""&amp;"#"&amp;BB$137&amp;"="&amp;""""&amp;VLOOKUP(BB$137,$AD$9:$AN$16,8,FALSE)&amp;""""&amp;"#g'"&amp;"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3" s="73" t="str">
        <f>SUBSTITUTE(IF(VLOOKUP(BC$137,$AD$9:$AN$16,8,FALSE)=INDEX($E$80:$G$88,MATCH("●",INDEX($H$80:$AQ$88,,MATCH($D163,$54:$54,0)-7),0),1),"","sed -i "&amp;IF($AK$135="MacOS","'' ","")&amp;"'s#"&amp;BC$137&amp;"="""&amp;VLOOKUP(BC$137,$AD$9:$AN$16,8,FALSE)&amp;""""&amp;"#"&amp;BC$137&amp;"="&amp;""""&amp;INDEX($E$80:$G$88,MATCH("●",INDEX($H$80:$AQ$88,,MATCH($D163,$54:$54,0)-7),0),1)&amp;""""&amp;"#g'"&amp;" ${CONFIG_DIR}db_data_config.txt; export "&amp;BC$137&amp;"="&amp;""""&amp;INDEX($E$80:$G$88,MATCH("●",INDEX($H$80:$AQ$88,,MATCH($D163,$54:$54,0)-7),0),1)&amp;""";"),",",""",""")</f>
        <v>sed -i '' 's#FILE_CHARSET="UTF-8"#FILE_CHARSET="EUC-JP"#g' ${CONFIG_DIR}db_data_config.txt; export FILE_CHARSET="EUC-JP";</v>
      </c>
      <c r="BD163" s="73" t="str">
        <f>SUBSTITUTE(IF(INDEX($E$80:$G$88,MATCH("●",INDEX($H$80:$AQ$88,,MATCH($D163,$54:$54,0)-7),0),1)=VLOOKUP(BD$137,$AD$9:$AN$16,8,FALSE),"","sed -i "&amp;IF($AK$135="MacOS","'' ","")&amp;"'s#"&amp;BD$137&amp;"="""&amp;INDEX($E$80:$G$88,MATCH("●",INDEX($H$80:$AQ$88,,MATCH($D163,$54:$54,0)-7),0),1)&amp;""""&amp;"#"&amp;BD$137&amp;"="&amp;""""&amp;VLOOKUP(BD$137,$AD$9:$AN$16,8,FALSE)&amp;""""&amp;"#g'"&amp;"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's#FILE_CHARSET="EUC-JP"#FILE_CHARSET="UTF-8"#g' ${CONFIG_DIR}db_data_config.txt; export FILE_CHARSET="UTF-8";</v>
      </c>
      <c r="BE163" s="73" t="str">
        <f>SUBSTITUTE(IF(VLOOKUP(BE$137,$AD$9:$AN$16,8,FALSE)=INDEX($E$90:$G$93,MATCH("●",INDEX($H$90:$AQ$93,,MATCH($D163,$54:$54,0)-7),0),1),"","sed -i "&amp;IF($AK$135="MacOS","'' ","")&amp;"'s#"&amp;BE$137&amp;"="""&amp;VLOOKUP(BE$137,$AD$9:$AN$16,8,FALSE)&amp;""""&amp;"#"&amp;BE$137&amp;"="&amp;""""&amp;INDEX($E$90:$G$93,MATCH("●",INDEX($H$90:$AQ$93,,MATCH($D163,$54:$54,0)-7),0),1)&amp;""""&amp;"#g'"&amp;" ${CONFIG_DIR}db_data_config.txt; export "&amp;BE$137&amp;"="&amp;""""&amp;INDEX($E$90:$G$93,MATCH("●",INDEX($H$90:$AQ$93,,MATCH($D163,$54:$54,0)-7),0),1)&amp;""";"),",",""",""")</f>
        <v/>
      </c>
      <c r="BF163" s="73" t="str">
        <f>SUBSTITUTE(IF(INDEX($E$90:$G$93,MATCH("●",INDEX($H$90:$AQ$93,,MATCH($D163,$54:$54,0)-7),0),1)=VLOOKUP(BF$137,$AD$9:$AN$16,8,FALSE),"","sed -i "&amp;IF($AK$135="MacOS","'' ","")&amp;"'s#"&amp;BF$137&amp;"="""&amp;INDEX($E$90:$G$93,MATCH("●",INDEX($H$90:$AQ$93,,MATCH($D163,$54:$54,0)-7),0),1)&amp;""""&amp;"#"&amp;BF$137&amp;"="&amp;""""&amp;VLOOKUP(BF$137,$AD$9:$AN$16,8,FALSE)&amp;""""&amp;"#g'"&amp;"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3" s="73" t="str">
        <f>SUBSTITUTE(IF(VLOOKUP(BG$137,$AD$9:$AN$16,8,FALSE)=INDEX($E$95:$G$99,MATCH("●",INDEX($H$95:$AQ$99,,MATCH($D163,$54:$54,0)-7),0),1),"","sed -i "&amp;IF($AK$135="MacOS","'' ","")&amp;"'s#"&amp;BG$137&amp;"="""&amp;VLOOKUP(BG$137,$AD$9:$AN$16,8,FALSE)&amp;""""&amp;"#"&amp;BG$137&amp;"="&amp;""""&amp;INDEX($E$95:$G$99,MATCH("●",INDEX($H$95:$AQ$99,,MATCH($D163,$54:$54,0)-7),0),1)&amp;""""&amp;"#g'"&amp;" ${CONFIG_DIR}db_data_config.txt; export "&amp;BG$137&amp;"="&amp;""""&amp;INDEX($E$95:$G$99,MATCH("●",INDEX($H$95:$AQ$99,,MATCH($D163,$54:$54,0)-7),0),1)&amp;""";"),",",""",""")</f>
        <v/>
      </c>
      <c r="BH163" s="73" t="str">
        <f>SUBSTITUTE(IF(INDEX($E$95:$G$99,MATCH("●",INDEX($H$95:$AQ$99,,MATCH($D163,$54:$54,0)-7),0),1)=VLOOKUP(BH$137,$AD$9:$AN$16,8,FALSE),"","sed -i "&amp;IF($AK$135="MacOS","'' ","")&amp;"'s#"&amp;BH$137&amp;"="""&amp;INDEX($E$95:$G$99,MATCH("●",INDEX($H$95:$AQ$99,,MATCH($D163,$54:$54,0)-7),0),1)&amp;""""&amp;"#"&amp;BH$137&amp;"="&amp;""""&amp;VLOOKUP(BH$137,$AD$9:$AN$16,8,FALSE)&amp;""""&amp;"#g'"&amp;"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3" s="73" t="str">
        <f>SUBSTITUTE(IF(VLOOKUP(BI$137,$AD$9:$AN$16,8,FALSE)=INDEX($E$101:$G$105,MATCH("●",INDEX($H$101:$AQ$105,,MATCH($D163,$54:$54,0)-7),0),1),"","sed -i "&amp;IF($AK$135="MacOS","'' ","")&amp;"'s#"&amp;BI$137&amp;"="""&amp;VLOOKUP(BI$137,$AD$9:$AN$16,8,FALSE)&amp;""""&amp;"#"&amp;BI$137&amp;"="&amp;""""&amp;INDEX($E$101:$G$105,MATCH("●",INDEX($H$101:$AQ$105,,MATCH($D163,$54:$54,0)-7),0),1)&amp;""""&amp;"#g'"&amp;" ${CONFIG_DIR}db_data_config.txt; export "&amp;BI$137&amp;"="&amp;""""&amp;INDEX($E$101:$G$105,MATCH("●",INDEX($H$101:$AQ$105,,MATCH($D163,$54:$54,0)-7),0),1)&amp;""";"),",",""",""")</f>
        <v/>
      </c>
      <c r="BJ163" s="73" t="str">
        <f>SUBSTITUTE(IF(INDEX($E$101:$G$105,MATCH("●",INDEX($H$101:$AQ$105,,MATCH($D163,$54:$54,0)-7),0),1)=VLOOKUP(BJ$137,$AD$9:$AN$16,8,FALSE),"","sed -i "&amp;IF($AK$135="MacOS","'' ","")&amp;"'s#"&amp;BJ$137&amp;"="""&amp;INDEX($E$101:$G$105,MATCH("●",INDEX($H$101:$AQ$105,,MATCH($D163,$54:$54,0)-7),0),1)&amp;""""&amp;"#"&amp;BJ$137&amp;"="&amp;""""&amp;VLOOKUP(BJ$137,$AD$9:$AN$16,8,FALSE)&amp;""""&amp;"#g'"&amp;"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3" s="73" t="str">
        <f>SUBSTITUTE(IF(VLOOKUP(BK$137,$AD$9:$AN$16,8,FALSE)=INDEX($E$107:$G$111,MATCH("●",INDEX($H$107:$AQ$111,,MATCH($D163,$54:$54,0)-7),0),1),"","sed -i "&amp;IF($AK$135="MacOS","'' ","")&amp;"'s#"&amp;BK$137&amp;"="""&amp;VLOOKUP(BK$137,$AD$9:$AN$16,8,FALSE)&amp;""""&amp;"#"&amp;BK$137&amp;"="&amp;""""&amp;INDEX($E$107:$G$111,MATCH("●",INDEX($H$107:$AQ$111,,MATCH($D163,$54:$54,0)-7),0),1)&amp;""""&amp;"#g'"&amp;" ${CONFIG_DIR}db_data_config.txt; export "&amp;BK$137&amp;"="&amp;""""&amp;INDEX($E$107:$G$111,MATCH("●",INDEX($H$107:$AQ$111,,MATCH($D163,$54:$54,0)-7),0),1)&amp;""";"),",",""",""")</f>
        <v/>
      </c>
      <c r="BL163" s="73" t="str">
        <f>SUBSTITUTE(IF(INDEX($E$107:$G$111,MATCH("●",INDEX($H$107:$AQ$111,,MATCH($D163,$54:$54,0)-7),0),1)=VLOOKUP(BL$137,$AD$9:$AN$16,8,FALSE),"","sed -i "&amp;IF($AK$135="MacOS","'' ","")&amp;"'s#"&amp;BL$137&amp;"="""&amp;INDEX($E$107:$G$111,MATCH("●",INDEX($H$107:$AQ$111,,MATCH($D163,$54:$54,0)-7),0),1)&amp;""""&amp;"#"&amp;BL$137&amp;"="&amp;""""&amp;VLOOKUP(BL$137,$AD$9:$AN$16,8,FALSE)&amp;""""&amp;"#g'"&amp;"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3" s="60" t="s">
        <v>1107</v>
      </c>
    </row>
    <row r="164" spans="4:65" ht="36" customHeight="1">
      <c r="D164" s="138">
        <f t="shared" si="3"/>
        <v>26</v>
      </c>
      <c r="E164" s="139"/>
      <c r="F164" s="139"/>
      <c r="G164" s="140"/>
      <c r="H164" s="45" t="str">
        <f t="shared" ca="1" si="2"/>
        <v>clear; echo テストケース026; sed -i '' 's#FILE_CHARSET="UTF-8"#FILE_CHARSET="SJIS"#g' ${CONFIG_DIR}db_data_config.txt; export FILE_CHARSET="SJIS";sh ./script/db_check_file_validate_config.sh; sed -i '' 's#FILE_CHARSET="SJIS"#FILE_CHARSET="UTF-8"#g' ${CONFIG_DIR}db_data_config.txt;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146" t="str" cm="1">
        <f t="array" ref="AE164">SUBSTITUTE(INDEX($H$113:$AQ$113, , MATCH($D164, $54:$54, 0)-7),"-","")</f>
        <v>正常</v>
      </c>
      <c r="AF164" s="147"/>
      <c r="AG164" s="148"/>
      <c r="AH164" s="143" t="s">
        <v>1130</v>
      </c>
      <c r="AI164" s="144"/>
      <c r="AJ164" s="144"/>
      <c r="AK164" s="144"/>
      <c r="AL164" s="144"/>
      <c r="AM164" s="144"/>
      <c r="AN164" s="144"/>
      <c r="AO164" s="144"/>
      <c r="AP164" s="144"/>
      <c r="AQ164" s="145"/>
      <c r="AS164" s="69" t="str" cm="1">
        <f t="array" ref="AS164">SUBSTITUTE(TEXT(INDEX($H$116:$AQ$116,1,$D164),"000000"),"-","")</f>
        <v>230001</v>
      </c>
      <c r="AT164" s="70"/>
      <c r="AU164" s="71"/>
      <c r="AW164" s="73" t="str">
        <f>SUBSTITUTE(IF(VLOOKUP(AW$137,$AD$9:$AN$16,8,FALSE)=INDEX($E$60:$G$62,MATCH("●",INDEX($H$60:$AQ$62,,MATCH($D164,$54:$54,0)-7),0),1),"","sed -i "&amp;IF($AK$135="MacOS","'' ","")&amp;"'s#"&amp;AW$137&amp;"="""&amp;VLOOKUP(AW$137,$AD$9:$AN$16,8,FALSE)&amp;""""&amp;"#"&amp;AW$137&amp;"="&amp;""""&amp;INDEX($E$60:$G$62,MATCH("●",INDEX($H$60:$AQ$62,,MATCH($D164,$54:$54,0)-7),0),1)&amp;""""&amp;"#g'"&amp;" ${CONFIG_DIR}db_data_config.txt; export "&amp;AW$137&amp;"="&amp;""""&amp;INDEX($E$60:$G$62,MATCH("●",INDEX($H$60:$AQ$62,,MATCH($D164,$54:$54,0)-7),0),1)&amp;""";"),",",""",""")</f>
        <v/>
      </c>
      <c r="AX164" s="73" t="str">
        <f>SUBSTITUTE(IF(INDEX($E$60:$G$62,MATCH("●",INDEX($H$60:$AQ$62,,MATCH($D164,$54:$54,0)-7),0),1)=VLOOKUP(AX$137,$AD$9:$AN$16,8,FALSE),"","sed -i "&amp;IF($AK$135="MacOS","'' ","")&amp;"'s#"&amp;AX$137&amp;"="""&amp;INDEX($E$60:$G$62,MATCH("●",INDEX($H$60:$AQ$62,,MATCH($D164,$54:$54,0)-7),0),1)&amp;""""&amp;"#"&amp;AX$137&amp;"="&amp;""""&amp;VLOOKUP(AX$137,$AD$9:$AN$16,8,FALSE)&amp;""""&amp;"#g'"&amp;"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4" s="73" t="str">
        <f>SUBSTITUTE(IF(VLOOKUP(AY$137,$AD$9:$AN$16,8,FALSE)=INDEX($E$64:$G$69,MATCH("●",INDEX($H$64:$AQ$69,,MATCH($D164,$54:$54,0)-7),0),1),"","sed -i "&amp;IF($AK$135="MacOS","'' ","")&amp;"'s#"&amp;AY$137&amp;"="""&amp;VLOOKUP(AY$137,$AD$9:$AN$16,8,FALSE)&amp;""""&amp;"#"&amp;AY$137&amp;"="&amp;""""&amp;INDEX($E$64:$G$69,MATCH("●",INDEX($H$64:$AQ$69,,MATCH($D164,$54:$54,0)-7),0),1)&amp;""""&amp;"#g'"&amp;" ${CONFIG_DIR}db_data_config.txt; export "&amp;AY$137&amp;"="&amp;""""&amp;INDEX($E$64:$G$69,MATCH("●",INDEX($H$64:$AQ$69,,MATCH($D164,$54:$54,0)-7),0),1)&amp;""";"),",",""",""")</f>
        <v/>
      </c>
      <c r="AZ164" s="73" t="str">
        <f>SUBSTITUTE(IF(INDEX($E$64:$G$69,MATCH("●",INDEX($H$64:$AQ$69,,MATCH($D164,$54:$54,0)-7),0),1)=VLOOKUP(AZ$137,$AD$9:$AN$16,8,FALSE),"","sed -i "&amp;IF($AK$135="MacOS","'' ","")&amp;"'s#"&amp;AZ$137&amp;"="""&amp;INDEX($E$64:$G$69,MATCH("●",INDEX($H$64:$AQ$69,,MATCH($D164,$54:$54,0)-7),0),1)&amp;""""&amp;"#"&amp;AZ$137&amp;"="&amp;""""&amp;VLOOKUP(AZ$137,$AD$9:$AN$16,8,FALSE)&amp;""""&amp;"#g'"&amp;"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4" s="73" t="str">
        <f>SUBSTITUTE(IF(VLOOKUP(BA$137,$AD$9:$AN$16,8,FALSE)=INDEX($E$71:$G$78,MATCH("●",INDEX($H$71:$AQ$78,,MATCH($D164,$54:$54,0)-7),0),1),"","sed -i "&amp;IF($AK$135="MacOS","'' ","")&amp;"'s#"&amp;BA$137&amp;"="""&amp;VLOOKUP(BA$137,$AD$9:$AN$16,8,FALSE)&amp;""""&amp;"#"&amp;BA$137&amp;"="&amp;""""&amp;INDEX($E$71:$G$78,MATCH("●",INDEX($H$71:$AQ$78,,MATCH($D164,$54:$54,0)-7),0),1)&amp;""""&amp;"#g'"&amp;" ${CONFIG_DIR}db_data_config.txt; export "&amp;BA$137&amp;"="&amp;""""&amp;INDEX($E$71:$G$78,MATCH("●",INDEX($H$71:$AQ$78,,MATCH($D164,$54:$54,0)-7),0),1)&amp;""";"),",",""",""")</f>
        <v/>
      </c>
      <c r="BB164" s="73" t="str">
        <f>SUBSTITUTE(IF(INDEX($E$71:$G$78,MATCH("●",INDEX($H$71:$AQ$78,,MATCH($D164,$54:$54,0)-7),0),1)=VLOOKUP(BB$137,$AD$9:$AN$16,8,FALSE),"","sed -i "&amp;IF($AK$135="MacOS","'' ","")&amp;"'s#"&amp;BB$137&amp;"="""&amp;INDEX($E$71:$G$78,MATCH("●",INDEX($H$71:$AQ$78,,MATCH($D164,$54:$54,0)-7),0),1)&amp;""""&amp;"#"&amp;BB$137&amp;"="&amp;""""&amp;VLOOKUP(BB$137,$AD$9:$AN$16,8,FALSE)&amp;""""&amp;"#g'"&amp;"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4" s="73" t="str">
        <f>SUBSTITUTE(IF(VLOOKUP(BC$137,$AD$9:$AN$16,8,FALSE)=INDEX($E$80:$G$88,MATCH("●",INDEX($H$80:$AQ$88,,MATCH($D164,$54:$54,0)-7),0),1),"","sed -i "&amp;IF($AK$135="MacOS","'' ","")&amp;"'s#"&amp;BC$137&amp;"="""&amp;VLOOKUP(BC$137,$AD$9:$AN$16,8,FALSE)&amp;""""&amp;"#"&amp;BC$137&amp;"="&amp;""""&amp;INDEX($E$80:$G$88,MATCH("●",INDEX($H$80:$AQ$88,,MATCH($D164,$54:$54,0)-7),0),1)&amp;""""&amp;"#g'"&amp;" ${CONFIG_DIR}db_data_config.txt; export "&amp;BC$137&amp;"="&amp;""""&amp;INDEX($E$80:$G$88,MATCH("●",INDEX($H$80:$AQ$88,,MATCH($D164,$54:$54,0)-7),0),1)&amp;""";"),",",""",""")</f>
        <v>sed -i '' 's#FILE_CHARSET="UTF-8"#FILE_CHARSET="SJIS"#g' ${CONFIG_DIR}db_data_config.txt; export FILE_CHARSET="SJIS";</v>
      </c>
      <c r="BD164" s="73" t="str">
        <f>SUBSTITUTE(IF(INDEX($E$80:$G$88,MATCH("●",INDEX($H$80:$AQ$88,,MATCH($D164,$54:$54,0)-7),0),1)=VLOOKUP(BD$137,$AD$9:$AN$16,8,FALSE),"","sed -i "&amp;IF($AK$135="MacOS","'' ","")&amp;"'s#"&amp;BD$137&amp;"="""&amp;INDEX($E$80:$G$88,MATCH("●",INDEX($H$80:$AQ$88,,MATCH($D164,$54:$54,0)-7),0),1)&amp;""""&amp;"#"&amp;BD$137&amp;"="&amp;""""&amp;VLOOKUP(BD$137,$AD$9:$AN$16,8,FALSE)&amp;""""&amp;"#g'"&amp;"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's#FILE_CHARSET="SJIS"#FILE_CHARSET="UTF-8"#g' ${CONFIG_DIR}db_data_config.txt; export FILE_CHARSET="UTF-8";</v>
      </c>
      <c r="BE164" s="73" t="str">
        <f>SUBSTITUTE(IF(VLOOKUP(BE$137,$AD$9:$AN$16,8,FALSE)=INDEX($E$90:$G$93,MATCH("●",INDEX($H$90:$AQ$93,,MATCH($D164,$54:$54,0)-7),0),1),"","sed -i "&amp;IF($AK$135="MacOS","'' ","")&amp;"'s#"&amp;BE$137&amp;"="""&amp;VLOOKUP(BE$137,$AD$9:$AN$16,8,FALSE)&amp;""""&amp;"#"&amp;BE$137&amp;"="&amp;""""&amp;INDEX($E$90:$G$93,MATCH("●",INDEX($H$90:$AQ$93,,MATCH($D164,$54:$54,0)-7),0),1)&amp;""""&amp;"#g'"&amp;" ${CONFIG_DIR}db_data_config.txt; export "&amp;BE$137&amp;"="&amp;""""&amp;INDEX($E$90:$G$93,MATCH("●",INDEX($H$90:$AQ$93,,MATCH($D164,$54:$54,0)-7),0),1)&amp;""";"),",",""",""")</f>
        <v/>
      </c>
      <c r="BF164" s="73" t="str">
        <f>SUBSTITUTE(IF(INDEX($E$90:$G$93,MATCH("●",INDEX($H$90:$AQ$93,,MATCH($D164,$54:$54,0)-7),0),1)=VLOOKUP(BF$137,$AD$9:$AN$16,8,FALSE),"","sed -i "&amp;IF($AK$135="MacOS","'' ","")&amp;"'s#"&amp;BF$137&amp;"="""&amp;INDEX($E$90:$G$93,MATCH("●",INDEX($H$90:$AQ$93,,MATCH($D164,$54:$54,0)-7),0),1)&amp;""""&amp;"#"&amp;BF$137&amp;"="&amp;""""&amp;VLOOKUP(BF$137,$AD$9:$AN$16,8,FALSE)&amp;""""&amp;"#g'"&amp;"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4" s="73" t="str">
        <f>SUBSTITUTE(IF(VLOOKUP(BG$137,$AD$9:$AN$16,8,FALSE)=INDEX($E$95:$G$99,MATCH("●",INDEX($H$95:$AQ$99,,MATCH($D164,$54:$54,0)-7),0),1),"","sed -i "&amp;IF($AK$135="MacOS","'' ","")&amp;"'s#"&amp;BG$137&amp;"="""&amp;VLOOKUP(BG$137,$AD$9:$AN$16,8,FALSE)&amp;""""&amp;"#"&amp;BG$137&amp;"="&amp;""""&amp;INDEX($E$95:$G$99,MATCH("●",INDEX($H$95:$AQ$99,,MATCH($D164,$54:$54,0)-7),0),1)&amp;""""&amp;"#g'"&amp;" ${CONFIG_DIR}db_data_config.txt; export "&amp;BG$137&amp;"="&amp;""""&amp;INDEX($E$95:$G$99,MATCH("●",INDEX($H$95:$AQ$99,,MATCH($D164,$54:$54,0)-7),0),1)&amp;""";"),",",""",""")</f>
        <v/>
      </c>
      <c r="BH164" s="73" t="str">
        <f>SUBSTITUTE(IF(INDEX($E$95:$G$99,MATCH("●",INDEX($H$95:$AQ$99,,MATCH($D164,$54:$54,0)-7),0),1)=VLOOKUP(BH$137,$AD$9:$AN$16,8,FALSE),"","sed -i "&amp;IF($AK$135="MacOS","'' ","")&amp;"'s#"&amp;BH$137&amp;"="""&amp;INDEX($E$95:$G$99,MATCH("●",INDEX($H$95:$AQ$99,,MATCH($D164,$54:$54,0)-7),0),1)&amp;""""&amp;"#"&amp;BH$137&amp;"="&amp;""""&amp;VLOOKUP(BH$137,$AD$9:$AN$16,8,FALSE)&amp;""""&amp;"#g'"&amp;"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4" s="73" t="str">
        <f>SUBSTITUTE(IF(VLOOKUP(BI$137,$AD$9:$AN$16,8,FALSE)=INDEX($E$101:$G$105,MATCH("●",INDEX($H$101:$AQ$105,,MATCH($D164,$54:$54,0)-7),0),1),"","sed -i "&amp;IF($AK$135="MacOS","'' ","")&amp;"'s#"&amp;BI$137&amp;"="""&amp;VLOOKUP(BI$137,$AD$9:$AN$16,8,FALSE)&amp;""""&amp;"#"&amp;BI$137&amp;"="&amp;""""&amp;INDEX($E$101:$G$105,MATCH("●",INDEX($H$101:$AQ$105,,MATCH($D164,$54:$54,0)-7),0),1)&amp;""""&amp;"#g'"&amp;" ${CONFIG_DIR}db_data_config.txt; export "&amp;BI$137&amp;"="&amp;""""&amp;INDEX($E$101:$G$105,MATCH("●",INDEX($H$101:$AQ$105,,MATCH($D164,$54:$54,0)-7),0),1)&amp;""";"),",",""",""")</f>
        <v/>
      </c>
      <c r="BJ164" s="73" t="str">
        <f>SUBSTITUTE(IF(INDEX($E$101:$G$105,MATCH("●",INDEX($H$101:$AQ$105,,MATCH($D164,$54:$54,0)-7),0),1)=VLOOKUP(BJ$137,$AD$9:$AN$16,8,FALSE),"","sed -i "&amp;IF($AK$135="MacOS","'' ","")&amp;"'s#"&amp;BJ$137&amp;"="""&amp;INDEX($E$101:$G$105,MATCH("●",INDEX($H$101:$AQ$105,,MATCH($D164,$54:$54,0)-7),0),1)&amp;""""&amp;"#"&amp;BJ$137&amp;"="&amp;""""&amp;VLOOKUP(BJ$137,$AD$9:$AN$16,8,FALSE)&amp;""""&amp;"#g'"&amp;"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4" s="73" t="str">
        <f>SUBSTITUTE(IF(VLOOKUP(BK$137,$AD$9:$AN$16,8,FALSE)=INDEX($E$107:$G$111,MATCH("●",INDEX($H$107:$AQ$111,,MATCH($D164,$54:$54,0)-7),0),1),"","sed -i "&amp;IF($AK$135="MacOS","'' ","")&amp;"'s#"&amp;BK$137&amp;"="""&amp;VLOOKUP(BK$137,$AD$9:$AN$16,8,FALSE)&amp;""""&amp;"#"&amp;BK$137&amp;"="&amp;""""&amp;INDEX($E$107:$G$111,MATCH("●",INDEX($H$107:$AQ$111,,MATCH($D164,$54:$54,0)-7),0),1)&amp;""""&amp;"#g'"&amp;" ${CONFIG_DIR}db_data_config.txt; export "&amp;BK$137&amp;"="&amp;""""&amp;INDEX($E$107:$G$111,MATCH("●",INDEX($H$107:$AQ$111,,MATCH($D164,$54:$54,0)-7),0),1)&amp;""";"),",",""",""")</f>
        <v/>
      </c>
      <c r="BL164" s="73" t="str">
        <f>SUBSTITUTE(IF(INDEX($E$107:$G$111,MATCH("●",INDEX($H$107:$AQ$111,,MATCH($D164,$54:$54,0)-7),0),1)=VLOOKUP(BL$137,$AD$9:$AN$16,8,FALSE),"","sed -i "&amp;IF($AK$135="MacOS","'' ","")&amp;"'s#"&amp;BL$137&amp;"="""&amp;INDEX($E$107:$G$111,MATCH("●",INDEX($H$107:$AQ$111,,MATCH($D164,$54:$54,0)-7),0),1)&amp;""""&amp;"#"&amp;BL$137&amp;"="&amp;""""&amp;VLOOKUP(BL$137,$AD$9:$AN$16,8,FALSE)&amp;""""&amp;"#g'"&amp;"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4" s="60" t="s">
        <v>1107</v>
      </c>
    </row>
    <row r="165" spans="4:65" ht="36" customHeight="1">
      <c r="D165" s="138">
        <f t="shared" si="3"/>
        <v>27</v>
      </c>
      <c r="E165" s="139"/>
      <c r="F165" s="139"/>
      <c r="G165" s="140"/>
      <c r="H165" s="45" t="str">
        <f t="shared" ca="1" si="2"/>
        <v>clear; echo テストケース027; sed -i '' 's#FILE_CHARSET="UTF-8"#FILE_CHARSET="CP932"#g' ${CONFIG_DIR}db_data_config.txt; export FILE_CHARSET="CP932";sh ./script/db_check_file_validate_config.sh; sed -i '' 's#FILE_CHARSET="CP932"#FILE_CHARSET="UTF-8"#g' ${CONFIG_DIR}db_data_config.txt;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146" t="str" cm="1">
        <f t="array" ref="AE165">SUBSTITUTE(INDEX($H$113:$AQ$113, , MATCH($D165, $54:$54, 0)-7),"-","")</f>
        <v>正常</v>
      </c>
      <c r="AF165" s="147"/>
      <c r="AG165" s="148"/>
      <c r="AH165" s="143" t="s">
        <v>1131</v>
      </c>
      <c r="AI165" s="144"/>
      <c r="AJ165" s="144"/>
      <c r="AK165" s="144"/>
      <c r="AL165" s="144"/>
      <c r="AM165" s="144"/>
      <c r="AN165" s="144"/>
      <c r="AO165" s="144"/>
      <c r="AP165" s="144"/>
      <c r="AQ165" s="145"/>
      <c r="AS165" s="69" t="str" cm="1">
        <f t="array" ref="AS165">SUBSTITUTE(TEXT(INDEX($H$116:$AQ$116,1,$D165),"000000"),"-","")</f>
        <v>230001</v>
      </c>
      <c r="AT165" s="70"/>
      <c r="AU165" s="71"/>
      <c r="AW165" s="73" t="str">
        <f>SUBSTITUTE(IF(VLOOKUP(AW$137,$AD$9:$AN$16,8,FALSE)=INDEX($E$60:$G$62,MATCH("●",INDEX($H$60:$AQ$62,,MATCH($D165,$54:$54,0)-7),0),1),"","sed -i "&amp;IF($AK$135="MacOS","'' ","")&amp;"'s#"&amp;AW$137&amp;"="""&amp;VLOOKUP(AW$137,$AD$9:$AN$16,8,FALSE)&amp;""""&amp;"#"&amp;AW$137&amp;"="&amp;""""&amp;INDEX($E$60:$G$62,MATCH("●",INDEX($H$60:$AQ$62,,MATCH($D165,$54:$54,0)-7),0),1)&amp;""""&amp;"#g'"&amp;" ${CONFIG_DIR}db_data_config.txt; export "&amp;AW$137&amp;"="&amp;""""&amp;INDEX($E$60:$G$62,MATCH("●",INDEX($H$60:$AQ$62,,MATCH($D165,$54:$54,0)-7),0),1)&amp;""";"),",",""",""")</f>
        <v/>
      </c>
      <c r="AX165" s="73" t="str">
        <f>SUBSTITUTE(IF(INDEX($E$60:$G$62,MATCH("●",INDEX($H$60:$AQ$62,,MATCH($D165,$54:$54,0)-7),0),1)=VLOOKUP(AX$137,$AD$9:$AN$16,8,FALSE),"","sed -i "&amp;IF($AK$135="MacOS","'' ","")&amp;"'s#"&amp;AX$137&amp;"="""&amp;INDEX($E$60:$G$62,MATCH("●",INDEX($H$60:$AQ$62,,MATCH($D165,$54:$54,0)-7),0),1)&amp;""""&amp;"#"&amp;AX$137&amp;"="&amp;""""&amp;VLOOKUP(AX$137,$AD$9:$AN$16,8,FALSE)&amp;""""&amp;"#g'"&amp;"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5" s="73" t="str">
        <f>SUBSTITUTE(IF(VLOOKUP(AY$137,$AD$9:$AN$16,8,FALSE)=INDEX($E$64:$G$69,MATCH("●",INDEX($H$64:$AQ$69,,MATCH($D165,$54:$54,0)-7),0),1),"","sed -i "&amp;IF($AK$135="MacOS","'' ","")&amp;"'s#"&amp;AY$137&amp;"="""&amp;VLOOKUP(AY$137,$AD$9:$AN$16,8,FALSE)&amp;""""&amp;"#"&amp;AY$137&amp;"="&amp;""""&amp;INDEX($E$64:$G$69,MATCH("●",INDEX($H$64:$AQ$69,,MATCH($D165,$54:$54,0)-7),0),1)&amp;""""&amp;"#g'"&amp;" ${CONFIG_DIR}db_data_config.txt; export "&amp;AY$137&amp;"="&amp;""""&amp;INDEX($E$64:$G$69,MATCH("●",INDEX($H$64:$AQ$69,,MATCH($D165,$54:$54,0)-7),0),1)&amp;""";"),",",""",""")</f>
        <v/>
      </c>
      <c r="AZ165" s="73" t="str">
        <f>SUBSTITUTE(IF(INDEX($E$64:$G$69,MATCH("●",INDEX($H$64:$AQ$69,,MATCH($D165,$54:$54,0)-7),0),1)=VLOOKUP(AZ$137,$AD$9:$AN$16,8,FALSE),"","sed -i "&amp;IF($AK$135="MacOS","'' ","")&amp;"'s#"&amp;AZ$137&amp;"="""&amp;INDEX($E$64:$G$69,MATCH("●",INDEX($H$64:$AQ$69,,MATCH($D165,$54:$54,0)-7),0),1)&amp;""""&amp;"#"&amp;AZ$137&amp;"="&amp;""""&amp;VLOOKUP(AZ$137,$AD$9:$AN$16,8,FALSE)&amp;""""&amp;"#g'"&amp;"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5" s="73" t="str">
        <f>SUBSTITUTE(IF(VLOOKUP(BA$137,$AD$9:$AN$16,8,FALSE)=INDEX($E$71:$G$78,MATCH("●",INDEX($H$71:$AQ$78,,MATCH($D165,$54:$54,0)-7),0),1),"","sed -i "&amp;IF($AK$135="MacOS","'' ","")&amp;"'s#"&amp;BA$137&amp;"="""&amp;VLOOKUP(BA$137,$AD$9:$AN$16,8,FALSE)&amp;""""&amp;"#"&amp;BA$137&amp;"="&amp;""""&amp;INDEX($E$71:$G$78,MATCH("●",INDEX($H$71:$AQ$78,,MATCH($D165,$54:$54,0)-7),0),1)&amp;""""&amp;"#g'"&amp;" ${CONFIG_DIR}db_data_config.txt; export "&amp;BA$137&amp;"="&amp;""""&amp;INDEX($E$71:$G$78,MATCH("●",INDEX($H$71:$AQ$78,,MATCH($D165,$54:$54,0)-7),0),1)&amp;""";"),",",""",""")</f>
        <v/>
      </c>
      <c r="BB165" s="73" t="str">
        <f>SUBSTITUTE(IF(INDEX($E$71:$G$78,MATCH("●",INDEX($H$71:$AQ$78,,MATCH($D165,$54:$54,0)-7),0),1)=VLOOKUP(BB$137,$AD$9:$AN$16,8,FALSE),"","sed -i "&amp;IF($AK$135="MacOS","'' ","")&amp;"'s#"&amp;BB$137&amp;"="""&amp;INDEX($E$71:$G$78,MATCH("●",INDEX($H$71:$AQ$78,,MATCH($D165,$54:$54,0)-7),0),1)&amp;""""&amp;"#"&amp;BB$137&amp;"="&amp;""""&amp;VLOOKUP(BB$137,$AD$9:$AN$16,8,FALSE)&amp;""""&amp;"#g'"&amp;"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5" s="73" t="str">
        <f>SUBSTITUTE(IF(VLOOKUP(BC$137,$AD$9:$AN$16,8,FALSE)=INDEX($E$80:$G$88,MATCH("●",INDEX($H$80:$AQ$88,,MATCH($D165,$54:$54,0)-7),0),1),"","sed -i "&amp;IF($AK$135="MacOS","'' ","")&amp;"'s#"&amp;BC$137&amp;"="""&amp;VLOOKUP(BC$137,$AD$9:$AN$16,8,FALSE)&amp;""""&amp;"#"&amp;BC$137&amp;"="&amp;""""&amp;INDEX($E$80:$G$88,MATCH("●",INDEX($H$80:$AQ$88,,MATCH($D165,$54:$54,0)-7),0),1)&amp;""""&amp;"#g'"&amp;" ${CONFIG_DIR}db_data_config.txt; export "&amp;BC$137&amp;"="&amp;""""&amp;INDEX($E$80:$G$88,MATCH("●",INDEX($H$80:$AQ$88,,MATCH($D165,$54:$54,0)-7),0),1)&amp;""";"),",",""",""")</f>
        <v>sed -i '' 's#FILE_CHARSET="UTF-8"#FILE_CHARSET="CP932"#g' ${CONFIG_DIR}db_data_config.txt; export FILE_CHARSET="CP932";</v>
      </c>
      <c r="BD165" s="73" t="str">
        <f>SUBSTITUTE(IF(INDEX($E$80:$G$88,MATCH("●",INDEX($H$80:$AQ$88,,MATCH($D165,$54:$54,0)-7),0),1)=VLOOKUP(BD$137,$AD$9:$AN$16,8,FALSE),"","sed -i "&amp;IF($AK$135="MacOS","'' ","")&amp;"'s#"&amp;BD$137&amp;"="""&amp;INDEX($E$80:$G$88,MATCH("●",INDEX($H$80:$AQ$88,,MATCH($D165,$54:$54,0)-7),0),1)&amp;""""&amp;"#"&amp;BD$137&amp;"="&amp;""""&amp;VLOOKUP(BD$137,$AD$9:$AN$16,8,FALSE)&amp;""""&amp;"#g'"&amp;"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's#FILE_CHARSET="CP932"#FILE_CHARSET="UTF-8"#g' ${CONFIG_DIR}db_data_config.txt; export FILE_CHARSET="UTF-8";</v>
      </c>
      <c r="BE165" s="73" t="str">
        <f>SUBSTITUTE(IF(VLOOKUP(BE$137,$AD$9:$AN$16,8,FALSE)=INDEX($E$90:$G$93,MATCH("●",INDEX($H$90:$AQ$93,,MATCH($D165,$54:$54,0)-7),0),1),"","sed -i "&amp;IF($AK$135="MacOS","'' ","")&amp;"'s#"&amp;BE$137&amp;"="""&amp;VLOOKUP(BE$137,$AD$9:$AN$16,8,FALSE)&amp;""""&amp;"#"&amp;BE$137&amp;"="&amp;""""&amp;INDEX($E$90:$G$93,MATCH("●",INDEX($H$90:$AQ$93,,MATCH($D165,$54:$54,0)-7),0),1)&amp;""""&amp;"#g'"&amp;" ${CONFIG_DIR}db_data_config.txt; export "&amp;BE$137&amp;"="&amp;""""&amp;INDEX($E$90:$G$93,MATCH("●",INDEX($H$90:$AQ$93,,MATCH($D165,$54:$54,0)-7),0),1)&amp;""";"),",",""",""")</f>
        <v/>
      </c>
      <c r="BF165" s="73" t="str">
        <f>SUBSTITUTE(IF(INDEX($E$90:$G$93,MATCH("●",INDEX($H$90:$AQ$93,,MATCH($D165,$54:$54,0)-7),0),1)=VLOOKUP(BF$137,$AD$9:$AN$16,8,FALSE),"","sed -i "&amp;IF($AK$135="MacOS","'' ","")&amp;"'s#"&amp;BF$137&amp;"="""&amp;INDEX($E$90:$G$93,MATCH("●",INDEX($H$90:$AQ$93,,MATCH($D165,$54:$54,0)-7),0),1)&amp;""""&amp;"#"&amp;BF$137&amp;"="&amp;""""&amp;VLOOKUP(BF$137,$AD$9:$AN$16,8,FALSE)&amp;""""&amp;"#g'"&amp;"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5" s="73" t="str">
        <f>SUBSTITUTE(IF(VLOOKUP(BG$137,$AD$9:$AN$16,8,FALSE)=INDEX($E$95:$G$99,MATCH("●",INDEX($H$95:$AQ$99,,MATCH($D165,$54:$54,0)-7),0),1),"","sed -i "&amp;IF($AK$135="MacOS","'' ","")&amp;"'s#"&amp;BG$137&amp;"="""&amp;VLOOKUP(BG$137,$AD$9:$AN$16,8,FALSE)&amp;""""&amp;"#"&amp;BG$137&amp;"="&amp;""""&amp;INDEX($E$95:$G$99,MATCH("●",INDEX($H$95:$AQ$99,,MATCH($D165,$54:$54,0)-7),0),1)&amp;""""&amp;"#g'"&amp;" ${CONFIG_DIR}db_data_config.txt; export "&amp;BG$137&amp;"="&amp;""""&amp;INDEX($E$95:$G$99,MATCH("●",INDEX($H$95:$AQ$99,,MATCH($D165,$54:$54,0)-7),0),1)&amp;""";"),",",""",""")</f>
        <v/>
      </c>
      <c r="BH165" s="73" t="str">
        <f>SUBSTITUTE(IF(INDEX($E$95:$G$99,MATCH("●",INDEX($H$95:$AQ$99,,MATCH($D165,$54:$54,0)-7),0),1)=VLOOKUP(BH$137,$AD$9:$AN$16,8,FALSE),"","sed -i "&amp;IF($AK$135="MacOS","'' ","")&amp;"'s#"&amp;BH$137&amp;"="""&amp;INDEX($E$95:$G$99,MATCH("●",INDEX($H$95:$AQ$99,,MATCH($D165,$54:$54,0)-7),0),1)&amp;""""&amp;"#"&amp;BH$137&amp;"="&amp;""""&amp;VLOOKUP(BH$137,$AD$9:$AN$16,8,FALSE)&amp;""""&amp;"#g'"&amp;"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5" s="73" t="str">
        <f>SUBSTITUTE(IF(VLOOKUP(BI$137,$AD$9:$AN$16,8,FALSE)=INDEX($E$101:$G$105,MATCH("●",INDEX($H$101:$AQ$105,,MATCH($D165,$54:$54,0)-7),0),1),"","sed -i "&amp;IF($AK$135="MacOS","'' ","")&amp;"'s#"&amp;BI$137&amp;"="""&amp;VLOOKUP(BI$137,$AD$9:$AN$16,8,FALSE)&amp;""""&amp;"#"&amp;BI$137&amp;"="&amp;""""&amp;INDEX($E$101:$G$105,MATCH("●",INDEX($H$101:$AQ$105,,MATCH($D165,$54:$54,0)-7),0),1)&amp;""""&amp;"#g'"&amp;" ${CONFIG_DIR}db_data_config.txt; export "&amp;BI$137&amp;"="&amp;""""&amp;INDEX($E$101:$G$105,MATCH("●",INDEX($H$101:$AQ$105,,MATCH($D165,$54:$54,0)-7),0),1)&amp;""";"),",",""",""")</f>
        <v/>
      </c>
      <c r="BJ165" s="73" t="str">
        <f>SUBSTITUTE(IF(INDEX($E$101:$G$105,MATCH("●",INDEX($H$101:$AQ$105,,MATCH($D165,$54:$54,0)-7),0),1)=VLOOKUP(BJ$137,$AD$9:$AN$16,8,FALSE),"","sed -i "&amp;IF($AK$135="MacOS","'' ","")&amp;"'s#"&amp;BJ$137&amp;"="""&amp;INDEX($E$101:$G$105,MATCH("●",INDEX($H$101:$AQ$105,,MATCH($D165,$54:$54,0)-7),0),1)&amp;""""&amp;"#"&amp;BJ$137&amp;"="&amp;""""&amp;VLOOKUP(BJ$137,$AD$9:$AN$16,8,FALSE)&amp;""""&amp;"#g'"&amp;"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5" s="73" t="str">
        <f>SUBSTITUTE(IF(VLOOKUP(BK$137,$AD$9:$AN$16,8,FALSE)=INDEX($E$107:$G$111,MATCH("●",INDEX($H$107:$AQ$111,,MATCH($D165,$54:$54,0)-7),0),1),"","sed -i "&amp;IF($AK$135="MacOS","'' ","")&amp;"'s#"&amp;BK$137&amp;"="""&amp;VLOOKUP(BK$137,$AD$9:$AN$16,8,FALSE)&amp;""""&amp;"#"&amp;BK$137&amp;"="&amp;""""&amp;INDEX($E$107:$G$111,MATCH("●",INDEX($H$107:$AQ$111,,MATCH($D165,$54:$54,0)-7),0),1)&amp;""""&amp;"#g'"&amp;" ${CONFIG_DIR}db_data_config.txt; export "&amp;BK$137&amp;"="&amp;""""&amp;INDEX($E$107:$G$111,MATCH("●",INDEX($H$107:$AQ$111,,MATCH($D165,$54:$54,0)-7),0),1)&amp;""";"),",",""",""")</f>
        <v/>
      </c>
      <c r="BL165" s="73" t="str">
        <f>SUBSTITUTE(IF(INDEX($E$107:$G$111,MATCH("●",INDEX($H$107:$AQ$111,,MATCH($D165,$54:$54,0)-7),0),1)=VLOOKUP(BL$137,$AD$9:$AN$16,8,FALSE),"","sed -i "&amp;IF($AK$135="MacOS","'' ","")&amp;"'s#"&amp;BL$137&amp;"="""&amp;INDEX($E$107:$G$111,MATCH("●",INDEX($H$107:$AQ$111,,MATCH($D165,$54:$54,0)-7),0),1)&amp;""""&amp;"#"&amp;BL$137&amp;"="&amp;""""&amp;VLOOKUP(BL$137,$AD$9:$AN$16,8,FALSE)&amp;""""&amp;"#g'"&amp;"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5" s="60" t="s">
        <v>1107</v>
      </c>
    </row>
    <row r="166" spans="4:65" ht="36" customHeight="1">
      <c r="D166" s="138">
        <f t="shared" si="3"/>
        <v>28</v>
      </c>
      <c r="E166" s="139"/>
      <c r="F166" s="139"/>
      <c r="G166" s="140"/>
      <c r="H166" s="45" t="str">
        <f t="shared" ca="1" si="2"/>
        <v>clear; echo テストケース028; sed -i '' 's#FILE_CHARSET="UTF-8"#FILE_CHARSET="EUC-KR"#g' ${CONFIG_DIR}db_data_config.txt; export FILE_CHARSET="EUC-KR";sh ./script/db_check_file_validate_config.sh; sed -i '' 's#FILE_CHARSET="EUC-KR"#FILE_CHARSET="UTF-8"#g' ${CONFIG_DIR}db_data_config.txt; export FILE_CHARSET="UTF-8";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6" t="str" cm="1">
        <f t="array" ref="AE166">SUBSTITUTE(INDEX($H$113:$AQ$113, , MATCH($D166, $54:$54, 0)-7),"-","")</f>
        <v>正常</v>
      </c>
      <c r="AF166" s="147"/>
      <c r="AG166" s="148"/>
      <c r="AH166" s="143" t="s">
        <v>1132</v>
      </c>
      <c r="AI166" s="144"/>
      <c r="AJ166" s="144"/>
      <c r="AK166" s="144"/>
      <c r="AL166" s="144"/>
      <c r="AM166" s="144"/>
      <c r="AN166" s="144"/>
      <c r="AO166" s="144"/>
      <c r="AP166" s="144"/>
      <c r="AQ166" s="145"/>
      <c r="AS166" s="69" t="str" cm="1">
        <f t="array" ref="AS166">SUBSTITUTE(TEXT(INDEX($H$116:$AQ$116,1,$D166),"000000"),"-","")</f>
        <v>230001</v>
      </c>
      <c r="AT166" s="70"/>
      <c r="AU166" s="71"/>
      <c r="AW166" s="73" t="str">
        <f>SUBSTITUTE(IF(VLOOKUP(AW$137,$AD$9:$AN$16,8,FALSE)=INDEX($E$60:$G$62,MATCH("●",INDEX($H$60:$AQ$62,,MATCH($D166,$54:$54,0)-7),0),1),"","sed -i "&amp;IF($AK$135="MacOS","'' ","")&amp;"'s#"&amp;AW$137&amp;"="""&amp;VLOOKUP(AW$137,$AD$9:$AN$16,8,FALSE)&amp;""""&amp;"#"&amp;AW$137&amp;"="&amp;""""&amp;INDEX($E$60:$G$62,MATCH("●",INDEX($H$60:$AQ$62,,MATCH($D166,$54:$54,0)-7),0),1)&amp;""""&amp;"#g'"&amp;" ${CONFIG_DIR}db_data_config.txt; export "&amp;AW$137&amp;"="&amp;""""&amp;INDEX($E$60:$G$62,MATCH("●",INDEX($H$60:$AQ$62,,MATCH($D166,$54:$54,0)-7),0),1)&amp;""";"),",",""",""")</f>
        <v/>
      </c>
      <c r="AX166" s="73" t="str">
        <f>SUBSTITUTE(IF(INDEX($E$60:$G$62,MATCH("●",INDEX($H$60:$AQ$62,,MATCH($D166,$54:$54,0)-7),0),1)=VLOOKUP(AX$137,$AD$9:$AN$16,8,FALSE),"","sed -i "&amp;IF($AK$135="MacOS","'' ","")&amp;"'s#"&amp;AX$137&amp;"="""&amp;INDEX($E$60:$G$62,MATCH("●",INDEX($H$60:$AQ$62,,MATCH($D166,$54:$54,0)-7),0),1)&amp;""""&amp;"#"&amp;AX$137&amp;"="&amp;""""&amp;VLOOKUP(AX$137,$AD$9:$AN$16,8,FALSE)&amp;""""&amp;"#g'"&amp;"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6" s="73" t="str">
        <f>SUBSTITUTE(IF(VLOOKUP(AY$137,$AD$9:$AN$16,8,FALSE)=INDEX($E$64:$G$69,MATCH("●",INDEX($H$64:$AQ$69,,MATCH($D166,$54:$54,0)-7),0),1),"","sed -i "&amp;IF($AK$135="MacOS","'' ","")&amp;"'s#"&amp;AY$137&amp;"="""&amp;VLOOKUP(AY$137,$AD$9:$AN$16,8,FALSE)&amp;""""&amp;"#"&amp;AY$137&amp;"="&amp;""""&amp;INDEX($E$64:$G$69,MATCH("●",INDEX($H$64:$AQ$69,,MATCH($D166,$54:$54,0)-7),0),1)&amp;""""&amp;"#g'"&amp;" ${CONFIG_DIR}db_data_config.txt; export "&amp;AY$137&amp;"="&amp;""""&amp;INDEX($E$64:$G$69,MATCH("●",INDEX($H$64:$AQ$69,,MATCH($D166,$54:$54,0)-7),0),1)&amp;""";"),",",""",""")</f>
        <v/>
      </c>
      <c r="AZ166" s="73" t="str">
        <f>SUBSTITUTE(IF(INDEX($E$64:$G$69,MATCH("●",INDEX($H$64:$AQ$69,,MATCH($D166,$54:$54,0)-7),0),1)=VLOOKUP(AZ$137,$AD$9:$AN$16,8,FALSE),"","sed -i "&amp;IF($AK$135="MacOS","'' ","")&amp;"'s#"&amp;AZ$137&amp;"="""&amp;INDEX($E$64:$G$69,MATCH("●",INDEX($H$64:$AQ$69,,MATCH($D166,$54:$54,0)-7),0),1)&amp;""""&amp;"#"&amp;AZ$137&amp;"="&amp;""""&amp;VLOOKUP(AZ$137,$AD$9:$AN$16,8,FALSE)&amp;""""&amp;"#g'"&amp;"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6" s="73" t="str">
        <f>SUBSTITUTE(IF(VLOOKUP(BA$137,$AD$9:$AN$16,8,FALSE)=INDEX($E$71:$G$78,MATCH("●",INDEX($H$71:$AQ$78,,MATCH($D166,$54:$54,0)-7),0),1),"","sed -i "&amp;IF($AK$135="MacOS","'' ","")&amp;"'s#"&amp;BA$137&amp;"="""&amp;VLOOKUP(BA$137,$AD$9:$AN$16,8,FALSE)&amp;""""&amp;"#"&amp;BA$137&amp;"="&amp;""""&amp;INDEX($E$71:$G$78,MATCH("●",INDEX($H$71:$AQ$78,,MATCH($D166,$54:$54,0)-7),0),1)&amp;""""&amp;"#g'"&amp;" ${CONFIG_DIR}db_data_config.txt; export "&amp;BA$137&amp;"="&amp;""""&amp;INDEX($E$71:$G$78,MATCH("●",INDEX($H$71:$AQ$78,,MATCH($D166,$54:$54,0)-7),0),1)&amp;""";"),",",""",""")</f>
        <v/>
      </c>
      <c r="BB166" s="73" t="str">
        <f>SUBSTITUTE(IF(INDEX($E$71:$G$78,MATCH("●",INDEX($H$71:$AQ$78,,MATCH($D166,$54:$54,0)-7),0),1)=VLOOKUP(BB$137,$AD$9:$AN$16,8,FALSE),"","sed -i "&amp;IF($AK$135="MacOS","'' ","")&amp;"'s#"&amp;BB$137&amp;"="""&amp;INDEX($E$71:$G$78,MATCH("●",INDEX($H$71:$AQ$78,,MATCH($D166,$54:$54,0)-7),0),1)&amp;""""&amp;"#"&amp;BB$137&amp;"="&amp;""""&amp;VLOOKUP(BB$137,$AD$9:$AN$16,8,FALSE)&amp;""""&amp;"#g'"&amp;"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6" s="73" t="str">
        <f>SUBSTITUTE(IF(VLOOKUP(BC$137,$AD$9:$AN$16,8,FALSE)=INDEX($E$80:$G$88,MATCH("●",INDEX($H$80:$AQ$88,,MATCH($D166,$54:$54,0)-7),0),1),"","sed -i "&amp;IF($AK$135="MacOS","'' ","")&amp;"'s#"&amp;BC$137&amp;"="""&amp;VLOOKUP(BC$137,$AD$9:$AN$16,8,FALSE)&amp;""""&amp;"#"&amp;BC$137&amp;"="&amp;""""&amp;INDEX($E$80:$G$88,MATCH("●",INDEX($H$80:$AQ$88,,MATCH($D166,$54:$54,0)-7),0),1)&amp;""""&amp;"#g'"&amp;" ${CONFIG_DIR}db_data_config.txt; export "&amp;BC$137&amp;"="&amp;""""&amp;INDEX($E$80:$G$88,MATCH("●",INDEX($H$80:$AQ$88,,MATCH($D166,$54:$54,0)-7),0),1)&amp;""";"),",",""",""")</f>
        <v>sed -i '' 's#FILE_CHARSET="UTF-8"#FILE_CHARSET="EUC-KR"#g' ${CONFIG_DIR}db_data_config.txt; export FILE_CHARSET="EUC-KR";</v>
      </c>
      <c r="BD166" s="73" t="str">
        <f>SUBSTITUTE(IF(INDEX($E$80:$G$88,MATCH("●",INDEX($H$80:$AQ$88,,MATCH($D166,$54:$54,0)-7),0),1)=VLOOKUP(BD$137,$AD$9:$AN$16,8,FALSE),"","sed -i "&amp;IF($AK$135="MacOS","'' ","")&amp;"'s#"&amp;BD$137&amp;"="""&amp;INDEX($E$80:$G$88,MATCH("●",INDEX($H$80:$AQ$88,,MATCH($D166,$54:$54,0)-7),0),1)&amp;""""&amp;"#"&amp;BD$137&amp;"="&amp;""""&amp;VLOOKUP(BD$137,$AD$9:$AN$16,8,FALSE)&amp;""""&amp;"#g'"&amp;"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's#FILE_CHARSET="EUC-KR"#FILE_CHARSET="UTF-8"#g' ${CONFIG_DIR}db_data_config.txt; export FILE_CHARSET="UTF-8";</v>
      </c>
      <c r="BE166" s="73" t="str">
        <f>SUBSTITUTE(IF(VLOOKUP(BE$137,$AD$9:$AN$16,8,FALSE)=INDEX($E$90:$G$93,MATCH("●",INDEX($H$90:$AQ$93,,MATCH($D166,$54:$54,0)-7),0),1),"","sed -i "&amp;IF($AK$135="MacOS","'' ","")&amp;"'s#"&amp;BE$137&amp;"="""&amp;VLOOKUP(BE$137,$AD$9:$AN$16,8,FALSE)&amp;""""&amp;"#"&amp;BE$137&amp;"="&amp;""""&amp;INDEX($E$90:$G$93,MATCH("●",INDEX($H$90:$AQ$93,,MATCH($D166,$54:$54,0)-7),0),1)&amp;""""&amp;"#g'"&amp;" ${CONFIG_DIR}db_data_config.txt; export "&amp;BE$137&amp;"="&amp;""""&amp;INDEX($E$90:$G$93,MATCH("●",INDEX($H$90:$AQ$93,,MATCH($D166,$54:$54,0)-7),0),1)&amp;""";"),",",""",""")</f>
        <v/>
      </c>
      <c r="BF166" s="73" t="str">
        <f>SUBSTITUTE(IF(INDEX($E$90:$G$93,MATCH("●",INDEX($H$90:$AQ$93,,MATCH($D166,$54:$54,0)-7),0),1)=VLOOKUP(BF$137,$AD$9:$AN$16,8,FALSE),"","sed -i "&amp;IF($AK$135="MacOS","'' ","")&amp;"'s#"&amp;BF$137&amp;"="""&amp;INDEX($E$90:$G$93,MATCH("●",INDEX($H$90:$AQ$93,,MATCH($D166,$54:$54,0)-7),0),1)&amp;""""&amp;"#"&amp;BF$137&amp;"="&amp;""""&amp;VLOOKUP(BF$137,$AD$9:$AN$16,8,FALSE)&amp;""""&amp;"#g'"&amp;"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6" s="73" t="str">
        <f>SUBSTITUTE(IF(VLOOKUP(BG$137,$AD$9:$AN$16,8,FALSE)=INDEX($E$95:$G$99,MATCH("●",INDEX($H$95:$AQ$99,,MATCH($D166,$54:$54,0)-7),0),1),"","sed -i "&amp;IF($AK$135="MacOS","'' ","")&amp;"'s#"&amp;BG$137&amp;"="""&amp;VLOOKUP(BG$137,$AD$9:$AN$16,8,FALSE)&amp;""""&amp;"#"&amp;BG$137&amp;"="&amp;""""&amp;INDEX($E$95:$G$99,MATCH("●",INDEX($H$95:$AQ$99,,MATCH($D166,$54:$54,0)-7),0),1)&amp;""""&amp;"#g'"&amp;" ${CONFIG_DIR}db_data_config.txt; export "&amp;BG$137&amp;"="&amp;""""&amp;INDEX($E$95:$G$99,MATCH("●",INDEX($H$95:$AQ$99,,MATCH($D166,$54:$54,0)-7),0),1)&amp;""";"),",",""",""")</f>
        <v/>
      </c>
      <c r="BH166" s="73" t="str">
        <f>SUBSTITUTE(IF(INDEX($E$95:$G$99,MATCH("●",INDEX($H$95:$AQ$99,,MATCH($D166,$54:$54,0)-7),0),1)=VLOOKUP(BH$137,$AD$9:$AN$16,8,FALSE),"","sed -i "&amp;IF($AK$135="MacOS","'' ","")&amp;"'s#"&amp;BH$137&amp;"="""&amp;INDEX($E$95:$G$99,MATCH("●",INDEX($H$95:$AQ$99,,MATCH($D166,$54:$54,0)-7),0),1)&amp;""""&amp;"#"&amp;BH$137&amp;"="&amp;""""&amp;VLOOKUP(BH$137,$AD$9:$AN$16,8,FALSE)&amp;""""&amp;"#g'"&amp;"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6" s="73" t="str">
        <f>SUBSTITUTE(IF(VLOOKUP(BI$137,$AD$9:$AN$16,8,FALSE)=INDEX($E$101:$G$105,MATCH("●",INDEX($H$101:$AQ$105,,MATCH($D166,$54:$54,0)-7),0),1),"","sed -i "&amp;IF($AK$135="MacOS","'' ","")&amp;"'s#"&amp;BI$137&amp;"="""&amp;VLOOKUP(BI$137,$AD$9:$AN$16,8,FALSE)&amp;""""&amp;"#"&amp;BI$137&amp;"="&amp;""""&amp;INDEX($E$101:$G$105,MATCH("●",INDEX($H$101:$AQ$105,,MATCH($D166,$54:$54,0)-7),0),1)&amp;""""&amp;"#g'"&amp;" ${CONFIG_DIR}db_data_config.txt; export "&amp;BI$137&amp;"="&amp;""""&amp;INDEX($E$101:$G$105,MATCH("●",INDEX($H$101:$AQ$105,,MATCH($D166,$54:$54,0)-7),0),1)&amp;""";"),",",""",""")</f>
        <v/>
      </c>
      <c r="BJ166" s="73" t="str">
        <f>SUBSTITUTE(IF(INDEX($E$101:$G$105,MATCH("●",INDEX($H$101:$AQ$105,,MATCH($D166,$54:$54,0)-7),0),1)=VLOOKUP(BJ$137,$AD$9:$AN$16,8,FALSE),"","sed -i "&amp;IF($AK$135="MacOS","'' ","")&amp;"'s#"&amp;BJ$137&amp;"="""&amp;INDEX($E$101:$G$105,MATCH("●",INDEX($H$101:$AQ$105,,MATCH($D166,$54:$54,0)-7),0),1)&amp;""""&amp;"#"&amp;BJ$137&amp;"="&amp;""""&amp;VLOOKUP(BJ$137,$AD$9:$AN$16,8,FALSE)&amp;""""&amp;"#g'"&amp;"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6" s="73" t="str">
        <f>SUBSTITUTE(IF(VLOOKUP(BK$137,$AD$9:$AN$16,8,FALSE)=INDEX($E$107:$G$111,MATCH("●",INDEX($H$107:$AQ$111,,MATCH($D166,$54:$54,0)-7),0),1),"","sed -i "&amp;IF($AK$135="MacOS","'' ","")&amp;"'s#"&amp;BK$137&amp;"="""&amp;VLOOKUP(BK$137,$AD$9:$AN$16,8,FALSE)&amp;""""&amp;"#"&amp;BK$137&amp;"="&amp;""""&amp;INDEX($E$107:$G$111,MATCH("●",INDEX($H$107:$AQ$111,,MATCH($D166,$54:$54,0)-7),0),1)&amp;""""&amp;"#g'"&amp;" ${CONFIG_DIR}db_data_config.txt; export "&amp;BK$137&amp;"="&amp;""""&amp;INDEX($E$107:$G$111,MATCH("●",INDEX($H$107:$AQ$111,,MATCH($D166,$54:$54,0)-7),0),1)&amp;""";"),",",""",""")</f>
        <v/>
      </c>
      <c r="BL166" s="73" t="str">
        <f>SUBSTITUTE(IF(INDEX($E$107:$G$111,MATCH("●",INDEX($H$107:$AQ$111,,MATCH($D166,$54:$54,0)-7),0),1)=VLOOKUP(BL$137,$AD$9:$AN$16,8,FALSE),"","sed -i "&amp;IF($AK$135="MacOS","'' ","")&amp;"'s#"&amp;BL$137&amp;"="""&amp;INDEX($E$107:$G$111,MATCH("●",INDEX($H$107:$AQ$111,,MATCH($D166,$54:$54,0)-7),0),1)&amp;""""&amp;"#"&amp;BL$137&amp;"="&amp;""""&amp;VLOOKUP(BL$137,$AD$9:$AN$16,8,FALSE)&amp;""""&amp;"#g'"&amp;"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6" s="60" t="s">
        <v>1107</v>
      </c>
    </row>
    <row r="167" spans="4:65" ht="36" customHeight="1">
      <c r="D167" s="138">
        <f t="shared" si="3"/>
        <v>29</v>
      </c>
      <c r="E167" s="139"/>
      <c r="F167" s="139"/>
      <c r="G167" s="140"/>
      <c r="H167" s="45" t="str">
        <f t="shared" ca="1" si="2"/>
        <v>clear; echo テストケース029; sed -i '' 's#FILE_CHARSET="UTF-8"#FILE_CHARSET="NONE"#g' ${CONFIG_DIR}db_data_config.txt; export FILE_CHARSET="NONE";sh ./script/db_check_file_validate_config.sh; sed -i '' 's#FILE_CHARSET="NONE"#FILE_CHARSET="UTF-8"#g' ${CONFIG_DIR}db_data_config.txt; export FILE_CHARSET="UTF-8";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6" t="str" cm="1">
        <f t="array" ref="AE167">SUBSTITUTE(INDEX($H$113:$AQ$113, , MATCH($D167, $54:$54, 0)-7),"-","")</f>
        <v>異常</v>
      </c>
      <c r="AF167" s="147"/>
      <c r="AG167" s="148"/>
      <c r="AH167" s="143" t="s">
        <v>1133</v>
      </c>
      <c r="AI167" s="144"/>
      <c r="AJ167" s="144"/>
      <c r="AK167" s="144"/>
      <c r="AL167" s="144"/>
      <c r="AM167" s="144"/>
      <c r="AN167" s="144"/>
      <c r="AO167" s="144"/>
      <c r="AP167" s="144"/>
      <c r="AQ167" s="145"/>
      <c r="AS167" s="69" t="str" cm="1">
        <f t="array" ref="AS167">SUBSTITUTE(TEXT(INDEX($H$116:$AQ$116,1,$D167),"000000"),"-","")</f>
        <v>230105</v>
      </c>
      <c r="AT167" s="70"/>
      <c r="AU167" s="71"/>
      <c r="AW167" s="73" t="str">
        <f>SUBSTITUTE(IF(VLOOKUP(AW$137,$AD$9:$AN$16,8,FALSE)=INDEX($E$60:$G$62,MATCH("●",INDEX($H$60:$AQ$62,,MATCH($D167,$54:$54,0)-7),0),1),"","sed -i "&amp;IF($AK$135="MacOS","'' ","")&amp;"'s#"&amp;AW$137&amp;"="""&amp;VLOOKUP(AW$137,$AD$9:$AN$16,8,FALSE)&amp;""""&amp;"#"&amp;AW$137&amp;"="&amp;""""&amp;INDEX($E$60:$G$62,MATCH("●",INDEX($H$60:$AQ$62,,MATCH($D167,$54:$54,0)-7),0),1)&amp;""""&amp;"#g'"&amp;" ${CONFIG_DIR}db_data_config.txt; export "&amp;AW$137&amp;"="&amp;""""&amp;INDEX($E$60:$G$62,MATCH("●",INDEX($H$60:$AQ$62,,MATCH($D167,$54:$54,0)-7),0),1)&amp;""";"),",",""",""")</f>
        <v/>
      </c>
      <c r="AX167" s="73" t="str">
        <f>SUBSTITUTE(IF(INDEX($E$60:$G$62,MATCH("●",INDEX($H$60:$AQ$62,,MATCH($D167,$54:$54,0)-7),0),1)=VLOOKUP(AX$137,$AD$9:$AN$16,8,FALSE),"","sed -i "&amp;IF($AK$135="MacOS","'' ","")&amp;"'s#"&amp;AX$137&amp;"="""&amp;INDEX($E$60:$G$62,MATCH("●",INDEX($H$60:$AQ$62,,MATCH($D167,$54:$54,0)-7),0),1)&amp;""""&amp;"#"&amp;AX$137&amp;"="&amp;""""&amp;VLOOKUP(AX$137,$AD$9:$AN$16,8,FALSE)&amp;""""&amp;"#g'"&amp;"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7" s="73" t="str">
        <f>SUBSTITUTE(IF(VLOOKUP(AY$137,$AD$9:$AN$16,8,FALSE)=INDEX($E$64:$G$69,MATCH("●",INDEX($H$64:$AQ$69,,MATCH($D167,$54:$54,0)-7),0),1),"","sed -i "&amp;IF($AK$135="MacOS","'' ","")&amp;"'s#"&amp;AY$137&amp;"="""&amp;VLOOKUP(AY$137,$AD$9:$AN$16,8,FALSE)&amp;""""&amp;"#"&amp;AY$137&amp;"="&amp;""""&amp;INDEX($E$64:$G$69,MATCH("●",INDEX($H$64:$AQ$69,,MATCH($D167,$54:$54,0)-7),0),1)&amp;""""&amp;"#g'"&amp;" ${CONFIG_DIR}db_data_config.txt; export "&amp;AY$137&amp;"="&amp;""""&amp;INDEX($E$64:$G$69,MATCH("●",INDEX($H$64:$AQ$69,,MATCH($D167,$54:$54,0)-7),0),1)&amp;""";"),",",""",""")</f>
        <v/>
      </c>
      <c r="AZ167" s="73" t="str">
        <f>SUBSTITUTE(IF(INDEX($E$64:$G$69,MATCH("●",INDEX($H$64:$AQ$69,,MATCH($D167,$54:$54,0)-7),0),1)=VLOOKUP(AZ$137,$AD$9:$AN$16,8,FALSE),"","sed -i "&amp;IF($AK$135="MacOS","'' ","")&amp;"'s#"&amp;AZ$137&amp;"="""&amp;INDEX($E$64:$G$69,MATCH("●",INDEX($H$64:$AQ$69,,MATCH($D167,$54:$54,0)-7),0),1)&amp;""""&amp;"#"&amp;AZ$137&amp;"="&amp;""""&amp;VLOOKUP(AZ$137,$AD$9:$AN$16,8,FALSE)&amp;""""&amp;"#g'"&amp;"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7" s="73" t="str">
        <f>SUBSTITUTE(IF(VLOOKUP(BA$137,$AD$9:$AN$16,8,FALSE)=INDEX($E$71:$G$78,MATCH("●",INDEX($H$71:$AQ$78,,MATCH($D167,$54:$54,0)-7),0),1),"","sed -i "&amp;IF($AK$135="MacOS","'' ","")&amp;"'s#"&amp;BA$137&amp;"="""&amp;VLOOKUP(BA$137,$AD$9:$AN$16,8,FALSE)&amp;""""&amp;"#"&amp;BA$137&amp;"="&amp;""""&amp;INDEX($E$71:$G$78,MATCH("●",INDEX($H$71:$AQ$78,,MATCH($D167,$54:$54,0)-7),0),1)&amp;""""&amp;"#g'"&amp;" ${CONFIG_DIR}db_data_config.txt; export "&amp;BA$137&amp;"="&amp;""""&amp;INDEX($E$71:$G$78,MATCH("●",INDEX($H$71:$AQ$78,,MATCH($D167,$54:$54,0)-7),0),1)&amp;""";"),",",""",""")</f>
        <v/>
      </c>
      <c r="BB167" s="73" t="str">
        <f>SUBSTITUTE(IF(INDEX($E$71:$G$78,MATCH("●",INDEX($H$71:$AQ$78,,MATCH($D167,$54:$54,0)-7),0),1)=VLOOKUP(BB$137,$AD$9:$AN$16,8,FALSE),"","sed -i "&amp;IF($AK$135="MacOS","'' ","")&amp;"'s#"&amp;BB$137&amp;"="""&amp;INDEX($E$71:$G$78,MATCH("●",INDEX($H$71:$AQ$78,,MATCH($D167,$54:$54,0)-7),0),1)&amp;""""&amp;"#"&amp;BB$137&amp;"="&amp;""""&amp;VLOOKUP(BB$137,$AD$9:$AN$16,8,FALSE)&amp;""""&amp;"#g'"&amp;"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7" s="73" t="str">
        <f>SUBSTITUTE(IF(VLOOKUP(BC$137,$AD$9:$AN$16,8,FALSE)=INDEX($E$80:$G$88,MATCH("●",INDEX($H$80:$AQ$88,,MATCH($D167,$54:$54,0)-7),0),1),"","sed -i "&amp;IF($AK$135="MacOS","'' ","")&amp;"'s#"&amp;BC$137&amp;"="""&amp;VLOOKUP(BC$137,$AD$9:$AN$16,8,FALSE)&amp;""""&amp;"#"&amp;BC$137&amp;"="&amp;""""&amp;INDEX($E$80:$G$88,MATCH("●",INDEX($H$80:$AQ$88,,MATCH($D167,$54:$54,0)-7),0),1)&amp;""""&amp;"#g'"&amp;" ${CONFIG_DIR}db_data_config.txt; export "&amp;BC$137&amp;"="&amp;""""&amp;INDEX($E$80:$G$88,MATCH("●",INDEX($H$80:$AQ$88,,MATCH($D167,$54:$54,0)-7),0),1)&amp;""";"),",",""",""")</f>
        <v>sed -i '' 's#FILE_CHARSET="UTF-8"#FILE_CHARSET="NONE"#g' ${CONFIG_DIR}db_data_config.txt; export FILE_CHARSET="NONE";</v>
      </c>
      <c r="BD167" s="73" t="str">
        <f>SUBSTITUTE(IF(INDEX($E$80:$G$88,MATCH("●",INDEX($H$80:$AQ$88,,MATCH($D167,$54:$54,0)-7),0),1)=VLOOKUP(BD$137,$AD$9:$AN$16,8,FALSE),"","sed -i "&amp;IF($AK$135="MacOS","'' ","")&amp;"'s#"&amp;BD$137&amp;"="""&amp;INDEX($E$80:$G$88,MATCH("●",INDEX($H$80:$AQ$88,,MATCH($D167,$54:$54,0)-7),0),1)&amp;""""&amp;"#"&amp;BD$137&amp;"="&amp;""""&amp;VLOOKUP(BD$137,$AD$9:$AN$16,8,FALSE)&amp;""""&amp;"#g'"&amp;"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's#FILE_CHARSET="NONE"#FILE_CHARSET="UTF-8"#g' ${CONFIG_DIR}db_data_config.txt; export FILE_CHARSET="UTF-8";</v>
      </c>
      <c r="BE167" s="73" t="str">
        <f>SUBSTITUTE(IF(VLOOKUP(BE$137,$AD$9:$AN$16,8,FALSE)=INDEX($E$90:$G$93,MATCH("●",INDEX($H$90:$AQ$93,,MATCH($D167,$54:$54,0)-7),0),1),"","sed -i "&amp;IF($AK$135="MacOS","'' ","")&amp;"'s#"&amp;BE$137&amp;"="""&amp;VLOOKUP(BE$137,$AD$9:$AN$16,8,FALSE)&amp;""""&amp;"#"&amp;BE$137&amp;"="&amp;""""&amp;INDEX($E$90:$G$93,MATCH("●",INDEX($H$90:$AQ$93,,MATCH($D167,$54:$54,0)-7),0),1)&amp;""""&amp;"#g'"&amp;" ${CONFIG_DIR}db_data_config.txt; export "&amp;BE$137&amp;"="&amp;""""&amp;INDEX($E$90:$G$93,MATCH("●",INDEX($H$90:$AQ$93,,MATCH($D167,$54:$54,0)-7),0),1)&amp;""";"),",",""",""")</f>
        <v/>
      </c>
      <c r="BF167" s="73" t="str">
        <f>SUBSTITUTE(IF(INDEX($E$90:$G$93,MATCH("●",INDEX($H$90:$AQ$93,,MATCH($D167,$54:$54,0)-7),0),1)=VLOOKUP(BF$137,$AD$9:$AN$16,8,FALSE),"","sed -i "&amp;IF($AK$135="MacOS","'' ","")&amp;"'s#"&amp;BF$137&amp;"="""&amp;INDEX($E$90:$G$93,MATCH("●",INDEX($H$90:$AQ$93,,MATCH($D167,$54:$54,0)-7),0),1)&amp;""""&amp;"#"&amp;BF$137&amp;"="&amp;""""&amp;VLOOKUP(BF$137,$AD$9:$AN$16,8,FALSE)&amp;""""&amp;"#g'"&amp;"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7" s="73" t="str">
        <f>SUBSTITUTE(IF(VLOOKUP(BG$137,$AD$9:$AN$16,8,FALSE)=INDEX($E$95:$G$99,MATCH("●",INDEX($H$95:$AQ$99,,MATCH($D167,$54:$54,0)-7),0),1),"","sed -i "&amp;IF($AK$135="MacOS","'' ","")&amp;"'s#"&amp;BG$137&amp;"="""&amp;VLOOKUP(BG$137,$AD$9:$AN$16,8,FALSE)&amp;""""&amp;"#"&amp;BG$137&amp;"="&amp;""""&amp;INDEX($E$95:$G$99,MATCH("●",INDEX($H$95:$AQ$99,,MATCH($D167,$54:$54,0)-7),0),1)&amp;""""&amp;"#g'"&amp;" ${CONFIG_DIR}db_data_config.txt; export "&amp;BG$137&amp;"="&amp;""""&amp;INDEX($E$95:$G$99,MATCH("●",INDEX($H$95:$AQ$99,,MATCH($D167,$54:$54,0)-7),0),1)&amp;""";"),",",""",""")</f>
        <v/>
      </c>
      <c r="BH167" s="73" t="str">
        <f>SUBSTITUTE(IF(INDEX($E$95:$G$99,MATCH("●",INDEX($H$95:$AQ$99,,MATCH($D167,$54:$54,0)-7),0),1)=VLOOKUP(BH$137,$AD$9:$AN$16,8,FALSE),"","sed -i "&amp;IF($AK$135="MacOS","'' ","")&amp;"'s#"&amp;BH$137&amp;"="""&amp;INDEX($E$95:$G$99,MATCH("●",INDEX($H$95:$AQ$99,,MATCH($D167,$54:$54,0)-7),0),1)&amp;""""&amp;"#"&amp;BH$137&amp;"="&amp;""""&amp;VLOOKUP(BH$137,$AD$9:$AN$16,8,FALSE)&amp;""""&amp;"#g'"&amp;"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7" s="73" t="str">
        <f>SUBSTITUTE(IF(VLOOKUP(BI$137,$AD$9:$AN$16,8,FALSE)=INDEX($E$101:$G$105,MATCH("●",INDEX($H$101:$AQ$105,,MATCH($D167,$54:$54,0)-7),0),1),"","sed -i "&amp;IF($AK$135="MacOS","'' ","")&amp;"'s#"&amp;BI$137&amp;"="""&amp;VLOOKUP(BI$137,$AD$9:$AN$16,8,FALSE)&amp;""""&amp;"#"&amp;BI$137&amp;"="&amp;""""&amp;INDEX($E$101:$G$105,MATCH("●",INDEX($H$101:$AQ$105,,MATCH($D167,$54:$54,0)-7),0),1)&amp;""""&amp;"#g'"&amp;" ${CONFIG_DIR}db_data_config.txt; export "&amp;BI$137&amp;"="&amp;""""&amp;INDEX($E$101:$G$105,MATCH("●",INDEX($H$101:$AQ$105,,MATCH($D167,$54:$54,0)-7),0),1)&amp;""";"),",",""",""")</f>
        <v/>
      </c>
      <c r="BJ167" s="73" t="str">
        <f>SUBSTITUTE(IF(INDEX($E$101:$G$105,MATCH("●",INDEX($H$101:$AQ$105,,MATCH($D167,$54:$54,0)-7),0),1)=VLOOKUP(BJ$137,$AD$9:$AN$16,8,FALSE),"","sed -i "&amp;IF($AK$135="MacOS","'' ","")&amp;"'s#"&amp;BJ$137&amp;"="""&amp;INDEX($E$101:$G$105,MATCH("●",INDEX($H$101:$AQ$105,,MATCH($D167,$54:$54,0)-7),0),1)&amp;""""&amp;"#"&amp;BJ$137&amp;"="&amp;""""&amp;VLOOKUP(BJ$137,$AD$9:$AN$16,8,FALSE)&amp;""""&amp;"#g'"&amp;"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7" s="73" t="str">
        <f>SUBSTITUTE(IF(VLOOKUP(BK$137,$AD$9:$AN$16,8,FALSE)=INDEX($E$107:$G$111,MATCH("●",INDEX($H$107:$AQ$111,,MATCH($D167,$54:$54,0)-7),0),1),"","sed -i "&amp;IF($AK$135="MacOS","'' ","")&amp;"'s#"&amp;BK$137&amp;"="""&amp;VLOOKUP(BK$137,$AD$9:$AN$16,8,FALSE)&amp;""""&amp;"#"&amp;BK$137&amp;"="&amp;""""&amp;INDEX($E$107:$G$111,MATCH("●",INDEX($H$107:$AQ$111,,MATCH($D167,$54:$54,0)-7),0),1)&amp;""""&amp;"#g'"&amp;" ${CONFIG_DIR}db_data_config.txt; export "&amp;BK$137&amp;"="&amp;""""&amp;INDEX($E$107:$G$111,MATCH("●",INDEX($H$107:$AQ$111,,MATCH($D167,$54:$54,0)-7),0),1)&amp;""";"),",",""",""")</f>
        <v/>
      </c>
      <c r="BL167" s="73" t="str">
        <f>SUBSTITUTE(IF(INDEX($E$107:$G$111,MATCH("●",INDEX($H$107:$AQ$111,,MATCH($D167,$54:$54,0)-7),0),1)=VLOOKUP(BL$137,$AD$9:$AN$16,8,FALSE),"","sed -i "&amp;IF($AK$135="MacOS","'' ","")&amp;"'s#"&amp;BL$137&amp;"="""&amp;INDEX($E$107:$G$111,MATCH("●",INDEX($H$107:$AQ$111,,MATCH($D167,$54:$54,0)-7),0),1)&amp;""""&amp;"#"&amp;BL$137&amp;"="&amp;""""&amp;VLOOKUP(BL$137,$AD$9:$AN$16,8,FALSE)&amp;""""&amp;"#g'"&amp;"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7" s="60" t="s">
        <v>1107</v>
      </c>
    </row>
    <row r="168" spans="4:65" ht="36" customHeight="1">
      <c r="D168" s="138">
        <f t="shared" si="3"/>
        <v>30</v>
      </c>
      <c r="E168" s="139"/>
      <c r="F168" s="139"/>
      <c r="G168" s="140"/>
      <c r="H168" s="45" t="str">
        <f t="shared" ca="1" si="2"/>
        <v>clear; echo テストケース030; sed -i '' 's#FILE_LINE_BREAK="LF"#FILE_LINE_BREAK="CRLF"#g' ${CONFIG_DIR}db_data_config.txt; export FILE_LINE_BREAK="CRLF";sh ./script/db_check_file_validate_config.sh; sed -i '' 's#FILE_LINE_BREAK="CRLF"#FILE_LINE_BREAK="LF"#g' ${CONFIG_DIR}db_data_config.txt;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6" t="str" cm="1">
        <f t="array" ref="AE168">SUBSTITUTE(INDEX($H$113:$AQ$113, , MATCH($D168, $54:$54, 0)-7),"-","")</f>
        <v>正常</v>
      </c>
      <c r="AF168" s="147"/>
      <c r="AG168" s="148"/>
      <c r="AH168" s="143" t="s">
        <v>1139</v>
      </c>
      <c r="AI168" s="144"/>
      <c r="AJ168" s="144"/>
      <c r="AK168" s="144"/>
      <c r="AL168" s="144"/>
      <c r="AM168" s="144"/>
      <c r="AN168" s="144"/>
      <c r="AO168" s="144"/>
      <c r="AP168" s="144"/>
      <c r="AQ168" s="145"/>
      <c r="AS168" s="69" t="str" cm="1">
        <f t="array" ref="AS168">SUBSTITUTE(TEXT(INDEX($H$116:$AQ$116,1,$D168),"000000"),"-","")</f>
        <v>230001</v>
      </c>
      <c r="AT168" s="70"/>
      <c r="AU168" s="71"/>
      <c r="AW168" s="73" t="str">
        <f>SUBSTITUTE(IF(VLOOKUP(AW$137,$AD$9:$AN$16,8,FALSE)=INDEX($E$60:$G$62,MATCH("●",INDEX($H$60:$AQ$62,,MATCH($D168,$54:$54,0)-7),0),1),"","sed -i "&amp;IF($AK$135="MacOS","'' ","")&amp;"'s#"&amp;AW$137&amp;"="""&amp;VLOOKUP(AW$137,$AD$9:$AN$16,8,FALSE)&amp;""""&amp;"#"&amp;AW$137&amp;"="&amp;""""&amp;INDEX($E$60:$G$62,MATCH("●",INDEX($H$60:$AQ$62,,MATCH($D168,$54:$54,0)-7),0),1)&amp;""""&amp;"#g'"&amp;" ${CONFIG_DIR}db_data_config.txt; export "&amp;AW$137&amp;"="&amp;""""&amp;INDEX($E$60:$G$62,MATCH("●",INDEX($H$60:$AQ$62,,MATCH($D168,$54:$54,0)-7),0),1)&amp;""";"),",",""",""")</f>
        <v/>
      </c>
      <c r="AX168" s="73" t="str">
        <f>SUBSTITUTE(IF(INDEX($E$60:$G$62,MATCH("●",INDEX($H$60:$AQ$62,,MATCH($D168,$54:$54,0)-7),0),1)=VLOOKUP(AX$137,$AD$9:$AN$16,8,FALSE),"","sed -i "&amp;IF($AK$135="MacOS","'' ","")&amp;"'s#"&amp;AX$137&amp;"="""&amp;INDEX($E$60:$G$62,MATCH("●",INDEX($H$60:$AQ$62,,MATCH($D168,$54:$54,0)-7),0),1)&amp;""""&amp;"#"&amp;AX$137&amp;"="&amp;""""&amp;VLOOKUP(AX$137,$AD$9:$AN$16,8,FALSE)&amp;""""&amp;"#g'"&amp;"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8" s="73" t="str">
        <f>SUBSTITUTE(IF(VLOOKUP(AY$137,$AD$9:$AN$16,8,FALSE)=INDEX($E$64:$G$69,MATCH("●",INDEX($H$64:$AQ$69,,MATCH($D168,$54:$54,0)-7),0),1),"","sed -i "&amp;IF($AK$135="MacOS","'' ","")&amp;"'s#"&amp;AY$137&amp;"="""&amp;VLOOKUP(AY$137,$AD$9:$AN$16,8,FALSE)&amp;""""&amp;"#"&amp;AY$137&amp;"="&amp;""""&amp;INDEX($E$64:$G$69,MATCH("●",INDEX($H$64:$AQ$69,,MATCH($D168,$54:$54,0)-7),0),1)&amp;""""&amp;"#g'"&amp;" ${CONFIG_DIR}db_data_config.txt; export "&amp;AY$137&amp;"="&amp;""""&amp;INDEX($E$64:$G$69,MATCH("●",INDEX($H$64:$AQ$69,,MATCH($D168,$54:$54,0)-7),0),1)&amp;""";"),",",""",""")</f>
        <v/>
      </c>
      <c r="AZ168" s="73" t="str">
        <f>SUBSTITUTE(IF(INDEX($E$64:$G$69,MATCH("●",INDEX($H$64:$AQ$69,,MATCH($D168,$54:$54,0)-7),0),1)=VLOOKUP(AZ$137,$AD$9:$AN$16,8,FALSE),"","sed -i "&amp;IF($AK$135="MacOS","'' ","")&amp;"'s#"&amp;AZ$137&amp;"="""&amp;INDEX($E$64:$G$69,MATCH("●",INDEX($H$64:$AQ$69,,MATCH($D168,$54:$54,0)-7),0),1)&amp;""""&amp;"#"&amp;AZ$137&amp;"="&amp;""""&amp;VLOOKUP(AZ$137,$AD$9:$AN$16,8,FALSE)&amp;""""&amp;"#g'"&amp;"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8" s="73" t="str">
        <f>SUBSTITUTE(IF(VLOOKUP(BA$137,$AD$9:$AN$16,8,FALSE)=INDEX($E$71:$G$78,MATCH("●",INDEX($H$71:$AQ$78,,MATCH($D168,$54:$54,0)-7),0),1),"","sed -i "&amp;IF($AK$135="MacOS","'' ","")&amp;"'s#"&amp;BA$137&amp;"="""&amp;VLOOKUP(BA$137,$AD$9:$AN$16,8,FALSE)&amp;""""&amp;"#"&amp;BA$137&amp;"="&amp;""""&amp;INDEX($E$71:$G$78,MATCH("●",INDEX($H$71:$AQ$78,,MATCH($D168,$54:$54,0)-7),0),1)&amp;""""&amp;"#g'"&amp;" ${CONFIG_DIR}db_data_config.txt; export "&amp;BA$137&amp;"="&amp;""""&amp;INDEX($E$71:$G$78,MATCH("●",INDEX($H$71:$AQ$78,,MATCH($D168,$54:$54,0)-7),0),1)&amp;""";"),",",""",""")</f>
        <v/>
      </c>
      <c r="BB168" s="73" t="str">
        <f>SUBSTITUTE(IF(INDEX($E$71:$G$78,MATCH("●",INDEX($H$71:$AQ$78,,MATCH($D168,$54:$54,0)-7),0),1)=VLOOKUP(BB$137,$AD$9:$AN$16,8,FALSE),"","sed -i "&amp;IF($AK$135="MacOS","'' ","")&amp;"'s#"&amp;BB$137&amp;"="""&amp;INDEX($E$71:$G$78,MATCH("●",INDEX($H$71:$AQ$78,,MATCH($D168,$54:$54,0)-7),0),1)&amp;""""&amp;"#"&amp;BB$137&amp;"="&amp;""""&amp;VLOOKUP(BB$137,$AD$9:$AN$16,8,FALSE)&amp;""""&amp;"#g'"&amp;"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8" s="73" t="str">
        <f>SUBSTITUTE(IF(VLOOKUP(BC$137,$AD$9:$AN$16,8,FALSE)=INDEX($E$80:$G$88,MATCH("●",INDEX($H$80:$AQ$88,,MATCH($D168,$54:$54,0)-7),0),1),"","sed -i "&amp;IF($AK$135="MacOS","'' ","")&amp;"'s#"&amp;BC$137&amp;"="""&amp;VLOOKUP(BC$137,$AD$9:$AN$16,8,FALSE)&amp;""""&amp;"#"&amp;BC$137&amp;"="&amp;""""&amp;INDEX($E$80:$G$88,MATCH("●",INDEX($H$80:$AQ$88,,MATCH($D168,$54:$54,0)-7),0),1)&amp;""""&amp;"#g'"&amp;" ${CONFIG_DIR}db_data_config.txt; export "&amp;BC$137&amp;"="&amp;""""&amp;INDEX($E$80:$G$88,MATCH("●",INDEX($H$80:$AQ$88,,MATCH($D168,$54:$54,0)-7),0),1)&amp;""";"),",",""",""")</f>
        <v/>
      </c>
      <c r="BD168" s="73" t="str">
        <f>SUBSTITUTE(IF(INDEX($E$80:$G$88,MATCH("●",INDEX($H$80:$AQ$88,,MATCH($D168,$54:$54,0)-7),0),1)=VLOOKUP(BD$137,$AD$9:$AN$16,8,FALSE),"","sed -i "&amp;IF($AK$135="MacOS","'' ","")&amp;"'s#"&amp;BD$137&amp;"="""&amp;INDEX($E$80:$G$88,MATCH("●",INDEX($H$80:$AQ$88,,MATCH($D168,$54:$54,0)-7),0),1)&amp;""""&amp;"#"&amp;BD$137&amp;"="&amp;""""&amp;VLOOKUP(BD$137,$AD$9:$AN$16,8,FALSE)&amp;""""&amp;"#g'"&amp;"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8" s="73" t="str">
        <f>SUBSTITUTE(IF(VLOOKUP(BE$137,$AD$9:$AN$16,8,FALSE)=INDEX($E$90:$G$93,MATCH("●",INDEX($H$90:$AQ$93,,MATCH($D168,$54:$54,0)-7),0),1),"","sed -i "&amp;IF($AK$135="MacOS","'' ","")&amp;"'s#"&amp;BE$137&amp;"="""&amp;VLOOKUP(BE$137,$AD$9:$AN$16,8,FALSE)&amp;""""&amp;"#"&amp;BE$137&amp;"="&amp;""""&amp;INDEX($E$90:$G$93,MATCH("●",INDEX($H$90:$AQ$93,,MATCH($D168,$54:$54,0)-7),0),1)&amp;""""&amp;"#g'"&amp;" ${CONFIG_DIR}db_data_config.txt; export "&amp;BE$137&amp;"="&amp;""""&amp;INDEX($E$90:$G$93,MATCH("●",INDEX($H$90:$AQ$93,,MATCH($D168,$54:$54,0)-7),0),1)&amp;""";"),",",""",""")</f>
        <v>sed -i '' 's#FILE_LINE_BREAK="LF"#FILE_LINE_BREAK="CRLF"#g' ${CONFIG_DIR}db_data_config.txt; export FILE_LINE_BREAK="CRLF";</v>
      </c>
      <c r="BF168" s="73" t="str">
        <f>SUBSTITUTE(IF(INDEX($E$90:$G$93,MATCH("●",INDEX($H$90:$AQ$93,,MATCH($D168,$54:$54,0)-7),0),1)=VLOOKUP(BF$137,$AD$9:$AN$16,8,FALSE),"","sed -i "&amp;IF($AK$135="MacOS","'' ","")&amp;"'s#"&amp;BF$137&amp;"="""&amp;INDEX($E$90:$G$93,MATCH("●",INDEX($H$90:$AQ$93,,MATCH($D168,$54:$54,0)-7),0),1)&amp;""""&amp;"#"&amp;BF$137&amp;"="&amp;""""&amp;VLOOKUP(BF$137,$AD$9:$AN$16,8,FALSE)&amp;""""&amp;"#g'"&amp;"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>sed -i '' 's#FILE_LINE_BREAK="CRLF"#FILE_LINE_BREAK="LF"#g' ${CONFIG_DIR}db_data_config.txt; export FILE_LINE_BREAK="LF";</v>
      </c>
      <c r="BG168" s="73" t="str">
        <f>SUBSTITUTE(IF(VLOOKUP(BG$137,$AD$9:$AN$16,8,FALSE)=INDEX($E$95:$G$99,MATCH("●",INDEX($H$95:$AQ$99,,MATCH($D168,$54:$54,0)-7),0),1),"","sed -i "&amp;IF($AK$135="MacOS","'' ","")&amp;"'s#"&amp;BG$137&amp;"="""&amp;VLOOKUP(BG$137,$AD$9:$AN$16,8,FALSE)&amp;""""&amp;"#"&amp;BG$137&amp;"="&amp;""""&amp;INDEX($E$95:$G$99,MATCH("●",INDEX($H$95:$AQ$99,,MATCH($D168,$54:$54,0)-7),0),1)&amp;""""&amp;"#g'"&amp;" ${CONFIG_DIR}db_data_config.txt; export "&amp;BG$137&amp;"="&amp;""""&amp;INDEX($E$95:$G$99,MATCH("●",INDEX($H$95:$AQ$99,,MATCH($D168,$54:$54,0)-7),0),1)&amp;""";"),",",""",""")</f>
        <v/>
      </c>
      <c r="BH168" s="73" t="str">
        <f>SUBSTITUTE(IF(INDEX($E$95:$G$99,MATCH("●",INDEX($H$95:$AQ$99,,MATCH($D168,$54:$54,0)-7),0),1)=VLOOKUP(BH$137,$AD$9:$AN$16,8,FALSE),"","sed -i "&amp;IF($AK$135="MacOS","'' ","")&amp;"'s#"&amp;BH$137&amp;"="""&amp;INDEX($E$95:$G$99,MATCH("●",INDEX($H$95:$AQ$99,,MATCH($D168,$54:$54,0)-7),0),1)&amp;""""&amp;"#"&amp;BH$137&amp;"="&amp;""""&amp;VLOOKUP(BH$137,$AD$9:$AN$16,8,FALSE)&amp;""""&amp;"#g'"&amp;"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8" s="73" t="str">
        <f>SUBSTITUTE(IF(VLOOKUP(BI$137,$AD$9:$AN$16,8,FALSE)=INDEX($E$101:$G$105,MATCH("●",INDEX($H$101:$AQ$105,,MATCH($D168,$54:$54,0)-7),0),1),"","sed -i "&amp;IF($AK$135="MacOS","'' ","")&amp;"'s#"&amp;BI$137&amp;"="""&amp;VLOOKUP(BI$137,$AD$9:$AN$16,8,FALSE)&amp;""""&amp;"#"&amp;BI$137&amp;"="&amp;""""&amp;INDEX($E$101:$G$105,MATCH("●",INDEX($H$101:$AQ$105,,MATCH($D168,$54:$54,0)-7),0),1)&amp;""""&amp;"#g'"&amp;" ${CONFIG_DIR}db_data_config.txt; export "&amp;BI$137&amp;"="&amp;""""&amp;INDEX($E$101:$G$105,MATCH("●",INDEX($H$101:$AQ$105,,MATCH($D168,$54:$54,0)-7),0),1)&amp;""";"),",",""",""")</f>
        <v/>
      </c>
      <c r="BJ168" s="73" t="str">
        <f>SUBSTITUTE(IF(INDEX($E$101:$G$105,MATCH("●",INDEX($H$101:$AQ$105,,MATCH($D168,$54:$54,0)-7),0),1)=VLOOKUP(BJ$137,$AD$9:$AN$16,8,FALSE),"","sed -i "&amp;IF($AK$135="MacOS","'' ","")&amp;"'s#"&amp;BJ$137&amp;"="""&amp;INDEX($E$101:$G$105,MATCH("●",INDEX($H$101:$AQ$105,,MATCH($D168,$54:$54,0)-7),0),1)&amp;""""&amp;"#"&amp;BJ$137&amp;"="&amp;""""&amp;VLOOKUP(BJ$137,$AD$9:$AN$16,8,FALSE)&amp;""""&amp;"#g'"&amp;"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8" s="73" t="str">
        <f>SUBSTITUTE(IF(VLOOKUP(BK$137,$AD$9:$AN$16,8,FALSE)=INDEX($E$107:$G$111,MATCH("●",INDEX($H$107:$AQ$111,,MATCH($D168,$54:$54,0)-7),0),1),"","sed -i "&amp;IF($AK$135="MacOS","'' ","")&amp;"'s#"&amp;BK$137&amp;"="""&amp;VLOOKUP(BK$137,$AD$9:$AN$16,8,FALSE)&amp;""""&amp;"#"&amp;BK$137&amp;"="&amp;""""&amp;INDEX($E$107:$G$111,MATCH("●",INDEX($H$107:$AQ$111,,MATCH($D168,$54:$54,0)-7),0),1)&amp;""""&amp;"#g'"&amp;" ${CONFIG_DIR}db_data_config.txt; export "&amp;BK$137&amp;"="&amp;""""&amp;INDEX($E$107:$G$111,MATCH("●",INDEX($H$107:$AQ$111,,MATCH($D168,$54:$54,0)-7),0),1)&amp;""";"),",",""",""")</f>
        <v/>
      </c>
      <c r="BL168" s="73" t="str">
        <f>SUBSTITUTE(IF(INDEX($E$107:$G$111,MATCH("●",INDEX($H$107:$AQ$111,,MATCH($D168,$54:$54,0)-7),0),1)=VLOOKUP(BL$137,$AD$9:$AN$16,8,FALSE),"","sed -i "&amp;IF($AK$135="MacOS","'' ","")&amp;"'s#"&amp;BL$137&amp;"="""&amp;INDEX($E$107:$G$111,MATCH("●",INDEX($H$107:$AQ$111,,MATCH($D168,$54:$54,0)-7),0),1)&amp;""""&amp;"#"&amp;BL$137&amp;"="&amp;""""&amp;VLOOKUP(BL$137,$AD$9:$AN$16,8,FALSE)&amp;""""&amp;"#g'"&amp;"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8" s="60" t="s">
        <v>1107</v>
      </c>
    </row>
    <row r="169" spans="4:65" ht="36" customHeight="1">
      <c r="D169" s="138">
        <f t="shared" si="3"/>
        <v>31</v>
      </c>
      <c r="E169" s="139"/>
      <c r="F169" s="139"/>
      <c r="G169" s="140"/>
      <c r="H169" s="45" t="str">
        <f t="shared" ca="1" si="2"/>
        <v xml:space="preserve">clear; echo テストケース031; sh ./script/db_check_file_validate_config.sh;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6" t="str" cm="1">
        <f t="array" ref="AE169">SUBSTITUTE(INDEX($H$113:$AQ$113, , MATCH($D169, $54:$54, 0)-7),"-","")</f>
        <v>正常</v>
      </c>
      <c r="AF169" s="147"/>
      <c r="AG169" s="148"/>
      <c r="AH169" s="143" t="s">
        <v>1140</v>
      </c>
      <c r="AI169" s="144"/>
      <c r="AJ169" s="144"/>
      <c r="AK169" s="144"/>
      <c r="AL169" s="144"/>
      <c r="AM169" s="144"/>
      <c r="AN169" s="144"/>
      <c r="AO169" s="144"/>
      <c r="AP169" s="144"/>
      <c r="AQ169" s="145"/>
      <c r="AS169" s="69" t="str" cm="1">
        <f t="array" ref="AS169">SUBSTITUTE(TEXT(INDEX($H$116:$AQ$116,1,$D169),"000000"),"-","")</f>
        <v>230001</v>
      </c>
      <c r="AT169" s="70"/>
      <c r="AU169" s="71"/>
      <c r="AW169" s="73" t="str">
        <f>SUBSTITUTE(IF(VLOOKUP(AW$137,$AD$9:$AN$16,8,FALSE)=INDEX($E$60:$G$62,MATCH("●",INDEX($H$60:$AQ$62,,MATCH($D169,$54:$54,0)-7),0),1),"","sed -i "&amp;IF($AK$135="MacOS","'' ","")&amp;"'s#"&amp;AW$137&amp;"="""&amp;VLOOKUP(AW$137,$AD$9:$AN$16,8,FALSE)&amp;""""&amp;"#"&amp;AW$137&amp;"="&amp;""""&amp;INDEX($E$60:$G$62,MATCH("●",INDEX($H$60:$AQ$62,,MATCH($D169,$54:$54,0)-7),0),1)&amp;""""&amp;"#g'"&amp;" ${CONFIG_DIR}db_data_config.txt; export "&amp;AW$137&amp;"="&amp;""""&amp;INDEX($E$60:$G$62,MATCH("●",INDEX($H$60:$AQ$62,,MATCH($D169,$54:$54,0)-7),0),1)&amp;""";"),",",""",""")</f>
        <v/>
      </c>
      <c r="AX169" s="73" t="str">
        <f>SUBSTITUTE(IF(INDEX($E$60:$G$62,MATCH("●",INDEX($H$60:$AQ$62,,MATCH($D169,$54:$54,0)-7),0),1)=VLOOKUP(AX$137,$AD$9:$AN$16,8,FALSE),"","sed -i "&amp;IF($AK$135="MacOS","'' ","")&amp;"'s#"&amp;AX$137&amp;"="""&amp;INDEX($E$60:$G$62,MATCH("●",INDEX($H$60:$AQ$62,,MATCH($D169,$54:$54,0)-7),0),1)&amp;""""&amp;"#"&amp;AX$137&amp;"="&amp;""""&amp;VLOOKUP(AX$137,$AD$9:$AN$16,8,FALSE)&amp;""""&amp;"#g'"&amp;"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9" s="73" t="str">
        <f>SUBSTITUTE(IF(VLOOKUP(AY$137,$AD$9:$AN$16,8,FALSE)=INDEX($E$64:$G$69,MATCH("●",INDEX($H$64:$AQ$69,,MATCH($D169,$54:$54,0)-7),0),1),"","sed -i "&amp;IF($AK$135="MacOS","'' ","")&amp;"'s#"&amp;AY$137&amp;"="""&amp;VLOOKUP(AY$137,$AD$9:$AN$16,8,FALSE)&amp;""""&amp;"#"&amp;AY$137&amp;"="&amp;""""&amp;INDEX($E$64:$G$69,MATCH("●",INDEX($H$64:$AQ$69,,MATCH($D169,$54:$54,0)-7),0),1)&amp;""""&amp;"#g'"&amp;" ${CONFIG_DIR}db_data_config.txt; export "&amp;AY$137&amp;"="&amp;""""&amp;INDEX($E$64:$G$69,MATCH("●",INDEX($H$64:$AQ$69,,MATCH($D169,$54:$54,0)-7),0),1)&amp;""";"),",",""",""")</f>
        <v/>
      </c>
      <c r="AZ169" s="73" t="str">
        <f>SUBSTITUTE(IF(INDEX($E$64:$G$69,MATCH("●",INDEX($H$64:$AQ$69,,MATCH($D169,$54:$54,0)-7),0),1)=VLOOKUP(AZ$137,$AD$9:$AN$16,8,FALSE),"","sed -i "&amp;IF($AK$135="MacOS","'' ","")&amp;"'s#"&amp;AZ$137&amp;"="""&amp;INDEX($E$64:$G$69,MATCH("●",INDEX($H$64:$AQ$69,,MATCH($D169,$54:$54,0)-7),0),1)&amp;""""&amp;"#"&amp;AZ$137&amp;"="&amp;""""&amp;VLOOKUP(AZ$137,$AD$9:$AN$16,8,FALSE)&amp;""""&amp;"#g'"&amp;"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9" s="73" t="str">
        <f>SUBSTITUTE(IF(VLOOKUP(BA$137,$AD$9:$AN$16,8,FALSE)=INDEX($E$71:$G$78,MATCH("●",INDEX($H$71:$AQ$78,,MATCH($D169,$54:$54,0)-7),0),1),"","sed -i "&amp;IF($AK$135="MacOS","'' ","")&amp;"'s#"&amp;BA$137&amp;"="""&amp;VLOOKUP(BA$137,$AD$9:$AN$16,8,FALSE)&amp;""""&amp;"#"&amp;BA$137&amp;"="&amp;""""&amp;INDEX($E$71:$G$78,MATCH("●",INDEX($H$71:$AQ$78,,MATCH($D169,$54:$54,0)-7),0),1)&amp;""""&amp;"#g'"&amp;" ${CONFIG_DIR}db_data_config.txt; export "&amp;BA$137&amp;"="&amp;""""&amp;INDEX($E$71:$G$78,MATCH("●",INDEX($H$71:$AQ$78,,MATCH($D169,$54:$54,0)-7),0),1)&amp;""";"),",",""",""")</f>
        <v/>
      </c>
      <c r="BB169" s="73" t="str">
        <f>SUBSTITUTE(IF(INDEX($E$71:$G$78,MATCH("●",INDEX($H$71:$AQ$78,,MATCH($D169,$54:$54,0)-7),0),1)=VLOOKUP(BB$137,$AD$9:$AN$16,8,FALSE),"","sed -i "&amp;IF($AK$135="MacOS","'' ","")&amp;"'s#"&amp;BB$137&amp;"="""&amp;INDEX($E$71:$G$78,MATCH("●",INDEX($H$71:$AQ$78,,MATCH($D169,$54:$54,0)-7),0),1)&amp;""""&amp;"#"&amp;BB$137&amp;"="&amp;""""&amp;VLOOKUP(BB$137,$AD$9:$AN$16,8,FALSE)&amp;""""&amp;"#g'"&amp;"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9" s="73" t="str">
        <f>SUBSTITUTE(IF(VLOOKUP(BC$137,$AD$9:$AN$16,8,FALSE)=INDEX($E$80:$G$88,MATCH("●",INDEX($H$80:$AQ$88,,MATCH($D169,$54:$54,0)-7),0),1),"","sed -i "&amp;IF($AK$135="MacOS","'' ","")&amp;"'s#"&amp;BC$137&amp;"="""&amp;VLOOKUP(BC$137,$AD$9:$AN$16,8,FALSE)&amp;""""&amp;"#"&amp;BC$137&amp;"="&amp;""""&amp;INDEX($E$80:$G$88,MATCH("●",INDEX($H$80:$AQ$88,,MATCH($D169,$54:$54,0)-7),0),1)&amp;""""&amp;"#g'"&amp;" ${CONFIG_DIR}db_data_config.txt; export "&amp;BC$137&amp;"="&amp;""""&amp;INDEX($E$80:$G$88,MATCH("●",INDEX($H$80:$AQ$88,,MATCH($D169,$54:$54,0)-7),0),1)&amp;""";"),",",""",""")</f>
        <v/>
      </c>
      <c r="BD169" s="73" t="str">
        <f>SUBSTITUTE(IF(INDEX($E$80:$G$88,MATCH("●",INDEX($H$80:$AQ$88,,MATCH($D169,$54:$54,0)-7),0),1)=VLOOKUP(BD$137,$AD$9:$AN$16,8,FALSE),"","sed -i "&amp;IF($AK$135="MacOS","'' ","")&amp;"'s#"&amp;BD$137&amp;"="""&amp;INDEX($E$80:$G$88,MATCH("●",INDEX($H$80:$AQ$88,,MATCH($D169,$54:$54,0)-7),0),1)&amp;""""&amp;"#"&amp;BD$137&amp;"="&amp;""""&amp;VLOOKUP(BD$137,$AD$9:$AN$16,8,FALSE)&amp;""""&amp;"#g'"&amp;"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9" s="73" t="str">
        <f>SUBSTITUTE(IF(VLOOKUP(BE$137,$AD$9:$AN$16,8,FALSE)=INDEX($E$90:$G$93,MATCH("●",INDEX($H$90:$AQ$93,,MATCH($D169,$54:$54,0)-7),0),1),"","sed -i "&amp;IF($AK$135="MacOS","'' ","")&amp;"'s#"&amp;BE$137&amp;"="""&amp;VLOOKUP(BE$137,$AD$9:$AN$16,8,FALSE)&amp;""""&amp;"#"&amp;BE$137&amp;"="&amp;""""&amp;INDEX($E$90:$G$93,MATCH("●",INDEX($H$90:$AQ$93,,MATCH($D169,$54:$54,0)-7),0),1)&amp;""""&amp;"#g'"&amp;" ${CONFIG_DIR}db_data_config.txt; export "&amp;BE$137&amp;"="&amp;""""&amp;INDEX($E$90:$G$93,MATCH("●",INDEX($H$90:$AQ$93,,MATCH($D169,$54:$54,0)-7),0),1)&amp;""";"),",",""",""")</f>
        <v/>
      </c>
      <c r="BF169" s="73" t="str">
        <f>SUBSTITUTE(IF(INDEX($E$90:$G$93,MATCH("●",INDEX($H$90:$AQ$93,,MATCH($D169,$54:$54,0)-7),0),1)=VLOOKUP(BF$137,$AD$9:$AN$16,8,FALSE),"","sed -i "&amp;IF($AK$135="MacOS","'' ","")&amp;"'s#"&amp;BF$137&amp;"="""&amp;INDEX($E$90:$G$93,MATCH("●",INDEX($H$90:$AQ$93,,MATCH($D169,$54:$54,0)-7),0),1)&amp;""""&amp;"#"&amp;BF$137&amp;"="&amp;""""&amp;VLOOKUP(BF$137,$AD$9:$AN$16,8,FALSE)&amp;""""&amp;"#g'"&amp;"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9" s="73" t="str">
        <f>SUBSTITUTE(IF(VLOOKUP(BG$137,$AD$9:$AN$16,8,FALSE)=INDEX($E$95:$G$99,MATCH("●",INDEX($H$95:$AQ$99,,MATCH($D169,$54:$54,0)-7),0),1),"","sed -i "&amp;IF($AK$135="MacOS","'' ","")&amp;"'s#"&amp;BG$137&amp;"="""&amp;VLOOKUP(BG$137,$AD$9:$AN$16,8,FALSE)&amp;""""&amp;"#"&amp;BG$137&amp;"="&amp;""""&amp;INDEX($E$95:$G$99,MATCH("●",INDEX($H$95:$AQ$99,,MATCH($D169,$54:$54,0)-7),0),1)&amp;""""&amp;"#g'"&amp;" ${CONFIG_DIR}db_data_config.txt; export "&amp;BG$137&amp;"="&amp;""""&amp;INDEX($E$95:$G$99,MATCH("●",INDEX($H$95:$AQ$99,,MATCH($D169,$54:$54,0)-7),0),1)&amp;""";"),",",""",""")</f>
        <v/>
      </c>
      <c r="BH169" s="73" t="str">
        <f>SUBSTITUTE(IF(INDEX($E$95:$G$99,MATCH("●",INDEX($H$95:$AQ$99,,MATCH($D169,$54:$54,0)-7),0),1)=VLOOKUP(BH$137,$AD$9:$AN$16,8,FALSE),"","sed -i "&amp;IF($AK$135="MacOS","'' ","")&amp;"'s#"&amp;BH$137&amp;"="""&amp;INDEX($E$95:$G$99,MATCH("●",INDEX($H$95:$AQ$99,,MATCH($D169,$54:$54,0)-7),0),1)&amp;""""&amp;"#"&amp;BH$137&amp;"="&amp;""""&amp;VLOOKUP(BH$137,$AD$9:$AN$16,8,FALSE)&amp;""""&amp;"#g'"&amp;"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9" s="73" t="str">
        <f>SUBSTITUTE(IF(VLOOKUP(BI$137,$AD$9:$AN$16,8,FALSE)=INDEX($E$101:$G$105,MATCH("●",INDEX($H$101:$AQ$105,,MATCH($D169,$54:$54,0)-7),0),1),"","sed -i "&amp;IF($AK$135="MacOS","'' ","")&amp;"'s#"&amp;BI$137&amp;"="""&amp;VLOOKUP(BI$137,$AD$9:$AN$16,8,FALSE)&amp;""""&amp;"#"&amp;BI$137&amp;"="&amp;""""&amp;INDEX($E$101:$G$105,MATCH("●",INDEX($H$101:$AQ$105,,MATCH($D169,$54:$54,0)-7),0),1)&amp;""""&amp;"#g'"&amp;" ${CONFIG_DIR}db_data_config.txt; export "&amp;BI$137&amp;"="&amp;""""&amp;INDEX($E$101:$G$105,MATCH("●",INDEX($H$101:$AQ$105,,MATCH($D169,$54:$54,0)-7),0),1)&amp;""";"),",",""",""")</f>
        <v/>
      </c>
      <c r="BJ169" s="73" t="str">
        <f>SUBSTITUTE(IF(INDEX($E$101:$G$105,MATCH("●",INDEX($H$101:$AQ$105,,MATCH($D169,$54:$54,0)-7),0),1)=VLOOKUP(BJ$137,$AD$9:$AN$16,8,FALSE),"","sed -i "&amp;IF($AK$135="MacOS","'' ","")&amp;"'s#"&amp;BJ$137&amp;"="""&amp;INDEX($E$101:$G$105,MATCH("●",INDEX($H$101:$AQ$105,,MATCH($D169,$54:$54,0)-7),0),1)&amp;""""&amp;"#"&amp;BJ$137&amp;"="&amp;""""&amp;VLOOKUP(BJ$137,$AD$9:$AN$16,8,FALSE)&amp;""""&amp;"#g'"&amp;"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9" s="73" t="str">
        <f>SUBSTITUTE(IF(VLOOKUP(BK$137,$AD$9:$AN$16,8,FALSE)=INDEX($E$107:$G$111,MATCH("●",INDEX($H$107:$AQ$111,,MATCH($D169,$54:$54,0)-7),0),1),"","sed -i "&amp;IF($AK$135="MacOS","'' ","")&amp;"'s#"&amp;BK$137&amp;"="""&amp;VLOOKUP(BK$137,$AD$9:$AN$16,8,FALSE)&amp;""""&amp;"#"&amp;BK$137&amp;"="&amp;""""&amp;INDEX($E$107:$G$111,MATCH("●",INDEX($H$107:$AQ$111,,MATCH($D169,$54:$54,0)-7),0),1)&amp;""""&amp;"#g'"&amp;" ${CONFIG_DIR}db_data_config.txt; export "&amp;BK$137&amp;"="&amp;""""&amp;INDEX($E$107:$G$111,MATCH("●",INDEX($H$107:$AQ$111,,MATCH($D169,$54:$54,0)-7),0),1)&amp;""";"),",",""",""")</f>
        <v/>
      </c>
      <c r="BL169" s="73" t="str">
        <f>SUBSTITUTE(IF(INDEX($E$107:$G$111,MATCH("●",INDEX($H$107:$AQ$111,,MATCH($D169,$54:$54,0)-7),0),1)=VLOOKUP(BL$137,$AD$9:$AN$16,8,FALSE),"","sed -i "&amp;IF($AK$135="MacOS","'' ","")&amp;"'s#"&amp;BL$137&amp;"="""&amp;INDEX($E$107:$G$111,MATCH("●",INDEX($H$107:$AQ$111,,MATCH($D169,$54:$54,0)-7),0),1)&amp;""""&amp;"#"&amp;BL$137&amp;"="&amp;""""&amp;VLOOKUP(BL$137,$AD$9:$AN$16,8,FALSE)&amp;""""&amp;"#g'"&amp;"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9" s="60" t="s">
        <v>1107</v>
      </c>
    </row>
    <row r="170" spans="4:65" ht="36" customHeight="1">
      <c r="D170" s="138">
        <f t="shared" si="3"/>
        <v>32</v>
      </c>
      <c r="E170" s="139"/>
      <c r="F170" s="139"/>
      <c r="G170" s="140"/>
      <c r="H170" s="45" t="str">
        <f t="shared" ca="1" si="2"/>
        <v>clear; echo テストケース032; sed -i '' 's#FILE_LINE_BREAK="LF"#FILE_LINE_BREAK="NONE"#g' ${CONFIG_DIR}db_data_config.txt; export FILE_LINE_BREAK="NONE";sh ./script/db_check_file_validate_config.sh; sed -i '' 's#FILE_LINE_BREAK="NONE"#FILE_LINE_BREAK="LF"#g' ${CONFIG_DIR}db_data_config.txt; export FILE_LINE_BREAK="LF";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6" t="str" cm="1">
        <f t="array" ref="AE170">SUBSTITUTE(INDEX($H$113:$AQ$113, , MATCH($D170, $54:$54, 0)-7),"-","")</f>
        <v>異常</v>
      </c>
      <c r="AF170" s="147"/>
      <c r="AG170" s="148"/>
      <c r="AH170" s="143" t="s">
        <v>1141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9" t="str" cm="1">
        <f t="array" ref="AS170">SUBSTITUTE(TEXT(INDEX($H$116:$AQ$116,1,$D170),"000000"),"-","")</f>
        <v>230106</v>
      </c>
      <c r="AT170" s="70"/>
      <c r="AU170" s="71"/>
      <c r="AW170" s="73" t="str">
        <f>SUBSTITUTE(IF(VLOOKUP(AW$137,$AD$9:$AN$16,8,FALSE)=INDEX($E$60:$G$62,MATCH("●",INDEX($H$60:$AQ$62,,MATCH($D170,$54:$54,0)-7),0),1),"","sed -i "&amp;IF($AK$135="MacOS","'' ","")&amp;"'s#"&amp;AW$137&amp;"="""&amp;VLOOKUP(AW$137,$AD$9:$AN$16,8,FALSE)&amp;""""&amp;"#"&amp;AW$137&amp;"="&amp;""""&amp;INDEX($E$60:$G$62,MATCH("●",INDEX($H$60:$AQ$62,,MATCH($D170,$54:$54,0)-7),0),1)&amp;""""&amp;"#g'"&amp;" ${CONFIG_DIR}db_data_config.txt; export "&amp;AW$137&amp;"="&amp;""""&amp;INDEX($E$60:$G$62,MATCH("●",INDEX($H$60:$AQ$62,,MATCH($D170,$54:$54,0)-7),0),1)&amp;""";"),",",""",""")</f>
        <v/>
      </c>
      <c r="AX170" s="73" t="str">
        <f>SUBSTITUTE(IF(INDEX($E$60:$G$62,MATCH("●",INDEX($H$60:$AQ$62,,MATCH($D170,$54:$54,0)-7),0),1)=VLOOKUP(AX$137,$AD$9:$AN$16,8,FALSE),"","sed -i "&amp;IF($AK$135="MacOS","'' ","")&amp;"'s#"&amp;AX$137&amp;"="""&amp;INDEX($E$60:$G$62,MATCH("●",INDEX($H$60:$AQ$62,,MATCH($D170,$54:$54,0)-7),0),1)&amp;""""&amp;"#"&amp;AX$137&amp;"="&amp;""""&amp;VLOOKUP(AX$137,$AD$9:$AN$16,8,FALSE)&amp;""""&amp;"#g'"&amp;"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0" s="73" t="str">
        <f>SUBSTITUTE(IF(VLOOKUP(AY$137,$AD$9:$AN$16,8,FALSE)=INDEX($E$64:$G$69,MATCH("●",INDEX($H$64:$AQ$69,,MATCH($D170,$54:$54,0)-7),0),1),"","sed -i "&amp;IF($AK$135="MacOS","'' ","")&amp;"'s#"&amp;AY$137&amp;"="""&amp;VLOOKUP(AY$137,$AD$9:$AN$16,8,FALSE)&amp;""""&amp;"#"&amp;AY$137&amp;"="&amp;""""&amp;INDEX($E$64:$G$69,MATCH("●",INDEX($H$64:$AQ$69,,MATCH($D170,$54:$54,0)-7),0),1)&amp;""""&amp;"#g'"&amp;" ${CONFIG_DIR}db_data_config.txt; export "&amp;AY$137&amp;"="&amp;""""&amp;INDEX($E$64:$G$69,MATCH("●",INDEX($H$64:$AQ$69,,MATCH($D170,$54:$54,0)-7),0),1)&amp;""";"),",",""",""")</f>
        <v/>
      </c>
      <c r="AZ170" s="73" t="str">
        <f>SUBSTITUTE(IF(INDEX($E$64:$G$69,MATCH("●",INDEX($H$64:$AQ$69,,MATCH($D170,$54:$54,0)-7),0),1)=VLOOKUP(AZ$137,$AD$9:$AN$16,8,FALSE),"","sed -i "&amp;IF($AK$135="MacOS","'' ","")&amp;"'s#"&amp;AZ$137&amp;"="""&amp;INDEX($E$64:$G$69,MATCH("●",INDEX($H$64:$AQ$69,,MATCH($D170,$54:$54,0)-7),0),1)&amp;""""&amp;"#"&amp;AZ$137&amp;"="&amp;""""&amp;VLOOKUP(AZ$137,$AD$9:$AN$16,8,FALSE)&amp;""""&amp;"#g'"&amp;"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0" s="73" t="str">
        <f>SUBSTITUTE(IF(VLOOKUP(BA$137,$AD$9:$AN$16,8,FALSE)=INDEX($E$71:$G$78,MATCH("●",INDEX($H$71:$AQ$78,,MATCH($D170,$54:$54,0)-7),0),1),"","sed -i "&amp;IF($AK$135="MacOS","'' ","")&amp;"'s#"&amp;BA$137&amp;"="""&amp;VLOOKUP(BA$137,$AD$9:$AN$16,8,FALSE)&amp;""""&amp;"#"&amp;BA$137&amp;"="&amp;""""&amp;INDEX($E$71:$G$78,MATCH("●",INDEX($H$71:$AQ$78,,MATCH($D170,$54:$54,0)-7),0),1)&amp;""""&amp;"#g'"&amp;" ${CONFIG_DIR}db_data_config.txt; export "&amp;BA$137&amp;"="&amp;""""&amp;INDEX($E$71:$G$78,MATCH("●",INDEX($H$71:$AQ$78,,MATCH($D170,$54:$54,0)-7),0),1)&amp;""";"),",",""",""")</f>
        <v/>
      </c>
      <c r="BB170" s="73" t="str">
        <f>SUBSTITUTE(IF(INDEX($E$71:$G$78,MATCH("●",INDEX($H$71:$AQ$78,,MATCH($D170,$54:$54,0)-7),0),1)=VLOOKUP(BB$137,$AD$9:$AN$16,8,FALSE),"","sed -i "&amp;IF($AK$135="MacOS","'' ","")&amp;"'s#"&amp;BB$137&amp;"="""&amp;INDEX($E$71:$G$78,MATCH("●",INDEX($H$71:$AQ$78,,MATCH($D170,$54:$54,0)-7),0),1)&amp;""""&amp;"#"&amp;BB$137&amp;"="&amp;""""&amp;VLOOKUP(BB$137,$AD$9:$AN$16,8,FALSE)&amp;""""&amp;"#g'"&amp;"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0" s="73" t="str">
        <f>SUBSTITUTE(IF(VLOOKUP(BC$137,$AD$9:$AN$16,8,FALSE)=INDEX($E$80:$G$88,MATCH("●",INDEX($H$80:$AQ$88,,MATCH($D170,$54:$54,0)-7),0),1),"","sed -i "&amp;IF($AK$135="MacOS","'' ","")&amp;"'s#"&amp;BC$137&amp;"="""&amp;VLOOKUP(BC$137,$AD$9:$AN$16,8,FALSE)&amp;""""&amp;"#"&amp;BC$137&amp;"="&amp;""""&amp;INDEX($E$80:$G$88,MATCH("●",INDEX($H$80:$AQ$88,,MATCH($D170,$54:$54,0)-7),0),1)&amp;""""&amp;"#g'"&amp;" ${CONFIG_DIR}db_data_config.txt; export "&amp;BC$137&amp;"="&amp;""""&amp;INDEX($E$80:$G$88,MATCH("●",INDEX($H$80:$AQ$88,,MATCH($D170,$54:$54,0)-7),0),1)&amp;""";"),",",""",""")</f>
        <v/>
      </c>
      <c r="BD170" s="73" t="str">
        <f>SUBSTITUTE(IF(INDEX($E$80:$G$88,MATCH("●",INDEX($H$80:$AQ$88,,MATCH($D170,$54:$54,0)-7),0),1)=VLOOKUP(BD$137,$AD$9:$AN$16,8,FALSE),"","sed -i "&amp;IF($AK$135="MacOS","'' ","")&amp;"'s#"&amp;BD$137&amp;"="""&amp;INDEX($E$80:$G$88,MATCH("●",INDEX($H$80:$AQ$88,,MATCH($D170,$54:$54,0)-7),0),1)&amp;""""&amp;"#"&amp;BD$137&amp;"="&amp;""""&amp;VLOOKUP(BD$137,$AD$9:$AN$16,8,FALSE)&amp;""""&amp;"#g'"&amp;"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0" s="73" t="str">
        <f>SUBSTITUTE(IF(VLOOKUP(BE$137,$AD$9:$AN$16,8,FALSE)=INDEX($E$90:$G$93,MATCH("●",INDEX($H$90:$AQ$93,,MATCH($D170,$54:$54,0)-7),0),1),"","sed -i "&amp;IF($AK$135="MacOS","'' ","")&amp;"'s#"&amp;BE$137&amp;"="""&amp;VLOOKUP(BE$137,$AD$9:$AN$16,8,FALSE)&amp;""""&amp;"#"&amp;BE$137&amp;"="&amp;""""&amp;INDEX($E$90:$G$93,MATCH("●",INDEX($H$90:$AQ$93,,MATCH($D170,$54:$54,0)-7),0),1)&amp;""""&amp;"#g'"&amp;" ${CONFIG_DIR}db_data_config.txt; export "&amp;BE$137&amp;"="&amp;""""&amp;INDEX($E$90:$G$93,MATCH("●",INDEX($H$90:$AQ$93,,MATCH($D170,$54:$54,0)-7),0),1)&amp;""";"),",",""",""")</f>
        <v>sed -i '' 's#FILE_LINE_BREAK="LF"#FILE_LINE_BREAK="NONE"#g' ${CONFIG_DIR}db_data_config.txt; export FILE_LINE_BREAK="NONE";</v>
      </c>
      <c r="BF170" s="73" t="str">
        <f>SUBSTITUTE(IF(INDEX($E$90:$G$93,MATCH("●",INDEX($H$90:$AQ$93,,MATCH($D170,$54:$54,0)-7),0),1)=VLOOKUP(BF$137,$AD$9:$AN$16,8,FALSE),"","sed -i "&amp;IF($AK$135="MacOS","'' ","")&amp;"'s#"&amp;BF$137&amp;"="""&amp;INDEX($E$90:$G$93,MATCH("●",INDEX($H$90:$AQ$93,,MATCH($D170,$54:$54,0)-7),0),1)&amp;""""&amp;"#"&amp;BF$137&amp;"="&amp;""""&amp;VLOOKUP(BF$137,$AD$9:$AN$16,8,FALSE)&amp;""""&amp;"#g'"&amp;"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>sed -i '' 's#FILE_LINE_BREAK="NONE"#FILE_LINE_BREAK="LF"#g' ${CONFIG_DIR}db_data_config.txt; export FILE_LINE_BREAK="LF";</v>
      </c>
      <c r="BG170" s="73" t="str">
        <f>SUBSTITUTE(IF(VLOOKUP(BG$137,$AD$9:$AN$16,8,FALSE)=INDEX($E$95:$G$99,MATCH("●",INDEX($H$95:$AQ$99,,MATCH($D170,$54:$54,0)-7),0),1),"","sed -i "&amp;IF($AK$135="MacOS","'' ","")&amp;"'s#"&amp;BG$137&amp;"="""&amp;VLOOKUP(BG$137,$AD$9:$AN$16,8,FALSE)&amp;""""&amp;"#"&amp;BG$137&amp;"="&amp;""""&amp;INDEX($E$95:$G$99,MATCH("●",INDEX($H$95:$AQ$99,,MATCH($D170,$54:$54,0)-7),0),1)&amp;""""&amp;"#g'"&amp;" ${CONFIG_DIR}db_data_config.txt; export "&amp;BG$137&amp;"="&amp;""""&amp;INDEX($E$95:$G$99,MATCH("●",INDEX($H$95:$AQ$99,,MATCH($D170,$54:$54,0)-7),0),1)&amp;""";"),",",""",""")</f>
        <v/>
      </c>
      <c r="BH170" s="73" t="str">
        <f>SUBSTITUTE(IF(INDEX($E$95:$G$99,MATCH("●",INDEX($H$95:$AQ$99,,MATCH($D170,$54:$54,0)-7),0),1)=VLOOKUP(BH$137,$AD$9:$AN$16,8,FALSE),"","sed -i "&amp;IF($AK$135="MacOS","'' ","")&amp;"'s#"&amp;BH$137&amp;"="""&amp;INDEX($E$95:$G$99,MATCH("●",INDEX($H$95:$AQ$99,,MATCH($D170,$54:$54,0)-7),0),1)&amp;""""&amp;"#"&amp;BH$137&amp;"="&amp;""""&amp;VLOOKUP(BH$137,$AD$9:$AN$16,8,FALSE)&amp;""""&amp;"#g'"&amp;"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70" s="73" t="str">
        <f>SUBSTITUTE(IF(VLOOKUP(BI$137,$AD$9:$AN$16,8,FALSE)=INDEX($E$101:$G$105,MATCH("●",INDEX($H$101:$AQ$105,,MATCH($D170,$54:$54,0)-7),0),1),"","sed -i "&amp;IF($AK$135="MacOS","'' ","")&amp;"'s#"&amp;BI$137&amp;"="""&amp;VLOOKUP(BI$137,$AD$9:$AN$16,8,FALSE)&amp;""""&amp;"#"&amp;BI$137&amp;"="&amp;""""&amp;INDEX($E$101:$G$105,MATCH("●",INDEX($H$101:$AQ$105,,MATCH($D170,$54:$54,0)-7),0),1)&amp;""""&amp;"#g'"&amp;" ${CONFIG_DIR}db_data_config.txt; export "&amp;BI$137&amp;"="&amp;""""&amp;INDEX($E$101:$G$105,MATCH("●",INDEX($H$101:$AQ$105,,MATCH($D170,$54:$54,0)-7),0),1)&amp;""";"),",",""",""")</f>
        <v/>
      </c>
      <c r="BJ170" s="73" t="str">
        <f>SUBSTITUTE(IF(INDEX($E$101:$G$105,MATCH("●",INDEX($H$101:$AQ$105,,MATCH($D170,$54:$54,0)-7),0),1)=VLOOKUP(BJ$137,$AD$9:$AN$16,8,FALSE),"","sed -i "&amp;IF($AK$135="MacOS","'' ","")&amp;"'s#"&amp;BJ$137&amp;"="""&amp;INDEX($E$101:$G$105,MATCH("●",INDEX($H$101:$AQ$105,,MATCH($D170,$54:$54,0)-7),0),1)&amp;""""&amp;"#"&amp;BJ$137&amp;"="&amp;""""&amp;VLOOKUP(BJ$137,$AD$9:$AN$16,8,FALSE)&amp;""""&amp;"#g'"&amp;"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0" s="73" t="str">
        <f>SUBSTITUTE(IF(VLOOKUP(BK$137,$AD$9:$AN$16,8,FALSE)=INDEX($E$107:$G$111,MATCH("●",INDEX($H$107:$AQ$111,,MATCH($D170,$54:$54,0)-7),0),1),"","sed -i "&amp;IF($AK$135="MacOS","'' ","")&amp;"'s#"&amp;BK$137&amp;"="""&amp;VLOOKUP(BK$137,$AD$9:$AN$16,8,FALSE)&amp;""""&amp;"#"&amp;BK$137&amp;"="&amp;""""&amp;INDEX($E$107:$G$111,MATCH("●",INDEX($H$107:$AQ$111,,MATCH($D170,$54:$54,0)-7),0),1)&amp;""""&amp;"#g'"&amp;" ${CONFIG_DIR}db_data_config.txt; export "&amp;BK$137&amp;"="&amp;""""&amp;INDEX($E$107:$G$111,MATCH("●",INDEX($H$107:$AQ$111,,MATCH($D170,$54:$54,0)-7),0),1)&amp;""";"),",",""",""")</f>
        <v/>
      </c>
      <c r="BL170" s="73" t="str">
        <f>SUBSTITUTE(IF(INDEX($E$107:$G$111,MATCH("●",INDEX($H$107:$AQ$111,,MATCH($D170,$54:$54,0)-7),0),1)=VLOOKUP(BL$137,$AD$9:$AN$16,8,FALSE),"","sed -i "&amp;IF($AK$135="MacOS","'' ","")&amp;"'s#"&amp;BL$137&amp;"="""&amp;INDEX($E$107:$G$111,MATCH("●",INDEX($H$107:$AQ$111,,MATCH($D170,$54:$54,0)-7),0),1)&amp;""""&amp;"#"&amp;BL$137&amp;"="&amp;""""&amp;VLOOKUP(BL$137,$AD$9:$AN$16,8,FALSE)&amp;""""&amp;"#g'"&amp;"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0" s="60" t="s">
        <v>1107</v>
      </c>
    </row>
    <row r="171" spans="4:65" ht="36" customHeight="1">
      <c r="D171" s="138">
        <f t="shared" si="3"/>
        <v>33</v>
      </c>
      <c r="E171" s="139"/>
      <c r="F171" s="139"/>
      <c r="G171" s="140"/>
      <c r="H171" s="45" t="str">
        <f t="shared" ca="1" si="2"/>
        <v xml:space="preserve">clear; echo テストケース033; sh ./script/db_check_file_validate_config.sh; 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6" t="str" cm="1">
        <f t="array" ref="AE171">SUBSTITUTE(INDEX($H$113:$AQ$113, , MATCH($D171, $54:$54, 0)-7),"-","")</f>
        <v>正常</v>
      </c>
      <c r="AF171" s="147"/>
      <c r="AG171" s="148"/>
      <c r="AH171" s="143" t="s">
        <v>1143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9" t="str" cm="1">
        <f t="array" ref="AS171">SUBSTITUTE(TEXT(INDEX($H$116:$AQ$116,1,$D171),"000000"),"-","")</f>
        <v>230001</v>
      </c>
      <c r="AT171" s="70"/>
      <c r="AU171" s="71"/>
      <c r="AW171" s="73" t="str">
        <f>SUBSTITUTE(IF(VLOOKUP(AW$137,$AD$9:$AN$16,8,FALSE)=INDEX($E$60:$G$62,MATCH("●",INDEX($H$60:$AQ$62,,MATCH($D171,$54:$54,0)-7),0),1),"","sed -i "&amp;IF($AK$135="MacOS","'' ","")&amp;"'s#"&amp;AW$137&amp;"="""&amp;VLOOKUP(AW$137,$AD$9:$AN$16,8,FALSE)&amp;""""&amp;"#"&amp;AW$137&amp;"="&amp;""""&amp;INDEX($E$60:$G$62,MATCH("●",INDEX($H$60:$AQ$62,,MATCH($D171,$54:$54,0)-7),0),1)&amp;""""&amp;"#g'"&amp;" ${CONFIG_DIR}db_data_config.txt; export "&amp;AW$137&amp;"="&amp;""""&amp;INDEX($E$60:$G$62,MATCH("●",INDEX($H$60:$AQ$62,,MATCH($D171,$54:$54,0)-7),0),1)&amp;""";"),",",""",""")</f>
        <v/>
      </c>
      <c r="AX171" s="73" t="str">
        <f>SUBSTITUTE(IF(INDEX($E$60:$G$62,MATCH("●",INDEX($H$60:$AQ$62,,MATCH($D171,$54:$54,0)-7),0),1)=VLOOKUP(AX$137,$AD$9:$AN$16,8,FALSE),"","sed -i "&amp;IF($AK$135="MacOS","'' ","")&amp;"'s#"&amp;AX$137&amp;"="""&amp;INDEX($E$60:$G$62,MATCH("●",INDEX($H$60:$AQ$62,,MATCH($D171,$54:$54,0)-7),0),1)&amp;""""&amp;"#"&amp;AX$137&amp;"="&amp;""""&amp;VLOOKUP(AX$137,$AD$9:$AN$16,8,FALSE)&amp;""""&amp;"#g'"&amp;"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1" s="73" t="str">
        <f>SUBSTITUTE(IF(VLOOKUP(AY$137,$AD$9:$AN$16,8,FALSE)=INDEX($E$64:$G$69,MATCH("●",INDEX($H$64:$AQ$69,,MATCH($D171,$54:$54,0)-7),0),1),"","sed -i "&amp;IF($AK$135="MacOS","'' ","")&amp;"'s#"&amp;AY$137&amp;"="""&amp;VLOOKUP(AY$137,$AD$9:$AN$16,8,FALSE)&amp;""""&amp;"#"&amp;AY$137&amp;"="&amp;""""&amp;INDEX($E$64:$G$69,MATCH("●",INDEX($H$64:$AQ$69,,MATCH($D171,$54:$54,0)-7),0),1)&amp;""""&amp;"#g'"&amp;" ${CONFIG_DIR}db_data_config.txt; export "&amp;AY$137&amp;"="&amp;""""&amp;INDEX($E$64:$G$69,MATCH("●",INDEX($H$64:$AQ$69,,MATCH($D171,$54:$54,0)-7),0),1)&amp;""";"),",",""",""")</f>
        <v/>
      </c>
      <c r="AZ171" s="73" t="str">
        <f>SUBSTITUTE(IF(INDEX($E$64:$G$69,MATCH("●",INDEX($H$64:$AQ$69,,MATCH($D171,$54:$54,0)-7),0),1)=VLOOKUP(AZ$137,$AD$9:$AN$16,8,FALSE),"","sed -i "&amp;IF($AK$135="MacOS","'' ","")&amp;"'s#"&amp;AZ$137&amp;"="""&amp;INDEX($E$64:$G$69,MATCH("●",INDEX($H$64:$AQ$69,,MATCH($D171,$54:$54,0)-7),0),1)&amp;""""&amp;"#"&amp;AZ$137&amp;"="&amp;""""&amp;VLOOKUP(AZ$137,$AD$9:$AN$16,8,FALSE)&amp;""""&amp;"#g'"&amp;"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1" s="73" t="str">
        <f>SUBSTITUTE(IF(VLOOKUP(BA$137,$AD$9:$AN$16,8,FALSE)=INDEX($E$71:$G$78,MATCH("●",INDEX($H$71:$AQ$78,,MATCH($D171,$54:$54,0)-7),0),1),"","sed -i "&amp;IF($AK$135="MacOS","'' ","")&amp;"'s#"&amp;BA$137&amp;"="""&amp;VLOOKUP(BA$137,$AD$9:$AN$16,8,FALSE)&amp;""""&amp;"#"&amp;BA$137&amp;"="&amp;""""&amp;INDEX($E$71:$G$78,MATCH("●",INDEX($H$71:$AQ$78,,MATCH($D171,$54:$54,0)-7),0),1)&amp;""""&amp;"#g'"&amp;" ${CONFIG_DIR}db_data_config.txt; export "&amp;BA$137&amp;"="&amp;""""&amp;INDEX($E$71:$G$78,MATCH("●",INDEX($H$71:$AQ$78,,MATCH($D171,$54:$54,0)-7),0),1)&amp;""";"),",",""",""")</f>
        <v/>
      </c>
      <c r="BB171" s="73" t="str">
        <f>SUBSTITUTE(IF(INDEX($E$71:$G$78,MATCH("●",INDEX($H$71:$AQ$78,,MATCH($D171,$54:$54,0)-7),0),1)=VLOOKUP(BB$137,$AD$9:$AN$16,8,FALSE),"","sed -i "&amp;IF($AK$135="MacOS","'' ","")&amp;"'s#"&amp;BB$137&amp;"="""&amp;INDEX($E$71:$G$78,MATCH("●",INDEX($H$71:$AQ$78,,MATCH($D171,$54:$54,0)-7),0),1)&amp;""""&amp;"#"&amp;BB$137&amp;"="&amp;""""&amp;VLOOKUP(BB$137,$AD$9:$AN$16,8,FALSE)&amp;""""&amp;"#g'"&amp;"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1" s="73" t="str">
        <f>SUBSTITUTE(IF(VLOOKUP(BC$137,$AD$9:$AN$16,8,FALSE)=INDEX($E$80:$G$88,MATCH("●",INDEX($H$80:$AQ$88,,MATCH($D171,$54:$54,0)-7),0),1),"","sed -i "&amp;IF($AK$135="MacOS","'' ","")&amp;"'s#"&amp;BC$137&amp;"="""&amp;VLOOKUP(BC$137,$AD$9:$AN$16,8,FALSE)&amp;""""&amp;"#"&amp;BC$137&amp;"="&amp;""""&amp;INDEX($E$80:$G$88,MATCH("●",INDEX($H$80:$AQ$88,,MATCH($D171,$54:$54,0)-7),0),1)&amp;""""&amp;"#g'"&amp;" ${CONFIG_DIR}db_data_config.txt; export "&amp;BC$137&amp;"="&amp;""""&amp;INDEX($E$80:$G$88,MATCH("●",INDEX($H$80:$AQ$88,,MATCH($D171,$54:$54,0)-7),0),1)&amp;""";"),",",""",""")</f>
        <v/>
      </c>
      <c r="BD171" s="73" t="str">
        <f>SUBSTITUTE(IF(INDEX($E$80:$G$88,MATCH("●",INDEX($H$80:$AQ$88,,MATCH($D171,$54:$54,0)-7),0),1)=VLOOKUP(BD$137,$AD$9:$AN$16,8,FALSE),"","sed -i "&amp;IF($AK$135="MacOS","'' ","")&amp;"'s#"&amp;BD$137&amp;"="""&amp;INDEX($E$80:$G$88,MATCH("●",INDEX($H$80:$AQ$88,,MATCH($D171,$54:$54,0)-7),0),1)&amp;""""&amp;"#"&amp;BD$137&amp;"="&amp;""""&amp;VLOOKUP(BD$137,$AD$9:$AN$16,8,FALSE)&amp;""""&amp;"#g'"&amp;"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1" s="73" t="str">
        <f>SUBSTITUTE(IF(VLOOKUP(BE$137,$AD$9:$AN$16,8,FALSE)=INDEX($E$90:$G$93,MATCH("●",INDEX($H$90:$AQ$93,,MATCH($D171,$54:$54,0)-7),0),1),"","sed -i "&amp;IF($AK$135="MacOS","'' ","")&amp;"'s#"&amp;BE$137&amp;"="""&amp;VLOOKUP(BE$137,$AD$9:$AN$16,8,FALSE)&amp;""""&amp;"#"&amp;BE$137&amp;"="&amp;""""&amp;INDEX($E$90:$G$93,MATCH("●",INDEX($H$90:$AQ$93,,MATCH($D171,$54:$54,0)-7),0),1)&amp;""""&amp;"#g'"&amp;" ${CONFIG_DIR}db_data_config.txt; export "&amp;BE$137&amp;"="&amp;""""&amp;INDEX($E$90:$G$93,MATCH("●",INDEX($H$90:$AQ$93,,MATCH($D171,$54:$54,0)-7),0),1)&amp;""";"),",",""",""")</f>
        <v/>
      </c>
      <c r="BF171" s="73" t="str">
        <f>SUBSTITUTE(IF(INDEX($E$90:$G$93,MATCH("●",INDEX($H$90:$AQ$93,,MATCH($D171,$54:$54,0)-7),0),1)=VLOOKUP(BF$137,$AD$9:$AN$16,8,FALSE),"","sed -i "&amp;IF($AK$135="MacOS","'' ","")&amp;"'s#"&amp;BF$137&amp;"="""&amp;INDEX($E$90:$G$93,MATCH("●",INDEX($H$90:$AQ$93,,MATCH($D171,$54:$54,0)-7),0),1)&amp;""""&amp;"#"&amp;BF$137&amp;"="&amp;""""&amp;VLOOKUP(BF$137,$AD$9:$AN$16,8,FALSE)&amp;""""&amp;"#g'"&amp;"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1" s="73" t="str">
        <f>SUBSTITUTE(IF(VLOOKUP(BG$137,$AD$9:$AN$16,8,FALSE)=INDEX($E$95:$G$99,MATCH("●",INDEX($H$95:$AQ$99,,MATCH($D171,$54:$54,0)-7),0),1),"","sed -i "&amp;IF($AK$135="MacOS","'' ","")&amp;"'s#"&amp;BG$137&amp;"="""&amp;VLOOKUP(BG$137,$AD$9:$AN$16,8,FALSE)&amp;""""&amp;"#"&amp;BG$137&amp;"="&amp;""""&amp;INDEX($E$95:$G$99,MATCH("●",INDEX($H$95:$AQ$99,,MATCH($D171,$54:$54,0)-7),0),1)&amp;""""&amp;"#g'"&amp;" ${CONFIG_DIR}db_data_config.txt; export "&amp;BG$137&amp;"="&amp;""""&amp;INDEX($E$95:$G$99,MATCH("●",INDEX($H$95:$AQ$99,,MATCH($D171,$54:$54,0)-7),0),1)&amp;""";"),",",""",""")</f>
        <v/>
      </c>
      <c r="BH171" s="73" t="str">
        <f>SUBSTITUTE(IF(INDEX($E$95:$G$99,MATCH("●",INDEX($H$95:$AQ$99,,MATCH($D171,$54:$54,0)-7),0),1)=VLOOKUP(BH$137,$AD$9:$AN$16,8,FALSE),"","sed -i "&amp;IF($AK$135="MacOS","'' ","")&amp;"'s#"&amp;BH$137&amp;"="""&amp;INDEX($E$95:$G$99,MATCH("●",INDEX($H$95:$AQ$99,,MATCH($D171,$54:$54,0)-7),0),1)&amp;""""&amp;"#"&amp;BH$137&amp;"="&amp;""""&amp;VLOOKUP(BH$137,$AD$9:$AN$16,8,FALSE)&amp;""""&amp;"#g'"&amp;"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71" s="73" t="str">
        <f>SUBSTITUTE(IF(VLOOKUP(BI$137,$AD$9:$AN$16,8,FALSE)=INDEX($E$101:$G$105,MATCH("●",INDEX($H$101:$AQ$105,,MATCH($D171,$54:$54,0)-7),0),1),"","sed -i "&amp;IF($AK$135="MacOS","'' ","")&amp;"'s#"&amp;BI$137&amp;"="""&amp;VLOOKUP(BI$137,$AD$9:$AN$16,8,FALSE)&amp;""""&amp;"#"&amp;BI$137&amp;"="&amp;""""&amp;INDEX($E$101:$G$105,MATCH("●",INDEX($H$101:$AQ$105,,MATCH($D171,$54:$54,0)-7),0),1)&amp;""""&amp;"#g'"&amp;" ${CONFIG_DIR}db_data_config.txt; export "&amp;BI$137&amp;"="&amp;""""&amp;INDEX($E$101:$G$105,MATCH("●",INDEX($H$101:$AQ$105,,MATCH($D171,$54:$54,0)-7),0),1)&amp;""";"),",",""",""")</f>
        <v/>
      </c>
      <c r="BJ171" s="73" t="str">
        <f>SUBSTITUTE(IF(INDEX($E$101:$G$105,MATCH("●",INDEX($H$101:$AQ$105,,MATCH($D171,$54:$54,0)-7),0),1)=VLOOKUP(BJ$137,$AD$9:$AN$16,8,FALSE),"","sed -i "&amp;IF($AK$135="MacOS","'' ","")&amp;"'s#"&amp;BJ$137&amp;"="""&amp;INDEX($E$101:$G$105,MATCH("●",INDEX($H$101:$AQ$105,,MATCH($D171,$54:$54,0)-7),0),1)&amp;""""&amp;"#"&amp;BJ$137&amp;"="&amp;""""&amp;VLOOKUP(BJ$137,$AD$9:$AN$16,8,FALSE)&amp;""""&amp;"#g'"&amp;"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1" s="73" t="str">
        <f>SUBSTITUTE(IF(VLOOKUP(BK$137,$AD$9:$AN$16,8,FALSE)=INDEX($E$107:$G$111,MATCH("●",INDEX($H$107:$AQ$111,,MATCH($D171,$54:$54,0)-7),0),1),"","sed -i "&amp;IF($AK$135="MacOS","'' ","")&amp;"'s#"&amp;BK$137&amp;"="""&amp;VLOOKUP(BK$137,$AD$9:$AN$16,8,FALSE)&amp;""""&amp;"#"&amp;BK$137&amp;"="&amp;""""&amp;INDEX($E$107:$G$111,MATCH("●",INDEX($H$107:$AQ$111,,MATCH($D171,$54:$54,0)-7),0),1)&amp;""""&amp;"#g'"&amp;" ${CONFIG_DIR}db_data_config.txt; export "&amp;BK$137&amp;"="&amp;""""&amp;INDEX($E$107:$G$111,MATCH("●",INDEX($H$107:$AQ$111,,MATCH($D171,$54:$54,0)-7),0),1)&amp;""";"),",",""",""")</f>
        <v/>
      </c>
      <c r="BL171" s="73" t="str">
        <f>SUBSTITUTE(IF(INDEX($E$107:$G$111,MATCH("●",INDEX($H$107:$AQ$111,,MATCH($D171,$54:$54,0)-7),0),1)=VLOOKUP(BL$137,$AD$9:$AN$16,8,FALSE),"","sed -i "&amp;IF($AK$135="MacOS","'' ","")&amp;"'s#"&amp;BL$137&amp;"="""&amp;INDEX($E$107:$G$111,MATCH("●",INDEX($H$107:$AQ$111,,MATCH($D171,$54:$54,0)-7),0),1)&amp;""""&amp;"#"&amp;BL$137&amp;"="&amp;""""&amp;VLOOKUP(BL$137,$AD$9:$AN$16,8,FALSE)&amp;""""&amp;"#g'"&amp;"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1" s="60" t="s">
        <v>1107</v>
      </c>
    </row>
    <row r="172" spans="4:65" ht="36" customHeight="1">
      <c r="D172" s="138">
        <f t="shared" si="3"/>
        <v>34</v>
      </c>
      <c r="E172" s="139"/>
      <c r="F172" s="139"/>
      <c r="G172" s="140"/>
      <c r="H172" s="45" t="str">
        <f t="shared" ca="1" si="2"/>
        <v>clear; echo テストケース034; sed -i '' 's#FILE_FIELD_SEPARATOR="COMMA"#FILE_FIELD_SEPARATOR="TAB"#g' ${CONFIG_DIR}db_data_config.txt; export FILE_FIELD_SEPARATOR="TAB";sh ./script/db_check_file_validate_config.sh; sed -i '' 's#FILE_FIELD_SEPARATOR="TAB"#FILE_FIELD_SEPARATOR="COMMA"#g' ${CONFIG_DIR}db_data_config.txt; export FILE_FIELD_SEPARATOR="COMMA";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6" t="str" cm="1">
        <f t="array" ref="AE172">SUBSTITUTE(INDEX($H$113:$AQ$113, , MATCH($D172, $54:$54, 0)-7),"-","")</f>
        <v>正常</v>
      </c>
      <c r="AF172" s="147"/>
      <c r="AG172" s="148"/>
      <c r="AH172" s="143" t="s">
        <v>1145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9" t="str" cm="1">
        <f t="array" ref="AS172">SUBSTITUTE(TEXT(INDEX($H$116:$AQ$116,1,$D172),"000000"),"-","")</f>
        <v>230001</v>
      </c>
      <c r="AT172" s="70"/>
      <c r="AU172" s="71"/>
      <c r="AW172" s="73" t="str">
        <f>SUBSTITUTE(IF(VLOOKUP(AW$137,$AD$9:$AN$16,8,FALSE)=INDEX($E$60:$G$62,MATCH("●",INDEX($H$60:$AQ$62,,MATCH($D172,$54:$54,0)-7),0),1),"","sed -i "&amp;IF($AK$135="MacOS","'' ","")&amp;"'s#"&amp;AW$137&amp;"="""&amp;VLOOKUP(AW$137,$AD$9:$AN$16,8,FALSE)&amp;""""&amp;"#"&amp;AW$137&amp;"="&amp;""""&amp;INDEX($E$60:$G$62,MATCH("●",INDEX($H$60:$AQ$62,,MATCH($D172,$54:$54,0)-7),0),1)&amp;""""&amp;"#g'"&amp;" ${CONFIG_DIR}db_data_config.txt; export "&amp;AW$137&amp;"="&amp;""""&amp;INDEX($E$60:$G$62,MATCH("●",INDEX($H$60:$AQ$62,,MATCH($D172,$54:$54,0)-7),0),1)&amp;""";"),",",""",""")</f>
        <v/>
      </c>
      <c r="AX172" s="73" t="str">
        <f>SUBSTITUTE(IF(INDEX($E$60:$G$62,MATCH("●",INDEX($H$60:$AQ$62,,MATCH($D172,$54:$54,0)-7),0),1)=VLOOKUP(AX$137,$AD$9:$AN$16,8,FALSE),"","sed -i "&amp;IF($AK$135="MacOS","'' ","")&amp;"'s#"&amp;AX$137&amp;"="""&amp;INDEX($E$60:$G$62,MATCH("●",INDEX($H$60:$AQ$62,,MATCH($D172,$54:$54,0)-7),0),1)&amp;""""&amp;"#"&amp;AX$137&amp;"="&amp;""""&amp;VLOOKUP(AX$137,$AD$9:$AN$16,8,FALSE)&amp;""""&amp;"#g'"&amp;"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2" s="73" t="str">
        <f>SUBSTITUTE(IF(VLOOKUP(AY$137,$AD$9:$AN$16,8,FALSE)=INDEX($E$64:$G$69,MATCH("●",INDEX($H$64:$AQ$69,,MATCH($D172,$54:$54,0)-7),0),1),"","sed -i "&amp;IF($AK$135="MacOS","'' ","")&amp;"'s#"&amp;AY$137&amp;"="""&amp;VLOOKUP(AY$137,$AD$9:$AN$16,8,FALSE)&amp;""""&amp;"#"&amp;AY$137&amp;"="&amp;""""&amp;INDEX($E$64:$G$69,MATCH("●",INDEX($H$64:$AQ$69,,MATCH($D172,$54:$54,0)-7),0),1)&amp;""""&amp;"#g'"&amp;" ${CONFIG_DIR}db_data_config.txt; export "&amp;AY$137&amp;"="&amp;""""&amp;INDEX($E$64:$G$69,MATCH("●",INDEX($H$64:$AQ$69,,MATCH($D172,$54:$54,0)-7),0),1)&amp;""";"),",",""",""")</f>
        <v/>
      </c>
      <c r="AZ172" s="73" t="str">
        <f>SUBSTITUTE(IF(INDEX($E$64:$G$69,MATCH("●",INDEX($H$64:$AQ$69,,MATCH($D172,$54:$54,0)-7),0),1)=VLOOKUP(AZ$137,$AD$9:$AN$16,8,FALSE),"","sed -i "&amp;IF($AK$135="MacOS","'' ","")&amp;"'s#"&amp;AZ$137&amp;"="""&amp;INDEX($E$64:$G$69,MATCH("●",INDEX($H$64:$AQ$69,,MATCH($D172,$54:$54,0)-7),0),1)&amp;""""&amp;"#"&amp;AZ$137&amp;"="&amp;""""&amp;VLOOKUP(AZ$137,$AD$9:$AN$16,8,FALSE)&amp;""""&amp;"#g'"&amp;"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2" s="73" t="str">
        <f>SUBSTITUTE(IF(VLOOKUP(BA$137,$AD$9:$AN$16,8,FALSE)=INDEX($E$71:$G$78,MATCH("●",INDEX($H$71:$AQ$78,,MATCH($D172,$54:$54,0)-7),0),1),"","sed -i "&amp;IF($AK$135="MacOS","'' ","")&amp;"'s#"&amp;BA$137&amp;"="""&amp;VLOOKUP(BA$137,$AD$9:$AN$16,8,FALSE)&amp;""""&amp;"#"&amp;BA$137&amp;"="&amp;""""&amp;INDEX($E$71:$G$78,MATCH("●",INDEX($H$71:$AQ$78,,MATCH($D172,$54:$54,0)-7),0),1)&amp;""""&amp;"#g'"&amp;" ${CONFIG_DIR}db_data_config.txt; export "&amp;BA$137&amp;"="&amp;""""&amp;INDEX($E$71:$G$78,MATCH("●",INDEX($H$71:$AQ$78,,MATCH($D172,$54:$54,0)-7),0),1)&amp;""";"),",",""",""")</f>
        <v/>
      </c>
      <c r="BB172" s="73" t="str">
        <f>SUBSTITUTE(IF(INDEX($E$71:$G$78,MATCH("●",INDEX($H$71:$AQ$78,,MATCH($D172,$54:$54,0)-7),0),1)=VLOOKUP(BB$137,$AD$9:$AN$16,8,FALSE),"","sed -i "&amp;IF($AK$135="MacOS","'' ","")&amp;"'s#"&amp;BB$137&amp;"="""&amp;INDEX($E$71:$G$78,MATCH("●",INDEX($H$71:$AQ$78,,MATCH($D172,$54:$54,0)-7),0),1)&amp;""""&amp;"#"&amp;BB$137&amp;"="&amp;""""&amp;VLOOKUP(BB$137,$AD$9:$AN$16,8,FALSE)&amp;""""&amp;"#g'"&amp;"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2" s="73" t="str">
        <f>SUBSTITUTE(IF(VLOOKUP(BC$137,$AD$9:$AN$16,8,FALSE)=INDEX($E$80:$G$88,MATCH("●",INDEX($H$80:$AQ$88,,MATCH($D172,$54:$54,0)-7),0),1),"","sed -i "&amp;IF($AK$135="MacOS","'' ","")&amp;"'s#"&amp;BC$137&amp;"="""&amp;VLOOKUP(BC$137,$AD$9:$AN$16,8,FALSE)&amp;""""&amp;"#"&amp;BC$137&amp;"="&amp;""""&amp;INDEX($E$80:$G$88,MATCH("●",INDEX($H$80:$AQ$88,,MATCH($D172,$54:$54,0)-7),0),1)&amp;""""&amp;"#g'"&amp;" ${CONFIG_DIR}db_data_config.txt; export "&amp;BC$137&amp;"="&amp;""""&amp;INDEX($E$80:$G$88,MATCH("●",INDEX($H$80:$AQ$88,,MATCH($D172,$54:$54,0)-7),0),1)&amp;""";"),",",""",""")</f>
        <v/>
      </c>
      <c r="BD172" s="73" t="str">
        <f>SUBSTITUTE(IF(INDEX($E$80:$G$88,MATCH("●",INDEX($H$80:$AQ$88,,MATCH($D172,$54:$54,0)-7),0),1)=VLOOKUP(BD$137,$AD$9:$AN$16,8,FALSE),"","sed -i "&amp;IF($AK$135="MacOS","'' ","")&amp;"'s#"&amp;BD$137&amp;"="""&amp;INDEX($E$80:$G$88,MATCH("●",INDEX($H$80:$AQ$88,,MATCH($D172,$54:$54,0)-7),0),1)&amp;""""&amp;"#"&amp;BD$137&amp;"="&amp;""""&amp;VLOOKUP(BD$137,$AD$9:$AN$16,8,FALSE)&amp;""""&amp;"#g'"&amp;"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2" s="73" t="str">
        <f>SUBSTITUTE(IF(VLOOKUP(BE$137,$AD$9:$AN$16,8,FALSE)=INDEX($E$90:$G$93,MATCH("●",INDEX($H$90:$AQ$93,,MATCH($D172,$54:$54,0)-7),0),1),"","sed -i "&amp;IF($AK$135="MacOS","'' ","")&amp;"'s#"&amp;BE$137&amp;"="""&amp;VLOOKUP(BE$137,$AD$9:$AN$16,8,FALSE)&amp;""""&amp;"#"&amp;BE$137&amp;"="&amp;""""&amp;INDEX($E$90:$G$93,MATCH("●",INDEX($H$90:$AQ$93,,MATCH($D172,$54:$54,0)-7),0),1)&amp;""""&amp;"#g'"&amp;" ${CONFIG_DIR}db_data_config.txt; export "&amp;BE$137&amp;"="&amp;""""&amp;INDEX($E$90:$G$93,MATCH("●",INDEX($H$90:$AQ$93,,MATCH($D172,$54:$54,0)-7),0),1)&amp;""";"),",",""",""")</f>
        <v/>
      </c>
      <c r="BF172" s="73" t="str">
        <f>SUBSTITUTE(IF(INDEX($E$90:$G$93,MATCH("●",INDEX($H$90:$AQ$93,,MATCH($D172,$54:$54,0)-7),0),1)=VLOOKUP(BF$137,$AD$9:$AN$16,8,FALSE),"","sed -i "&amp;IF($AK$135="MacOS","'' ","")&amp;"'s#"&amp;BF$137&amp;"="""&amp;INDEX($E$90:$G$93,MATCH("●",INDEX($H$90:$AQ$93,,MATCH($D172,$54:$54,0)-7),0),1)&amp;""""&amp;"#"&amp;BF$137&amp;"="&amp;""""&amp;VLOOKUP(BF$137,$AD$9:$AN$16,8,FALSE)&amp;""""&amp;"#g'"&amp;"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2" s="73" t="str">
        <f>SUBSTITUTE(IF(VLOOKUP(BG$137,$AD$9:$AN$16,8,FALSE)=INDEX($E$95:$G$99,MATCH("●",INDEX($H$95:$AQ$99,,MATCH($D172,$54:$54,0)-7),0),1),"","sed -i "&amp;IF($AK$135="MacOS","'' ","")&amp;"'s#"&amp;BG$137&amp;"="""&amp;VLOOKUP(BG$137,$AD$9:$AN$16,8,FALSE)&amp;""""&amp;"#"&amp;BG$137&amp;"="&amp;""""&amp;INDEX($E$95:$G$99,MATCH("●",INDEX($H$95:$AQ$99,,MATCH($D172,$54:$54,0)-7),0),1)&amp;""""&amp;"#g'"&amp;" ${CONFIG_DIR}db_data_config.txt; export "&amp;BG$137&amp;"="&amp;""""&amp;INDEX($E$95:$G$99,MATCH("●",INDEX($H$95:$AQ$99,,MATCH($D172,$54:$54,0)-7),0),1)&amp;""";"),",",""",""")</f>
        <v>sed -i '' 's#FILE_FIELD_SEPARATOR="COMMA"#FILE_FIELD_SEPARATOR="TAB"#g' ${CONFIG_DIR}db_data_config.txt; export FILE_FIELD_SEPARATOR="TAB";</v>
      </c>
      <c r="BH172" s="73" t="str">
        <f>SUBSTITUTE(IF(INDEX($E$95:$G$99,MATCH("●",INDEX($H$95:$AQ$99,,MATCH($D172,$54:$54,0)-7),0),1)=VLOOKUP(BH$137,$AD$9:$AN$16,8,FALSE),"","sed -i "&amp;IF($AK$135="MacOS","'' ","")&amp;"'s#"&amp;BH$137&amp;"="""&amp;INDEX($E$95:$G$99,MATCH("●",INDEX($H$95:$AQ$99,,MATCH($D172,$54:$54,0)-7),0),1)&amp;""""&amp;"#"&amp;BH$137&amp;"="&amp;""""&amp;VLOOKUP(BH$137,$AD$9:$AN$16,8,FALSE)&amp;""""&amp;"#g'"&amp;"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's#FILE_FIELD_SEPARATOR="TAB"#FILE_FIELD_SEPARATOR="COMMA"#g' ${CONFIG_DIR}db_data_config.txt; export FILE_FIELD_SEPARATOR="COMMA";</v>
      </c>
      <c r="BI172" s="73" t="str">
        <f>SUBSTITUTE(IF(VLOOKUP(BI$137,$AD$9:$AN$16,8,FALSE)=INDEX($E$101:$G$105,MATCH("●",INDEX($H$101:$AQ$105,,MATCH($D172,$54:$54,0)-7),0),1),"","sed -i "&amp;IF($AK$135="MacOS","'' ","")&amp;"'s#"&amp;BI$137&amp;"="""&amp;VLOOKUP(BI$137,$AD$9:$AN$16,8,FALSE)&amp;""""&amp;"#"&amp;BI$137&amp;"="&amp;""""&amp;INDEX($E$101:$G$105,MATCH("●",INDEX($H$101:$AQ$105,,MATCH($D172,$54:$54,0)-7),0),1)&amp;""""&amp;"#g'"&amp;" ${CONFIG_DIR}db_data_config.txt; export "&amp;BI$137&amp;"="&amp;""""&amp;INDEX($E$101:$G$105,MATCH("●",INDEX($H$101:$AQ$105,,MATCH($D172,$54:$54,0)-7),0),1)&amp;""";"),",",""",""")</f>
        <v/>
      </c>
      <c r="BJ172" s="73" t="str">
        <f>SUBSTITUTE(IF(INDEX($E$101:$G$105,MATCH("●",INDEX($H$101:$AQ$105,,MATCH($D172,$54:$54,0)-7),0),1)=VLOOKUP(BJ$137,$AD$9:$AN$16,8,FALSE),"","sed -i "&amp;IF($AK$135="MacOS","'' ","")&amp;"'s#"&amp;BJ$137&amp;"="""&amp;INDEX($E$101:$G$105,MATCH("●",INDEX($H$101:$AQ$105,,MATCH($D172,$54:$54,0)-7),0),1)&amp;""""&amp;"#"&amp;BJ$137&amp;"="&amp;""""&amp;VLOOKUP(BJ$137,$AD$9:$AN$16,8,FALSE)&amp;""""&amp;"#g'"&amp;"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2" s="73" t="str">
        <f>SUBSTITUTE(IF(VLOOKUP(BK$137,$AD$9:$AN$16,8,FALSE)=INDEX($E$107:$G$111,MATCH("●",INDEX($H$107:$AQ$111,,MATCH($D172,$54:$54,0)-7),0),1),"","sed -i "&amp;IF($AK$135="MacOS","'' ","")&amp;"'s#"&amp;BK$137&amp;"="""&amp;VLOOKUP(BK$137,$AD$9:$AN$16,8,FALSE)&amp;""""&amp;"#"&amp;BK$137&amp;"="&amp;""""&amp;INDEX($E$107:$G$111,MATCH("●",INDEX($H$107:$AQ$111,,MATCH($D172,$54:$54,0)-7),0),1)&amp;""""&amp;"#g'"&amp;" ${CONFIG_DIR}db_data_config.txt; export "&amp;BK$137&amp;"="&amp;""""&amp;INDEX($E$107:$G$111,MATCH("●",INDEX($H$107:$AQ$111,,MATCH($D172,$54:$54,0)-7),0),1)&amp;""";"),",",""",""")</f>
        <v/>
      </c>
      <c r="BL172" s="73" t="str">
        <f>SUBSTITUTE(IF(INDEX($E$107:$G$111,MATCH("●",INDEX($H$107:$AQ$111,,MATCH($D172,$54:$54,0)-7),0),1)=VLOOKUP(BL$137,$AD$9:$AN$16,8,FALSE),"","sed -i "&amp;IF($AK$135="MacOS","'' ","")&amp;"'s#"&amp;BL$137&amp;"="""&amp;INDEX($E$107:$G$111,MATCH("●",INDEX($H$107:$AQ$111,,MATCH($D172,$54:$54,0)-7),0),1)&amp;""""&amp;"#"&amp;BL$137&amp;"="&amp;""""&amp;VLOOKUP(BL$137,$AD$9:$AN$16,8,FALSE)&amp;""""&amp;"#g'"&amp;"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2" s="60" t="s">
        <v>1107</v>
      </c>
    </row>
    <row r="173" spans="4:65" ht="36" customHeight="1">
      <c r="D173" s="138">
        <f t="shared" si="3"/>
        <v>35</v>
      </c>
      <c r="E173" s="139"/>
      <c r="F173" s="139"/>
      <c r="G173" s="140"/>
      <c r="H173" s="45" t="str">
        <f t="shared" ca="1" si="2"/>
        <v>clear; echo テストケース035; sed -i '' 's#FILE_FIELD_SEPARATOR="COMMA"#FILE_FIELD_SEPARATOR="NONE"#g' ${CONFIG_DIR}db_data_config.txt; export FILE_FIELD_SEPARATOR="NONE";sh ./script/db_check_file_validate_config.sh; sed -i '' 's#FILE_FIELD_SEPARATOR="NONE"#FILE_FIELD_SEPARATOR="COMMA"#g' ${CONFIG_DIR}db_data_config.txt; export FILE_FIELD_SEPARATOR="COMMA";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6" t="str" cm="1">
        <f t="array" ref="AE173">SUBSTITUTE(INDEX($H$113:$AQ$113, , MATCH($D173, $54:$54, 0)-7),"-","")</f>
        <v>正常</v>
      </c>
      <c r="AF173" s="147"/>
      <c r="AG173" s="148"/>
      <c r="AH173" s="143" t="s">
        <v>1144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9" t="str" cm="1">
        <f t="array" ref="AS173">SUBSTITUTE(TEXT(INDEX($H$116:$AQ$116,1,$D173),"000000"),"-","")</f>
        <v>230001</v>
      </c>
      <c r="AT173" s="70"/>
      <c r="AU173" s="71"/>
      <c r="AW173" s="73" t="str">
        <f>SUBSTITUTE(IF(VLOOKUP(AW$137,$AD$9:$AN$16,8,FALSE)=INDEX($E$60:$G$62,MATCH("●",INDEX($H$60:$AQ$62,,MATCH($D173,$54:$54,0)-7),0),1),"","sed -i "&amp;IF($AK$135="MacOS","'' ","")&amp;"'s#"&amp;AW$137&amp;"="""&amp;VLOOKUP(AW$137,$AD$9:$AN$16,8,FALSE)&amp;""""&amp;"#"&amp;AW$137&amp;"="&amp;""""&amp;INDEX($E$60:$G$62,MATCH("●",INDEX($H$60:$AQ$62,,MATCH($D173,$54:$54,0)-7),0),1)&amp;""""&amp;"#g'"&amp;" ${CONFIG_DIR}db_data_config.txt; export "&amp;AW$137&amp;"="&amp;""""&amp;INDEX($E$60:$G$62,MATCH("●",INDEX($H$60:$AQ$62,,MATCH($D173,$54:$54,0)-7),0),1)&amp;""";"),",",""",""")</f>
        <v/>
      </c>
      <c r="AX173" s="73" t="str">
        <f>SUBSTITUTE(IF(INDEX($E$60:$G$62,MATCH("●",INDEX($H$60:$AQ$62,,MATCH($D173,$54:$54,0)-7),0),1)=VLOOKUP(AX$137,$AD$9:$AN$16,8,FALSE),"","sed -i "&amp;IF($AK$135="MacOS","'' ","")&amp;"'s#"&amp;AX$137&amp;"="""&amp;INDEX($E$60:$G$62,MATCH("●",INDEX($H$60:$AQ$62,,MATCH($D173,$54:$54,0)-7),0),1)&amp;""""&amp;"#"&amp;AX$137&amp;"="&amp;""""&amp;VLOOKUP(AX$137,$AD$9:$AN$16,8,FALSE)&amp;""""&amp;"#g'"&amp;"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3" s="73" t="str">
        <f>SUBSTITUTE(IF(VLOOKUP(AY$137,$AD$9:$AN$16,8,FALSE)=INDEX($E$64:$G$69,MATCH("●",INDEX($H$64:$AQ$69,,MATCH($D173,$54:$54,0)-7),0),1),"","sed -i "&amp;IF($AK$135="MacOS","'' ","")&amp;"'s#"&amp;AY$137&amp;"="""&amp;VLOOKUP(AY$137,$AD$9:$AN$16,8,FALSE)&amp;""""&amp;"#"&amp;AY$137&amp;"="&amp;""""&amp;INDEX($E$64:$G$69,MATCH("●",INDEX($H$64:$AQ$69,,MATCH($D173,$54:$54,0)-7),0),1)&amp;""""&amp;"#g'"&amp;" ${CONFIG_DIR}db_data_config.txt; export "&amp;AY$137&amp;"="&amp;""""&amp;INDEX($E$64:$G$69,MATCH("●",INDEX($H$64:$AQ$69,,MATCH($D173,$54:$54,0)-7),0),1)&amp;""";"),",",""",""")</f>
        <v/>
      </c>
      <c r="AZ173" s="73" t="str">
        <f>SUBSTITUTE(IF(INDEX($E$64:$G$69,MATCH("●",INDEX($H$64:$AQ$69,,MATCH($D173,$54:$54,0)-7),0),1)=VLOOKUP(AZ$137,$AD$9:$AN$16,8,FALSE),"","sed -i "&amp;IF($AK$135="MacOS","'' ","")&amp;"'s#"&amp;AZ$137&amp;"="""&amp;INDEX($E$64:$G$69,MATCH("●",INDEX($H$64:$AQ$69,,MATCH($D173,$54:$54,0)-7),0),1)&amp;""""&amp;"#"&amp;AZ$137&amp;"="&amp;""""&amp;VLOOKUP(AZ$137,$AD$9:$AN$16,8,FALSE)&amp;""""&amp;"#g'"&amp;"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3" s="73" t="str">
        <f>SUBSTITUTE(IF(VLOOKUP(BA$137,$AD$9:$AN$16,8,FALSE)=INDEX($E$71:$G$78,MATCH("●",INDEX($H$71:$AQ$78,,MATCH($D173,$54:$54,0)-7),0),1),"","sed -i "&amp;IF($AK$135="MacOS","'' ","")&amp;"'s#"&amp;BA$137&amp;"="""&amp;VLOOKUP(BA$137,$AD$9:$AN$16,8,FALSE)&amp;""""&amp;"#"&amp;BA$137&amp;"="&amp;""""&amp;INDEX($E$71:$G$78,MATCH("●",INDEX($H$71:$AQ$78,,MATCH($D173,$54:$54,0)-7),0),1)&amp;""""&amp;"#g'"&amp;" ${CONFIG_DIR}db_data_config.txt; export "&amp;BA$137&amp;"="&amp;""""&amp;INDEX($E$71:$G$78,MATCH("●",INDEX($H$71:$AQ$78,,MATCH($D173,$54:$54,0)-7),0),1)&amp;""";"),",",""",""")</f>
        <v/>
      </c>
      <c r="BB173" s="73" t="str">
        <f>SUBSTITUTE(IF(INDEX($E$71:$G$78,MATCH("●",INDEX($H$71:$AQ$78,,MATCH($D173,$54:$54,0)-7),0),1)=VLOOKUP(BB$137,$AD$9:$AN$16,8,FALSE),"","sed -i "&amp;IF($AK$135="MacOS","'' ","")&amp;"'s#"&amp;BB$137&amp;"="""&amp;INDEX($E$71:$G$78,MATCH("●",INDEX($H$71:$AQ$78,,MATCH($D173,$54:$54,0)-7),0),1)&amp;""""&amp;"#"&amp;BB$137&amp;"="&amp;""""&amp;VLOOKUP(BB$137,$AD$9:$AN$16,8,FALSE)&amp;""""&amp;"#g'"&amp;"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3" s="73" t="str">
        <f>SUBSTITUTE(IF(VLOOKUP(BC$137,$AD$9:$AN$16,8,FALSE)=INDEX($E$80:$G$88,MATCH("●",INDEX($H$80:$AQ$88,,MATCH($D173,$54:$54,0)-7),0),1),"","sed -i "&amp;IF($AK$135="MacOS","'' ","")&amp;"'s#"&amp;BC$137&amp;"="""&amp;VLOOKUP(BC$137,$AD$9:$AN$16,8,FALSE)&amp;""""&amp;"#"&amp;BC$137&amp;"="&amp;""""&amp;INDEX($E$80:$G$88,MATCH("●",INDEX($H$80:$AQ$88,,MATCH($D173,$54:$54,0)-7),0),1)&amp;""""&amp;"#g'"&amp;" ${CONFIG_DIR}db_data_config.txt; export "&amp;BC$137&amp;"="&amp;""""&amp;INDEX($E$80:$G$88,MATCH("●",INDEX($H$80:$AQ$88,,MATCH($D173,$54:$54,0)-7),0),1)&amp;""";"),",",""",""")</f>
        <v/>
      </c>
      <c r="BD173" s="73" t="str">
        <f>SUBSTITUTE(IF(INDEX($E$80:$G$88,MATCH("●",INDEX($H$80:$AQ$88,,MATCH($D173,$54:$54,0)-7),0),1)=VLOOKUP(BD$137,$AD$9:$AN$16,8,FALSE),"","sed -i "&amp;IF($AK$135="MacOS","'' ","")&amp;"'s#"&amp;BD$137&amp;"="""&amp;INDEX($E$80:$G$88,MATCH("●",INDEX($H$80:$AQ$88,,MATCH($D173,$54:$54,0)-7),0),1)&amp;""""&amp;"#"&amp;BD$137&amp;"="&amp;""""&amp;VLOOKUP(BD$137,$AD$9:$AN$16,8,FALSE)&amp;""""&amp;"#g'"&amp;"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3" s="73" t="str">
        <f>SUBSTITUTE(IF(VLOOKUP(BE$137,$AD$9:$AN$16,8,FALSE)=INDEX($E$90:$G$93,MATCH("●",INDEX($H$90:$AQ$93,,MATCH($D173,$54:$54,0)-7),0),1),"","sed -i "&amp;IF($AK$135="MacOS","'' ","")&amp;"'s#"&amp;BE$137&amp;"="""&amp;VLOOKUP(BE$137,$AD$9:$AN$16,8,FALSE)&amp;""""&amp;"#"&amp;BE$137&amp;"="&amp;""""&amp;INDEX($E$90:$G$93,MATCH("●",INDEX($H$90:$AQ$93,,MATCH($D173,$54:$54,0)-7),0),1)&amp;""""&amp;"#g'"&amp;" ${CONFIG_DIR}db_data_config.txt; export "&amp;BE$137&amp;"="&amp;""""&amp;INDEX($E$90:$G$93,MATCH("●",INDEX($H$90:$AQ$93,,MATCH($D173,$54:$54,0)-7),0),1)&amp;""";"),",",""",""")</f>
        <v/>
      </c>
      <c r="BF173" s="73" t="str">
        <f>SUBSTITUTE(IF(INDEX($E$90:$G$93,MATCH("●",INDEX($H$90:$AQ$93,,MATCH($D173,$54:$54,0)-7),0),1)=VLOOKUP(BF$137,$AD$9:$AN$16,8,FALSE),"","sed -i "&amp;IF($AK$135="MacOS","'' ","")&amp;"'s#"&amp;BF$137&amp;"="""&amp;INDEX($E$90:$G$93,MATCH("●",INDEX($H$90:$AQ$93,,MATCH($D173,$54:$54,0)-7),0),1)&amp;""""&amp;"#"&amp;BF$137&amp;"="&amp;""""&amp;VLOOKUP(BF$137,$AD$9:$AN$16,8,FALSE)&amp;""""&amp;"#g'"&amp;"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3" s="73" t="str">
        <f>SUBSTITUTE(IF(VLOOKUP(BG$137,$AD$9:$AN$16,8,FALSE)=INDEX($E$95:$G$99,MATCH("●",INDEX($H$95:$AQ$99,,MATCH($D173,$54:$54,0)-7),0),1),"","sed -i "&amp;IF($AK$135="MacOS","'' ","")&amp;"'s#"&amp;BG$137&amp;"="""&amp;VLOOKUP(BG$137,$AD$9:$AN$16,8,FALSE)&amp;""""&amp;"#"&amp;BG$137&amp;"="&amp;""""&amp;INDEX($E$95:$G$99,MATCH("●",INDEX($H$95:$AQ$99,,MATCH($D173,$54:$54,0)-7),0),1)&amp;""""&amp;"#g'"&amp;" ${CONFIG_DIR}db_data_config.txt; export "&amp;BG$137&amp;"="&amp;""""&amp;INDEX($E$95:$G$99,MATCH("●",INDEX($H$95:$AQ$99,,MATCH($D173,$54:$54,0)-7),0),1)&amp;""";"),",",""",""")</f>
        <v>sed -i '' 's#FILE_FIELD_SEPARATOR="COMMA"#FILE_FIELD_SEPARATOR="NONE"#g' ${CONFIG_DIR}db_data_config.txt; export FILE_FIELD_SEPARATOR="NONE";</v>
      </c>
      <c r="BH173" s="73" t="str">
        <f>SUBSTITUTE(IF(INDEX($E$95:$G$99,MATCH("●",INDEX($H$95:$AQ$99,,MATCH($D173,$54:$54,0)-7),0),1)=VLOOKUP(BH$137,$AD$9:$AN$16,8,FALSE),"","sed -i "&amp;IF($AK$135="MacOS","'' ","")&amp;"'s#"&amp;BH$137&amp;"="""&amp;INDEX($E$95:$G$99,MATCH("●",INDEX($H$95:$AQ$99,,MATCH($D173,$54:$54,0)-7),0),1)&amp;""""&amp;"#"&amp;BH$137&amp;"="&amp;""""&amp;VLOOKUP(BH$137,$AD$9:$AN$16,8,FALSE)&amp;""""&amp;"#g'"&amp;"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's#FILE_FIELD_SEPARATOR="NONE"#FILE_FIELD_SEPARATOR="COMMA"#g' ${CONFIG_DIR}db_data_config.txt; export FILE_FIELD_SEPARATOR="COMMA";</v>
      </c>
      <c r="BI173" s="73" t="str">
        <f>SUBSTITUTE(IF(VLOOKUP(BI$137,$AD$9:$AN$16,8,FALSE)=INDEX($E$101:$G$105,MATCH("●",INDEX($H$101:$AQ$105,,MATCH($D173,$54:$54,0)-7),0),1),"","sed -i "&amp;IF($AK$135="MacOS","'' ","")&amp;"'s#"&amp;BI$137&amp;"="""&amp;VLOOKUP(BI$137,$AD$9:$AN$16,8,FALSE)&amp;""""&amp;"#"&amp;BI$137&amp;"="&amp;""""&amp;INDEX($E$101:$G$105,MATCH("●",INDEX($H$101:$AQ$105,,MATCH($D173,$54:$54,0)-7),0),1)&amp;""""&amp;"#g'"&amp;" ${CONFIG_DIR}db_data_config.txt; export "&amp;BI$137&amp;"="&amp;""""&amp;INDEX($E$101:$G$105,MATCH("●",INDEX($H$101:$AQ$105,,MATCH($D173,$54:$54,0)-7),0),1)&amp;""";"),",",""",""")</f>
        <v/>
      </c>
      <c r="BJ173" s="73" t="str">
        <f>SUBSTITUTE(IF(INDEX($E$101:$G$105,MATCH("●",INDEX($H$101:$AQ$105,,MATCH($D173,$54:$54,0)-7),0),1)=VLOOKUP(BJ$137,$AD$9:$AN$16,8,FALSE),"","sed -i "&amp;IF($AK$135="MacOS","'' ","")&amp;"'s#"&amp;BJ$137&amp;"="""&amp;INDEX($E$101:$G$105,MATCH("●",INDEX($H$101:$AQ$105,,MATCH($D173,$54:$54,0)-7),0),1)&amp;""""&amp;"#"&amp;BJ$137&amp;"="&amp;""""&amp;VLOOKUP(BJ$137,$AD$9:$AN$16,8,FALSE)&amp;""""&amp;"#g'"&amp;"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3" s="73" t="str">
        <f>SUBSTITUTE(IF(VLOOKUP(BK$137,$AD$9:$AN$16,8,FALSE)=INDEX($E$107:$G$111,MATCH("●",INDEX($H$107:$AQ$111,,MATCH($D173,$54:$54,0)-7),0),1),"","sed -i "&amp;IF($AK$135="MacOS","'' ","")&amp;"'s#"&amp;BK$137&amp;"="""&amp;VLOOKUP(BK$137,$AD$9:$AN$16,8,FALSE)&amp;""""&amp;"#"&amp;BK$137&amp;"="&amp;""""&amp;INDEX($E$107:$G$111,MATCH("●",INDEX($H$107:$AQ$111,,MATCH($D173,$54:$54,0)-7),0),1)&amp;""""&amp;"#g'"&amp;" ${CONFIG_DIR}db_data_config.txt; export "&amp;BK$137&amp;"="&amp;""""&amp;INDEX($E$107:$G$111,MATCH("●",INDEX($H$107:$AQ$111,,MATCH($D173,$54:$54,0)-7),0),1)&amp;""";"),",",""",""")</f>
        <v/>
      </c>
      <c r="BL173" s="73" t="str">
        <f>SUBSTITUTE(IF(INDEX($E$107:$G$111,MATCH("●",INDEX($H$107:$AQ$111,,MATCH($D173,$54:$54,0)-7),0),1)=VLOOKUP(BL$137,$AD$9:$AN$16,8,FALSE),"","sed -i "&amp;IF($AK$135="MacOS","'' ","")&amp;"'s#"&amp;BL$137&amp;"="""&amp;INDEX($E$107:$G$111,MATCH("●",INDEX($H$107:$AQ$111,,MATCH($D173,$54:$54,0)-7),0),1)&amp;""""&amp;"#"&amp;BL$137&amp;"="&amp;""""&amp;VLOOKUP(BL$137,$AD$9:$AN$16,8,FALSE)&amp;""""&amp;"#g'"&amp;"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3" s="60" t="s">
        <v>1107</v>
      </c>
    </row>
    <row r="174" spans="4:65" ht="36" customHeight="1">
      <c r="D174" s="138">
        <f t="shared" si="3"/>
        <v>36</v>
      </c>
      <c r="E174" s="139"/>
      <c r="F174" s="139"/>
      <c r="G174" s="140"/>
      <c r="H174" s="45" t="str">
        <f t="shared" ca="1" si="2"/>
        <v>clear; echo テストケース036; sed -i '' 's#FILE_FIELD_SEPARATOR="COMMA"#FILE_FIELD_SEPARATOR="COLON"#g' ${CONFIG_DIR}db_data_config.txt; export FILE_FIELD_SEPARATOR="COLON";sh ./script/db_check_file_validate_config.sh; sed -i '' 's#FILE_FIELD_SEPARATOR="COLON"#FILE_FIELD_SEPARATOR="COMMA"#g' ${CONFIG_DIR}db_data_config.txt; export FILE_FIELD_SEPARATOR="COMMA";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6" t="str" cm="1">
        <f t="array" ref="AE174">SUBSTITUTE(INDEX($H$113:$AQ$113, , MATCH($D174, $54:$54, 0)-7),"-","")</f>
        <v>異常</v>
      </c>
      <c r="AF174" s="147"/>
      <c r="AG174" s="148"/>
      <c r="AH174" s="143" t="s">
        <v>1146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9" t="str" cm="1">
        <f t="array" ref="AS174">SUBSTITUTE(TEXT(INDEX($H$116:$AQ$116,1,$D174),"000000"),"-","")</f>
        <v>230107</v>
      </c>
      <c r="AT174" s="70"/>
      <c r="AU174" s="71"/>
      <c r="AW174" s="73" t="str">
        <f>SUBSTITUTE(IF(VLOOKUP(AW$137,$AD$9:$AN$16,8,FALSE)=INDEX($E$60:$G$62,MATCH("●",INDEX($H$60:$AQ$62,,MATCH($D174,$54:$54,0)-7),0),1),"","sed -i "&amp;IF($AK$135="MacOS","'' ","")&amp;"'s#"&amp;AW$137&amp;"="""&amp;VLOOKUP(AW$137,$AD$9:$AN$16,8,FALSE)&amp;""""&amp;"#"&amp;AW$137&amp;"="&amp;""""&amp;INDEX($E$60:$G$62,MATCH("●",INDEX($H$60:$AQ$62,,MATCH($D174,$54:$54,0)-7),0),1)&amp;""""&amp;"#g'"&amp;" ${CONFIG_DIR}db_data_config.txt; export "&amp;AW$137&amp;"="&amp;""""&amp;INDEX($E$60:$G$62,MATCH("●",INDEX($H$60:$AQ$62,,MATCH($D174,$54:$54,0)-7),0),1)&amp;""";"),",",""",""")</f>
        <v/>
      </c>
      <c r="AX174" s="73" t="str">
        <f>SUBSTITUTE(IF(INDEX($E$60:$G$62,MATCH("●",INDEX($H$60:$AQ$62,,MATCH($D174,$54:$54,0)-7),0),1)=VLOOKUP(AX$137,$AD$9:$AN$16,8,FALSE),"","sed -i "&amp;IF($AK$135="MacOS","'' ","")&amp;"'s#"&amp;AX$137&amp;"="""&amp;INDEX($E$60:$G$62,MATCH("●",INDEX($H$60:$AQ$62,,MATCH($D174,$54:$54,0)-7),0),1)&amp;""""&amp;"#"&amp;AX$137&amp;"="&amp;""""&amp;VLOOKUP(AX$137,$AD$9:$AN$16,8,FALSE)&amp;""""&amp;"#g'"&amp;"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4" s="73" t="str">
        <f>SUBSTITUTE(IF(VLOOKUP(AY$137,$AD$9:$AN$16,8,FALSE)=INDEX($E$64:$G$69,MATCH("●",INDEX($H$64:$AQ$69,,MATCH($D174,$54:$54,0)-7),0),1),"","sed -i "&amp;IF($AK$135="MacOS","'' ","")&amp;"'s#"&amp;AY$137&amp;"="""&amp;VLOOKUP(AY$137,$AD$9:$AN$16,8,FALSE)&amp;""""&amp;"#"&amp;AY$137&amp;"="&amp;""""&amp;INDEX($E$64:$G$69,MATCH("●",INDEX($H$64:$AQ$69,,MATCH($D174,$54:$54,0)-7),0),1)&amp;""""&amp;"#g'"&amp;" ${CONFIG_DIR}db_data_config.txt; export "&amp;AY$137&amp;"="&amp;""""&amp;INDEX($E$64:$G$69,MATCH("●",INDEX($H$64:$AQ$69,,MATCH($D174,$54:$54,0)-7),0),1)&amp;""";"),",",""",""")</f>
        <v/>
      </c>
      <c r="AZ174" s="73" t="str">
        <f>SUBSTITUTE(IF(INDEX($E$64:$G$69,MATCH("●",INDEX($H$64:$AQ$69,,MATCH($D174,$54:$54,0)-7),0),1)=VLOOKUP(AZ$137,$AD$9:$AN$16,8,FALSE),"","sed -i "&amp;IF($AK$135="MacOS","'' ","")&amp;"'s#"&amp;AZ$137&amp;"="""&amp;INDEX($E$64:$G$69,MATCH("●",INDEX($H$64:$AQ$69,,MATCH($D174,$54:$54,0)-7),0),1)&amp;""""&amp;"#"&amp;AZ$137&amp;"="&amp;""""&amp;VLOOKUP(AZ$137,$AD$9:$AN$16,8,FALSE)&amp;""""&amp;"#g'"&amp;"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4" s="73" t="str">
        <f>SUBSTITUTE(IF(VLOOKUP(BA$137,$AD$9:$AN$16,8,FALSE)=INDEX($E$71:$G$78,MATCH("●",INDEX($H$71:$AQ$78,,MATCH($D174,$54:$54,0)-7),0),1),"","sed -i "&amp;IF($AK$135="MacOS","'' ","")&amp;"'s#"&amp;BA$137&amp;"="""&amp;VLOOKUP(BA$137,$AD$9:$AN$16,8,FALSE)&amp;""""&amp;"#"&amp;BA$137&amp;"="&amp;""""&amp;INDEX($E$71:$G$78,MATCH("●",INDEX($H$71:$AQ$78,,MATCH($D174,$54:$54,0)-7),0),1)&amp;""""&amp;"#g'"&amp;" ${CONFIG_DIR}db_data_config.txt; export "&amp;BA$137&amp;"="&amp;""""&amp;INDEX($E$71:$G$78,MATCH("●",INDEX($H$71:$AQ$78,,MATCH($D174,$54:$54,0)-7),0),1)&amp;""";"),",",""",""")</f>
        <v/>
      </c>
      <c r="BB174" s="73" t="str">
        <f>SUBSTITUTE(IF(INDEX($E$71:$G$78,MATCH("●",INDEX($H$71:$AQ$78,,MATCH($D174,$54:$54,0)-7),0),1)=VLOOKUP(BB$137,$AD$9:$AN$16,8,FALSE),"","sed -i "&amp;IF($AK$135="MacOS","'' ","")&amp;"'s#"&amp;BB$137&amp;"="""&amp;INDEX($E$71:$G$78,MATCH("●",INDEX($H$71:$AQ$78,,MATCH($D174,$54:$54,0)-7),0),1)&amp;""""&amp;"#"&amp;BB$137&amp;"="&amp;""""&amp;VLOOKUP(BB$137,$AD$9:$AN$16,8,FALSE)&amp;""""&amp;"#g'"&amp;"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4" s="73" t="str">
        <f>SUBSTITUTE(IF(VLOOKUP(BC$137,$AD$9:$AN$16,8,FALSE)=INDEX($E$80:$G$88,MATCH("●",INDEX($H$80:$AQ$88,,MATCH($D174,$54:$54,0)-7),0),1),"","sed -i "&amp;IF($AK$135="MacOS","'' ","")&amp;"'s#"&amp;BC$137&amp;"="""&amp;VLOOKUP(BC$137,$AD$9:$AN$16,8,FALSE)&amp;""""&amp;"#"&amp;BC$137&amp;"="&amp;""""&amp;INDEX($E$80:$G$88,MATCH("●",INDEX($H$80:$AQ$88,,MATCH($D174,$54:$54,0)-7),0),1)&amp;""""&amp;"#g'"&amp;" ${CONFIG_DIR}db_data_config.txt; export "&amp;BC$137&amp;"="&amp;""""&amp;INDEX($E$80:$G$88,MATCH("●",INDEX($H$80:$AQ$88,,MATCH($D174,$54:$54,0)-7),0),1)&amp;""";"),",",""",""")</f>
        <v/>
      </c>
      <c r="BD174" s="73" t="str">
        <f>SUBSTITUTE(IF(INDEX($E$80:$G$88,MATCH("●",INDEX($H$80:$AQ$88,,MATCH($D174,$54:$54,0)-7),0),1)=VLOOKUP(BD$137,$AD$9:$AN$16,8,FALSE),"","sed -i "&amp;IF($AK$135="MacOS","'' ","")&amp;"'s#"&amp;BD$137&amp;"="""&amp;INDEX($E$80:$G$88,MATCH("●",INDEX($H$80:$AQ$88,,MATCH($D174,$54:$54,0)-7),0),1)&amp;""""&amp;"#"&amp;BD$137&amp;"="&amp;""""&amp;VLOOKUP(BD$137,$AD$9:$AN$16,8,FALSE)&amp;""""&amp;"#g'"&amp;"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4" s="73" t="str">
        <f>SUBSTITUTE(IF(VLOOKUP(BE$137,$AD$9:$AN$16,8,FALSE)=INDEX($E$90:$G$93,MATCH("●",INDEX($H$90:$AQ$93,,MATCH($D174,$54:$54,0)-7),0),1),"","sed -i "&amp;IF($AK$135="MacOS","'' ","")&amp;"'s#"&amp;BE$137&amp;"="""&amp;VLOOKUP(BE$137,$AD$9:$AN$16,8,FALSE)&amp;""""&amp;"#"&amp;BE$137&amp;"="&amp;""""&amp;INDEX($E$90:$G$93,MATCH("●",INDEX($H$90:$AQ$93,,MATCH($D174,$54:$54,0)-7),0),1)&amp;""""&amp;"#g'"&amp;" ${CONFIG_DIR}db_data_config.txt; export "&amp;BE$137&amp;"="&amp;""""&amp;INDEX($E$90:$G$93,MATCH("●",INDEX($H$90:$AQ$93,,MATCH($D174,$54:$54,0)-7),0),1)&amp;""";"),",",""",""")</f>
        <v/>
      </c>
      <c r="BF174" s="73" t="str">
        <f>SUBSTITUTE(IF(INDEX($E$90:$G$93,MATCH("●",INDEX($H$90:$AQ$93,,MATCH($D174,$54:$54,0)-7),0),1)=VLOOKUP(BF$137,$AD$9:$AN$16,8,FALSE),"","sed -i "&amp;IF($AK$135="MacOS","'' ","")&amp;"'s#"&amp;BF$137&amp;"="""&amp;INDEX($E$90:$G$93,MATCH("●",INDEX($H$90:$AQ$93,,MATCH($D174,$54:$54,0)-7),0),1)&amp;""""&amp;"#"&amp;BF$137&amp;"="&amp;""""&amp;VLOOKUP(BF$137,$AD$9:$AN$16,8,FALSE)&amp;""""&amp;"#g'"&amp;"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4" s="73" t="str">
        <f>SUBSTITUTE(IF(VLOOKUP(BG$137,$AD$9:$AN$16,8,FALSE)=INDEX($E$95:$G$99,MATCH("●",INDEX($H$95:$AQ$99,,MATCH($D174,$54:$54,0)-7),0),1),"","sed -i "&amp;IF($AK$135="MacOS","'' ","")&amp;"'s#"&amp;BG$137&amp;"="""&amp;VLOOKUP(BG$137,$AD$9:$AN$16,8,FALSE)&amp;""""&amp;"#"&amp;BG$137&amp;"="&amp;""""&amp;INDEX($E$95:$G$99,MATCH("●",INDEX($H$95:$AQ$99,,MATCH($D174,$54:$54,0)-7),0),1)&amp;""""&amp;"#g'"&amp;" ${CONFIG_DIR}db_data_config.txt; export "&amp;BG$137&amp;"="&amp;""""&amp;INDEX($E$95:$G$99,MATCH("●",INDEX($H$95:$AQ$99,,MATCH($D174,$54:$54,0)-7),0),1)&amp;""";"),",",""",""")</f>
        <v>sed -i '' 's#FILE_FIELD_SEPARATOR="COMMA"#FILE_FIELD_SEPARATOR="COLON"#g' ${CONFIG_DIR}db_data_config.txt; export FILE_FIELD_SEPARATOR="COLON";</v>
      </c>
      <c r="BH174" s="73" t="str">
        <f>SUBSTITUTE(IF(INDEX($E$95:$G$99,MATCH("●",INDEX($H$95:$AQ$99,,MATCH($D174,$54:$54,0)-7),0),1)=VLOOKUP(BH$137,$AD$9:$AN$16,8,FALSE),"","sed -i "&amp;IF($AK$135="MacOS","'' ","")&amp;"'s#"&amp;BH$137&amp;"="""&amp;INDEX($E$95:$G$99,MATCH("●",INDEX($H$95:$AQ$99,,MATCH($D174,$54:$54,0)-7),0),1)&amp;""""&amp;"#"&amp;BH$137&amp;"="&amp;""""&amp;VLOOKUP(BH$137,$AD$9:$AN$16,8,FALSE)&amp;""""&amp;"#g'"&amp;"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's#FILE_FIELD_SEPARATOR="COLON"#FILE_FIELD_SEPARATOR="COMMA"#g' ${CONFIG_DIR}db_data_config.txt; export FILE_FIELD_SEPARATOR="COMMA";</v>
      </c>
      <c r="BI174" s="73" t="str">
        <f>SUBSTITUTE(IF(VLOOKUP(BI$137,$AD$9:$AN$16,8,FALSE)=INDEX($E$101:$G$105,MATCH("●",INDEX($H$101:$AQ$105,,MATCH($D174,$54:$54,0)-7),0),1),"","sed -i "&amp;IF($AK$135="MacOS","'' ","")&amp;"'s#"&amp;BI$137&amp;"="""&amp;VLOOKUP(BI$137,$AD$9:$AN$16,8,FALSE)&amp;""""&amp;"#"&amp;BI$137&amp;"="&amp;""""&amp;INDEX($E$101:$G$105,MATCH("●",INDEX($H$101:$AQ$105,,MATCH($D174,$54:$54,0)-7),0),1)&amp;""""&amp;"#g'"&amp;" ${CONFIG_DIR}db_data_config.txt; export "&amp;BI$137&amp;"="&amp;""""&amp;INDEX($E$101:$G$105,MATCH("●",INDEX($H$101:$AQ$105,,MATCH($D174,$54:$54,0)-7),0),1)&amp;""";"),",",""",""")</f>
        <v/>
      </c>
      <c r="BJ174" s="73" t="str">
        <f>SUBSTITUTE(IF(INDEX($E$101:$G$105,MATCH("●",INDEX($H$101:$AQ$105,,MATCH($D174,$54:$54,0)-7),0),1)=VLOOKUP(BJ$137,$AD$9:$AN$16,8,FALSE),"","sed -i "&amp;IF($AK$135="MacOS","'' ","")&amp;"'s#"&amp;BJ$137&amp;"="""&amp;INDEX($E$101:$G$105,MATCH("●",INDEX($H$101:$AQ$105,,MATCH($D174,$54:$54,0)-7),0),1)&amp;""""&amp;"#"&amp;BJ$137&amp;"="&amp;""""&amp;VLOOKUP(BJ$137,$AD$9:$AN$16,8,FALSE)&amp;""""&amp;"#g'"&amp;"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4" s="73" t="str">
        <f>SUBSTITUTE(IF(VLOOKUP(BK$137,$AD$9:$AN$16,8,FALSE)=INDEX($E$107:$G$111,MATCH("●",INDEX($H$107:$AQ$111,,MATCH($D174,$54:$54,0)-7),0),1),"","sed -i "&amp;IF($AK$135="MacOS","'' ","")&amp;"'s#"&amp;BK$137&amp;"="""&amp;VLOOKUP(BK$137,$AD$9:$AN$16,8,FALSE)&amp;""""&amp;"#"&amp;BK$137&amp;"="&amp;""""&amp;INDEX($E$107:$G$111,MATCH("●",INDEX($H$107:$AQ$111,,MATCH($D174,$54:$54,0)-7),0),1)&amp;""""&amp;"#g'"&amp;" ${CONFIG_DIR}db_data_config.txt; export "&amp;BK$137&amp;"="&amp;""""&amp;INDEX($E$107:$G$111,MATCH("●",INDEX($H$107:$AQ$111,,MATCH($D174,$54:$54,0)-7),0),1)&amp;""";"),",",""",""")</f>
        <v/>
      </c>
      <c r="BL174" s="73" t="str">
        <f>SUBSTITUTE(IF(INDEX($E$107:$G$111,MATCH("●",INDEX($H$107:$AQ$111,,MATCH($D174,$54:$54,0)-7),0),1)=VLOOKUP(BL$137,$AD$9:$AN$16,8,FALSE),"","sed -i "&amp;IF($AK$135="MacOS","'' ","")&amp;"'s#"&amp;BL$137&amp;"="""&amp;INDEX($E$107:$G$111,MATCH("●",INDEX($H$107:$AQ$111,,MATCH($D174,$54:$54,0)-7),0),1)&amp;""""&amp;"#"&amp;BL$137&amp;"="&amp;""""&amp;VLOOKUP(BL$137,$AD$9:$AN$16,8,FALSE)&amp;""""&amp;"#g'"&amp;"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4" s="60" t="s">
        <v>1107</v>
      </c>
    </row>
  </sheetData>
  <mergeCells count="367"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E76:G76"/>
    <mergeCell ref="E104:G104"/>
    <mergeCell ref="AH155:AQ155"/>
    <mergeCell ref="AH158:AQ158"/>
    <mergeCell ref="AH157:AQ157"/>
    <mergeCell ref="AH164:AQ164"/>
    <mergeCell ref="AH163:AQ163"/>
    <mergeCell ref="AH166:AQ166"/>
    <mergeCell ref="AH165:AQ165"/>
    <mergeCell ref="AH160:AQ160"/>
    <mergeCell ref="AH159:AQ159"/>
    <mergeCell ref="AH162:AQ162"/>
    <mergeCell ref="AH161:AQ161"/>
    <mergeCell ref="AH156:AQ156"/>
    <mergeCell ref="E65:G65"/>
    <mergeCell ref="E66:G66"/>
    <mergeCell ref="E67:G67"/>
    <mergeCell ref="E68:G68"/>
    <mergeCell ref="E81:G81"/>
    <mergeCell ref="E82:G82"/>
    <mergeCell ref="E83:G8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E62:G62"/>
    <mergeCell ref="E64:G64"/>
    <mergeCell ref="E69:G69"/>
    <mergeCell ref="E71:G71"/>
    <mergeCell ref="AQ54:AQ56"/>
    <mergeCell ref="E58:G58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E80:G80"/>
    <mergeCell ref="E87:G87"/>
    <mergeCell ref="E90:G90"/>
    <mergeCell ref="E91:G91"/>
    <mergeCell ref="E93:G93"/>
    <mergeCell ref="E72:G72"/>
    <mergeCell ref="E73:G73"/>
    <mergeCell ref="E74:G74"/>
    <mergeCell ref="E75:G75"/>
    <mergeCell ref="E77:G77"/>
    <mergeCell ref="E78:G78"/>
    <mergeCell ref="E84:G84"/>
    <mergeCell ref="E86:G86"/>
    <mergeCell ref="E88:G88"/>
    <mergeCell ref="E92:G92"/>
    <mergeCell ref="E85:G85"/>
    <mergeCell ref="E99:G99"/>
    <mergeCell ref="E101:G101"/>
    <mergeCell ref="E102:G102"/>
    <mergeCell ref="E103:G103"/>
    <mergeCell ref="E98:G98"/>
    <mergeCell ref="E105:G105"/>
    <mergeCell ref="E95:G95"/>
    <mergeCell ref="E96:G96"/>
    <mergeCell ref="E97:G97"/>
    <mergeCell ref="E107:G107"/>
    <mergeCell ref="E108:G108"/>
    <mergeCell ref="E111:G111"/>
    <mergeCell ref="E109:G109"/>
    <mergeCell ref="E110:G110"/>
    <mergeCell ref="D113:G115"/>
    <mergeCell ref="N113:N115"/>
    <mergeCell ref="O113:O115"/>
    <mergeCell ref="P113:P115"/>
    <mergeCell ref="Q113:Q115"/>
    <mergeCell ref="R113:R115"/>
    <mergeCell ref="S113:S115"/>
    <mergeCell ref="H113:H115"/>
    <mergeCell ref="I113:I115"/>
    <mergeCell ref="J113:J115"/>
    <mergeCell ref="K113:K115"/>
    <mergeCell ref="L113:L115"/>
    <mergeCell ref="M113:M115"/>
    <mergeCell ref="Z113:Z115"/>
    <mergeCell ref="AA113:AA115"/>
    <mergeCell ref="AB113:AB115"/>
    <mergeCell ref="AC113:AC115"/>
    <mergeCell ref="AD113:AD115"/>
    <mergeCell ref="AE113:AE115"/>
    <mergeCell ref="T113:T115"/>
    <mergeCell ref="U113:U115"/>
    <mergeCell ref="V113:V115"/>
    <mergeCell ref="W113:W115"/>
    <mergeCell ref="X113:X115"/>
    <mergeCell ref="Y113:Y115"/>
    <mergeCell ref="AL113:AL115"/>
    <mergeCell ref="AM113:AM115"/>
    <mergeCell ref="AN113:AN115"/>
    <mergeCell ref="AO113:AO115"/>
    <mergeCell ref="AP113:AP115"/>
    <mergeCell ref="AQ113:AQ115"/>
    <mergeCell ref="AF113:AF115"/>
    <mergeCell ref="AG113:AG115"/>
    <mergeCell ref="AH113:AH115"/>
    <mergeCell ref="AI113:AI115"/>
    <mergeCell ref="AJ113:AJ115"/>
    <mergeCell ref="AK113:AK115"/>
    <mergeCell ref="M116:M120"/>
    <mergeCell ref="N116:N120"/>
    <mergeCell ref="O116:O120"/>
    <mergeCell ref="P116:P120"/>
    <mergeCell ref="Q116:Q120"/>
    <mergeCell ref="R116:R120"/>
    <mergeCell ref="D116:G120"/>
    <mergeCell ref="H116:H120"/>
    <mergeCell ref="I116:I120"/>
    <mergeCell ref="J116:J120"/>
    <mergeCell ref="K116:K120"/>
    <mergeCell ref="L116:L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AQ116:AQ120"/>
    <mergeCell ref="D122:G124"/>
    <mergeCell ref="H122:H124"/>
    <mergeCell ref="I122:I124"/>
    <mergeCell ref="J122:J124"/>
    <mergeCell ref="K122:K124"/>
    <mergeCell ref="L122:L124"/>
    <mergeCell ref="M122:M124"/>
    <mergeCell ref="N122:N124"/>
    <mergeCell ref="O122:O124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16:Y120"/>
    <mergeCell ref="Z116:Z120"/>
    <mergeCell ref="X122:X124"/>
    <mergeCell ref="Y122:Y124"/>
    <mergeCell ref="Z122:Z124"/>
    <mergeCell ref="AA122:AA124"/>
    <mergeCell ref="P122:P124"/>
    <mergeCell ref="Q122:Q124"/>
    <mergeCell ref="R122:R124"/>
    <mergeCell ref="S122:S124"/>
    <mergeCell ref="T122:T124"/>
    <mergeCell ref="U122:U124"/>
    <mergeCell ref="AN122:AN124"/>
    <mergeCell ref="AO122:AO124"/>
    <mergeCell ref="AP122:AP124"/>
    <mergeCell ref="AQ122:AQ124"/>
    <mergeCell ref="D125:G129"/>
    <mergeCell ref="H125:H129"/>
    <mergeCell ref="I125:I129"/>
    <mergeCell ref="J125:J129"/>
    <mergeCell ref="K125:K129"/>
    <mergeCell ref="L125:L129"/>
    <mergeCell ref="AH122:AH124"/>
    <mergeCell ref="AI122:AI124"/>
    <mergeCell ref="AJ122:AJ124"/>
    <mergeCell ref="AK122:AK124"/>
    <mergeCell ref="AL122:AL124"/>
    <mergeCell ref="AM122:AM124"/>
    <mergeCell ref="AB122:AB124"/>
    <mergeCell ref="AC122:AC124"/>
    <mergeCell ref="AD122:AD124"/>
    <mergeCell ref="AE122:AE124"/>
    <mergeCell ref="AF122:AF124"/>
    <mergeCell ref="AG122:AG124"/>
    <mergeCell ref="V122:V124"/>
    <mergeCell ref="W122:W124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Q125:AQ129"/>
    <mergeCell ref="AK135:AN135"/>
    <mergeCell ref="D137:G138"/>
    <mergeCell ref="H137:AD138"/>
    <mergeCell ref="AE137:AG138"/>
    <mergeCell ref="AH137:AQ138"/>
    <mergeCell ref="AK125:AK129"/>
    <mergeCell ref="AL125:AL129"/>
    <mergeCell ref="AM125:AM129"/>
    <mergeCell ref="AN125:AN129"/>
    <mergeCell ref="AO125:AO129"/>
    <mergeCell ref="AP125:AP129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53:G153"/>
    <mergeCell ref="AE153:AG153"/>
    <mergeCell ref="AH153:AQ153"/>
    <mergeCell ref="D154:G154"/>
    <mergeCell ref="AE154:AG154"/>
    <mergeCell ref="AH154:AQ154"/>
    <mergeCell ref="D151:G151"/>
    <mergeCell ref="AE151:AG151"/>
    <mergeCell ref="AH151:AQ151"/>
    <mergeCell ref="D152:G152"/>
    <mergeCell ref="AE152:AG152"/>
    <mergeCell ref="AH152:AQ152"/>
    <mergeCell ref="D157:G157"/>
    <mergeCell ref="AE157:AG157"/>
    <mergeCell ref="D158:G158"/>
    <mergeCell ref="AE158:AG158"/>
    <mergeCell ref="D155:G155"/>
    <mergeCell ref="AE155:AG155"/>
    <mergeCell ref="D156:G156"/>
    <mergeCell ref="AE156:AG156"/>
    <mergeCell ref="D161:G161"/>
    <mergeCell ref="AE161:AG161"/>
    <mergeCell ref="D162:G162"/>
    <mergeCell ref="AE162:AG162"/>
    <mergeCell ref="D159:G159"/>
    <mergeCell ref="AE159:AG159"/>
    <mergeCell ref="D160:G160"/>
    <mergeCell ref="AE160:AG160"/>
    <mergeCell ref="D165:G165"/>
    <mergeCell ref="AE165:AG165"/>
    <mergeCell ref="D166:G166"/>
    <mergeCell ref="AE166:AG166"/>
    <mergeCell ref="D163:G163"/>
    <mergeCell ref="AE163:AG163"/>
    <mergeCell ref="D164:G164"/>
    <mergeCell ref="AE164:AG164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</mergeCells>
  <phoneticPr fontId="1" type="noConversion"/>
  <dataValidations count="3">
    <dataValidation type="list" allowBlank="1" showInputMessage="1" showErrorMessage="1" sqref="H122:AQ124 H113:AQ115" xr:uid="{A7D2E7B2-1998-B740-8131-2805ADCFC652}">
      <formula1>"-,正常,異常,警告"</formula1>
    </dataValidation>
    <dataValidation type="list" allowBlank="1" showInputMessage="1" showErrorMessage="1" sqref="AK135" xr:uid="{735F2FF5-0497-854D-9A3A-ACE019679E12}">
      <formula1>"MacOS,GNU(Linux)"</formula1>
    </dataValidation>
    <dataValidation type="list" allowBlank="1" showInputMessage="1" showErrorMessage="1" sqref="AO9:AQ16" xr:uid="{67C226ED-2A2B-B84A-AEDE-20798C3B0A7B}">
      <formula1>"-,大文字,小文字"</formula1>
    </dataValidation>
  </dataValidations>
  <hyperlinks>
    <hyperlink ref="AL5" location="詳細設計!A1" display="詳細設計" xr:uid="{990D24C2-DCD3-0E4E-9020-DFEBFC83BBDE}"/>
  </hyperlink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E003-261F-1649-A710-ED462791124E}">
  <sheetPr>
    <tabColor theme="5" tint="0.79998168889431442"/>
  </sheetPr>
  <dimension ref="B2:BM152"/>
  <sheetViews>
    <sheetView showGridLines="0" view="pageBreakPreview" topLeftCell="A35" zoomScale="130" zoomScaleNormal="100" zoomScaleSheetLayoutView="130" workbookViewId="0">
      <selection activeCell="AK24" sqref="AK2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523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251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1080</v>
      </c>
      <c r="AL9" s="56"/>
      <c r="AM9" s="56"/>
      <c r="AN9" s="57"/>
      <c r="AO9" s="55" t="s">
        <v>255</v>
      </c>
      <c r="AP9" s="56"/>
      <c r="AQ9" s="57"/>
    </row>
    <row r="10" spans="2:43" ht="18" customHeight="1">
      <c r="D10" s="5" t="s">
        <v>311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251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1081</v>
      </c>
      <c r="AL10" s="56"/>
      <c r="AM10" s="56"/>
      <c r="AN10" s="57"/>
      <c r="AO10" s="55" t="s">
        <v>255</v>
      </c>
      <c r="AP10" s="56"/>
      <c r="AQ10" s="57"/>
    </row>
    <row r="11" spans="2:43" ht="18" customHeight="1">
      <c r="D11" s="5" t="s">
        <v>311</v>
      </c>
      <c r="E11" s="24" t="str">
        <f t="shared" si="0"/>
        <v>echo 'FILE_COMPRESSION=".gz"' &gt;&gt; `pwd`/config/db_file_config.txt</v>
      </c>
      <c r="H11" s="24"/>
      <c r="M11" s="24"/>
      <c r="AC11" s="5" t="s">
        <v>251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257</v>
      </c>
      <c r="AL11" s="56"/>
      <c r="AM11" s="56"/>
      <c r="AN11" s="57"/>
      <c r="AO11" s="55" t="s">
        <v>255</v>
      </c>
      <c r="AP11" s="56"/>
      <c r="AQ11" s="57"/>
    </row>
    <row r="12" spans="2:43" ht="18" customHeight="1">
      <c r="D12" s="5" t="s">
        <v>311</v>
      </c>
      <c r="E12" s="24" t="str">
        <f t="shared" si="0"/>
        <v>echo 'FILE_CHARSET="UTF-8"' &gt;&gt; `pwd`/config/db_file_config.txt</v>
      </c>
      <c r="H12" s="24"/>
      <c r="M12" s="24"/>
      <c r="AC12" s="5" t="s">
        <v>251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55" t="s">
        <v>255</v>
      </c>
      <c r="AP12" s="56"/>
      <c r="AQ12" s="57"/>
    </row>
    <row r="13" spans="2:43" ht="18" customHeight="1">
      <c r="D13" s="5" t="s">
        <v>311</v>
      </c>
      <c r="E13" s="24" t="str">
        <f t="shared" si="0"/>
        <v>echo 'FILE_LINE_BREAK="LF"' &gt;&gt; `pwd`/config/db_file_config.txt</v>
      </c>
      <c r="H13" s="24"/>
      <c r="M13" s="24"/>
      <c r="AC13" s="5" t="s">
        <v>251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55" t="s">
        <v>255</v>
      </c>
      <c r="AP13" s="56"/>
      <c r="AQ13" s="57"/>
    </row>
    <row r="14" spans="2:43" ht="18" customHeight="1">
      <c r="D14" s="5" t="s">
        <v>311</v>
      </c>
      <c r="E14" s="24" t="str">
        <f t="shared" si="0"/>
        <v>echo 'FILE_FIELD_SEPARATOR="COMMA"' &gt;&gt; `pwd`/config/db_file_config.txt</v>
      </c>
      <c r="H14" s="24"/>
      <c r="M14" s="24"/>
      <c r="AC14" s="5" t="s">
        <v>251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1082</v>
      </c>
      <c r="AL14" s="56"/>
      <c r="AM14" s="56"/>
      <c r="AN14" s="57"/>
      <c r="AO14" s="55" t="s">
        <v>255</v>
      </c>
      <c r="AP14" s="56"/>
      <c r="AQ14" s="57"/>
    </row>
    <row r="15" spans="2:43" ht="18" customHeight="1">
      <c r="D15" s="5" t="s">
        <v>311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251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1083</v>
      </c>
      <c r="AL15" s="56"/>
      <c r="AM15" s="56"/>
      <c r="AN15" s="57"/>
      <c r="AO15" s="55" t="s">
        <v>255</v>
      </c>
      <c r="AP15" s="56"/>
      <c r="AQ15" s="57"/>
    </row>
    <row r="16" spans="2:43" ht="18" customHeight="1">
      <c r="D16" s="5" t="s">
        <v>311</v>
      </c>
      <c r="E16" s="24" t="str">
        <f t="shared" si="0"/>
        <v>echo 'ROW_COUNTS="2"' &gt;&gt; `pwd`/config/db_file_config.txt</v>
      </c>
      <c r="H16" s="24"/>
      <c r="M16" s="24"/>
      <c r="AC16" s="5" t="s">
        <v>251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55" t="s">
        <v>255</v>
      </c>
      <c r="AP16" s="56"/>
      <c r="AQ16" s="57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448</v>
      </c>
    </row>
    <row r="20" spans="3:13" ht="18" customHeight="1">
      <c r="D20" s="5" t="s">
        <v>24</v>
      </c>
      <c r="E20" s="5" t="s">
        <v>449</v>
      </c>
      <c r="L20" s="5" t="s">
        <v>13</v>
      </c>
      <c r="M20" s="5" t="s">
        <v>423</v>
      </c>
    </row>
    <row r="21" spans="3:13" ht="18" customHeight="1">
      <c r="D21" s="5" t="s">
        <v>24</v>
      </c>
      <c r="E21" s="5" t="s">
        <v>422</v>
      </c>
      <c r="L21" s="5" t="s">
        <v>13</v>
      </c>
      <c r="M21" s="5" t="s">
        <v>424</v>
      </c>
    </row>
    <row r="22" spans="3:13" ht="18" customHeight="1">
      <c r="E22" s="5" t="s">
        <v>311</v>
      </c>
      <c r="F22" s="5" t="s">
        <v>425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526</v>
      </c>
      <c r="L24" s="5" t="s">
        <v>13</v>
      </c>
      <c r="M24" s="5" t="s">
        <v>528</v>
      </c>
    </row>
    <row r="25" spans="3:13" ht="18" customHeight="1">
      <c r="E25" s="5" t="s">
        <v>311</v>
      </c>
      <c r="F25" s="5" t="s">
        <v>425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1077</v>
      </c>
      <c r="L27" s="5" t="s">
        <v>13</v>
      </c>
      <c r="M27" s="5" t="s">
        <v>80</v>
      </c>
    </row>
    <row r="28" spans="3:13" ht="18" customHeight="1">
      <c r="E28" s="5" t="s">
        <v>311</v>
      </c>
      <c r="F28" s="5" t="s">
        <v>425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1078</v>
      </c>
      <c r="L30" s="5" t="s">
        <v>13</v>
      </c>
      <c r="M30" s="5" t="s">
        <v>614</v>
      </c>
    </row>
    <row r="31" spans="3:13" ht="18" customHeight="1">
      <c r="E31" s="5" t="s">
        <v>311</v>
      </c>
      <c r="F31" s="5" t="s">
        <v>425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615</v>
      </c>
    </row>
    <row r="34" spans="4:13" ht="18" customHeight="1">
      <c r="E34" s="5" t="s">
        <v>311</v>
      </c>
      <c r="F34" s="5" t="s">
        <v>425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616</v>
      </c>
    </row>
    <row r="37" spans="4:13" ht="18" customHeight="1">
      <c r="E37" s="5" t="s">
        <v>311</v>
      </c>
      <c r="F37" s="5" t="s">
        <v>425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617</v>
      </c>
    </row>
    <row r="40" spans="4:13" ht="18" customHeight="1">
      <c r="E40" s="5" t="s">
        <v>311</v>
      </c>
      <c r="F40" s="5" t="s">
        <v>425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618</v>
      </c>
    </row>
    <row r="43" spans="4:13" ht="18" customHeight="1">
      <c r="E43" s="5" t="s">
        <v>311</v>
      </c>
      <c r="F43" s="5" t="s">
        <v>425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619</v>
      </c>
    </row>
    <row r="46" spans="4:13" ht="18" customHeight="1">
      <c r="E46" s="5" t="s">
        <v>311</v>
      </c>
      <c r="F46" s="5" t="s">
        <v>425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620</v>
      </c>
    </row>
    <row r="49" spans="3:60" ht="18" customHeight="1">
      <c r="E49" s="5" t="s">
        <v>311</v>
      </c>
      <c r="F49" s="5" t="s">
        <v>425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28</v>
      </c>
      <c r="D52" s="5" t="s">
        <v>427</v>
      </c>
    </row>
    <row r="54" spans="3:60" ht="18" customHeight="1">
      <c r="D54" s="109" t="s">
        <v>427</v>
      </c>
      <c r="E54" s="110"/>
      <c r="F54" s="110"/>
      <c r="G54" s="111"/>
      <c r="H54" s="128">
        <f>db_check_file_validate_config1!AQ$54+1</f>
        <v>37</v>
      </c>
      <c r="I54" s="128">
        <f>H$54+1</f>
        <v>38</v>
      </c>
      <c r="J54" s="128">
        <f t="shared" ref="J54:AQ54" si="1">I$54+1</f>
        <v>39</v>
      </c>
      <c r="K54" s="128">
        <f t="shared" si="1"/>
        <v>40</v>
      </c>
      <c r="L54" s="128">
        <f t="shared" si="1"/>
        <v>41</v>
      </c>
      <c r="M54" s="128">
        <f t="shared" si="1"/>
        <v>42</v>
      </c>
      <c r="N54" s="128">
        <f t="shared" si="1"/>
        <v>43</v>
      </c>
      <c r="O54" s="128">
        <f t="shared" si="1"/>
        <v>44</v>
      </c>
      <c r="P54" s="128">
        <f t="shared" si="1"/>
        <v>45</v>
      </c>
      <c r="Q54" s="128">
        <f t="shared" si="1"/>
        <v>46</v>
      </c>
      <c r="R54" s="128">
        <f t="shared" si="1"/>
        <v>47</v>
      </c>
      <c r="S54" s="128">
        <f t="shared" si="1"/>
        <v>48</v>
      </c>
      <c r="T54" s="128">
        <f t="shared" si="1"/>
        <v>49</v>
      </c>
      <c r="U54" s="128">
        <f t="shared" si="1"/>
        <v>50</v>
      </c>
      <c r="V54" s="128">
        <f t="shared" si="1"/>
        <v>51</v>
      </c>
      <c r="W54" s="128">
        <f t="shared" si="1"/>
        <v>52</v>
      </c>
      <c r="X54" s="128">
        <f t="shared" si="1"/>
        <v>53</v>
      </c>
      <c r="Y54" s="128">
        <f t="shared" si="1"/>
        <v>54</v>
      </c>
      <c r="Z54" s="128">
        <f t="shared" si="1"/>
        <v>55</v>
      </c>
      <c r="AA54" s="128">
        <f t="shared" si="1"/>
        <v>56</v>
      </c>
      <c r="AB54" s="128">
        <f t="shared" si="1"/>
        <v>57</v>
      </c>
      <c r="AC54" s="128">
        <f t="shared" si="1"/>
        <v>58</v>
      </c>
      <c r="AD54" s="128">
        <f t="shared" si="1"/>
        <v>59</v>
      </c>
      <c r="AE54" s="128">
        <f t="shared" si="1"/>
        <v>60</v>
      </c>
      <c r="AF54" s="128">
        <f t="shared" si="1"/>
        <v>61</v>
      </c>
      <c r="AG54" s="128">
        <f t="shared" si="1"/>
        <v>62</v>
      </c>
      <c r="AH54" s="128">
        <f t="shared" si="1"/>
        <v>63</v>
      </c>
      <c r="AI54" s="128">
        <f t="shared" si="1"/>
        <v>64</v>
      </c>
      <c r="AJ54" s="128">
        <f t="shared" si="1"/>
        <v>65</v>
      </c>
      <c r="AK54" s="128">
        <f t="shared" si="1"/>
        <v>66</v>
      </c>
      <c r="AL54" s="128">
        <f t="shared" si="1"/>
        <v>67</v>
      </c>
      <c r="AM54" s="128">
        <f t="shared" si="1"/>
        <v>68</v>
      </c>
      <c r="AN54" s="128">
        <f t="shared" si="1"/>
        <v>69</v>
      </c>
      <c r="AO54" s="128">
        <f t="shared" si="1"/>
        <v>70</v>
      </c>
      <c r="AP54" s="128">
        <f t="shared" si="1"/>
        <v>71</v>
      </c>
      <c r="AQ54" s="128">
        <f t="shared" si="1"/>
        <v>72</v>
      </c>
    </row>
    <row r="55" spans="3:60" ht="18" customHeight="1">
      <c r="D55" s="122"/>
      <c r="E55" s="123"/>
      <c r="F55" s="123"/>
      <c r="G55" s="124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</row>
    <row r="56" spans="3:60" ht="18" customHeight="1">
      <c r="D56" s="112"/>
      <c r="E56" s="113"/>
      <c r="F56" s="113"/>
      <c r="G56" s="114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</row>
    <row r="57" spans="3:60" ht="18" customHeight="1">
      <c r="D57" s="37" t="s">
        <v>719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53" t="s">
        <v>70</v>
      </c>
      <c r="F58" s="154"/>
      <c r="G58" s="155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">
        <v>71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43"/>
      <c r="AW59" s="161"/>
      <c r="AX59" s="161"/>
      <c r="AY59" s="161"/>
      <c r="AZ59" s="161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53" t="s">
        <v>70</v>
      </c>
      <c r="F60" s="154"/>
      <c r="G60" s="155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53" t="s">
        <v>1080</v>
      </c>
      <c r="F61" s="154"/>
      <c r="G61" s="155"/>
      <c r="H61" s="33" t="s">
        <v>24</v>
      </c>
      <c r="I61" s="33" t="s">
        <v>24</v>
      </c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 t="s">
        <v>24</v>
      </c>
      <c r="R61" s="33" t="s">
        <v>24</v>
      </c>
      <c r="S61" s="33" t="s">
        <v>24</v>
      </c>
      <c r="T61" s="33" t="s">
        <v>24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53" t="s">
        <v>865</v>
      </c>
      <c r="F62" s="154"/>
      <c r="G62" s="155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">
        <v>1078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60" ht="18" customHeight="1">
      <c r="D64" s="33"/>
      <c r="E64" s="153" t="s">
        <v>70</v>
      </c>
      <c r="F64" s="154"/>
      <c r="G64" s="155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53" t="s">
        <v>1081</v>
      </c>
      <c r="F65" s="154"/>
      <c r="G65" s="155"/>
      <c r="H65" s="33" t="s">
        <v>24</v>
      </c>
      <c r="I65" s="33" t="s">
        <v>24</v>
      </c>
      <c r="J65" s="33" t="s">
        <v>24</v>
      </c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/>
      <c r="S65" s="33"/>
      <c r="T65" s="33" t="s">
        <v>24</v>
      </c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4:43" ht="18" customHeight="1">
      <c r="D66" s="33"/>
      <c r="E66" s="153" t="s">
        <v>1103</v>
      </c>
      <c r="F66" s="154"/>
      <c r="G66" s="155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 t="s">
        <v>24</v>
      </c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53" t="s">
        <v>1104</v>
      </c>
      <c r="F67" s="154"/>
      <c r="G67" s="155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53" t="s">
        <v>865</v>
      </c>
      <c r="F68" s="154"/>
      <c r="G68" s="155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53" t="s">
        <v>1134</v>
      </c>
      <c r="F69" s="154"/>
      <c r="G69" s="155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">
        <v>73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4:43" ht="18" customHeight="1">
      <c r="D71" s="33"/>
      <c r="E71" s="153" t="s">
        <v>70</v>
      </c>
      <c r="F71" s="154"/>
      <c r="G71" s="155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53" t="s">
        <v>257</v>
      </c>
      <c r="F72" s="154"/>
      <c r="G72" s="155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4:43" ht="18" customHeight="1">
      <c r="D73" s="33"/>
      <c r="E73" s="153" t="s">
        <v>258</v>
      </c>
      <c r="F73" s="154"/>
      <c r="G73" s="155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53" t="s">
        <v>259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53" t="s">
        <v>260</v>
      </c>
      <c r="F75" s="154"/>
      <c r="G75" s="155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53" t="s">
        <v>261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53" t="s">
        <v>865</v>
      </c>
      <c r="F77" s="154"/>
      <c r="G77" s="155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53" t="s">
        <v>1136</v>
      </c>
      <c r="F78" s="154"/>
      <c r="G78" s="155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">
        <v>75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4:43" ht="18" customHeight="1">
      <c r="D80" s="33"/>
      <c r="E80" s="153" t="s">
        <v>70</v>
      </c>
      <c r="F80" s="154"/>
      <c r="G80" s="155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3" t="s">
        <v>66</v>
      </c>
      <c r="F81" s="154"/>
      <c r="G81" s="155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3" t="s">
        <v>262</v>
      </c>
      <c r="F82" s="154"/>
      <c r="G82" s="15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3" t="s">
        <v>263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3" t="s">
        <v>67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53" t="s">
        <v>264</v>
      </c>
      <c r="F85" s="154"/>
      <c r="G85" s="155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3" t="s">
        <v>265</v>
      </c>
      <c r="F86" s="154"/>
      <c r="G86" s="15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 t="s">
        <v>865</v>
      </c>
      <c r="F87" s="154"/>
      <c r="G87" s="155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3" t="s">
        <v>1138</v>
      </c>
      <c r="F88" s="154"/>
      <c r="G88" s="155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">
        <v>76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</row>
    <row r="90" spans="4:43" ht="18" customHeight="1">
      <c r="D90" s="33"/>
      <c r="E90" s="153" t="s">
        <v>70</v>
      </c>
      <c r="F90" s="154"/>
      <c r="G90" s="155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53" t="s">
        <v>64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53" t="s">
        <v>63</v>
      </c>
      <c r="F92" s="154"/>
      <c r="G92" s="155"/>
      <c r="H92" s="33" t="s">
        <v>24</v>
      </c>
      <c r="I92" s="33" t="s">
        <v>24</v>
      </c>
      <c r="J92" s="33" t="s">
        <v>24</v>
      </c>
      <c r="K92" s="33" t="s">
        <v>24</v>
      </c>
      <c r="L92" s="33" t="s">
        <v>24</v>
      </c>
      <c r="M92" s="33" t="s">
        <v>24</v>
      </c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3" t="s">
        <v>865</v>
      </c>
      <c r="F93" s="154"/>
      <c r="G93" s="155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7" t="s">
        <v>77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</row>
    <row r="95" spans="4:43" ht="18" customHeight="1">
      <c r="D95" s="33"/>
      <c r="E95" s="153" t="s">
        <v>70</v>
      </c>
      <c r="F95" s="154"/>
      <c r="G95" s="155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 t="s">
        <v>1082</v>
      </c>
      <c r="F96" s="154"/>
      <c r="G96" s="155"/>
      <c r="H96" s="33" t="s">
        <v>24</v>
      </c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 t="s">
        <v>24</v>
      </c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3" t="s">
        <v>1105</v>
      </c>
      <c r="F97" s="154"/>
      <c r="G97" s="155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3" t="s">
        <v>865</v>
      </c>
      <c r="F98" s="154"/>
      <c r="G98" s="155"/>
      <c r="H98" s="33"/>
      <c r="I98" s="33"/>
      <c r="J98" s="33"/>
      <c r="K98" s="33"/>
      <c r="L98" s="33"/>
      <c r="M98" s="33"/>
      <c r="N98" s="33"/>
      <c r="O98" s="33"/>
      <c r="P98" s="33"/>
      <c r="Q98" s="33" t="s">
        <v>24</v>
      </c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3" t="s">
        <v>1142</v>
      </c>
      <c r="F99" s="154"/>
      <c r="G99" s="155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">
        <v>78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53" t="s">
        <v>70</v>
      </c>
      <c r="F101" s="154"/>
      <c r="G101" s="155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3" t="s">
        <v>1083</v>
      </c>
      <c r="F102" s="154"/>
      <c r="G102" s="155"/>
      <c r="H102" s="33" t="s">
        <v>24</v>
      </c>
      <c r="I102" s="33"/>
      <c r="J102" s="33"/>
      <c r="K102" s="33"/>
      <c r="L102" s="33" t="s">
        <v>24</v>
      </c>
      <c r="M102" s="33" t="s">
        <v>24</v>
      </c>
      <c r="N102" s="33" t="s">
        <v>24</v>
      </c>
      <c r="O102" s="33" t="s">
        <v>24</v>
      </c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3" t="s">
        <v>1106</v>
      </c>
      <c r="F103" s="154"/>
      <c r="G103" s="155"/>
      <c r="H103" s="33"/>
      <c r="I103" s="33" t="s">
        <v>24</v>
      </c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3" t="s">
        <v>865</v>
      </c>
      <c r="F104" s="154"/>
      <c r="G104" s="155"/>
      <c r="H104" s="33"/>
      <c r="I104" s="33"/>
      <c r="J104" s="33" t="s">
        <v>24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53" t="s">
        <v>1149</v>
      </c>
      <c r="F105" s="154"/>
      <c r="G105" s="155"/>
      <c r="H105" s="33"/>
      <c r="I105" s="33"/>
      <c r="J105" s="33"/>
      <c r="K105" s="33" t="s">
        <v>24</v>
      </c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">
        <v>79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43"/>
    </row>
    <row r="107" spans="4:43" ht="18" customHeight="1">
      <c r="D107" s="33"/>
      <c r="E107" s="153" t="s">
        <v>70</v>
      </c>
      <c r="F107" s="154"/>
      <c r="G107" s="155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53">
        <v>0</v>
      </c>
      <c r="F108" s="154"/>
      <c r="G108" s="155"/>
      <c r="H108" s="33"/>
      <c r="I108" s="33"/>
      <c r="J108" s="33"/>
      <c r="K108" s="33"/>
      <c r="L108" s="33" t="s">
        <v>24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3">
        <v>1</v>
      </c>
      <c r="F109" s="154"/>
      <c r="G109" s="155"/>
      <c r="H109" s="33"/>
      <c r="I109" s="33"/>
      <c r="J109" s="33"/>
      <c r="K109" s="33"/>
      <c r="L109" s="33"/>
      <c r="M109" s="33" t="s">
        <v>24</v>
      </c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53">
        <v>2</v>
      </c>
      <c r="F110" s="154"/>
      <c r="G110" s="155"/>
      <c r="H110" s="33" t="s">
        <v>24</v>
      </c>
      <c r="I110" s="33" t="s">
        <v>24</v>
      </c>
      <c r="J110" s="33" t="s">
        <v>24</v>
      </c>
      <c r="K110" s="33" t="s">
        <v>24</v>
      </c>
      <c r="L110" s="33"/>
      <c r="M110" s="33"/>
      <c r="N110" s="33" t="s">
        <v>24</v>
      </c>
      <c r="O110" s="33"/>
      <c r="P110" s="33" t="s">
        <v>24</v>
      </c>
      <c r="Q110" s="33" t="s">
        <v>24</v>
      </c>
      <c r="R110" s="33" t="s">
        <v>24</v>
      </c>
      <c r="S110" s="33" t="s">
        <v>24</v>
      </c>
      <c r="T110" s="33" t="s">
        <v>24</v>
      </c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53">
        <v>10</v>
      </c>
      <c r="F111" s="154"/>
      <c r="G111" s="155"/>
      <c r="H111" s="33"/>
      <c r="I111" s="33"/>
      <c r="J111" s="33"/>
      <c r="K111" s="33"/>
      <c r="L111" s="33"/>
      <c r="M111" s="33"/>
      <c r="N111" s="33"/>
      <c r="O111" s="33" t="s">
        <v>24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440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37" t="s">
        <v>429</v>
      </c>
      <c r="E113" s="110"/>
      <c r="F113" s="110"/>
      <c r="G113" s="111"/>
      <c r="H113" s="131" t="s">
        <v>430</v>
      </c>
      <c r="I113" s="131" t="s">
        <v>430</v>
      </c>
      <c r="J113" s="131" t="s">
        <v>430</v>
      </c>
      <c r="K113" s="131" t="s">
        <v>433</v>
      </c>
      <c r="L113" s="131" t="s">
        <v>433</v>
      </c>
      <c r="M113" s="131" t="s">
        <v>430</v>
      </c>
      <c r="N113" s="131" t="s">
        <v>430</v>
      </c>
      <c r="O113" s="131" t="s">
        <v>430</v>
      </c>
      <c r="P113" s="131" t="s">
        <v>393</v>
      </c>
      <c r="Q113" s="131" t="s">
        <v>393</v>
      </c>
      <c r="R113" s="131" t="s">
        <v>393</v>
      </c>
      <c r="S113" s="131" t="s">
        <v>430</v>
      </c>
      <c r="T113" s="131" t="s">
        <v>393</v>
      </c>
      <c r="U113" s="131" t="s">
        <v>254</v>
      </c>
      <c r="V113" s="131" t="s">
        <v>254</v>
      </c>
      <c r="W113" s="131" t="s">
        <v>254</v>
      </c>
      <c r="X113" s="131" t="s">
        <v>254</v>
      </c>
      <c r="Y113" s="131" t="s">
        <v>254</v>
      </c>
      <c r="Z113" s="131" t="s">
        <v>254</v>
      </c>
      <c r="AA113" s="131" t="s">
        <v>254</v>
      </c>
      <c r="AB113" s="131" t="s">
        <v>254</v>
      </c>
      <c r="AC113" s="131" t="s">
        <v>254</v>
      </c>
      <c r="AD113" s="131" t="s">
        <v>254</v>
      </c>
      <c r="AE113" s="131" t="s">
        <v>254</v>
      </c>
      <c r="AF113" s="131" t="s">
        <v>254</v>
      </c>
      <c r="AG113" s="131" t="s">
        <v>254</v>
      </c>
      <c r="AH113" s="131" t="s">
        <v>254</v>
      </c>
      <c r="AI113" s="131" t="s">
        <v>254</v>
      </c>
      <c r="AJ113" s="131" t="s">
        <v>254</v>
      </c>
      <c r="AK113" s="131" t="s">
        <v>254</v>
      </c>
      <c r="AL113" s="131" t="s">
        <v>254</v>
      </c>
      <c r="AM113" s="131" t="s">
        <v>254</v>
      </c>
      <c r="AN113" s="131" t="s">
        <v>254</v>
      </c>
      <c r="AO113" s="131" t="s">
        <v>254</v>
      </c>
      <c r="AP113" s="131" t="s">
        <v>254</v>
      </c>
      <c r="AQ113" s="131" t="s">
        <v>254</v>
      </c>
    </row>
    <row r="114" spans="4:43" ht="18" customHeight="1">
      <c r="D114" s="122"/>
      <c r="E114" s="123"/>
      <c r="F114" s="123"/>
      <c r="G114" s="124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</row>
    <row r="115" spans="4:43" ht="18" customHeight="1">
      <c r="D115" s="112"/>
      <c r="E115" s="113"/>
      <c r="F115" s="113"/>
      <c r="G115" s="114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33"/>
      <c r="AP115" s="133"/>
      <c r="AQ115" s="133"/>
    </row>
    <row r="116" spans="4:43" ht="18" customHeight="1">
      <c r="D116" s="109" t="s">
        <v>431</v>
      </c>
      <c r="E116" s="110"/>
      <c r="F116" s="110"/>
      <c r="G116" s="111"/>
      <c r="H116" s="134">
        <v>230001</v>
      </c>
      <c r="I116" s="134">
        <v>230001</v>
      </c>
      <c r="J116" s="134">
        <v>230001</v>
      </c>
      <c r="K116" s="134">
        <v>230108</v>
      </c>
      <c r="L116" s="134">
        <v>230109</v>
      </c>
      <c r="M116" s="134">
        <v>230001</v>
      </c>
      <c r="N116" s="134">
        <v>230001</v>
      </c>
      <c r="O116" s="134">
        <v>230001</v>
      </c>
      <c r="P116" s="134">
        <v>230201</v>
      </c>
      <c r="Q116" s="134">
        <v>230201</v>
      </c>
      <c r="R116" s="134">
        <v>230202</v>
      </c>
      <c r="S116" s="134">
        <v>230001</v>
      </c>
      <c r="T116" s="134">
        <v>230202</v>
      </c>
      <c r="U116" s="134" t="s">
        <v>255</v>
      </c>
      <c r="V116" s="134" t="s">
        <v>255</v>
      </c>
      <c r="W116" s="134" t="s">
        <v>255</v>
      </c>
      <c r="X116" s="134" t="s">
        <v>255</v>
      </c>
      <c r="Y116" s="134" t="s">
        <v>255</v>
      </c>
      <c r="Z116" s="134" t="s">
        <v>255</v>
      </c>
      <c r="AA116" s="134" t="s">
        <v>255</v>
      </c>
      <c r="AB116" s="134" t="s">
        <v>255</v>
      </c>
      <c r="AC116" s="134" t="s">
        <v>255</v>
      </c>
      <c r="AD116" s="134" t="s">
        <v>255</v>
      </c>
      <c r="AE116" s="134" t="s">
        <v>255</v>
      </c>
      <c r="AF116" s="134" t="s">
        <v>255</v>
      </c>
      <c r="AG116" s="134" t="s">
        <v>255</v>
      </c>
      <c r="AH116" s="134" t="s">
        <v>255</v>
      </c>
      <c r="AI116" s="134" t="s">
        <v>255</v>
      </c>
      <c r="AJ116" s="134" t="s">
        <v>255</v>
      </c>
      <c r="AK116" s="134" t="s">
        <v>255</v>
      </c>
      <c r="AL116" s="134" t="s">
        <v>255</v>
      </c>
      <c r="AM116" s="134" t="s">
        <v>255</v>
      </c>
      <c r="AN116" s="134" t="s">
        <v>255</v>
      </c>
      <c r="AO116" s="134" t="s">
        <v>255</v>
      </c>
      <c r="AP116" s="134" t="s">
        <v>255</v>
      </c>
      <c r="AQ116" s="134" t="s">
        <v>255</v>
      </c>
    </row>
    <row r="117" spans="4:43" ht="18" customHeight="1">
      <c r="D117" s="122"/>
      <c r="E117" s="123"/>
      <c r="F117" s="123"/>
      <c r="G117" s="124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</row>
    <row r="118" spans="4:43" ht="18" customHeight="1">
      <c r="D118" s="122"/>
      <c r="E118" s="123"/>
      <c r="F118" s="123"/>
      <c r="G118" s="124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</row>
    <row r="119" spans="4:43" ht="18" customHeight="1">
      <c r="D119" s="122"/>
      <c r="E119" s="123"/>
      <c r="F119" s="123"/>
      <c r="G119" s="124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</row>
    <row r="120" spans="4:43" ht="18" customHeight="1">
      <c r="D120" s="112"/>
      <c r="E120" s="113"/>
      <c r="F120" s="113"/>
      <c r="G120" s="114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6"/>
      <c r="AO120" s="136"/>
      <c r="AP120" s="136"/>
      <c r="AQ120" s="136"/>
    </row>
    <row r="121" spans="4:43" ht="18" customHeight="1">
      <c r="D121" s="32" t="s">
        <v>441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7" t="s">
        <v>432</v>
      </c>
      <c r="E122" s="110"/>
      <c r="F122" s="110"/>
      <c r="G122" s="111"/>
      <c r="H122" s="131" t="s">
        <v>254</v>
      </c>
      <c r="I122" s="131" t="s">
        <v>254</v>
      </c>
      <c r="J122" s="131" t="s">
        <v>254</v>
      </c>
      <c r="K122" s="131" t="s">
        <v>254</v>
      </c>
      <c r="L122" s="131" t="s">
        <v>254</v>
      </c>
      <c r="M122" s="131" t="s">
        <v>254</v>
      </c>
      <c r="N122" s="131" t="s">
        <v>254</v>
      </c>
      <c r="O122" s="131" t="s">
        <v>254</v>
      </c>
      <c r="P122" s="131" t="s">
        <v>254</v>
      </c>
      <c r="Q122" s="131" t="s">
        <v>254</v>
      </c>
      <c r="R122" s="131" t="s">
        <v>254</v>
      </c>
      <c r="S122" s="131" t="s">
        <v>254</v>
      </c>
      <c r="T122" s="131" t="s">
        <v>254</v>
      </c>
      <c r="U122" s="131" t="s">
        <v>254</v>
      </c>
      <c r="V122" s="131" t="s">
        <v>254</v>
      </c>
      <c r="W122" s="131" t="s">
        <v>254</v>
      </c>
      <c r="X122" s="131" t="s">
        <v>254</v>
      </c>
      <c r="Y122" s="131" t="s">
        <v>254</v>
      </c>
      <c r="Z122" s="131" t="s">
        <v>254</v>
      </c>
      <c r="AA122" s="131" t="s">
        <v>254</v>
      </c>
      <c r="AB122" s="131" t="s">
        <v>254</v>
      </c>
      <c r="AC122" s="131" t="s">
        <v>254</v>
      </c>
      <c r="AD122" s="131" t="s">
        <v>254</v>
      </c>
      <c r="AE122" s="131" t="s">
        <v>254</v>
      </c>
      <c r="AF122" s="131" t="s">
        <v>254</v>
      </c>
      <c r="AG122" s="131" t="s">
        <v>254</v>
      </c>
      <c r="AH122" s="131" t="s">
        <v>254</v>
      </c>
      <c r="AI122" s="131" t="s">
        <v>254</v>
      </c>
      <c r="AJ122" s="131" t="s">
        <v>254</v>
      </c>
      <c r="AK122" s="131" t="s">
        <v>254</v>
      </c>
      <c r="AL122" s="131" t="s">
        <v>254</v>
      </c>
      <c r="AM122" s="131" t="s">
        <v>254</v>
      </c>
      <c r="AN122" s="131" t="s">
        <v>254</v>
      </c>
      <c r="AO122" s="131" t="s">
        <v>254</v>
      </c>
      <c r="AP122" s="131" t="s">
        <v>254</v>
      </c>
      <c r="AQ122" s="131" t="s">
        <v>254</v>
      </c>
    </row>
    <row r="123" spans="4:43" ht="18" customHeight="1">
      <c r="D123" s="122"/>
      <c r="E123" s="123"/>
      <c r="F123" s="123"/>
      <c r="G123" s="124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</row>
    <row r="124" spans="4:43" ht="18" customHeight="1">
      <c r="D124" s="112"/>
      <c r="E124" s="113"/>
      <c r="F124" s="113"/>
      <c r="G124" s="114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</row>
    <row r="125" spans="4:43" ht="18" customHeight="1">
      <c r="D125" s="137" t="s">
        <v>444</v>
      </c>
      <c r="E125" s="110"/>
      <c r="F125" s="110"/>
      <c r="G125" s="111"/>
      <c r="H125" s="134" t="s">
        <v>255</v>
      </c>
      <c r="I125" s="134" t="s">
        <v>255</v>
      </c>
      <c r="J125" s="134" t="s">
        <v>255</v>
      </c>
      <c r="K125" s="134" t="s">
        <v>255</v>
      </c>
      <c r="L125" s="134" t="s">
        <v>255</v>
      </c>
      <c r="M125" s="134" t="s">
        <v>255</v>
      </c>
      <c r="N125" s="134" t="s">
        <v>255</v>
      </c>
      <c r="O125" s="134" t="s">
        <v>255</v>
      </c>
      <c r="P125" s="134" t="s">
        <v>255</v>
      </c>
      <c r="Q125" s="134" t="s">
        <v>255</v>
      </c>
      <c r="R125" s="134" t="s">
        <v>255</v>
      </c>
      <c r="S125" s="134" t="s">
        <v>255</v>
      </c>
      <c r="T125" s="134" t="s">
        <v>255</v>
      </c>
      <c r="U125" s="134" t="s">
        <v>255</v>
      </c>
      <c r="V125" s="134" t="s">
        <v>255</v>
      </c>
      <c r="W125" s="134" t="s">
        <v>255</v>
      </c>
      <c r="X125" s="134" t="s">
        <v>255</v>
      </c>
      <c r="Y125" s="134" t="s">
        <v>255</v>
      </c>
      <c r="Z125" s="134" t="s">
        <v>255</v>
      </c>
      <c r="AA125" s="134" t="s">
        <v>255</v>
      </c>
      <c r="AB125" s="134" t="s">
        <v>255</v>
      </c>
      <c r="AC125" s="134" t="s">
        <v>255</v>
      </c>
      <c r="AD125" s="134" t="s">
        <v>255</v>
      </c>
      <c r="AE125" s="134" t="s">
        <v>255</v>
      </c>
      <c r="AF125" s="134" t="s">
        <v>255</v>
      </c>
      <c r="AG125" s="134" t="s">
        <v>255</v>
      </c>
      <c r="AH125" s="134" t="s">
        <v>255</v>
      </c>
      <c r="AI125" s="134" t="s">
        <v>255</v>
      </c>
      <c r="AJ125" s="134" t="s">
        <v>255</v>
      </c>
      <c r="AK125" s="134" t="s">
        <v>255</v>
      </c>
      <c r="AL125" s="134" t="s">
        <v>255</v>
      </c>
      <c r="AM125" s="134" t="s">
        <v>255</v>
      </c>
      <c r="AN125" s="134" t="s">
        <v>255</v>
      </c>
      <c r="AO125" s="134" t="s">
        <v>255</v>
      </c>
      <c r="AP125" s="134" t="s">
        <v>255</v>
      </c>
      <c r="AQ125" s="134" t="s">
        <v>255</v>
      </c>
    </row>
    <row r="126" spans="4:43" ht="18" customHeight="1">
      <c r="D126" s="141"/>
      <c r="E126" s="123"/>
      <c r="F126" s="123"/>
      <c r="G126" s="124"/>
      <c r="H126" s="135"/>
      <c r="I126" s="135"/>
      <c r="J126" s="135"/>
      <c r="K126" s="135"/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  <c r="AP126" s="135"/>
      <c r="AQ126" s="135"/>
    </row>
    <row r="127" spans="4:43" ht="18" customHeight="1">
      <c r="D127" s="141"/>
      <c r="E127" s="123"/>
      <c r="F127" s="123"/>
      <c r="G127" s="124"/>
      <c r="H127" s="135"/>
      <c r="I127" s="135"/>
      <c r="J127" s="135"/>
      <c r="K127" s="135"/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  <c r="AP127" s="135"/>
      <c r="AQ127" s="135"/>
    </row>
    <row r="128" spans="4:43" ht="18" customHeight="1">
      <c r="D128" s="122"/>
      <c r="E128" s="123"/>
      <c r="F128" s="123"/>
      <c r="G128" s="124"/>
      <c r="H128" s="135"/>
      <c r="I128" s="135"/>
      <c r="J128" s="135"/>
      <c r="K128" s="135"/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  <c r="AP128" s="135"/>
      <c r="AQ128" s="135"/>
    </row>
    <row r="129" spans="3:65" ht="18" customHeight="1">
      <c r="D129" s="112"/>
      <c r="E129" s="113"/>
      <c r="F129" s="113"/>
      <c r="G129" s="114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36"/>
      <c r="AC129" s="136"/>
      <c r="AD129" s="136"/>
      <c r="AE129" s="136"/>
      <c r="AF129" s="136"/>
      <c r="AG129" s="136"/>
      <c r="AH129" s="136"/>
      <c r="AI129" s="136"/>
      <c r="AJ129" s="136"/>
      <c r="AK129" s="136"/>
      <c r="AL129" s="136"/>
      <c r="AM129" s="136"/>
      <c r="AN129" s="136"/>
      <c r="AO129" s="136"/>
      <c r="AP129" s="136"/>
      <c r="AQ129" s="136"/>
    </row>
    <row r="130" spans="3:65" ht="18" customHeight="1">
      <c r="O130" s="19"/>
      <c r="AJ130" s="36"/>
      <c r="AL130" s="19"/>
    </row>
    <row r="131" spans="3:65" ht="18" customHeight="1">
      <c r="D131" s="5" t="s">
        <v>251</v>
      </c>
      <c r="E131" s="5" t="s">
        <v>429</v>
      </c>
      <c r="I131" s="5" t="s">
        <v>13</v>
      </c>
      <c r="J131" s="5" t="s">
        <v>445</v>
      </c>
      <c r="O131" s="19"/>
      <c r="AJ131" s="36"/>
      <c r="AL131" s="19"/>
    </row>
    <row r="132" spans="3:65" ht="18" customHeight="1">
      <c r="J132" s="5" t="s">
        <v>446</v>
      </c>
      <c r="O132" s="19"/>
      <c r="AJ132" s="36"/>
      <c r="AL132" s="19"/>
    </row>
    <row r="133" spans="3:65" ht="18" customHeight="1">
      <c r="J133" s="5" t="s">
        <v>447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30</v>
      </c>
      <c r="D135" s="5" t="s">
        <v>450</v>
      </c>
      <c r="AE135" s="5" t="s">
        <v>251</v>
      </c>
      <c r="AF135" s="5" t="s">
        <v>740</v>
      </c>
      <c r="AJ135" s="5" t="s">
        <v>328</v>
      </c>
      <c r="AK135" s="123" t="s">
        <v>741</v>
      </c>
      <c r="AL135" s="123"/>
      <c r="AM135" s="123"/>
      <c r="AN135" s="123"/>
    </row>
    <row r="137" spans="3:65" ht="18" customHeight="1">
      <c r="D137" s="109" t="s">
        <v>426</v>
      </c>
      <c r="E137" s="110"/>
      <c r="F137" s="110"/>
      <c r="G137" s="111"/>
      <c r="H137" s="115" t="s">
        <v>756</v>
      </c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7"/>
      <c r="AE137" s="121" t="s">
        <v>457</v>
      </c>
      <c r="AF137" s="116"/>
      <c r="AG137" s="117"/>
      <c r="AH137" s="115" t="s">
        <v>434</v>
      </c>
      <c r="AI137" s="116"/>
      <c r="AJ137" s="116"/>
      <c r="AK137" s="116"/>
      <c r="AL137" s="116"/>
      <c r="AM137" s="116"/>
      <c r="AN137" s="116"/>
      <c r="AO137" s="116"/>
      <c r="AP137" s="116"/>
      <c r="AQ137" s="117"/>
      <c r="AS137" s="62" t="s">
        <v>467</v>
      </c>
      <c r="AT137" s="63"/>
      <c r="AU137" s="64"/>
      <c r="AW137" s="236" t="str">
        <f>$D$59</f>
        <v>FILE_NAME</v>
      </c>
      <c r="AX137" s="236" t="str">
        <f>$D$59</f>
        <v>FILE_NAME</v>
      </c>
      <c r="AY137" s="236" t="str">
        <f>$D$63</f>
        <v>FILE_EXTENSION</v>
      </c>
      <c r="AZ137" s="236" t="str">
        <f>$D$63</f>
        <v>FILE_EXTENSION</v>
      </c>
      <c r="BA137" s="236" t="str">
        <f>$D$70</f>
        <v>FILE_COMPRESSION</v>
      </c>
      <c r="BB137" s="236" t="str">
        <f>$D$70</f>
        <v>FILE_COMPRESSION</v>
      </c>
      <c r="BC137" s="236" t="str">
        <f>$D$79</f>
        <v>FILE_CHARSET</v>
      </c>
      <c r="BD137" s="236" t="str">
        <f>$D$79</f>
        <v>FILE_CHARSET</v>
      </c>
      <c r="BE137" s="236" t="str">
        <f>$D$89</f>
        <v>FILE_LINE_BREAK</v>
      </c>
      <c r="BF137" s="236" t="str">
        <f>$D$89</f>
        <v>FILE_LINE_BREAK</v>
      </c>
      <c r="BG137" s="236" t="str">
        <f>$D$94</f>
        <v>FILE_FIELD_SEPARATOR</v>
      </c>
      <c r="BH137" s="236" t="str">
        <f>$D$94</f>
        <v>FILE_FIELD_SEPARATOR</v>
      </c>
      <c r="BI137" s="236" t="str">
        <f>$D$100</f>
        <v>FILE_ENCLOSING_CHAR</v>
      </c>
      <c r="BJ137" s="236" t="str">
        <f>$D$100</f>
        <v>FILE_ENCLOSING_CHAR</v>
      </c>
      <c r="BK137" s="236" t="str">
        <f>$D$106</f>
        <v>ROW_COUNTS</v>
      </c>
      <c r="BL137" s="236" t="str">
        <f>$D$106</f>
        <v>ROW_COUNTS</v>
      </c>
      <c r="BM137" s="60" t="s">
        <v>1107</v>
      </c>
    </row>
    <row r="138" spans="3:65" ht="18" customHeight="1">
      <c r="D138" s="112"/>
      <c r="E138" s="113"/>
      <c r="F138" s="113"/>
      <c r="G138" s="114"/>
      <c r="H138" s="118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20"/>
      <c r="AE138" s="118"/>
      <c r="AF138" s="119"/>
      <c r="AG138" s="120"/>
      <c r="AH138" s="118"/>
      <c r="AI138" s="119"/>
      <c r="AJ138" s="119"/>
      <c r="AK138" s="119"/>
      <c r="AL138" s="119"/>
      <c r="AM138" s="119"/>
      <c r="AN138" s="119"/>
      <c r="AO138" s="119"/>
      <c r="AP138" s="119"/>
      <c r="AQ138" s="120"/>
      <c r="AS138" s="66" t="s">
        <v>468</v>
      </c>
      <c r="AT138" s="67"/>
      <c r="AU138" s="68"/>
      <c r="AW138" s="65" t="s">
        <v>758</v>
      </c>
      <c r="AX138" s="65" t="s">
        <v>759</v>
      </c>
      <c r="AY138" s="65" t="s">
        <v>758</v>
      </c>
      <c r="AZ138" s="65" t="s">
        <v>759</v>
      </c>
      <c r="BA138" s="65" t="s">
        <v>758</v>
      </c>
      <c r="BB138" s="65" t="s">
        <v>759</v>
      </c>
      <c r="BC138" s="65" t="s">
        <v>758</v>
      </c>
      <c r="BD138" s="65" t="s">
        <v>759</v>
      </c>
      <c r="BE138" s="65" t="s">
        <v>758</v>
      </c>
      <c r="BF138" s="65" t="s">
        <v>759</v>
      </c>
      <c r="BG138" s="65" t="s">
        <v>758</v>
      </c>
      <c r="BH138" s="65" t="s">
        <v>759</v>
      </c>
      <c r="BI138" s="65" t="s">
        <v>758</v>
      </c>
      <c r="BJ138" s="65" t="s">
        <v>759</v>
      </c>
      <c r="BK138" s="65" t="s">
        <v>758</v>
      </c>
      <c r="BL138" s="65" t="s">
        <v>759</v>
      </c>
      <c r="BM138" s="60" t="s">
        <v>1107</v>
      </c>
    </row>
    <row r="139" spans="3:65" ht="36" customHeight="1">
      <c r="D139" s="138">
        <f>$H$54</f>
        <v>37</v>
      </c>
      <c r="E139" s="139"/>
      <c r="F139" s="139"/>
      <c r="G139" s="140"/>
      <c r="H139" s="45" t="str">
        <f ca="1">SUBSTITUTE("clear; echo "&amp;"テストケース"&amp;TEXT($D139,"000")&amp;"; "&amp;AW139&amp;AY139&amp;BA139&amp;BC139&amp;BE139&amp;BG139&amp;BI139&amp;BK139&amp;"sh ./script/"&amp;$B$2&amp;".sh; "&amp;AX139&amp;AZ139&amp;BB139&amp;BD139&amp;BF139&amp;BH139&amp;BJ139&amp;BL139,"なし","")</f>
        <v xml:space="preserve">clear; echo テストケース037; sh ./script/db_check_file_validate_config.sh;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146" t="str" cm="1">
        <f t="array" ref="AE139">SUBSTITUTE(INDEX($H$113:$AQ$113, , MATCH($D139, $54:$54, 0)-7),"-","")</f>
        <v>正常</v>
      </c>
      <c r="AF139" s="147"/>
      <c r="AG139" s="148"/>
      <c r="AH139" s="143" t="s">
        <v>1147</v>
      </c>
      <c r="AI139" s="144"/>
      <c r="AJ139" s="144"/>
      <c r="AK139" s="144"/>
      <c r="AL139" s="144"/>
      <c r="AM139" s="144"/>
      <c r="AN139" s="144"/>
      <c r="AO139" s="144"/>
      <c r="AP139" s="144"/>
      <c r="AQ139" s="145"/>
      <c r="AS139" s="69" t="str" cm="1">
        <f t="array" ref="AS139">SUBSTITUTE(TEXT(INDEX($H$116:$AQ$116,1,$D139-36),"000000"),"-","")</f>
        <v>230001</v>
      </c>
      <c r="AT139" s="70"/>
      <c r="AU139" s="71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60" t="s">
        <v>1107</v>
      </c>
    </row>
    <row r="140" spans="3:65" ht="36" customHeight="1">
      <c r="D140" s="138">
        <f>$D139+1</f>
        <v>38</v>
      </c>
      <c r="E140" s="139"/>
      <c r="F140" s="139"/>
      <c r="G140" s="140"/>
      <c r="H140" s="45" t="str">
        <f ca="1">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</f>
        <v>clear; echo テストケース038; sed -i '' 's#FILE_ENCLOSING_CHAR="DOUBLE_QUOTE"#FILE_ENCLOSING_CHAR="SINGLE_QUOTE"#g' ${CONFIG_DIR}db_data_config.txt; export FILE_ENCLOSING_CHAR="SINGLE_QUOTE";sh ./script/db_check_file_validate_config.sh; sed -i '' 's#FILE_ENCLOSING_CHAR="SINGLE_QUOTE"#FILE_ENCLOSING_CHAR="DOUBLE_QUOTE"#g' ${CONFIG_DIR}db_data_config.txt; export FILE_ENCLOSING_CHAR="DOUBLE_QUOTE";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146" t="str" cm="1">
        <f t="array" ref="AE140">SUBSTITUTE(INDEX($H$113:$AQ$113, , MATCH($D140, $54:$54, 0)-7),"-","")</f>
        <v>正常</v>
      </c>
      <c r="AF140" s="147"/>
      <c r="AG140" s="148"/>
      <c r="AH140" s="143" t="s">
        <v>1148</v>
      </c>
      <c r="AI140" s="144"/>
      <c r="AJ140" s="144"/>
      <c r="AK140" s="144"/>
      <c r="AL140" s="144"/>
      <c r="AM140" s="144"/>
      <c r="AN140" s="144"/>
      <c r="AO140" s="144"/>
      <c r="AP140" s="144"/>
      <c r="AQ140" s="145"/>
      <c r="AS140" s="69" t="str" cm="1">
        <f t="array" ref="AS140">SUBSTITUTE(TEXT(INDEX($H$116:$AQ$116,1,$D140-36),"000000"),"-","")</f>
        <v>230001</v>
      </c>
      <c r="AT140" s="70"/>
      <c r="AU140" s="71"/>
      <c r="AW140" s="73" t="str">
        <f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${CONFIG_DIR}db_data_config.txt; export "&amp;AW$137&amp;"="&amp;""""&amp;INDEX($E$60:$G$62,MATCH("●",INDEX($H$60:$AQ$62,,MATCH($D140,$54:$54,0)-7),0),1)&amp;""";"),",",""",""")</f>
        <v/>
      </c>
      <c r="AX140" s="73" t="str">
        <f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0" s="73" t="str">
        <f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${CONFIG_DIR}db_data_config.txt; export "&amp;AY$137&amp;"="&amp;""""&amp;INDEX($E$64:$G$69,MATCH("●",INDEX($H$64:$AQ$69,,MATCH($D140,$54:$54,0)-7),0),1)&amp;""";"),",",""",""")</f>
        <v/>
      </c>
      <c r="AZ140" s="73" t="str">
        <f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0" s="73" t="str">
        <f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${CONFIG_DIR}db_data_config.txt; export "&amp;BA$137&amp;"="&amp;""""&amp;INDEX($E$71:$G$78,MATCH("●",INDEX($H$71:$AQ$78,,MATCH($D140,$54:$54,0)-7),0),1)&amp;""";"),",",""",""")</f>
        <v/>
      </c>
      <c r="BB140" s="73" t="str">
        <f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0" s="73" t="str">
        <f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${CONFIG_DIR}db_data_config.txt; export "&amp;BC$137&amp;"="&amp;""""&amp;INDEX($E$80:$G$88,MATCH("●",INDEX($H$80:$AQ$88,,MATCH($D140,$54:$54,0)-7),0),1)&amp;""";"),",",""",""")</f>
        <v/>
      </c>
      <c r="BD140" s="73" t="str">
        <f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0" s="73" t="str">
        <f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${CONFIG_DIR}db_data_config.txt; export "&amp;BE$137&amp;"="&amp;""""&amp;INDEX($E$90:$G$93,MATCH("●",INDEX($H$90:$AQ$93,,MATCH($D140,$54:$54,0)-7),0),1)&amp;""";"),",",""",""")</f>
        <v/>
      </c>
      <c r="BF140" s="73" t="str">
        <f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0" s="73" t="str">
        <f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${CONFIG_DIR}db_data_config.txt; export "&amp;BG$137&amp;"="&amp;""""&amp;INDEX($E$95:$G$99,MATCH("●",INDEX($H$95:$AQ$99,,MATCH($D140,$54:$54,0)-7),0),1)&amp;""";"),",",""",""")</f>
        <v/>
      </c>
      <c r="BH140" s="73" t="str">
        <f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0" s="73" t="str">
        <f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${CONFIG_DIR}db_data_config.txt; export "&amp;BI$137&amp;"="&amp;""""&amp;INDEX($E$101:$G$105,MATCH("●",INDEX($H$101:$AQ$105,,MATCH($D140,$54:$54,0)-7),0),1)&amp;""";"),",",""",""")</f>
        <v>sed -i '' 's#FILE_ENCLOSING_CHAR="DOUBLE_QUOTE"#FILE_ENCLOSING_CHAR="SINGLE_QUOTE"#g' ${CONFIG_DIR}db_data_config.txt; export FILE_ENCLOSING_CHAR="SINGLE_QUOTE";</v>
      </c>
      <c r="BJ140" s="73" t="str">
        <f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>sed -i '' 's#FILE_ENCLOSING_CHAR="SINGLE_QUOTE"#FILE_ENCLOSING_CHAR="DOUBLE_QUOTE"#g' ${CONFIG_DIR}db_data_config.txt; export FILE_ENCLOSING_CHAR="DOUBLE_QUOTE";</v>
      </c>
      <c r="BK140" s="73" t="str">
        <f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${CONFIG_DIR}db_data_config.txt; export "&amp;BK$137&amp;"="&amp;""""&amp;INDEX($E$107:$G$111,MATCH("●",INDEX($H$107:$AQ$111,,MATCH($D140,$54:$54,0)-7),0),1)&amp;""";"),",",""",""")</f>
        <v/>
      </c>
      <c r="BL140" s="73" t="str">
        <f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0" s="60" t="s">
        <v>1107</v>
      </c>
    </row>
    <row r="141" spans="3:65" ht="36" customHeight="1">
      <c r="D141" s="138">
        <f>$D140+1</f>
        <v>39</v>
      </c>
      <c r="E141" s="139"/>
      <c r="F141" s="139"/>
      <c r="G141" s="140"/>
      <c r="H141" s="45" t="str">
        <f t="shared" ref="H141:H151" ca="1" si="2">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</f>
        <v>clear; echo テストケース039; sed -i '' 's#FILE_ENCLOSING_CHAR="DOUBLE_QUOTE"#FILE_ENCLOSING_CHAR="NONE"#g' ${CONFIG_DIR}db_data_config.txt; export FILE_ENCLOSING_CHAR="NONE";sh ./script/db_check_file_validate_config.sh; sed -i '' 's#FILE_ENCLOSING_CHAR="NONE"#FILE_ENCLOSING_CHAR="DOUBLE_QUOTE"#g' ${CONFIG_DIR}db_data_config.txt; export FILE_ENCLOSING_CHAR="DOUBLE_QUOTE";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146" t="str" cm="1">
        <f t="array" ref="AE141">SUBSTITUTE(INDEX($H$113:$AQ$113, , MATCH($D141, $54:$54, 0)-7),"-","")</f>
        <v>正常</v>
      </c>
      <c r="AF141" s="147"/>
      <c r="AG141" s="148"/>
      <c r="AH141" s="143" t="s">
        <v>1151</v>
      </c>
      <c r="AI141" s="144"/>
      <c r="AJ141" s="144"/>
      <c r="AK141" s="144"/>
      <c r="AL141" s="144"/>
      <c r="AM141" s="144"/>
      <c r="AN141" s="144"/>
      <c r="AO141" s="144"/>
      <c r="AP141" s="144"/>
      <c r="AQ141" s="145"/>
      <c r="AS141" s="69" t="str" cm="1">
        <f t="array" ref="AS141">SUBSTITUTE(TEXT(INDEX($H$116:$AQ$116,1,$D141-36),"000000"),"-","")</f>
        <v>230001</v>
      </c>
      <c r="AT141" s="70"/>
      <c r="AU141" s="71"/>
      <c r="AW141" s="73" t="str">
        <f>SUBSTITUTE(IF(VLOOKUP(AW$137,$AD$9:$AN$16,8,FALSE)=INDEX($E$60:$G$62,MATCH("●",INDEX($H$60:$AQ$62,,MATCH($D141,$54:$54,0)-7),0),1),"","sed -i "&amp;IF($AK$135="MacOS","'' ","")&amp;"'s#"&amp;AW$137&amp;"="""&amp;VLOOKUP(AW$137,$AD$9:$AN$16,8,FALSE)&amp;""""&amp;"#"&amp;AW$137&amp;"="&amp;""""&amp;INDEX($E$60:$G$62,MATCH("●",INDEX($H$60:$AQ$62,,MATCH($D141,$54:$54,0)-7),0),1)&amp;""""&amp;"#g'"&amp;" ${CONFIG_DIR}db_data_config.txt; export "&amp;AW$137&amp;"="&amp;""""&amp;INDEX($E$60:$G$62,MATCH("●",INDEX($H$60:$AQ$62,,MATCH($D141,$54:$54,0)-7),0),1)&amp;""";"),",",""",""")</f>
        <v/>
      </c>
      <c r="AX141" s="73" t="str">
        <f>SUBSTITUTE(IF(INDEX($E$60:$G$62,MATCH("●",INDEX($H$60:$AQ$62,,MATCH($D141,$54:$54,0)-7),0),1)=VLOOKUP(AX$137,$AD$9:$AN$16,8,FALSE),"","sed -i "&amp;IF($AK$135="MacOS","'' ","")&amp;"'s#"&amp;AX$137&amp;"="""&amp;INDEX($E$60:$G$62,MATCH("●",INDEX($H$60:$AQ$62,,MATCH($D141,$54:$54,0)-7),0),1)&amp;""""&amp;"#"&amp;AX$137&amp;"="&amp;""""&amp;VLOOKUP(AX$137,$AD$9:$AN$16,8,FALSE)&amp;""""&amp;"#g'"&amp;"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1" s="73" t="str">
        <f>SUBSTITUTE(IF(VLOOKUP(AY$137,$AD$9:$AN$16,8,FALSE)=INDEX($E$64:$G$69,MATCH("●",INDEX($H$64:$AQ$69,,MATCH($D141,$54:$54,0)-7),0),1),"","sed -i "&amp;IF($AK$135="MacOS","'' ","")&amp;"'s#"&amp;AY$137&amp;"="""&amp;VLOOKUP(AY$137,$AD$9:$AN$16,8,FALSE)&amp;""""&amp;"#"&amp;AY$137&amp;"="&amp;""""&amp;INDEX($E$64:$G$69,MATCH("●",INDEX($H$64:$AQ$69,,MATCH($D141,$54:$54,0)-7),0),1)&amp;""""&amp;"#g'"&amp;" ${CONFIG_DIR}db_data_config.txt; export "&amp;AY$137&amp;"="&amp;""""&amp;INDEX($E$64:$G$69,MATCH("●",INDEX($H$64:$AQ$69,,MATCH($D141,$54:$54,0)-7),0),1)&amp;""";"),",",""",""")</f>
        <v/>
      </c>
      <c r="AZ141" s="73" t="str">
        <f>SUBSTITUTE(IF(INDEX($E$64:$G$69,MATCH("●",INDEX($H$64:$AQ$69,,MATCH($D141,$54:$54,0)-7),0),1)=VLOOKUP(AZ$137,$AD$9:$AN$16,8,FALSE),"","sed -i "&amp;IF($AK$135="MacOS","'' ","")&amp;"'s#"&amp;AZ$137&amp;"="""&amp;INDEX($E$64:$G$69,MATCH("●",INDEX($H$64:$AQ$69,,MATCH($D141,$54:$54,0)-7),0),1)&amp;""""&amp;"#"&amp;AZ$137&amp;"="&amp;""""&amp;VLOOKUP(AZ$137,$AD$9:$AN$16,8,FALSE)&amp;""""&amp;"#g'"&amp;"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1" s="73" t="str">
        <f>SUBSTITUTE(IF(VLOOKUP(BA$137,$AD$9:$AN$16,8,FALSE)=INDEX($E$71:$G$78,MATCH("●",INDEX($H$71:$AQ$78,,MATCH($D141,$54:$54,0)-7),0),1),"","sed -i "&amp;IF($AK$135="MacOS","'' ","")&amp;"'s#"&amp;BA$137&amp;"="""&amp;VLOOKUP(BA$137,$AD$9:$AN$16,8,FALSE)&amp;""""&amp;"#"&amp;BA$137&amp;"="&amp;""""&amp;INDEX($E$71:$G$78,MATCH("●",INDEX($H$71:$AQ$78,,MATCH($D141,$54:$54,0)-7),0),1)&amp;""""&amp;"#g'"&amp;" ${CONFIG_DIR}db_data_config.txt; export "&amp;BA$137&amp;"="&amp;""""&amp;INDEX($E$71:$G$78,MATCH("●",INDEX($H$71:$AQ$78,,MATCH($D141,$54:$54,0)-7),0),1)&amp;""";"),",",""",""")</f>
        <v/>
      </c>
      <c r="BB141" s="73" t="str">
        <f>SUBSTITUTE(IF(INDEX($E$71:$G$78,MATCH("●",INDEX($H$71:$AQ$78,,MATCH($D141,$54:$54,0)-7),0),1)=VLOOKUP(BB$137,$AD$9:$AN$16,8,FALSE),"","sed -i "&amp;IF($AK$135="MacOS","'' ","")&amp;"'s#"&amp;BB$137&amp;"="""&amp;INDEX($E$71:$G$78,MATCH("●",INDEX($H$71:$AQ$78,,MATCH($D141,$54:$54,0)-7),0),1)&amp;""""&amp;"#"&amp;BB$137&amp;"="&amp;""""&amp;VLOOKUP(BB$137,$AD$9:$AN$16,8,FALSE)&amp;""""&amp;"#g'"&amp;"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1" s="73" t="str">
        <f>SUBSTITUTE(IF(VLOOKUP(BC$137,$AD$9:$AN$16,8,FALSE)=INDEX($E$80:$G$88,MATCH("●",INDEX($H$80:$AQ$88,,MATCH($D141,$54:$54,0)-7),0),1),"","sed -i "&amp;IF($AK$135="MacOS","'' ","")&amp;"'s#"&amp;BC$137&amp;"="""&amp;VLOOKUP(BC$137,$AD$9:$AN$16,8,FALSE)&amp;""""&amp;"#"&amp;BC$137&amp;"="&amp;""""&amp;INDEX($E$80:$G$88,MATCH("●",INDEX($H$80:$AQ$88,,MATCH($D141,$54:$54,0)-7),0),1)&amp;""""&amp;"#g'"&amp;" ${CONFIG_DIR}db_data_config.txt; export "&amp;BC$137&amp;"="&amp;""""&amp;INDEX($E$80:$G$88,MATCH("●",INDEX($H$80:$AQ$88,,MATCH($D141,$54:$54,0)-7),0),1)&amp;""";"),",",""",""")</f>
        <v/>
      </c>
      <c r="BD141" s="73" t="str">
        <f>SUBSTITUTE(IF(INDEX($E$80:$G$88,MATCH("●",INDEX($H$80:$AQ$88,,MATCH($D141,$54:$54,0)-7),0),1)=VLOOKUP(BD$137,$AD$9:$AN$16,8,FALSE),"","sed -i "&amp;IF($AK$135="MacOS","'' ","")&amp;"'s#"&amp;BD$137&amp;"="""&amp;INDEX($E$80:$G$88,MATCH("●",INDEX($H$80:$AQ$88,,MATCH($D141,$54:$54,0)-7),0),1)&amp;""""&amp;"#"&amp;BD$137&amp;"="&amp;""""&amp;VLOOKUP(BD$137,$AD$9:$AN$16,8,FALSE)&amp;""""&amp;"#g'"&amp;"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1" s="73" t="str">
        <f>SUBSTITUTE(IF(VLOOKUP(BE$137,$AD$9:$AN$16,8,FALSE)=INDEX($E$90:$G$93,MATCH("●",INDEX($H$90:$AQ$93,,MATCH($D141,$54:$54,0)-7),0),1),"","sed -i "&amp;IF($AK$135="MacOS","'' ","")&amp;"'s#"&amp;BE$137&amp;"="""&amp;VLOOKUP(BE$137,$AD$9:$AN$16,8,FALSE)&amp;""""&amp;"#"&amp;BE$137&amp;"="&amp;""""&amp;INDEX($E$90:$G$93,MATCH("●",INDEX($H$90:$AQ$93,,MATCH($D141,$54:$54,0)-7),0),1)&amp;""""&amp;"#g'"&amp;" ${CONFIG_DIR}db_data_config.txt; export "&amp;BE$137&amp;"="&amp;""""&amp;INDEX($E$90:$G$93,MATCH("●",INDEX($H$90:$AQ$93,,MATCH($D141,$54:$54,0)-7),0),1)&amp;""";"),",",""",""")</f>
        <v/>
      </c>
      <c r="BF141" s="73" t="str">
        <f>SUBSTITUTE(IF(INDEX($E$90:$G$93,MATCH("●",INDEX($H$90:$AQ$93,,MATCH($D141,$54:$54,0)-7),0),1)=VLOOKUP(BF$137,$AD$9:$AN$16,8,FALSE),"","sed -i "&amp;IF($AK$135="MacOS","'' ","")&amp;"'s#"&amp;BF$137&amp;"="""&amp;INDEX($E$90:$G$93,MATCH("●",INDEX($H$90:$AQ$93,,MATCH($D141,$54:$54,0)-7),0),1)&amp;""""&amp;"#"&amp;BF$137&amp;"="&amp;""""&amp;VLOOKUP(BF$137,$AD$9:$AN$16,8,FALSE)&amp;""""&amp;"#g'"&amp;"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1" s="73" t="str">
        <f>SUBSTITUTE(IF(VLOOKUP(BG$137,$AD$9:$AN$16,8,FALSE)=INDEX($E$95:$G$99,MATCH("●",INDEX($H$95:$AQ$99,,MATCH($D141,$54:$54,0)-7),0),1),"","sed -i "&amp;IF($AK$135="MacOS","'' ","")&amp;"'s#"&amp;BG$137&amp;"="""&amp;VLOOKUP(BG$137,$AD$9:$AN$16,8,FALSE)&amp;""""&amp;"#"&amp;BG$137&amp;"="&amp;""""&amp;INDEX($E$95:$G$99,MATCH("●",INDEX($H$95:$AQ$99,,MATCH($D141,$54:$54,0)-7),0),1)&amp;""""&amp;"#g'"&amp;" ${CONFIG_DIR}db_data_config.txt; export "&amp;BG$137&amp;"="&amp;""""&amp;INDEX($E$95:$G$99,MATCH("●",INDEX($H$95:$AQ$99,,MATCH($D141,$54:$54,0)-7),0),1)&amp;""";"),",",""",""")</f>
        <v/>
      </c>
      <c r="BH141" s="73" t="str">
        <f>SUBSTITUTE(IF(INDEX($E$95:$G$99,MATCH("●",INDEX($H$95:$AQ$99,,MATCH($D141,$54:$54,0)-7),0),1)=VLOOKUP(BH$137,$AD$9:$AN$16,8,FALSE),"","sed -i "&amp;IF($AK$135="MacOS","'' ","")&amp;"'s#"&amp;BH$137&amp;"="""&amp;INDEX($E$95:$G$99,MATCH("●",INDEX($H$95:$AQ$99,,MATCH($D141,$54:$54,0)-7),0),1)&amp;""""&amp;"#"&amp;BH$137&amp;"="&amp;""""&amp;VLOOKUP(BH$137,$AD$9:$AN$16,8,FALSE)&amp;""""&amp;"#g'"&amp;"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1" s="73" t="str">
        <f>SUBSTITUTE(IF(VLOOKUP(BI$137,$AD$9:$AN$16,8,FALSE)=INDEX($E$101:$G$105,MATCH("●",INDEX($H$101:$AQ$105,,MATCH($D141,$54:$54,0)-7),0),1),"","sed -i "&amp;IF($AK$135="MacOS","'' ","")&amp;"'s#"&amp;BI$137&amp;"="""&amp;VLOOKUP(BI$137,$AD$9:$AN$16,8,FALSE)&amp;""""&amp;"#"&amp;BI$137&amp;"="&amp;""""&amp;INDEX($E$101:$G$105,MATCH("●",INDEX($H$101:$AQ$105,,MATCH($D141,$54:$54,0)-7),0),1)&amp;""""&amp;"#g'"&amp;" ${CONFIG_DIR}db_data_config.txt; export "&amp;BI$137&amp;"="&amp;""""&amp;INDEX($E$101:$G$105,MATCH("●",INDEX($H$101:$AQ$105,,MATCH($D141,$54:$54,0)-7),0),1)&amp;""";"),",",""",""")</f>
        <v>sed -i '' 's#FILE_ENCLOSING_CHAR="DOUBLE_QUOTE"#FILE_ENCLOSING_CHAR="NONE"#g' ${CONFIG_DIR}db_data_config.txt; export FILE_ENCLOSING_CHAR="NONE";</v>
      </c>
      <c r="BJ141" s="73" t="str">
        <f>SUBSTITUTE(IF(INDEX($E$101:$G$105,MATCH("●",INDEX($H$101:$AQ$105,,MATCH($D141,$54:$54,0)-7),0),1)=VLOOKUP(BJ$137,$AD$9:$AN$16,8,FALSE),"","sed -i "&amp;IF($AK$135="MacOS","'' ","")&amp;"'s#"&amp;BJ$137&amp;"="""&amp;INDEX($E$101:$G$105,MATCH("●",INDEX($H$101:$AQ$105,,MATCH($D141,$54:$54,0)-7),0),1)&amp;""""&amp;"#"&amp;BJ$137&amp;"="&amp;""""&amp;VLOOKUP(BJ$137,$AD$9:$AN$16,8,FALSE)&amp;""""&amp;"#g'"&amp;"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>sed -i '' 's#FILE_ENCLOSING_CHAR="NONE"#FILE_ENCLOSING_CHAR="DOUBLE_QUOTE"#g' ${CONFIG_DIR}db_data_config.txt; export FILE_ENCLOSING_CHAR="DOUBLE_QUOTE";</v>
      </c>
      <c r="BK141" s="73" t="str">
        <f>SUBSTITUTE(IF(VLOOKUP(BK$137,$AD$9:$AN$16,8,FALSE)=INDEX($E$107:$G$111,MATCH("●",INDEX($H$107:$AQ$111,,MATCH($D141,$54:$54,0)-7),0),1),"","sed -i "&amp;IF($AK$135="MacOS","'' ","")&amp;"'s#"&amp;BK$137&amp;"="""&amp;VLOOKUP(BK$137,$AD$9:$AN$16,8,FALSE)&amp;""""&amp;"#"&amp;BK$137&amp;"="&amp;""""&amp;INDEX($E$107:$G$111,MATCH("●",INDEX($H$107:$AQ$111,,MATCH($D141,$54:$54,0)-7),0),1)&amp;""""&amp;"#g'"&amp;" ${CONFIG_DIR}db_data_config.txt; export "&amp;BK$137&amp;"="&amp;""""&amp;INDEX($E$107:$G$111,MATCH("●",INDEX($H$107:$AQ$111,,MATCH($D141,$54:$54,0)-7),0),1)&amp;""";"),",",""",""")</f>
        <v/>
      </c>
      <c r="BL141" s="73" t="str">
        <f>SUBSTITUTE(IF(INDEX($E$107:$G$111,MATCH("●",INDEX($H$107:$AQ$111,,MATCH($D141,$54:$54,0)-7),0),1)=VLOOKUP(BL$137,$AD$9:$AN$16,8,FALSE),"","sed -i "&amp;IF($AK$135="MacOS","'' ","")&amp;"'s#"&amp;BL$137&amp;"="""&amp;INDEX($E$107:$G$111,MATCH("●",INDEX($H$107:$AQ$111,,MATCH($D141,$54:$54,0)-7),0),1)&amp;""""&amp;"#"&amp;BL$137&amp;"="&amp;""""&amp;VLOOKUP(BL$137,$AD$9:$AN$16,8,FALSE)&amp;""""&amp;"#g'"&amp;"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1" s="60" t="s">
        <v>1107</v>
      </c>
    </row>
    <row r="142" spans="3:65" ht="36" customHeight="1">
      <c r="D142" s="138">
        <f t="shared" ref="D142:D152" si="3">$D141+1</f>
        <v>40</v>
      </c>
      <c r="E142" s="139"/>
      <c r="F142" s="139"/>
      <c r="G142" s="140"/>
      <c r="H142" s="45" t="str">
        <f t="shared" ca="1" si="2"/>
        <v>clear; echo テストケース040; sed -i '' 's#FILE_ENCLOSING_CHAR="DOUBLE_QUOTE"#FILE_ENCLOSING_CHAR="BACKTICK"#g' ${CONFIG_DIR}db_data_config.txt; export FILE_ENCLOSING_CHAR="BACKTICK";sh ./script/db_check_file_validate_config.sh; sed -i '' 's#FILE_ENCLOSING_CHAR="BACKTICK"#FILE_ENCLOSING_CHAR="DOUBLE_QUOTE"#g' ${CONFIG_DIR}db_data_config.txt; export FILE_ENCLOSING_CHAR="DOUBLE_QUOTE";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146" t="str" cm="1">
        <f t="array" ref="AE142">SUBSTITUTE(INDEX($H$113:$AQ$113, , MATCH($D142, $54:$54, 0)-7),"-","")</f>
        <v>異常</v>
      </c>
      <c r="AF142" s="147"/>
      <c r="AG142" s="148"/>
      <c r="AH142" s="143" t="s">
        <v>1150</v>
      </c>
      <c r="AI142" s="144"/>
      <c r="AJ142" s="144"/>
      <c r="AK142" s="144"/>
      <c r="AL142" s="144"/>
      <c r="AM142" s="144"/>
      <c r="AN142" s="144"/>
      <c r="AO142" s="144"/>
      <c r="AP142" s="144"/>
      <c r="AQ142" s="145"/>
      <c r="AS142" s="69" t="str" cm="1">
        <f t="array" ref="AS142">SUBSTITUTE(TEXT(INDEX($H$116:$AQ$116,1,$D142-36),"000000"),"-","")</f>
        <v>230108</v>
      </c>
      <c r="AT142" s="70"/>
      <c r="AU142" s="71"/>
      <c r="AW142" s="73" t="str">
        <f>SUBSTITUTE(IF(VLOOKUP(AW$137,$AD$9:$AN$16,8,FALSE)=INDEX($E$60:$G$62,MATCH("●",INDEX($H$60:$AQ$62,,MATCH($D142,$54:$54,0)-7),0),1),"","sed -i "&amp;IF($AK$135="MacOS","'' ","")&amp;"'s#"&amp;AW$137&amp;"="""&amp;VLOOKUP(AW$137,$AD$9:$AN$16,8,FALSE)&amp;""""&amp;"#"&amp;AW$137&amp;"="&amp;""""&amp;INDEX($E$60:$G$62,MATCH("●",INDEX($H$60:$AQ$62,,MATCH($D142,$54:$54,0)-7),0),1)&amp;""""&amp;"#g'"&amp;" ${CONFIG_DIR}db_data_config.txt; export "&amp;AW$137&amp;"="&amp;""""&amp;INDEX($E$60:$G$62,MATCH("●",INDEX($H$60:$AQ$62,,MATCH($D142,$54:$54,0)-7),0),1)&amp;""";"),",",""",""")</f>
        <v/>
      </c>
      <c r="AX142" s="73" t="str">
        <f>SUBSTITUTE(IF(INDEX($E$60:$G$62,MATCH("●",INDEX($H$60:$AQ$62,,MATCH($D142,$54:$54,0)-7),0),1)=VLOOKUP(AX$137,$AD$9:$AN$16,8,FALSE),"","sed -i "&amp;IF($AK$135="MacOS","'' ","")&amp;"'s#"&amp;AX$137&amp;"="""&amp;INDEX($E$60:$G$62,MATCH("●",INDEX($H$60:$AQ$62,,MATCH($D142,$54:$54,0)-7),0),1)&amp;""""&amp;"#"&amp;AX$137&amp;"="&amp;""""&amp;VLOOKUP(AX$137,$AD$9:$AN$16,8,FALSE)&amp;""""&amp;"#g'"&amp;"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2" s="73" t="str">
        <f>SUBSTITUTE(IF(VLOOKUP(AY$137,$AD$9:$AN$16,8,FALSE)=INDEX($E$64:$G$69,MATCH("●",INDEX($H$64:$AQ$69,,MATCH($D142,$54:$54,0)-7),0),1),"","sed -i "&amp;IF($AK$135="MacOS","'' ","")&amp;"'s#"&amp;AY$137&amp;"="""&amp;VLOOKUP(AY$137,$AD$9:$AN$16,8,FALSE)&amp;""""&amp;"#"&amp;AY$137&amp;"="&amp;""""&amp;INDEX($E$64:$G$69,MATCH("●",INDEX($H$64:$AQ$69,,MATCH($D142,$54:$54,0)-7),0),1)&amp;""""&amp;"#g'"&amp;" ${CONFIG_DIR}db_data_config.txt; export "&amp;AY$137&amp;"="&amp;""""&amp;INDEX($E$64:$G$69,MATCH("●",INDEX($H$64:$AQ$69,,MATCH($D142,$54:$54,0)-7),0),1)&amp;""";"),",",""",""")</f>
        <v/>
      </c>
      <c r="AZ142" s="73" t="str">
        <f>SUBSTITUTE(IF(INDEX($E$64:$G$69,MATCH("●",INDEX($H$64:$AQ$69,,MATCH($D142,$54:$54,0)-7),0),1)=VLOOKUP(AZ$137,$AD$9:$AN$16,8,FALSE),"","sed -i "&amp;IF($AK$135="MacOS","'' ","")&amp;"'s#"&amp;AZ$137&amp;"="""&amp;INDEX($E$64:$G$69,MATCH("●",INDEX($H$64:$AQ$69,,MATCH($D142,$54:$54,0)-7),0),1)&amp;""""&amp;"#"&amp;AZ$137&amp;"="&amp;""""&amp;VLOOKUP(AZ$137,$AD$9:$AN$16,8,FALSE)&amp;""""&amp;"#g'"&amp;"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2" s="73" t="str">
        <f>SUBSTITUTE(IF(VLOOKUP(BA$137,$AD$9:$AN$16,8,FALSE)=INDEX($E$71:$G$78,MATCH("●",INDEX($H$71:$AQ$78,,MATCH($D142,$54:$54,0)-7),0),1),"","sed -i "&amp;IF($AK$135="MacOS","'' ","")&amp;"'s#"&amp;BA$137&amp;"="""&amp;VLOOKUP(BA$137,$AD$9:$AN$16,8,FALSE)&amp;""""&amp;"#"&amp;BA$137&amp;"="&amp;""""&amp;INDEX($E$71:$G$78,MATCH("●",INDEX($H$71:$AQ$78,,MATCH($D142,$54:$54,0)-7),0),1)&amp;""""&amp;"#g'"&amp;" ${CONFIG_DIR}db_data_config.txt; export "&amp;BA$137&amp;"="&amp;""""&amp;INDEX($E$71:$G$78,MATCH("●",INDEX($H$71:$AQ$78,,MATCH($D142,$54:$54,0)-7),0),1)&amp;""";"),",",""",""")</f>
        <v/>
      </c>
      <c r="BB142" s="73" t="str">
        <f>SUBSTITUTE(IF(INDEX($E$71:$G$78,MATCH("●",INDEX($H$71:$AQ$78,,MATCH($D142,$54:$54,0)-7),0),1)=VLOOKUP(BB$137,$AD$9:$AN$16,8,FALSE),"","sed -i "&amp;IF($AK$135="MacOS","'' ","")&amp;"'s#"&amp;BB$137&amp;"="""&amp;INDEX($E$71:$G$78,MATCH("●",INDEX($H$71:$AQ$78,,MATCH($D142,$54:$54,0)-7),0),1)&amp;""""&amp;"#"&amp;BB$137&amp;"="&amp;""""&amp;VLOOKUP(BB$137,$AD$9:$AN$16,8,FALSE)&amp;""""&amp;"#g'"&amp;"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2" s="73" t="str">
        <f>SUBSTITUTE(IF(VLOOKUP(BC$137,$AD$9:$AN$16,8,FALSE)=INDEX($E$80:$G$88,MATCH("●",INDEX($H$80:$AQ$88,,MATCH($D142,$54:$54,0)-7),0),1),"","sed -i "&amp;IF($AK$135="MacOS","'' ","")&amp;"'s#"&amp;BC$137&amp;"="""&amp;VLOOKUP(BC$137,$AD$9:$AN$16,8,FALSE)&amp;""""&amp;"#"&amp;BC$137&amp;"="&amp;""""&amp;INDEX($E$80:$G$88,MATCH("●",INDEX($H$80:$AQ$88,,MATCH($D142,$54:$54,0)-7),0),1)&amp;""""&amp;"#g'"&amp;" ${CONFIG_DIR}db_data_config.txt; export "&amp;BC$137&amp;"="&amp;""""&amp;INDEX($E$80:$G$88,MATCH("●",INDEX($H$80:$AQ$88,,MATCH($D142,$54:$54,0)-7),0),1)&amp;""";"),",",""",""")</f>
        <v/>
      </c>
      <c r="BD142" s="73" t="str">
        <f>SUBSTITUTE(IF(INDEX($E$80:$G$88,MATCH("●",INDEX($H$80:$AQ$88,,MATCH($D142,$54:$54,0)-7),0),1)=VLOOKUP(BD$137,$AD$9:$AN$16,8,FALSE),"","sed -i "&amp;IF($AK$135="MacOS","'' ","")&amp;"'s#"&amp;BD$137&amp;"="""&amp;INDEX($E$80:$G$88,MATCH("●",INDEX($H$80:$AQ$88,,MATCH($D142,$54:$54,0)-7),0),1)&amp;""""&amp;"#"&amp;BD$137&amp;"="&amp;""""&amp;VLOOKUP(BD$137,$AD$9:$AN$16,8,FALSE)&amp;""""&amp;"#g'"&amp;"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2" s="73" t="str">
        <f>SUBSTITUTE(IF(VLOOKUP(BE$137,$AD$9:$AN$16,8,FALSE)=INDEX($E$90:$G$93,MATCH("●",INDEX($H$90:$AQ$93,,MATCH($D142,$54:$54,0)-7),0),1),"","sed -i "&amp;IF($AK$135="MacOS","'' ","")&amp;"'s#"&amp;BE$137&amp;"="""&amp;VLOOKUP(BE$137,$AD$9:$AN$16,8,FALSE)&amp;""""&amp;"#"&amp;BE$137&amp;"="&amp;""""&amp;INDEX($E$90:$G$93,MATCH("●",INDEX($H$90:$AQ$93,,MATCH($D142,$54:$54,0)-7),0),1)&amp;""""&amp;"#g'"&amp;" ${CONFIG_DIR}db_data_config.txt; export "&amp;BE$137&amp;"="&amp;""""&amp;INDEX($E$90:$G$93,MATCH("●",INDEX($H$90:$AQ$93,,MATCH($D142,$54:$54,0)-7),0),1)&amp;""";"),",",""",""")</f>
        <v/>
      </c>
      <c r="BF142" s="73" t="str">
        <f>SUBSTITUTE(IF(INDEX($E$90:$G$93,MATCH("●",INDEX($H$90:$AQ$93,,MATCH($D142,$54:$54,0)-7),0),1)=VLOOKUP(BF$137,$AD$9:$AN$16,8,FALSE),"","sed -i "&amp;IF($AK$135="MacOS","'' ","")&amp;"'s#"&amp;BF$137&amp;"="""&amp;INDEX($E$90:$G$93,MATCH("●",INDEX($H$90:$AQ$93,,MATCH($D142,$54:$54,0)-7),0),1)&amp;""""&amp;"#"&amp;BF$137&amp;"="&amp;""""&amp;VLOOKUP(BF$137,$AD$9:$AN$16,8,FALSE)&amp;""""&amp;"#g'"&amp;"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2" s="73" t="str">
        <f>SUBSTITUTE(IF(VLOOKUP(BG$137,$AD$9:$AN$16,8,FALSE)=INDEX($E$95:$G$99,MATCH("●",INDEX($H$95:$AQ$99,,MATCH($D142,$54:$54,0)-7),0),1),"","sed -i "&amp;IF($AK$135="MacOS","'' ","")&amp;"'s#"&amp;BG$137&amp;"="""&amp;VLOOKUP(BG$137,$AD$9:$AN$16,8,FALSE)&amp;""""&amp;"#"&amp;BG$137&amp;"="&amp;""""&amp;INDEX($E$95:$G$99,MATCH("●",INDEX($H$95:$AQ$99,,MATCH($D142,$54:$54,0)-7),0),1)&amp;""""&amp;"#g'"&amp;" ${CONFIG_DIR}db_data_config.txt; export "&amp;BG$137&amp;"="&amp;""""&amp;INDEX($E$95:$G$99,MATCH("●",INDEX($H$95:$AQ$99,,MATCH($D142,$54:$54,0)-7),0),1)&amp;""";"),",",""",""")</f>
        <v/>
      </c>
      <c r="BH142" s="73" t="str">
        <f>SUBSTITUTE(IF(INDEX($E$95:$G$99,MATCH("●",INDEX($H$95:$AQ$99,,MATCH($D142,$54:$54,0)-7),0),1)=VLOOKUP(BH$137,$AD$9:$AN$16,8,FALSE),"","sed -i "&amp;IF($AK$135="MacOS","'' ","")&amp;"'s#"&amp;BH$137&amp;"="""&amp;INDEX($E$95:$G$99,MATCH("●",INDEX($H$95:$AQ$99,,MATCH($D142,$54:$54,0)-7),0),1)&amp;""""&amp;"#"&amp;BH$137&amp;"="&amp;""""&amp;VLOOKUP(BH$137,$AD$9:$AN$16,8,FALSE)&amp;""""&amp;"#g'"&amp;"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2" s="73" t="str">
        <f>SUBSTITUTE(IF(VLOOKUP(BI$137,$AD$9:$AN$16,8,FALSE)=INDEX($E$101:$G$105,MATCH("●",INDEX($H$101:$AQ$105,,MATCH($D142,$54:$54,0)-7),0),1),"","sed -i "&amp;IF($AK$135="MacOS","'' ","")&amp;"'s#"&amp;BI$137&amp;"="""&amp;VLOOKUP(BI$137,$AD$9:$AN$16,8,FALSE)&amp;""""&amp;"#"&amp;BI$137&amp;"="&amp;""""&amp;INDEX($E$101:$G$105,MATCH("●",INDEX($H$101:$AQ$105,,MATCH($D142,$54:$54,0)-7),0),1)&amp;""""&amp;"#g'"&amp;" ${CONFIG_DIR}db_data_config.txt; export "&amp;BI$137&amp;"="&amp;""""&amp;INDEX($E$101:$G$105,MATCH("●",INDEX($H$101:$AQ$105,,MATCH($D142,$54:$54,0)-7),0),1)&amp;""";"),",",""",""")</f>
        <v>sed -i '' 's#FILE_ENCLOSING_CHAR="DOUBLE_QUOTE"#FILE_ENCLOSING_CHAR="BACKTICK"#g' ${CONFIG_DIR}db_data_config.txt; export FILE_ENCLOSING_CHAR="BACKTICK";</v>
      </c>
      <c r="BJ142" s="73" t="str">
        <f>SUBSTITUTE(IF(INDEX($E$101:$G$105,MATCH("●",INDEX($H$101:$AQ$105,,MATCH($D142,$54:$54,0)-7),0),1)=VLOOKUP(BJ$137,$AD$9:$AN$16,8,FALSE),"","sed -i "&amp;IF($AK$135="MacOS","'' ","")&amp;"'s#"&amp;BJ$137&amp;"="""&amp;INDEX($E$101:$G$105,MATCH("●",INDEX($H$101:$AQ$105,,MATCH($D142,$54:$54,0)-7),0),1)&amp;""""&amp;"#"&amp;BJ$137&amp;"="&amp;""""&amp;VLOOKUP(BJ$137,$AD$9:$AN$16,8,FALSE)&amp;""""&amp;"#g'"&amp;"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>sed -i '' 's#FILE_ENCLOSING_CHAR="BACKTICK"#FILE_ENCLOSING_CHAR="DOUBLE_QUOTE"#g' ${CONFIG_DIR}db_data_config.txt; export FILE_ENCLOSING_CHAR="DOUBLE_QUOTE";</v>
      </c>
      <c r="BK142" s="73" t="str">
        <f>SUBSTITUTE(IF(VLOOKUP(BK$137,$AD$9:$AN$16,8,FALSE)=INDEX($E$107:$G$111,MATCH("●",INDEX($H$107:$AQ$111,,MATCH($D142,$54:$54,0)-7),0),1),"","sed -i "&amp;IF($AK$135="MacOS","'' ","")&amp;"'s#"&amp;BK$137&amp;"="""&amp;VLOOKUP(BK$137,$AD$9:$AN$16,8,FALSE)&amp;""""&amp;"#"&amp;BK$137&amp;"="&amp;""""&amp;INDEX($E$107:$G$111,MATCH("●",INDEX($H$107:$AQ$111,,MATCH($D142,$54:$54,0)-7),0),1)&amp;""""&amp;"#g'"&amp;" ${CONFIG_DIR}db_data_config.txt; export "&amp;BK$137&amp;"="&amp;""""&amp;INDEX($E$107:$G$111,MATCH("●",INDEX($H$107:$AQ$111,,MATCH($D142,$54:$54,0)-7),0),1)&amp;""";"),",",""",""")</f>
        <v/>
      </c>
      <c r="BL142" s="73" t="str">
        <f>SUBSTITUTE(IF(INDEX($E$107:$G$111,MATCH("●",INDEX($H$107:$AQ$111,,MATCH($D142,$54:$54,0)-7),0),1)=VLOOKUP(BL$137,$AD$9:$AN$16,8,FALSE),"","sed -i "&amp;IF($AK$135="MacOS","'' ","")&amp;"'s#"&amp;BL$137&amp;"="""&amp;INDEX($E$107:$G$111,MATCH("●",INDEX($H$107:$AQ$111,,MATCH($D142,$54:$54,0)-7),0),1)&amp;""""&amp;"#"&amp;BL$137&amp;"="&amp;""""&amp;VLOOKUP(BL$137,$AD$9:$AN$16,8,FALSE)&amp;""""&amp;"#g'"&amp;"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2" s="60" t="s">
        <v>1107</v>
      </c>
    </row>
    <row r="143" spans="3:65" ht="36" customHeight="1">
      <c r="D143" s="138">
        <f t="shared" si="3"/>
        <v>41</v>
      </c>
      <c r="E143" s="139"/>
      <c r="F143" s="139"/>
      <c r="G143" s="140"/>
      <c r="H143" s="45" t="str">
        <f t="shared" ca="1" si="2"/>
        <v>clear; echo テストケース041; sed -i '' 's#ROW_COUNTS="2"#ROW_COUNTS="0"#g' ${CONFIG_DIR}db_data_config.txt; export ROW_COUNTS="0";sh ./script/db_check_file_validate_config.sh; sed -i '' 's#ROW_COUNTS="0"#ROW_COUNTS="2"#g' ${CONFIG_DIR}db_data_config.txt; export ROW_COUNTS="2";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146" t="str" cm="1">
        <f t="array" ref="AE143">SUBSTITUTE(INDEX($H$113:$AQ$113, , MATCH($D143, $54:$54, 0)-7),"-","")</f>
        <v>異常</v>
      </c>
      <c r="AF143" s="147"/>
      <c r="AG143" s="148"/>
      <c r="AH143" s="143" t="s">
        <v>1152</v>
      </c>
      <c r="AI143" s="144"/>
      <c r="AJ143" s="144"/>
      <c r="AK143" s="144"/>
      <c r="AL143" s="144"/>
      <c r="AM143" s="144"/>
      <c r="AN143" s="144"/>
      <c r="AO143" s="144"/>
      <c r="AP143" s="144"/>
      <c r="AQ143" s="145"/>
      <c r="AS143" s="69" t="str" cm="1">
        <f t="array" ref="AS143">SUBSTITUTE(TEXT(INDEX($H$116:$AQ$116,1,$D143-36),"000000"),"-","")</f>
        <v>230109</v>
      </c>
      <c r="AT143" s="70"/>
      <c r="AU143" s="71"/>
      <c r="AW143" s="73" t="str">
        <f>SUBSTITUTE(IF(VLOOKUP(AW$137,$AD$9:$AN$16,8,FALSE)=INDEX($E$60:$G$62,MATCH("●",INDEX($H$60:$AQ$62,,MATCH($D143,$54:$54,0)-7),0),1),"","sed -i "&amp;IF($AK$135="MacOS","'' ","")&amp;"'s#"&amp;AW$137&amp;"="""&amp;VLOOKUP(AW$137,$AD$9:$AN$16,8,FALSE)&amp;""""&amp;"#"&amp;AW$137&amp;"="&amp;""""&amp;INDEX($E$60:$G$62,MATCH("●",INDEX($H$60:$AQ$62,,MATCH($D143,$54:$54,0)-7),0),1)&amp;""""&amp;"#g'"&amp;" ${CONFIG_DIR}db_data_config.txt; export "&amp;AW$137&amp;"="&amp;""""&amp;INDEX($E$60:$G$62,MATCH("●",INDEX($H$60:$AQ$62,,MATCH($D143,$54:$54,0)-7),0),1)&amp;""";"),",",""",""")</f>
        <v/>
      </c>
      <c r="AX143" s="73" t="str">
        <f>SUBSTITUTE(IF(INDEX($E$60:$G$62,MATCH("●",INDEX($H$60:$AQ$62,,MATCH($D143,$54:$54,0)-7),0),1)=VLOOKUP(AX$137,$AD$9:$AN$16,8,FALSE),"","sed -i "&amp;IF($AK$135="MacOS","'' ","")&amp;"'s#"&amp;AX$137&amp;"="""&amp;INDEX($E$60:$G$62,MATCH("●",INDEX($H$60:$AQ$62,,MATCH($D143,$54:$54,0)-7),0),1)&amp;""""&amp;"#"&amp;AX$137&amp;"="&amp;""""&amp;VLOOKUP(AX$137,$AD$9:$AN$16,8,FALSE)&amp;""""&amp;"#g'"&amp;"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3" s="73" t="str">
        <f>SUBSTITUTE(IF(VLOOKUP(AY$137,$AD$9:$AN$16,8,FALSE)=INDEX($E$64:$G$69,MATCH("●",INDEX($H$64:$AQ$69,,MATCH($D143,$54:$54,0)-7),0),1),"","sed -i "&amp;IF($AK$135="MacOS","'' ","")&amp;"'s#"&amp;AY$137&amp;"="""&amp;VLOOKUP(AY$137,$AD$9:$AN$16,8,FALSE)&amp;""""&amp;"#"&amp;AY$137&amp;"="&amp;""""&amp;INDEX($E$64:$G$69,MATCH("●",INDEX($H$64:$AQ$69,,MATCH($D143,$54:$54,0)-7),0),1)&amp;""""&amp;"#g'"&amp;" ${CONFIG_DIR}db_data_config.txt; export "&amp;AY$137&amp;"="&amp;""""&amp;INDEX($E$64:$G$69,MATCH("●",INDEX($H$64:$AQ$69,,MATCH($D143,$54:$54,0)-7),0),1)&amp;""";"),",",""",""")</f>
        <v/>
      </c>
      <c r="AZ143" s="73" t="str">
        <f>SUBSTITUTE(IF(INDEX($E$64:$G$69,MATCH("●",INDEX($H$64:$AQ$69,,MATCH($D143,$54:$54,0)-7),0),1)=VLOOKUP(AZ$137,$AD$9:$AN$16,8,FALSE),"","sed -i "&amp;IF($AK$135="MacOS","'' ","")&amp;"'s#"&amp;AZ$137&amp;"="""&amp;INDEX($E$64:$G$69,MATCH("●",INDEX($H$64:$AQ$69,,MATCH($D143,$54:$54,0)-7),0),1)&amp;""""&amp;"#"&amp;AZ$137&amp;"="&amp;""""&amp;VLOOKUP(AZ$137,$AD$9:$AN$16,8,FALSE)&amp;""""&amp;"#g'"&amp;"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3" s="73" t="str">
        <f>SUBSTITUTE(IF(VLOOKUP(BA$137,$AD$9:$AN$16,8,FALSE)=INDEX($E$71:$G$78,MATCH("●",INDEX($H$71:$AQ$78,,MATCH($D143,$54:$54,0)-7),0),1),"","sed -i "&amp;IF($AK$135="MacOS","'' ","")&amp;"'s#"&amp;BA$137&amp;"="""&amp;VLOOKUP(BA$137,$AD$9:$AN$16,8,FALSE)&amp;""""&amp;"#"&amp;BA$137&amp;"="&amp;""""&amp;INDEX($E$71:$G$78,MATCH("●",INDEX($H$71:$AQ$78,,MATCH($D143,$54:$54,0)-7),0),1)&amp;""""&amp;"#g'"&amp;" ${CONFIG_DIR}db_data_config.txt; export "&amp;BA$137&amp;"="&amp;""""&amp;INDEX($E$71:$G$78,MATCH("●",INDEX($H$71:$AQ$78,,MATCH($D143,$54:$54,0)-7),0),1)&amp;""";"),",",""",""")</f>
        <v/>
      </c>
      <c r="BB143" s="73" t="str">
        <f>SUBSTITUTE(IF(INDEX($E$71:$G$78,MATCH("●",INDEX($H$71:$AQ$78,,MATCH($D143,$54:$54,0)-7),0),1)=VLOOKUP(BB$137,$AD$9:$AN$16,8,FALSE),"","sed -i "&amp;IF($AK$135="MacOS","'' ","")&amp;"'s#"&amp;BB$137&amp;"="""&amp;INDEX($E$71:$G$78,MATCH("●",INDEX($H$71:$AQ$78,,MATCH($D143,$54:$54,0)-7),0),1)&amp;""""&amp;"#"&amp;BB$137&amp;"="&amp;""""&amp;VLOOKUP(BB$137,$AD$9:$AN$16,8,FALSE)&amp;""""&amp;"#g'"&amp;"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3" s="73" t="str">
        <f>SUBSTITUTE(IF(VLOOKUP(BC$137,$AD$9:$AN$16,8,FALSE)=INDEX($E$80:$G$88,MATCH("●",INDEX($H$80:$AQ$88,,MATCH($D143,$54:$54,0)-7),0),1),"","sed -i "&amp;IF($AK$135="MacOS","'' ","")&amp;"'s#"&amp;BC$137&amp;"="""&amp;VLOOKUP(BC$137,$AD$9:$AN$16,8,FALSE)&amp;""""&amp;"#"&amp;BC$137&amp;"="&amp;""""&amp;INDEX($E$80:$G$88,MATCH("●",INDEX($H$80:$AQ$88,,MATCH($D143,$54:$54,0)-7),0),1)&amp;""""&amp;"#g'"&amp;" ${CONFIG_DIR}db_data_config.txt; export "&amp;BC$137&amp;"="&amp;""""&amp;INDEX($E$80:$G$88,MATCH("●",INDEX($H$80:$AQ$88,,MATCH($D143,$54:$54,0)-7),0),1)&amp;""";"),",",""",""")</f>
        <v/>
      </c>
      <c r="BD143" s="73" t="str">
        <f>SUBSTITUTE(IF(INDEX($E$80:$G$88,MATCH("●",INDEX($H$80:$AQ$88,,MATCH($D143,$54:$54,0)-7),0),1)=VLOOKUP(BD$137,$AD$9:$AN$16,8,FALSE),"","sed -i "&amp;IF($AK$135="MacOS","'' ","")&amp;"'s#"&amp;BD$137&amp;"="""&amp;INDEX($E$80:$G$88,MATCH("●",INDEX($H$80:$AQ$88,,MATCH($D143,$54:$54,0)-7),0),1)&amp;""""&amp;"#"&amp;BD$137&amp;"="&amp;""""&amp;VLOOKUP(BD$137,$AD$9:$AN$16,8,FALSE)&amp;""""&amp;"#g'"&amp;"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3" s="73" t="str">
        <f>SUBSTITUTE(IF(VLOOKUP(BE$137,$AD$9:$AN$16,8,FALSE)=INDEX($E$90:$G$93,MATCH("●",INDEX($H$90:$AQ$93,,MATCH($D143,$54:$54,0)-7),0),1),"","sed -i "&amp;IF($AK$135="MacOS","'' ","")&amp;"'s#"&amp;BE$137&amp;"="""&amp;VLOOKUP(BE$137,$AD$9:$AN$16,8,FALSE)&amp;""""&amp;"#"&amp;BE$137&amp;"="&amp;""""&amp;INDEX($E$90:$G$93,MATCH("●",INDEX($H$90:$AQ$93,,MATCH($D143,$54:$54,0)-7),0),1)&amp;""""&amp;"#g'"&amp;" ${CONFIG_DIR}db_data_config.txt; export "&amp;BE$137&amp;"="&amp;""""&amp;INDEX($E$90:$G$93,MATCH("●",INDEX($H$90:$AQ$93,,MATCH($D143,$54:$54,0)-7),0),1)&amp;""";"),",",""",""")</f>
        <v/>
      </c>
      <c r="BF143" s="73" t="str">
        <f>SUBSTITUTE(IF(INDEX($E$90:$G$93,MATCH("●",INDEX($H$90:$AQ$93,,MATCH($D143,$54:$54,0)-7),0),1)=VLOOKUP(BF$137,$AD$9:$AN$16,8,FALSE),"","sed -i "&amp;IF($AK$135="MacOS","'' ","")&amp;"'s#"&amp;BF$137&amp;"="""&amp;INDEX($E$90:$G$93,MATCH("●",INDEX($H$90:$AQ$93,,MATCH($D143,$54:$54,0)-7),0),1)&amp;""""&amp;"#"&amp;BF$137&amp;"="&amp;""""&amp;VLOOKUP(BF$137,$AD$9:$AN$16,8,FALSE)&amp;""""&amp;"#g'"&amp;"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3" s="73" t="str">
        <f>SUBSTITUTE(IF(VLOOKUP(BG$137,$AD$9:$AN$16,8,FALSE)=INDEX($E$95:$G$99,MATCH("●",INDEX($H$95:$AQ$99,,MATCH($D143,$54:$54,0)-7),0),1),"","sed -i "&amp;IF($AK$135="MacOS","'' ","")&amp;"'s#"&amp;BG$137&amp;"="""&amp;VLOOKUP(BG$137,$AD$9:$AN$16,8,FALSE)&amp;""""&amp;"#"&amp;BG$137&amp;"="&amp;""""&amp;INDEX($E$95:$G$99,MATCH("●",INDEX($H$95:$AQ$99,,MATCH($D143,$54:$54,0)-7),0),1)&amp;""""&amp;"#g'"&amp;" ${CONFIG_DIR}db_data_config.txt; export "&amp;BG$137&amp;"="&amp;""""&amp;INDEX($E$95:$G$99,MATCH("●",INDEX($H$95:$AQ$99,,MATCH($D143,$54:$54,0)-7),0),1)&amp;""";"),",",""",""")</f>
        <v/>
      </c>
      <c r="BH143" s="73" t="str">
        <f>SUBSTITUTE(IF(INDEX($E$95:$G$99,MATCH("●",INDEX($H$95:$AQ$99,,MATCH($D143,$54:$54,0)-7),0),1)=VLOOKUP(BH$137,$AD$9:$AN$16,8,FALSE),"","sed -i "&amp;IF($AK$135="MacOS","'' ","")&amp;"'s#"&amp;BH$137&amp;"="""&amp;INDEX($E$95:$G$99,MATCH("●",INDEX($H$95:$AQ$99,,MATCH($D143,$54:$54,0)-7),0),1)&amp;""""&amp;"#"&amp;BH$137&amp;"="&amp;""""&amp;VLOOKUP(BH$137,$AD$9:$AN$16,8,FALSE)&amp;""""&amp;"#g'"&amp;"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3" s="73" t="str">
        <f>SUBSTITUTE(IF(VLOOKUP(BI$137,$AD$9:$AN$16,8,FALSE)=INDEX($E$101:$G$105,MATCH("●",INDEX($H$101:$AQ$105,,MATCH($D143,$54:$54,0)-7),0),1),"","sed -i "&amp;IF($AK$135="MacOS","'' ","")&amp;"'s#"&amp;BI$137&amp;"="""&amp;VLOOKUP(BI$137,$AD$9:$AN$16,8,FALSE)&amp;""""&amp;"#"&amp;BI$137&amp;"="&amp;""""&amp;INDEX($E$101:$G$105,MATCH("●",INDEX($H$101:$AQ$105,,MATCH($D143,$54:$54,0)-7),0),1)&amp;""""&amp;"#g'"&amp;" ${CONFIG_DIR}db_data_config.txt; export "&amp;BI$137&amp;"="&amp;""""&amp;INDEX($E$101:$G$105,MATCH("●",INDEX($H$101:$AQ$105,,MATCH($D143,$54:$54,0)-7),0),1)&amp;""";"),",",""",""")</f>
        <v/>
      </c>
      <c r="BJ143" s="73" t="str">
        <f>SUBSTITUTE(IF(INDEX($E$101:$G$105,MATCH("●",INDEX($H$101:$AQ$105,,MATCH($D143,$54:$54,0)-7),0),1)=VLOOKUP(BJ$137,$AD$9:$AN$16,8,FALSE),"","sed -i "&amp;IF($AK$135="MacOS","'' ","")&amp;"'s#"&amp;BJ$137&amp;"="""&amp;INDEX($E$101:$G$105,MATCH("●",INDEX($H$101:$AQ$105,,MATCH($D143,$54:$54,0)-7),0),1)&amp;""""&amp;"#"&amp;BJ$137&amp;"="&amp;""""&amp;VLOOKUP(BJ$137,$AD$9:$AN$16,8,FALSE)&amp;""""&amp;"#g'"&amp;"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3" s="73" t="str">
        <f>SUBSTITUTE(IF(VLOOKUP(BK$137,$AD$9:$AN$16,8,FALSE)=INDEX($E$107:$G$111,MATCH("●",INDEX($H$107:$AQ$111,,MATCH($D143,$54:$54,0)-7),0),1),"","sed -i "&amp;IF($AK$135="MacOS","'' ","")&amp;"'s#"&amp;BK$137&amp;"="""&amp;VLOOKUP(BK$137,$AD$9:$AN$16,8,FALSE)&amp;""""&amp;"#"&amp;BK$137&amp;"="&amp;""""&amp;INDEX($E$107:$G$111,MATCH("●",INDEX($H$107:$AQ$111,,MATCH($D143,$54:$54,0)-7),0),1)&amp;""""&amp;"#g'"&amp;" ${CONFIG_DIR}db_data_config.txt; export "&amp;BK$137&amp;"="&amp;""""&amp;INDEX($E$107:$G$111,MATCH("●",INDEX($H$107:$AQ$111,,MATCH($D143,$54:$54,0)-7),0),1)&amp;""";"),",",""",""")</f>
        <v>sed -i '' 's#ROW_COUNTS="2"#ROW_COUNTS="0"#g' ${CONFIG_DIR}db_data_config.txt; export ROW_COUNTS="0";</v>
      </c>
      <c r="BL143" s="73" t="str">
        <f>SUBSTITUTE(IF(INDEX($E$107:$G$111,MATCH("●",INDEX($H$107:$AQ$111,,MATCH($D143,$54:$54,0)-7),0),1)=VLOOKUP(BL$137,$AD$9:$AN$16,8,FALSE),"","sed -i "&amp;IF($AK$135="MacOS","'' ","")&amp;"'s#"&amp;BL$137&amp;"="""&amp;INDEX($E$107:$G$111,MATCH("●",INDEX($H$107:$AQ$111,,MATCH($D143,$54:$54,0)-7),0),1)&amp;""""&amp;"#"&amp;BL$137&amp;"="&amp;""""&amp;VLOOKUP(BL$137,$AD$9:$AN$16,8,FALSE)&amp;""""&amp;"#g'"&amp;"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>sed -i '' 's#ROW_COUNTS="0"#ROW_COUNTS="2"#g' ${CONFIG_DIR}db_data_config.txt; export ROW_COUNTS="2";</v>
      </c>
      <c r="BM143" s="60" t="s">
        <v>1107</v>
      </c>
    </row>
    <row r="144" spans="3:65" ht="36" customHeight="1">
      <c r="D144" s="138">
        <f t="shared" si="3"/>
        <v>42</v>
      </c>
      <c r="E144" s="139"/>
      <c r="F144" s="139"/>
      <c r="G144" s="140"/>
      <c r="H144" s="45" t="str">
        <f t="shared" ca="1" si="2"/>
        <v>clear; echo テストケース042; sed -i '' 's#ROW_COUNTS="2"#ROW_COUNTS="1"#g' ${CONFIG_DIR}db_data_config.txt; export ROW_COUNTS="1";sh ./script/db_check_file_validate_config.sh; sed -i '' 's#ROW_COUNTS="1"#ROW_COUNTS="2"#g' ${CONFIG_DIR}db_data_config.txt; export ROW_COUNTS="2";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146" t="str" cm="1">
        <f t="array" ref="AE144">SUBSTITUTE(INDEX($H$113:$AQ$113, , MATCH($D144, $54:$54, 0)-7),"-","")</f>
        <v>正常</v>
      </c>
      <c r="AF144" s="147"/>
      <c r="AG144" s="148"/>
      <c r="AH144" s="143" t="s">
        <v>1153</v>
      </c>
      <c r="AI144" s="144"/>
      <c r="AJ144" s="144"/>
      <c r="AK144" s="144"/>
      <c r="AL144" s="144"/>
      <c r="AM144" s="144"/>
      <c r="AN144" s="144"/>
      <c r="AO144" s="144"/>
      <c r="AP144" s="144"/>
      <c r="AQ144" s="145"/>
      <c r="AS144" s="69" t="str" cm="1">
        <f t="array" ref="AS144">SUBSTITUTE(TEXT(INDEX($H$116:$AQ$116,1,$D144-36),"000000"),"-","")</f>
        <v>230001</v>
      </c>
      <c r="AT144" s="70"/>
      <c r="AU144" s="71"/>
      <c r="AW144" s="73" t="str">
        <f>SUBSTITUTE(IF(VLOOKUP(AW$137,$AD$9:$AN$16,8,FALSE)=INDEX($E$60:$G$62,MATCH("●",INDEX($H$60:$AQ$62,,MATCH($D144,$54:$54,0)-7),0),1),"","sed -i "&amp;IF($AK$135="MacOS","'' ","")&amp;"'s#"&amp;AW$137&amp;"="""&amp;VLOOKUP(AW$137,$AD$9:$AN$16,8,FALSE)&amp;""""&amp;"#"&amp;AW$137&amp;"="&amp;""""&amp;INDEX($E$60:$G$62,MATCH("●",INDEX($H$60:$AQ$62,,MATCH($D144,$54:$54,0)-7),0),1)&amp;""""&amp;"#g'"&amp;" ${CONFIG_DIR}db_data_config.txt; export "&amp;AW$137&amp;"="&amp;""""&amp;INDEX($E$60:$G$62,MATCH("●",INDEX($H$60:$AQ$62,,MATCH($D144,$54:$54,0)-7),0),1)&amp;""";"),",",""",""")</f>
        <v/>
      </c>
      <c r="AX144" s="73" t="str">
        <f>SUBSTITUTE(IF(INDEX($E$60:$G$62,MATCH("●",INDEX($H$60:$AQ$62,,MATCH($D144,$54:$54,0)-7),0),1)=VLOOKUP(AX$137,$AD$9:$AN$16,8,FALSE),"","sed -i "&amp;IF($AK$135="MacOS","'' ","")&amp;"'s#"&amp;AX$137&amp;"="""&amp;INDEX($E$60:$G$62,MATCH("●",INDEX($H$60:$AQ$62,,MATCH($D144,$54:$54,0)-7),0),1)&amp;""""&amp;"#"&amp;AX$137&amp;"="&amp;""""&amp;VLOOKUP(AX$137,$AD$9:$AN$16,8,FALSE)&amp;""""&amp;"#g'"&amp;"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4" s="73" t="str">
        <f>SUBSTITUTE(IF(VLOOKUP(AY$137,$AD$9:$AN$16,8,FALSE)=INDEX($E$64:$G$69,MATCH("●",INDEX($H$64:$AQ$69,,MATCH($D144,$54:$54,0)-7),0),1),"","sed -i "&amp;IF($AK$135="MacOS","'' ","")&amp;"'s#"&amp;AY$137&amp;"="""&amp;VLOOKUP(AY$137,$AD$9:$AN$16,8,FALSE)&amp;""""&amp;"#"&amp;AY$137&amp;"="&amp;""""&amp;INDEX($E$64:$G$69,MATCH("●",INDEX($H$64:$AQ$69,,MATCH($D144,$54:$54,0)-7),0),1)&amp;""""&amp;"#g'"&amp;" ${CONFIG_DIR}db_data_config.txt; export "&amp;AY$137&amp;"="&amp;""""&amp;INDEX($E$64:$G$69,MATCH("●",INDEX($H$64:$AQ$69,,MATCH($D144,$54:$54,0)-7),0),1)&amp;""";"),",",""",""")</f>
        <v/>
      </c>
      <c r="AZ144" s="73" t="str">
        <f>SUBSTITUTE(IF(INDEX($E$64:$G$69,MATCH("●",INDEX($H$64:$AQ$69,,MATCH($D144,$54:$54,0)-7),0),1)=VLOOKUP(AZ$137,$AD$9:$AN$16,8,FALSE),"","sed -i "&amp;IF($AK$135="MacOS","'' ","")&amp;"'s#"&amp;AZ$137&amp;"="""&amp;INDEX($E$64:$G$69,MATCH("●",INDEX($H$64:$AQ$69,,MATCH($D144,$54:$54,0)-7),0),1)&amp;""""&amp;"#"&amp;AZ$137&amp;"="&amp;""""&amp;VLOOKUP(AZ$137,$AD$9:$AN$16,8,FALSE)&amp;""""&amp;"#g'"&amp;"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4" s="73" t="str">
        <f>SUBSTITUTE(IF(VLOOKUP(BA$137,$AD$9:$AN$16,8,FALSE)=INDEX($E$71:$G$78,MATCH("●",INDEX($H$71:$AQ$78,,MATCH($D144,$54:$54,0)-7),0),1),"","sed -i "&amp;IF($AK$135="MacOS","'' ","")&amp;"'s#"&amp;BA$137&amp;"="""&amp;VLOOKUP(BA$137,$AD$9:$AN$16,8,FALSE)&amp;""""&amp;"#"&amp;BA$137&amp;"="&amp;""""&amp;INDEX($E$71:$G$78,MATCH("●",INDEX($H$71:$AQ$78,,MATCH($D144,$54:$54,0)-7),0),1)&amp;""""&amp;"#g'"&amp;" ${CONFIG_DIR}db_data_config.txt; export "&amp;BA$137&amp;"="&amp;""""&amp;INDEX($E$71:$G$78,MATCH("●",INDEX($H$71:$AQ$78,,MATCH($D144,$54:$54,0)-7),0),1)&amp;""";"),",",""",""")</f>
        <v/>
      </c>
      <c r="BB144" s="73" t="str">
        <f>SUBSTITUTE(IF(INDEX($E$71:$G$78,MATCH("●",INDEX($H$71:$AQ$78,,MATCH($D144,$54:$54,0)-7),0),1)=VLOOKUP(BB$137,$AD$9:$AN$16,8,FALSE),"","sed -i "&amp;IF($AK$135="MacOS","'' ","")&amp;"'s#"&amp;BB$137&amp;"="""&amp;INDEX($E$71:$G$78,MATCH("●",INDEX($H$71:$AQ$78,,MATCH($D144,$54:$54,0)-7),0),1)&amp;""""&amp;"#"&amp;BB$137&amp;"="&amp;""""&amp;VLOOKUP(BB$137,$AD$9:$AN$16,8,FALSE)&amp;""""&amp;"#g'"&amp;"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4" s="73" t="str">
        <f>SUBSTITUTE(IF(VLOOKUP(BC$137,$AD$9:$AN$16,8,FALSE)=INDEX($E$80:$G$88,MATCH("●",INDEX($H$80:$AQ$88,,MATCH($D144,$54:$54,0)-7),0),1),"","sed -i "&amp;IF($AK$135="MacOS","'' ","")&amp;"'s#"&amp;BC$137&amp;"="""&amp;VLOOKUP(BC$137,$AD$9:$AN$16,8,FALSE)&amp;""""&amp;"#"&amp;BC$137&amp;"="&amp;""""&amp;INDEX($E$80:$G$88,MATCH("●",INDEX($H$80:$AQ$88,,MATCH($D144,$54:$54,0)-7),0),1)&amp;""""&amp;"#g'"&amp;" ${CONFIG_DIR}db_data_config.txt; export "&amp;BC$137&amp;"="&amp;""""&amp;INDEX($E$80:$G$88,MATCH("●",INDEX($H$80:$AQ$88,,MATCH($D144,$54:$54,0)-7),0),1)&amp;""";"),",",""",""")</f>
        <v/>
      </c>
      <c r="BD144" s="73" t="str">
        <f>SUBSTITUTE(IF(INDEX($E$80:$G$88,MATCH("●",INDEX($H$80:$AQ$88,,MATCH($D144,$54:$54,0)-7),0),1)=VLOOKUP(BD$137,$AD$9:$AN$16,8,FALSE),"","sed -i "&amp;IF($AK$135="MacOS","'' ","")&amp;"'s#"&amp;BD$137&amp;"="""&amp;INDEX($E$80:$G$88,MATCH("●",INDEX($H$80:$AQ$88,,MATCH($D144,$54:$54,0)-7),0),1)&amp;""""&amp;"#"&amp;BD$137&amp;"="&amp;""""&amp;VLOOKUP(BD$137,$AD$9:$AN$16,8,FALSE)&amp;""""&amp;"#g'"&amp;"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4" s="73" t="str">
        <f>SUBSTITUTE(IF(VLOOKUP(BE$137,$AD$9:$AN$16,8,FALSE)=INDEX($E$90:$G$93,MATCH("●",INDEX($H$90:$AQ$93,,MATCH($D144,$54:$54,0)-7),0),1),"","sed -i "&amp;IF($AK$135="MacOS","'' ","")&amp;"'s#"&amp;BE$137&amp;"="""&amp;VLOOKUP(BE$137,$AD$9:$AN$16,8,FALSE)&amp;""""&amp;"#"&amp;BE$137&amp;"="&amp;""""&amp;INDEX($E$90:$G$93,MATCH("●",INDEX($H$90:$AQ$93,,MATCH($D144,$54:$54,0)-7),0),1)&amp;""""&amp;"#g'"&amp;" ${CONFIG_DIR}db_data_config.txt; export "&amp;BE$137&amp;"="&amp;""""&amp;INDEX($E$90:$G$93,MATCH("●",INDEX($H$90:$AQ$93,,MATCH($D144,$54:$54,0)-7),0),1)&amp;""";"),",",""",""")</f>
        <v/>
      </c>
      <c r="BF144" s="73" t="str">
        <f>SUBSTITUTE(IF(INDEX($E$90:$G$93,MATCH("●",INDEX($H$90:$AQ$93,,MATCH($D144,$54:$54,0)-7),0),1)=VLOOKUP(BF$137,$AD$9:$AN$16,8,FALSE),"","sed -i "&amp;IF($AK$135="MacOS","'' ","")&amp;"'s#"&amp;BF$137&amp;"="""&amp;INDEX($E$90:$G$93,MATCH("●",INDEX($H$90:$AQ$93,,MATCH($D144,$54:$54,0)-7),0),1)&amp;""""&amp;"#"&amp;BF$137&amp;"="&amp;""""&amp;VLOOKUP(BF$137,$AD$9:$AN$16,8,FALSE)&amp;""""&amp;"#g'"&amp;"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4" s="73" t="str">
        <f>SUBSTITUTE(IF(VLOOKUP(BG$137,$AD$9:$AN$16,8,FALSE)=INDEX($E$95:$G$99,MATCH("●",INDEX($H$95:$AQ$99,,MATCH($D144,$54:$54,0)-7),0),1),"","sed -i "&amp;IF($AK$135="MacOS","'' ","")&amp;"'s#"&amp;BG$137&amp;"="""&amp;VLOOKUP(BG$137,$AD$9:$AN$16,8,FALSE)&amp;""""&amp;"#"&amp;BG$137&amp;"="&amp;""""&amp;INDEX($E$95:$G$99,MATCH("●",INDEX($H$95:$AQ$99,,MATCH($D144,$54:$54,0)-7),0),1)&amp;""""&amp;"#g'"&amp;" ${CONFIG_DIR}db_data_config.txt; export "&amp;BG$137&amp;"="&amp;""""&amp;INDEX($E$95:$G$99,MATCH("●",INDEX($H$95:$AQ$99,,MATCH($D144,$54:$54,0)-7),0),1)&amp;""";"),",",""",""")</f>
        <v/>
      </c>
      <c r="BH144" s="73" t="str">
        <f>SUBSTITUTE(IF(INDEX($E$95:$G$99,MATCH("●",INDEX($H$95:$AQ$99,,MATCH($D144,$54:$54,0)-7),0),1)=VLOOKUP(BH$137,$AD$9:$AN$16,8,FALSE),"","sed -i "&amp;IF($AK$135="MacOS","'' ","")&amp;"'s#"&amp;BH$137&amp;"="""&amp;INDEX($E$95:$G$99,MATCH("●",INDEX($H$95:$AQ$99,,MATCH($D144,$54:$54,0)-7),0),1)&amp;""""&amp;"#"&amp;BH$137&amp;"="&amp;""""&amp;VLOOKUP(BH$137,$AD$9:$AN$16,8,FALSE)&amp;""""&amp;"#g'"&amp;"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4" s="73" t="str">
        <f>SUBSTITUTE(IF(VLOOKUP(BI$137,$AD$9:$AN$16,8,FALSE)=INDEX($E$101:$G$105,MATCH("●",INDEX($H$101:$AQ$105,,MATCH($D144,$54:$54,0)-7),0),1),"","sed -i "&amp;IF($AK$135="MacOS","'' ","")&amp;"'s#"&amp;BI$137&amp;"="""&amp;VLOOKUP(BI$137,$AD$9:$AN$16,8,FALSE)&amp;""""&amp;"#"&amp;BI$137&amp;"="&amp;""""&amp;INDEX($E$101:$G$105,MATCH("●",INDEX($H$101:$AQ$105,,MATCH($D144,$54:$54,0)-7),0),1)&amp;""""&amp;"#g'"&amp;" ${CONFIG_DIR}db_data_config.txt; export "&amp;BI$137&amp;"="&amp;""""&amp;INDEX($E$101:$G$105,MATCH("●",INDEX($H$101:$AQ$105,,MATCH($D144,$54:$54,0)-7),0),1)&amp;""";"),",",""",""")</f>
        <v/>
      </c>
      <c r="BJ144" s="73" t="str">
        <f>SUBSTITUTE(IF(INDEX($E$101:$G$105,MATCH("●",INDEX($H$101:$AQ$105,,MATCH($D144,$54:$54,0)-7),0),1)=VLOOKUP(BJ$137,$AD$9:$AN$16,8,FALSE),"","sed -i "&amp;IF($AK$135="MacOS","'' ","")&amp;"'s#"&amp;BJ$137&amp;"="""&amp;INDEX($E$101:$G$105,MATCH("●",INDEX($H$101:$AQ$105,,MATCH($D144,$54:$54,0)-7),0),1)&amp;""""&amp;"#"&amp;BJ$137&amp;"="&amp;""""&amp;VLOOKUP(BJ$137,$AD$9:$AN$16,8,FALSE)&amp;""""&amp;"#g'"&amp;"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4" s="73" t="str">
        <f>SUBSTITUTE(IF(VLOOKUP(BK$137,$AD$9:$AN$16,8,FALSE)=INDEX($E$107:$G$111,MATCH("●",INDEX($H$107:$AQ$111,,MATCH($D144,$54:$54,0)-7),0),1),"","sed -i "&amp;IF($AK$135="MacOS","'' ","")&amp;"'s#"&amp;BK$137&amp;"="""&amp;VLOOKUP(BK$137,$AD$9:$AN$16,8,FALSE)&amp;""""&amp;"#"&amp;BK$137&amp;"="&amp;""""&amp;INDEX($E$107:$G$111,MATCH("●",INDEX($H$107:$AQ$111,,MATCH($D144,$54:$54,0)-7),0),1)&amp;""""&amp;"#g'"&amp;" ${CONFIG_DIR}db_data_config.txt; export "&amp;BK$137&amp;"="&amp;""""&amp;INDEX($E$107:$G$111,MATCH("●",INDEX($H$107:$AQ$111,,MATCH($D144,$54:$54,0)-7),0),1)&amp;""";"),",",""",""")</f>
        <v>sed -i '' 's#ROW_COUNTS="2"#ROW_COUNTS="1"#g' ${CONFIG_DIR}db_data_config.txt; export ROW_COUNTS="1";</v>
      </c>
      <c r="BL144" s="73" t="str">
        <f>SUBSTITUTE(IF(INDEX($E$107:$G$111,MATCH("●",INDEX($H$107:$AQ$111,,MATCH($D144,$54:$54,0)-7),0),1)=VLOOKUP(BL$137,$AD$9:$AN$16,8,FALSE),"","sed -i "&amp;IF($AK$135="MacOS","'' ","")&amp;"'s#"&amp;BL$137&amp;"="""&amp;INDEX($E$107:$G$111,MATCH("●",INDEX($H$107:$AQ$111,,MATCH($D144,$54:$54,0)-7),0),1)&amp;""""&amp;"#"&amp;BL$137&amp;"="&amp;""""&amp;VLOOKUP(BL$137,$AD$9:$AN$16,8,FALSE)&amp;""""&amp;"#g'"&amp;"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>sed -i '' 's#ROW_COUNTS="1"#ROW_COUNTS="2"#g' ${CONFIG_DIR}db_data_config.txt; export ROW_COUNTS="2";</v>
      </c>
      <c r="BM144" s="60" t="s">
        <v>1107</v>
      </c>
    </row>
    <row r="145" spans="4:65" ht="36" customHeight="1">
      <c r="D145" s="138">
        <f t="shared" si="3"/>
        <v>43</v>
      </c>
      <c r="E145" s="139"/>
      <c r="F145" s="139"/>
      <c r="G145" s="140"/>
      <c r="H145" s="45" t="str">
        <f t="shared" ca="1" si="2"/>
        <v xml:space="preserve">clear; echo テストケース043; sh ./script/db_check_file_validate_config.sh; 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146" t="str" cm="1">
        <f t="array" ref="AE145">SUBSTITUTE(INDEX($H$113:$AQ$113, , MATCH($D145, $54:$54, 0)-7),"-","")</f>
        <v>正常</v>
      </c>
      <c r="AF145" s="147"/>
      <c r="AG145" s="148"/>
      <c r="AH145" s="143" t="s">
        <v>1154</v>
      </c>
      <c r="AI145" s="144"/>
      <c r="AJ145" s="144"/>
      <c r="AK145" s="144"/>
      <c r="AL145" s="144"/>
      <c r="AM145" s="144"/>
      <c r="AN145" s="144"/>
      <c r="AO145" s="144"/>
      <c r="AP145" s="144"/>
      <c r="AQ145" s="145"/>
      <c r="AS145" s="69" t="str" cm="1">
        <f t="array" ref="AS145">SUBSTITUTE(TEXT(INDEX($H$116:$AQ$116,1,$D145-36),"000000"),"-","")</f>
        <v>230001</v>
      </c>
      <c r="AT145" s="70"/>
      <c r="AU145" s="71"/>
      <c r="AW145" s="73" t="str">
        <f>SUBSTITUTE(IF(VLOOKUP(AW$137,$AD$9:$AN$16,8,FALSE)=INDEX($E$60:$G$62,MATCH("●",INDEX($H$60:$AQ$62,,MATCH($D145,$54:$54,0)-7),0),1),"","sed -i "&amp;IF($AK$135="MacOS","'' ","")&amp;"'s#"&amp;AW$137&amp;"="""&amp;VLOOKUP(AW$137,$AD$9:$AN$16,8,FALSE)&amp;""""&amp;"#"&amp;AW$137&amp;"="&amp;""""&amp;INDEX($E$60:$G$62,MATCH("●",INDEX($H$60:$AQ$62,,MATCH($D145,$54:$54,0)-7),0),1)&amp;""""&amp;"#g'"&amp;" ${CONFIG_DIR}db_data_config.txt; export "&amp;AW$137&amp;"="&amp;""""&amp;INDEX($E$60:$G$62,MATCH("●",INDEX($H$60:$AQ$62,,MATCH($D145,$54:$54,0)-7),0),1)&amp;""";"),",",""",""")</f>
        <v/>
      </c>
      <c r="AX145" s="73" t="str">
        <f>SUBSTITUTE(IF(INDEX($E$60:$G$62,MATCH("●",INDEX($H$60:$AQ$62,,MATCH($D145,$54:$54,0)-7),0),1)=VLOOKUP(AX$137,$AD$9:$AN$16,8,FALSE),"","sed -i "&amp;IF($AK$135="MacOS","'' ","")&amp;"'s#"&amp;AX$137&amp;"="""&amp;INDEX($E$60:$G$62,MATCH("●",INDEX($H$60:$AQ$62,,MATCH($D145,$54:$54,0)-7),0),1)&amp;""""&amp;"#"&amp;AX$137&amp;"="&amp;""""&amp;VLOOKUP(AX$137,$AD$9:$AN$16,8,FALSE)&amp;""""&amp;"#g'"&amp;"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5" s="73" t="str">
        <f>SUBSTITUTE(IF(VLOOKUP(AY$137,$AD$9:$AN$16,8,FALSE)=INDEX($E$64:$G$69,MATCH("●",INDEX($H$64:$AQ$69,,MATCH($D145,$54:$54,0)-7),0),1),"","sed -i "&amp;IF($AK$135="MacOS","'' ","")&amp;"'s#"&amp;AY$137&amp;"="""&amp;VLOOKUP(AY$137,$AD$9:$AN$16,8,FALSE)&amp;""""&amp;"#"&amp;AY$137&amp;"="&amp;""""&amp;INDEX($E$64:$G$69,MATCH("●",INDEX($H$64:$AQ$69,,MATCH($D145,$54:$54,0)-7),0),1)&amp;""""&amp;"#g'"&amp;" ${CONFIG_DIR}db_data_config.txt; export "&amp;AY$137&amp;"="&amp;""""&amp;INDEX($E$64:$G$69,MATCH("●",INDEX($H$64:$AQ$69,,MATCH($D145,$54:$54,0)-7),0),1)&amp;""";"),",",""",""")</f>
        <v/>
      </c>
      <c r="AZ145" s="73" t="str">
        <f>SUBSTITUTE(IF(INDEX($E$64:$G$69,MATCH("●",INDEX($H$64:$AQ$69,,MATCH($D145,$54:$54,0)-7),0),1)=VLOOKUP(AZ$137,$AD$9:$AN$16,8,FALSE),"","sed -i "&amp;IF($AK$135="MacOS","'' ","")&amp;"'s#"&amp;AZ$137&amp;"="""&amp;INDEX($E$64:$G$69,MATCH("●",INDEX($H$64:$AQ$69,,MATCH($D145,$54:$54,0)-7),0),1)&amp;""""&amp;"#"&amp;AZ$137&amp;"="&amp;""""&amp;VLOOKUP(AZ$137,$AD$9:$AN$16,8,FALSE)&amp;""""&amp;"#g'"&amp;"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5" s="73" t="str">
        <f>SUBSTITUTE(IF(VLOOKUP(BA$137,$AD$9:$AN$16,8,FALSE)=INDEX($E$71:$G$78,MATCH("●",INDEX($H$71:$AQ$78,,MATCH($D145,$54:$54,0)-7),0),1),"","sed -i "&amp;IF($AK$135="MacOS","'' ","")&amp;"'s#"&amp;BA$137&amp;"="""&amp;VLOOKUP(BA$137,$AD$9:$AN$16,8,FALSE)&amp;""""&amp;"#"&amp;BA$137&amp;"="&amp;""""&amp;INDEX($E$71:$G$78,MATCH("●",INDEX($H$71:$AQ$78,,MATCH($D145,$54:$54,0)-7),0),1)&amp;""""&amp;"#g'"&amp;" ${CONFIG_DIR}db_data_config.txt; export "&amp;BA$137&amp;"="&amp;""""&amp;INDEX($E$71:$G$78,MATCH("●",INDEX($H$71:$AQ$78,,MATCH($D145,$54:$54,0)-7),0),1)&amp;""";"),",",""",""")</f>
        <v/>
      </c>
      <c r="BB145" s="73" t="str">
        <f>SUBSTITUTE(IF(INDEX($E$71:$G$78,MATCH("●",INDEX($H$71:$AQ$78,,MATCH($D145,$54:$54,0)-7),0),1)=VLOOKUP(BB$137,$AD$9:$AN$16,8,FALSE),"","sed -i "&amp;IF($AK$135="MacOS","'' ","")&amp;"'s#"&amp;BB$137&amp;"="""&amp;INDEX($E$71:$G$78,MATCH("●",INDEX($H$71:$AQ$78,,MATCH($D145,$54:$54,0)-7),0),1)&amp;""""&amp;"#"&amp;BB$137&amp;"="&amp;""""&amp;VLOOKUP(BB$137,$AD$9:$AN$16,8,FALSE)&amp;""""&amp;"#g'"&amp;"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5" s="73" t="str">
        <f>SUBSTITUTE(IF(VLOOKUP(BC$137,$AD$9:$AN$16,8,FALSE)=INDEX($E$80:$G$88,MATCH("●",INDEX($H$80:$AQ$88,,MATCH($D145,$54:$54,0)-7),0),1),"","sed -i "&amp;IF($AK$135="MacOS","'' ","")&amp;"'s#"&amp;BC$137&amp;"="""&amp;VLOOKUP(BC$137,$AD$9:$AN$16,8,FALSE)&amp;""""&amp;"#"&amp;BC$137&amp;"="&amp;""""&amp;INDEX($E$80:$G$88,MATCH("●",INDEX($H$80:$AQ$88,,MATCH($D145,$54:$54,0)-7),0),1)&amp;""""&amp;"#g'"&amp;" ${CONFIG_DIR}db_data_config.txt; export "&amp;BC$137&amp;"="&amp;""""&amp;INDEX($E$80:$G$88,MATCH("●",INDEX($H$80:$AQ$88,,MATCH($D145,$54:$54,0)-7),0),1)&amp;""";"),",",""",""")</f>
        <v/>
      </c>
      <c r="BD145" s="73" t="str">
        <f>SUBSTITUTE(IF(INDEX($E$80:$G$88,MATCH("●",INDEX($H$80:$AQ$88,,MATCH($D145,$54:$54,0)-7),0),1)=VLOOKUP(BD$137,$AD$9:$AN$16,8,FALSE),"","sed -i "&amp;IF($AK$135="MacOS","'' ","")&amp;"'s#"&amp;BD$137&amp;"="""&amp;INDEX($E$80:$G$88,MATCH("●",INDEX($H$80:$AQ$88,,MATCH($D145,$54:$54,0)-7),0),1)&amp;""""&amp;"#"&amp;BD$137&amp;"="&amp;""""&amp;VLOOKUP(BD$137,$AD$9:$AN$16,8,FALSE)&amp;""""&amp;"#g'"&amp;"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5" s="73" t="str">
        <f>SUBSTITUTE(IF(VLOOKUP(BE$137,$AD$9:$AN$16,8,FALSE)=INDEX($E$90:$G$93,MATCH("●",INDEX($H$90:$AQ$93,,MATCH($D145,$54:$54,0)-7),0),1),"","sed -i "&amp;IF($AK$135="MacOS","'' ","")&amp;"'s#"&amp;BE$137&amp;"="""&amp;VLOOKUP(BE$137,$AD$9:$AN$16,8,FALSE)&amp;""""&amp;"#"&amp;BE$137&amp;"="&amp;""""&amp;INDEX($E$90:$G$93,MATCH("●",INDEX($H$90:$AQ$93,,MATCH($D145,$54:$54,0)-7),0),1)&amp;""""&amp;"#g'"&amp;" ${CONFIG_DIR}db_data_config.txt; export "&amp;BE$137&amp;"="&amp;""""&amp;INDEX($E$90:$G$93,MATCH("●",INDEX($H$90:$AQ$93,,MATCH($D145,$54:$54,0)-7),0),1)&amp;""";"),",",""",""")</f>
        <v/>
      </c>
      <c r="BF145" s="73" t="str">
        <f>SUBSTITUTE(IF(INDEX($E$90:$G$93,MATCH("●",INDEX($H$90:$AQ$93,,MATCH($D145,$54:$54,0)-7),0),1)=VLOOKUP(BF$137,$AD$9:$AN$16,8,FALSE),"","sed -i "&amp;IF($AK$135="MacOS","'' ","")&amp;"'s#"&amp;BF$137&amp;"="""&amp;INDEX($E$90:$G$93,MATCH("●",INDEX($H$90:$AQ$93,,MATCH($D145,$54:$54,0)-7),0),1)&amp;""""&amp;"#"&amp;BF$137&amp;"="&amp;""""&amp;VLOOKUP(BF$137,$AD$9:$AN$16,8,FALSE)&amp;""""&amp;"#g'"&amp;"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5" s="73" t="str">
        <f>SUBSTITUTE(IF(VLOOKUP(BG$137,$AD$9:$AN$16,8,FALSE)=INDEX($E$95:$G$99,MATCH("●",INDEX($H$95:$AQ$99,,MATCH($D145,$54:$54,0)-7),0),1),"","sed -i "&amp;IF($AK$135="MacOS","'' ","")&amp;"'s#"&amp;BG$137&amp;"="""&amp;VLOOKUP(BG$137,$AD$9:$AN$16,8,FALSE)&amp;""""&amp;"#"&amp;BG$137&amp;"="&amp;""""&amp;INDEX($E$95:$G$99,MATCH("●",INDEX($H$95:$AQ$99,,MATCH($D145,$54:$54,0)-7),0),1)&amp;""""&amp;"#g'"&amp;" ${CONFIG_DIR}db_data_config.txt; export "&amp;BG$137&amp;"="&amp;""""&amp;INDEX($E$95:$G$99,MATCH("●",INDEX($H$95:$AQ$99,,MATCH($D145,$54:$54,0)-7),0),1)&amp;""";"),",",""",""")</f>
        <v/>
      </c>
      <c r="BH145" s="73" t="str">
        <f>SUBSTITUTE(IF(INDEX($E$95:$G$99,MATCH("●",INDEX($H$95:$AQ$99,,MATCH($D145,$54:$54,0)-7),0),1)=VLOOKUP(BH$137,$AD$9:$AN$16,8,FALSE),"","sed -i "&amp;IF($AK$135="MacOS","'' ","")&amp;"'s#"&amp;BH$137&amp;"="""&amp;INDEX($E$95:$G$99,MATCH("●",INDEX($H$95:$AQ$99,,MATCH($D145,$54:$54,0)-7),0),1)&amp;""""&amp;"#"&amp;BH$137&amp;"="&amp;""""&amp;VLOOKUP(BH$137,$AD$9:$AN$16,8,FALSE)&amp;""""&amp;"#g'"&amp;"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5" s="73" t="str">
        <f>SUBSTITUTE(IF(VLOOKUP(BI$137,$AD$9:$AN$16,8,FALSE)=INDEX($E$101:$G$105,MATCH("●",INDEX($H$101:$AQ$105,,MATCH($D145,$54:$54,0)-7),0),1),"","sed -i "&amp;IF($AK$135="MacOS","'' ","")&amp;"'s#"&amp;BI$137&amp;"="""&amp;VLOOKUP(BI$137,$AD$9:$AN$16,8,FALSE)&amp;""""&amp;"#"&amp;BI$137&amp;"="&amp;""""&amp;INDEX($E$101:$G$105,MATCH("●",INDEX($H$101:$AQ$105,,MATCH($D145,$54:$54,0)-7),0),1)&amp;""""&amp;"#g'"&amp;" ${CONFIG_DIR}db_data_config.txt; export "&amp;BI$137&amp;"="&amp;""""&amp;INDEX($E$101:$G$105,MATCH("●",INDEX($H$101:$AQ$105,,MATCH($D145,$54:$54,0)-7),0),1)&amp;""";"),",",""",""")</f>
        <v/>
      </c>
      <c r="BJ145" s="73" t="str">
        <f>SUBSTITUTE(IF(INDEX($E$101:$G$105,MATCH("●",INDEX($H$101:$AQ$105,,MATCH($D145,$54:$54,0)-7),0),1)=VLOOKUP(BJ$137,$AD$9:$AN$16,8,FALSE),"","sed -i "&amp;IF($AK$135="MacOS","'' ","")&amp;"'s#"&amp;BJ$137&amp;"="""&amp;INDEX($E$101:$G$105,MATCH("●",INDEX($H$101:$AQ$105,,MATCH($D145,$54:$54,0)-7),0),1)&amp;""""&amp;"#"&amp;BJ$137&amp;"="&amp;""""&amp;VLOOKUP(BJ$137,$AD$9:$AN$16,8,FALSE)&amp;""""&amp;"#g'"&amp;"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5" s="73" t="str">
        <f>SUBSTITUTE(IF(VLOOKUP(BK$137,$AD$9:$AN$16,8,FALSE)=INDEX($E$107:$G$111,MATCH("●",INDEX($H$107:$AQ$111,,MATCH($D145,$54:$54,0)-7),0),1),"","sed -i "&amp;IF($AK$135="MacOS","'' ","")&amp;"'s#"&amp;BK$137&amp;"="""&amp;VLOOKUP(BK$137,$AD$9:$AN$16,8,FALSE)&amp;""""&amp;"#"&amp;BK$137&amp;"="&amp;""""&amp;INDEX($E$107:$G$111,MATCH("●",INDEX($H$107:$AQ$111,,MATCH($D145,$54:$54,0)-7),0),1)&amp;""""&amp;"#g'"&amp;" ${CONFIG_DIR}db_data_config.txt; export "&amp;BK$137&amp;"="&amp;""""&amp;INDEX($E$107:$G$111,MATCH("●",INDEX($H$107:$AQ$111,,MATCH($D145,$54:$54,0)-7),0),1)&amp;""";"),",",""",""")</f>
        <v/>
      </c>
      <c r="BL145" s="73" t="str">
        <f>SUBSTITUTE(IF(INDEX($E$107:$G$111,MATCH("●",INDEX($H$107:$AQ$111,,MATCH($D145,$54:$54,0)-7),0),1)=VLOOKUP(BL$137,$AD$9:$AN$16,8,FALSE),"","sed -i "&amp;IF($AK$135="MacOS","'' ","")&amp;"'s#"&amp;BL$137&amp;"="""&amp;INDEX($E$107:$G$111,MATCH("●",INDEX($H$107:$AQ$111,,MATCH($D145,$54:$54,0)-7),0),1)&amp;""""&amp;"#"&amp;BL$137&amp;"="&amp;""""&amp;VLOOKUP(BL$137,$AD$9:$AN$16,8,FALSE)&amp;""""&amp;"#g'"&amp;"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5" s="60" t="s">
        <v>1107</v>
      </c>
    </row>
    <row r="146" spans="4:65" ht="36" customHeight="1">
      <c r="D146" s="138">
        <f t="shared" si="3"/>
        <v>44</v>
      </c>
      <c r="E146" s="139"/>
      <c r="F146" s="139"/>
      <c r="G146" s="140"/>
      <c r="H146" s="45" t="str">
        <f t="shared" ca="1" si="2"/>
        <v>clear; echo テストケース044; sed -i '' 's#ROW_COUNTS="2"#ROW_COUNTS="10"#g' ${CONFIG_DIR}db_data_config.txt; export ROW_COUNTS="10";sh ./script/db_check_file_validate_config.sh; sed -i '' 's#ROW_COUNTS="10"#ROW_COUNTS="2"#g' ${CONFIG_DIR}db_data_config.txt; export ROW_COUNTS="2";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146" t="str" cm="1">
        <f t="array" ref="AE146">SUBSTITUTE(INDEX($H$113:$AQ$113, , MATCH($D146, $54:$54, 0)-7),"-","")</f>
        <v>正常</v>
      </c>
      <c r="AF146" s="147"/>
      <c r="AG146" s="148"/>
      <c r="AH146" s="143" t="s">
        <v>1155</v>
      </c>
      <c r="AI146" s="144"/>
      <c r="AJ146" s="144"/>
      <c r="AK146" s="144"/>
      <c r="AL146" s="144"/>
      <c r="AM146" s="144"/>
      <c r="AN146" s="144"/>
      <c r="AO146" s="144"/>
      <c r="AP146" s="144"/>
      <c r="AQ146" s="145"/>
      <c r="AS146" s="69" t="str" cm="1">
        <f t="array" ref="AS146">SUBSTITUTE(TEXT(INDEX($H$116:$AQ$116,1,$D146-36),"000000"),"-","")</f>
        <v>230001</v>
      </c>
      <c r="AT146" s="70"/>
      <c r="AU146" s="71"/>
      <c r="AW146" s="73" t="str">
        <f>SUBSTITUTE(IF(VLOOKUP(AW$137,$AD$9:$AN$16,8,FALSE)=INDEX($E$60:$G$62,MATCH("●",INDEX($H$60:$AQ$62,,MATCH($D146,$54:$54,0)-7),0),1),"","sed -i "&amp;IF($AK$135="MacOS","'' ","")&amp;"'s#"&amp;AW$137&amp;"="""&amp;VLOOKUP(AW$137,$AD$9:$AN$16,8,FALSE)&amp;""""&amp;"#"&amp;AW$137&amp;"="&amp;""""&amp;INDEX($E$60:$G$62,MATCH("●",INDEX($H$60:$AQ$62,,MATCH($D146,$54:$54,0)-7),0),1)&amp;""""&amp;"#g'"&amp;" ${CONFIG_DIR}db_data_config.txt; export "&amp;AW$137&amp;"="&amp;""""&amp;INDEX($E$60:$G$62,MATCH("●",INDEX($H$60:$AQ$62,,MATCH($D146,$54:$54,0)-7),0),1)&amp;""";"),",",""",""")</f>
        <v/>
      </c>
      <c r="AX146" s="73" t="str">
        <f>SUBSTITUTE(IF(INDEX($E$60:$G$62,MATCH("●",INDEX($H$60:$AQ$62,,MATCH($D146,$54:$54,0)-7),0),1)=VLOOKUP(AX$137,$AD$9:$AN$16,8,FALSE),"","sed -i "&amp;IF($AK$135="MacOS","'' ","")&amp;"'s#"&amp;AX$137&amp;"="""&amp;INDEX($E$60:$G$62,MATCH("●",INDEX($H$60:$AQ$62,,MATCH($D146,$54:$54,0)-7),0),1)&amp;""""&amp;"#"&amp;AX$137&amp;"="&amp;""""&amp;VLOOKUP(AX$137,$AD$9:$AN$16,8,FALSE)&amp;""""&amp;"#g'"&amp;"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6" s="73" t="str">
        <f>SUBSTITUTE(IF(VLOOKUP(AY$137,$AD$9:$AN$16,8,FALSE)=INDEX($E$64:$G$69,MATCH("●",INDEX($H$64:$AQ$69,,MATCH($D146,$54:$54,0)-7),0),1),"","sed -i "&amp;IF($AK$135="MacOS","'' ","")&amp;"'s#"&amp;AY$137&amp;"="""&amp;VLOOKUP(AY$137,$AD$9:$AN$16,8,FALSE)&amp;""""&amp;"#"&amp;AY$137&amp;"="&amp;""""&amp;INDEX($E$64:$G$69,MATCH("●",INDEX($H$64:$AQ$69,,MATCH($D146,$54:$54,0)-7),0),1)&amp;""""&amp;"#g'"&amp;" ${CONFIG_DIR}db_data_config.txt; export "&amp;AY$137&amp;"="&amp;""""&amp;INDEX($E$64:$G$69,MATCH("●",INDEX($H$64:$AQ$69,,MATCH($D146,$54:$54,0)-7),0),1)&amp;""";"),",",""",""")</f>
        <v/>
      </c>
      <c r="AZ146" s="73" t="str">
        <f>SUBSTITUTE(IF(INDEX($E$64:$G$69,MATCH("●",INDEX($H$64:$AQ$69,,MATCH($D146,$54:$54,0)-7),0),1)=VLOOKUP(AZ$137,$AD$9:$AN$16,8,FALSE),"","sed -i "&amp;IF($AK$135="MacOS","'' ","")&amp;"'s#"&amp;AZ$137&amp;"="""&amp;INDEX($E$64:$G$69,MATCH("●",INDEX($H$64:$AQ$69,,MATCH($D146,$54:$54,0)-7),0),1)&amp;""""&amp;"#"&amp;AZ$137&amp;"="&amp;""""&amp;VLOOKUP(AZ$137,$AD$9:$AN$16,8,FALSE)&amp;""""&amp;"#g'"&amp;"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6" s="73" t="str">
        <f>SUBSTITUTE(IF(VLOOKUP(BA$137,$AD$9:$AN$16,8,FALSE)=INDEX($E$71:$G$78,MATCH("●",INDEX($H$71:$AQ$78,,MATCH($D146,$54:$54,0)-7),0),1),"","sed -i "&amp;IF($AK$135="MacOS","'' ","")&amp;"'s#"&amp;BA$137&amp;"="""&amp;VLOOKUP(BA$137,$AD$9:$AN$16,8,FALSE)&amp;""""&amp;"#"&amp;BA$137&amp;"="&amp;""""&amp;INDEX($E$71:$G$78,MATCH("●",INDEX($H$71:$AQ$78,,MATCH($D146,$54:$54,0)-7),0),1)&amp;""""&amp;"#g'"&amp;" ${CONFIG_DIR}db_data_config.txt; export "&amp;BA$137&amp;"="&amp;""""&amp;INDEX($E$71:$G$78,MATCH("●",INDEX($H$71:$AQ$78,,MATCH($D146,$54:$54,0)-7),0),1)&amp;""";"),",",""",""")</f>
        <v/>
      </c>
      <c r="BB146" s="73" t="str">
        <f>SUBSTITUTE(IF(INDEX($E$71:$G$78,MATCH("●",INDEX($H$71:$AQ$78,,MATCH($D146,$54:$54,0)-7),0),1)=VLOOKUP(BB$137,$AD$9:$AN$16,8,FALSE),"","sed -i "&amp;IF($AK$135="MacOS","'' ","")&amp;"'s#"&amp;BB$137&amp;"="""&amp;INDEX($E$71:$G$78,MATCH("●",INDEX($H$71:$AQ$78,,MATCH($D146,$54:$54,0)-7),0),1)&amp;""""&amp;"#"&amp;BB$137&amp;"="&amp;""""&amp;VLOOKUP(BB$137,$AD$9:$AN$16,8,FALSE)&amp;""""&amp;"#g'"&amp;"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6" s="73" t="str">
        <f>SUBSTITUTE(IF(VLOOKUP(BC$137,$AD$9:$AN$16,8,FALSE)=INDEX($E$80:$G$88,MATCH("●",INDEX($H$80:$AQ$88,,MATCH($D146,$54:$54,0)-7),0),1),"","sed -i "&amp;IF($AK$135="MacOS","'' ","")&amp;"'s#"&amp;BC$137&amp;"="""&amp;VLOOKUP(BC$137,$AD$9:$AN$16,8,FALSE)&amp;""""&amp;"#"&amp;BC$137&amp;"="&amp;""""&amp;INDEX($E$80:$G$88,MATCH("●",INDEX($H$80:$AQ$88,,MATCH($D146,$54:$54,0)-7),0),1)&amp;""""&amp;"#g'"&amp;" ${CONFIG_DIR}db_data_config.txt; export "&amp;BC$137&amp;"="&amp;""""&amp;INDEX($E$80:$G$88,MATCH("●",INDEX($H$80:$AQ$88,,MATCH($D146,$54:$54,0)-7),0),1)&amp;""";"),",",""",""")</f>
        <v/>
      </c>
      <c r="BD146" s="73" t="str">
        <f>SUBSTITUTE(IF(INDEX($E$80:$G$88,MATCH("●",INDEX($H$80:$AQ$88,,MATCH($D146,$54:$54,0)-7),0),1)=VLOOKUP(BD$137,$AD$9:$AN$16,8,FALSE),"","sed -i "&amp;IF($AK$135="MacOS","'' ","")&amp;"'s#"&amp;BD$137&amp;"="""&amp;INDEX($E$80:$G$88,MATCH("●",INDEX($H$80:$AQ$88,,MATCH($D146,$54:$54,0)-7),0),1)&amp;""""&amp;"#"&amp;BD$137&amp;"="&amp;""""&amp;VLOOKUP(BD$137,$AD$9:$AN$16,8,FALSE)&amp;""""&amp;"#g'"&amp;"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6" s="73" t="str">
        <f>SUBSTITUTE(IF(VLOOKUP(BE$137,$AD$9:$AN$16,8,FALSE)=INDEX($E$90:$G$93,MATCH("●",INDEX($H$90:$AQ$93,,MATCH($D146,$54:$54,0)-7),0),1),"","sed -i "&amp;IF($AK$135="MacOS","'' ","")&amp;"'s#"&amp;BE$137&amp;"="""&amp;VLOOKUP(BE$137,$AD$9:$AN$16,8,FALSE)&amp;""""&amp;"#"&amp;BE$137&amp;"="&amp;""""&amp;INDEX($E$90:$G$93,MATCH("●",INDEX($H$90:$AQ$93,,MATCH($D146,$54:$54,0)-7),0),1)&amp;""""&amp;"#g'"&amp;" ${CONFIG_DIR}db_data_config.txt; export "&amp;BE$137&amp;"="&amp;""""&amp;INDEX($E$90:$G$93,MATCH("●",INDEX($H$90:$AQ$93,,MATCH($D146,$54:$54,0)-7),0),1)&amp;""";"),",",""",""")</f>
        <v/>
      </c>
      <c r="BF146" s="73" t="str">
        <f>SUBSTITUTE(IF(INDEX($E$90:$G$93,MATCH("●",INDEX($H$90:$AQ$93,,MATCH($D146,$54:$54,0)-7),0),1)=VLOOKUP(BF$137,$AD$9:$AN$16,8,FALSE),"","sed -i "&amp;IF($AK$135="MacOS","'' ","")&amp;"'s#"&amp;BF$137&amp;"="""&amp;INDEX($E$90:$G$93,MATCH("●",INDEX($H$90:$AQ$93,,MATCH($D146,$54:$54,0)-7),0),1)&amp;""""&amp;"#"&amp;BF$137&amp;"="&amp;""""&amp;VLOOKUP(BF$137,$AD$9:$AN$16,8,FALSE)&amp;""""&amp;"#g'"&amp;"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6" s="73" t="str">
        <f>SUBSTITUTE(IF(VLOOKUP(BG$137,$AD$9:$AN$16,8,FALSE)=INDEX($E$95:$G$99,MATCH("●",INDEX($H$95:$AQ$99,,MATCH($D146,$54:$54,0)-7),0),1),"","sed -i "&amp;IF($AK$135="MacOS","'' ","")&amp;"'s#"&amp;BG$137&amp;"="""&amp;VLOOKUP(BG$137,$AD$9:$AN$16,8,FALSE)&amp;""""&amp;"#"&amp;BG$137&amp;"="&amp;""""&amp;INDEX($E$95:$G$99,MATCH("●",INDEX($H$95:$AQ$99,,MATCH($D146,$54:$54,0)-7),0),1)&amp;""""&amp;"#g'"&amp;" ${CONFIG_DIR}db_data_config.txt; export "&amp;BG$137&amp;"="&amp;""""&amp;INDEX($E$95:$G$99,MATCH("●",INDEX($H$95:$AQ$99,,MATCH($D146,$54:$54,0)-7),0),1)&amp;""";"),",",""",""")</f>
        <v/>
      </c>
      <c r="BH146" s="73" t="str">
        <f>SUBSTITUTE(IF(INDEX($E$95:$G$99,MATCH("●",INDEX($H$95:$AQ$99,,MATCH($D146,$54:$54,0)-7),0),1)=VLOOKUP(BH$137,$AD$9:$AN$16,8,FALSE),"","sed -i "&amp;IF($AK$135="MacOS","'' ","")&amp;"'s#"&amp;BH$137&amp;"="""&amp;INDEX($E$95:$G$99,MATCH("●",INDEX($H$95:$AQ$99,,MATCH($D146,$54:$54,0)-7),0),1)&amp;""""&amp;"#"&amp;BH$137&amp;"="&amp;""""&amp;VLOOKUP(BH$137,$AD$9:$AN$16,8,FALSE)&amp;""""&amp;"#g'"&amp;"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6" s="73" t="str">
        <f>SUBSTITUTE(IF(VLOOKUP(BI$137,$AD$9:$AN$16,8,FALSE)=INDEX($E$101:$G$105,MATCH("●",INDEX($H$101:$AQ$105,,MATCH($D146,$54:$54,0)-7),0),1),"","sed -i "&amp;IF($AK$135="MacOS","'' ","")&amp;"'s#"&amp;BI$137&amp;"="""&amp;VLOOKUP(BI$137,$AD$9:$AN$16,8,FALSE)&amp;""""&amp;"#"&amp;BI$137&amp;"="&amp;""""&amp;INDEX($E$101:$G$105,MATCH("●",INDEX($H$101:$AQ$105,,MATCH($D146,$54:$54,0)-7),0),1)&amp;""""&amp;"#g'"&amp;" ${CONFIG_DIR}db_data_config.txt; export "&amp;BI$137&amp;"="&amp;""""&amp;INDEX($E$101:$G$105,MATCH("●",INDEX($H$101:$AQ$105,,MATCH($D146,$54:$54,0)-7),0),1)&amp;""";"),",",""",""")</f>
        <v/>
      </c>
      <c r="BJ146" s="73" t="str">
        <f>SUBSTITUTE(IF(INDEX($E$101:$G$105,MATCH("●",INDEX($H$101:$AQ$105,,MATCH($D146,$54:$54,0)-7),0),1)=VLOOKUP(BJ$137,$AD$9:$AN$16,8,FALSE),"","sed -i "&amp;IF($AK$135="MacOS","'' ","")&amp;"'s#"&amp;BJ$137&amp;"="""&amp;INDEX($E$101:$G$105,MATCH("●",INDEX($H$101:$AQ$105,,MATCH($D146,$54:$54,0)-7),0),1)&amp;""""&amp;"#"&amp;BJ$137&amp;"="&amp;""""&amp;VLOOKUP(BJ$137,$AD$9:$AN$16,8,FALSE)&amp;""""&amp;"#g'"&amp;"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6" s="73" t="str">
        <f>SUBSTITUTE(IF(VLOOKUP(BK$137,$AD$9:$AN$16,8,FALSE)=INDEX($E$107:$G$111,MATCH("●",INDEX($H$107:$AQ$111,,MATCH($D146,$54:$54,0)-7),0),1),"","sed -i "&amp;IF($AK$135="MacOS","'' ","")&amp;"'s#"&amp;BK$137&amp;"="""&amp;VLOOKUP(BK$137,$AD$9:$AN$16,8,FALSE)&amp;""""&amp;"#"&amp;BK$137&amp;"="&amp;""""&amp;INDEX($E$107:$G$111,MATCH("●",INDEX($H$107:$AQ$111,,MATCH($D146,$54:$54,0)-7),0),1)&amp;""""&amp;"#g'"&amp;" ${CONFIG_DIR}db_data_config.txt; export "&amp;BK$137&amp;"="&amp;""""&amp;INDEX($E$107:$G$111,MATCH("●",INDEX($H$107:$AQ$111,,MATCH($D146,$54:$54,0)-7),0),1)&amp;""";"),",",""",""")</f>
        <v>sed -i '' 's#ROW_COUNTS="2"#ROW_COUNTS="10"#g' ${CONFIG_DIR}db_data_config.txt; export ROW_COUNTS="10";</v>
      </c>
      <c r="BL146" s="73" t="str">
        <f>SUBSTITUTE(IF(INDEX($E$107:$G$111,MATCH("●",INDEX($H$107:$AQ$111,,MATCH($D146,$54:$54,0)-7),0),1)=VLOOKUP(BL$137,$AD$9:$AN$16,8,FALSE),"","sed -i "&amp;IF($AK$135="MacOS","'' ","")&amp;"'s#"&amp;BL$137&amp;"="""&amp;INDEX($E$107:$G$111,MATCH("●",INDEX($H$107:$AQ$111,,MATCH($D146,$54:$54,0)-7),0),1)&amp;""""&amp;"#"&amp;BL$137&amp;"="&amp;""""&amp;VLOOKUP(BL$137,$AD$9:$AN$16,8,FALSE)&amp;""""&amp;"#g'"&amp;"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>sed -i '' 's#ROW_COUNTS="10"#ROW_COUNTS="2"#g' ${CONFIG_DIR}db_data_config.txt; export ROW_COUNTS="2";</v>
      </c>
      <c r="BM146" s="60" t="s">
        <v>1107</v>
      </c>
    </row>
    <row r="147" spans="4:65" ht="54" customHeight="1">
      <c r="D147" s="138">
        <f t="shared" si="3"/>
        <v>45</v>
      </c>
      <c r="E147" s="139"/>
      <c r="F147" s="139"/>
      <c r="G147" s="140"/>
      <c r="H147" s="45" t="str">
        <f t="shared" ca="1" si="2"/>
        <v>clear; echo テストケース045; sed -i '' 's#FILE_FIELD_SEPARATOR="COMMA"#FILE_FIELD_SEPARATOR="TAB"#g' ${CONFIG_DIR}db_data_config.txt; export FILE_FIELD_SEPARATOR="TAB";sh ./script/db_check_file_validate_config.sh; sed -i '' 's#FILE_FIELD_SEPARATOR="TAB"#FILE_FIELD_SEPARATOR="COMMA"#g' ${CONFIG_DIR}db_data_config.txt; export FILE_FIELD_SEPARATOR="COMMA";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146" t="str" cm="1">
        <f t="array" ref="AE147">SUBSTITUTE(INDEX($H$113:$AQ$113, , MATCH($D147, $54:$54, 0)-7),"-","")</f>
        <v>警告</v>
      </c>
      <c r="AF147" s="147"/>
      <c r="AG147" s="148"/>
      <c r="AH147" s="143" t="s">
        <v>1156</v>
      </c>
      <c r="AI147" s="144"/>
      <c r="AJ147" s="144"/>
      <c r="AK147" s="144"/>
      <c r="AL147" s="144"/>
      <c r="AM147" s="144"/>
      <c r="AN147" s="144"/>
      <c r="AO147" s="144"/>
      <c r="AP147" s="144"/>
      <c r="AQ147" s="145"/>
      <c r="AS147" s="69" t="str" cm="1">
        <f t="array" ref="AS147">SUBSTITUTE(TEXT(INDEX($H$116:$AQ$116,1,$D147-36),"000000"),"-","")</f>
        <v>230201</v>
      </c>
      <c r="AT147" s="70"/>
      <c r="AU147" s="71"/>
      <c r="AW147" s="73" t="str">
        <f>SUBSTITUTE(IF(VLOOKUP(AW$137,$AD$9:$AN$16,8,FALSE)=INDEX($E$60:$G$62,MATCH("●",INDEX($H$60:$AQ$62,,MATCH($D147,$54:$54,0)-7),0),1),"","sed -i "&amp;IF($AK$135="MacOS","'' ","")&amp;"'s#"&amp;AW$137&amp;"="""&amp;VLOOKUP(AW$137,$AD$9:$AN$16,8,FALSE)&amp;""""&amp;"#"&amp;AW$137&amp;"="&amp;""""&amp;INDEX($E$60:$G$62,MATCH("●",INDEX($H$60:$AQ$62,,MATCH($D147,$54:$54,0)-7),0),1)&amp;""""&amp;"#g'"&amp;" ${CONFIG_DIR}db_data_config.txt; export "&amp;AW$137&amp;"="&amp;""""&amp;INDEX($E$60:$G$62,MATCH("●",INDEX($H$60:$AQ$62,,MATCH($D147,$54:$54,0)-7),0),1)&amp;""";"),",",""",""")</f>
        <v/>
      </c>
      <c r="AX147" s="73" t="str">
        <f>SUBSTITUTE(IF(INDEX($E$60:$G$62,MATCH("●",INDEX($H$60:$AQ$62,,MATCH($D147,$54:$54,0)-7),0),1)=VLOOKUP(AX$137,$AD$9:$AN$16,8,FALSE),"","sed -i "&amp;IF($AK$135="MacOS","'' ","")&amp;"'s#"&amp;AX$137&amp;"="""&amp;INDEX($E$60:$G$62,MATCH("●",INDEX($H$60:$AQ$62,,MATCH($D147,$54:$54,0)-7),0),1)&amp;""""&amp;"#"&amp;AX$137&amp;"="&amp;""""&amp;VLOOKUP(AX$137,$AD$9:$AN$16,8,FALSE)&amp;""""&amp;"#g'"&amp;"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7" s="73" t="str">
        <f>SUBSTITUTE(IF(VLOOKUP(AY$137,$AD$9:$AN$16,8,FALSE)=INDEX($E$64:$G$69,MATCH("●",INDEX($H$64:$AQ$69,,MATCH($D147,$54:$54,0)-7),0),1),"","sed -i "&amp;IF($AK$135="MacOS","'' ","")&amp;"'s#"&amp;AY$137&amp;"="""&amp;VLOOKUP(AY$137,$AD$9:$AN$16,8,FALSE)&amp;""""&amp;"#"&amp;AY$137&amp;"="&amp;""""&amp;INDEX($E$64:$G$69,MATCH("●",INDEX($H$64:$AQ$69,,MATCH($D147,$54:$54,0)-7),0),1)&amp;""""&amp;"#g'"&amp;" ${CONFIG_DIR}db_data_config.txt; export "&amp;AY$137&amp;"="&amp;""""&amp;INDEX($E$64:$G$69,MATCH("●",INDEX($H$64:$AQ$69,,MATCH($D147,$54:$54,0)-7),0),1)&amp;""";"),",",""",""")</f>
        <v/>
      </c>
      <c r="AZ147" s="73" t="str">
        <f>SUBSTITUTE(IF(INDEX($E$64:$G$69,MATCH("●",INDEX($H$64:$AQ$69,,MATCH($D147,$54:$54,0)-7),0),1)=VLOOKUP(AZ$137,$AD$9:$AN$16,8,FALSE),"","sed -i "&amp;IF($AK$135="MacOS","'' ","")&amp;"'s#"&amp;AZ$137&amp;"="""&amp;INDEX($E$64:$G$69,MATCH("●",INDEX($H$64:$AQ$69,,MATCH($D147,$54:$54,0)-7),0),1)&amp;""""&amp;"#"&amp;AZ$137&amp;"="&amp;""""&amp;VLOOKUP(AZ$137,$AD$9:$AN$16,8,FALSE)&amp;""""&amp;"#g'"&amp;"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7" s="73" t="str">
        <f>SUBSTITUTE(IF(VLOOKUP(BA$137,$AD$9:$AN$16,8,FALSE)=INDEX($E$71:$G$78,MATCH("●",INDEX($H$71:$AQ$78,,MATCH($D147,$54:$54,0)-7),0),1),"","sed -i "&amp;IF($AK$135="MacOS","'' ","")&amp;"'s#"&amp;BA$137&amp;"="""&amp;VLOOKUP(BA$137,$AD$9:$AN$16,8,FALSE)&amp;""""&amp;"#"&amp;BA$137&amp;"="&amp;""""&amp;INDEX($E$71:$G$78,MATCH("●",INDEX($H$71:$AQ$78,,MATCH($D147,$54:$54,0)-7),0),1)&amp;""""&amp;"#g'"&amp;" ${CONFIG_DIR}db_data_config.txt; export "&amp;BA$137&amp;"="&amp;""""&amp;INDEX($E$71:$G$78,MATCH("●",INDEX($H$71:$AQ$78,,MATCH($D147,$54:$54,0)-7),0),1)&amp;""";"),",",""",""")</f>
        <v/>
      </c>
      <c r="BB147" s="73" t="str">
        <f>SUBSTITUTE(IF(INDEX($E$71:$G$78,MATCH("●",INDEX($H$71:$AQ$78,,MATCH($D147,$54:$54,0)-7),0),1)=VLOOKUP(BB$137,$AD$9:$AN$16,8,FALSE),"","sed -i "&amp;IF($AK$135="MacOS","'' ","")&amp;"'s#"&amp;BB$137&amp;"="""&amp;INDEX($E$71:$G$78,MATCH("●",INDEX($H$71:$AQ$78,,MATCH($D147,$54:$54,0)-7),0),1)&amp;""""&amp;"#"&amp;BB$137&amp;"="&amp;""""&amp;VLOOKUP(BB$137,$AD$9:$AN$16,8,FALSE)&amp;""""&amp;"#g'"&amp;"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7" s="73" t="str">
        <f>SUBSTITUTE(IF(VLOOKUP(BC$137,$AD$9:$AN$16,8,FALSE)=INDEX($E$80:$G$88,MATCH("●",INDEX($H$80:$AQ$88,,MATCH($D147,$54:$54,0)-7),0),1),"","sed -i "&amp;IF($AK$135="MacOS","'' ","")&amp;"'s#"&amp;BC$137&amp;"="""&amp;VLOOKUP(BC$137,$AD$9:$AN$16,8,FALSE)&amp;""""&amp;"#"&amp;BC$137&amp;"="&amp;""""&amp;INDEX($E$80:$G$88,MATCH("●",INDEX($H$80:$AQ$88,,MATCH($D147,$54:$54,0)-7),0),1)&amp;""""&amp;"#g'"&amp;" ${CONFIG_DIR}db_data_config.txt; export "&amp;BC$137&amp;"="&amp;""""&amp;INDEX($E$80:$G$88,MATCH("●",INDEX($H$80:$AQ$88,,MATCH($D147,$54:$54,0)-7),0),1)&amp;""";"),",",""",""")</f>
        <v/>
      </c>
      <c r="BD147" s="73" t="str">
        <f>SUBSTITUTE(IF(INDEX($E$80:$G$88,MATCH("●",INDEX($H$80:$AQ$88,,MATCH($D147,$54:$54,0)-7),0),1)=VLOOKUP(BD$137,$AD$9:$AN$16,8,FALSE),"","sed -i "&amp;IF($AK$135="MacOS","'' ","")&amp;"'s#"&amp;BD$137&amp;"="""&amp;INDEX($E$80:$G$88,MATCH("●",INDEX($H$80:$AQ$88,,MATCH($D147,$54:$54,0)-7),0),1)&amp;""""&amp;"#"&amp;BD$137&amp;"="&amp;""""&amp;VLOOKUP(BD$137,$AD$9:$AN$16,8,FALSE)&amp;""""&amp;"#g'"&amp;"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7" s="73" t="str">
        <f>SUBSTITUTE(IF(VLOOKUP(BE$137,$AD$9:$AN$16,8,FALSE)=INDEX($E$90:$G$93,MATCH("●",INDEX($H$90:$AQ$93,,MATCH($D147,$54:$54,0)-7),0),1),"","sed -i "&amp;IF($AK$135="MacOS","'' ","")&amp;"'s#"&amp;BE$137&amp;"="""&amp;VLOOKUP(BE$137,$AD$9:$AN$16,8,FALSE)&amp;""""&amp;"#"&amp;BE$137&amp;"="&amp;""""&amp;INDEX($E$90:$G$93,MATCH("●",INDEX($H$90:$AQ$93,,MATCH($D147,$54:$54,0)-7),0),1)&amp;""""&amp;"#g'"&amp;" ${CONFIG_DIR}db_data_config.txt; export "&amp;BE$137&amp;"="&amp;""""&amp;INDEX($E$90:$G$93,MATCH("●",INDEX($H$90:$AQ$93,,MATCH($D147,$54:$54,0)-7),0),1)&amp;""";"),",",""",""")</f>
        <v/>
      </c>
      <c r="BF147" s="73" t="str">
        <f>SUBSTITUTE(IF(INDEX($E$90:$G$93,MATCH("●",INDEX($H$90:$AQ$93,,MATCH($D147,$54:$54,0)-7),0),1)=VLOOKUP(BF$137,$AD$9:$AN$16,8,FALSE),"","sed -i "&amp;IF($AK$135="MacOS","'' ","")&amp;"'s#"&amp;BF$137&amp;"="""&amp;INDEX($E$90:$G$93,MATCH("●",INDEX($H$90:$AQ$93,,MATCH($D147,$54:$54,0)-7),0),1)&amp;""""&amp;"#"&amp;BF$137&amp;"="&amp;""""&amp;VLOOKUP(BF$137,$AD$9:$AN$16,8,FALSE)&amp;""""&amp;"#g'"&amp;"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7" s="73" t="str">
        <f>SUBSTITUTE(IF(VLOOKUP(BG$137,$AD$9:$AN$16,8,FALSE)=INDEX($E$95:$G$99,MATCH("●",INDEX($H$95:$AQ$99,,MATCH($D147,$54:$54,0)-7),0),1),"","sed -i "&amp;IF($AK$135="MacOS","'' ","")&amp;"'s#"&amp;BG$137&amp;"="""&amp;VLOOKUP(BG$137,$AD$9:$AN$16,8,FALSE)&amp;""""&amp;"#"&amp;BG$137&amp;"="&amp;""""&amp;INDEX($E$95:$G$99,MATCH("●",INDEX($H$95:$AQ$99,,MATCH($D147,$54:$54,0)-7),0),1)&amp;""""&amp;"#g'"&amp;" ${CONFIG_DIR}db_data_config.txt; export "&amp;BG$137&amp;"="&amp;""""&amp;INDEX($E$95:$G$99,MATCH("●",INDEX($H$95:$AQ$99,,MATCH($D147,$54:$54,0)-7),0),1)&amp;""";"),",",""",""")</f>
        <v>sed -i '' 's#FILE_FIELD_SEPARATOR="COMMA"#FILE_FIELD_SEPARATOR="TAB"#g' ${CONFIG_DIR}db_data_config.txt; export FILE_FIELD_SEPARATOR="TAB";</v>
      </c>
      <c r="BH147" s="73" t="str">
        <f>SUBSTITUTE(IF(INDEX($E$95:$G$99,MATCH("●",INDEX($H$95:$AQ$99,,MATCH($D147,$54:$54,0)-7),0),1)=VLOOKUP(BH$137,$AD$9:$AN$16,8,FALSE),"","sed -i "&amp;IF($AK$135="MacOS","'' ","")&amp;"'s#"&amp;BH$137&amp;"="""&amp;INDEX($E$95:$G$99,MATCH("●",INDEX($H$95:$AQ$99,,MATCH($D147,$54:$54,0)-7),0),1)&amp;""""&amp;"#"&amp;BH$137&amp;"="&amp;""""&amp;VLOOKUP(BH$137,$AD$9:$AN$16,8,FALSE)&amp;""""&amp;"#g'"&amp;"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's#FILE_FIELD_SEPARATOR="TAB"#FILE_FIELD_SEPARATOR="COMMA"#g' ${CONFIG_DIR}db_data_config.txt; export FILE_FIELD_SEPARATOR="COMMA";</v>
      </c>
      <c r="BI147" s="73" t="str">
        <f>SUBSTITUTE(IF(VLOOKUP(BI$137,$AD$9:$AN$16,8,FALSE)=INDEX($E$101:$G$105,MATCH("●",INDEX($H$101:$AQ$105,,MATCH($D147,$54:$54,0)-7),0),1),"","sed -i "&amp;IF($AK$135="MacOS","'' ","")&amp;"'s#"&amp;BI$137&amp;"="""&amp;VLOOKUP(BI$137,$AD$9:$AN$16,8,FALSE)&amp;""""&amp;"#"&amp;BI$137&amp;"="&amp;""""&amp;INDEX($E$101:$G$105,MATCH("●",INDEX($H$101:$AQ$105,,MATCH($D147,$54:$54,0)-7),0),1)&amp;""""&amp;"#g'"&amp;" ${CONFIG_DIR}db_data_config.txt; export "&amp;BI$137&amp;"="&amp;""""&amp;INDEX($E$101:$G$105,MATCH("●",INDEX($H$101:$AQ$105,,MATCH($D147,$54:$54,0)-7),0),1)&amp;""";"),",",""",""")</f>
        <v/>
      </c>
      <c r="BJ147" s="73" t="str">
        <f>SUBSTITUTE(IF(INDEX($E$101:$G$105,MATCH("●",INDEX($H$101:$AQ$105,,MATCH($D147,$54:$54,0)-7),0),1)=VLOOKUP(BJ$137,$AD$9:$AN$16,8,FALSE),"","sed -i "&amp;IF($AK$135="MacOS","'' ","")&amp;"'s#"&amp;BJ$137&amp;"="""&amp;INDEX($E$101:$G$105,MATCH("●",INDEX($H$101:$AQ$105,,MATCH($D147,$54:$54,0)-7),0),1)&amp;""""&amp;"#"&amp;BJ$137&amp;"="&amp;""""&amp;VLOOKUP(BJ$137,$AD$9:$AN$16,8,FALSE)&amp;""""&amp;"#g'"&amp;"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7" s="73" t="str">
        <f>SUBSTITUTE(IF(VLOOKUP(BK$137,$AD$9:$AN$16,8,FALSE)=INDEX($E$107:$G$111,MATCH("●",INDEX($H$107:$AQ$111,,MATCH($D147,$54:$54,0)-7),0),1),"","sed -i "&amp;IF($AK$135="MacOS","'' ","")&amp;"'s#"&amp;BK$137&amp;"="""&amp;VLOOKUP(BK$137,$AD$9:$AN$16,8,FALSE)&amp;""""&amp;"#"&amp;BK$137&amp;"="&amp;""""&amp;INDEX($E$107:$G$111,MATCH("●",INDEX($H$107:$AQ$111,,MATCH($D147,$54:$54,0)-7),0),1)&amp;""""&amp;"#g'"&amp;" ${CONFIG_DIR}db_data_config.txt; export "&amp;BK$137&amp;"="&amp;""""&amp;INDEX($E$107:$G$111,MATCH("●",INDEX($H$107:$AQ$111,,MATCH($D147,$54:$54,0)-7),0),1)&amp;""";"),",",""",""")</f>
        <v/>
      </c>
      <c r="BL147" s="73" t="str">
        <f>SUBSTITUTE(IF(INDEX($E$107:$G$111,MATCH("●",INDEX($H$107:$AQ$111,,MATCH($D147,$54:$54,0)-7),0),1)=VLOOKUP(BL$137,$AD$9:$AN$16,8,FALSE),"","sed -i "&amp;IF($AK$135="MacOS","'' ","")&amp;"'s#"&amp;BL$137&amp;"="""&amp;INDEX($E$107:$G$111,MATCH("●",INDEX($H$107:$AQ$111,,MATCH($D147,$54:$54,0)-7),0),1)&amp;""""&amp;"#"&amp;BL$137&amp;"="&amp;""""&amp;VLOOKUP(BL$137,$AD$9:$AN$16,8,FALSE)&amp;""""&amp;"#g'"&amp;"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7" s="60" t="s">
        <v>1107</v>
      </c>
    </row>
    <row r="148" spans="4:65" ht="54" customHeight="1">
      <c r="D148" s="138">
        <f t="shared" si="3"/>
        <v>46</v>
      </c>
      <c r="E148" s="139"/>
      <c r="F148" s="139"/>
      <c r="G148" s="140"/>
      <c r="H148" s="45" t="str">
        <f t="shared" ca="1" si="2"/>
        <v>clear; echo テストケース046; sed -i '' 's#FILE_FIELD_SEPARATOR="COMMA"#FILE_FIELD_SEPARATOR="NONE"#g' ${CONFIG_DIR}db_data_config.txt; export FILE_FIELD_SEPARATOR="NONE";sh ./script/db_check_file_validate_config.sh; sed -i '' 's#FILE_FIELD_SEPARATOR="NONE"#FILE_FIELD_SEPARATOR="COMMA"#g' ${CONFIG_DIR}db_data_config.txt; export FILE_FIELD_SEPARATOR="COMMA";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146" t="str" cm="1">
        <f t="array" ref="AE148">SUBSTITUTE(INDEX($H$113:$AQ$113, , MATCH($D148, $54:$54, 0)-7),"-","")</f>
        <v>警告</v>
      </c>
      <c r="AF148" s="147"/>
      <c r="AG148" s="148"/>
      <c r="AH148" s="143" t="s">
        <v>1157</v>
      </c>
      <c r="AI148" s="144"/>
      <c r="AJ148" s="144"/>
      <c r="AK148" s="144"/>
      <c r="AL148" s="144"/>
      <c r="AM148" s="144"/>
      <c r="AN148" s="144"/>
      <c r="AO148" s="144"/>
      <c r="AP148" s="144"/>
      <c r="AQ148" s="145"/>
      <c r="AS148" s="69" t="str" cm="1">
        <f t="array" ref="AS148">SUBSTITUTE(TEXT(INDEX($H$116:$AQ$116,1,$D148-36),"000000"),"-","")</f>
        <v>230201</v>
      </c>
      <c r="AT148" s="70"/>
      <c r="AU148" s="71"/>
      <c r="AW148" s="73" t="str">
        <f>SUBSTITUTE(IF(VLOOKUP(AW$137,$AD$9:$AN$16,8,FALSE)=INDEX($E$60:$G$62,MATCH("●",INDEX($H$60:$AQ$62,,MATCH($D148,$54:$54,0)-7),0),1),"","sed -i "&amp;IF($AK$135="MacOS","'' ","")&amp;"'s#"&amp;AW$137&amp;"="""&amp;VLOOKUP(AW$137,$AD$9:$AN$16,8,FALSE)&amp;""""&amp;"#"&amp;AW$137&amp;"="&amp;""""&amp;INDEX($E$60:$G$62,MATCH("●",INDEX($H$60:$AQ$62,,MATCH($D148,$54:$54,0)-7),0),1)&amp;""""&amp;"#g'"&amp;" ${CONFIG_DIR}db_data_config.txt; export "&amp;AW$137&amp;"="&amp;""""&amp;INDEX($E$60:$G$62,MATCH("●",INDEX($H$60:$AQ$62,,MATCH($D148,$54:$54,0)-7),0),1)&amp;""";"),",",""",""")</f>
        <v/>
      </c>
      <c r="AX148" s="73" t="str">
        <f>SUBSTITUTE(IF(INDEX($E$60:$G$62,MATCH("●",INDEX($H$60:$AQ$62,,MATCH($D148,$54:$54,0)-7),0),1)=VLOOKUP(AX$137,$AD$9:$AN$16,8,FALSE),"","sed -i "&amp;IF($AK$135="MacOS","'' ","")&amp;"'s#"&amp;AX$137&amp;"="""&amp;INDEX($E$60:$G$62,MATCH("●",INDEX($H$60:$AQ$62,,MATCH($D148,$54:$54,0)-7),0),1)&amp;""""&amp;"#"&amp;AX$137&amp;"="&amp;""""&amp;VLOOKUP(AX$137,$AD$9:$AN$16,8,FALSE)&amp;""""&amp;"#g'"&amp;"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8" s="73" t="str">
        <f>SUBSTITUTE(IF(VLOOKUP(AY$137,$AD$9:$AN$16,8,FALSE)=INDEX($E$64:$G$69,MATCH("●",INDEX($H$64:$AQ$69,,MATCH($D148,$54:$54,0)-7),0),1),"","sed -i "&amp;IF($AK$135="MacOS","'' ","")&amp;"'s#"&amp;AY$137&amp;"="""&amp;VLOOKUP(AY$137,$AD$9:$AN$16,8,FALSE)&amp;""""&amp;"#"&amp;AY$137&amp;"="&amp;""""&amp;INDEX($E$64:$G$69,MATCH("●",INDEX($H$64:$AQ$69,,MATCH($D148,$54:$54,0)-7),0),1)&amp;""""&amp;"#g'"&amp;" ${CONFIG_DIR}db_data_config.txt; export "&amp;AY$137&amp;"="&amp;""""&amp;INDEX($E$64:$G$69,MATCH("●",INDEX($H$64:$AQ$69,,MATCH($D148,$54:$54,0)-7),0),1)&amp;""";"),",",""",""")</f>
        <v/>
      </c>
      <c r="AZ148" s="73" t="str">
        <f>SUBSTITUTE(IF(INDEX($E$64:$G$69,MATCH("●",INDEX($H$64:$AQ$69,,MATCH($D148,$54:$54,0)-7),0),1)=VLOOKUP(AZ$137,$AD$9:$AN$16,8,FALSE),"","sed -i "&amp;IF($AK$135="MacOS","'' ","")&amp;"'s#"&amp;AZ$137&amp;"="""&amp;INDEX($E$64:$G$69,MATCH("●",INDEX($H$64:$AQ$69,,MATCH($D148,$54:$54,0)-7),0),1)&amp;""""&amp;"#"&amp;AZ$137&amp;"="&amp;""""&amp;VLOOKUP(AZ$137,$AD$9:$AN$16,8,FALSE)&amp;""""&amp;"#g'"&amp;"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8" s="73" t="str">
        <f>SUBSTITUTE(IF(VLOOKUP(BA$137,$AD$9:$AN$16,8,FALSE)=INDEX($E$71:$G$78,MATCH("●",INDEX($H$71:$AQ$78,,MATCH($D148,$54:$54,0)-7),0),1),"","sed -i "&amp;IF($AK$135="MacOS","'' ","")&amp;"'s#"&amp;BA$137&amp;"="""&amp;VLOOKUP(BA$137,$AD$9:$AN$16,8,FALSE)&amp;""""&amp;"#"&amp;BA$137&amp;"="&amp;""""&amp;INDEX($E$71:$G$78,MATCH("●",INDEX($H$71:$AQ$78,,MATCH($D148,$54:$54,0)-7),0),1)&amp;""""&amp;"#g'"&amp;" ${CONFIG_DIR}db_data_config.txt; export "&amp;BA$137&amp;"="&amp;""""&amp;INDEX($E$71:$G$78,MATCH("●",INDEX($H$71:$AQ$78,,MATCH($D148,$54:$54,0)-7),0),1)&amp;""";"),",",""",""")</f>
        <v/>
      </c>
      <c r="BB148" s="73" t="str">
        <f>SUBSTITUTE(IF(INDEX($E$71:$G$78,MATCH("●",INDEX($H$71:$AQ$78,,MATCH($D148,$54:$54,0)-7),0),1)=VLOOKUP(BB$137,$AD$9:$AN$16,8,FALSE),"","sed -i "&amp;IF($AK$135="MacOS","'' ","")&amp;"'s#"&amp;BB$137&amp;"="""&amp;INDEX($E$71:$G$78,MATCH("●",INDEX($H$71:$AQ$78,,MATCH($D148,$54:$54,0)-7),0),1)&amp;""""&amp;"#"&amp;BB$137&amp;"="&amp;""""&amp;VLOOKUP(BB$137,$AD$9:$AN$16,8,FALSE)&amp;""""&amp;"#g'"&amp;"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8" s="73" t="str">
        <f>SUBSTITUTE(IF(VLOOKUP(BC$137,$AD$9:$AN$16,8,FALSE)=INDEX($E$80:$G$88,MATCH("●",INDEX($H$80:$AQ$88,,MATCH($D148,$54:$54,0)-7),0),1),"","sed -i "&amp;IF($AK$135="MacOS","'' ","")&amp;"'s#"&amp;BC$137&amp;"="""&amp;VLOOKUP(BC$137,$AD$9:$AN$16,8,FALSE)&amp;""""&amp;"#"&amp;BC$137&amp;"="&amp;""""&amp;INDEX($E$80:$G$88,MATCH("●",INDEX($H$80:$AQ$88,,MATCH($D148,$54:$54,0)-7),0),1)&amp;""""&amp;"#g'"&amp;" ${CONFIG_DIR}db_data_config.txt; export "&amp;BC$137&amp;"="&amp;""""&amp;INDEX($E$80:$G$88,MATCH("●",INDEX($H$80:$AQ$88,,MATCH($D148,$54:$54,0)-7),0),1)&amp;""";"),",",""",""")</f>
        <v/>
      </c>
      <c r="BD148" s="73" t="str">
        <f>SUBSTITUTE(IF(INDEX($E$80:$G$88,MATCH("●",INDEX($H$80:$AQ$88,,MATCH($D148,$54:$54,0)-7),0),1)=VLOOKUP(BD$137,$AD$9:$AN$16,8,FALSE),"","sed -i "&amp;IF($AK$135="MacOS","'' ","")&amp;"'s#"&amp;BD$137&amp;"="""&amp;INDEX($E$80:$G$88,MATCH("●",INDEX($H$80:$AQ$88,,MATCH($D148,$54:$54,0)-7),0),1)&amp;""""&amp;"#"&amp;BD$137&amp;"="&amp;""""&amp;VLOOKUP(BD$137,$AD$9:$AN$16,8,FALSE)&amp;""""&amp;"#g'"&amp;"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8" s="73" t="str">
        <f>SUBSTITUTE(IF(VLOOKUP(BE$137,$AD$9:$AN$16,8,FALSE)=INDEX($E$90:$G$93,MATCH("●",INDEX($H$90:$AQ$93,,MATCH($D148,$54:$54,0)-7),0),1),"","sed -i "&amp;IF($AK$135="MacOS","'' ","")&amp;"'s#"&amp;BE$137&amp;"="""&amp;VLOOKUP(BE$137,$AD$9:$AN$16,8,FALSE)&amp;""""&amp;"#"&amp;BE$137&amp;"="&amp;""""&amp;INDEX($E$90:$G$93,MATCH("●",INDEX($H$90:$AQ$93,,MATCH($D148,$54:$54,0)-7),0),1)&amp;""""&amp;"#g'"&amp;" ${CONFIG_DIR}db_data_config.txt; export "&amp;BE$137&amp;"="&amp;""""&amp;INDEX($E$90:$G$93,MATCH("●",INDEX($H$90:$AQ$93,,MATCH($D148,$54:$54,0)-7),0),1)&amp;""";"),",",""",""")</f>
        <v/>
      </c>
      <c r="BF148" s="73" t="str">
        <f>SUBSTITUTE(IF(INDEX($E$90:$G$93,MATCH("●",INDEX($H$90:$AQ$93,,MATCH($D148,$54:$54,0)-7),0),1)=VLOOKUP(BF$137,$AD$9:$AN$16,8,FALSE),"","sed -i "&amp;IF($AK$135="MacOS","'' ","")&amp;"'s#"&amp;BF$137&amp;"="""&amp;INDEX($E$90:$G$93,MATCH("●",INDEX($H$90:$AQ$93,,MATCH($D148,$54:$54,0)-7),0),1)&amp;""""&amp;"#"&amp;BF$137&amp;"="&amp;""""&amp;VLOOKUP(BF$137,$AD$9:$AN$16,8,FALSE)&amp;""""&amp;"#g'"&amp;"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8" s="73" t="str">
        <f>SUBSTITUTE(IF(VLOOKUP(BG$137,$AD$9:$AN$16,8,FALSE)=INDEX($E$95:$G$99,MATCH("●",INDEX($H$95:$AQ$99,,MATCH($D148,$54:$54,0)-7),0),1),"","sed -i "&amp;IF($AK$135="MacOS","'' ","")&amp;"'s#"&amp;BG$137&amp;"="""&amp;VLOOKUP(BG$137,$AD$9:$AN$16,8,FALSE)&amp;""""&amp;"#"&amp;BG$137&amp;"="&amp;""""&amp;INDEX($E$95:$G$99,MATCH("●",INDEX($H$95:$AQ$99,,MATCH($D148,$54:$54,0)-7),0),1)&amp;""""&amp;"#g'"&amp;" ${CONFIG_DIR}db_data_config.txt; export "&amp;BG$137&amp;"="&amp;""""&amp;INDEX($E$95:$G$99,MATCH("●",INDEX($H$95:$AQ$99,,MATCH($D148,$54:$54,0)-7),0),1)&amp;""";"),",",""",""")</f>
        <v>sed -i '' 's#FILE_FIELD_SEPARATOR="COMMA"#FILE_FIELD_SEPARATOR="NONE"#g' ${CONFIG_DIR}db_data_config.txt; export FILE_FIELD_SEPARATOR="NONE";</v>
      </c>
      <c r="BH148" s="73" t="str">
        <f>SUBSTITUTE(IF(INDEX($E$95:$G$99,MATCH("●",INDEX($H$95:$AQ$99,,MATCH($D148,$54:$54,0)-7),0),1)=VLOOKUP(BH$137,$AD$9:$AN$16,8,FALSE),"","sed -i "&amp;IF($AK$135="MacOS","'' ","")&amp;"'s#"&amp;BH$137&amp;"="""&amp;INDEX($E$95:$G$99,MATCH("●",INDEX($H$95:$AQ$99,,MATCH($D148,$54:$54,0)-7),0),1)&amp;""""&amp;"#"&amp;BH$137&amp;"="&amp;""""&amp;VLOOKUP(BH$137,$AD$9:$AN$16,8,FALSE)&amp;""""&amp;"#g'"&amp;"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's#FILE_FIELD_SEPARATOR="NONE"#FILE_FIELD_SEPARATOR="COMMA"#g' ${CONFIG_DIR}db_data_config.txt; export FILE_FIELD_SEPARATOR="COMMA";</v>
      </c>
      <c r="BI148" s="73" t="str">
        <f>SUBSTITUTE(IF(VLOOKUP(BI$137,$AD$9:$AN$16,8,FALSE)=INDEX($E$101:$G$105,MATCH("●",INDEX($H$101:$AQ$105,,MATCH($D148,$54:$54,0)-7),0),1),"","sed -i "&amp;IF($AK$135="MacOS","'' ","")&amp;"'s#"&amp;BI$137&amp;"="""&amp;VLOOKUP(BI$137,$AD$9:$AN$16,8,FALSE)&amp;""""&amp;"#"&amp;BI$137&amp;"="&amp;""""&amp;INDEX($E$101:$G$105,MATCH("●",INDEX($H$101:$AQ$105,,MATCH($D148,$54:$54,0)-7),0),1)&amp;""""&amp;"#g'"&amp;" ${CONFIG_DIR}db_data_config.txt; export "&amp;BI$137&amp;"="&amp;""""&amp;INDEX($E$101:$G$105,MATCH("●",INDEX($H$101:$AQ$105,,MATCH($D148,$54:$54,0)-7),0),1)&amp;""";"),",",""",""")</f>
        <v/>
      </c>
      <c r="BJ148" s="73" t="str">
        <f>SUBSTITUTE(IF(INDEX($E$101:$G$105,MATCH("●",INDEX($H$101:$AQ$105,,MATCH($D148,$54:$54,0)-7),0),1)=VLOOKUP(BJ$137,$AD$9:$AN$16,8,FALSE),"","sed -i "&amp;IF($AK$135="MacOS","'' ","")&amp;"'s#"&amp;BJ$137&amp;"="""&amp;INDEX($E$101:$G$105,MATCH("●",INDEX($H$101:$AQ$105,,MATCH($D148,$54:$54,0)-7),0),1)&amp;""""&amp;"#"&amp;BJ$137&amp;"="&amp;""""&amp;VLOOKUP(BJ$137,$AD$9:$AN$16,8,FALSE)&amp;""""&amp;"#g'"&amp;"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8" s="73" t="str">
        <f>SUBSTITUTE(IF(VLOOKUP(BK$137,$AD$9:$AN$16,8,FALSE)=INDEX($E$107:$G$111,MATCH("●",INDEX($H$107:$AQ$111,,MATCH($D148,$54:$54,0)-7),0),1),"","sed -i "&amp;IF($AK$135="MacOS","'' ","")&amp;"'s#"&amp;BK$137&amp;"="""&amp;VLOOKUP(BK$137,$AD$9:$AN$16,8,FALSE)&amp;""""&amp;"#"&amp;BK$137&amp;"="&amp;""""&amp;INDEX($E$107:$G$111,MATCH("●",INDEX($H$107:$AQ$111,,MATCH($D148,$54:$54,0)-7),0),1)&amp;""""&amp;"#g'"&amp;" ${CONFIG_DIR}db_data_config.txt; export "&amp;BK$137&amp;"="&amp;""""&amp;INDEX($E$107:$G$111,MATCH("●",INDEX($H$107:$AQ$111,,MATCH($D148,$54:$54,0)-7),0),1)&amp;""";"),",",""",""")</f>
        <v/>
      </c>
      <c r="BL148" s="73" t="str">
        <f>SUBSTITUTE(IF(INDEX($E$107:$G$111,MATCH("●",INDEX($H$107:$AQ$111,,MATCH($D148,$54:$54,0)-7),0),1)=VLOOKUP(BL$137,$AD$9:$AN$16,8,FALSE),"","sed -i "&amp;IF($AK$135="MacOS","'' ","")&amp;"'s#"&amp;BL$137&amp;"="""&amp;INDEX($E$107:$G$111,MATCH("●",INDEX($H$107:$AQ$111,,MATCH($D148,$54:$54,0)-7),0),1)&amp;""""&amp;"#"&amp;BL$137&amp;"="&amp;""""&amp;VLOOKUP(BL$137,$AD$9:$AN$16,8,FALSE)&amp;""""&amp;"#g'"&amp;"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8" s="60" t="s">
        <v>1107</v>
      </c>
    </row>
    <row r="149" spans="4:65" ht="54" customHeight="1">
      <c r="D149" s="138">
        <f t="shared" si="3"/>
        <v>47</v>
      </c>
      <c r="E149" s="139"/>
      <c r="F149" s="139"/>
      <c r="G149" s="140"/>
      <c r="H149" s="45" t="str">
        <f t="shared" ca="1" si="2"/>
        <v>clear; echo テストケース047; sed -i '' 's#FILE_EXTENSION=".csv"#FILE_EXTENSION=".tsv"#g' ${CONFIG_DIR}db_data_config.txt; export FILE_EXTENSION=".tsv";sh ./script/db_check_file_validate_config.sh; sed -i '' 's#FILE_EXTENSION=".tsv"#FILE_EXTENSION=".csv"#g' ${CONFIG_DIR}db_data_config.txt; export FILE_EXTENSION=".csv";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146" t="str" cm="1">
        <f t="array" ref="AE149">SUBSTITUTE(INDEX($H$113:$AQ$113, , MATCH($D149, $54:$54, 0)-7),"-","")</f>
        <v>警告</v>
      </c>
      <c r="AF149" s="147"/>
      <c r="AG149" s="148"/>
      <c r="AH149" s="143" t="s">
        <v>1159</v>
      </c>
      <c r="AI149" s="144"/>
      <c r="AJ149" s="144"/>
      <c r="AK149" s="144"/>
      <c r="AL149" s="144"/>
      <c r="AM149" s="144"/>
      <c r="AN149" s="144"/>
      <c r="AO149" s="144"/>
      <c r="AP149" s="144"/>
      <c r="AQ149" s="145"/>
      <c r="AS149" s="69" t="str" cm="1">
        <f t="array" ref="AS149">SUBSTITUTE(TEXT(INDEX($H$116:$AQ$116,1,$D149-36),"000000"),"-","")</f>
        <v>230202</v>
      </c>
      <c r="AT149" s="70"/>
      <c r="AU149" s="71"/>
      <c r="AW149" s="73" t="str">
        <f>SUBSTITUTE(IF(VLOOKUP(AW$137,$AD$9:$AN$16,8,FALSE)=INDEX($E$60:$G$62,MATCH("●",INDEX($H$60:$AQ$62,,MATCH($D149,$54:$54,0)-7),0),1),"","sed -i "&amp;IF($AK$135="MacOS","'' ","")&amp;"'s#"&amp;AW$137&amp;"="""&amp;VLOOKUP(AW$137,$AD$9:$AN$16,8,FALSE)&amp;""""&amp;"#"&amp;AW$137&amp;"="&amp;""""&amp;INDEX($E$60:$G$62,MATCH("●",INDEX($H$60:$AQ$62,,MATCH($D149,$54:$54,0)-7),0),1)&amp;""""&amp;"#g'"&amp;" ${CONFIG_DIR}db_data_config.txt; export "&amp;AW$137&amp;"="&amp;""""&amp;INDEX($E$60:$G$62,MATCH("●",INDEX($H$60:$AQ$62,,MATCH($D149,$54:$54,0)-7),0),1)&amp;""";"),",",""",""")</f>
        <v/>
      </c>
      <c r="AX149" s="73" t="str">
        <f>SUBSTITUTE(IF(INDEX($E$60:$G$62,MATCH("●",INDEX($H$60:$AQ$62,,MATCH($D149,$54:$54,0)-7),0),1)=VLOOKUP(AX$137,$AD$9:$AN$16,8,FALSE),"","sed -i "&amp;IF($AK$135="MacOS","'' ","")&amp;"'s#"&amp;AX$137&amp;"="""&amp;INDEX($E$60:$G$62,MATCH("●",INDEX($H$60:$AQ$62,,MATCH($D149,$54:$54,0)-7),0),1)&amp;""""&amp;"#"&amp;AX$137&amp;"="&amp;""""&amp;VLOOKUP(AX$137,$AD$9:$AN$16,8,FALSE)&amp;""""&amp;"#g'"&amp;"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9" s="73" t="str">
        <f>SUBSTITUTE(IF(VLOOKUP(AY$137,$AD$9:$AN$16,8,FALSE)=INDEX($E$64:$G$69,MATCH("●",INDEX($H$64:$AQ$69,,MATCH($D149,$54:$54,0)-7),0),1),"","sed -i "&amp;IF($AK$135="MacOS","'' ","")&amp;"'s#"&amp;AY$137&amp;"="""&amp;VLOOKUP(AY$137,$AD$9:$AN$16,8,FALSE)&amp;""""&amp;"#"&amp;AY$137&amp;"="&amp;""""&amp;INDEX($E$64:$G$69,MATCH("●",INDEX($H$64:$AQ$69,,MATCH($D149,$54:$54,0)-7),0),1)&amp;""""&amp;"#g'"&amp;" ${CONFIG_DIR}db_data_config.txt; export "&amp;AY$137&amp;"="&amp;""""&amp;INDEX($E$64:$G$69,MATCH("●",INDEX($H$64:$AQ$69,,MATCH($D149,$54:$54,0)-7),0),1)&amp;""";"),",",""",""")</f>
        <v>sed -i '' 's#FILE_EXTENSION=".csv"#FILE_EXTENSION=".tsv"#g' ${CONFIG_DIR}db_data_config.txt; export FILE_EXTENSION=".tsv";</v>
      </c>
      <c r="AZ149" s="73" t="str">
        <f>SUBSTITUTE(IF(INDEX($E$64:$G$69,MATCH("●",INDEX($H$64:$AQ$69,,MATCH($D149,$54:$54,0)-7),0),1)=VLOOKUP(AZ$137,$AD$9:$AN$16,8,FALSE),"","sed -i "&amp;IF($AK$135="MacOS","'' ","")&amp;"'s#"&amp;AZ$137&amp;"="""&amp;INDEX($E$64:$G$69,MATCH("●",INDEX($H$64:$AQ$69,,MATCH($D149,$54:$54,0)-7),0),1)&amp;""""&amp;"#"&amp;AZ$137&amp;"="&amp;""""&amp;VLOOKUP(AZ$137,$AD$9:$AN$16,8,FALSE)&amp;""""&amp;"#g'"&amp;"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's#FILE_EXTENSION=".tsv"#FILE_EXTENSION=".csv"#g' ${CONFIG_DIR}db_data_config.txt; export FILE_EXTENSION=".csv";</v>
      </c>
      <c r="BA149" s="73" t="str">
        <f>SUBSTITUTE(IF(VLOOKUP(BA$137,$AD$9:$AN$16,8,FALSE)=INDEX($E$71:$G$78,MATCH("●",INDEX($H$71:$AQ$78,,MATCH($D149,$54:$54,0)-7),0),1),"","sed -i "&amp;IF($AK$135="MacOS","'' ","")&amp;"'s#"&amp;BA$137&amp;"="""&amp;VLOOKUP(BA$137,$AD$9:$AN$16,8,FALSE)&amp;""""&amp;"#"&amp;BA$137&amp;"="&amp;""""&amp;INDEX($E$71:$G$78,MATCH("●",INDEX($H$71:$AQ$78,,MATCH($D149,$54:$54,0)-7),0),1)&amp;""""&amp;"#g'"&amp;" ${CONFIG_DIR}db_data_config.txt; export "&amp;BA$137&amp;"="&amp;""""&amp;INDEX($E$71:$G$78,MATCH("●",INDEX($H$71:$AQ$78,,MATCH($D149,$54:$54,0)-7),0),1)&amp;""";"),",",""",""")</f>
        <v/>
      </c>
      <c r="BB149" s="73" t="str">
        <f>SUBSTITUTE(IF(INDEX($E$71:$G$78,MATCH("●",INDEX($H$71:$AQ$78,,MATCH($D149,$54:$54,0)-7),0),1)=VLOOKUP(BB$137,$AD$9:$AN$16,8,FALSE),"","sed -i "&amp;IF($AK$135="MacOS","'' ","")&amp;"'s#"&amp;BB$137&amp;"="""&amp;INDEX($E$71:$G$78,MATCH("●",INDEX($H$71:$AQ$78,,MATCH($D149,$54:$54,0)-7),0),1)&amp;""""&amp;"#"&amp;BB$137&amp;"="&amp;""""&amp;VLOOKUP(BB$137,$AD$9:$AN$16,8,FALSE)&amp;""""&amp;"#g'"&amp;"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9" s="73" t="str">
        <f>SUBSTITUTE(IF(VLOOKUP(BC$137,$AD$9:$AN$16,8,FALSE)=INDEX($E$80:$G$88,MATCH("●",INDEX($H$80:$AQ$88,,MATCH($D149,$54:$54,0)-7),0),1),"","sed -i "&amp;IF($AK$135="MacOS","'' ","")&amp;"'s#"&amp;BC$137&amp;"="""&amp;VLOOKUP(BC$137,$AD$9:$AN$16,8,FALSE)&amp;""""&amp;"#"&amp;BC$137&amp;"="&amp;""""&amp;INDEX($E$80:$G$88,MATCH("●",INDEX($H$80:$AQ$88,,MATCH($D149,$54:$54,0)-7),0),1)&amp;""""&amp;"#g'"&amp;" ${CONFIG_DIR}db_data_config.txt; export "&amp;BC$137&amp;"="&amp;""""&amp;INDEX($E$80:$G$88,MATCH("●",INDEX($H$80:$AQ$88,,MATCH($D149,$54:$54,0)-7),0),1)&amp;""";"),",",""",""")</f>
        <v/>
      </c>
      <c r="BD149" s="73" t="str">
        <f>SUBSTITUTE(IF(INDEX($E$80:$G$88,MATCH("●",INDEX($H$80:$AQ$88,,MATCH($D149,$54:$54,0)-7),0),1)=VLOOKUP(BD$137,$AD$9:$AN$16,8,FALSE),"","sed -i "&amp;IF($AK$135="MacOS","'' ","")&amp;"'s#"&amp;BD$137&amp;"="""&amp;INDEX($E$80:$G$88,MATCH("●",INDEX($H$80:$AQ$88,,MATCH($D149,$54:$54,0)-7),0),1)&amp;""""&amp;"#"&amp;BD$137&amp;"="&amp;""""&amp;VLOOKUP(BD$137,$AD$9:$AN$16,8,FALSE)&amp;""""&amp;"#g'"&amp;"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9" s="73" t="str">
        <f>SUBSTITUTE(IF(VLOOKUP(BE$137,$AD$9:$AN$16,8,FALSE)=INDEX($E$90:$G$93,MATCH("●",INDEX($H$90:$AQ$93,,MATCH($D149,$54:$54,0)-7),0),1),"","sed -i "&amp;IF($AK$135="MacOS","'' ","")&amp;"'s#"&amp;BE$137&amp;"="""&amp;VLOOKUP(BE$137,$AD$9:$AN$16,8,FALSE)&amp;""""&amp;"#"&amp;BE$137&amp;"="&amp;""""&amp;INDEX($E$90:$G$93,MATCH("●",INDEX($H$90:$AQ$93,,MATCH($D149,$54:$54,0)-7),0),1)&amp;""""&amp;"#g'"&amp;" ${CONFIG_DIR}db_data_config.txt; export "&amp;BE$137&amp;"="&amp;""""&amp;INDEX($E$90:$G$93,MATCH("●",INDEX($H$90:$AQ$93,,MATCH($D149,$54:$54,0)-7),0),1)&amp;""";"),",",""",""")</f>
        <v/>
      </c>
      <c r="BF149" s="73" t="str">
        <f>SUBSTITUTE(IF(INDEX($E$90:$G$93,MATCH("●",INDEX($H$90:$AQ$93,,MATCH($D149,$54:$54,0)-7),0),1)=VLOOKUP(BF$137,$AD$9:$AN$16,8,FALSE),"","sed -i "&amp;IF($AK$135="MacOS","'' ","")&amp;"'s#"&amp;BF$137&amp;"="""&amp;INDEX($E$90:$G$93,MATCH("●",INDEX($H$90:$AQ$93,,MATCH($D149,$54:$54,0)-7),0),1)&amp;""""&amp;"#"&amp;BF$137&amp;"="&amp;""""&amp;VLOOKUP(BF$137,$AD$9:$AN$16,8,FALSE)&amp;""""&amp;"#g'"&amp;"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9" s="73" t="str">
        <f>SUBSTITUTE(IF(VLOOKUP(BG$137,$AD$9:$AN$16,8,FALSE)=INDEX($E$95:$G$99,MATCH("●",INDEX($H$95:$AQ$99,,MATCH($D149,$54:$54,0)-7),0),1),"","sed -i "&amp;IF($AK$135="MacOS","'' ","")&amp;"'s#"&amp;BG$137&amp;"="""&amp;VLOOKUP(BG$137,$AD$9:$AN$16,8,FALSE)&amp;""""&amp;"#"&amp;BG$137&amp;"="&amp;""""&amp;INDEX($E$95:$G$99,MATCH("●",INDEX($H$95:$AQ$99,,MATCH($D149,$54:$54,0)-7),0),1)&amp;""""&amp;"#g'"&amp;" ${CONFIG_DIR}db_data_config.txt; export "&amp;BG$137&amp;"="&amp;""""&amp;INDEX($E$95:$G$99,MATCH("●",INDEX($H$95:$AQ$99,,MATCH($D149,$54:$54,0)-7),0),1)&amp;""";"),",",""",""")</f>
        <v/>
      </c>
      <c r="BH149" s="73" t="str">
        <f>SUBSTITUTE(IF(INDEX($E$95:$G$99,MATCH("●",INDEX($H$95:$AQ$99,,MATCH($D149,$54:$54,0)-7),0),1)=VLOOKUP(BH$137,$AD$9:$AN$16,8,FALSE),"","sed -i "&amp;IF($AK$135="MacOS","'' ","")&amp;"'s#"&amp;BH$137&amp;"="""&amp;INDEX($E$95:$G$99,MATCH("●",INDEX($H$95:$AQ$99,,MATCH($D149,$54:$54,0)-7),0),1)&amp;""""&amp;"#"&amp;BH$137&amp;"="&amp;""""&amp;VLOOKUP(BH$137,$AD$9:$AN$16,8,FALSE)&amp;""""&amp;"#g'"&amp;"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9" s="73" t="str">
        <f>SUBSTITUTE(IF(VLOOKUP(BI$137,$AD$9:$AN$16,8,FALSE)=INDEX($E$101:$G$105,MATCH("●",INDEX($H$101:$AQ$105,,MATCH($D149,$54:$54,0)-7),0),1),"","sed -i "&amp;IF($AK$135="MacOS","'' ","")&amp;"'s#"&amp;BI$137&amp;"="""&amp;VLOOKUP(BI$137,$AD$9:$AN$16,8,FALSE)&amp;""""&amp;"#"&amp;BI$137&amp;"="&amp;""""&amp;INDEX($E$101:$G$105,MATCH("●",INDEX($H$101:$AQ$105,,MATCH($D149,$54:$54,0)-7),0),1)&amp;""""&amp;"#g'"&amp;" ${CONFIG_DIR}db_data_config.txt; export "&amp;BI$137&amp;"="&amp;""""&amp;INDEX($E$101:$G$105,MATCH("●",INDEX($H$101:$AQ$105,,MATCH($D149,$54:$54,0)-7),0),1)&amp;""";"),",",""",""")</f>
        <v/>
      </c>
      <c r="BJ149" s="73" t="str">
        <f>SUBSTITUTE(IF(INDEX($E$101:$G$105,MATCH("●",INDEX($H$101:$AQ$105,,MATCH($D149,$54:$54,0)-7),0),1)=VLOOKUP(BJ$137,$AD$9:$AN$16,8,FALSE),"","sed -i "&amp;IF($AK$135="MacOS","'' ","")&amp;"'s#"&amp;BJ$137&amp;"="""&amp;INDEX($E$101:$G$105,MATCH("●",INDEX($H$101:$AQ$105,,MATCH($D149,$54:$54,0)-7),0),1)&amp;""""&amp;"#"&amp;BJ$137&amp;"="&amp;""""&amp;VLOOKUP(BJ$137,$AD$9:$AN$16,8,FALSE)&amp;""""&amp;"#g'"&amp;"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9" s="73" t="str">
        <f>SUBSTITUTE(IF(VLOOKUP(BK$137,$AD$9:$AN$16,8,FALSE)=INDEX($E$107:$G$111,MATCH("●",INDEX($H$107:$AQ$111,,MATCH($D149,$54:$54,0)-7),0),1),"","sed -i "&amp;IF($AK$135="MacOS","'' ","")&amp;"'s#"&amp;BK$137&amp;"="""&amp;VLOOKUP(BK$137,$AD$9:$AN$16,8,FALSE)&amp;""""&amp;"#"&amp;BK$137&amp;"="&amp;""""&amp;INDEX($E$107:$G$111,MATCH("●",INDEX($H$107:$AQ$111,,MATCH($D149,$54:$54,0)-7),0),1)&amp;""""&amp;"#g'"&amp;" ${CONFIG_DIR}db_data_config.txt; export "&amp;BK$137&amp;"="&amp;""""&amp;INDEX($E$107:$G$111,MATCH("●",INDEX($H$107:$AQ$111,,MATCH($D149,$54:$54,0)-7),0),1)&amp;""";"),",",""",""")</f>
        <v/>
      </c>
      <c r="BL149" s="73" t="str">
        <f>SUBSTITUTE(IF(INDEX($E$107:$G$111,MATCH("●",INDEX($H$107:$AQ$111,,MATCH($D149,$54:$54,0)-7),0),1)=VLOOKUP(BL$137,$AD$9:$AN$16,8,FALSE),"","sed -i "&amp;IF($AK$135="MacOS","'' ","")&amp;"'s#"&amp;BL$137&amp;"="""&amp;INDEX($E$107:$G$111,MATCH("●",INDEX($H$107:$AQ$111,,MATCH($D149,$54:$54,0)-7),0),1)&amp;""""&amp;"#"&amp;BL$137&amp;"="&amp;""""&amp;VLOOKUP(BL$137,$AD$9:$AN$16,8,FALSE)&amp;""""&amp;"#g'"&amp;"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9" s="60" t="s">
        <v>1107</v>
      </c>
    </row>
    <row r="150" spans="4:65" ht="54" customHeight="1">
      <c r="D150" s="138">
        <f t="shared" si="3"/>
        <v>48</v>
      </c>
      <c r="E150" s="139"/>
      <c r="F150" s="139"/>
      <c r="G150" s="140"/>
      <c r="H150" s="45" t="str">
        <f t="shared" ca="1" si="2"/>
        <v>clear; echo テストケース048; sed -i '' 's#FILE_EXTENSION=".csv"#FILE_EXTENSION=".tsv"#g' ${CONFIG_DIR}db_data_config.txt; export FILE_EXTENSION=".tsv";sed -i '' 's#FILE_FIELD_SEPARATOR="COMMA"#FILE_FIELD_SEPARATOR="TAB"#g' ${CONFIG_DIR}db_data_config.txt; export FILE_FIELD_SEPARATOR="TAB";sh ./script/db_check_file_validate_config.sh; sed -i '' 's#FILE_EXTENSION=".tsv"#FILE_EXTENSION=".csv"#g' ${CONFIG_DIR}db_data_config.txt; export FILE_EXTENSION=".csv";sed -i '' 's#FILE_FIELD_SEPARATOR="TAB"#FILE_FIELD_SEPARATOR="COMMA"#g' ${CONFIG_DIR}db_data_config.txt; export FILE_FIELD_SEPARATOR="COMMA";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146" t="str" cm="1">
        <f t="array" ref="AE150">SUBSTITUTE(INDEX($H$113:$AQ$113, , MATCH($D150, $54:$54, 0)-7),"-","")</f>
        <v>正常</v>
      </c>
      <c r="AF150" s="147"/>
      <c r="AG150" s="148"/>
      <c r="AH150" s="143" t="s">
        <v>1160</v>
      </c>
      <c r="AI150" s="144"/>
      <c r="AJ150" s="144"/>
      <c r="AK150" s="144"/>
      <c r="AL150" s="144"/>
      <c r="AM150" s="144"/>
      <c r="AN150" s="144"/>
      <c r="AO150" s="144"/>
      <c r="AP150" s="144"/>
      <c r="AQ150" s="145"/>
      <c r="AS150" s="69" t="str" cm="1">
        <f t="array" ref="AS150">SUBSTITUTE(TEXT(INDEX($H$116:$AQ$116,1,$D150-36),"000000"),"-","")</f>
        <v>230001</v>
      </c>
      <c r="AT150" s="70"/>
      <c r="AU150" s="71"/>
      <c r="AW150" s="73" t="str">
        <f>SUBSTITUTE(IF(VLOOKUP(AW$137,$AD$9:$AN$16,8,FALSE)=INDEX($E$60:$G$62,MATCH("●",INDEX($H$60:$AQ$62,,MATCH($D150,$54:$54,0)-7),0),1),"","sed -i "&amp;IF($AK$135="MacOS","'' ","")&amp;"'s#"&amp;AW$137&amp;"="""&amp;VLOOKUP(AW$137,$AD$9:$AN$16,8,FALSE)&amp;""""&amp;"#"&amp;AW$137&amp;"="&amp;""""&amp;INDEX($E$60:$G$62,MATCH("●",INDEX($H$60:$AQ$62,,MATCH($D150,$54:$54,0)-7),0),1)&amp;""""&amp;"#g'"&amp;" ${CONFIG_DIR}db_data_config.txt; export "&amp;AW$137&amp;"="&amp;""""&amp;INDEX($E$60:$G$62,MATCH("●",INDEX($H$60:$AQ$62,,MATCH($D150,$54:$54,0)-7),0),1)&amp;""";"),",",""",""")</f>
        <v/>
      </c>
      <c r="AX150" s="73" t="str">
        <f>SUBSTITUTE(IF(INDEX($E$60:$G$62,MATCH("●",INDEX($H$60:$AQ$62,,MATCH($D150,$54:$54,0)-7),0),1)=VLOOKUP(AX$137,$AD$9:$AN$16,8,FALSE),"","sed -i "&amp;IF($AK$135="MacOS","'' ","")&amp;"'s#"&amp;AX$137&amp;"="""&amp;INDEX($E$60:$G$62,MATCH("●",INDEX($H$60:$AQ$62,,MATCH($D150,$54:$54,0)-7),0),1)&amp;""""&amp;"#"&amp;AX$137&amp;"="&amp;""""&amp;VLOOKUP(AX$137,$AD$9:$AN$16,8,FALSE)&amp;""""&amp;"#g'"&amp;"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0" s="73" t="str">
        <f>SUBSTITUTE(IF(VLOOKUP(AY$137,$AD$9:$AN$16,8,FALSE)=INDEX($E$64:$G$69,MATCH("●",INDEX($H$64:$AQ$69,,MATCH($D150,$54:$54,0)-7),0),1),"","sed -i "&amp;IF($AK$135="MacOS","'' ","")&amp;"'s#"&amp;AY$137&amp;"="""&amp;VLOOKUP(AY$137,$AD$9:$AN$16,8,FALSE)&amp;""""&amp;"#"&amp;AY$137&amp;"="&amp;""""&amp;INDEX($E$64:$G$69,MATCH("●",INDEX($H$64:$AQ$69,,MATCH($D150,$54:$54,0)-7),0),1)&amp;""""&amp;"#g'"&amp;" ${CONFIG_DIR}db_data_config.txt; export "&amp;AY$137&amp;"="&amp;""""&amp;INDEX($E$64:$G$69,MATCH("●",INDEX($H$64:$AQ$69,,MATCH($D150,$54:$54,0)-7),0),1)&amp;""";"),",",""",""")</f>
        <v>sed -i '' 's#FILE_EXTENSION=".csv"#FILE_EXTENSION=".tsv"#g' ${CONFIG_DIR}db_data_config.txt; export FILE_EXTENSION=".tsv";</v>
      </c>
      <c r="AZ150" s="73" t="str">
        <f>SUBSTITUTE(IF(INDEX($E$64:$G$69,MATCH("●",INDEX($H$64:$AQ$69,,MATCH($D150,$54:$54,0)-7),0),1)=VLOOKUP(AZ$137,$AD$9:$AN$16,8,FALSE),"","sed -i "&amp;IF($AK$135="MacOS","'' ","")&amp;"'s#"&amp;AZ$137&amp;"="""&amp;INDEX($E$64:$G$69,MATCH("●",INDEX($H$64:$AQ$69,,MATCH($D150,$54:$54,0)-7),0),1)&amp;""""&amp;"#"&amp;AZ$137&amp;"="&amp;""""&amp;VLOOKUP(AZ$137,$AD$9:$AN$16,8,FALSE)&amp;""""&amp;"#g'"&amp;"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's#FILE_EXTENSION=".tsv"#FILE_EXTENSION=".csv"#g' ${CONFIG_DIR}db_data_config.txt; export FILE_EXTENSION=".csv";</v>
      </c>
      <c r="BA150" s="73" t="str">
        <f>SUBSTITUTE(IF(VLOOKUP(BA$137,$AD$9:$AN$16,8,FALSE)=INDEX($E$71:$G$78,MATCH("●",INDEX($H$71:$AQ$78,,MATCH($D150,$54:$54,0)-7),0),1),"","sed -i "&amp;IF($AK$135="MacOS","'' ","")&amp;"'s#"&amp;BA$137&amp;"="""&amp;VLOOKUP(BA$137,$AD$9:$AN$16,8,FALSE)&amp;""""&amp;"#"&amp;BA$137&amp;"="&amp;""""&amp;INDEX($E$71:$G$78,MATCH("●",INDEX($H$71:$AQ$78,,MATCH($D150,$54:$54,0)-7),0),1)&amp;""""&amp;"#g'"&amp;" ${CONFIG_DIR}db_data_config.txt; export "&amp;BA$137&amp;"="&amp;""""&amp;INDEX($E$71:$G$78,MATCH("●",INDEX($H$71:$AQ$78,,MATCH($D150,$54:$54,0)-7),0),1)&amp;""";"),",",""",""")</f>
        <v/>
      </c>
      <c r="BB150" s="73" t="str">
        <f>SUBSTITUTE(IF(INDEX($E$71:$G$78,MATCH("●",INDEX($H$71:$AQ$78,,MATCH($D150,$54:$54,0)-7),0),1)=VLOOKUP(BB$137,$AD$9:$AN$16,8,FALSE),"","sed -i "&amp;IF($AK$135="MacOS","'' ","")&amp;"'s#"&amp;BB$137&amp;"="""&amp;INDEX($E$71:$G$78,MATCH("●",INDEX($H$71:$AQ$78,,MATCH($D150,$54:$54,0)-7),0),1)&amp;""""&amp;"#"&amp;BB$137&amp;"="&amp;""""&amp;VLOOKUP(BB$137,$AD$9:$AN$16,8,FALSE)&amp;""""&amp;"#g'"&amp;"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0" s="73" t="str">
        <f>SUBSTITUTE(IF(VLOOKUP(BC$137,$AD$9:$AN$16,8,FALSE)=INDEX($E$80:$G$88,MATCH("●",INDEX($H$80:$AQ$88,,MATCH($D150,$54:$54,0)-7),0),1),"","sed -i "&amp;IF($AK$135="MacOS","'' ","")&amp;"'s#"&amp;BC$137&amp;"="""&amp;VLOOKUP(BC$137,$AD$9:$AN$16,8,FALSE)&amp;""""&amp;"#"&amp;BC$137&amp;"="&amp;""""&amp;INDEX($E$80:$G$88,MATCH("●",INDEX($H$80:$AQ$88,,MATCH($D150,$54:$54,0)-7),0),1)&amp;""""&amp;"#g'"&amp;" ${CONFIG_DIR}db_data_config.txt; export "&amp;BC$137&amp;"="&amp;""""&amp;INDEX($E$80:$G$88,MATCH("●",INDEX($H$80:$AQ$88,,MATCH($D150,$54:$54,0)-7),0),1)&amp;""";"),",",""",""")</f>
        <v/>
      </c>
      <c r="BD150" s="73" t="str">
        <f>SUBSTITUTE(IF(INDEX($E$80:$G$88,MATCH("●",INDEX($H$80:$AQ$88,,MATCH($D150,$54:$54,0)-7),0),1)=VLOOKUP(BD$137,$AD$9:$AN$16,8,FALSE),"","sed -i "&amp;IF($AK$135="MacOS","'' ","")&amp;"'s#"&amp;BD$137&amp;"="""&amp;INDEX($E$80:$G$88,MATCH("●",INDEX($H$80:$AQ$88,,MATCH($D150,$54:$54,0)-7),0),1)&amp;""""&amp;"#"&amp;BD$137&amp;"="&amp;""""&amp;VLOOKUP(BD$137,$AD$9:$AN$16,8,FALSE)&amp;""""&amp;"#g'"&amp;"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0" s="73" t="str">
        <f>SUBSTITUTE(IF(VLOOKUP(BE$137,$AD$9:$AN$16,8,FALSE)=INDEX($E$90:$G$93,MATCH("●",INDEX($H$90:$AQ$93,,MATCH($D150,$54:$54,0)-7),0),1),"","sed -i "&amp;IF($AK$135="MacOS","'' ","")&amp;"'s#"&amp;BE$137&amp;"="""&amp;VLOOKUP(BE$137,$AD$9:$AN$16,8,FALSE)&amp;""""&amp;"#"&amp;BE$137&amp;"="&amp;""""&amp;INDEX($E$90:$G$93,MATCH("●",INDEX($H$90:$AQ$93,,MATCH($D150,$54:$54,0)-7),0),1)&amp;""""&amp;"#g'"&amp;" ${CONFIG_DIR}db_data_config.txt; export "&amp;BE$137&amp;"="&amp;""""&amp;INDEX($E$90:$G$93,MATCH("●",INDEX($H$90:$AQ$93,,MATCH($D150,$54:$54,0)-7),0),1)&amp;""";"),",",""",""")</f>
        <v/>
      </c>
      <c r="BF150" s="73" t="str">
        <f>SUBSTITUTE(IF(INDEX($E$90:$G$93,MATCH("●",INDEX($H$90:$AQ$93,,MATCH($D150,$54:$54,0)-7),0),1)=VLOOKUP(BF$137,$AD$9:$AN$16,8,FALSE),"","sed -i "&amp;IF($AK$135="MacOS","'' ","")&amp;"'s#"&amp;BF$137&amp;"="""&amp;INDEX($E$90:$G$93,MATCH("●",INDEX($H$90:$AQ$93,,MATCH($D150,$54:$54,0)-7),0),1)&amp;""""&amp;"#"&amp;BF$137&amp;"="&amp;""""&amp;VLOOKUP(BF$137,$AD$9:$AN$16,8,FALSE)&amp;""""&amp;"#g'"&amp;"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0" s="73" t="str">
        <f>SUBSTITUTE(IF(VLOOKUP(BG$137,$AD$9:$AN$16,8,FALSE)=INDEX($E$95:$G$99,MATCH("●",INDEX($H$95:$AQ$99,,MATCH($D150,$54:$54,0)-7),0),1),"","sed -i "&amp;IF($AK$135="MacOS","'' ","")&amp;"'s#"&amp;BG$137&amp;"="""&amp;VLOOKUP(BG$137,$AD$9:$AN$16,8,FALSE)&amp;""""&amp;"#"&amp;BG$137&amp;"="&amp;""""&amp;INDEX($E$95:$G$99,MATCH("●",INDEX($H$95:$AQ$99,,MATCH($D150,$54:$54,0)-7),0),1)&amp;""""&amp;"#g'"&amp;" ${CONFIG_DIR}db_data_config.txt; export "&amp;BG$137&amp;"="&amp;""""&amp;INDEX($E$95:$G$99,MATCH("●",INDEX($H$95:$AQ$99,,MATCH($D150,$54:$54,0)-7),0),1)&amp;""";"),",",""",""")</f>
        <v>sed -i '' 's#FILE_FIELD_SEPARATOR="COMMA"#FILE_FIELD_SEPARATOR="TAB"#g' ${CONFIG_DIR}db_data_config.txt; export FILE_FIELD_SEPARATOR="TAB";</v>
      </c>
      <c r="BH150" s="73" t="str">
        <f>SUBSTITUTE(IF(INDEX($E$95:$G$99,MATCH("●",INDEX($H$95:$AQ$99,,MATCH($D150,$54:$54,0)-7),0),1)=VLOOKUP(BH$137,$AD$9:$AN$16,8,FALSE),"","sed -i "&amp;IF($AK$135="MacOS","'' ","")&amp;"'s#"&amp;BH$137&amp;"="""&amp;INDEX($E$95:$G$99,MATCH("●",INDEX($H$95:$AQ$99,,MATCH($D150,$54:$54,0)-7),0),1)&amp;""""&amp;"#"&amp;BH$137&amp;"="&amp;""""&amp;VLOOKUP(BH$137,$AD$9:$AN$16,8,FALSE)&amp;""""&amp;"#g'"&amp;"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's#FILE_FIELD_SEPARATOR="TAB"#FILE_FIELD_SEPARATOR="COMMA"#g' ${CONFIG_DIR}db_data_config.txt; export FILE_FIELD_SEPARATOR="COMMA";</v>
      </c>
      <c r="BI150" s="73" t="str">
        <f>SUBSTITUTE(IF(VLOOKUP(BI$137,$AD$9:$AN$16,8,FALSE)=INDEX($E$101:$G$105,MATCH("●",INDEX($H$101:$AQ$105,,MATCH($D150,$54:$54,0)-7),0),1),"","sed -i "&amp;IF($AK$135="MacOS","'' ","")&amp;"'s#"&amp;BI$137&amp;"="""&amp;VLOOKUP(BI$137,$AD$9:$AN$16,8,FALSE)&amp;""""&amp;"#"&amp;BI$137&amp;"="&amp;""""&amp;INDEX($E$101:$G$105,MATCH("●",INDEX($H$101:$AQ$105,,MATCH($D150,$54:$54,0)-7),0),1)&amp;""""&amp;"#g'"&amp;" ${CONFIG_DIR}db_data_config.txt; export "&amp;BI$137&amp;"="&amp;""""&amp;INDEX($E$101:$G$105,MATCH("●",INDEX($H$101:$AQ$105,,MATCH($D150,$54:$54,0)-7),0),1)&amp;""";"),",",""",""")</f>
        <v/>
      </c>
      <c r="BJ150" s="73" t="str">
        <f>SUBSTITUTE(IF(INDEX($E$101:$G$105,MATCH("●",INDEX($H$101:$AQ$105,,MATCH($D150,$54:$54,0)-7),0),1)=VLOOKUP(BJ$137,$AD$9:$AN$16,8,FALSE),"","sed -i "&amp;IF($AK$135="MacOS","'' ","")&amp;"'s#"&amp;BJ$137&amp;"="""&amp;INDEX($E$101:$G$105,MATCH("●",INDEX($H$101:$AQ$105,,MATCH($D150,$54:$54,0)-7),0),1)&amp;""""&amp;"#"&amp;BJ$137&amp;"="&amp;""""&amp;VLOOKUP(BJ$137,$AD$9:$AN$16,8,FALSE)&amp;""""&amp;"#g'"&amp;"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0" s="73" t="str">
        <f>SUBSTITUTE(IF(VLOOKUP(BK$137,$AD$9:$AN$16,8,FALSE)=INDEX($E$107:$G$111,MATCH("●",INDEX($H$107:$AQ$111,,MATCH($D150,$54:$54,0)-7),0),1),"","sed -i "&amp;IF($AK$135="MacOS","'' ","")&amp;"'s#"&amp;BK$137&amp;"="""&amp;VLOOKUP(BK$137,$AD$9:$AN$16,8,FALSE)&amp;""""&amp;"#"&amp;BK$137&amp;"="&amp;""""&amp;INDEX($E$107:$G$111,MATCH("●",INDEX($H$107:$AQ$111,,MATCH($D150,$54:$54,0)-7),0),1)&amp;""""&amp;"#g'"&amp;" ${CONFIG_DIR}db_data_config.txt; export "&amp;BK$137&amp;"="&amp;""""&amp;INDEX($E$107:$G$111,MATCH("●",INDEX($H$107:$AQ$111,,MATCH($D150,$54:$54,0)-7),0),1)&amp;""";"),",",""",""")</f>
        <v/>
      </c>
      <c r="BL150" s="73" t="str">
        <f>SUBSTITUTE(IF(INDEX($E$107:$G$111,MATCH("●",INDEX($H$107:$AQ$111,,MATCH($D150,$54:$54,0)-7),0),1)=VLOOKUP(BL$137,$AD$9:$AN$16,8,FALSE),"","sed -i "&amp;IF($AK$135="MacOS","'' ","")&amp;"'s#"&amp;BL$137&amp;"="""&amp;INDEX($E$107:$G$111,MATCH("●",INDEX($H$107:$AQ$111,,MATCH($D150,$54:$54,0)-7),0),1)&amp;""""&amp;"#"&amp;BL$137&amp;"="&amp;""""&amp;VLOOKUP(BL$137,$AD$9:$AN$16,8,FALSE)&amp;""""&amp;"#g'"&amp;"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0" s="60" t="s">
        <v>1107</v>
      </c>
    </row>
    <row r="151" spans="4:65" ht="54" customHeight="1">
      <c r="D151" s="138">
        <f t="shared" si="3"/>
        <v>49</v>
      </c>
      <c r="E151" s="139"/>
      <c r="F151" s="139"/>
      <c r="G151" s="140"/>
      <c r="H151" s="45" t="str">
        <f t="shared" ca="1" si="2"/>
        <v>clear; echo テストケース049; sed -i '' 's#FILE_FIELD_SEPARATOR="COMMA"#FILE_FIELD_SEPARATOR="NONE"#g' ${CONFIG_DIR}db_data_config.txt; export FILE_FIELD_SEPARATOR="NONE";sh ./script/db_check_file_validate_config.sh; sed -i '' 's#FILE_FIELD_SEPARATOR="NONE"#FILE_FIELD_SEPARATOR="COMMA"#g' ${CONFIG_DIR}db_data_config.txt; export FILE_FIELD_SEPARATOR="COMMA";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146" t="str" cm="1">
        <f t="array" ref="AE151">SUBSTITUTE(INDEX($H$113:$AQ$113, , MATCH($D151, $54:$54, 0)-7),"-","")</f>
        <v>警告</v>
      </c>
      <c r="AF151" s="147"/>
      <c r="AG151" s="148"/>
      <c r="AH151" s="143" t="s">
        <v>1158</v>
      </c>
      <c r="AI151" s="144"/>
      <c r="AJ151" s="144"/>
      <c r="AK151" s="144"/>
      <c r="AL151" s="144"/>
      <c r="AM151" s="144"/>
      <c r="AN151" s="144"/>
      <c r="AO151" s="144"/>
      <c r="AP151" s="144"/>
      <c r="AQ151" s="145"/>
      <c r="AS151" s="69" t="str" cm="1">
        <f t="array" ref="AS151">SUBSTITUTE(TEXT(INDEX($H$116:$AQ$116,1,$D151-36),"000000"),"-","")</f>
        <v>230202</v>
      </c>
      <c r="AT151" s="70"/>
      <c r="AU151" s="71"/>
      <c r="AW151" s="73" t="str">
        <f>SUBSTITUTE(IF(VLOOKUP(AW$137,$AD$9:$AN$16,8,FALSE)=INDEX($E$60:$G$62,MATCH("●",INDEX($H$60:$AQ$62,,MATCH($D151,$54:$54,0)-7),0),1),"","sed -i "&amp;IF($AK$135="MacOS","'' ","")&amp;"'s#"&amp;AW$137&amp;"="""&amp;VLOOKUP(AW$137,$AD$9:$AN$16,8,FALSE)&amp;""""&amp;"#"&amp;AW$137&amp;"="&amp;""""&amp;INDEX($E$60:$G$62,MATCH("●",INDEX($H$60:$AQ$62,,MATCH($D151,$54:$54,0)-7),0),1)&amp;""""&amp;"#g'"&amp;" ${CONFIG_DIR}db_data_config.txt; export "&amp;AW$137&amp;"="&amp;""""&amp;INDEX($E$60:$G$62,MATCH("●",INDEX($H$60:$AQ$62,,MATCH($D151,$54:$54,0)-7),0),1)&amp;""";"),",",""",""")</f>
        <v/>
      </c>
      <c r="AX151" s="73" t="str">
        <f>SUBSTITUTE(IF(INDEX($E$60:$G$62,MATCH("●",INDEX($H$60:$AQ$62,,MATCH($D151,$54:$54,0)-7),0),1)=VLOOKUP(AX$137,$AD$9:$AN$16,8,FALSE),"","sed -i "&amp;IF($AK$135="MacOS","'' ","")&amp;"'s#"&amp;AX$137&amp;"="""&amp;INDEX($E$60:$G$62,MATCH("●",INDEX($H$60:$AQ$62,,MATCH($D151,$54:$54,0)-7),0),1)&amp;""""&amp;"#"&amp;AX$137&amp;"="&amp;""""&amp;VLOOKUP(AX$137,$AD$9:$AN$16,8,FALSE)&amp;""""&amp;"#g'"&amp;"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1" s="73" t="str">
        <f>SUBSTITUTE(IF(VLOOKUP(AY$137,$AD$9:$AN$16,8,FALSE)=INDEX($E$64:$G$69,MATCH("●",INDEX($H$64:$AQ$69,,MATCH($D151,$54:$54,0)-7),0),1),"","sed -i "&amp;IF($AK$135="MacOS","'' ","")&amp;"'s#"&amp;AY$137&amp;"="""&amp;VLOOKUP(AY$137,$AD$9:$AN$16,8,FALSE)&amp;""""&amp;"#"&amp;AY$137&amp;"="&amp;""""&amp;INDEX($E$64:$G$69,MATCH("●",INDEX($H$64:$AQ$69,,MATCH($D151,$54:$54,0)-7),0),1)&amp;""""&amp;"#g'"&amp;" ${CONFIG_DIR}db_data_config.txt; export "&amp;AY$137&amp;"="&amp;""""&amp;INDEX($E$64:$G$69,MATCH("●",INDEX($H$64:$AQ$69,,MATCH($D151,$54:$54,0)-7),0),1)&amp;""";"),",",""",""")</f>
        <v/>
      </c>
      <c r="AZ151" s="73" t="str">
        <f>SUBSTITUTE(IF(INDEX($E$64:$G$69,MATCH("●",INDEX($H$64:$AQ$69,,MATCH($D151,$54:$54,0)-7),0),1)=VLOOKUP(AZ$137,$AD$9:$AN$16,8,FALSE),"","sed -i "&amp;IF($AK$135="MacOS","'' ","")&amp;"'s#"&amp;AZ$137&amp;"="""&amp;INDEX($E$64:$G$69,MATCH("●",INDEX($H$64:$AQ$69,,MATCH($D151,$54:$54,0)-7),0),1)&amp;""""&amp;"#"&amp;AZ$137&amp;"="&amp;""""&amp;VLOOKUP(AZ$137,$AD$9:$AN$16,8,FALSE)&amp;""""&amp;"#g'"&amp;"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1" s="73" t="str">
        <f>SUBSTITUTE(IF(VLOOKUP(BA$137,$AD$9:$AN$16,8,FALSE)=INDEX($E$71:$G$78,MATCH("●",INDEX($H$71:$AQ$78,,MATCH($D151,$54:$54,0)-7),0),1),"","sed -i "&amp;IF($AK$135="MacOS","'' ","")&amp;"'s#"&amp;BA$137&amp;"="""&amp;VLOOKUP(BA$137,$AD$9:$AN$16,8,FALSE)&amp;""""&amp;"#"&amp;BA$137&amp;"="&amp;""""&amp;INDEX($E$71:$G$78,MATCH("●",INDEX($H$71:$AQ$78,,MATCH($D151,$54:$54,0)-7),0),1)&amp;""""&amp;"#g'"&amp;" ${CONFIG_DIR}db_data_config.txt; export "&amp;BA$137&amp;"="&amp;""""&amp;INDEX($E$71:$G$78,MATCH("●",INDEX($H$71:$AQ$78,,MATCH($D151,$54:$54,0)-7),0),1)&amp;""";"),",",""",""")</f>
        <v/>
      </c>
      <c r="BB151" s="73" t="str">
        <f>SUBSTITUTE(IF(INDEX($E$71:$G$78,MATCH("●",INDEX($H$71:$AQ$78,,MATCH($D151,$54:$54,0)-7),0),1)=VLOOKUP(BB$137,$AD$9:$AN$16,8,FALSE),"","sed -i "&amp;IF($AK$135="MacOS","'' ","")&amp;"'s#"&amp;BB$137&amp;"="""&amp;INDEX($E$71:$G$78,MATCH("●",INDEX($H$71:$AQ$78,,MATCH($D151,$54:$54,0)-7),0),1)&amp;""""&amp;"#"&amp;BB$137&amp;"="&amp;""""&amp;VLOOKUP(BB$137,$AD$9:$AN$16,8,FALSE)&amp;""""&amp;"#g'"&amp;"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1" s="73" t="str">
        <f>SUBSTITUTE(IF(VLOOKUP(BC$137,$AD$9:$AN$16,8,FALSE)=INDEX($E$80:$G$88,MATCH("●",INDEX($H$80:$AQ$88,,MATCH($D151,$54:$54,0)-7),0),1),"","sed -i "&amp;IF($AK$135="MacOS","'' ","")&amp;"'s#"&amp;BC$137&amp;"="""&amp;VLOOKUP(BC$137,$AD$9:$AN$16,8,FALSE)&amp;""""&amp;"#"&amp;BC$137&amp;"="&amp;""""&amp;INDEX($E$80:$G$88,MATCH("●",INDEX($H$80:$AQ$88,,MATCH($D151,$54:$54,0)-7),0),1)&amp;""""&amp;"#g'"&amp;" ${CONFIG_DIR}db_data_config.txt; export "&amp;BC$137&amp;"="&amp;""""&amp;INDEX($E$80:$G$88,MATCH("●",INDEX($H$80:$AQ$88,,MATCH($D151,$54:$54,0)-7),0),1)&amp;""";"),",",""",""")</f>
        <v/>
      </c>
      <c r="BD151" s="73" t="str">
        <f>SUBSTITUTE(IF(INDEX($E$80:$G$88,MATCH("●",INDEX($H$80:$AQ$88,,MATCH($D151,$54:$54,0)-7),0),1)=VLOOKUP(BD$137,$AD$9:$AN$16,8,FALSE),"","sed -i "&amp;IF($AK$135="MacOS","'' ","")&amp;"'s#"&amp;BD$137&amp;"="""&amp;INDEX($E$80:$G$88,MATCH("●",INDEX($H$80:$AQ$88,,MATCH($D151,$54:$54,0)-7),0),1)&amp;""""&amp;"#"&amp;BD$137&amp;"="&amp;""""&amp;VLOOKUP(BD$137,$AD$9:$AN$16,8,FALSE)&amp;""""&amp;"#g'"&amp;"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1" s="73" t="str">
        <f>SUBSTITUTE(IF(VLOOKUP(BE$137,$AD$9:$AN$16,8,FALSE)=INDEX($E$90:$G$93,MATCH("●",INDEX($H$90:$AQ$93,,MATCH($D151,$54:$54,0)-7),0),1),"","sed -i "&amp;IF($AK$135="MacOS","'' ","")&amp;"'s#"&amp;BE$137&amp;"="""&amp;VLOOKUP(BE$137,$AD$9:$AN$16,8,FALSE)&amp;""""&amp;"#"&amp;BE$137&amp;"="&amp;""""&amp;INDEX($E$90:$G$93,MATCH("●",INDEX($H$90:$AQ$93,,MATCH($D151,$54:$54,0)-7),0),1)&amp;""""&amp;"#g'"&amp;" ${CONFIG_DIR}db_data_config.txt; export "&amp;BE$137&amp;"="&amp;""""&amp;INDEX($E$90:$G$93,MATCH("●",INDEX($H$90:$AQ$93,,MATCH($D151,$54:$54,0)-7),0),1)&amp;""";"),",",""",""")</f>
        <v/>
      </c>
      <c r="BF151" s="73" t="str">
        <f>SUBSTITUTE(IF(INDEX($E$90:$G$93,MATCH("●",INDEX($H$90:$AQ$93,,MATCH($D151,$54:$54,0)-7),0),1)=VLOOKUP(BF$137,$AD$9:$AN$16,8,FALSE),"","sed -i "&amp;IF($AK$135="MacOS","'' ","")&amp;"'s#"&amp;BF$137&amp;"="""&amp;INDEX($E$90:$G$93,MATCH("●",INDEX($H$90:$AQ$93,,MATCH($D151,$54:$54,0)-7),0),1)&amp;""""&amp;"#"&amp;BF$137&amp;"="&amp;""""&amp;VLOOKUP(BF$137,$AD$9:$AN$16,8,FALSE)&amp;""""&amp;"#g'"&amp;"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1" s="73" t="str">
        <f>SUBSTITUTE(IF(VLOOKUP(BG$137,$AD$9:$AN$16,8,FALSE)=INDEX($E$95:$G$99,MATCH("●",INDEX($H$95:$AQ$99,,MATCH($D151,$54:$54,0)-7),0),1),"","sed -i "&amp;IF($AK$135="MacOS","'' ","")&amp;"'s#"&amp;BG$137&amp;"="""&amp;VLOOKUP(BG$137,$AD$9:$AN$16,8,FALSE)&amp;""""&amp;"#"&amp;BG$137&amp;"="&amp;""""&amp;INDEX($E$95:$G$99,MATCH("●",INDEX($H$95:$AQ$99,,MATCH($D151,$54:$54,0)-7),0),1)&amp;""""&amp;"#g'"&amp;" ${CONFIG_DIR}db_data_config.txt; export "&amp;BG$137&amp;"="&amp;""""&amp;INDEX($E$95:$G$99,MATCH("●",INDEX($H$95:$AQ$99,,MATCH($D151,$54:$54,0)-7),0),1)&amp;""";"),",",""",""")</f>
        <v>sed -i '' 's#FILE_FIELD_SEPARATOR="COMMA"#FILE_FIELD_SEPARATOR="NONE"#g' ${CONFIG_DIR}db_data_config.txt; export FILE_FIELD_SEPARATOR="NONE";</v>
      </c>
      <c r="BH151" s="73" t="str">
        <f>SUBSTITUTE(IF(INDEX($E$95:$G$99,MATCH("●",INDEX($H$95:$AQ$99,,MATCH($D151,$54:$54,0)-7),0),1)=VLOOKUP(BH$137,$AD$9:$AN$16,8,FALSE),"","sed -i "&amp;IF($AK$135="MacOS","'' ","")&amp;"'s#"&amp;BH$137&amp;"="""&amp;INDEX($E$95:$G$99,MATCH("●",INDEX($H$95:$AQ$99,,MATCH($D151,$54:$54,0)-7),0),1)&amp;""""&amp;"#"&amp;BH$137&amp;"="&amp;""""&amp;VLOOKUP(BH$137,$AD$9:$AN$16,8,FALSE)&amp;""""&amp;"#g'"&amp;"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's#FILE_FIELD_SEPARATOR="NONE"#FILE_FIELD_SEPARATOR="COMMA"#g' ${CONFIG_DIR}db_data_config.txt; export FILE_FIELD_SEPARATOR="COMMA";</v>
      </c>
      <c r="BI151" s="73" t="str">
        <f>SUBSTITUTE(IF(VLOOKUP(BI$137,$AD$9:$AN$16,8,FALSE)=INDEX($E$101:$G$105,MATCH("●",INDEX($H$101:$AQ$105,,MATCH($D151,$54:$54,0)-7),0),1),"","sed -i "&amp;IF($AK$135="MacOS","'' ","")&amp;"'s#"&amp;BI$137&amp;"="""&amp;VLOOKUP(BI$137,$AD$9:$AN$16,8,FALSE)&amp;""""&amp;"#"&amp;BI$137&amp;"="&amp;""""&amp;INDEX($E$101:$G$105,MATCH("●",INDEX($H$101:$AQ$105,,MATCH($D151,$54:$54,0)-7),0),1)&amp;""""&amp;"#g'"&amp;" ${CONFIG_DIR}db_data_config.txt; export "&amp;BI$137&amp;"="&amp;""""&amp;INDEX($E$101:$G$105,MATCH("●",INDEX($H$101:$AQ$105,,MATCH($D151,$54:$54,0)-7),0),1)&amp;""";"),",",""",""")</f>
        <v/>
      </c>
      <c r="BJ151" s="73" t="str">
        <f>SUBSTITUTE(IF(INDEX($E$101:$G$105,MATCH("●",INDEX($H$101:$AQ$105,,MATCH($D151,$54:$54,0)-7),0),1)=VLOOKUP(BJ$137,$AD$9:$AN$16,8,FALSE),"","sed -i "&amp;IF($AK$135="MacOS","'' ","")&amp;"'s#"&amp;BJ$137&amp;"="""&amp;INDEX($E$101:$G$105,MATCH("●",INDEX($H$101:$AQ$105,,MATCH($D151,$54:$54,0)-7),0),1)&amp;""""&amp;"#"&amp;BJ$137&amp;"="&amp;""""&amp;VLOOKUP(BJ$137,$AD$9:$AN$16,8,FALSE)&amp;""""&amp;"#g'"&amp;"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1" s="73" t="str">
        <f>SUBSTITUTE(IF(VLOOKUP(BK$137,$AD$9:$AN$16,8,FALSE)=INDEX($E$107:$G$111,MATCH("●",INDEX($H$107:$AQ$111,,MATCH($D151,$54:$54,0)-7),0),1),"","sed -i "&amp;IF($AK$135="MacOS","'' ","")&amp;"'s#"&amp;BK$137&amp;"="""&amp;VLOOKUP(BK$137,$AD$9:$AN$16,8,FALSE)&amp;""""&amp;"#"&amp;BK$137&amp;"="&amp;""""&amp;INDEX($E$107:$G$111,MATCH("●",INDEX($H$107:$AQ$111,,MATCH($D151,$54:$54,0)-7),0),1)&amp;""""&amp;"#g'"&amp;" ${CONFIG_DIR}db_data_config.txt; export "&amp;BK$137&amp;"="&amp;""""&amp;INDEX($E$107:$G$111,MATCH("●",INDEX($H$107:$AQ$111,,MATCH($D151,$54:$54,0)-7),0),1)&amp;""";"),",",""",""")</f>
        <v/>
      </c>
      <c r="BL151" s="73" t="str">
        <f>SUBSTITUTE(IF(INDEX($E$107:$G$111,MATCH("●",INDEX($H$107:$AQ$111,,MATCH($D151,$54:$54,0)-7),0),1)=VLOOKUP(BL$137,$AD$9:$AN$16,8,FALSE),"","sed -i "&amp;IF($AK$135="MacOS","'' ","")&amp;"'s#"&amp;BL$137&amp;"="""&amp;INDEX($E$107:$G$111,MATCH("●",INDEX($H$107:$AQ$111,,MATCH($D151,$54:$54,0)-7),0),1)&amp;""""&amp;"#"&amp;BL$137&amp;"="&amp;""""&amp;VLOOKUP(BL$137,$AD$9:$AN$16,8,FALSE)&amp;""""&amp;"#g'"&amp;"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1" s="60" t="s">
        <v>1107</v>
      </c>
    </row>
    <row r="152" spans="4:65" ht="54" customHeight="1">
      <c r="D152" s="138">
        <f t="shared" si="3"/>
        <v>50</v>
      </c>
      <c r="E152" s="139"/>
      <c r="F152" s="139"/>
      <c r="G152" s="140"/>
      <c r="H152" s="45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146" t="str" cm="1">
        <f t="array" ref="AE152">SUBSTITUTE(INDEX($H$113:$AQ$113, , MATCH($D152, $54:$54, 0)-7),"-","")</f>
        <v/>
      </c>
      <c r="AF152" s="147"/>
      <c r="AG152" s="148"/>
      <c r="AH152" s="143"/>
      <c r="AI152" s="144"/>
      <c r="AJ152" s="144"/>
      <c r="AK152" s="144"/>
      <c r="AL152" s="144"/>
      <c r="AM152" s="144"/>
      <c r="AN152" s="144"/>
      <c r="AO152" s="144"/>
      <c r="AP152" s="144"/>
      <c r="AQ152" s="145"/>
      <c r="AS152" s="69" t="str" cm="1">
        <f t="array" ref="AS152">SUBSTITUTE(TEXT(INDEX($H$116:$AQ$116,1,$D152-36),"000000"),"-","")</f>
        <v/>
      </c>
      <c r="AT152" s="70"/>
      <c r="AU152" s="71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60"/>
    </row>
  </sheetData>
  <mergeCells count="293">
    <mergeCell ref="E104:G104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AN125:AN129"/>
    <mergeCell ref="AO125:AO129"/>
    <mergeCell ref="AP125:AP129"/>
    <mergeCell ref="AQ125:AQ129"/>
    <mergeCell ref="AK135:AN135"/>
    <mergeCell ref="D137:G138"/>
    <mergeCell ref="H137:AD138"/>
    <mergeCell ref="AE137:AG138"/>
    <mergeCell ref="AH137:AQ138"/>
    <mergeCell ref="AH125:AH129"/>
    <mergeCell ref="AI125:AI129"/>
    <mergeCell ref="AJ125:AJ129"/>
    <mergeCell ref="AK125:AK129"/>
    <mergeCell ref="AL125:AL129"/>
    <mergeCell ref="AM125:AM129"/>
    <mergeCell ref="AB125:AB129"/>
    <mergeCell ref="AC125:AC129"/>
    <mergeCell ref="AD125:AD129"/>
    <mergeCell ref="AE125:AE129"/>
    <mergeCell ref="AF125:AF129"/>
    <mergeCell ref="AG125:AG129"/>
    <mergeCell ref="V125:V129"/>
    <mergeCell ref="W125:W129"/>
    <mergeCell ref="X125:X129"/>
    <mergeCell ref="Y125:Y129"/>
    <mergeCell ref="Z125:Z129"/>
    <mergeCell ref="AA125:AA129"/>
    <mergeCell ref="P125:P129"/>
    <mergeCell ref="Q125:Q129"/>
    <mergeCell ref="R125:R129"/>
    <mergeCell ref="S125:S129"/>
    <mergeCell ref="T125:T129"/>
    <mergeCell ref="U125:U129"/>
    <mergeCell ref="AQ122:AQ124"/>
    <mergeCell ref="D125:G129"/>
    <mergeCell ref="H125:H129"/>
    <mergeCell ref="I125:I129"/>
    <mergeCell ref="J125:J129"/>
    <mergeCell ref="K125:K129"/>
    <mergeCell ref="L125:L129"/>
    <mergeCell ref="M125:M129"/>
    <mergeCell ref="N125:N129"/>
    <mergeCell ref="O125:O129"/>
    <mergeCell ref="AK122:AK124"/>
    <mergeCell ref="AL122:AL124"/>
    <mergeCell ref="AM122:AM124"/>
    <mergeCell ref="AN122:AN124"/>
    <mergeCell ref="AO122:AO124"/>
    <mergeCell ref="AP122:AP124"/>
    <mergeCell ref="AE122:AE124"/>
    <mergeCell ref="AF122:AF124"/>
    <mergeCell ref="AG122:AG124"/>
    <mergeCell ref="AH122:AH124"/>
    <mergeCell ref="AI122:AI124"/>
    <mergeCell ref="AJ122:AJ124"/>
    <mergeCell ref="Y122:Y124"/>
    <mergeCell ref="Z122:Z124"/>
    <mergeCell ref="AA122:AA124"/>
    <mergeCell ref="AB122:AB124"/>
    <mergeCell ref="AC122:AC124"/>
    <mergeCell ref="AD122:AD124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N116:AN120"/>
    <mergeCell ref="AO116:AO120"/>
    <mergeCell ref="AP116:AP120"/>
    <mergeCell ref="AQ116:AQ120"/>
    <mergeCell ref="D122:G124"/>
    <mergeCell ref="H122:H124"/>
    <mergeCell ref="I122:I124"/>
    <mergeCell ref="J122:J124"/>
    <mergeCell ref="K122:K124"/>
    <mergeCell ref="L122:L124"/>
    <mergeCell ref="AH116:AH120"/>
    <mergeCell ref="AI116:AI120"/>
    <mergeCell ref="AJ116:AJ120"/>
    <mergeCell ref="AK116:AK120"/>
    <mergeCell ref="AL116:AL120"/>
    <mergeCell ref="AM116:AM120"/>
    <mergeCell ref="AB116:AB120"/>
    <mergeCell ref="AC116:AC120"/>
    <mergeCell ref="AD116:AD120"/>
    <mergeCell ref="AE116:AE120"/>
    <mergeCell ref="AF116:AF120"/>
    <mergeCell ref="AG116:AG120"/>
    <mergeCell ref="V116:V120"/>
    <mergeCell ref="W116:W120"/>
    <mergeCell ref="X116:X120"/>
    <mergeCell ref="Y116:Y120"/>
    <mergeCell ref="Z116:Z120"/>
    <mergeCell ref="AA116:AA120"/>
    <mergeCell ref="P116:P120"/>
    <mergeCell ref="Q116:Q120"/>
    <mergeCell ref="R116:R120"/>
    <mergeCell ref="S116:S120"/>
    <mergeCell ref="T116:T120"/>
    <mergeCell ref="U116:U120"/>
    <mergeCell ref="AQ113:AQ115"/>
    <mergeCell ref="D116:G120"/>
    <mergeCell ref="H116:H120"/>
    <mergeCell ref="I116:I120"/>
    <mergeCell ref="J116:J120"/>
    <mergeCell ref="K116:K120"/>
    <mergeCell ref="L116:L120"/>
    <mergeCell ref="M116:M120"/>
    <mergeCell ref="N116:N120"/>
    <mergeCell ref="O116:O120"/>
    <mergeCell ref="AK113:AK115"/>
    <mergeCell ref="AL113:AL115"/>
    <mergeCell ref="AM113:AM115"/>
    <mergeCell ref="AN113:AN115"/>
    <mergeCell ref="AO113:AO115"/>
    <mergeCell ref="AP113:AP115"/>
    <mergeCell ref="AE113:AE115"/>
    <mergeCell ref="AF113:AF115"/>
    <mergeCell ref="AG113:AG115"/>
    <mergeCell ref="AH113:AH115"/>
    <mergeCell ref="AI113:AI115"/>
    <mergeCell ref="AJ113:AJ115"/>
    <mergeCell ref="Y113:Y115"/>
    <mergeCell ref="Z113:Z115"/>
    <mergeCell ref="AA113:AA115"/>
    <mergeCell ref="AB113:AB115"/>
    <mergeCell ref="AC113:AC115"/>
    <mergeCell ref="AD113:AD115"/>
    <mergeCell ref="S113:S115"/>
    <mergeCell ref="T113:T115"/>
    <mergeCell ref="U113:U115"/>
    <mergeCell ref="V113:V115"/>
    <mergeCell ref="W113:W115"/>
    <mergeCell ref="X113:X115"/>
    <mergeCell ref="M113:M115"/>
    <mergeCell ref="N113:N115"/>
    <mergeCell ref="O113:O115"/>
    <mergeCell ref="P113:P115"/>
    <mergeCell ref="Q113:Q115"/>
    <mergeCell ref="R113:R115"/>
    <mergeCell ref="D113:G115"/>
    <mergeCell ref="H113:H115"/>
    <mergeCell ref="I113:I115"/>
    <mergeCell ref="J113:J115"/>
    <mergeCell ref="K113:K115"/>
    <mergeCell ref="L113:L115"/>
    <mergeCell ref="E105:G105"/>
    <mergeCell ref="E107:G107"/>
    <mergeCell ref="E108:G108"/>
    <mergeCell ref="E109:G109"/>
    <mergeCell ref="E110:G110"/>
    <mergeCell ref="E111:G111"/>
    <mergeCell ref="E97:G97"/>
    <mergeCell ref="E98:G98"/>
    <mergeCell ref="E99:G99"/>
    <mergeCell ref="E101:G101"/>
    <mergeCell ref="E102:G102"/>
    <mergeCell ref="E103:G103"/>
    <mergeCell ref="E90:G90"/>
    <mergeCell ref="E91:G91"/>
    <mergeCell ref="E92:G92"/>
    <mergeCell ref="E93:G93"/>
    <mergeCell ref="E95:G95"/>
    <mergeCell ref="E96:G96"/>
    <mergeCell ref="E83:G83"/>
    <mergeCell ref="E84:G84"/>
    <mergeCell ref="E85:G85"/>
    <mergeCell ref="E86:G86"/>
    <mergeCell ref="E87:G87"/>
    <mergeCell ref="E88:G88"/>
    <mergeCell ref="E76:G76"/>
    <mergeCell ref="E77:G77"/>
    <mergeCell ref="E78:G78"/>
    <mergeCell ref="E80:G80"/>
    <mergeCell ref="E81:G81"/>
    <mergeCell ref="E82:G82"/>
    <mergeCell ref="E69:G69"/>
    <mergeCell ref="E71:G71"/>
    <mergeCell ref="E72:G72"/>
    <mergeCell ref="E73:G73"/>
    <mergeCell ref="E74:G74"/>
    <mergeCell ref="E75:G75"/>
    <mergeCell ref="E62:G62"/>
    <mergeCell ref="E64:G64"/>
    <mergeCell ref="E65:G65"/>
    <mergeCell ref="E66:G66"/>
    <mergeCell ref="E67:G67"/>
    <mergeCell ref="E68:G68"/>
    <mergeCell ref="AQ54:AQ56"/>
    <mergeCell ref="E58:G58"/>
    <mergeCell ref="AW59:AX59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disablePrompts="1" count="2">
    <dataValidation type="list" allowBlank="1" showInputMessage="1" showErrorMessage="1" sqref="AK135" xr:uid="{76FD3B47-339B-4045-84BD-4ACCD230FFB5}">
      <formula1>"MacOS,GNU(Linux)"</formula1>
    </dataValidation>
    <dataValidation type="list" allowBlank="1" showInputMessage="1" showErrorMessage="1" sqref="H122:AQ124 H113:AQ115" xr:uid="{D29734ED-1918-5740-878F-3FA7D871BC2D}">
      <formula1>"-,正常,異常,警告"</formula1>
    </dataValidation>
  </dataValidations>
  <hyperlinks>
    <hyperlink ref="AL5" location="詳細設計!A1" display="詳細設計" xr:uid="{E09EA305-3A85-BB40-A6F8-9548DAE17059}"/>
  </hyperlinks>
  <pageMargins left="0.7" right="0.7" top="0.75" bottom="0.75" header="0.3" footer="0.3"/>
  <pageSetup paperSize="9" scale="5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11"/>
  <sheetViews>
    <sheetView view="pageBreakPreview" zoomScaleNormal="100" zoomScaleSheetLayoutView="100" workbookViewId="0">
      <selection activeCell="AM19" sqref="AM19"/>
    </sheetView>
  </sheetViews>
  <sheetFormatPr baseColWidth="10" defaultColWidth="2.7109375" defaultRowHeight="15"/>
  <cols>
    <col min="1" max="16384" width="2.7109375" style="5"/>
  </cols>
  <sheetData>
    <row r="2" spans="2:43">
      <c r="B2" s="80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2"/>
      <c r="X2" s="80" t="s">
        <v>1</v>
      </c>
      <c r="Y2" s="81"/>
      <c r="Z2" s="81"/>
      <c r="AA2" s="81"/>
      <c r="AB2" s="82"/>
      <c r="AC2" s="80" t="s">
        <v>2</v>
      </c>
      <c r="AD2" s="81"/>
      <c r="AE2" s="81"/>
      <c r="AF2" s="81"/>
      <c r="AG2" s="82"/>
      <c r="AH2" s="80" t="s">
        <v>3</v>
      </c>
      <c r="AI2" s="81"/>
      <c r="AJ2" s="81"/>
      <c r="AK2" s="81"/>
      <c r="AL2" s="82"/>
      <c r="AM2" s="80" t="s">
        <v>4</v>
      </c>
      <c r="AN2" s="81"/>
      <c r="AO2" s="81"/>
      <c r="AP2" s="81"/>
      <c r="AQ2" s="82"/>
    </row>
    <row r="3" spans="2:43"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5"/>
      <c r="X3" s="83"/>
      <c r="Y3" s="84"/>
      <c r="Z3" s="84"/>
      <c r="AA3" s="84"/>
      <c r="AB3" s="85"/>
      <c r="AC3" s="83"/>
      <c r="AD3" s="84"/>
      <c r="AE3" s="84"/>
      <c r="AF3" s="84"/>
      <c r="AG3" s="85"/>
      <c r="AH3" s="83"/>
      <c r="AI3" s="84"/>
      <c r="AJ3" s="84"/>
      <c r="AK3" s="84"/>
      <c r="AL3" s="85"/>
      <c r="AM3" s="83"/>
      <c r="AN3" s="84"/>
      <c r="AO3" s="84"/>
      <c r="AP3" s="84"/>
      <c r="AQ3" s="85"/>
    </row>
    <row r="4" spans="2:43">
      <c r="B4" s="86" t="str">
        <f ca="1">MID(CELL("filename", $A$1), FIND("[", CELL("filename", $A$1)) + 1, FIND("]", CELL("filename", $A$1)) - FIND("[", CELL("filename", $A$1)) - 1)</f>
        <v>CreateData.xlsx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87"/>
      <c r="X4" s="88" cm="1">
        <f t="array" ref="X4">LOOKUP(1,0/(修正履歴!$D:$D&lt;&gt;""),修正履歴!$D:$D)</f>
        <v>1.3000000000000003</v>
      </c>
      <c r="Y4" s="99"/>
      <c r="Z4" s="99"/>
      <c r="AA4" s="99"/>
      <c r="AB4" s="87"/>
      <c r="AC4" s="100" t="str" cm="1">
        <f t="array" ref="AC4">TEXT(LOOKUP(1,0/(修正履歴!$H:$H&lt;&gt;""),修正履歴!$H:$H),"YYYY/MM/DD")</f>
        <v>2025/03/26</v>
      </c>
      <c r="AD4" s="99"/>
      <c r="AE4" s="99"/>
      <c r="AF4" s="99"/>
      <c r="AG4" s="87"/>
      <c r="AH4" s="86" t="str">
        <f>IF(修正履歴!$AM$8="","",修正履歴!$AM$8)</f>
        <v>鄭民起</v>
      </c>
      <c r="AI4" s="99"/>
      <c r="AJ4" s="99"/>
      <c r="AK4" s="99"/>
      <c r="AL4" s="87"/>
      <c r="AM4" s="86" t="str" cm="1">
        <f t="array" ref="AM4">LOOKUP(1,0/(修正履歴!$AM:$AM&lt;&gt;""),修正履歴!$AM:$AM)</f>
        <v>鄭民起</v>
      </c>
      <c r="AN4" s="99"/>
      <c r="AO4" s="99"/>
      <c r="AP4" s="99"/>
      <c r="AQ4" s="87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80" t="s">
        <v>5</v>
      </c>
      <c r="C6" s="82"/>
      <c r="D6" s="93" t="s">
        <v>1</v>
      </c>
      <c r="E6" s="94"/>
      <c r="F6" s="94"/>
      <c r="G6" s="95"/>
      <c r="H6" s="80" t="s">
        <v>2</v>
      </c>
      <c r="I6" s="81"/>
      <c r="J6" s="81"/>
      <c r="K6" s="82"/>
      <c r="L6" s="80" t="s">
        <v>6</v>
      </c>
      <c r="M6" s="81"/>
      <c r="N6" s="81"/>
      <c r="O6" s="82"/>
      <c r="P6" s="80" t="s">
        <v>7</v>
      </c>
      <c r="Q6" s="81"/>
      <c r="R6" s="81"/>
      <c r="S6" s="81"/>
      <c r="T6" s="82"/>
      <c r="U6" s="80" t="s">
        <v>8</v>
      </c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2"/>
      <c r="AM6" s="80" t="s">
        <v>4</v>
      </c>
      <c r="AN6" s="81"/>
      <c r="AO6" s="81"/>
      <c r="AP6" s="81"/>
      <c r="AQ6" s="82"/>
    </row>
    <row r="7" spans="2:43">
      <c r="B7" s="83"/>
      <c r="C7" s="85"/>
      <c r="D7" s="96"/>
      <c r="E7" s="97"/>
      <c r="F7" s="97"/>
      <c r="G7" s="98"/>
      <c r="H7" s="83"/>
      <c r="I7" s="84"/>
      <c r="J7" s="84"/>
      <c r="K7" s="85"/>
      <c r="L7" s="83"/>
      <c r="M7" s="84"/>
      <c r="N7" s="84"/>
      <c r="O7" s="85"/>
      <c r="P7" s="83"/>
      <c r="Q7" s="84"/>
      <c r="R7" s="84"/>
      <c r="S7" s="84"/>
      <c r="T7" s="85"/>
      <c r="U7" s="83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5"/>
      <c r="AM7" s="83"/>
      <c r="AN7" s="84"/>
      <c r="AO7" s="84"/>
      <c r="AP7" s="84"/>
      <c r="AQ7" s="85"/>
    </row>
    <row r="8" spans="2:43">
      <c r="B8" s="86">
        <v>1</v>
      </c>
      <c r="C8" s="87"/>
      <c r="D8" s="88">
        <f>IF(修正履歴!$B8&lt;&gt;"",IF(修正履歴!$B8=1,1,修正履歴!$D7+0.1),)</f>
        <v>1</v>
      </c>
      <c r="E8" s="89"/>
      <c r="F8" s="89"/>
      <c r="G8" s="87"/>
      <c r="H8" s="243">
        <v>45698.824131944442</v>
      </c>
      <c r="I8" s="244"/>
      <c r="J8" s="244"/>
      <c r="K8" s="245"/>
      <c r="L8" s="92" t="s">
        <v>9</v>
      </c>
      <c r="M8" s="90"/>
      <c r="N8" s="90"/>
      <c r="O8" s="91"/>
      <c r="P8" s="92" t="s">
        <v>10</v>
      </c>
      <c r="Q8" s="90"/>
      <c r="R8" s="90"/>
      <c r="S8" s="90"/>
      <c r="T8" s="91"/>
      <c r="U8" s="92" t="s">
        <v>11</v>
      </c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1"/>
      <c r="AM8" s="92" t="s">
        <v>12</v>
      </c>
      <c r="AN8" s="90"/>
      <c r="AO8" s="90"/>
      <c r="AP8" s="90"/>
      <c r="AQ8" s="91"/>
    </row>
    <row r="9" spans="2:43" ht="127" customHeight="1">
      <c r="B9" s="86">
        <f>ROW()-7</f>
        <v>2</v>
      </c>
      <c r="C9" s="87"/>
      <c r="D9" s="88">
        <f>IF(修正履歴!$B9&lt;&gt;"",IF(修正履歴!$B9=1,1,修正履歴!$D8+0.1),)</f>
        <v>1.1000000000000001</v>
      </c>
      <c r="E9" s="89"/>
      <c r="F9" s="89"/>
      <c r="G9" s="87"/>
      <c r="H9" s="243">
        <v>45740</v>
      </c>
      <c r="I9" s="244"/>
      <c r="J9" s="244"/>
      <c r="K9" s="245"/>
      <c r="L9" s="92" t="s">
        <v>786</v>
      </c>
      <c r="M9" s="90"/>
      <c r="N9" s="90"/>
      <c r="O9" s="91"/>
      <c r="P9" s="101" t="s">
        <v>1196</v>
      </c>
      <c r="Q9" s="102"/>
      <c r="R9" s="102"/>
      <c r="S9" s="102"/>
      <c r="T9" s="103"/>
      <c r="U9" s="92" t="s">
        <v>787</v>
      </c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1"/>
      <c r="AM9" s="92" t="s">
        <v>12</v>
      </c>
      <c r="AN9" s="90"/>
      <c r="AO9" s="90"/>
      <c r="AP9" s="90"/>
      <c r="AQ9" s="91"/>
    </row>
    <row r="10" spans="2:43" ht="95" customHeight="1">
      <c r="B10" s="86">
        <f>ROW()-7</f>
        <v>3</v>
      </c>
      <c r="C10" s="87"/>
      <c r="D10" s="88">
        <f>IF(修正履歴!$B10&lt;&gt;"",IF(修正履歴!$B10=1,1,修正履歴!$D9+0.1),)</f>
        <v>1.2000000000000002</v>
      </c>
      <c r="E10" s="89"/>
      <c r="F10" s="89"/>
      <c r="G10" s="87"/>
      <c r="H10" s="243">
        <v>45741</v>
      </c>
      <c r="I10" s="244"/>
      <c r="J10" s="244"/>
      <c r="K10" s="245"/>
      <c r="L10" s="92" t="s">
        <v>786</v>
      </c>
      <c r="M10" s="90"/>
      <c r="N10" s="90"/>
      <c r="O10" s="91"/>
      <c r="P10" s="101" t="s">
        <v>1195</v>
      </c>
      <c r="Q10" s="102"/>
      <c r="R10" s="102"/>
      <c r="S10" s="102"/>
      <c r="T10" s="103"/>
      <c r="U10" s="92" t="s">
        <v>787</v>
      </c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1"/>
      <c r="AM10" s="92" t="s">
        <v>12</v>
      </c>
      <c r="AN10" s="90"/>
      <c r="AO10" s="90"/>
      <c r="AP10" s="90"/>
      <c r="AQ10" s="91"/>
    </row>
    <row r="11" spans="2:43" ht="95" customHeight="1">
      <c r="B11" s="86">
        <f>ROW()-7</f>
        <v>4</v>
      </c>
      <c r="C11" s="87"/>
      <c r="D11" s="88">
        <f>IF(修正履歴!$B11&lt;&gt;"",IF(修正履歴!$B11=1,1,修正履歴!$D10+0.1),)</f>
        <v>1.3000000000000003</v>
      </c>
      <c r="E11" s="89"/>
      <c r="F11" s="89"/>
      <c r="G11" s="87"/>
      <c r="H11" s="243">
        <v>45742</v>
      </c>
      <c r="I11" s="244"/>
      <c r="J11" s="244"/>
      <c r="K11" s="245"/>
      <c r="L11" s="92" t="s">
        <v>786</v>
      </c>
      <c r="M11" s="90"/>
      <c r="N11" s="90"/>
      <c r="O11" s="91"/>
      <c r="P11" s="101" t="s">
        <v>1197</v>
      </c>
      <c r="Q11" s="102"/>
      <c r="R11" s="102"/>
      <c r="S11" s="102"/>
      <c r="T11" s="103"/>
      <c r="U11" s="92" t="s">
        <v>787</v>
      </c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1"/>
      <c r="AM11" s="92" t="s">
        <v>12</v>
      </c>
      <c r="AN11" s="90"/>
      <c r="AO11" s="90"/>
      <c r="AP11" s="90"/>
      <c r="AQ11" s="91"/>
    </row>
  </sheetData>
  <mergeCells count="45">
    <mergeCell ref="U10:AL10"/>
    <mergeCell ref="AM10:AQ10"/>
    <mergeCell ref="B11:C11"/>
    <mergeCell ref="D11:G11"/>
    <mergeCell ref="H11:K11"/>
    <mergeCell ref="L11:O11"/>
    <mergeCell ref="P11:T11"/>
    <mergeCell ref="U11:AL11"/>
    <mergeCell ref="AM11:AQ11"/>
    <mergeCell ref="B10:C10"/>
    <mergeCell ref="D10:G10"/>
    <mergeCell ref="H10:K10"/>
    <mergeCell ref="L10:O10"/>
    <mergeCell ref="P10:T10"/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count="1">
    <dataValidation type="list" allowBlank="1" sqref="L8:L11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328"/>
  <sheetViews>
    <sheetView showGridLines="0" tabSelected="1" view="pageBreakPreview" topLeftCell="A136" zoomScale="130" zoomScaleNormal="100" zoomScaleSheetLayoutView="130" workbookViewId="0">
      <selection activeCell="AS132" sqref="AS132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ログ一覧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375</v>
      </c>
    </row>
    <row r="7" spans="2:43" ht="18" customHeight="1">
      <c r="C7" s="5" t="s">
        <v>29</v>
      </c>
      <c r="D7" s="5" t="s">
        <v>395</v>
      </c>
    </row>
    <row r="8" spans="2:43" ht="18" customHeight="1">
      <c r="D8" s="19"/>
    </row>
    <row r="9" spans="2:43" ht="18" customHeight="1">
      <c r="D9" s="19" t="s">
        <v>1202</v>
      </c>
    </row>
    <row r="10" spans="2:43" ht="18" customHeight="1">
      <c r="D10" s="19"/>
    </row>
    <row r="11" spans="2:43" ht="18" customHeight="1">
      <c r="C11" s="5" t="s">
        <v>28</v>
      </c>
      <c r="D11" s="5" t="s">
        <v>1203</v>
      </c>
    </row>
    <row r="13" spans="2:43" ht="18" customHeight="1">
      <c r="D13" s="170" t="s">
        <v>74</v>
      </c>
      <c r="E13" s="170"/>
      <c r="F13" s="170" t="s">
        <v>1204</v>
      </c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 t="s">
        <v>362</v>
      </c>
      <c r="R13" s="170"/>
      <c r="S13" s="170"/>
    </row>
    <row r="14" spans="2:43" ht="18" customHeight="1"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</row>
    <row r="15" spans="2:43" ht="18" customHeight="1">
      <c r="D15" s="168">
        <f>$D14+1</f>
        <v>1</v>
      </c>
      <c r="E15" s="169"/>
      <c r="F15" s="171" t="s">
        <v>348</v>
      </c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2">
        <v>1</v>
      </c>
      <c r="R15" s="173"/>
      <c r="S15" s="173"/>
      <c r="U15" s="5" t="s">
        <v>251</v>
      </c>
      <c r="V15" s="5" t="s">
        <v>1205</v>
      </c>
      <c r="AE15" s="5" t="s">
        <v>13</v>
      </c>
      <c r="AF15" s="5" t="s">
        <v>529</v>
      </c>
    </row>
    <row r="16" spans="2:43" ht="18" customHeight="1">
      <c r="D16" s="168">
        <f>$D15+1</f>
        <v>2</v>
      </c>
      <c r="E16" s="169"/>
      <c r="F16" s="171" t="s">
        <v>385</v>
      </c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2">
        <v>2</v>
      </c>
      <c r="R16" s="173"/>
      <c r="S16" s="173"/>
    </row>
    <row r="17" spans="3:32" ht="18" customHeight="1">
      <c r="D17" s="168">
        <f t="shared" ref="D17:D28" si="0">$D16+1</f>
        <v>3</v>
      </c>
      <c r="E17" s="169"/>
      <c r="F17" s="171" t="s">
        <v>383</v>
      </c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2">
        <v>3</v>
      </c>
      <c r="R17" s="173"/>
      <c r="S17" s="173"/>
    </row>
    <row r="18" spans="3:32" ht="18" customHeight="1">
      <c r="D18" s="168">
        <f t="shared" si="0"/>
        <v>4</v>
      </c>
      <c r="E18" s="169"/>
      <c r="F18" s="171" t="s">
        <v>381</v>
      </c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2">
        <v>21</v>
      </c>
      <c r="R18" s="173"/>
      <c r="S18" s="173"/>
      <c r="U18" s="5" t="s">
        <v>251</v>
      </c>
      <c r="V18" s="5" t="s">
        <v>1206</v>
      </c>
      <c r="AE18" s="5" t="s">
        <v>13</v>
      </c>
      <c r="AF18" s="5" t="s">
        <v>530</v>
      </c>
    </row>
    <row r="19" spans="3:32" ht="18" customHeight="1">
      <c r="D19" s="168">
        <f t="shared" si="0"/>
        <v>5</v>
      </c>
      <c r="E19" s="169"/>
      <c r="F19" s="171" t="s">
        <v>373</v>
      </c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2">
        <v>22</v>
      </c>
      <c r="R19" s="173"/>
      <c r="S19" s="173"/>
    </row>
    <row r="20" spans="3:32" ht="18" customHeight="1">
      <c r="D20" s="168">
        <f t="shared" si="0"/>
        <v>6</v>
      </c>
      <c r="E20" s="169"/>
      <c r="F20" s="171" t="s">
        <v>380</v>
      </c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2">
        <v>23</v>
      </c>
      <c r="R20" s="173"/>
      <c r="S20" s="173"/>
    </row>
    <row r="21" spans="3:32" ht="18" customHeight="1">
      <c r="D21" s="168">
        <f t="shared" si="0"/>
        <v>7</v>
      </c>
      <c r="E21" s="169"/>
      <c r="F21" s="171" t="s">
        <v>382</v>
      </c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2">
        <v>24</v>
      </c>
      <c r="R21" s="173"/>
      <c r="S21" s="173"/>
    </row>
    <row r="22" spans="3:32" ht="18" customHeight="1">
      <c r="D22" s="168">
        <f t="shared" si="0"/>
        <v>8</v>
      </c>
      <c r="E22" s="169"/>
      <c r="F22" s="171" t="s">
        <v>379</v>
      </c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2">
        <v>41</v>
      </c>
      <c r="R22" s="173"/>
      <c r="S22" s="173"/>
      <c r="U22" s="5" t="s">
        <v>251</v>
      </c>
      <c r="V22" s="5" t="s">
        <v>1207</v>
      </c>
      <c r="AE22" s="5" t="s">
        <v>13</v>
      </c>
      <c r="AF22" s="5" t="s">
        <v>531</v>
      </c>
    </row>
    <row r="23" spans="3:32" ht="18" customHeight="1">
      <c r="D23" s="168">
        <f t="shared" si="0"/>
        <v>9</v>
      </c>
      <c r="E23" s="169"/>
      <c r="F23" s="171" t="s">
        <v>378</v>
      </c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2">
        <v>61</v>
      </c>
      <c r="R23" s="173"/>
      <c r="S23" s="173"/>
      <c r="U23" s="5" t="s">
        <v>251</v>
      </c>
      <c r="V23" s="5" t="s">
        <v>1208</v>
      </c>
      <c r="AE23" s="5" t="s">
        <v>13</v>
      </c>
      <c r="AF23" s="5" t="s">
        <v>532</v>
      </c>
    </row>
    <row r="24" spans="3:32" ht="18" customHeight="1">
      <c r="D24" s="168">
        <f t="shared" si="0"/>
        <v>10</v>
      </c>
      <c r="E24" s="169"/>
      <c r="F24" s="171" t="s">
        <v>389</v>
      </c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2">
        <v>62</v>
      </c>
      <c r="R24" s="173"/>
      <c r="S24" s="173"/>
    </row>
    <row r="25" spans="3:32" ht="18" customHeight="1">
      <c r="D25" s="168">
        <f t="shared" si="0"/>
        <v>11</v>
      </c>
      <c r="E25" s="169"/>
      <c r="F25" s="171" t="s">
        <v>388</v>
      </c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2">
        <v>63</v>
      </c>
      <c r="R25" s="173"/>
      <c r="S25" s="173"/>
    </row>
    <row r="26" spans="3:32" ht="18" customHeight="1">
      <c r="D26" s="168">
        <f t="shared" si="0"/>
        <v>12</v>
      </c>
      <c r="E26" s="169"/>
      <c r="F26" s="171" t="s">
        <v>377</v>
      </c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2">
        <v>81</v>
      </c>
      <c r="R26" s="173"/>
      <c r="S26" s="173"/>
      <c r="U26" s="5" t="s">
        <v>251</v>
      </c>
      <c r="V26" s="5" t="s">
        <v>1209</v>
      </c>
      <c r="AE26" s="5" t="s">
        <v>13</v>
      </c>
      <c r="AF26" s="5" t="s">
        <v>533</v>
      </c>
    </row>
    <row r="27" spans="3:32" ht="18" customHeight="1">
      <c r="D27" s="168">
        <f t="shared" si="0"/>
        <v>13</v>
      </c>
      <c r="E27" s="169"/>
      <c r="F27" s="171" t="s">
        <v>376</v>
      </c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2">
        <v>82</v>
      </c>
      <c r="R27" s="173"/>
      <c r="S27" s="173"/>
    </row>
    <row r="28" spans="3:32" ht="18" customHeight="1">
      <c r="D28" s="168">
        <f t="shared" si="0"/>
        <v>14</v>
      </c>
      <c r="E28" s="169"/>
      <c r="F28" s="171" t="s">
        <v>347</v>
      </c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2">
        <v>91</v>
      </c>
      <c r="R28" s="173"/>
      <c r="S28" s="173"/>
      <c r="U28" s="5" t="s">
        <v>251</v>
      </c>
      <c r="V28" s="5" t="s">
        <v>1210</v>
      </c>
      <c r="AE28" s="5" t="s">
        <v>13</v>
      </c>
      <c r="AF28" s="5" t="s">
        <v>534</v>
      </c>
    </row>
    <row r="29" spans="3:32" ht="18" customHeight="1">
      <c r="D29" s="19"/>
    </row>
    <row r="30" spans="3:32" ht="18" customHeight="1">
      <c r="C30" s="5" t="s">
        <v>30</v>
      </c>
      <c r="D30" s="5" t="s">
        <v>390</v>
      </c>
    </row>
    <row r="31" spans="3:32" ht="18" customHeight="1">
      <c r="D31" s="19"/>
    </row>
    <row r="32" spans="3:32" ht="18" customHeight="1">
      <c r="D32" s="170" t="s">
        <v>74</v>
      </c>
      <c r="E32" s="170"/>
      <c r="F32" s="170" t="s">
        <v>390</v>
      </c>
      <c r="G32" s="170"/>
      <c r="H32" s="170"/>
      <c r="I32" s="170"/>
      <c r="J32" s="170"/>
      <c r="K32" s="170"/>
      <c r="L32" s="170"/>
      <c r="M32" s="170" t="s">
        <v>57</v>
      </c>
      <c r="N32" s="170"/>
      <c r="O32" s="170"/>
      <c r="P32" s="170"/>
    </row>
    <row r="33" spans="2:45" ht="18" customHeight="1"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</row>
    <row r="34" spans="2:45" ht="18" customHeight="1">
      <c r="D34" s="168">
        <f>$D33+1</f>
        <v>1</v>
      </c>
      <c r="E34" s="169"/>
      <c r="F34" s="172">
        <v>0</v>
      </c>
      <c r="G34" s="172"/>
      <c r="H34" s="172"/>
      <c r="I34" s="172"/>
      <c r="J34" s="172"/>
      <c r="K34" s="172"/>
      <c r="L34" s="172"/>
      <c r="M34" s="181" t="s">
        <v>391</v>
      </c>
      <c r="N34" s="181"/>
      <c r="O34" s="181"/>
      <c r="P34" s="181"/>
    </row>
    <row r="35" spans="2:45" ht="18" customHeight="1">
      <c r="D35" s="168">
        <f>$D34+1</f>
        <v>2</v>
      </c>
      <c r="E35" s="169"/>
      <c r="F35" s="172">
        <v>1</v>
      </c>
      <c r="G35" s="172"/>
      <c r="H35" s="172"/>
      <c r="I35" s="172"/>
      <c r="J35" s="172"/>
      <c r="K35" s="172"/>
      <c r="L35" s="172"/>
      <c r="M35" s="181" t="s">
        <v>392</v>
      </c>
      <c r="N35" s="181"/>
      <c r="O35" s="181"/>
      <c r="P35" s="181"/>
    </row>
    <row r="36" spans="2:45" ht="18" customHeight="1">
      <c r="D36" s="168">
        <f>$D35+1</f>
        <v>3</v>
      </c>
      <c r="E36" s="169"/>
      <c r="F36" s="172">
        <v>2</v>
      </c>
      <c r="G36" s="172"/>
      <c r="H36" s="172"/>
      <c r="I36" s="172"/>
      <c r="J36" s="172"/>
      <c r="K36" s="172"/>
      <c r="L36" s="172"/>
      <c r="M36" s="181" t="s">
        <v>394</v>
      </c>
      <c r="N36" s="181"/>
      <c r="O36" s="181"/>
      <c r="P36" s="181"/>
    </row>
    <row r="37" spans="2:45" ht="18" customHeight="1">
      <c r="D37" s="19"/>
    </row>
    <row r="38" spans="2:45" ht="18" customHeight="1">
      <c r="C38" s="5" t="s">
        <v>32</v>
      </c>
      <c r="D38" s="5" t="s">
        <v>396</v>
      </c>
    </row>
    <row r="39" spans="2:45" ht="18" customHeight="1">
      <c r="D39" s="19"/>
    </row>
    <row r="40" spans="2:45" ht="18" customHeight="1">
      <c r="D40" s="5" t="s">
        <v>398</v>
      </c>
    </row>
    <row r="42" spans="2:45" ht="18" customHeight="1">
      <c r="B42" s="5" t="s">
        <v>26</v>
      </c>
      <c r="C42" s="5" t="s">
        <v>372</v>
      </c>
    </row>
    <row r="44" spans="2:45" ht="18" customHeight="1">
      <c r="D44" s="174" t="s">
        <v>74</v>
      </c>
      <c r="E44" s="174"/>
      <c r="F44" s="175" t="s">
        <v>1204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7"/>
      <c r="Q44" s="175" t="s">
        <v>362</v>
      </c>
      <c r="R44" s="176"/>
      <c r="S44" s="177"/>
      <c r="T44" s="175" t="s">
        <v>374</v>
      </c>
      <c r="U44" s="176"/>
      <c r="V44" s="177"/>
      <c r="W44" s="115" t="s">
        <v>399</v>
      </c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6"/>
    </row>
    <row r="45" spans="2:45" ht="18" customHeight="1">
      <c r="D45" s="174"/>
      <c r="E45" s="174"/>
      <c r="F45" s="178"/>
      <c r="G45" s="179"/>
      <c r="H45" s="179"/>
      <c r="I45" s="179"/>
      <c r="J45" s="179"/>
      <c r="K45" s="179"/>
      <c r="L45" s="179"/>
      <c r="M45" s="179"/>
      <c r="N45" s="179"/>
      <c r="O45" s="179"/>
      <c r="P45" s="180"/>
      <c r="Q45" s="178"/>
      <c r="R45" s="179"/>
      <c r="S45" s="180"/>
      <c r="T45" s="178"/>
      <c r="U45" s="179"/>
      <c r="V45" s="180"/>
      <c r="W45" s="118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6"/>
    </row>
    <row r="46" spans="2:45" ht="36" customHeight="1">
      <c r="D46" s="168">
        <f>$D45+1</f>
        <v>1</v>
      </c>
      <c r="E46" s="169"/>
      <c r="F46" s="77" t="s">
        <v>387</v>
      </c>
      <c r="G46" s="78"/>
      <c r="H46" s="78"/>
      <c r="I46" s="78"/>
      <c r="J46" s="78"/>
      <c r="K46" s="78"/>
      <c r="L46" s="78"/>
      <c r="M46" s="78"/>
      <c r="N46" s="78"/>
      <c r="O46" s="78"/>
      <c r="P46" s="79"/>
      <c r="Q46" s="162">
        <v>10001</v>
      </c>
      <c r="R46" s="163"/>
      <c r="S46" s="164"/>
      <c r="T46" s="165" t="str">
        <f>IF(MID(TEXT($Q46,"000000"),3,2)="00","正常終了",IF(MID(TEXT($Q46,"000000"),3,2)="01","異常終了",IF(MID(TEXT($Q46,"000000"),3,2)="02","警告","未設定値")))</f>
        <v>正常終了</v>
      </c>
      <c r="U46" s="166"/>
      <c r="V46" s="167"/>
      <c r="W46" s="182" t="s">
        <v>472</v>
      </c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4"/>
      <c r="AR46" s="6" t="s">
        <v>761</v>
      </c>
      <c r="AS46" s="5" t="str">
        <f>IF(W46="","","   "&amp;"["&amp;TEXT($Q46,"000000")&amp;"]"&amp;$W46)</f>
        <v xml:space="preserve">   [010001]生成された文字列: ${_generated_data}</v>
      </c>
    </row>
    <row r="47" spans="2:45" ht="36" customHeight="1">
      <c r="D47" s="168">
        <f t="shared" ref="D47:D109" si="1">$D46+1</f>
        <v>2</v>
      </c>
      <c r="E47" s="169"/>
      <c r="F47" s="77" t="s">
        <v>387</v>
      </c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162">
        <v>10101</v>
      </c>
      <c r="R47" s="163"/>
      <c r="S47" s="164"/>
      <c r="T47" s="165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166"/>
      <c r="V47" s="167"/>
      <c r="W47" s="182" t="s">
        <v>775</v>
      </c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4"/>
      <c r="AR47" s="6" t="s">
        <v>761</v>
      </c>
      <c r="AS47" s="5" t="str">
        <f>IF(W47="","","   "&amp;"["&amp;TEXT($Q47,"000000")&amp;"]"&amp;$W47)</f>
        <v xml:space="preserve">   [010101]エラー: 指定できるパラメータの数は最大2つまでです。</v>
      </c>
    </row>
    <row r="48" spans="2:45" ht="36" customHeight="1">
      <c r="D48" s="168">
        <f t="shared" si="1"/>
        <v>3</v>
      </c>
      <c r="E48" s="169"/>
      <c r="F48" s="77" t="s">
        <v>387</v>
      </c>
      <c r="G48" s="78"/>
      <c r="H48" s="78"/>
      <c r="I48" s="78"/>
      <c r="J48" s="78"/>
      <c r="K48" s="78"/>
      <c r="L48" s="78"/>
      <c r="M48" s="78"/>
      <c r="N48" s="78"/>
      <c r="O48" s="78"/>
      <c r="P48" s="79"/>
      <c r="Q48" s="162">
        <v>10102</v>
      </c>
      <c r="R48" s="163"/>
      <c r="S48" s="164"/>
      <c r="T48" s="165" t="str">
        <f t="shared" si="2"/>
        <v>異常終了</v>
      </c>
      <c r="U48" s="166"/>
      <c r="V48" s="167"/>
      <c r="W48" s="143" t="s">
        <v>401</v>
      </c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5"/>
      <c r="AR48" s="6" t="s">
        <v>761</v>
      </c>
      <c r="AS48" s="5" t="str">
        <f>IF(W48="","","   "&amp;"["&amp;TEXT($Q48,"000000")&amp;"]"&amp;$W48)</f>
        <v xml:space="preserve">   [010102]エラー: パラメータ1は1以上の整数でなければなりません。</v>
      </c>
    </row>
    <row r="49" spans="4:45" ht="54" customHeight="1">
      <c r="D49" s="168">
        <f t="shared" si="1"/>
        <v>4</v>
      </c>
      <c r="E49" s="169"/>
      <c r="F49" s="77" t="s">
        <v>387</v>
      </c>
      <c r="G49" s="78"/>
      <c r="H49" s="78"/>
      <c r="I49" s="78"/>
      <c r="J49" s="78"/>
      <c r="K49" s="78"/>
      <c r="L49" s="78"/>
      <c r="M49" s="78"/>
      <c r="N49" s="78"/>
      <c r="O49" s="78"/>
      <c r="P49" s="79"/>
      <c r="Q49" s="162">
        <v>10201</v>
      </c>
      <c r="R49" s="163"/>
      <c r="S49" s="164"/>
      <c r="T49" s="165" t="str">
        <f t="shared" si="2"/>
        <v>警告</v>
      </c>
      <c r="U49" s="166"/>
      <c r="V49" s="167"/>
      <c r="W49" s="143" t="s">
        <v>776</v>
      </c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144"/>
      <c r="AP49" s="144"/>
      <c r="AQ49" s="145"/>
      <c r="AR49" s="6" t="s">
        <v>761</v>
      </c>
      <c r="AS49" s="5" t="str">
        <f>IF(W49="","","   "&amp;"["&amp;TEXT($Q49,"000000")&amp;"]"&amp;$W49)</f>
        <v xml:space="preserve">   [010201]ワーニング: パラメータ2が「'UPPER','upper','U','u'」(大文字のみデータ),「'LOWER','lower','L','l'」(小文字のみデータ),以外文字列は大・小文字混在データ</v>
      </c>
    </row>
    <row r="50" spans="4:45" ht="36" customHeight="1">
      <c r="D50" s="168">
        <f t="shared" si="1"/>
        <v>5</v>
      </c>
      <c r="E50" s="169"/>
      <c r="F50" s="77" t="s">
        <v>386</v>
      </c>
      <c r="G50" s="78"/>
      <c r="H50" s="78"/>
      <c r="I50" s="78"/>
      <c r="J50" s="78"/>
      <c r="K50" s="78"/>
      <c r="L50" s="78"/>
      <c r="M50" s="78"/>
      <c r="N50" s="78"/>
      <c r="O50" s="78"/>
      <c r="P50" s="79"/>
      <c r="Q50" s="162">
        <v>20001</v>
      </c>
      <c r="R50" s="163"/>
      <c r="S50" s="164"/>
      <c r="T50" s="165" t="str">
        <f t="shared" si="2"/>
        <v>正常終了</v>
      </c>
      <c r="U50" s="166"/>
      <c r="V50" s="167"/>
      <c r="W50" s="143" t="s">
        <v>473</v>
      </c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5"/>
      <c r="AR50" s="6" t="s">
        <v>761</v>
      </c>
      <c r="AS50" s="5" t="str">
        <f>IF(W50="","","   "&amp;"["&amp;TEXT($Q50,"000000")&amp;"]"&amp;$W50)</f>
        <v xml:space="preserve">   [020001]生成された実数: ${_generated_data}</v>
      </c>
    </row>
    <row r="51" spans="4:45" ht="36" customHeight="1">
      <c r="D51" s="168">
        <f t="shared" si="1"/>
        <v>6</v>
      </c>
      <c r="E51" s="169"/>
      <c r="F51" s="77" t="s">
        <v>386</v>
      </c>
      <c r="G51" s="78"/>
      <c r="H51" s="78"/>
      <c r="I51" s="78"/>
      <c r="J51" s="78"/>
      <c r="K51" s="78"/>
      <c r="L51" s="78"/>
      <c r="M51" s="78"/>
      <c r="N51" s="78"/>
      <c r="O51" s="78"/>
      <c r="P51" s="79"/>
      <c r="Q51" s="162">
        <v>20002</v>
      </c>
      <c r="R51" s="163"/>
      <c r="S51" s="164"/>
      <c r="T51" s="165" t="str">
        <f t="shared" si="2"/>
        <v>正常終了</v>
      </c>
      <c r="U51" s="166"/>
      <c r="V51" s="167"/>
      <c r="W51" s="143" t="s">
        <v>474</v>
      </c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5"/>
      <c r="AR51" s="6" t="s">
        <v>761</v>
      </c>
      <c r="AS51" s="5" t="str">
        <f>IF(W51="","","   "&amp;"["&amp;TEXT($Q51,"000000")&amp;"]"&amp;$W51)</f>
        <v xml:space="preserve">   [020002]生成された整数: ${_generated_data}</v>
      </c>
    </row>
    <row r="52" spans="4:45" ht="36" customHeight="1">
      <c r="D52" s="168">
        <f t="shared" si="1"/>
        <v>7</v>
      </c>
      <c r="E52" s="169"/>
      <c r="F52" s="77" t="s">
        <v>386</v>
      </c>
      <c r="G52" s="78"/>
      <c r="H52" s="78"/>
      <c r="I52" s="78"/>
      <c r="J52" s="78"/>
      <c r="K52" s="78"/>
      <c r="L52" s="78"/>
      <c r="M52" s="78"/>
      <c r="N52" s="78"/>
      <c r="O52" s="78"/>
      <c r="P52" s="79"/>
      <c r="Q52" s="162">
        <v>20003</v>
      </c>
      <c r="R52" s="163"/>
      <c r="S52" s="164"/>
      <c r="T52" s="165" t="str">
        <f t="shared" si="2"/>
        <v>正常終了</v>
      </c>
      <c r="U52" s="166"/>
      <c r="V52" s="167"/>
      <c r="W52" s="143" t="s">
        <v>475</v>
      </c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5"/>
      <c r="AR52" s="6" t="s">
        <v>761</v>
      </c>
      <c r="AS52" s="5" t="str">
        <f>IF(W52="","","   "&amp;"["&amp;TEXT($Q52,"000000")&amp;"]"&amp;$W52)</f>
        <v xml:space="preserve">   [020003]生成された小数: ${_generated_data}</v>
      </c>
    </row>
    <row r="53" spans="4:45" ht="36" customHeight="1">
      <c r="D53" s="168">
        <f t="shared" si="1"/>
        <v>8</v>
      </c>
      <c r="E53" s="169"/>
      <c r="F53" s="77" t="s">
        <v>386</v>
      </c>
      <c r="G53" s="78"/>
      <c r="H53" s="78"/>
      <c r="I53" s="78"/>
      <c r="J53" s="78"/>
      <c r="K53" s="78"/>
      <c r="L53" s="78"/>
      <c r="M53" s="78"/>
      <c r="N53" s="78"/>
      <c r="O53" s="78"/>
      <c r="P53" s="79"/>
      <c r="Q53" s="162">
        <v>20101</v>
      </c>
      <c r="R53" s="163"/>
      <c r="S53" s="164"/>
      <c r="T53" s="165" t="str">
        <f t="shared" si="2"/>
        <v>異常終了</v>
      </c>
      <c r="U53" s="166"/>
      <c r="V53" s="167"/>
      <c r="W53" s="143" t="s">
        <v>775</v>
      </c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5"/>
      <c r="AR53" s="6" t="s">
        <v>761</v>
      </c>
      <c r="AS53" s="5" t="str">
        <f>IF(W53="","","   "&amp;"["&amp;TEXT($Q53,"000000")&amp;"]"&amp;$W53)</f>
        <v xml:space="preserve">   [020101]エラー: 指定できるパラメータの数は最大2つまでです。</v>
      </c>
    </row>
    <row r="54" spans="4:45" ht="36" customHeight="1">
      <c r="D54" s="168">
        <f t="shared" si="1"/>
        <v>9</v>
      </c>
      <c r="E54" s="169"/>
      <c r="F54" s="77" t="s">
        <v>386</v>
      </c>
      <c r="G54" s="78"/>
      <c r="H54" s="78"/>
      <c r="I54" s="78"/>
      <c r="J54" s="78"/>
      <c r="K54" s="78"/>
      <c r="L54" s="78"/>
      <c r="M54" s="78"/>
      <c r="N54" s="78"/>
      <c r="O54" s="78"/>
      <c r="P54" s="79"/>
      <c r="Q54" s="162">
        <v>20102</v>
      </c>
      <c r="R54" s="163"/>
      <c r="S54" s="164"/>
      <c r="T54" s="165" t="str">
        <f t="shared" si="2"/>
        <v>異常終了</v>
      </c>
      <c r="U54" s="166"/>
      <c r="V54" s="167"/>
      <c r="W54" s="143" t="s">
        <v>402</v>
      </c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5"/>
      <c r="AR54" s="6" t="s">
        <v>761</v>
      </c>
      <c r="AS54" s="5" t="str">
        <f>IF(W54="","","   "&amp;"["&amp;TEXT($Q54,"000000")&amp;"]"&amp;$W54)</f>
        <v xml:space="preserve">   [020102]エラー: パラメータ1は0以上の整数でなければなりません。</v>
      </c>
    </row>
    <row r="55" spans="4:45" ht="36" customHeight="1">
      <c r="D55" s="168">
        <f t="shared" si="1"/>
        <v>10</v>
      </c>
      <c r="E55" s="169"/>
      <c r="F55" s="77" t="s">
        <v>386</v>
      </c>
      <c r="G55" s="78"/>
      <c r="H55" s="78"/>
      <c r="I55" s="78"/>
      <c r="J55" s="78"/>
      <c r="K55" s="78"/>
      <c r="L55" s="78"/>
      <c r="M55" s="78"/>
      <c r="N55" s="78"/>
      <c r="O55" s="78"/>
      <c r="P55" s="79"/>
      <c r="Q55" s="162">
        <v>20103</v>
      </c>
      <c r="R55" s="163"/>
      <c r="S55" s="164"/>
      <c r="T55" s="165" t="str">
        <f t="shared" si="2"/>
        <v>異常終了</v>
      </c>
      <c r="U55" s="166"/>
      <c r="V55" s="167"/>
      <c r="W55" s="143" t="s">
        <v>403</v>
      </c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5"/>
      <c r="AR55" s="6" t="s">
        <v>761</v>
      </c>
      <c r="AS55" s="5" t="str">
        <f>IF(W55="","","   "&amp;"["&amp;TEXT($Q55,"000000")&amp;"]"&amp;$W55)</f>
        <v xml:space="preserve">   [020103]エラー: パラメータ2は数字でなければなりません。</v>
      </c>
    </row>
    <row r="56" spans="4:45" ht="36" customHeight="1">
      <c r="D56" s="168">
        <f t="shared" si="1"/>
        <v>11</v>
      </c>
      <c r="E56" s="169"/>
      <c r="F56" s="77" t="s">
        <v>386</v>
      </c>
      <c r="G56" s="78"/>
      <c r="H56" s="78"/>
      <c r="I56" s="78"/>
      <c r="J56" s="78"/>
      <c r="K56" s="78"/>
      <c r="L56" s="78"/>
      <c r="M56" s="78"/>
      <c r="N56" s="78"/>
      <c r="O56" s="78"/>
      <c r="P56" s="79"/>
      <c r="Q56" s="162">
        <v>20104</v>
      </c>
      <c r="R56" s="163"/>
      <c r="S56" s="164"/>
      <c r="T56" s="165" t="str">
        <f t="shared" si="2"/>
        <v>異常終了</v>
      </c>
      <c r="U56" s="166"/>
      <c r="V56" s="167"/>
      <c r="W56" s="143" t="s">
        <v>404</v>
      </c>
      <c r="X56" s="144"/>
      <c r="Y56" s="144"/>
      <c r="Z56" s="144"/>
      <c r="AA56" s="144"/>
      <c r="AB56" s="144"/>
      <c r="AC56" s="144"/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4"/>
      <c r="AP56" s="144"/>
      <c r="AQ56" s="145"/>
      <c r="AR56" s="6" t="s">
        <v>761</v>
      </c>
      <c r="AS56" s="5" t="str">
        <f>IF(W56="","","   "&amp;"["&amp;TEXT($Q56,"000000")&amp;"]"&amp;$W56)</f>
        <v xml:space="preserve">   [020104]エラー: 整数部が0の場合、小数部の桁数（パラメータ2）を指定してください。</v>
      </c>
    </row>
    <row r="57" spans="4:45" ht="36" customHeight="1">
      <c r="D57" s="168">
        <f t="shared" si="1"/>
        <v>12</v>
      </c>
      <c r="E57" s="169"/>
      <c r="F57" s="77" t="s">
        <v>386</v>
      </c>
      <c r="G57" s="78"/>
      <c r="H57" s="78"/>
      <c r="I57" s="78"/>
      <c r="J57" s="78"/>
      <c r="K57" s="78"/>
      <c r="L57" s="78"/>
      <c r="M57" s="78"/>
      <c r="N57" s="78"/>
      <c r="O57" s="78"/>
      <c r="P57" s="79"/>
      <c r="Q57" s="162">
        <v>20105</v>
      </c>
      <c r="R57" s="163"/>
      <c r="S57" s="164"/>
      <c r="T57" s="165" t="str">
        <f t="shared" si="2"/>
        <v>異常終了</v>
      </c>
      <c r="U57" s="166"/>
      <c r="V57" s="167"/>
      <c r="W57" s="143" t="s">
        <v>405</v>
      </c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5"/>
      <c r="AR57" s="6" t="s">
        <v>761</v>
      </c>
      <c r="AS57" s="5" t="str">
        <f>IF(W57="","","   "&amp;"["&amp;TEXT($Q57,"000000")&amp;"]"&amp;$W57)</f>
        <v xml:space="preserve">   [020105]エラー: 整数部と小数部の桁数がどちらも0の場合、無効です。</v>
      </c>
    </row>
    <row r="58" spans="4:45" ht="36" customHeight="1">
      <c r="D58" s="168">
        <f t="shared" si="1"/>
        <v>13</v>
      </c>
      <c r="E58" s="169"/>
      <c r="F58" s="77" t="s">
        <v>384</v>
      </c>
      <c r="G58" s="78"/>
      <c r="H58" s="78"/>
      <c r="I58" s="78"/>
      <c r="J58" s="78"/>
      <c r="K58" s="78"/>
      <c r="L58" s="78"/>
      <c r="M58" s="78"/>
      <c r="N58" s="78"/>
      <c r="O58" s="78"/>
      <c r="P58" s="79"/>
      <c r="Q58" s="162">
        <v>30001</v>
      </c>
      <c r="R58" s="163"/>
      <c r="S58" s="164"/>
      <c r="T58" s="165" t="str">
        <f t="shared" si="2"/>
        <v>正常終了</v>
      </c>
      <c r="U58" s="166"/>
      <c r="V58" s="167"/>
      <c r="W58" s="143" t="s">
        <v>471</v>
      </c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  <c r="AP58" s="144"/>
      <c r="AQ58" s="145"/>
      <c r="AR58" s="6" t="s">
        <v>761</v>
      </c>
      <c r="AS58" s="5" t="str">
        <f>IF(W58="","","   "&amp;"["&amp;TEXT($Q58,"000000")&amp;"]"&amp;$W58)</f>
        <v xml:space="preserve">   [030001]生成された日付: ${_generated_data}</v>
      </c>
    </row>
    <row r="59" spans="4:45" ht="36" customHeight="1">
      <c r="D59" s="168">
        <f>$D57+1</f>
        <v>13</v>
      </c>
      <c r="E59" s="169"/>
      <c r="F59" s="77" t="s">
        <v>384</v>
      </c>
      <c r="G59" s="78"/>
      <c r="H59" s="78"/>
      <c r="I59" s="78"/>
      <c r="J59" s="78"/>
      <c r="K59" s="78"/>
      <c r="L59" s="78"/>
      <c r="M59" s="78"/>
      <c r="N59" s="78"/>
      <c r="O59" s="78"/>
      <c r="P59" s="79"/>
      <c r="Q59" s="162">
        <v>30101</v>
      </c>
      <c r="R59" s="163"/>
      <c r="S59" s="164"/>
      <c r="T59" s="165" t="str">
        <f>IF(MID(TEXT($Q59,"000000"),3,2)="00","正常終了",IF(MID(TEXT($Q59,"000000"),3,2)="01","異常終了",IF(MID(TEXT($Q59,"000000"),3,2)="02","警告","未設定値")))</f>
        <v>異常終了</v>
      </c>
      <c r="U59" s="166"/>
      <c r="V59" s="167"/>
      <c r="W59" s="143" t="s">
        <v>775</v>
      </c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4"/>
      <c r="AI59" s="144"/>
      <c r="AJ59" s="144"/>
      <c r="AK59" s="144"/>
      <c r="AL59" s="144"/>
      <c r="AM59" s="144"/>
      <c r="AN59" s="144"/>
      <c r="AO59" s="144"/>
      <c r="AP59" s="144"/>
      <c r="AQ59" s="145"/>
      <c r="AR59" s="6" t="s">
        <v>761</v>
      </c>
      <c r="AS59" s="5" t="str">
        <f>IF(W59="","","   "&amp;"["&amp;TEXT($Q59,"000000")&amp;"]"&amp;$W59)</f>
        <v xml:space="preserve">   [030101]エラー: 指定できるパラメータの数は最大2つまでです。</v>
      </c>
    </row>
    <row r="60" spans="4:45" ht="36" customHeight="1">
      <c r="D60" s="168">
        <f>$D58+1</f>
        <v>14</v>
      </c>
      <c r="E60" s="169"/>
      <c r="F60" s="77" t="s">
        <v>384</v>
      </c>
      <c r="G60" s="78"/>
      <c r="H60" s="78"/>
      <c r="I60" s="78"/>
      <c r="J60" s="78"/>
      <c r="K60" s="78"/>
      <c r="L60" s="78"/>
      <c r="M60" s="78"/>
      <c r="N60" s="78"/>
      <c r="O60" s="78"/>
      <c r="P60" s="79"/>
      <c r="Q60" s="162">
        <v>30102</v>
      </c>
      <c r="R60" s="163"/>
      <c r="S60" s="164"/>
      <c r="T60" s="165" t="str">
        <f>IF(MID(TEXT($Q60,"000000"),3,2)="00","正常終了",IF(MID(TEXT($Q60,"000000"),3,2)="01","異常終了",IF(MID(TEXT($Q60,"000000"),3,2)="02","警告","未設定値")))</f>
        <v>異常終了</v>
      </c>
      <c r="U60" s="166"/>
      <c r="V60" s="167"/>
      <c r="W60" s="143" t="s">
        <v>777</v>
      </c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5"/>
      <c r="AR60" s="6" t="s">
        <v>761</v>
      </c>
      <c r="AS60" s="5" t="str">
        <f>IF(W60="","","   "&amp;"["&amp;TEXT($Q60,"000000")&amp;"]"&amp;$W60)</f>
        <v xml:space="preserve">   [030102]エラー: 日付フォーマットには「%」を含める必要があります。例: %Y/%m/%d</v>
      </c>
    </row>
    <row r="61" spans="4:45" ht="36" customHeight="1">
      <c r="D61" s="168">
        <f t="shared" si="1"/>
        <v>15</v>
      </c>
      <c r="E61" s="169"/>
      <c r="F61" s="77" t="s">
        <v>384</v>
      </c>
      <c r="G61" s="78"/>
      <c r="H61" s="78"/>
      <c r="I61" s="78"/>
      <c r="J61" s="78"/>
      <c r="K61" s="78"/>
      <c r="L61" s="78"/>
      <c r="M61" s="78"/>
      <c r="N61" s="78"/>
      <c r="O61" s="78"/>
      <c r="P61" s="79"/>
      <c r="Q61" s="162">
        <v>30103</v>
      </c>
      <c r="R61" s="163"/>
      <c r="S61" s="164"/>
      <c r="T61" s="165" t="str">
        <f>IF(MID(TEXT($Q61,"000000"),3,2)="00","正常終了",IF(MID(TEXT($Q61,"000000"),3,2)="01","異常終了",IF(MID(TEXT($Q61,"000000"),3,2)="02","警告","未設定値")))</f>
        <v>異常終了</v>
      </c>
      <c r="U61" s="166"/>
      <c r="V61" s="167"/>
      <c r="W61" s="143" t="s">
        <v>778</v>
      </c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5"/>
      <c r="AR61" s="6" t="s">
        <v>761</v>
      </c>
      <c r="AS61" s="5" t="str">
        <f>IF(W61="","","   "&amp;"["&amp;TEXT($Q61,"000000")&amp;"]"&amp;$W61)</f>
        <v xml:space="preserve">   [030103]エラー: パラメータ2は「YYYY/MM/DD」形式で指定してください。</v>
      </c>
    </row>
    <row r="62" spans="4:45" ht="36" customHeight="1">
      <c r="D62" s="168">
        <f t="shared" si="1"/>
        <v>16</v>
      </c>
      <c r="E62" s="169"/>
      <c r="F62" s="77" t="s">
        <v>384</v>
      </c>
      <c r="G62" s="78"/>
      <c r="H62" s="78"/>
      <c r="I62" s="78"/>
      <c r="J62" s="78"/>
      <c r="K62" s="78"/>
      <c r="L62" s="78"/>
      <c r="M62" s="78"/>
      <c r="N62" s="78"/>
      <c r="O62" s="78"/>
      <c r="P62" s="79"/>
      <c r="Q62" s="162">
        <v>30104</v>
      </c>
      <c r="R62" s="163"/>
      <c r="S62" s="164"/>
      <c r="T62" s="165" t="str">
        <f>IF(MID(TEXT($Q62,"000000"),3,2)="00","正常終了",IF(MID(TEXT($Q62,"000000"),3,2)="01","異常終了",IF(MID(TEXT($Q62,"000000"),3,2)="02","警告","未設定値")))</f>
        <v>異常終了</v>
      </c>
      <c r="U62" s="166"/>
      <c r="V62" s="167"/>
      <c r="W62" s="143" t="s">
        <v>779</v>
      </c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  <c r="AP62" s="144"/>
      <c r="AQ62" s="145"/>
      <c r="AR62" s="6" t="s">
        <v>761</v>
      </c>
      <c r="AS62" s="5" t="str">
        <f>IF(W62="","","   "&amp;"["&amp;TEXT($Q62,"000000")&amp;"]"&amp;$W62)</f>
        <v xml:space="preserve">   [030104]エラー: 入力された日付またはフォーマットが無効です。日付の指定が誤っているか、フォーマットが正しくありません。</v>
      </c>
    </row>
    <row r="63" spans="4:45" ht="36" customHeight="1">
      <c r="D63" s="168">
        <f t="shared" si="1"/>
        <v>17</v>
      </c>
      <c r="E63" s="169"/>
      <c r="F63" s="40" t="s">
        <v>509</v>
      </c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162">
        <v>210001</v>
      </c>
      <c r="R63" s="163"/>
      <c r="S63" s="164"/>
      <c r="T63" s="165" t="str">
        <f>IF(MID(TEXT($Q63,"000000"),3,2)="00","正常終了",IF(MID(TEXT($Q63,"000000"),3,2)="01","異常終了",IF(MID(TEXT($Q63,"000000"),3,2)="02","警告","未設定値")))</f>
        <v>正常終了</v>
      </c>
      <c r="U63" s="166"/>
      <c r="V63" s="167"/>
      <c r="W63" s="143" t="s">
        <v>535</v>
      </c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  <c r="AP63" s="144"/>
      <c r="AQ63" s="145"/>
      <c r="AR63" s="6" t="s">
        <v>761</v>
      </c>
      <c r="AS63" s="5" t="str">
        <f>IF(W63="","","   "&amp;"["&amp;TEXT($Q63,"000000")&amp;"]"&amp;$W63)</f>
        <v xml:space="preserve">   [210001]スクリプトと設定ファイルに問題なし。</v>
      </c>
    </row>
    <row r="64" spans="4:45" ht="36" customHeight="1">
      <c r="D64" s="168">
        <f t="shared" si="1"/>
        <v>18</v>
      </c>
      <c r="E64" s="169"/>
      <c r="F64" s="40" t="s">
        <v>509</v>
      </c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162">
        <v>210101</v>
      </c>
      <c r="R64" s="163"/>
      <c r="S64" s="164"/>
      <c r="T64" s="165" t="str">
        <f t="shared" ref="T64:T127" si="3">IF(MID(TEXT($Q64,"000000"),3,2)="00","正常終了",IF(MID(TEXT($Q64,"000000"),3,2)="01","異常終了",IF(MID(TEXT($Q64,"000000"),3,2)="02","警告")))</f>
        <v>異常終了</v>
      </c>
      <c r="U64" s="166"/>
      <c r="V64" s="167"/>
      <c r="W64" s="143" t="s">
        <v>782</v>
      </c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  <c r="AP64" s="144"/>
      <c r="AQ64" s="145"/>
      <c r="AR64" s="6" t="s">
        <v>761</v>
      </c>
      <c r="AS64" s="5" t="str">
        <f>IF(W64="","","   "&amp;"["&amp;TEXT($Q64,"000000")&amp;"]"&amp;$W64)</f>
        <v xml:space="preserve">   [210101]エラー: 設定ファイルディレクトリ ${CONFIG_DIR} が存在しません。</v>
      </c>
    </row>
    <row r="65" spans="4:45" ht="36" customHeight="1">
      <c r="D65" s="168">
        <f t="shared" si="1"/>
        <v>19</v>
      </c>
      <c r="E65" s="169"/>
      <c r="F65" s="40" t="s">
        <v>509</v>
      </c>
      <c r="G65" s="41"/>
      <c r="H65" s="41"/>
      <c r="I65" s="41"/>
      <c r="J65" s="41"/>
      <c r="K65" s="41"/>
      <c r="L65" s="41"/>
      <c r="M65" s="41"/>
      <c r="N65" s="41"/>
      <c r="O65" s="41"/>
      <c r="P65" s="42"/>
      <c r="Q65" s="162">
        <v>210102</v>
      </c>
      <c r="R65" s="163"/>
      <c r="S65" s="164"/>
      <c r="T65" s="165" t="str">
        <f t="shared" si="3"/>
        <v>異常終了</v>
      </c>
      <c r="U65" s="166"/>
      <c r="V65" s="167"/>
      <c r="W65" s="143" t="s">
        <v>783</v>
      </c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  <c r="AP65" s="144"/>
      <c r="AQ65" s="145"/>
      <c r="AR65" s="6" t="s">
        <v>761</v>
      </c>
      <c r="AS65" s="5" t="str">
        <f>IF(W65="","","   "&amp;"["&amp;TEXT($Q65,"000000")&amp;"]"&amp;$W65)</f>
        <v xml:space="preserve">   [210102]エラー: スクリプトファイル ${_missing_scripts} が存在しません。</v>
      </c>
    </row>
    <row r="66" spans="4:45" ht="36" customHeight="1">
      <c r="D66" s="168">
        <f t="shared" si="1"/>
        <v>20</v>
      </c>
      <c r="E66" s="169"/>
      <c r="F66" s="40" t="s">
        <v>509</v>
      </c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162">
        <v>210103</v>
      </c>
      <c r="R66" s="163"/>
      <c r="S66" s="164"/>
      <c r="T66" s="165" t="str">
        <f t="shared" si="3"/>
        <v>異常終了</v>
      </c>
      <c r="U66" s="166"/>
      <c r="V66" s="167"/>
      <c r="W66" s="143" t="s">
        <v>784</v>
      </c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  <c r="AP66" s="144"/>
      <c r="AQ66" s="145"/>
      <c r="AR66" s="6" t="s">
        <v>761</v>
      </c>
      <c r="AS66" s="5" t="str">
        <f>IF(W66="","","   "&amp;"["&amp;TEXT($Q66,"000000")&amp;"]"&amp;$W66)</f>
        <v xml:space="preserve">   [210103]エラー: 設定ファイル ${_missing_configs} が存在しません。</v>
      </c>
    </row>
    <row r="67" spans="4:45" ht="36" customHeight="1">
      <c r="D67" s="168">
        <f t="shared" si="1"/>
        <v>21</v>
      </c>
      <c r="E67" s="169"/>
      <c r="F67" s="77" t="s">
        <v>373</v>
      </c>
      <c r="G67" s="78"/>
      <c r="H67" s="78"/>
      <c r="I67" s="78"/>
      <c r="J67" s="78"/>
      <c r="K67" s="78"/>
      <c r="L67" s="78"/>
      <c r="M67" s="78"/>
      <c r="N67" s="78"/>
      <c r="O67" s="78"/>
      <c r="P67" s="79"/>
      <c r="Q67" s="162">
        <v>220001</v>
      </c>
      <c r="R67" s="163"/>
      <c r="S67" s="164"/>
      <c r="T67" s="165" t="str">
        <f t="shared" si="3"/>
        <v>正常終了</v>
      </c>
      <c r="U67" s="166"/>
      <c r="V67" s="167"/>
      <c r="W67" s="143" t="s">
        <v>703</v>
      </c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5"/>
      <c r="AR67" s="6" t="s">
        <v>761</v>
      </c>
      <c r="AS67" s="5" t="str">
        <f>IF(W67="","","   "&amp;"["&amp;TEXT($Q67,"000000")&amp;"]"&amp;$W67)</f>
        <v xml:space="preserve">   [220001]設定ファイルの内容問題なし。</v>
      </c>
    </row>
    <row r="68" spans="4:45" ht="36" customHeight="1">
      <c r="D68" s="168">
        <f t="shared" si="1"/>
        <v>22</v>
      </c>
      <c r="E68" s="169"/>
      <c r="F68" s="77" t="s">
        <v>373</v>
      </c>
      <c r="G68" s="78"/>
      <c r="H68" s="78"/>
      <c r="I68" s="78"/>
      <c r="J68" s="78"/>
      <c r="K68" s="78"/>
      <c r="L68" s="78"/>
      <c r="M68" s="78"/>
      <c r="N68" s="78"/>
      <c r="O68" s="78"/>
      <c r="P68" s="79"/>
      <c r="Q68" s="162">
        <v>220101</v>
      </c>
      <c r="R68" s="163"/>
      <c r="S68" s="164"/>
      <c r="T68" s="165" t="str">
        <f t="shared" si="3"/>
        <v>異常終了</v>
      </c>
      <c r="U68" s="166"/>
      <c r="V68" s="167"/>
      <c r="W68" s="143" t="s">
        <v>704</v>
      </c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  <c r="AL68" s="144"/>
      <c r="AM68" s="144"/>
      <c r="AN68" s="144"/>
      <c r="AO68" s="144"/>
      <c r="AP68" s="144"/>
      <c r="AQ68" s="145"/>
      <c r="AR68" s="6" t="s">
        <v>761</v>
      </c>
      <c r="AS68" s="5" t="str">
        <f>IF(W68="","","   "&amp;"["&amp;TEXT($Q68,"000000")&amp;"]"&amp;$W68)</f>
        <v xml:space="preserve">   [220101]エラー: 設定ファイル${_config_file}が存在しません。</v>
      </c>
    </row>
    <row r="69" spans="4:45" ht="36" customHeight="1">
      <c r="D69" s="168">
        <f t="shared" si="1"/>
        <v>23</v>
      </c>
      <c r="E69" s="169"/>
      <c r="F69" s="77" t="s">
        <v>373</v>
      </c>
      <c r="G69" s="78"/>
      <c r="H69" s="78"/>
      <c r="I69" s="78"/>
      <c r="J69" s="78"/>
      <c r="K69" s="78"/>
      <c r="L69" s="78"/>
      <c r="M69" s="78"/>
      <c r="N69" s="78"/>
      <c r="O69" s="78"/>
      <c r="P69" s="79"/>
      <c r="Q69" s="162">
        <v>220102</v>
      </c>
      <c r="R69" s="163"/>
      <c r="S69" s="164"/>
      <c r="T69" s="165" t="str">
        <f t="shared" si="3"/>
        <v>異常終了</v>
      </c>
      <c r="U69" s="166"/>
      <c r="V69" s="167"/>
      <c r="W69" s="143" t="s">
        <v>788</v>
      </c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  <c r="AL69" s="144"/>
      <c r="AM69" s="144"/>
      <c r="AN69" s="144"/>
      <c r="AO69" s="144"/>
      <c r="AP69" s="144"/>
      <c r="AQ69" s="145"/>
      <c r="AR69" s="6" t="s">
        <v>761</v>
      </c>
      <c r="AS69" s="5" t="str">
        <f>IF(W69="","","   "&amp;"["&amp;TEXT($Q69,"000000")&amp;"]"&amp;$W69)</f>
        <v xml:space="preserve">   [220102]エラー: COLUMN_COUNTSが設定されていません。</v>
      </c>
    </row>
    <row r="70" spans="4:45" ht="36" customHeight="1">
      <c r="D70" s="168">
        <f t="shared" si="1"/>
        <v>24</v>
      </c>
      <c r="E70" s="169"/>
      <c r="F70" s="77" t="s">
        <v>373</v>
      </c>
      <c r="G70" s="78"/>
      <c r="H70" s="78"/>
      <c r="I70" s="78"/>
      <c r="J70" s="78"/>
      <c r="K70" s="78"/>
      <c r="L70" s="78"/>
      <c r="M70" s="78"/>
      <c r="N70" s="78"/>
      <c r="O70" s="78"/>
      <c r="P70" s="79"/>
      <c r="Q70" s="162">
        <v>220103</v>
      </c>
      <c r="R70" s="163"/>
      <c r="S70" s="164"/>
      <c r="T70" s="165" t="str">
        <f t="shared" si="3"/>
        <v>異常終了</v>
      </c>
      <c r="U70" s="166"/>
      <c r="V70" s="167"/>
      <c r="W70" s="143" t="s">
        <v>789</v>
      </c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  <c r="AL70" s="144"/>
      <c r="AM70" s="144"/>
      <c r="AN70" s="144"/>
      <c r="AO70" s="144"/>
      <c r="AP70" s="144"/>
      <c r="AQ70" s="145"/>
      <c r="AR70" s="6" t="s">
        <v>761</v>
      </c>
      <c r="AS70" s="5" t="str">
        <f>IF(W70="","","   "&amp;"["&amp;TEXT($Q70,"000000")&amp;"]"&amp;$W70)</f>
        <v xml:space="preserve">   [220103]エラー: COLUMN_DATA_TYPEが設定されていません。</v>
      </c>
    </row>
    <row r="71" spans="4:45" ht="36" customHeight="1">
      <c r="D71" s="168">
        <f t="shared" si="1"/>
        <v>25</v>
      </c>
      <c r="E71" s="169"/>
      <c r="F71" s="77" t="s">
        <v>373</v>
      </c>
      <c r="G71" s="78"/>
      <c r="H71" s="78"/>
      <c r="I71" s="78"/>
      <c r="J71" s="78"/>
      <c r="K71" s="78"/>
      <c r="L71" s="78"/>
      <c r="M71" s="78"/>
      <c r="N71" s="78"/>
      <c r="O71" s="78"/>
      <c r="P71" s="79"/>
      <c r="Q71" s="162">
        <v>220104</v>
      </c>
      <c r="R71" s="163"/>
      <c r="S71" s="164"/>
      <c r="T71" s="165" t="str">
        <f t="shared" si="3"/>
        <v>異常終了</v>
      </c>
      <c r="U71" s="166"/>
      <c r="V71" s="167"/>
      <c r="W71" s="143" t="s">
        <v>790</v>
      </c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  <c r="AL71" s="144"/>
      <c r="AM71" s="144"/>
      <c r="AN71" s="144"/>
      <c r="AO71" s="144"/>
      <c r="AP71" s="144"/>
      <c r="AQ71" s="145"/>
      <c r="AR71" s="6" t="s">
        <v>761</v>
      </c>
      <c r="AS71" s="5" t="str">
        <f>IF(W71="","","   "&amp;"["&amp;TEXT($Q71,"000000")&amp;"]"&amp;$W71)</f>
        <v xml:space="preserve">   [220104]エラー: COLUMN_DATA_LENGTHが設定されていません。</v>
      </c>
    </row>
    <row r="72" spans="4:45" ht="36" customHeight="1">
      <c r="D72" s="168">
        <f t="shared" si="1"/>
        <v>26</v>
      </c>
      <c r="E72" s="169"/>
      <c r="F72" s="77" t="s">
        <v>373</v>
      </c>
      <c r="G72" s="78"/>
      <c r="H72" s="78"/>
      <c r="I72" s="78"/>
      <c r="J72" s="78"/>
      <c r="K72" s="78"/>
      <c r="L72" s="78"/>
      <c r="M72" s="78"/>
      <c r="N72" s="78"/>
      <c r="O72" s="78"/>
      <c r="P72" s="79"/>
      <c r="Q72" s="162">
        <v>220105</v>
      </c>
      <c r="R72" s="163"/>
      <c r="S72" s="164"/>
      <c r="T72" s="165" t="str">
        <f t="shared" si="3"/>
        <v>異常終了</v>
      </c>
      <c r="U72" s="166"/>
      <c r="V72" s="167"/>
      <c r="W72" s="143" t="s">
        <v>791</v>
      </c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  <c r="AL72" s="144"/>
      <c r="AM72" s="144"/>
      <c r="AN72" s="144"/>
      <c r="AO72" s="144"/>
      <c r="AP72" s="144"/>
      <c r="AQ72" s="145"/>
      <c r="AR72" s="6" t="s">
        <v>761</v>
      </c>
      <c r="AS72" s="5" t="str">
        <f>IF(W72="","","   "&amp;"["&amp;TEXT($Q72,"000000")&amp;"]"&amp;$W72)</f>
        <v xml:space="preserve">   [220105]エラー: COLUMN_DATA_TRIMが設定されていません。</v>
      </c>
    </row>
    <row r="73" spans="4:45" ht="36" customHeight="1">
      <c r="D73" s="168">
        <f t="shared" si="1"/>
        <v>27</v>
      </c>
      <c r="E73" s="169"/>
      <c r="F73" s="77" t="s">
        <v>373</v>
      </c>
      <c r="G73" s="78"/>
      <c r="H73" s="78"/>
      <c r="I73" s="78"/>
      <c r="J73" s="78"/>
      <c r="K73" s="78"/>
      <c r="L73" s="78"/>
      <c r="M73" s="78"/>
      <c r="N73" s="78"/>
      <c r="O73" s="78"/>
      <c r="P73" s="79"/>
      <c r="Q73" s="162">
        <v>220106</v>
      </c>
      <c r="R73" s="163"/>
      <c r="S73" s="164"/>
      <c r="T73" s="165" t="str">
        <f t="shared" si="3"/>
        <v>異常終了</v>
      </c>
      <c r="U73" s="166"/>
      <c r="V73" s="167"/>
      <c r="W73" s="143" t="s">
        <v>792</v>
      </c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  <c r="AL73" s="144"/>
      <c r="AM73" s="144"/>
      <c r="AN73" s="144"/>
      <c r="AO73" s="144"/>
      <c r="AP73" s="144"/>
      <c r="AQ73" s="145"/>
      <c r="AR73" s="6" t="s">
        <v>761</v>
      </c>
      <c r="AS73" s="5" t="str">
        <f>IF(W73="","","   "&amp;"["&amp;TEXT($Q73,"000000")&amp;"]"&amp;$W73)</f>
        <v xml:space="preserve">   [220106]エラー: COLUMN_DATA_SIGNEDが設定されていません。</v>
      </c>
    </row>
    <row r="74" spans="4:45" ht="36" customHeight="1">
      <c r="D74" s="168">
        <f t="shared" si="1"/>
        <v>28</v>
      </c>
      <c r="E74" s="169"/>
      <c r="F74" s="77" t="s">
        <v>373</v>
      </c>
      <c r="G74" s="78"/>
      <c r="H74" s="78"/>
      <c r="I74" s="78"/>
      <c r="J74" s="78"/>
      <c r="K74" s="78"/>
      <c r="L74" s="78"/>
      <c r="M74" s="78"/>
      <c r="N74" s="78"/>
      <c r="O74" s="78"/>
      <c r="P74" s="79"/>
      <c r="Q74" s="162">
        <v>220107</v>
      </c>
      <c r="R74" s="163"/>
      <c r="S74" s="164"/>
      <c r="T74" s="165" t="str">
        <f t="shared" si="3"/>
        <v>異常終了</v>
      </c>
      <c r="U74" s="166"/>
      <c r="V74" s="167"/>
      <c r="W74" s="143" t="s">
        <v>793</v>
      </c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  <c r="AL74" s="144"/>
      <c r="AM74" s="144"/>
      <c r="AN74" s="144"/>
      <c r="AO74" s="144"/>
      <c r="AP74" s="144"/>
      <c r="AQ74" s="145"/>
      <c r="AR74" s="6" t="s">
        <v>761</v>
      </c>
      <c r="AS74" s="5" t="str">
        <f>IF(W74="","","   "&amp;"["&amp;TEXT($Q74,"000000")&amp;"]"&amp;$W74)</f>
        <v xml:space="preserve">   [220107]エラー: SIGN_DIGITが設定されていません。</v>
      </c>
    </row>
    <row r="75" spans="4:45" ht="36" customHeight="1">
      <c r="D75" s="168">
        <f t="shared" si="1"/>
        <v>29</v>
      </c>
      <c r="E75" s="169"/>
      <c r="F75" s="77" t="s">
        <v>373</v>
      </c>
      <c r="G75" s="78"/>
      <c r="H75" s="78"/>
      <c r="I75" s="78"/>
      <c r="J75" s="78"/>
      <c r="K75" s="78"/>
      <c r="L75" s="78"/>
      <c r="M75" s="78"/>
      <c r="N75" s="78"/>
      <c r="O75" s="78"/>
      <c r="P75" s="79"/>
      <c r="Q75" s="162">
        <v>220108</v>
      </c>
      <c r="R75" s="163"/>
      <c r="S75" s="164"/>
      <c r="T75" s="165" t="str">
        <f t="shared" si="3"/>
        <v>異常終了</v>
      </c>
      <c r="U75" s="166"/>
      <c r="V75" s="167"/>
      <c r="W75" s="143" t="s">
        <v>794</v>
      </c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  <c r="AM75" s="144"/>
      <c r="AN75" s="144"/>
      <c r="AO75" s="144"/>
      <c r="AP75" s="144"/>
      <c r="AQ75" s="145"/>
      <c r="AR75" s="6" t="s">
        <v>761</v>
      </c>
      <c r="AS75" s="5" t="str">
        <f>IF(W75="","","   "&amp;"["&amp;TEXT($Q75,"000000")&amp;"]"&amp;$W75)</f>
        <v xml:space="preserve">   [220108]エラー: DATE_SEPARATORが設定されていません。</v>
      </c>
    </row>
    <row r="76" spans="4:45" ht="36" customHeight="1">
      <c r="D76" s="168">
        <f t="shared" si="1"/>
        <v>30</v>
      </c>
      <c r="E76" s="169"/>
      <c r="F76" s="77" t="s">
        <v>373</v>
      </c>
      <c r="G76" s="78"/>
      <c r="H76" s="78"/>
      <c r="I76" s="78"/>
      <c r="J76" s="78"/>
      <c r="K76" s="78"/>
      <c r="L76" s="78"/>
      <c r="M76" s="78"/>
      <c r="N76" s="78"/>
      <c r="O76" s="78"/>
      <c r="P76" s="79"/>
      <c r="Q76" s="162">
        <v>220109</v>
      </c>
      <c r="R76" s="163"/>
      <c r="S76" s="164"/>
      <c r="T76" s="165" t="str">
        <f t="shared" si="3"/>
        <v>異常終了</v>
      </c>
      <c r="U76" s="166"/>
      <c r="V76" s="167"/>
      <c r="W76" s="143" t="s">
        <v>795</v>
      </c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  <c r="AL76" s="144"/>
      <c r="AM76" s="144"/>
      <c r="AN76" s="144"/>
      <c r="AO76" s="144"/>
      <c r="AP76" s="144"/>
      <c r="AQ76" s="145"/>
      <c r="AR76" s="6" t="s">
        <v>761</v>
      </c>
      <c r="AS76" s="5" t="str">
        <f>IF(W76="","","   "&amp;"["&amp;TEXT($Q76,"000000")&amp;"]"&amp;$W76)</f>
        <v xml:space="preserve">   [220109]エラー: TIME_SEPARATORが設定されていません。</v>
      </c>
    </row>
    <row r="77" spans="4:45" ht="36" customHeight="1">
      <c r="D77" s="168">
        <f t="shared" si="1"/>
        <v>31</v>
      </c>
      <c r="E77" s="169"/>
      <c r="F77" s="77" t="s">
        <v>373</v>
      </c>
      <c r="G77" s="78"/>
      <c r="H77" s="78"/>
      <c r="I77" s="78"/>
      <c r="J77" s="78"/>
      <c r="K77" s="78"/>
      <c r="L77" s="78"/>
      <c r="M77" s="78"/>
      <c r="N77" s="78"/>
      <c r="O77" s="78"/>
      <c r="P77" s="79"/>
      <c r="Q77" s="162">
        <v>220110</v>
      </c>
      <c r="R77" s="163"/>
      <c r="S77" s="164"/>
      <c r="T77" s="165" t="str">
        <f t="shared" si="3"/>
        <v>異常終了</v>
      </c>
      <c r="U77" s="166"/>
      <c r="V77" s="167"/>
      <c r="W77" s="143" t="s">
        <v>796</v>
      </c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5"/>
      <c r="AR77" s="6" t="s">
        <v>761</v>
      </c>
      <c r="AS77" s="5" t="str">
        <f>IF(W77="","","   "&amp;"["&amp;TEXT($Q77,"000000")&amp;"]"&amp;$W77)</f>
        <v xml:space="preserve">   [220110]エラー: SEPARATOR_DATE_TIMEが設定されていません。</v>
      </c>
    </row>
    <row r="78" spans="4:45" ht="36" customHeight="1">
      <c r="D78" s="168">
        <f t="shared" si="1"/>
        <v>32</v>
      </c>
      <c r="E78" s="169"/>
      <c r="F78" s="77" t="s">
        <v>373</v>
      </c>
      <c r="G78" s="78"/>
      <c r="H78" s="78"/>
      <c r="I78" s="78"/>
      <c r="J78" s="78"/>
      <c r="K78" s="78"/>
      <c r="L78" s="78"/>
      <c r="M78" s="78"/>
      <c r="N78" s="78"/>
      <c r="O78" s="78"/>
      <c r="P78" s="79"/>
      <c r="Q78" s="162">
        <v>220111</v>
      </c>
      <c r="R78" s="163"/>
      <c r="S78" s="164"/>
      <c r="T78" s="165" t="str">
        <f t="shared" si="3"/>
        <v>異常終了</v>
      </c>
      <c r="U78" s="166"/>
      <c r="V78" s="167"/>
      <c r="W78" s="143" t="s">
        <v>797</v>
      </c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5"/>
      <c r="AR78" s="6" t="s">
        <v>761</v>
      </c>
      <c r="AS78" s="5" t="str">
        <f>IF(W78="","","   "&amp;"["&amp;TEXT($Q78,"000000")&amp;"]"&amp;$W78)</f>
        <v xml:space="preserve">   [220111]エラー: REFERENCE_DATEが設定されていません。</v>
      </c>
    </row>
    <row r="79" spans="4:45" ht="36" customHeight="1">
      <c r="D79" s="168">
        <f t="shared" si="1"/>
        <v>33</v>
      </c>
      <c r="E79" s="169"/>
      <c r="F79" s="77" t="s">
        <v>373</v>
      </c>
      <c r="G79" s="78"/>
      <c r="H79" s="78"/>
      <c r="I79" s="78"/>
      <c r="J79" s="78"/>
      <c r="K79" s="78"/>
      <c r="L79" s="78"/>
      <c r="M79" s="78"/>
      <c r="N79" s="78"/>
      <c r="O79" s="78"/>
      <c r="P79" s="79"/>
      <c r="Q79" s="162">
        <v>220112</v>
      </c>
      <c r="R79" s="163"/>
      <c r="S79" s="164"/>
      <c r="T79" s="165" t="str">
        <f t="shared" si="3"/>
        <v>異常終了</v>
      </c>
      <c r="U79" s="166"/>
      <c r="V79" s="167"/>
      <c r="W79" s="143" t="s">
        <v>798</v>
      </c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5"/>
      <c r="AR79" s="6" t="s">
        <v>761</v>
      </c>
      <c r="AS79" s="5" t="str">
        <f>IF(W79="","","   "&amp;"["&amp;TEXT($Q79,"000000")&amp;"]"&amp;$W79)</f>
        <v xml:space="preserve">   [220112]エラー: CASE_MODEが設定されていません。</v>
      </c>
    </row>
    <row r="80" spans="4:45" ht="36" customHeight="1">
      <c r="D80" s="168">
        <f t="shared" si="1"/>
        <v>34</v>
      </c>
      <c r="E80" s="169"/>
      <c r="F80" s="77" t="s">
        <v>373</v>
      </c>
      <c r="G80" s="78"/>
      <c r="H80" s="78"/>
      <c r="I80" s="78"/>
      <c r="J80" s="78"/>
      <c r="K80" s="78"/>
      <c r="L80" s="78"/>
      <c r="M80" s="78"/>
      <c r="N80" s="78"/>
      <c r="O80" s="78"/>
      <c r="P80" s="79"/>
      <c r="Q80" s="162">
        <v>220113</v>
      </c>
      <c r="R80" s="163"/>
      <c r="S80" s="164"/>
      <c r="T80" s="165" t="str">
        <f t="shared" si="3"/>
        <v>異常終了</v>
      </c>
      <c r="U80" s="166"/>
      <c r="V80" s="167"/>
      <c r="W80" s="143" t="s">
        <v>799</v>
      </c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  <c r="AL80" s="144"/>
      <c r="AM80" s="144"/>
      <c r="AN80" s="144"/>
      <c r="AO80" s="144"/>
      <c r="AP80" s="144"/>
      <c r="AQ80" s="145"/>
      <c r="AR80" s="6" t="s">
        <v>761</v>
      </c>
      <c r="AS80" s="5" t="str">
        <f>IF(W80="","","   "&amp;"["&amp;TEXT($Q80,"000000")&amp;"]"&amp;$W80)</f>
        <v xml:space="preserve">   [220113]エラー: MULTIBYTE_STRINGが設定されていません。</v>
      </c>
    </row>
    <row r="81" spans="4:45" ht="36" customHeight="1">
      <c r="D81" s="168">
        <f t="shared" si="1"/>
        <v>35</v>
      </c>
      <c r="E81" s="169"/>
      <c r="F81" s="77" t="s">
        <v>373</v>
      </c>
      <c r="G81" s="78"/>
      <c r="H81" s="78"/>
      <c r="I81" s="78"/>
      <c r="J81" s="78"/>
      <c r="K81" s="78"/>
      <c r="L81" s="78"/>
      <c r="M81" s="78"/>
      <c r="N81" s="78"/>
      <c r="O81" s="78"/>
      <c r="P81" s="79"/>
      <c r="Q81" s="162">
        <v>220114</v>
      </c>
      <c r="R81" s="163"/>
      <c r="S81" s="164"/>
      <c r="T81" s="165" t="str">
        <f t="shared" si="3"/>
        <v>異常終了</v>
      </c>
      <c r="U81" s="166"/>
      <c r="V81" s="167"/>
      <c r="W81" s="143" t="s">
        <v>800</v>
      </c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5"/>
      <c r="AR81" s="6" t="s">
        <v>761</v>
      </c>
      <c r="AS81" s="5" t="str">
        <f>IF(W81="","","   "&amp;"["&amp;TEXT($Q81,"000000")&amp;"]"&amp;$W81)</f>
        <v xml:space="preserve">   [220114]エラー: COLUMN_COUNTSは1以上の整数を指定してください。</v>
      </c>
    </row>
    <row r="82" spans="4:45" ht="36" customHeight="1">
      <c r="D82" s="168">
        <f t="shared" si="1"/>
        <v>36</v>
      </c>
      <c r="E82" s="169"/>
      <c r="F82" s="77" t="s">
        <v>373</v>
      </c>
      <c r="G82" s="78"/>
      <c r="H82" s="78"/>
      <c r="I82" s="78"/>
      <c r="J82" s="78"/>
      <c r="K82" s="78"/>
      <c r="L82" s="78"/>
      <c r="M82" s="78"/>
      <c r="N82" s="78"/>
      <c r="O82" s="78"/>
      <c r="P82" s="79"/>
      <c r="Q82" s="162">
        <v>220115</v>
      </c>
      <c r="R82" s="163"/>
      <c r="S82" s="164"/>
      <c r="T82" s="165" t="str">
        <f t="shared" si="3"/>
        <v>異常終了</v>
      </c>
      <c r="U82" s="166"/>
      <c r="V82" s="167"/>
      <c r="W82" s="143" t="s">
        <v>801</v>
      </c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  <c r="AP82" s="144"/>
      <c r="AQ82" s="145"/>
      <c r="AR82" s="6" t="s">
        <v>761</v>
      </c>
      <c r="AS82" s="5" t="str">
        <f>IF(W82="","","   "&amp;"["&amp;TEXT($Q82,"000000")&amp;"]"&amp;$W82)</f>
        <v xml:space="preserve">   [220115]エラー: COLUMN_DATA_TYPEの項目数がCOLUMN_COUNTSと異なります。</v>
      </c>
    </row>
    <row r="83" spans="4:45" ht="36" customHeight="1">
      <c r="D83" s="168">
        <f t="shared" si="1"/>
        <v>37</v>
      </c>
      <c r="E83" s="169"/>
      <c r="F83" s="77" t="s">
        <v>373</v>
      </c>
      <c r="G83" s="78"/>
      <c r="H83" s="78"/>
      <c r="I83" s="78"/>
      <c r="J83" s="78"/>
      <c r="K83" s="78"/>
      <c r="L83" s="78"/>
      <c r="M83" s="78"/>
      <c r="N83" s="78"/>
      <c r="O83" s="78"/>
      <c r="P83" s="79"/>
      <c r="Q83" s="162">
        <v>220116</v>
      </c>
      <c r="R83" s="163"/>
      <c r="S83" s="164"/>
      <c r="T83" s="165" t="str">
        <f t="shared" si="3"/>
        <v>異常終了</v>
      </c>
      <c r="U83" s="166"/>
      <c r="V83" s="167"/>
      <c r="W83" s="143" t="s">
        <v>802</v>
      </c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  <c r="AP83" s="144"/>
      <c r="AQ83" s="145"/>
      <c r="AR83" s="6" t="s">
        <v>761</v>
      </c>
      <c r="AS83" s="5" t="str">
        <f>IF(W83="","","   "&amp;"["&amp;TEXT($Q83,"000000")&amp;"]"&amp;$W83)</f>
        <v xml:space="preserve">   [220116]エラー: COLUMN_DATA_LENGTHの項目数がCOLUMN_COUNTSと異なります。</v>
      </c>
    </row>
    <row r="84" spans="4:45" ht="36" customHeight="1">
      <c r="D84" s="168">
        <f t="shared" si="1"/>
        <v>38</v>
      </c>
      <c r="E84" s="169"/>
      <c r="F84" s="77" t="s">
        <v>373</v>
      </c>
      <c r="G84" s="78"/>
      <c r="H84" s="78"/>
      <c r="I84" s="78"/>
      <c r="J84" s="78"/>
      <c r="K84" s="78"/>
      <c r="L84" s="78"/>
      <c r="M84" s="78"/>
      <c r="N84" s="78"/>
      <c r="O84" s="78"/>
      <c r="P84" s="79"/>
      <c r="Q84" s="162">
        <v>220117</v>
      </c>
      <c r="R84" s="163"/>
      <c r="S84" s="164"/>
      <c r="T84" s="165" t="str">
        <f t="shared" si="3"/>
        <v>異常終了</v>
      </c>
      <c r="U84" s="166"/>
      <c r="V84" s="167"/>
      <c r="W84" s="143" t="s">
        <v>803</v>
      </c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  <c r="AP84" s="144"/>
      <c r="AQ84" s="145"/>
      <c r="AR84" s="6" t="s">
        <v>761</v>
      </c>
      <c r="AS84" s="5" t="str">
        <f>IF(W84="","","   "&amp;"["&amp;TEXT($Q84,"000000")&amp;"]"&amp;$W84)</f>
        <v xml:space="preserve">   [220117]エラー: COLUMN_DATA_TRIMの項目数がCOLUMN_COUNTSと異なります。</v>
      </c>
    </row>
    <row r="85" spans="4:45" ht="36" customHeight="1">
      <c r="D85" s="168">
        <f t="shared" si="1"/>
        <v>39</v>
      </c>
      <c r="E85" s="169"/>
      <c r="F85" s="77" t="s">
        <v>373</v>
      </c>
      <c r="G85" s="78"/>
      <c r="H85" s="78"/>
      <c r="I85" s="78"/>
      <c r="J85" s="78"/>
      <c r="K85" s="78"/>
      <c r="L85" s="78"/>
      <c r="M85" s="78"/>
      <c r="N85" s="78"/>
      <c r="O85" s="78"/>
      <c r="P85" s="79"/>
      <c r="Q85" s="162">
        <v>220118</v>
      </c>
      <c r="R85" s="163"/>
      <c r="S85" s="164"/>
      <c r="T85" s="165" t="str">
        <f t="shared" si="3"/>
        <v>異常終了</v>
      </c>
      <c r="U85" s="166"/>
      <c r="V85" s="167"/>
      <c r="W85" s="143" t="s">
        <v>804</v>
      </c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5"/>
      <c r="AR85" s="6" t="s">
        <v>761</v>
      </c>
      <c r="AS85" s="5" t="str">
        <f>IF(W85="","","   "&amp;"["&amp;TEXT($Q85,"000000")&amp;"]"&amp;$W85)</f>
        <v xml:space="preserve">   [220118]エラー: COLUMN_DATA_SIGNEDの項目数がCOLUMN_COUNTSと異なります。</v>
      </c>
    </row>
    <row r="86" spans="4:45" ht="36" customHeight="1">
      <c r="D86" s="168">
        <f t="shared" si="1"/>
        <v>40</v>
      </c>
      <c r="E86" s="169"/>
      <c r="F86" s="77" t="s">
        <v>373</v>
      </c>
      <c r="G86" s="78"/>
      <c r="H86" s="78"/>
      <c r="I86" s="78"/>
      <c r="J86" s="78"/>
      <c r="K86" s="78"/>
      <c r="L86" s="78"/>
      <c r="M86" s="78"/>
      <c r="N86" s="78"/>
      <c r="O86" s="78"/>
      <c r="P86" s="79"/>
      <c r="Q86" s="162">
        <v>220119</v>
      </c>
      <c r="R86" s="163"/>
      <c r="S86" s="164"/>
      <c r="T86" s="165" t="str">
        <f t="shared" si="3"/>
        <v>異常終了</v>
      </c>
      <c r="U86" s="166"/>
      <c r="V86" s="167"/>
      <c r="W86" s="143" t="s">
        <v>805</v>
      </c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  <c r="AL86" s="144"/>
      <c r="AM86" s="144"/>
      <c r="AN86" s="144"/>
      <c r="AO86" s="144"/>
      <c r="AP86" s="144"/>
      <c r="AQ86" s="145"/>
      <c r="AR86" s="6" t="s">
        <v>761</v>
      </c>
      <c r="AS86" s="5" t="str">
        <f>IF(W86="","","   "&amp;"["&amp;TEXT($Q86,"000000")&amp;"]"&amp;$W86)</f>
        <v xml:space="preserve">   [220119]エラー: 無効なデータタイプ${_type}が指定されています。</v>
      </c>
    </row>
    <row r="87" spans="4:45" ht="36" customHeight="1">
      <c r="D87" s="168">
        <f t="shared" si="1"/>
        <v>41</v>
      </c>
      <c r="E87" s="169"/>
      <c r="F87" s="77" t="s">
        <v>373</v>
      </c>
      <c r="G87" s="78"/>
      <c r="H87" s="78"/>
      <c r="I87" s="78"/>
      <c r="J87" s="78"/>
      <c r="K87" s="78"/>
      <c r="L87" s="78"/>
      <c r="M87" s="78"/>
      <c r="N87" s="78"/>
      <c r="O87" s="78"/>
      <c r="P87" s="79"/>
      <c r="Q87" s="162">
        <v>220120</v>
      </c>
      <c r="R87" s="163"/>
      <c r="S87" s="164"/>
      <c r="T87" s="165" t="str">
        <f t="shared" si="3"/>
        <v>異常終了</v>
      </c>
      <c r="U87" s="166"/>
      <c r="V87" s="167"/>
      <c r="W87" s="143" t="s">
        <v>806</v>
      </c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5"/>
      <c r="AR87" s="6" t="s">
        <v>761</v>
      </c>
      <c r="AS87" s="5" t="str">
        <f>IF(W87="","","   "&amp;"["&amp;TEXT($Q87,"000000")&amp;"]"&amp;$W87)</f>
        <v xml:space="preserve">   [220120]エラー: 無効なトリム${_type}が指定されています。'NONE' または 'FT', 'BT', 'ft', 'bt' を含む文字列を指定してください。</v>
      </c>
    </row>
    <row r="88" spans="4:45" ht="36" customHeight="1">
      <c r="D88" s="168">
        <f t="shared" si="1"/>
        <v>42</v>
      </c>
      <c r="E88" s="169"/>
      <c r="F88" s="77" t="s">
        <v>373</v>
      </c>
      <c r="G88" s="78"/>
      <c r="H88" s="78"/>
      <c r="I88" s="78"/>
      <c r="J88" s="78"/>
      <c r="K88" s="78"/>
      <c r="L88" s="78"/>
      <c r="M88" s="78"/>
      <c r="N88" s="78"/>
      <c r="O88" s="78"/>
      <c r="P88" s="79"/>
      <c r="Q88" s="162">
        <v>220121</v>
      </c>
      <c r="R88" s="163"/>
      <c r="S88" s="164"/>
      <c r="T88" s="165" t="str">
        <f t="shared" si="3"/>
        <v>異常終了</v>
      </c>
      <c r="U88" s="166"/>
      <c r="V88" s="167"/>
      <c r="W88" s="143" t="s">
        <v>807</v>
      </c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5"/>
      <c r="AR88" s="6" t="s">
        <v>761</v>
      </c>
      <c r="AS88" s="5" t="str">
        <f>IF(W88="","","   "&amp;"["&amp;TEXT($Q88,"000000")&amp;"]"&amp;$W88)</f>
        <v xml:space="preserve">   [220121]エラー: 無効な値${_type}が指定されています。</v>
      </c>
    </row>
    <row r="89" spans="4:45" ht="36" customHeight="1">
      <c r="D89" s="168">
        <f t="shared" si="1"/>
        <v>43</v>
      </c>
      <c r="E89" s="169"/>
      <c r="F89" s="77" t="s">
        <v>373</v>
      </c>
      <c r="G89" s="78"/>
      <c r="H89" s="78"/>
      <c r="I89" s="78"/>
      <c r="J89" s="78"/>
      <c r="K89" s="78"/>
      <c r="L89" s="78"/>
      <c r="M89" s="78"/>
      <c r="N89" s="78"/>
      <c r="O89" s="78"/>
      <c r="P89" s="79"/>
      <c r="Q89" s="162">
        <v>220122</v>
      </c>
      <c r="R89" s="163"/>
      <c r="S89" s="164"/>
      <c r="T89" s="165" t="str">
        <f t="shared" si="3"/>
        <v>異常終了</v>
      </c>
      <c r="U89" s="166"/>
      <c r="V89" s="167"/>
      <c r="W89" s="143" t="s">
        <v>808</v>
      </c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4"/>
      <c r="AQ89" s="145"/>
      <c r="AR89" s="6" t="s">
        <v>761</v>
      </c>
      <c r="AS89" s="5" t="str">
        <f>IF(W89="","","   "&amp;"["&amp;TEXT($Q89,"000000")&amp;"]"&amp;$W89)</f>
        <v xml:space="preserve">   [220122]エラー: SIGN_DIGITは「0」または「1」を指定してください。</v>
      </c>
    </row>
    <row r="90" spans="4:45" ht="36" customHeight="1">
      <c r="D90" s="168">
        <f t="shared" si="1"/>
        <v>44</v>
      </c>
      <c r="E90" s="169"/>
      <c r="F90" s="77" t="s">
        <v>373</v>
      </c>
      <c r="G90" s="78"/>
      <c r="H90" s="78"/>
      <c r="I90" s="78"/>
      <c r="J90" s="78"/>
      <c r="K90" s="78"/>
      <c r="L90" s="78"/>
      <c r="M90" s="78"/>
      <c r="N90" s="78"/>
      <c r="O90" s="78"/>
      <c r="P90" s="79"/>
      <c r="Q90" s="162">
        <v>220123</v>
      </c>
      <c r="R90" s="163"/>
      <c r="S90" s="164"/>
      <c r="T90" s="165" t="str">
        <f t="shared" si="3"/>
        <v>異常終了</v>
      </c>
      <c r="U90" s="166"/>
      <c r="V90" s="167"/>
      <c r="W90" s="143" t="s">
        <v>809</v>
      </c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5"/>
      <c r="AR90" s="6" t="s">
        <v>761</v>
      </c>
      <c r="AS90" s="5" t="str">
        <f>IF(W90="","","   "&amp;"["&amp;TEXT($Q90,"000000")&amp;"]"&amp;$W90)</f>
        <v xml:space="preserve">   [220123]エラー: 無効な日付区切り文字です。「/」、「-」、または「NONE」を指定してください。</v>
      </c>
    </row>
    <row r="91" spans="4:45" ht="36" customHeight="1">
      <c r="D91" s="168">
        <f t="shared" si="1"/>
        <v>45</v>
      </c>
      <c r="E91" s="169"/>
      <c r="F91" s="77" t="s">
        <v>373</v>
      </c>
      <c r="G91" s="78"/>
      <c r="H91" s="78"/>
      <c r="I91" s="78"/>
      <c r="J91" s="78"/>
      <c r="K91" s="78"/>
      <c r="L91" s="78"/>
      <c r="M91" s="78"/>
      <c r="N91" s="78"/>
      <c r="O91" s="78"/>
      <c r="P91" s="79"/>
      <c r="Q91" s="162">
        <v>220124</v>
      </c>
      <c r="R91" s="163"/>
      <c r="S91" s="164"/>
      <c r="T91" s="165" t="str">
        <f t="shared" si="3"/>
        <v>異常終了</v>
      </c>
      <c r="U91" s="166"/>
      <c r="V91" s="167"/>
      <c r="W91" s="185" t="s">
        <v>810</v>
      </c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7"/>
      <c r="AR91" s="6" t="s">
        <v>761</v>
      </c>
      <c r="AS91" s="5" t="str">
        <f>IF(W91="","","   "&amp;"["&amp;TEXT($Q91,"000000")&amp;"]"&amp;$W91)</f>
        <v xml:space="preserve">   [220124]エラー: 無効な時間区切り文字です。「:」または「NONE」を指定してください。</v>
      </c>
    </row>
    <row r="92" spans="4:45" ht="36" customHeight="1">
      <c r="D92" s="168">
        <f t="shared" si="1"/>
        <v>46</v>
      </c>
      <c r="E92" s="169"/>
      <c r="F92" s="77" t="s">
        <v>373</v>
      </c>
      <c r="G92" s="78"/>
      <c r="H92" s="78"/>
      <c r="I92" s="78"/>
      <c r="J92" s="78"/>
      <c r="K92" s="78"/>
      <c r="L92" s="78"/>
      <c r="M92" s="78"/>
      <c r="N92" s="78"/>
      <c r="O92" s="78"/>
      <c r="P92" s="79"/>
      <c r="Q92" s="162">
        <v>220125</v>
      </c>
      <c r="R92" s="163"/>
      <c r="S92" s="164"/>
      <c r="T92" s="165" t="str">
        <f t="shared" si="3"/>
        <v>異常終了</v>
      </c>
      <c r="U92" s="166"/>
      <c r="V92" s="167"/>
      <c r="W92" s="185" t="s">
        <v>811</v>
      </c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6"/>
      <c r="AL92" s="186"/>
      <c r="AM92" s="186"/>
      <c r="AN92" s="186"/>
      <c r="AO92" s="186"/>
      <c r="AP92" s="186"/>
      <c r="AQ92" s="187"/>
      <c r="AR92" s="6" t="s">
        <v>761</v>
      </c>
      <c r="AS92" s="5" t="str">
        <f>IF(W92="","","   "&amp;"["&amp;TEXT($Q92,"000000")&amp;"]"&amp;$W92)</f>
        <v xml:space="preserve">   [220125]エラー: 無効な日付・時間区切り文字です。「NONE」または「SPACE」を指定してください。</v>
      </c>
    </row>
    <row r="93" spans="4:45" ht="36" customHeight="1">
      <c r="D93" s="168">
        <f t="shared" si="1"/>
        <v>47</v>
      </c>
      <c r="E93" s="169"/>
      <c r="F93" s="77" t="s">
        <v>373</v>
      </c>
      <c r="G93" s="78"/>
      <c r="H93" s="78"/>
      <c r="I93" s="78"/>
      <c r="J93" s="78"/>
      <c r="K93" s="78"/>
      <c r="L93" s="78"/>
      <c r="M93" s="78"/>
      <c r="N93" s="78"/>
      <c r="O93" s="78"/>
      <c r="P93" s="79"/>
      <c r="Q93" s="162">
        <v>220126</v>
      </c>
      <c r="R93" s="163"/>
      <c r="S93" s="164"/>
      <c r="T93" s="165" t="str">
        <f t="shared" si="3"/>
        <v>異常終了</v>
      </c>
      <c r="U93" s="166"/>
      <c r="V93" s="167"/>
      <c r="W93" s="185" t="s">
        <v>710</v>
      </c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7"/>
      <c r="AR93" s="6" t="s">
        <v>761</v>
      </c>
      <c r="AS93" s="5" t="str">
        <f>IF(W93="","","   "&amp;"["&amp;TEXT($Q93,"000000")&amp;"]"&amp;$W93)</f>
        <v xml:space="preserve">   [220126]エラー: 無効な日付です。${REFERENCE_DATE}は無効な日付です。(GNU date (Linux))</v>
      </c>
    </row>
    <row r="94" spans="4:45" ht="36" customHeight="1">
      <c r="D94" s="168">
        <f t="shared" si="1"/>
        <v>48</v>
      </c>
      <c r="E94" s="169"/>
      <c r="F94" s="77" t="s">
        <v>373</v>
      </c>
      <c r="G94" s="78"/>
      <c r="H94" s="78"/>
      <c r="I94" s="78"/>
      <c r="J94" s="78"/>
      <c r="K94" s="78"/>
      <c r="L94" s="78"/>
      <c r="M94" s="78"/>
      <c r="N94" s="78"/>
      <c r="O94" s="78"/>
      <c r="P94" s="79"/>
      <c r="Q94" s="162">
        <v>220127</v>
      </c>
      <c r="R94" s="163"/>
      <c r="S94" s="164"/>
      <c r="T94" s="165" t="str">
        <f t="shared" si="3"/>
        <v>異常終了</v>
      </c>
      <c r="U94" s="166"/>
      <c r="V94" s="167"/>
      <c r="W94" s="185" t="s">
        <v>711</v>
      </c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86"/>
      <c r="AM94" s="186"/>
      <c r="AN94" s="186"/>
      <c r="AO94" s="186"/>
      <c r="AP94" s="186"/>
      <c r="AQ94" s="187"/>
      <c r="AR94" s="6" t="s">
        <v>761</v>
      </c>
      <c r="AS94" s="5" t="str">
        <f>IF(W94="","","   "&amp;"["&amp;TEXT($Q94,"000000")&amp;"]"&amp;$W94)</f>
        <v xml:space="preserve">   [220127]エラー: 無効な日付です。${REFERENCE_DATE}は無効な日付です。(BSD/macOS date)</v>
      </c>
    </row>
    <row r="95" spans="4:45" ht="36" customHeight="1">
      <c r="D95" s="168">
        <f t="shared" si="1"/>
        <v>49</v>
      </c>
      <c r="E95" s="169"/>
      <c r="F95" s="77" t="s">
        <v>373</v>
      </c>
      <c r="G95" s="78"/>
      <c r="H95" s="78"/>
      <c r="I95" s="78"/>
      <c r="J95" s="78"/>
      <c r="K95" s="78"/>
      <c r="L95" s="78"/>
      <c r="M95" s="78"/>
      <c r="N95" s="78"/>
      <c r="O95" s="78"/>
      <c r="P95" s="79"/>
      <c r="Q95" s="162">
        <v>220128</v>
      </c>
      <c r="R95" s="163"/>
      <c r="S95" s="164"/>
      <c r="T95" s="165" t="str">
        <f t="shared" si="3"/>
        <v>異常終了</v>
      </c>
      <c r="U95" s="166"/>
      <c r="V95" s="167"/>
      <c r="W95" s="185" t="s">
        <v>812</v>
      </c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86"/>
      <c r="AM95" s="186"/>
      <c r="AN95" s="186"/>
      <c r="AO95" s="186"/>
      <c r="AP95" s="186"/>
      <c r="AQ95" s="187"/>
      <c r="AR95" s="6" t="s">
        <v>761</v>
      </c>
      <c r="AS95" s="5" t="str">
        <f>IF(W95="","","   "&amp;"["&amp;TEXT($Q95,"000000")&amp;"]"&amp;$W95)</f>
        <v xml:space="preserve">   [220128]エラー: 無効なCASE_MODEの値です。「UPPER」「LOWER」「NONE」のいずれかを指定してください。</v>
      </c>
    </row>
    <row r="96" spans="4:45" ht="36" customHeight="1">
      <c r="D96" s="168">
        <f t="shared" si="1"/>
        <v>50</v>
      </c>
      <c r="E96" s="169"/>
      <c r="F96" s="77" t="s">
        <v>373</v>
      </c>
      <c r="G96" s="78"/>
      <c r="H96" s="78"/>
      <c r="I96" s="78"/>
      <c r="J96" s="78"/>
      <c r="K96" s="78"/>
      <c r="L96" s="78"/>
      <c r="M96" s="78"/>
      <c r="N96" s="78"/>
      <c r="O96" s="78"/>
      <c r="P96" s="79"/>
      <c r="Q96" s="162">
        <v>220129</v>
      </c>
      <c r="R96" s="163"/>
      <c r="S96" s="164"/>
      <c r="T96" s="165" t="str">
        <f t="shared" si="3"/>
        <v>異常終了</v>
      </c>
      <c r="U96" s="166"/>
      <c r="V96" s="167"/>
      <c r="W96" s="185" t="s">
        <v>813</v>
      </c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6"/>
      <c r="AL96" s="186"/>
      <c r="AM96" s="186"/>
      <c r="AN96" s="186"/>
      <c r="AO96" s="186"/>
      <c r="AP96" s="186"/>
      <c r="AQ96" s="187"/>
      <c r="AR96" s="6" t="s">
        <v>761</v>
      </c>
      <c r="AS96" s="5" t="str">
        <f>IF(W96="","","   "&amp;"["&amp;TEXT($Q96,"000000")&amp;"]"&amp;$W96)</f>
        <v xml:space="preserve">   [220129]エラー: マルチバイトの1文字を設定してください。</v>
      </c>
    </row>
    <row r="97" spans="4:45" ht="36" customHeight="1">
      <c r="D97" s="168">
        <f t="shared" si="1"/>
        <v>51</v>
      </c>
      <c r="E97" s="169"/>
      <c r="F97" s="77" t="s">
        <v>373</v>
      </c>
      <c r="G97" s="78"/>
      <c r="H97" s="78"/>
      <c r="I97" s="78"/>
      <c r="J97" s="78"/>
      <c r="K97" s="78"/>
      <c r="L97" s="78"/>
      <c r="M97" s="78"/>
      <c r="N97" s="78"/>
      <c r="O97" s="78"/>
      <c r="P97" s="79"/>
      <c r="Q97" s="162">
        <v>220130</v>
      </c>
      <c r="R97" s="163"/>
      <c r="S97" s="164"/>
      <c r="T97" s="165" t="str">
        <f t="shared" si="3"/>
        <v>異常終了</v>
      </c>
      <c r="U97" s="166"/>
      <c r="V97" s="167"/>
      <c r="W97" s="185" t="s">
        <v>814</v>
      </c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86"/>
      <c r="AM97" s="186"/>
      <c r="AN97" s="186"/>
      <c r="AO97" s="186"/>
      <c r="AP97" s="186"/>
      <c r="AQ97" s="187"/>
      <c r="AR97" s="6" t="s">
        <v>761</v>
      </c>
      <c r="AS97" s="5" t="str">
        <f>IF(W97="","","   "&amp;"["&amp;TEXT($Q97,"000000")&amp;"]"&amp;$W97)</f>
        <v xml:space="preserve">   [220130]エラー: 第${_item_number}項目 - データ型 charの設定桁数は${_length}です。1以上の整数を指定してください。</v>
      </c>
    </row>
    <row r="98" spans="4:45" ht="36" customHeight="1">
      <c r="D98" s="168">
        <f t="shared" si="1"/>
        <v>52</v>
      </c>
      <c r="E98" s="169"/>
      <c r="F98" s="77" t="s">
        <v>373</v>
      </c>
      <c r="G98" s="78"/>
      <c r="H98" s="78"/>
      <c r="I98" s="78"/>
      <c r="J98" s="78"/>
      <c r="K98" s="78"/>
      <c r="L98" s="78"/>
      <c r="M98" s="78"/>
      <c r="N98" s="78"/>
      <c r="O98" s="78"/>
      <c r="P98" s="79"/>
      <c r="Q98" s="162">
        <v>220131</v>
      </c>
      <c r="R98" s="163"/>
      <c r="S98" s="164"/>
      <c r="T98" s="165" t="str">
        <f t="shared" si="3"/>
        <v>異常終了</v>
      </c>
      <c r="U98" s="166"/>
      <c r="V98" s="167"/>
      <c r="W98" s="185" t="s">
        <v>815</v>
      </c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86"/>
      <c r="AM98" s="186"/>
      <c r="AN98" s="186"/>
      <c r="AO98" s="186"/>
      <c r="AP98" s="186"/>
      <c r="AQ98" s="187"/>
      <c r="AR98" s="6" t="s">
        <v>761</v>
      </c>
      <c r="AS98" s="5" t="str">
        <f>IF(W98="","","   "&amp;"["&amp;TEXT($Q98,"000000")&amp;"]"&amp;$W98)</f>
        <v xml:space="preserve">   [220131]エラー: 「FT」または「BT」を指定した場合、_lengthは3以上である必要があります。</v>
      </c>
    </row>
    <row r="99" spans="4:45" ht="36" customHeight="1">
      <c r="D99" s="168">
        <f t="shared" si="1"/>
        <v>53</v>
      </c>
      <c r="E99" s="169"/>
      <c r="F99" s="77" t="s">
        <v>373</v>
      </c>
      <c r="G99" s="78"/>
      <c r="H99" s="78"/>
      <c r="I99" s="78"/>
      <c r="J99" s="78"/>
      <c r="K99" s="78"/>
      <c r="L99" s="78"/>
      <c r="M99" s="78"/>
      <c r="N99" s="78"/>
      <c r="O99" s="78"/>
      <c r="P99" s="79"/>
      <c r="Q99" s="162">
        <v>220132</v>
      </c>
      <c r="R99" s="163"/>
      <c r="S99" s="164"/>
      <c r="T99" s="165" t="str">
        <f t="shared" si="3"/>
        <v>異常終了</v>
      </c>
      <c r="U99" s="166"/>
      <c r="V99" s="167"/>
      <c r="W99" s="143" t="s">
        <v>816</v>
      </c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  <c r="AL99" s="144"/>
      <c r="AM99" s="144"/>
      <c r="AN99" s="144"/>
      <c r="AO99" s="144"/>
      <c r="AP99" s="144"/>
      <c r="AQ99" s="145"/>
      <c r="AR99" s="6" t="s">
        <v>761</v>
      </c>
      <c r="AS99" s="5" t="str">
        <f>IF(W99="","","   "&amp;"["&amp;TEXT($Q99,"000000")&amp;"]"&amp;$W99)</f>
        <v xml:space="preserve">   [220132]エラー: 「ft」または「bt」を指定した場合、_lengthは2以上である必要があります。</v>
      </c>
    </row>
    <row r="100" spans="4:45" ht="36" customHeight="1">
      <c r="D100" s="168">
        <f t="shared" si="1"/>
        <v>54</v>
      </c>
      <c r="E100" s="169"/>
      <c r="F100" s="77" t="s">
        <v>373</v>
      </c>
      <c r="G100" s="78"/>
      <c r="H100" s="78"/>
      <c r="I100" s="78"/>
      <c r="J100" s="78"/>
      <c r="K100" s="78"/>
      <c r="L100" s="78"/>
      <c r="M100" s="78"/>
      <c r="N100" s="78"/>
      <c r="O100" s="78"/>
      <c r="P100" s="79"/>
      <c r="Q100" s="162">
        <v>220133</v>
      </c>
      <c r="R100" s="163"/>
      <c r="S100" s="164"/>
      <c r="T100" s="165" t="str">
        <f t="shared" si="3"/>
        <v>異常終了</v>
      </c>
      <c r="U100" s="166"/>
      <c r="V100" s="167"/>
      <c r="W100" s="143" t="s">
        <v>817</v>
      </c>
      <c r="X100" s="144"/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/>
      <c r="AK100" s="144"/>
      <c r="AL100" s="144"/>
      <c r="AM100" s="144"/>
      <c r="AN100" s="144"/>
      <c r="AO100" s="144"/>
      <c r="AP100" s="144"/>
      <c r="AQ100" s="145"/>
      <c r="AR100" s="6" t="s">
        <v>761</v>
      </c>
      <c r="AS100" s="5" t="str">
        <f>IF(W100="","","   "&amp;"["&amp;TEXT($Q100,"000000")&amp;"]"&amp;$W100)</f>
        <v xml:space="preserve">   [220133]エラー: 第${_item_number}項目 - データ型 stringの設定桁数は${_length}です。1以上の整数を指定してください。</v>
      </c>
    </row>
    <row r="101" spans="4:45" ht="36" customHeight="1">
      <c r="D101" s="168">
        <f t="shared" si="1"/>
        <v>55</v>
      </c>
      <c r="E101" s="169"/>
      <c r="F101" s="77" t="s">
        <v>373</v>
      </c>
      <c r="G101" s="78"/>
      <c r="H101" s="78"/>
      <c r="I101" s="78"/>
      <c r="J101" s="78"/>
      <c r="K101" s="78"/>
      <c r="L101" s="78"/>
      <c r="M101" s="78"/>
      <c r="N101" s="78"/>
      <c r="O101" s="78"/>
      <c r="P101" s="79"/>
      <c r="Q101" s="162">
        <v>220134</v>
      </c>
      <c r="R101" s="163"/>
      <c r="S101" s="164"/>
      <c r="T101" s="165" t="str">
        <f t="shared" si="3"/>
        <v>異常終了</v>
      </c>
      <c r="U101" s="166"/>
      <c r="V101" s="167"/>
      <c r="W101" s="143" t="s">
        <v>815</v>
      </c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  <c r="AL101" s="144"/>
      <c r="AM101" s="144"/>
      <c r="AN101" s="144"/>
      <c r="AO101" s="144"/>
      <c r="AP101" s="144"/>
      <c r="AQ101" s="145"/>
      <c r="AR101" s="6" t="s">
        <v>761</v>
      </c>
      <c r="AS101" s="5" t="str">
        <f>IF(W101="","","   "&amp;"["&amp;TEXT($Q101,"000000")&amp;"]"&amp;$W101)</f>
        <v xml:space="preserve">   [220134]エラー: 「FT」または「BT」を指定した場合、_lengthは3以上である必要があります。</v>
      </c>
    </row>
    <row r="102" spans="4:45" ht="36" customHeight="1">
      <c r="D102" s="168">
        <f t="shared" si="1"/>
        <v>56</v>
      </c>
      <c r="E102" s="169"/>
      <c r="F102" s="77" t="s">
        <v>373</v>
      </c>
      <c r="G102" s="78"/>
      <c r="H102" s="78"/>
      <c r="I102" s="78"/>
      <c r="J102" s="78"/>
      <c r="K102" s="78"/>
      <c r="L102" s="78"/>
      <c r="M102" s="78"/>
      <c r="N102" s="78"/>
      <c r="O102" s="78"/>
      <c r="P102" s="79"/>
      <c r="Q102" s="162">
        <v>220135</v>
      </c>
      <c r="R102" s="163"/>
      <c r="S102" s="164"/>
      <c r="T102" s="165" t="str">
        <f t="shared" si="3"/>
        <v>異常終了</v>
      </c>
      <c r="U102" s="166"/>
      <c r="V102" s="167"/>
      <c r="W102" s="143" t="s">
        <v>816</v>
      </c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/>
      <c r="AK102" s="144"/>
      <c r="AL102" s="144"/>
      <c r="AM102" s="144"/>
      <c r="AN102" s="144"/>
      <c r="AO102" s="144"/>
      <c r="AP102" s="144"/>
      <c r="AQ102" s="145"/>
      <c r="AR102" s="6" t="s">
        <v>761</v>
      </c>
      <c r="AS102" s="5" t="str">
        <f>IF(W102="","","   "&amp;"["&amp;TEXT($Q102,"000000")&amp;"]"&amp;$W102)</f>
        <v xml:space="preserve">   [220135]エラー: 「ft」または「bt」を指定した場合、_lengthは2以上である必要があります。</v>
      </c>
    </row>
    <row r="103" spans="4:45" ht="36" customHeight="1">
      <c r="D103" s="168">
        <f t="shared" si="1"/>
        <v>57</v>
      </c>
      <c r="E103" s="169"/>
      <c r="F103" s="77" t="s">
        <v>373</v>
      </c>
      <c r="G103" s="78"/>
      <c r="H103" s="78"/>
      <c r="I103" s="78"/>
      <c r="J103" s="78"/>
      <c r="K103" s="78"/>
      <c r="L103" s="78"/>
      <c r="M103" s="78"/>
      <c r="N103" s="78"/>
      <c r="O103" s="78"/>
      <c r="P103" s="79"/>
      <c r="Q103" s="162">
        <v>220136</v>
      </c>
      <c r="R103" s="163"/>
      <c r="S103" s="164"/>
      <c r="T103" s="165" t="str">
        <f t="shared" si="3"/>
        <v>異常終了</v>
      </c>
      <c r="U103" s="166"/>
      <c r="V103" s="167"/>
      <c r="W103" s="143" t="s">
        <v>818</v>
      </c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  <c r="AN103" s="144"/>
      <c r="AO103" s="144"/>
      <c r="AP103" s="144"/>
      <c r="AQ103" s="145"/>
      <c r="AR103" s="6" t="s">
        <v>761</v>
      </c>
      <c r="AS103" s="5" t="str">
        <f>IF(W103="","","   "&amp;"["&amp;TEXT($Q103,"000000")&amp;"]"&amp;$W103)</f>
        <v xml:space="preserve">   [220136]エラー: 第${_item_number}項目 - データ型 booleanの設定桁数は${_length}です。常に'0'または'1'または'2'でなければなりません。</v>
      </c>
    </row>
    <row r="104" spans="4:45" ht="54" customHeight="1">
      <c r="D104" s="168">
        <f t="shared" si="1"/>
        <v>58</v>
      </c>
      <c r="E104" s="169"/>
      <c r="F104" s="77" t="s">
        <v>373</v>
      </c>
      <c r="G104" s="78"/>
      <c r="H104" s="78"/>
      <c r="I104" s="78"/>
      <c r="J104" s="78"/>
      <c r="K104" s="78"/>
      <c r="L104" s="78"/>
      <c r="M104" s="78"/>
      <c r="N104" s="78"/>
      <c r="O104" s="78"/>
      <c r="P104" s="79"/>
      <c r="Q104" s="162">
        <v>220137</v>
      </c>
      <c r="R104" s="163"/>
      <c r="S104" s="164"/>
      <c r="T104" s="165" t="str">
        <f t="shared" si="3"/>
        <v>異常終了</v>
      </c>
      <c r="U104" s="166"/>
      <c r="V104" s="167"/>
      <c r="W104" s="143" t="s">
        <v>819</v>
      </c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  <c r="AL104" s="144"/>
      <c r="AM104" s="144"/>
      <c r="AN104" s="144"/>
      <c r="AO104" s="144"/>
      <c r="AP104" s="144"/>
      <c r="AQ104" s="145"/>
      <c r="AR104" s="6" t="s">
        <v>761</v>
      </c>
      <c r="AS104" s="5" t="str">
        <f>IF(W104="","","   "&amp;"["&amp;TEXT($Q104,"000000")&amp;"]"&amp;$W104)</f>
        <v xml:space="preserve">   [220137]エラー: 第${_item_number}項目 - データ型 dateの設定桁数は${_length}です。'YYYYMMDDhhmmss','YYMMDDhhmmss','YYYY','YY'などの形式で指定してください。</v>
      </c>
    </row>
    <row r="105" spans="4:45" ht="36" customHeight="1">
      <c r="D105" s="168">
        <f t="shared" si="1"/>
        <v>59</v>
      </c>
      <c r="E105" s="169"/>
      <c r="F105" s="77" t="s">
        <v>373</v>
      </c>
      <c r="G105" s="78"/>
      <c r="H105" s="78"/>
      <c r="I105" s="78"/>
      <c r="J105" s="78"/>
      <c r="K105" s="78"/>
      <c r="L105" s="78"/>
      <c r="M105" s="78"/>
      <c r="N105" s="78"/>
      <c r="O105" s="78"/>
      <c r="P105" s="79"/>
      <c r="Q105" s="162">
        <v>220138</v>
      </c>
      <c r="R105" s="163"/>
      <c r="S105" s="164"/>
      <c r="T105" s="165" t="str">
        <f t="shared" si="3"/>
        <v>異常終了</v>
      </c>
      <c r="U105" s="166"/>
      <c r="V105" s="167"/>
      <c r="W105" s="143" t="s">
        <v>820</v>
      </c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  <c r="AL105" s="144"/>
      <c r="AM105" s="144"/>
      <c r="AN105" s="144"/>
      <c r="AO105" s="144"/>
      <c r="AP105" s="144"/>
      <c r="AQ105" s="145"/>
      <c r="AR105" s="6" t="s">
        <v>761</v>
      </c>
      <c r="AS105" s="5" t="str">
        <f>IF(W105="","","   "&amp;"["&amp;TEXT($Q105,"000000")&amp;"]"&amp;$W105)</f>
        <v xml:space="preserve">   [220138]エラー: 第${_item_number}項目 - データ型 byteの設定桁数は${_length}です。1以上の整数を指定してください。</v>
      </c>
    </row>
    <row r="106" spans="4:45" ht="36" customHeight="1">
      <c r="D106" s="168">
        <f t="shared" si="1"/>
        <v>60</v>
      </c>
      <c r="E106" s="169"/>
      <c r="F106" s="77" t="s">
        <v>373</v>
      </c>
      <c r="G106" s="78"/>
      <c r="H106" s="78"/>
      <c r="I106" s="78"/>
      <c r="J106" s="78"/>
      <c r="K106" s="78"/>
      <c r="L106" s="78"/>
      <c r="M106" s="78"/>
      <c r="N106" s="78"/>
      <c r="O106" s="78"/>
      <c r="P106" s="79"/>
      <c r="Q106" s="162">
        <v>220139</v>
      </c>
      <c r="R106" s="163"/>
      <c r="S106" s="164"/>
      <c r="T106" s="165" t="str">
        <f t="shared" si="3"/>
        <v>異常終了</v>
      </c>
      <c r="U106" s="166"/>
      <c r="V106" s="167"/>
      <c r="W106" s="143" t="s">
        <v>705</v>
      </c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44"/>
      <c r="AH106" s="144"/>
      <c r="AI106" s="144"/>
      <c r="AJ106" s="144"/>
      <c r="AK106" s="144"/>
      <c r="AL106" s="144"/>
      <c r="AM106" s="144"/>
      <c r="AN106" s="144"/>
      <c r="AO106" s="144"/>
      <c r="AP106" s="144"/>
      <c r="AQ106" s="145"/>
      <c r="AR106" s="6" t="s">
        <v>761</v>
      </c>
      <c r="AS106" s="5" t="str">
        <f>IF(W106="","","   "&amp;"["&amp;TEXT($Q106,"000000")&amp;"]"&amp;$W106)</f>
        <v xml:space="preserve">   [220139]エラー: 第${_item_number}項目 - データ型 byteの長さ${_length}は最大3桁までしか指定できません。</v>
      </c>
    </row>
    <row r="107" spans="4:45" ht="36" customHeight="1">
      <c r="D107" s="168">
        <f t="shared" si="1"/>
        <v>61</v>
      </c>
      <c r="E107" s="169"/>
      <c r="F107" s="77" t="s">
        <v>373</v>
      </c>
      <c r="G107" s="78"/>
      <c r="H107" s="78"/>
      <c r="I107" s="78"/>
      <c r="J107" s="78"/>
      <c r="K107" s="78"/>
      <c r="L107" s="78"/>
      <c r="M107" s="78"/>
      <c r="N107" s="78"/>
      <c r="O107" s="78"/>
      <c r="P107" s="79"/>
      <c r="Q107" s="162">
        <v>220140</v>
      </c>
      <c r="R107" s="163"/>
      <c r="S107" s="164"/>
      <c r="T107" s="165" t="str">
        <f t="shared" si="3"/>
        <v>異常終了</v>
      </c>
      <c r="U107" s="166"/>
      <c r="V107" s="167"/>
      <c r="W107" s="143" t="s">
        <v>815</v>
      </c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/>
      <c r="AK107" s="144"/>
      <c r="AL107" s="144"/>
      <c r="AM107" s="144"/>
      <c r="AN107" s="144"/>
      <c r="AO107" s="144"/>
      <c r="AP107" s="144"/>
      <c r="AQ107" s="145"/>
      <c r="AR107" s="6" t="s">
        <v>761</v>
      </c>
      <c r="AS107" s="5" t="str">
        <f>IF(W107="","","   "&amp;"["&amp;TEXT($Q107,"000000")&amp;"]"&amp;$W107)</f>
        <v xml:space="preserve">   [220140]エラー: 「FT」または「BT」を指定した場合、_lengthは3以上である必要があります。</v>
      </c>
    </row>
    <row r="108" spans="4:45" ht="36" customHeight="1">
      <c r="D108" s="168">
        <f t="shared" si="1"/>
        <v>62</v>
      </c>
      <c r="E108" s="169"/>
      <c r="F108" s="77" t="s">
        <v>373</v>
      </c>
      <c r="G108" s="78"/>
      <c r="H108" s="78"/>
      <c r="I108" s="78"/>
      <c r="J108" s="78"/>
      <c r="K108" s="78"/>
      <c r="L108" s="78"/>
      <c r="M108" s="78"/>
      <c r="N108" s="78"/>
      <c r="O108" s="78"/>
      <c r="P108" s="79"/>
      <c r="Q108" s="162">
        <v>220141</v>
      </c>
      <c r="R108" s="163"/>
      <c r="S108" s="164"/>
      <c r="T108" s="165" t="str">
        <f t="shared" si="3"/>
        <v>異常終了</v>
      </c>
      <c r="U108" s="166"/>
      <c r="V108" s="167"/>
      <c r="W108" s="143" t="s">
        <v>816</v>
      </c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  <c r="AL108" s="144"/>
      <c r="AM108" s="144"/>
      <c r="AN108" s="144"/>
      <c r="AO108" s="144"/>
      <c r="AP108" s="144"/>
      <c r="AQ108" s="145"/>
      <c r="AR108" s="6" t="s">
        <v>761</v>
      </c>
      <c r="AS108" s="5" t="str">
        <f>IF(W108="","","   "&amp;"["&amp;TEXT($Q108,"000000")&amp;"]"&amp;$W108)</f>
        <v xml:space="preserve">   [220141]エラー: 「ft」または「bt」を指定した場合、_lengthは2以上である必要があります。</v>
      </c>
    </row>
    <row r="109" spans="4:45" ht="36" customHeight="1">
      <c r="D109" s="168">
        <f t="shared" si="1"/>
        <v>63</v>
      </c>
      <c r="E109" s="169"/>
      <c r="F109" s="77" t="s">
        <v>373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9"/>
      <c r="Q109" s="162">
        <v>220142</v>
      </c>
      <c r="R109" s="163"/>
      <c r="S109" s="164"/>
      <c r="T109" s="165" t="str">
        <f t="shared" si="3"/>
        <v>異常終了</v>
      </c>
      <c r="U109" s="166"/>
      <c r="V109" s="167"/>
      <c r="W109" s="143" t="s">
        <v>821</v>
      </c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  <c r="AL109" s="144"/>
      <c r="AM109" s="144"/>
      <c r="AN109" s="144"/>
      <c r="AO109" s="144"/>
      <c r="AP109" s="144"/>
      <c r="AQ109" s="145"/>
      <c r="AR109" s="6" t="s">
        <v>761</v>
      </c>
      <c r="AS109" s="5" t="str">
        <f>IF(W109="","","   "&amp;"["&amp;TEXT($Q109,"000000")&amp;"]"&amp;$W109)</f>
        <v xml:space="preserve">   [220142]エラー: 「ft」または「bt」を指定した場合、_lengthは3以上である必要があります。</v>
      </c>
    </row>
    <row r="110" spans="4:45" ht="36" customHeight="1">
      <c r="D110" s="168">
        <f t="shared" ref="D110:D121" si="4">$D109+1</f>
        <v>64</v>
      </c>
      <c r="E110" s="169"/>
      <c r="F110" s="40" t="s">
        <v>373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162">
        <v>220143</v>
      </c>
      <c r="R110" s="163"/>
      <c r="S110" s="164"/>
      <c r="T110" s="165" t="str">
        <f t="shared" si="3"/>
        <v>異常終了</v>
      </c>
      <c r="U110" s="166"/>
      <c r="V110" s="167"/>
      <c r="W110" s="143" t="s">
        <v>822</v>
      </c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  <c r="AL110" s="144"/>
      <c r="AM110" s="144"/>
      <c r="AN110" s="144"/>
      <c r="AO110" s="144"/>
      <c r="AP110" s="144"/>
      <c r="AQ110" s="145"/>
      <c r="AR110" s="6" t="s">
        <v>761</v>
      </c>
      <c r="AS110" s="5" t="str">
        <f>IF(W110="","","   "&amp;"["&amp;TEXT($Q110,"000000")&amp;"]"&amp;$W110)</f>
        <v xml:space="preserve">   [220143]エラー: 第${_item_number}項目 - データ型 shortの設定桁数は${_length}です。1以上の整数を指定してください。</v>
      </c>
    </row>
    <row r="111" spans="4:45" ht="36" customHeight="1">
      <c r="D111" s="168">
        <f t="shared" si="4"/>
        <v>65</v>
      </c>
      <c r="E111" s="169"/>
      <c r="F111" s="77" t="s">
        <v>373</v>
      </c>
      <c r="G111" s="78"/>
      <c r="H111" s="78"/>
      <c r="I111" s="78"/>
      <c r="J111" s="78"/>
      <c r="K111" s="78"/>
      <c r="L111" s="78"/>
      <c r="M111" s="78"/>
      <c r="N111" s="78"/>
      <c r="O111" s="78"/>
      <c r="P111" s="79"/>
      <c r="Q111" s="162">
        <v>220144</v>
      </c>
      <c r="R111" s="163"/>
      <c r="S111" s="164"/>
      <c r="T111" s="165" t="str">
        <f t="shared" si="3"/>
        <v>異常終了</v>
      </c>
      <c r="U111" s="166"/>
      <c r="V111" s="167"/>
      <c r="W111" s="143" t="s">
        <v>706</v>
      </c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  <c r="AL111" s="144"/>
      <c r="AM111" s="144"/>
      <c r="AN111" s="144"/>
      <c r="AO111" s="144"/>
      <c r="AP111" s="144"/>
      <c r="AQ111" s="145"/>
      <c r="AR111" s="6" t="s">
        <v>761</v>
      </c>
      <c r="AS111" s="5" t="str">
        <f>IF(W111="","","   "&amp;"["&amp;TEXT($Q111,"000000")&amp;"]"&amp;$W111)</f>
        <v xml:space="preserve">   [220144]エラー: 第${_item_number}項目 - データ型 shortの長さ${_length}は最大5桁までしか指定できません。</v>
      </c>
    </row>
    <row r="112" spans="4:45" ht="36" customHeight="1">
      <c r="D112" s="168">
        <f t="shared" si="4"/>
        <v>66</v>
      </c>
      <c r="E112" s="169"/>
      <c r="F112" s="77" t="s">
        <v>373</v>
      </c>
      <c r="G112" s="78"/>
      <c r="H112" s="78"/>
      <c r="I112" s="78"/>
      <c r="J112" s="78"/>
      <c r="K112" s="78"/>
      <c r="L112" s="78"/>
      <c r="M112" s="78"/>
      <c r="N112" s="78"/>
      <c r="O112" s="78"/>
      <c r="P112" s="79"/>
      <c r="Q112" s="162">
        <v>220145</v>
      </c>
      <c r="R112" s="163"/>
      <c r="S112" s="164"/>
      <c r="T112" s="165" t="str">
        <f t="shared" si="3"/>
        <v>異常終了</v>
      </c>
      <c r="U112" s="166"/>
      <c r="V112" s="167"/>
      <c r="W112" s="143" t="s">
        <v>815</v>
      </c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/>
      <c r="AK112" s="144"/>
      <c r="AL112" s="144"/>
      <c r="AM112" s="144"/>
      <c r="AN112" s="144"/>
      <c r="AO112" s="144"/>
      <c r="AP112" s="144"/>
      <c r="AQ112" s="145"/>
      <c r="AR112" s="6" t="s">
        <v>761</v>
      </c>
      <c r="AS112" s="5" t="str">
        <f>IF(W112="","","   "&amp;"["&amp;TEXT($Q112,"000000")&amp;"]"&amp;$W112)</f>
        <v xml:space="preserve">   [220145]エラー: 「FT」または「BT」を指定した場合、_lengthは3以上である必要があります。</v>
      </c>
    </row>
    <row r="113" spans="4:45" ht="36" customHeight="1">
      <c r="D113" s="168">
        <f t="shared" si="4"/>
        <v>67</v>
      </c>
      <c r="E113" s="169"/>
      <c r="F113" s="77" t="s">
        <v>373</v>
      </c>
      <c r="G113" s="78"/>
      <c r="H113" s="78"/>
      <c r="I113" s="78"/>
      <c r="J113" s="78"/>
      <c r="K113" s="78"/>
      <c r="L113" s="78"/>
      <c r="M113" s="78"/>
      <c r="N113" s="78"/>
      <c r="O113" s="78"/>
      <c r="P113" s="79"/>
      <c r="Q113" s="162">
        <v>220146</v>
      </c>
      <c r="R113" s="163"/>
      <c r="S113" s="164"/>
      <c r="T113" s="165" t="str">
        <f t="shared" si="3"/>
        <v>異常終了</v>
      </c>
      <c r="U113" s="166"/>
      <c r="V113" s="167"/>
      <c r="W113" s="143" t="s">
        <v>816</v>
      </c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/>
      <c r="AK113" s="144"/>
      <c r="AL113" s="144"/>
      <c r="AM113" s="144"/>
      <c r="AN113" s="144"/>
      <c r="AO113" s="144"/>
      <c r="AP113" s="144"/>
      <c r="AQ113" s="145"/>
      <c r="AR113" s="6" t="s">
        <v>761</v>
      </c>
      <c r="AS113" s="5" t="str">
        <f>IF(W113="","","   "&amp;"["&amp;TEXT($Q113,"000000")&amp;"]"&amp;$W113)</f>
        <v xml:space="preserve">   [220146]エラー: 「ft」または「bt」を指定した場合、_lengthは2以上である必要があります。</v>
      </c>
    </row>
    <row r="114" spans="4:45" ht="36" customHeight="1">
      <c r="D114" s="168">
        <f t="shared" si="4"/>
        <v>68</v>
      </c>
      <c r="E114" s="169"/>
      <c r="F114" s="77" t="s">
        <v>373</v>
      </c>
      <c r="G114" s="78"/>
      <c r="H114" s="78"/>
      <c r="I114" s="78"/>
      <c r="J114" s="78"/>
      <c r="K114" s="78"/>
      <c r="L114" s="78"/>
      <c r="M114" s="78"/>
      <c r="N114" s="78"/>
      <c r="O114" s="78"/>
      <c r="P114" s="79"/>
      <c r="Q114" s="162">
        <v>220147</v>
      </c>
      <c r="R114" s="163"/>
      <c r="S114" s="164"/>
      <c r="T114" s="165" t="str">
        <f t="shared" si="3"/>
        <v>異常終了</v>
      </c>
      <c r="U114" s="166"/>
      <c r="V114" s="167"/>
      <c r="W114" s="143" t="s">
        <v>823</v>
      </c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/>
      <c r="AK114" s="144"/>
      <c r="AL114" s="144"/>
      <c r="AM114" s="144"/>
      <c r="AN114" s="144"/>
      <c r="AO114" s="144"/>
      <c r="AP114" s="144"/>
      <c r="AQ114" s="145"/>
      <c r="AR114" s="6" t="s">
        <v>761</v>
      </c>
      <c r="AS114" s="5" t="str">
        <f>IF(W114="","","   "&amp;"["&amp;TEXT($Q114,"000000")&amp;"]"&amp;$W114)</f>
        <v xml:space="preserve">   [220147]エラー: 「ft」または「bt」を指定した場合、_lengthは4以上である必要があります。</v>
      </c>
    </row>
    <row r="115" spans="4:45" ht="36" customHeight="1">
      <c r="D115" s="168">
        <f t="shared" si="4"/>
        <v>69</v>
      </c>
      <c r="E115" s="169"/>
      <c r="F115" s="77" t="s">
        <v>373</v>
      </c>
      <c r="G115" s="78"/>
      <c r="H115" s="78"/>
      <c r="I115" s="78"/>
      <c r="J115" s="78"/>
      <c r="K115" s="78"/>
      <c r="L115" s="78"/>
      <c r="M115" s="78"/>
      <c r="N115" s="78"/>
      <c r="O115" s="78"/>
      <c r="P115" s="79"/>
      <c r="Q115" s="162">
        <v>220148</v>
      </c>
      <c r="R115" s="163"/>
      <c r="S115" s="164"/>
      <c r="T115" s="165" t="str">
        <f t="shared" si="3"/>
        <v>異常終了</v>
      </c>
      <c r="U115" s="166"/>
      <c r="V115" s="167"/>
      <c r="W115" s="143" t="s">
        <v>821</v>
      </c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/>
      <c r="AK115" s="144"/>
      <c r="AL115" s="144"/>
      <c r="AM115" s="144"/>
      <c r="AN115" s="144"/>
      <c r="AO115" s="144"/>
      <c r="AP115" s="144"/>
      <c r="AQ115" s="145"/>
      <c r="AR115" s="6" t="s">
        <v>761</v>
      </c>
      <c r="AS115" s="5" t="str">
        <f>IF(W115="","","   "&amp;"["&amp;TEXT($Q115,"000000")&amp;"]"&amp;$W115)</f>
        <v xml:space="preserve">   [220148]エラー: 「ft」または「bt」を指定した場合、_lengthは3以上である必要があります。</v>
      </c>
    </row>
    <row r="116" spans="4:45" ht="36" customHeight="1">
      <c r="D116" s="168">
        <f t="shared" si="4"/>
        <v>70</v>
      </c>
      <c r="E116" s="169"/>
      <c r="F116" s="77" t="s">
        <v>373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9"/>
      <c r="Q116" s="162">
        <v>220149</v>
      </c>
      <c r="R116" s="163"/>
      <c r="S116" s="164"/>
      <c r="T116" s="165" t="str">
        <f t="shared" si="3"/>
        <v>異常終了</v>
      </c>
      <c r="U116" s="166"/>
      <c r="V116" s="167"/>
      <c r="W116" s="143" t="s">
        <v>824</v>
      </c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/>
      <c r="AK116" s="144"/>
      <c r="AL116" s="144"/>
      <c r="AM116" s="144"/>
      <c r="AN116" s="144"/>
      <c r="AO116" s="144"/>
      <c r="AP116" s="144"/>
      <c r="AQ116" s="145"/>
      <c r="AR116" s="6" t="s">
        <v>761</v>
      </c>
      <c r="AS116" s="5" t="str">
        <f>IF(W116="","","   "&amp;"["&amp;TEXT($Q116,"000000")&amp;"]"&amp;$W116)</f>
        <v xml:space="preserve">   [220149]エラー: 第${_item_number}項目 - データ型 intの設定桁数は${_length}です。1以上の整数を指定してください。</v>
      </c>
    </row>
    <row r="117" spans="4:45" ht="36" customHeight="1">
      <c r="D117" s="168">
        <f t="shared" si="4"/>
        <v>71</v>
      </c>
      <c r="E117" s="169"/>
      <c r="F117" s="77" t="s">
        <v>373</v>
      </c>
      <c r="G117" s="78"/>
      <c r="H117" s="78"/>
      <c r="I117" s="78"/>
      <c r="J117" s="78"/>
      <c r="K117" s="78"/>
      <c r="L117" s="78"/>
      <c r="M117" s="78"/>
      <c r="N117" s="78"/>
      <c r="O117" s="78"/>
      <c r="P117" s="79"/>
      <c r="Q117" s="162">
        <v>220150</v>
      </c>
      <c r="R117" s="163"/>
      <c r="S117" s="164"/>
      <c r="T117" s="165" t="str">
        <f t="shared" si="3"/>
        <v>異常終了</v>
      </c>
      <c r="U117" s="166"/>
      <c r="V117" s="167"/>
      <c r="W117" s="143" t="s">
        <v>707</v>
      </c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/>
      <c r="AK117" s="144"/>
      <c r="AL117" s="144"/>
      <c r="AM117" s="144"/>
      <c r="AN117" s="144"/>
      <c r="AO117" s="144"/>
      <c r="AP117" s="144"/>
      <c r="AQ117" s="145"/>
      <c r="AR117" s="6" t="s">
        <v>761</v>
      </c>
      <c r="AS117" s="5" t="str">
        <f>IF(W117="","","   "&amp;"["&amp;TEXT($Q117,"000000")&amp;"]"&amp;$W117)</f>
        <v xml:space="preserve">   [220150]エラー: 第${_item_number}項目 - データ型 intの長さ${_length}は最大10桁までしか指定できません。</v>
      </c>
    </row>
    <row r="118" spans="4:45" ht="36" customHeight="1">
      <c r="D118" s="168">
        <f t="shared" si="4"/>
        <v>72</v>
      </c>
      <c r="E118" s="169"/>
      <c r="F118" s="77" t="s">
        <v>373</v>
      </c>
      <c r="G118" s="78"/>
      <c r="H118" s="78"/>
      <c r="I118" s="78"/>
      <c r="J118" s="78"/>
      <c r="K118" s="78"/>
      <c r="L118" s="78"/>
      <c r="M118" s="78"/>
      <c r="N118" s="78"/>
      <c r="O118" s="78"/>
      <c r="P118" s="79"/>
      <c r="Q118" s="162">
        <v>220151</v>
      </c>
      <c r="R118" s="163"/>
      <c r="S118" s="164"/>
      <c r="T118" s="165" t="str">
        <f t="shared" si="3"/>
        <v>異常終了</v>
      </c>
      <c r="U118" s="166"/>
      <c r="V118" s="167"/>
      <c r="W118" s="143" t="s">
        <v>815</v>
      </c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4"/>
      <c r="AL118" s="144"/>
      <c r="AM118" s="144"/>
      <c r="AN118" s="144"/>
      <c r="AO118" s="144"/>
      <c r="AP118" s="144"/>
      <c r="AQ118" s="145"/>
      <c r="AR118" s="6" t="s">
        <v>761</v>
      </c>
      <c r="AS118" s="5" t="str">
        <f>IF(W118="","","   "&amp;"["&amp;TEXT($Q118,"000000")&amp;"]"&amp;$W118)</f>
        <v xml:space="preserve">   [220151]エラー: 「FT」または「BT」を指定した場合、_lengthは3以上である必要があります。</v>
      </c>
    </row>
    <row r="119" spans="4:45" ht="36" customHeight="1">
      <c r="D119" s="168">
        <f t="shared" si="4"/>
        <v>73</v>
      </c>
      <c r="E119" s="169"/>
      <c r="F119" s="77" t="s">
        <v>373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9"/>
      <c r="Q119" s="162">
        <v>220152</v>
      </c>
      <c r="R119" s="163"/>
      <c r="S119" s="164"/>
      <c r="T119" s="165" t="str">
        <f t="shared" si="3"/>
        <v>異常終了</v>
      </c>
      <c r="U119" s="166"/>
      <c r="V119" s="167"/>
      <c r="W119" s="143" t="s">
        <v>816</v>
      </c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  <c r="AL119" s="144"/>
      <c r="AM119" s="144"/>
      <c r="AN119" s="144"/>
      <c r="AO119" s="144"/>
      <c r="AP119" s="144"/>
      <c r="AQ119" s="145"/>
      <c r="AR119" s="6" t="s">
        <v>761</v>
      </c>
      <c r="AS119" s="5" t="str">
        <f>IF(W119="","","   "&amp;"["&amp;TEXT($Q119,"000000")&amp;"]"&amp;$W119)</f>
        <v xml:space="preserve">   [220152]エラー: 「ft」または「bt」を指定した場合、_lengthは2以上である必要があります。</v>
      </c>
    </row>
    <row r="120" spans="4:45" ht="36" customHeight="1">
      <c r="D120" s="168">
        <f t="shared" si="4"/>
        <v>74</v>
      </c>
      <c r="E120" s="169"/>
      <c r="F120" s="77" t="s">
        <v>373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9"/>
      <c r="Q120" s="162">
        <v>220153</v>
      </c>
      <c r="R120" s="163"/>
      <c r="S120" s="164"/>
      <c r="T120" s="165" t="str">
        <f t="shared" si="3"/>
        <v>異常終了</v>
      </c>
      <c r="U120" s="166"/>
      <c r="V120" s="167"/>
      <c r="W120" s="143" t="s">
        <v>825</v>
      </c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  <c r="AL120" s="144"/>
      <c r="AM120" s="144"/>
      <c r="AN120" s="144"/>
      <c r="AO120" s="144"/>
      <c r="AP120" s="144"/>
      <c r="AQ120" s="145"/>
      <c r="AR120" s="6" t="s">
        <v>761</v>
      </c>
      <c r="AS120" s="5" t="str">
        <f>IF(W120="","","   "&amp;"["&amp;TEXT($Q120,"000000")&amp;"]"&amp;$W120)</f>
        <v xml:space="preserve">   [220153]エラー: 「FT」または「BT」を指定した場合、_lengthは4以上である必要があります。</v>
      </c>
    </row>
    <row r="121" spans="4:45" ht="36" customHeight="1">
      <c r="D121" s="168">
        <f t="shared" si="4"/>
        <v>75</v>
      </c>
      <c r="E121" s="169"/>
      <c r="F121" s="77" t="s">
        <v>373</v>
      </c>
      <c r="G121" s="78"/>
      <c r="H121" s="78"/>
      <c r="I121" s="78"/>
      <c r="J121" s="78"/>
      <c r="K121" s="78"/>
      <c r="L121" s="78"/>
      <c r="M121" s="78"/>
      <c r="N121" s="78"/>
      <c r="O121" s="78"/>
      <c r="P121" s="79"/>
      <c r="Q121" s="162">
        <v>220154</v>
      </c>
      <c r="R121" s="163"/>
      <c r="S121" s="164"/>
      <c r="T121" s="165" t="str">
        <f t="shared" si="3"/>
        <v>異常終了</v>
      </c>
      <c r="U121" s="166"/>
      <c r="V121" s="167"/>
      <c r="W121" s="143" t="s">
        <v>821</v>
      </c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5"/>
      <c r="AR121" s="6" t="s">
        <v>761</v>
      </c>
      <c r="AS121" s="5" t="str">
        <f>IF(W121="","","   "&amp;"["&amp;TEXT($Q121,"000000")&amp;"]"&amp;$W121)</f>
        <v xml:space="preserve">   [220154]エラー: 「ft」または「bt」を指定した場合、_lengthは3以上である必要があります。</v>
      </c>
    </row>
    <row r="122" spans="4:45" ht="36" customHeight="1">
      <c r="D122" s="168">
        <f t="shared" ref="D122:D185" si="5">$D121+1</f>
        <v>76</v>
      </c>
      <c r="E122" s="169"/>
      <c r="F122" s="77" t="s">
        <v>373</v>
      </c>
      <c r="G122" s="78"/>
      <c r="H122" s="78"/>
      <c r="I122" s="78"/>
      <c r="J122" s="78"/>
      <c r="K122" s="78"/>
      <c r="L122" s="78"/>
      <c r="M122" s="78"/>
      <c r="N122" s="78"/>
      <c r="O122" s="78"/>
      <c r="P122" s="79"/>
      <c r="Q122" s="162">
        <v>220155</v>
      </c>
      <c r="R122" s="163"/>
      <c r="S122" s="164"/>
      <c r="T122" s="165" t="str">
        <f t="shared" si="3"/>
        <v>異常終了</v>
      </c>
      <c r="U122" s="166"/>
      <c r="V122" s="167"/>
      <c r="W122" s="143" t="s">
        <v>826</v>
      </c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5"/>
      <c r="AR122" s="6" t="s">
        <v>761</v>
      </c>
      <c r="AS122" s="5" t="str">
        <f>IF(W122="","","   "&amp;"["&amp;TEXT($Q122,"000000")&amp;"]"&amp;$W122)</f>
        <v xml:space="preserve">   [220155]エラー: 第${_item_number}項目 - データ型 longの設定桁数は${_length}です。1以上の整数を指定してください。</v>
      </c>
    </row>
    <row r="123" spans="4:45" ht="36" customHeight="1">
      <c r="D123" s="168">
        <f t="shared" si="5"/>
        <v>77</v>
      </c>
      <c r="E123" s="169"/>
      <c r="F123" s="77" t="s">
        <v>373</v>
      </c>
      <c r="G123" s="78"/>
      <c r="H123" s="78"/>
      <c r="I123" s="78"/>
      <c r="J123" s="78"/>
      <c r="K123" s="78"/>
      <c r="L123" s="78"/>
      <c r="M123" s="78"/>
      <c r="N123" s="78"/>
      <c r="O123" s="78"/>
      <c r="P123" s="79"/>
      <c r="Q123" s="162">
        <v>220156</v>
      </c>
      <c r="R123" s="163"/>
      <c r="S123" s="164"/>
      <c r="T123" s="165" t="str">
        <f t="shared" si="3"/>
        <v>異常終了</v>
      </c>
      <c r="U123" s="166"/>
      <c r="V123" s="167"/>
      <c r="W123" s="143" t="s">
        <v>709</v>
      </c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5"/>
      <c r="AR123" s="6" t="s">
        <v>761</v>
      </c>
      <c r="AS123" s="5" t="str">
        <f>IF(W123="","","   "&amp;"["&amp;TEXT($Q123,"000000")&amp;"]"&amp;$W123)</f>
        <v xml:space="preserve">   [220156]エラー: 第${_item_number}項目 - データ型 longの長さ${_length}は最大20桁までしか指定できません。(無符号：整数のみ)</v>
      </c>
    </row>
    <row r="124" spans="4:45" ht="36" customHeight="1">
      <c r="D124" s="168">
        <f t="shared" si="5"/>
        <v>78</v>
      </c>
      <c r="E124" s="169"/>
      <c r="F124" s="77" t="s">
        <v>373</v>
      </c>
      <c r="G124" s="78"/>
      <c r="H124" s="78"/>
      <c r="I124" s="78"/>
      <c r="J124" s="78"/>
      <c r="K124" s="78"/>
      <c r="L124" s="78"/>
      <c r="M124" s="78"/>
      <c r="N124" s="78"/>
      <c r="O124" s="78"/>
      <c r="P124" s="79"/>
      <c r="Q124" s="162">
        <v>220157</v>
      </c>
      <c r="R124" s="163"/>
      <c r="S124" s="164"/>
      <c r="T124" s="165" t="str">
        <f t="shared" si="3"/>
        <v>異常終了</v>
      </c>
      <c r="U124" s="166"/>
      <c r="V124" s="167"/>
      <c r="W124" s="143" t="s">
        <v>708</v>
      </c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  <c r="AL124" s="144"/>
      <c r="AM124" s="144"/>
      <c r="AN124" s="144"/>
      <c r="AO124" s="144"/>
      <c r="AP124" s="144"/>
      <c r="AQ124" s="145"/>
      <c r="AR124" s="6" t="s">
        <v>761</v>
      </c>
      <c r="AS124" s="5" t="str">
        <f>IF(W124="","","   "&amp;"["&amp;TEXT($Q124,"000000")&amp;"]"&amp;$W124)</f>
        <v xml:space="preserve">   [220157]エラー: 第${_item_number}項目 - データ型 longの長さ${_length}は最大19桁までしか指定できません。(符号付き)</v>
      </c>
    </row>
    <row r="125" spans="4:45" ht="36" customHeight="1">
      <c r="D125" s="168">
        <f t="shared" si="5"/>
        <v>79</v>
      </c>
      <c r="E125" s="169"/>
      <c r="F125" s="77" t="s">
        <v>373</v>
      </c>
      <c r="G125" s="78"/>
      <c r="H125" s="78"/>
      <c r="I125" s="78"/>
      <c r="J125" s="78"/>
      <c r="K125" s="78"/>
      <c r="L125" s="78"/>
      <c r="M125" s="78"/>
      <c r="N125" s="78"/>
      <c r="O125" s="78"/>
      <c r="P125" s="79"/>
      <c r="Q125" s="162">
        <v>220158</v>
      </c>
      <c r="R125" s="163"/>
      <c r="S125" s="164"/>
      <c r="T125" s="165" t="str">
        <f t="shared" si="3"/>
        <v>異常終了</v>
      </c>
      <c r="U125" s="166"/>
      <c r="V125" s="167"/>
      <c r="W125" s="143" t="s">
        <v>815</v>
      </c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44"/>
      <c r="AO125" s="144"/>
      <c r="AP125" s="144"/>
      <c r="AQ125" s="145"/>
      <c r="AR125" s="6" t="s">
        <v>761</v>
      </c>
      <c r="AS125" s="5" t="str">
        <f>IF(W125="","","   "&amp;"["&amp;TEXT($Q125,"000000")&amp;"]"&amp;$W125)</f>
        <v xml:space="preserve">   [220158]エラー: 「FT」または「BT」を指定した場合、_lengthは3以上である必要があります。</v>
      </c>
    </row>
    <row r="126" spans="4:45" ht="36" customHeight="1">
      <c r="D126" s="168">
        <f t="shared" si="5"/>
        <v>80</v>
      </c>
      <c r="E126" s="169"/>
      <c r="F126" s="77" t="s">
        <v>373</v>
      </c>
      <c r="G126" s="78"/>
      <c r="H126" s="78"/>
      <c r="I126" s="78"/>
      <c r="J126" s="78"/>
      <c r="K126" s="78"/>
      <c r="L126" s="78"/>
      <c r="M126" s="78"/>
      <c r="N126" s="78"/>
      <c r="O126" s="78"/>
      <c r="P126" s="79"/>
      <c r="Q126" s="162">
        <v>220159</v>
      </c>
      <c r="R126" s="163"/>
      <c r="S126" s="164"/>
      <c r="T126" s="165" t="str">
        <f t="shared" si="3"/>
        <v>異常終了</v>
      </c>
      <c r="U126" s="166"/>
      <c r="V126" s="167"/>
      <c r="W126" s="143" t="s">
        <v>816</v>
      </c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44"/>
      <c r="AO126" s="144"/>
      <c r="AP126" s="144"/>
      <c r="AQ126" s="145"/>
      <c r="AR126" s="6" t="s">
        <v>761</v>
      </c>
      <c r="AS126" s="5" t="str">
        <f>IF(W126="","","   "&amp;"["&amp;TEXT($Q126,"000000")&amp;"]"&amp;$W126)</f>
        <v xml:space="preserve">   [220159]エラー: 「ft」または「bt」を指定した場合、_lengthは2以上である必要があります。</v>
      </c>
    </row>
    <row r="127" spans="4:45" ht="36" customHeight="1">
      <c r="D127" s="168">
        <f t="shared" si="5"/>
        <v>81</v>
      </c>
      <c r="E127" s="169"/>
      <c r="F127" s="77" t="s">
        <v>373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9"/>
      <c r="Q127" s="162">
        <v>220160</v>
      </c>
      <c r="R127" s="163"/>
      <c r="S127" s="164"/>
      <c r="T127" s="165" t="str">
        <f t="shared" si="3"/>
        <v>異常終了</v>
      </c>
      <c r="U127" s="166"/>
      <c r="V127" s="167"/>
      <c r="W127" s="143" t="s">
        <v>825</v>
      </c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/>
      <c r="AO127" s="144"/>
      <c r="AP127" s="144"/>
      <c r="AQ127" s="145"/>
      <c r="AR127" s="6" t="s">
        <v>761</v>
      </c>
      <c r="AS127" s="5" t="str">
        <f>IF(W127="","","   "&amp;"["&amp;TEXT($Q127,"000000")&amp;"]"&amp;$W127)</f>
        <v xml:space="preserve">   [220160]エラー: 「FT」または「BT」を指定した場合、_lengthは4以上である必要があります。</v>
      </c>
    </row>
    <row r="128" spans="4:45" ht="36" customHeight="1">
      <c r="D128" s="168">
        <f t="shared" si="5"/>
        <v>82</v>
      </c>
      <c r="E128" s="169"/>
      <c r="F128" s="77" t="s">
        <v>373</v>
      </c>
      <c r="G128" s="78"/>
      <c r="H128" s="78"/>
      <c r="I128" s="78"/>
      <c r="J128" s="78"/>
      <c r="K128" s="78"/>
      <c r="L128" s="78"/>
      <c r="M128" s="78"/>
      <c r="N128" s="78"/>
      <c r="O128" s="78"/>
      <c r="P128" s="79"/>
      <c r="Q128" s="162">
        <v>220161</v>
      </c>
      <c r="R128" s="163"/>
      <c r="S128" s="164"/>
      <c r="T128" s="165" t="str">
        <f>IF(MID(TEXT($Q128,"000000"),3,2)="00","正常終了",IF(MID(TEXT($Q128,"000000"),3,2)="01","異常終了",IF(MID(TEXT($Q128,"000000"),3,2)="02","警告")))</f>
        <v>異常終了</v>
      </c>
      <c r="U128" s="166"/>
      <c r="V128" s="167"/>
      <c r="W128" s="143" t="s">
        <v>821</v>
      </c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5"/>
      <c r="AR128" s="6" t="s">
        <v>761</v>
      </c>
      <c r="AS128" s="5" t="str">
        <f>IF(W128="","","   "&amp;"["&amp;TEXT($Q128,"000000")&amp;"]"&amp;$W128)</f>
        <v xml:space="preserve">   [220161]エラー: 「ft」または「bt」を指定した場合、_lengthは3以上である必要があります。</v>
      </c>
    </row>
    <row r="129" spans="4:45" ht="36" customHeight="1">
      <c r="D129" s="168">
        <f t="shared" si="5"/>
        <v>83</v>
      </c>
      <c r="E129" s="169"/>
      <c r="F129" s="77" t="s">
        <v>373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9"/>
      <c r="Q129" s="162">
        <v>220162</v>
      </c>
      <c r="R129" s="163"/>
      <c r="S129" s="164"/>
      <c r="T129" s="165" t="str">
        <f>IF(MID(TEXT($Q129,"000000"),3,2)="00","正常終了",IF(MID(TEXT($Q129,"000000"),3,2)="01","異常終了",IF(MID(TEXT($Q129,"000000"),3,2)="02","警告")))</f>
        <v>異常終了</v>
      </c>
      <c r="U129" s="166"/>
      <c r="V129" s="167"/>
      <c r="W129" s="143" t="s">
        <v>827</v>
      </c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5"/>
      <c r="AR129" s="6" t="s">
        <v>761</v>
      </c>
      <c r="AS129" s="5" t="str">
        <f>IF(W129="","","   "&amp;"["&amp;TEXT($Q129,"000000")&amp;"]"&amp;$W129)</f>
        <v xml:space="preserve">   [220162]エラー: _lengthの値が無効です。小数点(.)を含める必要があります。</v>
      </c>
    </row>
    <row r="130" spans="4:45" ht="36" customHeight="1">
      <c r="D130" s="168">
        <f t="shared" si="5"/>
        <v>84</v>
      </c>
      <c r="E130" s="169"/>
      <c r="F130" s="77" t="s">
        <v>373</v>
      </c>
      <c r="G130" s="78"/>
      <c r="H130" s="78"/>
      <c r="I130" s="78"/>
      <c r="J130" s="78"/>
      <c r="K130" s="78"/>
      <c r="L130" s="78"/>
      <c r="M130" s="78"/>
      <c r="N130" s="78"/>
      <c r="O130" s="78"/>
      <c r="P130" s="79"/>
      <c r="Q130" s="162">
        <v>220163</v>
      </c>
      <c r="R130" s="163"/>
      <c r="S130" s="164"/>
      <c r="T130" s="165" t="str">
        <f>IF(MID(TEXT($Q130,"000000"),3,2)="00","正常終了",IF(MID(TEXT($Q130,"000000"),3,2)="01","異常終了",IF(MID(TEXT($Q130,"000000"),3,2)="02","警告")))</f>
        <v>異常終了</v>
      </c>
      <c r="U130" s="166"/>
      <c r="V130" s="167"/>
      <c r="W130" s="143" t="s">
        <v>1066</v>
      </c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5"/>
      <c r="AR130" s="6" t="s">
        <v>761</v>
      </c>
      <c r="AS130" s="5" t="str">
        <f>IF(W130="","","   "&amp;"["&amp;TEXT($Q130,"000000")&amp;"]"&amp;$W130)</f>
        <v xml:space="preserve">   [220163]エラー: 第${_item_number}項目 - データ型 double整数部の設定桁数は${_integer_part}です。最大100桁までしか指定できません。</v>
      </c>
    </row>
    <row r="131" spans="4:45" ht="36" customHeight="1">
      <c r="D131" s="168">
        <f t="shared" si="5"/>
        <v>85</v>
      </c>
      <c r="E131" s="169"/>
      <c r="F131" s="77" t="s">
        <v>373</v>
      </c>
      <c r="G131" s="78"/>
      <c r="H131" s="78"/>
      <c r="I131" s="78"/>
      <c r="J131" s="78"/>
      <c r="K131" s="78"/>
      <c r="L131" s="78"/>
      <c r="M131" s="78"/>
      <c r="N131" s="78"/>
      <c r="O131" s="78"/>
      <c r="P131" s="79"/>
      <c r="Q131" s="162">
        <v>220164</v>
      </c>
      <c r="R131" s="163"/>
      <c r="S131" s="164"/>
      <c r="T131" s="165" t="str">
        <f>IF(MID(TEXT($Q131,"000000"),3,2)="00","正常終了",IF(MID(TEXT($Q131,"000000"),3,2)="01","異常終了",IF(MID(TEXT($Q131,"000000"),3,2)="02","警告")))</f>
        <v>異常終了</v>
      </c>
      <c r="U131" s="166"/>
      <c r="V131" s="167"/>
      <c r="W131" s="143" t="s">
        <v>1067</v>
      </c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5"/>
      <c r="AR131" s="6" t="s">
        <v>761</v>
      </c>
      <c r="AS131" s="5" t="str">
        <f>IF(W131="","","   "&amp;"["&amp;TEXT($Q131,"000000")&amp;"]"&amp;$W131)</f>
        <v xml:space="preserve">   [220164]エラー: 第${_item_number}項目 - データ型 double小数部の設定桁数は${_fractional_part}です。最大15桁までしか指定できません。</v>
      </c>
    </row>
    <row r="132" spans="4:45" ht="36" customHeight="1">
      <c r="D132" s="168">
        <f t="shared" si="5"/>
        <v>86</v>
      </c>
      <c r="E132" s="169"/>
      <c r="F132" s="77" t="s">
        <v>380</v>
      </c>
      <c r="G132" s="78"/>
      <c r="H132" s="78"/>
      <c r="I132" s="78"/>
      <c r="J132" s="78"/>
      <c r="K132" s="78"/>
      <c r="L132" s="78"/>
      <c r="M132" s="78"/>
      <c r="N132" s="78"/>
      <c r="O132" s="78"/>
      <c r="P132" s="79"/>
      <c r="Q132" s="162">
        <v>230001</v>
      </c>
      <c r="R132" s="163"/>
      <c r="S132" s="164"/>
      <c r="T132" s="165" t="str">
        <f t="shared" ref="T132:T195" si="6">IF(MID(TEXT($Q132,"000000"),3,2)="00","正常終了",IF(MID(TEXT($Q132,"000000"),3,2)="01","異常終了",IF(MID(TEXT($Q132,"000000"),3,2)="02","警告")))</f>
        <v>正常終了</v>
      </c>
      <c r="U132" s="166"/>
      <c r="V132" s="167"/>
      <c r="W132" s="143" t="s">
        <v>703</v>
      </c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5"/>
      <c r="AR132" s="6" t="s">
        <v>761</v>
      </c>
      <c r="AS132" s="5" t="str">
        <f>IF(W132="","","   "&amp;"["&amp;TEXT($Q132,"000000")&amp;"]"&amp;$W132)</f>
        <v xml:space="preserve">   [230001]設定ファイルの内容問題なし。</v>
      </c>
    </row>
    <row r="133" spans="4:45" ht="36" customHeight="1">
      <c r="D133" s="168">
        <f t="shared" si="5"/>
        <v>87</v>
      </c>
      <c r="E133" s="169"/>
      <c r="F133" s="77" t="s">
        <v>380</v>
      </c>
      <c r="G133" s="78"/>
      <c r="H133" s="78"/>
      <c r="I133" s="78"/>
      <c r="J133" s="78"/>
      <c r="K133" s="78"/>
      <c r="L133" s="78"/>
      <c r="M133" s="78"/>
      <c r="N133" s="78"/>
      <c r="O133" s="78"/>
      <c r="P133" s="79"/>
      <c r="Q133" s="162">
        <v>230101</v>
      </c>
      <c r="R133" s="163"/>
      <c r="S133" s="164"/>
      <c r="T133" s="165" t="str">
        <f t="shared" si="6"/>
        <v>異常終了</v>
      </c>
      <c r="U133" s="166"/>
      <c r="V133" s="167"/>
      <c r="W133" s="143" t="s">
        <v>1161</v>
      </c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5"/>
      <c r="AR133" s="6" t="s">
        <v>761</v>
      </c>
      <c r="AS133" s="5" t="str">
        <f>IF(W133="","","   "&amp;"["&amp;TEXT($Q133,"000000")&amp;"]"&amp;$W133)</f>
        <v xml:space="preserve">   [230101]エラー: 設定ファイル ${_config_file} が存在しません。</v>
      </c>
    </row>
    <row r="134" spans="4:45" ht="36" customHeight="1">
      <c r="D134" s="168">
        <f t="shared" si="5"/>
        <v>88</v>
      </c>
      <c r="E134" s="169"/>
      <c r="F134" s="77" t="s">
        <v>380</v>
      </c>
      <c r="G134" s="78"/>
      <c r="H134" s="78"/>
      <c r="I134" s="78"/>
      <c r="J134" s="78"/>
      <c r="K134" s="78"/>
      <c r="L134" s="78"/>
      <c r="M134" s="78"/>
      <c r="N134" s="78"/>
      <c r="O134" s="78"/>
      <c r="P134" s="79"/>
      <c r="Q134" s="162">
        <v>230102</v>
      </c>
      <c r="R134" s="163"/>
      <c r="S134" s="164"/>
      <c r="T134" s="165" t="str">
        <f t="shared" si="6"/>
        <v>異常終了</v>
      </c>
      <c r="U134" s="166"/>
      <c r="V134" s="167"/>
      <c r="W134" s="143" t="s">
        <v>1163</v>
      </c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  <c r="AL134" s="144"/>
      <c r="AM134" s="144"/>
      <c r="AN134" s="144"/>
      <c r="AO134" s="144"/>
      <c r="AP134" s="144"/>
      <c r="AQ134" s="145"/>
      <c r="AR134" s="6" t="s">
        <v>761</v>
      </c>
      <c r="AS134" s="5" t="str">
        <f>IF(W134="","","   "&amp;"["&amp;TEXT($Q134,"000000")&amp;"]"&amp;$W134)</f>
        <v xml:space="preserve">   [230102]エラー: FILE_NAMEを指定してください。</v>
      </c>
    </row>
    <row r="135" spans="4:45" ht="36" customHeight="1">
      <c r="D135" s="168">
        <f t="shared" si="5"/>
        <v>89</v>
      </c>
      <c r="E135" s="169"/>
      <c r="F135" s="77" t="s">
        <v>380</v>
      </c>
      <c r="G135" s="78"/>
      <c r="H135" s="78"/>
      <c r="I135" s="78"/>
      <c r="J135" s="78"/>
      <c r="K135" s="78"/>
      <c r="L135" s="78"/>
      <c r="M135" s="78"/>
      <c r="N135" s="78"/>
      <c r="O135" s="78"/>
      <c r="P135" s="79"/>
      <c r="Q135" s="162">
        <v>230103</v>
      </c>
      <c r="R135" s="163"/>
      <c r="S135" s="164"/>
      <c r="T135" s="165" t="str">
        <f t="shared" si="6"/>
        <v>異常終了</v>
      </c>
      <c r="U135" s="166"/>
      <c r="V135" s="167"/>
      <c r="W135" s="143" t="s">
        <v>1162</v>
      </c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5"/>
      <c r="AR135" s="6" t="s">
        <v>761</v>
      </c>
      <c r="AS135" s="5" t="str">
        <f>IF(W135="","","   "&amp;"["&amp;TEXT($Q135,"000000")&amp;"]"&amp;$W135)</f>
        <v xml:space="preserve">   [230103]エラー: FILE_EXTENSIONは 'NONE', '.csv', '.tsv', '.txt' のいずれかで指定してください。</v>
      </c>
    </row>
    <row r="136" spans="4:45" ht="36" customHeight="1">
      <c r="D136" s="168">
        <f t="shared" si="5"/>
        <v>90</v>
      </c>
      <c r="E136" s="169"/>
      <c r="F136" s="77" t="s">
        <v>380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9"/>
      <c r="Q136" s="162">
        <v>230104</v>
      </c>
      <c r="R136" s="163"/>
      <c r="S136" s="164"/>
      <c r="T136" s="165" t="str">
        <f t="shared" si="6"/>
        <v>異常終了</v>
      </c>
      <c r="U136" s="166"/>
      <c r="V136" s="167"/>
      <c r="W136" s="143" t="s">
        <v>1164</v>
      </c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5"/>
      <c r="AR136" s="6" t="s">
        <v>761</v>
      </c>
      <c r="AS136" s="5" t="str">
        <f>IF(W136="","","   "&amp;"["&amp;TEXT($Q136,"000000")&amp;"]"&amp;$W136)</f>
        <v xml:space="preserve">   [230104]エラー: FILE_COMPRESSIONは 'NONE', '.gz', '.zip', '.Z', '.tar', '.7z' のいずれかで指定してください。</v>
      </c>
    </row>
    <row r="137" spans="4:45" ht="36" customHeight="1">
      <c r="D137" s="168">
        <f t="shared" si="5"/>
        <v>91</v>
      </c>
      <c r="E137" s="169"/>
      <c r="F137" s="77" t="s">
        <v>380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9"/>
      <c r="Q137" s="162">
        <v>230105</v>
      </c>
      <c r="R137" s="163"/>
      <c r="S137" s="164"/>
      <c r="T137" s="165" t="str">
        <f t="shared" si="6"/>
        <v>異常終了</v>
      </c>
      <c r="U137" s="166"/>
      <c r="V137" s="167"/>
      <c r="W137" s="143" t="s">
        <v>1165</v>
      </c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5"/>
      <c r="AR137" s="6" t="s">
        <v>761</v>
      </c>
      <c r="AS137" s="5" t="str">
        <f>IF(W137="","","   "&amp;"["&amp;TEXT($Q137,"000000")&amp;"]"&amp;$W137)</f>
        <v xml:space="preserve">   [230105]エラー: FILE_CHARSETは 'UTF-8', 'UTF-16', 'EUC-JP', 'SJIS', 'CP932', 'EUC-KR' のいずれかで指定してください。</v>
      </c>
    </row>
    <row r="138" spans="4:45" ht="36" customHeight="1">
      <c r="D138" s="168">
        <f t="shared" si="5"/>
        <v>92</v>
      </c>
      <c r="E138" s="169"/>
      <c r="F138" s="77" t="s">
        <v>380</v>
      </c>
      <c r="G138" s="78"/>
      <c r="H138" s="78"/>
      <c r="I138" s="78"/>
      <c r="J138" s="78"/>
      <c r="K138" s="78"/>
      <c r="L138" s="78"/>
      <c r="M138" s="78"/>
      <c r="N138" s="78"/>
      <c r="O138" s="78"/>
      <c r="P138" s="79"/>
      <c r="Q138" s="162">
        <v>230106</v>
      </c>
      <c r="R138" s="163"/>
      <c r="S138" s="164"/>
      <c r="T138" s="165" t="str">
        <f t="shared" si="6"/>
        <v>異常終了</v>
      </c>
      <c r="U138" s="166"/>
      <c r="V138" s="167"/>
      <c r="W138" s="143" t="s">
        <v>1166</v>
      </c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5"/>
      <c r="AR138" s="6" t="s">
        <v>761</v>
      </c>
      <c r="AS138" s="5" t="str">
        <f>IF(W138="","","   "&amp;"["&amp;TEXT($Q138,"000000")&amp;"]"&amp;$W138)</f>
        <v xml:space="preserve">   [230106]エラー: FILE_LINE_BREAKは 'CRLF', 'LF' のいずれかで指定してください。</v>
      </c>
    </row>
    <row r="139" spans="4:45" ht="36" customHeight="1">
      <c r="D139" s="168">
        <f t="shared" si="5"/>
        <v>93</v>
      </c>
      <c r="E139" s="169"/>
      <c r="F139" s="77" t="s">
        <v>380</v>
      </c>
      <c r="G139" s="78"/>
      <c r="H139" s="78"/>
      <c r="I139" s="78"/>
      <c r="J139" s="78"/>
      <c r="K139" s="78"/>
      <c r="L139" s="78"/>
      <c r="M139" s="78"/>
      <c r="N139" s="78"/>
      <c r="O139" s="78"/>
      <c r="P139" s="79"/>
      <c r="Q139" s="162">
        <v>230107</v>
      </c>
      <c r="R139" s="163"/>
      <c r="S139" s="164"/>
      <c r="T139" s="165" t="str">
        <f t="shared" si="6"/>
        <v>異常終了</v>
      </c>
      <c r="U139" s="166"/>
      <c r="V139" s="167"/>
      <c r="W139" s="143" t="s">
        <v>1167</v>
      </c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5"/>
      <c r="AR139" s="6" t="s">
        <v>761</v>
      </c>
      <c r="AS139" s="5" t="str">
        <f>IF(W139="","","   "&amp;"["&amp;TEXT($Q139,"000000")&amp;"]"&amp;$W139)</f>
        <v xml:space="preserve">   [230107]エラー: FILE_FIELD_SEPARATORは 'NONE', 'COMMA', 'TAB' のいずれかで指定してください。</v>
      </c>
    </row>
    <row r="140" spans="4:45" ht="36" customHeight="1">
      <c r="D140" s="168">
        <f t="shared" si="5"/>
        <v>94</v>
      </c>
      <c r="E140" s="169"/>
      <c r="F140" s="77" t="s">
        <v>380</v>
      </c>
      <c r="G140" s="78"/>
      <c r="H140" s="78"/>
      <c r="I140" s="78"/>
      <c r="J140" s="78"/>
      <c r="K140" s="78"/>
      <c r="L140" s="78"/>
      <c r="M140" s="78"/>
      <c r="N140" s="78"/>
      <c r="O140" s="78"/>
      <c r="P140" s="79"/>
      <c r="Q140" s="162">
        <v>230108</v>
      </c>
      <c r="R140" s="163"/>
      <c r="S140" s="164"/>
      <c r="T140" s="165" t="str">
        <f t="shared" si="6"/>
        <v>異常終了</v>
      </c>
      <c r="U140" s="166"/>
      <c r="V140" s="167"/>
      <c r="W140" s="143" t="s">
        <v>1168</v>
      </c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5"/>
      <c r="AR140" s="6" t="s">
        <v>761</v>
      </c>
      <c r="AS140" s="5" t="str">
        <f>IF(W140="","","   "&amp;"["&amp;TEXT($Q140,"000000")&amp;"]"&amp;$W140)</f>
        <v xml:space="preserve">   [230108]エラー: FILE_ENCLOSING_CHAR 'NONE', 'DOUBLE_QUOTE', 'SINGLE_QUOTE' のいずれかで指定してください。</v>
      </c>
    </row>
    <row r="141" spans="4:45" ht="36" customHeight="1">
      <c r="D141" s="168">
        <f t="shared" si="5"/>
        <v>95</v>
      </c>
      <c r="E141" s="169"/>
      <c r="F141" s="77" t="s">
        <v>380</v>
      </c>
      <c r="G141" s="78"/>
      <c r="H141" s="78"/>
      <c r="I141" s="78"/>
      <c r="J141" s="78"/>
      <c r="K141" s="78"/>
      <c r="L141" s="78"/>
      <c r="M141" s="78"/>
      <c r="N141" s="78"/>
      <c r="O141" s="78"/>
      <c r="P141" s="79"/>
      <c r="Q141" s="162">
        <v>230109</v>
      </c>
      <c r="R141" s="163"/>
      <c r="S141" s="164"/>
      <c r="T141" s="165" t="str">
        <f t="shared" si="6"/>
        <v>異常終了</v>
      </c>
      <c r="U141" s="166"/>
      <c r="V141" s="167"/>
      <c r="W141" s="143" t="s">
        <v>1169</v>
      </c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5"/>
      <c r="AR141" s="6" t="s">
        <v>761</v>
      </c>
      <c r="AS141" s="5" t="str">
        <f>IF(W141="","","   "&amp;"["&amp;TEXT($Q141,"000000")&amp;"]"&amp;$W141)</f>
        <v xml:space="preserve">   [230109]エラー: ROW_COUNTSを1以上の値に指定してください。</v>
      </c>
    </row>
    <row r="142" spans="4:45" ht="36" customHeight="1">
      <c r="D142" s="168">
        <f t="shared" si="5"/>
        <v>96</v>
      </c>
      <c r="E142" s="169"/>
      <c r="F142" s="77" t="s">
        <v>380</v>
      </c>
      <c r="G142" s="78"/>
      <c r="H142" s="78"/>
      <c r="I142" s="78"/>
      <c r="J142" s="78"/>
      <c r="K142" s="78"/>
      <c r="L142" s="78"/>
      <c r="M142" s="78"/>
      <c r="N142" s="78"/>
      <c r="O142" s="78"/>
      <c r="P142" s="79"/>
      <c r="Q142" s="162">
        <v>230201</v>
      </c>
      <c r="R142" s="163"/>
      <c r="S142" s="164"/>
      <c r="T142" s="165" t="str">
        <f t="shared" si="6"/>
        <v>警告</v>
      </c>
      <c r="U142" s="166"/>
      <c r="V142" s="167"/>
      <c r="W142" s="143" t="s">
        <v>1170</v>
      </c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5"/>
      <c r="AR142" s="6" t="s">
        <v>761</v>
      </c>
      <c r="AS142" s="5" t="str">
        <f>IF(W142="","","   "&amp;"["&amp;TEXT($Q142,"000000")&amp;"]"&amp;$W142)</f>
        <v xml:space="preserve">   [230201]ワーニング: FILE_EXTENSIONが '.csv' の場合、FILE_FIELD_SEPARATORは 'COMMA' に指定してください。</v>
      </c>
    </row>
    <row r="143" spans="4:45" ht="36" customHeight="1">
      <c r="D143" s="168">
        <f t="shared" si="5"/>
        <v>97</v>
      </c>
      <c r="E143" s="169"/>
      <c r="F143" s="77" t="s">
        <v>380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9"/>
      <c r="Q143" s="162">
        <v>230202</v>
      </c>
      <c r="R143" s="163"/>
      <c r="S143" s="164"/>
      <c r="T143" s="165" t="str">
        <f t="shared" si="6"/>
        <v>警告</v>
      </c>
      <c r="U143" s="166"/>
      <c r="V143" s="167"/>
      <c r="W143" s="143" t="s">
        <v>1171</v>
      </c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5"/>
      <c r="AR143" s="6" t="s">
        <v>761</v>
      </c>
      <c r="AS143" s="5" t="str">
        <f>IF(W143="","","   "&amp;"["&amp;TEXT($Q143,"000000")&amp;"]"&amp;$W143)</f>
        <v xml:space="preserve">   [230202]FILE_EXTENSIONが '.tsv' の場合、FILE_FIELD_SEPARATORは 'TAB' に指定してください。</v>
      </c>
    </row>
    <row r="144" spans="4:45" ht="36" customHeight="1">
      <c r="D144" s="168">
        <f t="shared" si="5"/>
        <v>98</v>
      </c>
      <c r="E144" s="169"/>
      <c r="F144" s="77" t="s">
        <v>518</v>
      </c>
      <c r="G144" s="78"/>
      <c r="H144" s="78"/>
      <c r="I144" s="78"/>
      <c r="J144" s="78"/>
      <c r="K144" s="78"/>
      <c r="L144" s="78"/>
      <c r="M144" s="78"/>
      <c r="N144" s="78"/>
      <c r="O144" s="78"/>
      <c r="P144" s="79"/>
      <c r="Q144" s="162"/>
      <c r="R144" s="163"/>
      <c r="S144" s="164"/>
      <c r="T144" s="165" t="str">
        <f t="shared" si="6"/>
        <v>正常終了</v>
      </c>
      <c r="U144" s="166"/>
      <c r="V144" s="167"/>
      <c r="W144" s="143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5"/>
      <c r="AR144" s="6" t="s">
        <v>761</v>
      </c>
      <c r="AS144" s="5" t="str">
        <f>IF(W144="","","   "&amp;"["&amp;TEXT($Q144,"000000")&amp;"]"&amp;$W144)</f>
        <v/>
      </c>
    </row>
    <row r="145" spans="4:45" ht="18" customHeight="1">
      <c r="D145" s="168">
        <f t="shared" si="5"/>
        <v>99</v>
      </c>
      <c r="E145" s="169"/>
      <c r="F145" s="77" t="s">
        <v>518</v>
      </c>
      <c r="Q145" s="162"/>
      <c r="R145" s="163"/>
      <c r="S145" s="164"/>
      <c r="T145" s="165" t="str">
        <f t="shared" si="6"/>
        <v>正常終了</v>
      </c>
      <c r="U145" s="166"/>
      <c r="V145" s="167"/>
      <c r="W145" s="143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5"/>
      <c r="AR145" s="6" t="s">
        <v>761</v>
      </c>
      <c r="AS145" s="5" t="str">
        <f>IF(W145="","","   "&amp;"["&amp;TEXT($Q145,"000000")&amp;"]"&amp;$W145)</f>
        <v/>
      </c>
    </row>
    <row r="146" spans="4:45" ht="18" customHeight="1">
      <c r="D146" s="168">
        <f t="shared" si="5"/>
        <v>100</v>
      </c>
      <c r="E146" s="169"/>
      <c r="F146" s="77" t="s">
        <v>518</v>
      </c>
      <c r="Q146" s="162"/>
      <c r="R146" s="163"/>
      <c r="S146" s="164"/>
      <c r="T146" s="165" t="str">
        <f t="shared" si="6"/>
        <v>正常終了</v>
      </c>
      <c r="U146" s="166"/>
      <c r="V146" s="167"/>
      <c r="W146" s="143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  <c r="AL146" s="144"/>
      <c r="AM146" s="144"/>
      <c r="AN146" s="144"/>
      <c r="AO146" s="144"/>
      <c r="AP146" s="144"/>
      <c r="AQ146" s="145"/>
      <c r="AR146" s="6" t="s">
        <v>761</v>
      </c>
      <c r="AS146" s="5" t="str">
        <f>IF(W146="","","   "&amp;"["&amp;TEXT($Q146,"000000")&amp;"]"&amp;$W146)</f>
        <v/>
      </c>
    </row>
    <row r="147" spans="4:45" ht="18" customHeight="1">
      <c r="D147" s="168">
        <f t="shared" si="5"/>
        <v>101</v>
      </c>
      <c r="E147" s="169"/>
      <c r="F147" s="77" t="s">
        <v>518</v>
      </c>
      <c r="Q147" s="162"/>
      <c r="R147" s="163"/>
      <c r="S147" s="164"/>
      <c r="T147" s="165" t="str">
        <f t="shared" si="6"/>
        <v>正常終了</v>
      </c>
      <c r="U147" s="166"/>
      <c r="V147" s="167"/>
      <c r="W147" s="143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5"/>
      <c r="AR147" s="6" t="s">
        <v>761</v>
      </c>
      <c r="AS147" s="5" t="str">
        <f>IF(W147="","","   "&amp;"["&amp;TEXT($Q147,"000000")&amp;"]"&amp;$W147)</f>
        <v/>
      </c>
    </row>
    <row r="148" spans="4:45" ht="18" customHeight="1">
      <c r="D148" s="168">
        <f t="shared" si="5"/>
        <v>102</v>
      </c>
      <c r="E148" s="169"/>
      <c r="F148" s="77" t="s">
        <v>518</v>
      </c>
      <c r="Q148" s="162"/>
      <c r="R148" s="163"/>
      <c r="S148" s="164"/>
      <c r="T148" s="165" t="str">
        <f t="shared" si="6"/>
        <v>正常終了</v>
      </c>
      <c r="U148" s="166"/>
      <c r="V148" s="167"/>
      <c r="W148" s="143"/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  <c r="AL148" s="144"/>
      <c r="AM148" s="144"/>
      <c r="AN148" s="144"/>
      <c r="AO148" s="144"/>
      <c r="AP148" s="144"/>
      <c r="AQ148" s="145"/>
      <c r="AR148" s="6" t="s">
        <v>761</v>
      </c>
      <c r="AS148" s="5" t="str">
        <f>IF(W148="","","   "&amp;"["&amp;TEXT($Q148,"000000")&amp;"]"&amp;$W148)</f>
        <v/>
      </c>
    </row>
    <row r="149" spans="4:45" ht="18" customHeight="1">
      <c r="D149" s="168">
        <f t="shared" si="5"/>
        <v>103</v>
      </c>
      <c r="E149" s="169"/>
      <c r="F149" s="77" t="s">
        <v>518</v>
      </c>
      <c r="Q149" s="162"/>
      <c r="R149" s="163"/>
      <c r="S149" s="164"/>
      <c r="T149" s="165" t="str">
        <f t="shared" si="6"/>
        <v>正常終了</v>
      </c>
      <c r="U149" s="166"/>
      <c r="V149" s="167"/>
      <c r="W149" s="143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5"/>
      <c r="AR149" s="6" t="s">
        <v>761</v>
      </c>
      <c r="AS149" s="5" t="str">
        <f>IF(W149="","","   "&amp;"["&amp;TEXT($Q149,"000000")&amp;"]"&amp;$W149)</f>
        <v/>
      </c>
    </row>
    <row r="150" spans="4:45" ht="18" customHeight="1">
      <c r="D150" s="168">
        <f t="shared" si="5"/>
        <v>104</v>
      </c>
      <c r="E150" s="169"/>
      <c r="F150" s="77" t="s">
        <v>518</v>
      </c>
      <c r="Q150" s="162"/>
      <c r="R150" s="163"/>
      <c r="S150" s="164"/>
      <c r="T150" s="165" t="str">
        <f t="shared" si="6"/>
        <v>正常終了</v>
      </c>
      <c r="U150" s="166"/>
      <c r="V150" s="167"/>
      <c r="W150" s="143"/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/>
      <c r="AK150" s="144"/>
      <c r="AL150" s="144"/>
      <c r="AM150" s="144"/>
      <c r="AN150" s="144"/>
      <c r="AO150" s="144"/>
      <c r="AP150" s="144"/>
      <c r="AQ150" s="145"/>
      <c r="AR150" s="6" t="s">
        <v>761</v>
      </c>
      <c r="AS150" s="5" t="str">
        <f>IF(W150="","","   "&amp;"["&amp;TEXT($Q150,"000000")&amp;"]"&amp;$W150)</f>
        <v/>
      </c>
    </row>
    <row r="151" spans="4:45" ht="18" customHeight="1">
      <c r="D151" s="168">
        <f t="shared" si="5"/>
        <v>105</v>
      </c>
      <c r="E151" s="169"/>
      <c r="F151" s="77" t="s">
        <v>518</v>
      </c>
      <c r="Q151" s="162"/>
      <c r="R151" s="163"/>
      <c r="S151" s="164"/>
      <c r="T151" s="165" t="str">
        <f t="shared" si="6"/>
        <v>正常終了</v>
      </c>
      <c r="U151" s="166"/>
      <c r="V151" s="167"/>
      <c r="W151" s="143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44"/>
      <c r="AH151" s="144"/>
      <c r="AI151" s="144"/>
      <c r="AJ151" s="144"/>
      <c r="AK151" s="144"/>
      <c r="AL151" s="144"/>
      <c r="AM151" s="144"/>
      <c r="AN151" s="144"/>
      <c r="AO151" s="144"/>
      <c r="AP151" s="144"/>
      <c r="AQ151" s="145"/>
      <c r="AR151" s="6" t="s">
        <v>761</v>
      </c>
      <c r="AS151" s="5" t="str">
        <f>IF(W151="","","   "&amp;"["&amp;TEXT($Q151,"000000")&amp;"]"&amp;$W151)</f>
        <v/>
      </c>
    </row>
    <row r="152" spans="4:45" ht="18" customHeight="1">
      <c r="D152" s="168">
        <f t="shared" si="5"/>
        <v>106</v>
      </c>
      <c r="E152" s="169"/>
      <c r="F152" s="77" t="s">
        <v>518</v>
      </c>
      <c r="Q152" s="162"/>
      <c r="R152" s="163"/>
      <c r="S152" s="164"/>
      <c r="T152" s="165" t="str">
        <f t="shared" si="6"/>
        <v>正常終了</v>
      </c>
      <c r="U152" s="166"/>
      <c r="V152" s="167"/>
      <c r="W152" s="143"/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/>
      <c r="AK152" s="144"/>
      <c r="AL152" s="144"/>
      <c r="AM152" s="144"/>
      <c r="AN152" s="144"/>
      <c r="AO152" s="144"/>
      <c r="AP152" s="144"/>
      <c r="AQ152" s="145"/>
      <c r="AR152" s="6" t="s">
        <v>761</v>
      </c>
      <c r="AS152" s="5" t="str">
        <f>IF(W152="","","   "&amp;"["&amp;TEXT($Q152,"000000")&amp;"]"&amp;$W152)</f>
        <v/>
      </c>
    </row>
    <row r="153" spans="4:45" ht="18" customHeight="1">
      <c r="D153" s="168">
        <f t="shared" si="5"/>
        <v>107</v>
      </c>
      <c r="E153" s="169"/>
      <c r="F153" s="77" t="s">
        <v>518</v>
      </c>
      <c r="Q153" s="162"/>
      <c r="R153" s="163"/>
      <c r="S153" s="164"/>
      <c r="T153" s="165" t="str">
        <f t="shared" si="6"/>
        <v>正常終了</v>
      </c>
      <c r="U153" s="166"/>
      <c r="V153" s="167"/>
      <c r="W153" s="143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  <c r="AL153" s="144"/>
      <c r="AM153" s="144"/>
      <c r="AN153" s="144"/>
      <c r="AO153" s="144"/>
      <c r="AP153" s="144"/>
      <c r="AQ153" s="145"/>
      <c r="AR153" s="6" t="s">
        <v>761</v>
      </c>
      <c r="AS153" s="5" t="str">
        <f>IF(W153="","","   "&amp;"["&amp;TEXT($Q153,"000000")&amp;"]"&amp;$W153)</f>
        <v/>
      </c>
    </row>
    <row r="154" spans="4:45" ht="18" customHeight="1">
      <c r="D154" s="168">
        <f t="shared" si="5"/>
        <v>108</v>
      </c>
      <c r="E154" s="169"/>
      <c r="F154" s="77" t="s">
        <v>518</v>
      </c>
      <c r="Q154" s="162"/>
      <c r="R154" s="163"/>
      <c r="S154" s="164"/>
      <c r="T154" s="165" t="str">
        <f t="shared" si="6"/>
        <v>正常終了</v>
      </c>
      <c r="U154" s="166"/>
      <c r="V154" s="167"/>
      <c r="W154" s="143"/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4"/>
      <c r="AL154" s="144"/>
      <c r="AM154" s="144"/>
      <c r="AN154" s="144"/>
      <c r="AO154" s="144"/>
      <c r="AP154" s="144"/>
      <c r="AQ154" s="145"/>
      <c r="AR154" s="6" t="s">
        <v>761</v>
      </c>
      <c r="AS154" s="5" t="str">
        <f>IF(W154="","","   "&amp;"["&amp;TEXT($Q154,"000000")&amp;"]"&amp;$W154)</f>
        <v/>
      </c>
    </row>
    <row r="155" spans="4:45" ht="18" customHeight="1">
      <c r="D155" s="168">
        <f t="shared" si="5"/>
        <v>109</v>
      </c>
      <c r="E155" s="169"/>
      <c r="F155" s="77" t="s">
        <v>518</v>
      </c>
      <c r="Q155" s="162"/>
      <c r="R155" s="163"/>
      <c r="S155" s="164"/>
      <c r="T155" s="165" t="str">
        <f t="shared" si="6"/>
        <v>正常終了</v>
      </c>
      <c r="U155" s="166"/>
      <c r="V155" s="167"/>
      <c r="W155" s="143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5"/>
      <c r="AR155" s="6" t="s">
        <v>761</v>
      </c>
      <c r="AS155" s="5" t="str">
        <f>IF(W155="","","   "&amp;"["&amp;TEXT($Q155,"000000")&amp;"]"&amp;$W155)</f>
        <v/>
      </c>
    </row>
    <row r="156" spans="4:45" ht="18" customHeight="1">
      <c r="D156" s="168">
        <f t="shared" si="5"/>
        <v>110</v>
      </c>
      <c r="E156" s="169"/>
      <c r="F156" s="77" t="s">
        <v>518</v>
      </c>
      <c r="Q156" s="162"/>
      <c r="R156" s="163"/>
      <c r="S156" s="164"/>
      <c r="T156" s="165" t="str">
        <f t="shared" si="6"/>
        <v>正常終了</v>
      </c>
      <c r="U156" s="166"/>
      <c r="V156" s="167"/>
      <c r="W156" s="143"/>
      <c r="X156" s="144"/>
      <c r="Y156" s="144"/>
      <c r="Z156" s="144"/>
      <c r="AA156" s="144"/>
      <c r="AB156" s="144"/>
      <c r="AC156" s="144"/>
      <c r="AD156" s="144"/>
      <c r="AE156" s="144"/>
      <c r="AF156" s="144"/>
      <c r="AG156" s="144"/>
      <c r="AH156" s="144"/>
      <c r="AI156" s="144"/>
      <c r="AJ156" s="144"/>
      <c r="AK156" s="144"/>
      <c r="AL156" s="144"/>
      <c r="AM156" s="144"/>
      <c r="AN156" s="144"/>
      <c r="AO156" s="144"/>
      <c r="AP156" s="144"/>
      <c r="AQ156" s="145"/>
      <c r="AR156" s="6" t="s">
        <v>761</v>
      </c>
      <c r="AS156" s="5" t="str">
        <f>IF(W156="","","   "&amp;"["&amp;TEXT($Q156,"000000")&amp;"]"&amp;$W156)</f>
        <v/>
      </c>
    </row>
    <row r="157" spans="4:45" ht="18" customHeight="1">
      <c r="D157" s="168">
        <f t="shared" si="5"/>
        <v>111</v>
      </c>
      <c r="E157" s="169"/>
      <c r="F157" s="77" t="s">
        <v>518</v>
      </c>
      <c r="Q157" s="162"/>
      <c r="R157" s="163"/>
      <c r="S157" s="164"/>
      <c r="T157" s="165" t="str">
        <f t="shared" si="6"/>
        <v>正常終了</v>
      </c>
      <c r="U157" s="166"/>
      <c r="V157" s="167"/>
      <c r="W157" s="143"/>
      <c r="X157" s="14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/>
      <c r="AK157" s="144"/>
      <c r="AL157" s="144"/>
      <c r="AM157" s="144"/>
      <c r="AN157" s="144"/>
      <c r="AO157" s="144"/>
      <c r="AP157" s="144"/>
      <c r="AQ157" s="145"/>
      <c r="AR157" s="6" t="s">
        <v>761</v>
      </c>
      <c r="AS157" s="5" t="str">
        <f>IF(W157="","","   "&amp;"["&amp;TEXT($Q157,"000000")&amp;"]"&amp;$W157)</f>
        <v/>
      </c>
    </row>
    <row r="158" spans="4:45" ht="18" customHeight="1">
      <c r="D158" s="168">
        <f t="shared" si="5"/>
        <v>112</v>
      </c>
      <c r="E158" s="169"/>
      <c r="F158" s="77" t="s">
        <v>518</v>
      </c>
      <c r="Q158" s="162"/>
      <c r="R158" s="163"/>
      <c r="S158" s="164"/>
      <c r="T158" s="165" t="str">
        <f t="shared" si="6"/>
        <v>正常終了</v>
      </c>
      <c r="U158" s="166"/>
      <c r="V158" s="167"/>
      <c r="W158" s="143"/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/>
      <c r="AK158" s="144"/>
      <c r="AL158" s="144"/>
      <c r="AM158" s="144"/>
      <c r="AN158" s="144"/>
      <c r="AO158" s="144"/>
      <c r="AP158" s="144"/>
      <c r="AQ158" s="145"/>
      <c r="AR158" s="6" t="s">
        <v>761</v>
      </c>
      <c r="AS158" s="5" t="str">
        <f>IF(W158="","","   "&amp;"["&amp;TEXT($Q158,"000000")&amp;"]"&amp;$W158)</f>
        <v/>
      </c>
    </row>
    <row r="159" spans="4:45" ht="18" customHeight="1">
      <c r="D159" s="168">
        <f t="shared" si="5"/>
        <v>113</v>
      </c>
      <c r="E159" s="169"/>
      <c r="F159" s="77" t="s">
        <v>518</v>
      </c>
      <c r="Q159" s="162"/>
      <c r="R159" s="163"/>
      <c r="S159" s="164"/>
      <c r="T159" s="165" t="str">
        <f t="shared" si="6"/>
        <v>正常終了</v>
      </c>
      <c r="U159" s="166"/>
      <c r="V159" s="167"/>
      <c r="W159" s="143"/>
      <c r="X159" s="144"/>
      <c r="Y159" s="144"/>
      <c r="Z159" s="144"/>
      <c r="AA159" s="144"/>
      <c r="AB159" s="144"/>
      <c r="AC159" s="144"/>
      <c r="AD159" s="144"/>
      <c r="AE159" s="144"/>
      <c r="AF159" s="144"/>
      <c r="AG159" s="144"/>
      <c r="AH159" s="144"/>
      <c r="AI159" s="144"/>
      <c r="AJ159" s="144"/>
      <c r="AK159" s="144"/>
      <c r="AL159" s="144"/>
      <c r="AM159" s="144"/>
      <c r="AN159" s="144"/>
      <c r="AO159" s="144"/>
      <c r="AP159" s="144"/>
      <c r="AQ159" s="145"/>
      <c r="AR159" s="6" t="s">
        <v>761</v>
      </c>
      <c r="AS159" s="5" t="str">
        <f>IF(W159="","","   "&amp;"["&amp;TEXT($Q159,"000000")&amp;"]"&amp;$W159)</f>
        <v/>
      </c>
    </row>
    <row r="160" spans="4:45" ht="18" customHeight="1">
      <c r="D160" s="168">
        <f t="shared" si="5"/>
        <v>114</v>
      </c>
      <c r="E160" s="169"/>
      <c r="F160" s="77" t="s">
        <v>518</v>
      </c>
      <c r="Q160" s="162"/>
      <c r="R160" s="163"/>
      <c r="S160" s="164"/>
      <c r="T160" s="165" t="str">
        <f t="shared" si="6"/>
        <v>正常終了</v>
      </c>
      <c r="U160" s="166"/>
      <c r="V160" s="167"/>
      <c r="W160" s="143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  <c r="AL160" s="144"/>
      <c r="AM160" s="144"/>
      <c r="AN160" s="144"/>
      <c r="AO160" s="144"/>
      <c r="AP160" s="144"/>
      <c r="AQ160" s="145"/>
      <c r="AR160" s="6" t="s">
        <v>761</v>
      </c>
      <c r="AS160" s="5" t="str">
        <f>IF(W160="","","   "&amp;"["&amp;TEXT($Q160,"000000")&amp;"]"&amp;$W160)</f>
        <v/>
      </c>
    </row>
    <row r="161" spans="4:45" ht="18" customHeight="1">
      <c r="D161" s="168">
        <f t="shared" si="5"/>
        <v>115</v>
      </c>
      <c r="E161" s="169"/>
      <c r="F161" s="77" t="s">
        <v>518</v>
      </c>
      <c r="Q161" s="162"/>
      <c r="R161" s="163"/>
      <c r="S161" s="164"/>
      <c r="T161" s="165" t="str">
        <f t="shared" si="6"/>
        <v>正常終了</v>
      </c>
      <c r="U161" s="166"/>
      <c r="V161" s="167"/>
      <c r="W161" s="143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/>
      <c r="AK161" s="144"/>
      <c r="AL161" s="144"/>
      <c r="AM161" s="144"/>
      <c r="AN161" s="144"/>
      <c r="AO161" s="144"/>
      <c r="AP161" s="144"/>
      <c r="AQ161" s="145"/>
      <c r="AR161" s="6" t="s">
        <v>761</v>
      </c>
      <c r="AS161" s="5" t="str">
        <f>IF(W161="","","   "&amp;"["&amp;TEXT($Q161,"000000")&amp;"]"&amp;$W161)</f>
        <v/>
      </c>
    </row>
    <row r="162" spans="4:45" ht="18" customHeight="1">
      <c r="D162" s="168">
        <f t="shared" si="5"/>
        <v>116</v>
      </c>
      <c r="E162" s="169"/>
      <c r="F162" s="77" t="s">
        <v>518</v>
      </c>
      <c r="Q162" s="162"/>
      <c r="R162" s="163"/>
      <c r="S162" s="164"/>
      <c r="T162" s="165" t="str">
        <f t="shared" si="6"/>
        <v>正常終了</v>
      </c>
      <c r="U162" s="166"/>
      <c r="V162" s="167"/>
      <c r="W162" s="143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5"/>
      <c r="AR162" s="6" t="s">
        <v>761</v>
      </c>
      <c r="AS162" s="5" t="str">
        <f>IF(W162="","","   "&amp;"["&amp;TEXT($Q162,"000000")&amp;"]"&amp;$W162)</f>
        <v/>
      </c>
    </row>
    <row r="163" spans="4:45" ht="18" customHeight="1">
      <c r="D163" s="168">
        <f t="shared" si="5"/>
        <v>117</v>
      </c>
      <c r="E163" s="169"/>
      <c r="F163" s="77" t="s">
        <v>518</v>
      </c>
      <c r="Q163" s="162"/>
      <c r="R163" s="163"/>
      <c r="S163" s="164"/>
      <c r="T163" s="165" t="str">
        <f t="shared" si="6"/>
        <v>正常終了</v>
      </c>
      <c r="U163" s="166"/>
      <c r="V163" s="167"/>
      <c r="W163" s="143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144"/>
      <c r="AP163" s="144"/>
      <c r="AQ163" s="145"/>
      <c r="AR163" s="6" t="s">
        <v>761</v>
      </c>
      <c r="AS163" s="5" t="str">
        <f>IF(W163="","","   "&amp;"["&amp;TEXT($Q163,"000000")&amp;"]"&amp;$W163)</f>
        <v/>
      </c>
    </row>
    <row r="164" spans="4:45" ht="18" customHeight="1">
      <c r="D164" s="168">
        <f t="shared" si="5"/>
        <v>118</v>
      </c>
      <c r="E164" s="169"/>
      <c r="F164" s="77" t="s">
        <v>518</v>
      </c>
      <c r="Q164" s="162"/>
      <c r="R164" s="163"/>
      <c r="S164" s="164"/>
      <c r="T164" s="165" t="str">
        <f t="shared" si="6"/>
        <v>正常終了</v>
      </c>
      <c r="U164" s="166"/>
      <c r="V164" s="167"/>
      <c r="W164" s="143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4"/>
      <c r="AQ164" s="145"/>
      <c r="AR164" s="6" t="s">
        <v>761</v>
      </c>
      <c r="AS164" s="5" t="str">
        <f>IF(W164="","","   "&amp;"["&amp;TEXT($Q164,"000000")&amp;"]"&amp;$W164)</f>
        <v/>
      </c>
    </row>
    <row r="165" spans="4:45" ht="18" customHeight="1">
      <c r="D165" s="168">
        <f t="shared" si="5"/>
        <v>119</v>
      </c>
      <c r="E165" s="169"/>
      <c r="F165" s="77" t="s">
        <v>518</v>
      </c>
      <c r="Q165" s="162"/>
      <c r="R165" s="163"/>
      <c r="S165" s="164"/>
      <c r="T165" s="165" t="str">
        <f t="shared" si="6"/>
        <v>正常終了</v>
      </c>
      <c r="U165" s="166"/>
      <c r="V165" s="167"/>
      <c r="W165" s="143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4"/>
      <c r="AI165" s="144"/>
      <c r="AJ165" s="144"/>
      <c r="AK165" s="144"/>
      <c r="AL165" s="144"/>
      <c r="AM165" s="144"/>
      <c r="AN165" s="144"/>
      <c r="AO165" s="144"/>
      <c r="AP165" s="144"/>
      <c r="AQ165" s="145"/>
      <c r="AR165" s="6" t="s">
        <v>761</v>
      </c>
      <c r="AS165" s="5" t="str">
        <f>IF(W165="","","   "&amp;"["&amp;TEXT($Q165,"000000")&amp;"]"&amp;$W165)</f>
        <v/>
      </c>
    </row>
    <row r="166" spans="4:45" ht="18" customHeight="1">
      <c r="D166" s="168">
        <f t="shared" si="5"/>
        <v>120</v>
      </c>
      <c r="E166" s="169"/>
      <c r="F166" s="77" t="s">
        <v>518</v>
      </c>
      <c r="Q166" s="162"/>
      <c r="R166" s="163"/>
      <c r="S166" s="164"/>
      <c r="T166" s="165" t="str">
        <f t="shared" si="6"/>
        <v>正常終了</v>
      </c>
      <c r="U166" s="166"/>
      <c r="V166" s="167"/>
      <c r="W166" s="143"/>
      <c r="X166" s="144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/>
      <c r="AK166" s="144"/>
      <c r="AL166" s="144"/>
      <c r="AM166" s="144"/>
      <c r="AN166" s="144"/>
      <c r="AO166" s="144"/>
      <c r="AP166" s="144"/>
      <c r="AQ166" s="145"/>
      <c r="AR166" s="6" t="s">
        <v>761</v>
      </c>
      <c r="AS166" s="5" t="str">
        <f>IF(W166="","","   "&amp;"["&amp;TEXT($Q166,"000000")&amp;"]"&amp;$W166)</f>
        <v/>
      </c>
    </row>
    <row r="167" spans="4:45" ht="18" customHeight="1">
      <c r="D167" s="168">
        <f t="shared" si="5"/>
        <v>121</v>
      </c>
      <c r="E167" s="169"/>
      <c r="F167" s="77" t="s">
        <v>518</v>
      </c>
      <c r="Q167" s="162"/>
      <c r="R167" s="163"/>
      <c r="S167" s="164"/>
      <c r="T167" s="165" t="str">
        <f t="shared" si="6"/>
        <v>正常終了</v>
      </c>
      <c r="U167" s="166"/>
      <c r="V167" s="167"/>
      <c r="W167" s="143"/>
      <c r="X167" s="144"/>
      <c r="Y167" s="144"/>
      <c r="Z167" s="144"/>
      <c r="AA167" s="144"/>
      <c r="AB167" s="144"/>
      <c r="AC167" s="144"/>
      <c r="AD167" s="144"/>
      <c r="AE167" s="144"/>
      <c r="AF167" s="144"/>
      <c r="AG167" s="144"/>
      <c r="AH167" s="144"/>
      <c r="AI167" s="144"/>
      <c r="AJ167" s="144"/>
      <c r="AK167" s="144"/>
      <c r="AL167" s="144"/>
      <c r="AM167" s="144"/>
      <c r="AN167" s="144"/>
      <c r="AO167" s="144"/>
      <c r="AP167" s="144"/>
      <c r="AQ167" s="145"/>
      <c r="AR167" s="6" t="s">
        <v>761</v>
      </c>
      <c r="AS167" s="5" t="str">
        <f>IF(W167="","","   "&amp;"["&amp;TEXT($Q167,"000000")&amp;"]"&amp;$W167)</f>
        <v/>
      </c>
    </row>
    <row r="168" spans="4:45" ht="18" customHeight="1">
      <c r="D168" s="168">
        <f t="shared" si="5"/>
        <v>122</v>
      </c>
      <c r="E168" s="169"/>
      <c r="F168" s="77" t="s">
        <v>518</v>
      </c>
      <c r="Q168" s="162"/>
      <c r="R168" s="163"/>
      <c r="S168" s="164"/>
      <c r="T168" s="165" t="str">
        <f t="shared" si="6"/>
        <v>正常終了</v>
      </c>
      <c r="U168" s="166"/>
      <c r="V168" s="167"/>
      <c r="W168" s="143"/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  <c r="AL168" s="144"/>
      <c r="AM168" s="144"/>
      <c r="AN168" s="144"/>
      <c r="AO168" s="144"/>
      <c r="AP168" s="144"/>
      <c r="AQ168" s="145"/>
      <c r="AR168" s="6" t="s">
        <v>761</v>
      </c>
      <c r="AS168" s="5" t="str">
        <f>IF(W168="","","   "&amp;"["&amp;TEXT($Q168,"000000")&amp;"]"&amp;$W168)</f>
        <v/>
      </c>
    </row>
    <row r="169" spans="4:45" ht="18" customHeight="1">
      <c r="D169" s="168">
        <f t="shared" si="5"/>
        <v>123</v>
      </c>
      <c r="E169" s="169"/>
      <c r="F169" s="77" t="s">
        <v>518</v>
      </c>
      <c r="Q169" s="162"/>
      <c r="R169" s="163"/>
      <c r="S169" s="164"/>
      <c r="T169" s="165" t="str">
        <f t="shared" si="6"/>
        <v>正常終了</v>
      </c>
      <c r="U169" s="166"/>
      <c r="V169" s="167"/>
      <c r="W169" s="143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  <c r="AL169" s="144"/>
      <c r="AM169" s="144"/>
      <c r="AN169" s="144"/>
      <c r="AO169" s="144"/>
      <c r="AP169" s="144"/>
      <c r="AQ169" s="145"/>
      <c r="AR169" s="6" t="s">
        <v>761</v>
      </c>
      <c r="AS169" s="5" t="str">
        <f>IF(W169="","","   "&amp;"["&amp;TEXT($Q169,"000000")&amp;"]"&amp;$W169)</f>
        <v/>
      </c>
    </row>
    <row r="170" spans="4:45" ht="18" customHeight="1">
      <c r="D170" s="168">
        <f t="shared" si="5"/>
        <v>124</v>
      </c>
      <c r="E170" s="169"/>
      <c r="F170" s="77" t="s">
        <v>518</v>
      </c>
      <c r="Q170" s="162"/>
      <c r="R170" s="163"/>
      <c r="S170" s="164"/>
      <c r="T170" s="165" t="str">
        <f t="shared" si="6"/>
        <v>正常終了</v>
      </c>
      <c r="U170" s="166"/>
      <c r="V170" s="167"/>
      <c r="W170" s="143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  <c r="AL170" s="144"/>
      <c r="AM170" s="144"/>
      <c r="AN170" s="144"/>
      <c r="AO170" s="144"/>
      <c r="AP170" s="144"/>
      <c r="AQ170" s="145"/>
      <c r="AR170" s="6" t="s">
        <v>761</v>
      </c>
      <c r="AS170" s="5" t="str">
        <f>IF(W170="","","   "&amp;"["&amp;TEXT($Q170,"000000")&amp;"]"&amp;$W170)</f>
        <v/>
      </c>
    </row>
    <row r="171" spans="4:45" ht="18" customHeight="1">
      <c r="D171" s="168">
        <f t="shared" si="5"/>
        <v>125</v>
      </c>
      <c r="E171" s="169"/>
      <c r="F171" s="77" t="s">
        <v>518</v>
      </c>
      <c r="Q171" s="162"/>
      <c r="R171" s="163"/>
      <c r="S171" s="164"/>
      <c r="T171" s="165" t="str">
        <f t="shared" si="6"/>
        <v>正常終了</v>
      </c>
      <c r="U171" s="166"/>
      <c r="V171" s="167"/>
      <c r="W171" s="143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/>
      <c r="AK171" s="144"/>
      <c r="AL171" s="144"/>
      <c r="AM171" s="144"/>
      <c r="AN171" s="144"/>
      <c r="AO171" s="144"/>
      <c r="AP171" s="144"/>
      <c r="AQ171" s="145"/>
      <c r="AR171" s="6" t="s">
        <v>761</v>
      </c>
      <c r="AS171" s="5" t="str">
        <f>IF(W171="","","   "&amp;"["&amp;TEXT($Q171,"000000")&amp;"]"&amp;$W171)</f>
        <v/>
      </c>
    </row>
    <row r="172" spans="4:45" ht="18" customHeight="1">
      <c r="D172" s="168">
        <f t="shared" si="5"/>
        <v>126</v>
      </c>
      <c r="E172" s="169"/>
      <c r="F172" s="77" t="s">
        <v>518</v>
      </c>
      <c r="Q172" s="162"/>
      <c r="R172" s="163"/>
      <c r="S172" s="164"/>
      <c r="T172" s="165" t="str">
        <f t="shared" si="6"/>
        <v>正常終了</v>
      </c>
      <c r="U172" s="166"/>
      <c r="V172" s="167"/>
      <c r="W172" s="143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/>
      <c r="AK172" s="144"/>
      <c r="AL172" s="144"/>
      <c r="AM172" s="144"/>
      <c r="AN172" s="144"/>
      <c r="AO172" s="144"/>
      <c r="AP172" s="144"/>
      <c r="AQ172" s="145"/>
      <c r="AR172" s="6" t="s">
        <v>761</v>
      </c>
      <c r="AS172" s="5" t="str">
        <f>IF(W172="","","   "&amp;"["&amp;TEXT($Q172,"000000")&amp;"]"&amp;$W172)</f>
        <v/>
      </c>
    </row>
    <row r="173" spans="4:45" ht="18" customHeight="1">
      <c r="D173" s="168">
        <f t="shared" si="5"/>
        <v>127</v>
      </c>
      <c r="E173" s="169"/>
      <c r="F173" s="77" t="s">
        <v>518</v>
      </c>
      <c r="Q173" s="162"/>
      <c r="R173" s="163"/>
      <c r="S173" s="164"/>
      <c r="T173" s="165" t="str">
        <f t="shared" si="6"/>
        <v>正常終了</v>
      </c>
      <c r="U173" s="166"/>
      <c r="V173" s="167"/>
      <c r="W173" s="143"/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/>
      <c r="AK173" s="144"/>
      <c r="AL173" s="144"/>
      <c r="AM173" s="144"/>
      <c r="AN173" s="144"/>
      <c r="AO173" s="144"/>
      <c r="AP173" s="144"/>
      <c r="AQ173" s="145"/>
      <c r="AR173" s="6" t="s">
        <v>761</v>
      </c>
      <c r="AS173" s="5" t="str">
        <f>IF(W173="","","   "&amp;"["&amp;TEXT($Q173,"000000")&amp;"]"&amp;$W173)</f>
        <v/>
      </c>
    </row>
    <row r="174" spans="4:45" ht="18" customHeight="1">
      <c r="D174" s="168">
        <f t="shared" si="5"/>
        <v>128</v>
      </c>
      <c r="E174" s="169"/>
      <c r="F174" s="77" t="s">
        <v>518</v>
      </c>
      <c r="Q174" s="162"/>
      <c r="R174" s="163"/>
      <c r="S174" s="164"/>
      <c r="T174" s="165" t="str">
        <f t="shared" si="6"/>
        <v>正常終了</v>
      </c>
      <c r="U174" s="166"/>
      <c r="V174" s="167"/>
      <c r="W174" s="143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  <c r="AL174" s="144"/>
      <c r="AM174" s="144"/>
      <c r="AN174" s="144"/>
      <c r="AO174" s="144"/>
      <c r="AP174" s="144"/>
      <c r="AQ174" s="145"/>
      <c r="AR174" s="6" t="s">
        <v>761</v>
      </c>
      <c r="AS174" s="5" t="str">
        <f>IF(W174="","","   "&amp;"["&amp;TEXT($Q174,"000000")&amp;"]"&amp;$W174)</f>
        <v/>
      </c>
    </row>
    <row r="175" spans="4:45" ht="18" customHeight="1">
      <c r="D175" s="168">
        <f t="shared" si="5"/>
        <v>129</v>
      </c>
      <c r="E175" s="169"/>
      <c r="F175" s="77" t="s">
        <v>518</v>
      </c>
      <c r="Q175" s="162"/>
      <c r="R175" s="163"/>
      <c r="S175" s="164"/>
      <c r="T175" s="165" t="str">
        <f t="shared" si="6"/>
        <v>正常終了</v>
      </c>
      <c r="U175" s="166"/>
      <c r="V175" s="167"/>
      <c r="W175" s="143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  <c r="AL175" s="144"/>
      <c r="AM175" s="144"/>
      <c r="AN175" s="144"/>
      <c r="AO175" s="144"/>
      <c r="AP175" s="144"/>
      <c r="AQ175" s="145"/>
      <c r="AR175" s="6" t="s">
        <v>761</v>
      </c>
      <c r="AS175" s="5" t="str">
        <f>IF(W175="","","   "&amp;"["&amp;TEXT($Q175,"000000")&amp;"]"&amp;$W175)</f>
        <v/>
      </c>
    </row>
    <row r="176" spans="4:45" ht="18" customHeight="1">
      <c r="D176" s="168">
        <f t="shared" si="5"/>
        <v>130</v>
      </c>
      <c r="E176" s="169"/>
      <c r="F176" s="77" t="s">
        <v>518</v>
      </c>
      <c r="Q176" s="162"/>
      <c r="R176" s="163"/>
      <c r="S176" s="164"/>
      <c r="T176" s="165" t="str">
        <f t="shared" si="6"/>
        <v>正常終了</v>
      </c>
      <c r="U176" s="166"/>
      <c r="V176" s="167"/>
      <c r="W176" s="143"/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/>
      <c r="AK176" s="144"/>
      <c r="AL176" s="144"/>
      <c r="AM176" s="144"/>
      <c r="AN176" s="144"/>
      <c r="AO176" s="144"/>
      <c r="AP176" s="144"/>
      <c r="AQ176" s="145"/>
      <c r="AR176" s="6" t="s">
        <v>761</v>
      </c>
      <c r="AS176" s="5" t="str">
        <f>IF(W176="","","   "&amp;"["&amp;TEXT($Q176,"000000")&amp;"]"&amp;$W176)</f>
        <v/>
      </c>
    </row>
    <row r="177" spans="4:45" ht="18" customHeight="1">
      <c r="D177" s="168">
        <f t="shared" si="5"/>
        <v>131</v>
      </c>
      <c r="E177" s="169"/>
      <c r="F177" s="77" t="s">
        <v>518</v>
      </c>
      <c r="Q177" s="162"/>
      <c r="R177" s="163"/>
      <c r="S177" s="164"/>
      <c r="T177" s="165" t="str">
        <f t="shared" si="6"/>
        <v>正常終了</v>
      </c>
      <c r="U177" s="166"/>
      <c r="V177" s="167"/>
      <c r="W177" s="143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/>
      <c r="AK177" s="144"/>
      <c r="AL177" s="144"/>
      <c r="AM177" s="144"/>
      <c r="AN177" s="144"/>
      <c r="AO177" s="144"/>
      <c r="AP177" s="144"/>
      <c r="AQ177" s="145"/>
      <c r="AR177" s="6" t="s">
        <v>761</v>
      </c>
      <c r="AS177" s="5" t="str">
        <f>IF(W177="","","   "&amp;"["&amp;TEXT($Q177,"000000")&amp;"]"&amp;$W177)</f>
        <v/>
      </c>
    </row>
    <row r="178" spans="4:45" ht="18" customHeight="1">
      <c r="D178" s="168">
        <f t="shared" si="5"/>
        <v>132</v>
      </c>
      <c r="E178" s="169"/>
      <c r="F178" s="77" t="s">
        <v>518</v>
      </c>
      <c r="Q178" s="162"/>
      <c r="R178" s="163"/>
      <c r="S178" s="164"/>
      <c r="T178" s="165" t="str">
        <f t="shared" si="6"/>
        <v>正常終了</v>
      </c>
      <c r="U178" s="166"/>
      <c r="V178" s="167"/>
      <c r="W178" s="143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  <c r="AL178" s="144"/>
      <c r="AM178" s="144"/>
      <c r="AN178" s="144"/>
      <c r="AO178" s="144"/>
      <c r="AP178" s="144"/>
      <c r="AQ178" s="145"/>
      <c r="AR178" s="6" t="s">
        <v>761</v>
      </c>
      <c r="AS178" s="5" t="str">
        <f>IF(W178="","","   "&amp;"["&amp;TEXT($Q178,"000000")&amp;"]"&amp;$W178)</f>
        <v/>
      </c>
    </row>
    <row r="179" spans="4:45" ht="18" customHeight="1">
      <c r="D179" s="168">
        <f t="shared" si="5"/>
        <v>133</v>
      </c>
      <c r="E179" s="169"/>
      <c r="F179" s="77" t="s">
        <v>518</v>
      </c>
      <c r="Q179" s="162"/>
      <c r="R179" s="163"/>
      <c r="S179" s="164"/>
      <c r="T179" s="165" t="str">
        <f t="shared" si="6"/>
        <v>正常終了</v>
      </c>
      <c r="U179" s="166"/>
      <c r="V179" s="167"/>
      <c r="W179" s="143"/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  <c r="AL179" s="144"/>
      <c r="AM179" s="144"/>
      <c r="AN179" s="144"/>
      <c r="AO179" s="144"/>
      <c r="AP179" s="144"/>
      <c r="AQ179" s="145"/>
      <c r="AR179" s="6" t="s">
        <v>761</v>
      </c>
      <c r="AS179" s="5" t="str">
        <f>IF(W179="","","   "&amp;"["&amp;TEXT($Q179,"000000")&amp;"]"&amp;$W179)</f>
        <v/>
      </c>
    </row>
    <row r="180" spans="4:45" ht="18" customHeight="1">
      <c r="D180" s="168">
        <f t="shared" si="5"/>
        <v>134</v>
      </c>
      <c r="E180" s="169"/>
      <c r="F180" s="77" t="s">
        <v>518</v>
      </c>
      <c r="Q180" s="162"/>
      <c r="R180" s="163"/>
      <c r="S180" s="164"/>
      <c r="T180" s="165" t="str">
        <f t="shared" si="6"/>
        <v>正常終了</v>
      </c>
      <c r="U180" s="166"/>
      <c r="V180" s="167"/>
      <c r="W180" s="143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/>
      <c r="AK180" s="144"/>
      <c r="AL180" s="144"/>
      <c r="AM180" s="144"/>
      <c r="AN180" s="144"/>
      <c r="AO180" s="144"/>
      <c r="AP180" s="144"/>
      <c r="AQ180" s="145"/>
      <c r="AR180" s="6" t="s">
        <v>761</v>
      </c>
      <c r="AS180" s="5" t="str">
        <f>IF(W180="","","   "&amp;"["&amp;TEXT($Q180,"000000")&amp;"]"&amp;$W180)</f>
        <v/>
      </c>
    </row>
    <row r="181" spans="4:45" ht="18" customHeight="1">
      <c r="D181" s="168">
        <f t="shared" si="5"/>
        <v>135</v>
      </c>
      <c r="E181" s="169"/>
      <c r="F181" s="77" t="s">
        <v>518</v>
      </c>
      <c r="Q181" s="162"/>
      <c r="R181" s="163"/>
      <c r="S181" s="164"/>
      <c r="T181" s="165" t="str">
        <f t="shared" si="6"/>
        <v>正常終了</v>
      </c>
      <c r="U181" s="166"/>
      <c r="V181" s="167"/>
      <c r="W181" s="143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5"/>
      <c r="AR181" s="6" t="s">
        <v>761</v>
      </c>
      <c r="AS181" s="5" t="str">
        <f>IF(W181="","","   "&amp;"["&amp;TEXT($Q181,"000000")&amp;"]"&amp;$W181)</f>
        <v/>
      </c>
    </row>
    <row r="182" spans="4:45" ht="18" customHeight="1">
      <c r="D182" s="168">
        <f t="shared" si="5"/>
        <v>136</v>
      </c>
      <c r="E182" s="169"/>
      <c r="F182" s="77" t="s">
        <v>518</v>
      </c>
      <c r="Q182" s="162"/>
      <c r="R182" s="163"/>
      <c r="S182" s="164"/>
      <c r="T182" s="165" t="str">
        <f t="shared" si="6"/>
        <v>正常終了</v>
      </c>
      <c r="U182" s="166"/>
      <c r="V182" s="167"/>
      <c r="W182" s="143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  <c r="AL182" s="144"/>
      <c r="AM182" s="144"/>
      <c r="AN182" s="144"/>
      <c r="AO182" s="144"/>
      <c r="AP182" s="144"/>
      <c r="AQ182" s="145"/>
      <c r="AR182" s="6" t="s">
        <v>761</v>
      </c>
      <c r="AS182" s="5" t="str">
        <f>IF(W182="","","   "&amp;"["&amp;TEXT($Q182,"000000")&amp;"]"&amp;$W182)</f>
        <v/>
      </c>
    </row>
    <row r="183" spans="4:45" ht="18" customHeight="1">
      <c r="D183" s="168">
        <f t="shared" si="5"/>
        <v>137</v>
      </c>
      <c r="E183" s="169"/>
      <c r="F183" s="77" t="s">
        <v>518</v>
      </c>
      <c r="Q183" s="162"/>
      <c r="R183" s="163"/>
      <c r="S183" s="164"/>
      <c r="T183" s="165" t="str">
        <f t="shared" si="6"/>
        <v>正常終了</v>
      </c>
      <c r="U183" s="166"/>
      <c r="V183" s="167"/>
      <c r="W183" s="143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144"/>
      <c r="AP183" s="144"/>
      <c r="AQ183" s="145"/>
      <c r="AR183" s="6" t="s">
        <v>761</v>
      </c>
      <c r="AS183" s="5" t="str">
        <f>IF(W183="","","   "&amp;"["&amp;TEXT($Q183,"000000")&amp;"]"&amp;$W183)</f>
        <v/>
      </c>
    </row>
    <row r="184" spans="4:45" ht="18" customHeight="1">
      <c r="D184" s="168">
        <f t="shared" si="5"/>
        <v>138</v>
      </c>
      <c r="E184" s="169"/>
      <c r="F184" s="77" t="s">
        <v>518</v>
      </c>
      <c r="Q184" s="162"/>
      <c r="R184" s="163"/>
      <c r="S184" s="164"/>
      <c r="T184" s="165" t="str">
        <f t="shared" si="6"/>
        <v>正常終了</v>
      </c>
      <c r="U184" s="166"/>
      <c r="V184" s="167"/>
      <c r="W184" s="143"/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/>
      <c r="AK184" s="144"/>
      <c r="AL184" s="144"/>
      <c r="AM184" s="144"/>
      <c r="AN184" s="144"/>
      <c r="AO184" s="144"/>
      <c r="AP184" s="144"/>
      <c r="AQ184" s="145"/>
      <c r="AR184" s="6" t="s">
        <v>761</v>
      </c>
      <c r="AS184" s="5" t="str">
        <f>IF(W184="","","   "&amp;"["&amp;TEXT($Q184,"000000")&amp;"]"&amp;$W184)</f>
        <v/>
      </c>
    </row>
    <row r="185" spans="4:45" ht="18" customHeight="1">
      <c r="D185" s="168">
        <f t="shared" si="5"/>
        <v>139</v>
      </c>
      <c r="E185" s="169"/>
      <c r="F185" s="77" t="s">
        <v>518</v>
      </c>
      <c r="Q185" s="162"/>
      <c r="R185" s="163"/>
      <c r="S185" s="164"/>
      <c r="T185" s="165" t="str">
        <f t="shared" si="6"/>
        <v>正常終了</v>
      </c>
      <c r="U185" s="166"/>
      <c r="V185" s="167"/>
      <c r="W185" s="143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  <c r="AL185" s="144"/>
      <c r="AM185" s="144"/>
      <c r="AN185" s="144"/>
      <c r="AO185" s="144"/>
      <c r="AP185" s="144"/>
      <c r="AQ185" s="145"/>
      <c r="AR185" s="6" t="s">
        <v>761</v>
      </c>
      <c r="AS185" s="5" t="str">
        <f>IF(W185="","","   "&amp;"["&amp;TEXT($Q185,"000000")&amp;"]"&amp;$W185)</f>
        <v/>
      </c>
    </row>
    <row r="186" spans="4:45" ht="18" customHeight="1">
      <c r="D186" s="168">
        <f t="shared" ref="D186:D249" si="7">$D185+1</f>
        <v>140</v>
      </c>
      <c r="E186" s="169"/>
      <c r="F186" s="77" t="s">
        <v>518</v>
      </c>
      <c r="Q186" s="162"/>
      <c r="R186" s="163"/>
      <c r="S186" s="164"/>
      <c r="T186" s="165" t="str">
        <f t="shared" si="6"/>
        <v>正常終了</v>
      </c>
      <c r="U186" s="166"/>
      <c r="V186" s="167"/>
      <c r="W186" s="143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  <c r="AL186" s="144"/>
      <c r="AM186" s="144"/>
      <c r="AN186" s="144"/>
      <c r="AO186" s="144"/>
      <c r="AP186" s="144"/>
      <c r="AQ186" s="145"/>
      <c r="AR186" s="6" t="s">
        <v>761</v>
      </c>
      <c r="AS186" s="5" t="str">
        <f>IF(W186="","","   "&amp;"["&amp;TEXT($Q186,"000000")&amp;"]"&amp;$W186)</f>
        <v/>
      </c>
    </row>
    <row r="187" spans="4:45" ht="18" customHeight="1">
      <c r="D187" s="168">
        <f t="shared" si="7"/>
        <v>141</v>
      </c>
      <c r="E187" s="169"/>
      <c r="F187" s="77" t="s">
        <v>518</v>
      </c>
      <c r="Q187" s="162"/>
      <c r="R187" s="163"/>
      <c r="S187" s="164"/>
      <c r="T187" s="165" t="str">
        <f t="shared" si="6"/>
        <v>正常終了</v>
      </c>
      <c r="U187" s="166"/>
      <c r="V187" s="167"/>
      <c r="W187" s="143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/>
      <c r="AK187" s="144"/>
      <c r="AL187" s="144"/>
      <c r="AM187" s="144"/>
      <c r="AN187" s="144"/>
      <c r="AO187" s="144"/>
      <c r="AP187" s="144"/>
      <c r="AQ187" s="145"/>
      <c r="AR187" s="6" t="s">
        <v>761</v>
      </c>
      <c r="AS187" s="5" t="str">
        <f>IF(W187="","","   "&amp;"["&amp;TEXT($Q187,"000000")&amp;"]"&amp;$W187)</f>
        <v/>
      </c>
    </row>
    <row r="188" spans="4:45" ht="18" customHeight="1">
      <c r="D188" s="168">
        <f t="shared" si="7"/>
        <v>142</v>
      </c>
      <c r="E188" s="169"/>
      <c r="F188" s="77" t="s">
        <v>518</v>
      </c>
      <c r="Q188" s="162"/>
      <c r="R188" s="163"/>
      <c r="S188" s="164"/>
      <c r="T188" s="165" t="str">
        <f t="shared" si="6"/>
        <v>正常終了</v>
      </c>
      <c r="U188" s="166"/>
      <c r="V188" s="167"/>
      <c r="W188" s="143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  <c r="AL188" s="144"/>
      <c r="AM188" s="144"/>
      <c r="AN188" s="144"/>
      <c r="AO188" s="144"/>
      <c r="AP188" s="144"/>
      <c r="AQ188" s="145"/>
      <c r="AR188" s="6" t="s">
        <v>761</v>
      </c>
      <c r="AS188" s="5" t="str">
        <f>IF(W188="","","   "&amp;"["&amp;TEXT($Q188,"000000")&amp;"]"&amp;$W188)</f>
        <v/>
      </c>
    </row>
    <row r="189" spans="4:45" ht="18" customHeight="1">
      <c r="D189" s="168">
        <f t="shared" si="7"/>
        <v>143</v>
      </c>
      <c r="E189" s="169"/>
      <c r="F189" s="77" t="s">
        <v>518</v>
      </c>
      <c r="Q189" s="162"/>
      <c r="R189" s="163"/>
      <c r="S189" s="164"/>
      <c r="T189" s="165" t="str">
        <f t="shared" si="6"/>
        <v>正常終了</v>
      </c>
      <c r="U189" s="166"/>
      <c r="V189" s="167"/>
      <c r="W189" s="143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  <c r="AL189" s="144"/>
      <c r="AM189" s="144"/>
      <c r="AN189" s="144"/>
      <c r="AO189" s="144"/>
      <c r="AP189" s="144"/>
      <c r="AQ189" s="145"/>
      <c r="AR189" s="6" t="s">
        <v>761</v>
      </c>
      <c r="AS189" s="5" t="str">
        <f>IF(W189="","","   "&amp;"["&amp;TEXT($Q189,"000000")&amp;"]"&amp;$W189)</f>
        <v/>
      </c>
    </row>
    <row r="190" spans="4:45" ht="18" customHeight="1">
      <c r="D190" s="168">
        <f t="shared" si="7"/>
        <v>144</v>
      </c>
      <c r="E190" s="169"/>
      <c r="F190" s="77" t="s">
        <v>518</v>
      </c>
      <c r="Q190" s="162"/>
      <c r="R190" s="163"/>
      <c r="S190" s="164"/>
      <c r="T190" s="165" t="str">
        <f t="shared" si="6"/>
        <v>正常終了</v>
      </c>
      <c r="U190" s="166"/>
      <c r="V190" s="167"/>
      <c r="W190" s="143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  <c r="AL190" s="144"/>
      <c r="AM190" s="144"/>
      <c r="AN190" s="144"/>
      <c r="AO190" s="144"/>
      <c r="AP190" s="144"/>
      <c r="AQ190" s="145"/>
      <c r="AR190" s="6" t="s">
        <v>761</v>
      </c>
      <c r="AS190" s="5" t="str">
        <f>IF(W190="","","   "&amp;"["&amp;TEXT($Q190,"000000")&amp;"]"&amp;$W190)</f>
        <v/>
      </c>
    </row>
    <row r="191" spans="4:45" ht="18" customHeight="1">
      <c r="D191" s="168">
        <f t="shared" si="7"/>
        <v>145</v>
      </c>
      <c r="E191" s="169"/>
      <c r="F191" s="77" t="s">
        <v>518</v>
      </c>
      <c r="Q191" s="162"/>
      <c r="R191" s="163"/>
      <c r="S191" s="164"/>
      <c r="T191" s="165" t="str">
        <f t="shared" si="6"/>
        <v>正常終了</v>
      </c>
      <c r="U191" s="166"/>
      <c r="V191" s="167"/>
      <c r="W191" s="143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  <c r="AL191" s="144"/>
      <c r="AM191" s="144"/>
      <c r="AN191" s="144"/>
      <c r="AO191" s="144"/>
      <c r="AP191" s="144"/>
      <c r="AQ191" s="145"/>
      <c r="AR191" s="6" t="s">
        <v>761</v>
      </c>
      <c r="AS191" s="5" t="str">
        <f>IF(W191="","","   "&amp;"["&amp;TEXT($Q191,"000000")&amp;"]"&amp;$W191)</f>
        <v/>
      </c>
    </row>
    <row r="192" spans="4:45" ht="18" customHeight="1">
      <c r="D192" s="168">
        <f t="shared" si="7"/>
        <v>146</v>
      </c>
      <c r="E192" s="169"/>
      <c r="F192" s="77" t="s">
        <v>518</v>
      </c>
      <c r="Q192" s="162"/>
      <c r="R192" s="163"/>
      <c r="S192" s="164"/>
      <c r="T192" s="165" t="str">
        <f t="shared" si="6"/>
        <v>正常終了</v>
      </c>
      <c r="U192" s="166"/>
      <c r="V192" s="167"/>
      <c r="W192" s="143"/>
      <c r="X192" s="144"/>
      <c r="Y192" s="144"/>
      <c r="Z192" s="144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/>
      <c r="AK192" s="144"/>
      <c r="AL192" s="144"/>
      <c r="AM192" s="144"/>
      <c r="AN192" s="144"/>
      <c r="AO192" s="144"/>
      <c r="AP192" s="144"/>
      <c r="AQ192" s="145"/>
      <c r="AR192" s="6" t="s">
        <v>761</v>
      </c>
      <c r="AS192" s="5" t="str">
        <f>IF(W192="","","   "&amp;"["&amp;TEXT($Q192,"000000")&amp;"]"&amp;$W192)</f>
        <v/>
      </c>
    </row>
    <row r="193" spans="4:45" ht="18" customHeight="1">
      <c r="D193" s="168">
        <f t="shared" si="7"/>
        <v>147</v>
      </c>
      <c r="E193" s="169"/>
      <c r="F193" s="77" t="s">
        <v>518</v>
      </c>
      <c r="Q193" s="162"/>
      <c r="R193" s="163"/>
      <c r="S193" s="164"/>
      <c r="T193" s="165" t="str">
        <f t="shared" si="6"/>
        <v>正常終了</v>
      </c>
      <c r="U193" s="166"/>
      <c r="V193" s="167"/>
      <c r="W193" s="143"/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  <c r="AP193" s="144"/>
      <c r="AQ193" s="145"/>
      <c r="AR193" s="6" t="s">
        <v>761</v>
      </c>
      <c r="AS193" s="5" t="str">
        <f>IF(W193="","","   "&amp;"["&amp;TEXT($Q193,"000000")&amp;"]"&amp;$W193)</f>
        <v/>
      </c>
    </row>
    <row r="194" spans="4:45" ht="18" customHeight="1">
      <c r="D194" s="168">
        <f t="shared" si="7"/>
        <v>148</v>
      </c>
      <c r="E194" s="169"/>
      <c r="F194" s="77" t="s">
        <v>518</v>
      </c>
      <c r="Q194" s="162"/>
      <c r="R194" s="163"/>
      <c r="S194" s="164"/>
      <c r="T194" s="165" t="str">
        <f t="shared" si="6"/>
        <v>正常終了</v>
      </c>
      <c r="U194" s="166"/>
      <c r="V194" s="167"/>
      <c r="W194" s="143"/>
      <c r="X194" s="144"/>
      <c r="Y194" s="144"/>
      <c r="Z194" s="144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/>
      <c r="AK194" s="144"/>
      <c r="AL194" s="144"/>
      <c r="AM194" s="144"/>
      <c r="AN194" s="144"/>
      <c r="AO194" s="144"/>
      <c r="AP194" s="144"/>
      <c r="AQ194" s="145"/>
      <c r="AR194" s="6" t="s">
        <v>761</v>
      </c>
      <c r="AS194" s="5" t="str">
        <f>IF(W194="","","   "&amp;"["&amp;TEXT($Q194,"000000")&amp;"]"&amp;$W194)</f>
        <v/>
      </c>
    </row>
    <row r="195" spans="4:45" ht="18" customHeight="1">
      <c r="D195" s="168">
        <f t="shared" si="7"/>
        <v>149</v>
      </c>
      <c r="E195" s="169"/>
      <c r="F195" s="77" t="s">
        <v>518</v>
      </c>
      <c r="Q195" s="162"/>
      <c r="R195" s="163"/>
      <c r="S195" s="164"/>
      <c r="T195" s="165" t="str">
        <f t="shared" si="6"/>
        <v>正常終了</v>
      </c>
      <c r="U195" s="166"/>
      <c r="V195" s="167"/>
      <c r="W195" s="143"/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144"/>
      <c r="AP195" s="144"/>
      <c r="AQ195" s="145"/>
      <c r="AR195" s="6" t="s">
        <v>761</v>
      </c>
      <c r="AS195" s="5" t="str">
        <f>IF(W195="","","   "&amp;"["&amp;TEXT($Q195,"000000")&amp;"]"&amp;$W195)</f>
        <v/>
      </c>
    </row>
    <row r="196" spans="4:45" ht="18" customHeight="1">
      <c r="D196" s="168">
        <f t="shared" si="7"/>
        <v>150</v>
      </c>
      <c r="E196" s="169"/>
      <c r="F196" s="77" t="s">
        <v>518</v>
      </c>
      <c r="Q196" s="162"/>
      <c r="R196" s="163"/>
      <c r="S196" s="164"/>
      <c r="T196" s="165" t="str">
        <f t="shared" ref="T196:T259" si="8">IF(MID(TEXT($Q196,"000000"),3,2)="00","正常終了",IF(MID(TEXT($Q196,"000000"),3,2)="01","異常終了",IF(MID(TEXT($Q196,"000000"),3,2)="02","警告")))</f>
        <v>正常終了</v>
      </c>
      <c r="U196" s="166"/>
      <c r="V196" s="167"/>
      <c r="W196" s="143"/>
      <c r="X196" s="144"/>
      <c r="Y196" s="144"/>
      <c r="Z196" s="144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/>
      <c r="AK196" s="144"/>
      <c r="AL196" s="144"/>
      <c r="AM196" s="144"/>
      <c r="AN196" s="144"/>
      <c r="AO196" s="144"/>
      <c r="AP196" s="144"/>
      <c r="AQ196" s="145"/>
      <c r="AR196" s="6" t="s">
        <v>761</v>
      </c>
      <c r="AS196" s="5" t="str">
        <f>IF(W196="","","   "&amp;"["&amp;TEXT($Q196,"000000")&amp;"]"&amp;$W196)</f>
        <v/>
      </c>
    </row>
    <row r="197" spans="4:45" ht="18" customHeight="1">
      <c r="D197" s="168">
        <f t="shared" si="7"/>
        <v>151</v>
      </c>
      <c r="E197" s="169"/>
      <c r="F197" s="77" t="s">
        <v>518</v>
      </c>
      <c r="Q197" s="162"/>
      <c r="R197" s="163"/>
      <c r="S197" s="164"/>
      <c r="T197" s="165" t="str">
        <f t="shared" si="8"/>
        <v>正常終了</v>
      </c>
      <c r="U197" s="166"/>
      <c r="V197" s="167"/>
      <c r="W197" s="143"/>
      <c r="X197" s="144"/>
      <c r="Y197" s="144"/>
      <c r="Z197" s="144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/>
      <c r="AK197" s="144"/>
      <c r="AL197" s="144"/>
      <c r="AM197" s="144"/>
      <c r="AN197" s="144"/>
      <c r="AO197" s="144"/>
      <c r="AP197" s="144"/>
      <c r="AQ197" s="145"/>
      <c r="AR197" s="6" t="s">
        <v>761</v>
      </c>
      <c r="AS197" s="5" t="str">
        <f>IF(W197="","","   "&amp;"["&amp;TEXT($Q197,"000000")&amp;"]"&amp;$W197)</f>
        <v/>
      </c>
    </row>
    <row r="198" spans="4:45" ht="18" customHeight="1">
      <c r="D198" s="168">
        <f t="shared" si="7"/>
        <v>152</v>
      </c>
      <c r="E198" s="169"/>
      <c r="F198" s="77" t="s">
        <v>518</v>
      </c>
      <c r="Q198" s="162"/>
      <c r="R198" s="163"/>
      <c r="S198" s="164"/>
      <c r="T198" s="165" t="str">
        <f t="shared" si="8"/>
        <v>正常終了</v>
      </c>
      <c r="U198" s="166"/>
      <c r="V198" s="167"/>
      <c r="W198" s="143"/>
      <c r="X198" s="144"/>
      <c r="Y198" s="144"/>
      <c r="Z198" s="144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/>
      <c r="AK198" s="144"/>
      <c r="AL198" s="144"/>
      <c r="AM198" s="144"/>
      <c r="AN198" s="144"/>
      <c r="AO198" s="144"/>
      <c r="AP198" s="144"/>
      <c r="AQ198" s="145"/>
      <c r="AR198" s="6" t="s">
        <v>761</v>
      </c>
      <c r="AS198" s="5" t="str">
        <f>IF(W198="","","   "&amp;"["&amp;TEXT($Q198,"000000")&amp;"]"&amp;$W198)</f>
        <v/>
      </c>
    </row>
    <row r="199" spans="4:45" ht="18" customHeight="1">
      <c r="D199" s="168">
        <f t="shared" si="7"/>
        <v>153</v>
      </c>
      <c r="E199" s="169"/>
      <c r="F199" s="77" t="s">
        <v>518</v>
      </c>
      <c r="Q199" s="162"/>
      <c r="R199" s="163"/>
      <c r="S199" s="164"/>
      <c r="T199" s="165" t="str">
        <f t="shared" si="8"/>
        <v>正常終了</v>
      </c>
      <c r="U199" s="166"/>
      <c r="V199" s="167"/>
      <c r="W199" s="143"/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144"/>
      <c r="AP199" s="144"/>
      <c r="AQ199" s="145"/>
      <c r="AR199" s="6" t="s">
        <v>761</v>
      </c>
      <c r="AS199" s="5" t="str">
        <f>IF(W199="","","   "&amp;"["&amp;TEXT($Q199,"000000")&amp;"]"&amp;$W199)</f>
        <v/>
      </c>
    </row>
    <row r="200" spans="4:45" ht="18" customHeight="1">
      <c r="D200" s="168">
        <f t="shared" si="7"/>
        <v>154</v>
      </c>
      <c r="E200" s="169"/>
      <c r="F200" s="77" t="s">
        <v>518</v>
      </c>
      <c r="Q200" s="162"/>
      <c r="R200" s="163"/>
      <c r="S200" s="164"/>
      <c r="T200" s="165" t="str">
        <f t="shared" si="8"/>
        <v>正常終了</v>
      </c>
      <c r="U200" s="166"/>
      <c r="V200" s="167"/>
      <c r="W200" s="143"/>
      <c r="X200" s="144"/>
      <c r="Y200" s="144"/>
      <c r="Z200" s="144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/>
      <c r="AK200" s="144"/>
      <c r="AL200" s="144"/>
      <c r="AM200" s="144"/>
      <c r="AN200" s="144"/>
      <c r="AO200" s="144"/>
      <c r="AP200" s="144"/>
      <c r="AQ200" s="145"/>
      <c r="AR200" s="6" t="s">
        <v>761</v>
      </c>
      <c r="AS200" s="5" t="str">
        <f>IF(W200="","","   "&amp;"["&amp;TEXT($Q200,"000000")&amp;"]"&amp;$W200)</f>
        <v/>
      </c>
    </row>
    <row r="201" spans="4:45" ht="18" customHeight="1">
      <c r="D201" s="168">
        <f t="shared" si="7"/>
        <v>155</v>
      </c>
      <c r="E201" s="169"/>
      <c r="F201" s="77" t="s">
        <v>518</v>
      </c>
      <c r="Q201" s="162"/>
      <c r="R201" s="163"/>
      <c r="S201" s="164"/>
      <c r="T201" s="165" t="str">
        <f t="shared" si="8"/>
        <v>正常終了</v>
      </c>
      <c r="U201" s="166"/>
      <c r="V201" s="167"/>
      <c r="W201" s="143"/>
      <c r="X201" s="144"/>
      <c r="Y201" s="144"/>
      <c r="Z201" s="144"/>
      <c r="AA201" s="144"/>
      <c r="AB201" s="144"/>
      <c r="AC201" s="144"/>
      <c r="AD201" s="144"/>
      <c r="AE201" s="144"/>
      <c r="AF201" s="144"/>
      <c r="AG201" s="144"/>
      <c r="AH201" s="144"/>
      <c r="AI201" s="144"/>
      <c r="AJ201" s="144"/>
      <c r="AK201" s="144"/>
      <c r="AL201" s="144"/>
      <c r="AM201" s="144"/>
      <c r="AN201" s="144"/>
      <c r="AO201" s="144"/>
      <c r="AP201" s="144"/>
      <c r="AQ201" s="145"/>
      <c r="AR201" s="6" t="s">
        <v>761</v>
      </c>
      <c r="AS201" s="5" t="str">
        <f>IF(W201="","","   "&amp;"["&amp;TEXT($Q201,"000000")&amp;"]"&amp;$W201)</f>
        <v/>
      </c>
    </row>
    <row r="202" spans="4:45" ht="18" customHeight="1">
      <c r="D202" s="168">
        <f t="shared" si="7"/>
        <v>156</v>
      </c>
      <c r="E202" s="169"/>
      <c r="F202" s="77" t="s">
        <v>518</v>
      </c>
      <c r="Q202" s="162"/>
      <c r="R202" s="163"/>
      <c r="S202" s="164"/>
      <c r="T202" s="165" t="str">
        <f t="shared" si="8"/>
        <v>正常終了</v>
      </c>
      <c r="U202" s="166"/>
      <c r="V202" s="167"/>
      <c r="W202" s="143"/>
      <c r="X202" s="144"/>
      <c r="Y202" s="144"/>
      <c r="Z202" s="144"/>
      <c r="AA202" s="144"/>
      <c r="AB202" s="144"/>
      <c r="AC202" s="144"/>
      <c r="AD202" s="144"/>
      <c r="AE202" s="144"/>
      <c r="AF202" s="144"/>
      <c r="AG202" s="144"/>
      <c r="AH202" s="144"/>
      <c r="AI202" s="144"/>
      <c r="AJ202" s="144"/>
      <c r="AK202" s="144"/>
      <c r="AL202" s="144"/>
      <c r="AM202" s="144"/>
      <c r="AN202" s="144"/>
      <c r="AO202" s="144"/>
      <c r="AP202" s="144"/>
      <c r="AQ202" s="145"/>
      <c r="AR202" s="6" t="s">
        <v>761</v>
      </c>
      <c r="AS202" s="5" t="str">
        <f>IF(W202="","","   "&amp;"["&amp;TEXT($Q202,"000000")&amp;"]"&amp;$W202)</f>
        <v/>
      </c>
    </row>
    <row r="203" spans="4:45" ht="18" customHeight="1">
      <c r="D203" s="168">
        <f t="shared" si="7"/>
        <v>157</v>
      </c>
      <c r="E203" s="169"/>
      <c r="F203" s="77" t="s">
        <v>518</v>
      </c>
      <c r="Q203" s="162"/>
      <c r="R203" s="163"/>
      <c r="S203" s="164"/>
      <c r="T203" s="165" t="str">
        <f t="shared" si="8"/>
        <v>正常終了</v>
      </c>
      <c r="U203" s="166"/>
      <c r="V203" s="167"/>
      <c r="W203" s="143"/>
      <c r="X203" s="144"/>
      <c r="Y203" s="144"/>
      <c r="Z203" s="144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  <c r="AL203" s="144"/>
      <c r="AM203" s="144"/>
      <c r="AN203" s="144"/>
      <c r="AO203" s="144"/>
      <c r="AP203" s="144"/>
      <c r="AQ203" s="145"/>
      <c r="AR203" s="6" t="s">
        <v>761</v>
      </c>
      <c r="AS203" s="5" t="str">
        <f>IF(W203="","","   "&amp;"["&amp;TEXT($Q203,"000000")&amp;"]"&amp;$W203)</f>
        <v/>
      </c>
    </row>
    <row r="204" spans="4:45" ht="18" customHeight="1">
      <c r="D204" s="168">
        <f t="shared" si="7"/>
        <v>158</v>
      </c>
      <c r="E204" s="169"/>
      <c r="F204" s="77" t="s">
        <v>518</v>
      </c>
      <c r="Q204" s="162"/>
      <c r="R204" s="163"/>
      <c r="S204" s="164"/>
      <c r="T204" s="165" t="str">
        <f t="shared" si="8"/>
        <v>正常終了</v>
      </c>
      <c r="U204" s="166"/>
      <c r="V204" s="167"/>
      <c r="W204" s="143"/>
      <c r="X204" s="144"/>
      <c r="Y204" s="144"/>
      <c r="Z204" s="144"/>
      <c r="AA204" s="144"/>
      <c r="AB204" s="144"/>
      <c r="AC204" s="144"/>
      <c r="AD204" s="144"/>
      <c r="AE204" s="144"/>
      <c r="AF204" s="144"/>
      <c r="AG204" s="144"/>
      <c r="AH204" s="144"/>
      <c r="AI204" s="144"/>
      <c r="AJ204" s="144"/>
      <c r="AK204" s="144"/>
      <c r="AL204" s="144"/>
      <c r="AM204" s="144"/>
      <c r="AN204" s="144"/>
      <c r="AO204" s="144"/>
      <c r="AP204" s="144"/>
      <c r="AQ204" s="145"/>
      <c r="AR204" s="6" t="s">
        <v>761</v>
      </c>
      <c r="AS204" s="5" t="str">
        <f>IF(W204="","","   "&amp;"["&amp;TEXT($Q204,"000000")&amp;"]"&amp;$W204)</f>
        <v/>
      </c>
    </row>
    <row r="205" spans="4:45" ht="18" customHeight="1">
      <c r="D205" s="168">
        <f t="shared" si="7"/>
        <v>159</v>
      </c>
      <c r="E205" s="169"/>
      <c r="F205" s="77" t="s">
        <v>518</v>
      </c>
      <c r="Q205" s="162"/>
      <c r="R205" s="163"/>
      <c r="S205" s="164"/>
      <c r="T205" s="165" t="str">
        <f t="shared" si="8"/>
        <v>正常終了</v>
      </c>
      <c r="U205" s="166"/>
      <c r="V205" s="167"/>
      <c r="W205" s="143"/>
      <c r="X205" s="144"/>
      <c r="Y205" s="144"/>
      <c r="Z205" s="144"/>
      <c r="AA205" s="144"/>
      <c r="AB205" s="144"/>
      <c r="AC205" s="144"/>
      <c r="AD205" s="144"/>
      <c r="AE205" s="144"/>
      <c r="AF205" s="144"/>
      <c r="AG205" s="144"/>
      <c r="AH205" s="144"/>
      <c r="AI205" s="144"/>
      <c r="AJ205" s="144"/>
      <c r="AK205" s="144"/>
      <c r="AL205" s="144"/>
      <c r="AM205" s="144"/>
      <c r="AN205" s="144"/>
      <c r="AO205" s="144"/>
      <c r="AP205" s="144"/>
      <c r="AQ205" s="145"/>
      <c r="AR205" s="6" t="s">
        <v>761</v>
      </c>
      <c r="AS205" s="5" t="str">
        <f>IF(W205="","","   "&amp;"["&amp;TEXT($Q205,"000000")&amp;"]"&amp;$W205)</f>
        <v/>
      </c>
    </row>
    <row r="206" spans="4:45" ht="18" customHeight="1">
      <c r="D206" s="168">
        <f t="shared" si="7"/>
        <v>160</v>
      </c>
      <c r="E206" s="169"/>
      <c r="F206" s="77" t="s">
        <v>518</v>
      </c>
      <c r="Q206" s="162"/>
      <c r="R206" s="163"/>
      <c r="S206" s="164"/>
      <c r="T206" s="165" t="str">
        <f t="shared" si="8"/>
        <v>正常終了</v>
      </c>
      <c r="U206" s="166"/>
      <c r="V206" s="167"/>
      <c r="W206" s="143"/>
      <c r="X206" s="144"/>
      <c r="Y206" s="144"/>
      <c r="Z206" s="144"/>
      <c r="AA206" s="144"/>
      <c r="AB206" s="144"/>
      <c r="AC206" s="144"/>
      <c r="AD206" s="144"/>
      <c r="AE206" s="144"/>
      <c r="AF206" s="144"/>
      <c r="AG206" s="144"/>
      <c r="AH206" s="144"/>
      <c r="AI206" s="144"/>
      <c r="AJ206" s="144"/>
      <c r="AK206" s="144"/>
      <c r="AL206" s="144"/>
      <c r="AM206" s="144"/>
      <c r="AN206" s="144"/>
      <c r="AO206" s="144"/>
      <c r="AP206" s="144"/>
      <c r="AQ206" s="145"/>
      <c r="AR206" s="6" t="s">
        <v>761</v>
      </c>
      <c r="AS206" s="5" t="str">
        <f>IF(W206="","","   "&amp;"["&amp;TEXT($Q206,"000000")&amp;"]"&amp;$W206)</f>
        <v/>
      </c>
    </row>
    <row r="207" spans="4:45" ht="18" customHeight="1">
      <c r="D207" s="168">
        <f t="shared" si="7"/>
        <v>161</v>
      </c>
      <c r="E207" s="169"/>
      <c r="F207" s="77" t="s">
        <v>518</v>
      </c>
      <c r="Q207" s="162"/>
      <c r="R207" s="163"/>
      <c r="S207" s="164"/>
      <c r="T207" s="165" t="str">
        <f t="shared" si="8"/>
        <v>正常終了</v>
      </c>
      <c r="U207" s="166"/>
      <c r="V207" s="167"/>
      <c r="W207" s="143"/>
      <c r="X207" s="144"/>
      <c r="Y207" s="144"/>
      <c r="Z207" s="144"/>
      <c r="AA207" s="144"/>
      <c r="AB207" s="144"/>
      <c r="AC207" s="144"/>
      <c r="AD207" s="144"/>
      <c r="AE207" s="144"/>
      <c r="AF207" s="144"/>
      <c r="AG207" s="144"/>
      <c r="AH207" s="144"/>
      <c r="AI207" s="144"/>
      <c r="AJ207" s="144"/>
      <c r="AK207" s="144"/>
      <c r="AL207" s="144"/>
      <c r="AM207" s="144"/>
      <c r="AN207" s="144"/>
      <c r="AO207" s="144"/>
      <c r="AP207" s="144"/>
      <c r="AQ207" s="145"/>
      <c r="AR207" s="6" t="s">
        <v>761</v>
      </c>
      <c r="AS207" s="5" t="str">
        <f>IF(W207="","","   "&amp;"["&amp;TEXT($Q207,"000000")&amp;"]"&amp;$W207)</f>
        <v/>
      </c>
    </row>
    <row r="208" spans="4:45" ht="18" customHeight="1">
      <c r="D208" s="168">
        <f t="shared" si="7"/>
        <v>162</v>
      </c>
      <c r="E208" s="169"/>
      <c r="F208" s="77" t="s">
        <v>518</v>
      </c>
      <c r="Q208" s="162"/>
      <c r="R208" s="163"/>
      <c r="S208" s="164"/>
      <c r="T208" s="165" t="str">
        <f t="shared" si="8"/>
        <v>正常終了</v>
      </c>
      <c r="U208" s="166"/>
      <c r="V208" s="167"/>
      <c r="W208" s="143"/>
      <c r="X208" s="144"/>
      <c r="Y208" s="144"/>
      <c r="Z208" s="144"/>
      <c r="AA208" s="144"/>
      <c r="AB208" s="144"/>
      <c r="AC208" s="144"/>
      <c r="AD208" s="144"/>
      <c r="AE208" s="144"/>
      <c r="AF208" s="144"/>
      <c r="AG208" s="144"/>
      <c r="AH208" s="144"/>
      <c r="AI208" s="144"/>
      <c r="AJ208" s="144"/>
      <c r="AK208" s="144"/>
      <c r="AL208" s="144"/>
      <c r="AM208" s="144"/>
      <c r="AN208" s="144"/>
      <c r="AO208" s="144"/>
      <c r="AP208" s="144"/>
      <c r="AQ208" s="145"/>
      <c r="AR208" s="6" t="s">
        <v>761</v>
      </c>
      <c r="AS208" s="5" t="str">
        <f>IF(W208="","","   "&amp;"["&amp;TEXT($Q208,"000000")&amp;"]"&amp;$W208)</f>
        <v/>
      </c>
    </row>
    <row r="209" spans="4:45" ht="18" customHeight="1">
      <c r="D209" s="168">
        <f t="shared" si="7"/>
        <v>163</v>
      </c>
      <c r="E209" s="169"/>
      <c r="F209" s="77" t="s">
        <v>518</v>
      </c>
      <c r="Q209" s="162"/>
      <c r="R209" s="163"/>
      <c r="S209" s="164"/>
      <c r="T209" s="165" t="str">
        <f t="shared" si="8"/>
        <v>正常終了</v>
      </c>
      <c r="U209" s="166"/>
      <c r="V209" s="167"/>
      <c r="W209" s="143"/>
      <c r="X209" s="144"/>
      <c r="Y209" s="144"/>
      <c r="Z209" s="144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  <c r="AL209" s="144"/>
      <c r="AM209" s="144"/>
      <c r="AN209" s="144"/>
      <c r="AO209" s="144"/>
      <c r="AP209" s="144"/>
      <c r="AQ209" s="145"/>
      <c r="AR209" s="6" t="s">
        <v>761</v>
      </c>
      <c r="AS209" s="5" t="str">
        <f>IF(W209="","","   "&amp;"["&amp;TEXT($Q209,"000000")&amp;"]"&amp;$W209)</f>
        <v/>
      </c>
    </row>
    <row r="210" spans="4:45" ht="18" customHeight="1">
      <c r="D210" s="168">
        <f t="shared" si="7"/>
        <v>164</v>
      </c>
      <c r="E210" s="169"/>
      <c r="F210" s="77" t="s">
        <v>518</v>
      </c>
      <c r="Q210" s="162"/>
      <c r="R210" s="163"/>
      <c r="S210" s="164"/>
      <c r="T210" s="165" t="str">
        <f t="shared" si="8"/>
        <v>正常終了</v>
      </c>
      <c r="U210" s="166"/>
      <c r="V210" s="167"/>
      <c r="W210" s="143"/>
      <c r="X210" s="144"/>
      <c r="Y210" s="144"/>
      <c r="Z210" s="144"/>
      <c r="AA210" s="144"/>
      <c r="AB210" s="144"/>
      <c r="AC210" s="144"/>
      <c r="AD210" s="144"/>
      <c r="AE210" s="144"/>
      <c r="AF210" s="144"/>
      <c r="AG210" s="144"/>
      <c r="AH210" s="144"/>
      <c r="AI210" s="144"/>
      <c r="AJ210" s="144"/>
      <c r="AK210" s="144"/>
      <c r="AL210" s="144"/>
      <c r="AM210" s="144"/>
      <c r="AN210" s="144"/>
      <c r="AO210" s="144"/>
      <c r="AP210" s="144"/>
      <c r="AQ210" s="145"/>
      <c r="AR210" s="6" t="s">
        <v>761</v>
      </c>
      <c r="AS210" s="5" t="str">
        <f>IF(W210="","","   "&amp;"["&amp;TEXT($Q210,"000000")&amp;"]"&amp;$W210)</f>
        <v/>
      </c>
    </row>
    <row r="211" spans="4:45" ht="18" customHeight="1">
      <c r="D211" s="168">
        <f t="shared" si="7"/>
        <v>165</v>
      </c>
      <c r="E211" s="169"/>
      <c r="F211" s="77" t="s">
        <v>518</v>
      </c>
      <c r="Q211" s="162"/>
      <c r="R211" s="163"/>
      <c r="S211" s="164"/>
      <c r="T211" s="165" t="str">
        <f t="shared" si="8"/>
        <v>正常終了</v>
      </c>
      <c r="U211" s="166"/>
      <c r="V211" s="167"/>
      <c r="W211" s="143"/>
      <c r="X211" s="144"/>
      <c r="Y211" s="144"/>
      <c r="Z211" s="144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  <c r="AL211" s="144"/>
      <c r="AM211" s="144"/>
      <c r="AN211" s="144"/>
      <c r="AO211" s="144"/>
      <c r="AP211" s="144"/>
      <c r="AQ211" s="145"/>
      <c r="AR211" s="6" t="s">
        <v>761</v>
      </c>
      <c r="AS211" s="5" t="str">
        <f>IF(W211="","","   "&amp;"["&amp;TEXT($Q211,"000000")&amp;"]"&amp;$W211)</f>
        <v/>
      </c>
    </row>
    <row r="212" spans="4:45" ht="18" customHeight="1">
      <c r="D212" s="168">
        <f t="shared" si="7"/>
        <v>166</v>
      </c>
      <c r="E212" s="169"/>
      <c r="F212" s="77" t="s">
        <v>518</v>
      </c>
      <c r="Q212" s="162"/>
      <c r="R212" s="163"/>
      <c r="S212" s="164"/>
      <c r="T212" s="165" t="str">
        <f t="shared" si="8"/>
        <v>正常終了</v>
      </c>
      <c r="U212" s="166"/>
      <c r="V212" s="167"/>
      <c r="W212" s="143"/>
      <c r="X212" s="144"/>
      <c r="Y212" s="144"/>
      <c r="Z212" s="144"/>
      <c r="AA212" s="144"/>
      <c r="AB212" s="144"/>
      <c r="AC212" s="144"/>
      <c r="AD212" s="144"/>
      <c r="AE212" s="144"/>
      <c r="AF212" s="144"/>
      <c r="AG212" s="144"/>
      <c r="AH212" s="144"/>
      <c r="AI212" s="144"/>
      <c r="AJ212" s="144"/>
      <c r="AK212" s="144"/>
      <c r="AL212" s="144"/>
      <c r="AM212" s="144"/>
      <c r="AN212" s="144"/>
      <c r="AO212" s="144"/>
      <c r="AP212" s="144"/>
      <c r="AQ212" s="145"/>
      <c r="AR212" s="6" t="s">
        <v>761</v>
      </c>
      <c r="AS212" s="5" t="str">
        <f>IF(W212="","","   "&amp;"["&amp;TEXT($Q212,"000000")&amp;"]"&amp;$W212)</f>
        <v/>
      </c>
    </row>
    <row r="213" spans="4:45" ht="18" customHeight="1">
      <c r="D213" s="168">
        <f t="shared" si="7"/>
        <v>167</v>
      </c>
      <c r="E213" s="169"/>
      <c r="F213" s="77" t="s">
        <v>518</v>
      </c>
      <c r="Q213" s="162"/>
      <c r="R213" s="163"/>
      <c r="S213" s="164"/>
      <c r="T213" s="165" t="str">
        <f t="shared" si="8"/>
        <v>正常終了</v>
      </c>
      <c r="U213" s="166"/>
      <c r="V213" s="167"/>
      <c r="W213" s="143"/>
      <c r="X213" s="144"/>
      <c r="Y213" s="144"/>
      <c r="Z213" s="144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  <c r="AL213" s="144"/>
      <c r="AM213" s="144"/>
      <c r="AN213" s="144"/>
      <c r="AO213" s="144"/>
      <c r="AP213" s="144"/>
      <c r="AQ213" s="145"/>
      <c r="AR213" s="6" t="s">
        <v>761</v>
      </c>
      <c r="AS213" s="5" t="str">
        <f>IF(W213="","","   "&amp;"["&amp;TEXT($Q213,"000000")&amp;"]"&amp;$W213)</f>
        <v/>
      </c>
    </row>
    <row r="214" spans="4:45" ht="18" customHeight="1">
      <c r="D214" s="168">
        <f t="shared" si="7"/>
        <v>168</v>
      </c>
      <c r="E214" s="169"/>
      <c r="F214" s="77" t="s">
        <v>518</v>
      </c>
      <c r="Q214" s="162"/>
      <c r="R214" s="163"/>
      <c r="S214" s="164"/>
      <c r="T214" s="165" t="str">
        <f t="shared" si="8"/>
        <v>正常終了</v>
      </c>
      <c r="U214" s="166"/>
      <c r="V214" s="167"/>
      <c r="W214" s="143"/>
      <c r="X214" s="144"/>
      <c r="Y214" s="144"/>
      <c r="Z214" s="144"/>
      <c r="AA214" s="144"/>
      <c r="AB214" s="144"/>
      <c r="AC214" s="144"/>
      <c r="AD214" s="144"/>
      <c r="AE214" s="144"/>
      <c r="AF214" s="144"/>
      <c r="AG214" s="144"/>
      <c r="AH214" s="144"/>
      <c r="AI214" s="144"/>
      <c r="AJ214" s="144"/>
      <c r="AK214" s="144"/>
      <c r="AL214" s="144"/>
      <c r="AM214" s="144"/>
      <c r="AN214" s="144"/>
      <c r="AO214" s="144"/>
      <c r="AP214" s="144"/>
      <c r="AQ214" s="145"/>
      <c r="AR214" s="6" t="s">
        <v>761</v>
      </c>
      <c r="AS214" s="5" t="str">
        <f>IF(W214="","","   "&amp;"["&amp;TEXT($Q214,"000000")&amp;"]"&amp;$W214)</f>
        <v/>
      </c>
    </row>
    <row r="215" spans="4:45" ht="18" customHeight="1">
      <c r="D215" s="168">
        <f t="shared" si="7"/>
        <v>169</v>
      </c>
      <c r="E215" s="169"/>
      <c r="F215" s="77" t="s">
        <v>518</v>
      </c>
      <c r="Q215" s="162"/>
      <c r="R215" s="163"/>
      <c r="S215" s="164"/>
      <c r="T215" s="165" t="str">
        <f t="shared" si="8"/>
        <v>正常終了</v>
      </c>
      <c r="U215" s="166"/>
      <c r="V215" s="167"/>
      <c r="W215" s="143"/>
      <c r="X215" s="144"/>
      <c r="Y215" s="144"/>
      <c r="Z215" s="144"/>
      <c r="AA215" s="144"/>
      <c r="AB215" s="144"/>
      <c r="AC215" s="144"/>
      <c r="AD215" s="144"/>
      <c r="AE215" s="144"/>
      <c r="AF215" s="144"/>
      <c r="AG215" s="144"/>
      <c r="AH215" s="144"/>
      <c r="AI215" s="144"/>
      <c r="AJ215" s="144"/>
      <c r="AK215" s="144"/>
      <c r="AL215" s="144"/>
      <c r="AM215" s="144"/>
      <c r="AN215" s="144"/>
      <c r="AO215" s="144"/>
      <c r="AP215" s="144"/>
      <c r="AQ215" s="145"/>
      <c r="AR215" s="6" t="s">
        <v>761</v>
      </c>
      <c r="AS215" s="5" t="str">
        <f>IF(W215="","","   "&amp;"["&amp;TEXT($Q215,"000000")&amp;"]"&amp;$W215)</f>
        <v/>
      </c>
    </row>
    <row r="216" spans="4:45" ht="18" customHeight="1">
      <c r="D216" s="168">
        <f t="shared" si="7"/>
        <v>170</v>
      </c>
      <c r="E216" s="169"/>
      <c r="F216" s="77" t="s">
        <v>518</v>
      </c>
      <c r="Q216" s="162"/>
      <c r="R216" s="163"/>
      <c r="S216" s="164"/>
      <c r="T216" s="165" t="str">
        <f t="shared" si="8"/>
        <v>正常終了</v>
      </c>
      <c r="U216" s="166"/>
      <c r="V216" s="167"/>
      <c r="W216" s="143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44"/>
      <c r="AH216" s="144"/>
      <c r="AI216" s="144"/>
      <c r="AJ216" s="144"/>
      <c r="AK216" s="144"/>
      <c r="AL216" s="144"/>
      <c r="AM216" s="144"/>
      <c r="AN216" s="144"/>
      <c r="AO216" s="144"/>
      <c r="AP216" s="144"/>
      <c r="AQ216" s="145"/>
      <c r="AR216" s="6" t="s">
        <v>761</v>
      </c>
      <c r="AS216" s="5" t="str">
        <f>IF(W216="","","   "&amp;"["&amp;TEXT($Q216,"000000")&amp;"]"&amp;$W216)</f>
        <v/>
      </c>
    </row>
    <row r="217" spans="4:45" ht="18" customHeight="1">
      <c r="D217" s="168">
        <f t="shared" si="7"/>
        <v>171</v>
      </c>
      <c r="E217" s="169"/>
      <c r="F217" s="77" t="s">
        <v>518</v>
      </c>
      <c r="Q217" s="162"/>
      <c r="R217" s="163"/>
      <c r="S217" s="164"/>
      <c r="T217" s="165" t="str">
        <f t="shared" si="8"/>
        <v>正常終了</v>
      </c>
      <c r="U217" s="166"/>
      <c r="V217" s="167"/>
      <c r="W217" s="143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44"/>
      <c r="AH217" s="144"/>
      <c r="AI217" s="144"/>
      <c r="AJ217" s="144"/>
      <c r="AK217" s="144"/>
      <c r="AL217" s="144"/>
      <c r="AM217" s="144"/>
      <c r="AN217" s="144"/>
      <c r="AO217" s="144"/>
      <c r="AP217" s="144"/>
      <c r="AQ217" s="145"/>
      <c r="AR217" s="6" t="s">
        <v>761</v>
      </c>
      <c r="AS217" s="5" t="str">
        <f>IF(W217="","","   "&amp;"["&amp;TEXT($Q217,"000000")&amp;"]"&amp;$W217)</f>
        <v/>
      </c>
    </row>
    <row r="218" spans="4:45" ht="18" customHeight="1">
      <c r="D218" s="168">
        <f t="shared" si="7"/>
        <v>172</v>
      </c>
      <c r="E218" s="169"/>
      <c r="F218" s="77" t="s">
        <v>518</v>
      </c>
      <c r="Q218" s="162"/>
      <c r="R218" s="163"/>
      <c r="S218" s="164"/>
      <c r="T218" s="165" t="str">
        <f t="shared" si="8"/>
        <v>正常終了</v>
      </c>
      <c r="U218" s="166"/>
      <c r="V218" s="167"/>
      <c r="W218" s="143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44"/>
      <c r="AH218" s="144"/>
      <c r="AI218" s="144"/>
      <c r="AJ218" s="144"/>
      <c r="AK218" s="144"/>
      <c r="AL218" s="144"/>
      <c r="AM218" s="144"/>
      <c r="AN218" s="144"/>
      <c r="AO218" s="144"/>
      <c r="AP218" s="144"/>
      <c r="AQ218" s="145"/>
      <c r="AR218" s="6" t="s">
        <v>761</v>
      </c>
      <c r="AS218" s="5" t="str">
        <f>IF(W218="","","   "&amp;"["&amp;TEXT($Q218,"000000")&amp;"]"&amp;$W218)</f>
        <v/>
      </c>
    </row>
    <row r="219" spans="4:45" ht="18" customHeight="1">
      <c r="D219" s="168">
        <f t="shared" si="7"/>
        <v>173</v>
      </c>
      <c r="E219" s="169"/>
      <c r="F219" s="77" t="s">
        <v>518</v>
      </c>
      <c r="Q219" s="162"/>
      <c r="R219" s="163"/>
      <c r="S219" s="164"/>
      <c r="T219" s="165" t="str">
        <f t="shared" si="8"/>
        <v>正常終了</v>
      </c>
      <c r="U219" s="166"/>
      <c r="V219" s="167"/>
      <c r="W219" s="143"/>
      <c r="X219" s="144"/>
      <c r="Y219" s="144"/>
      <c r="Z219" s="144"/>
      <c r="AA219" s="144"/>
      <c r="AB219" s="144"/>
      <c r="AC219" s="144"/>
      <c r="AD219" s="144"/>
      <c r="AE219" s="144"/>
      <c r="AF219" s="144"/>
      <c r="AG219" s="144"/>
      <c r="AH219" s="144"/>
      <c r="AI219" s="144"/>
      <c r="AJ219" s="144"/>
      <c r="AK219" s="144"/>
      <c r="AL219" s="144"/>
      <c r="AM219" s="144"/>
      <c r="AN219" s="144"/>
      <c r="AO219" s="144"/>
      <c r="AP219" s="144"/>
      <c r="AQ219" s="145"/>
      <c r="AR219" s="6" t="s">
        <v>761</v>
      </c>
      <c r="AS219" s="5" t="str">
        <f>IF(W219="","","   "&amp;"["&amp;TEXT($Q219,"000000")&amp;"]"&amp;$W219)</f>
        <v/>
      </c>
    </row>
    <row r="220" spans="4:45" ht="18" customHeight="1">
      <c r="D220" s="168">
        <f t="shared" si="7"/>
        <v>174</v>
      </c>
      <c r="E220" s="169"/>
      <c r="F220" s="77" t="s">
        <v>518</v>
      </c>
      <c r="Q220" s="162"/>
      <c r="R220" s="163"/>
      <c r="S220" s="164"/>
      <c r="T220" s="165" t="str">
        <f t="shared" si="8"/>
        <v>正常終了</v>
      </c>
      <c r="U220" s="166"/>
      <c r="V220" s="167"/>
      <c r="W220" s="143"/>
      <c r="X220" s="144"/>
      <c r="Y220" s="144"/>
      <c r="Z220" s="144"/>
      <c r="AA220" s="144"/>
      <c r="AB220" s="144"/>
      <c r="AC220" s="144"/>
      <c r="AD220" s="144"/>
      <c r="AE220" s="144"/>
      <c r="AF220" s="144"/>
      <c r="AG220" s="144"/>
      <c r="AH220" s="144"/>
      <c r="AI220" s="144"/>
      <c r="AJ220" s="144"/>
      <c r="AK220" s="144"/>
      <c r="AL220" s="144"/>
      <c r="AM220" s="144"/>
      <c r="AN220" s="144"/>
      <c r="AO220" s="144"/>
      <c r="AP220" s="144"/>
      <c r="AQ220" s="145"/>
      <c r="AR220" s="6" t="s">
        <v>761</v>
      </c>
      <c r="AS220" s="5" t="str">
        <f>IF(W220="","","   "&amp;"["&amp;TEXT($Q220,"000000")&amp;"]"&amp;$W220)</f>
        <v/>
      </c>
    </row>
    <row r="221" spans="4:45" ht="18" customHeight="1">
      <c r="D221" s="168">
        <f t="shared" si="7"/>
        <v>175</v>
      </c>
      <c r="E221" s="169"/>
      <c r="F221" s="77" t="s">
        <v>518</v>
      </c>
      <c r="Q221" s="162"/>
      <c r="R221" s="163"/>
      <c r="S221" s="164"/>
      <c r="T221" s="165" t="str">
        <f t="shared" si="8"/>
        <v>正常終了</v>
      </c>
      <c r="U221" s="166"/>
      <c r="V221" s="167"/>
      <c r="W221" s="143"/>
      <c r="X221" s="144"/>
      <c r="Y221" s="144"/>
      <c r="Z221" s="144"/>
      <c r="AA221" s="144"/>
      <c r="AB221" s="144"/>
      <c r="AC221" s="144"/>
      <c r="AD221" s="144"/>
      <c r="AE221" s="144"/>
      <c r="AF221" s="144"/>
      <c r="AG221" s="144"/>
      <c r="AH221" s="144"/>
      <c r="AI221" s="144"/>
      <c r="AJ221" s="144"/>
      <c r="AK221" s="144"/>
      <c r="AL221" s="144"/>
      <c r="AM221" s="144"/>
      <c r="AN221" s="144"/>
      <c r="AO221" s="144"/>
      <c r="AP221" s="144"/>
      <c r="AQ221" s="145"/>
      <c r="AR221" s="6" t="s">
        <v>761</v>
      </c>
      <c r="AS221" s="5" t="str">
        <f>IF(W221="","","   "&amp;"["&amp;TEXT($Q221,"000000")&amp;"]"&amp;$W221)</f>
        <v/>
      </c>
    </row>
    <row r="222" spans="4:45" ht="18" customHeight="1">
      <c r="D222" s="168">
        <f t="shared" si="7"/>
        <v>176</v>
      </c>
      <c r="E222" s="169"/>
      <c r="F222" s="77" t="s">
        <v>518</v>
      </c>
      <c r="Q222" s="162"/>
      <c r="R222" s="163"/>
      <c r="S222" s="164"/>
      <c r="T222" s="165" t="str">
        <f t="shared" si="8"/>
        <v>正常終了</v>
      </c>
      <c r="U222" s="166"/>
      <c r="V222" s="167"/>
      <c r="W222" s="143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  <c r="AL222" s="144"/>
      <c r="AM222" s="144"/>
      <c r="AN222" s="144"/>
      <c r="AO222" s="144"/>
      <c r="AP222" s="144"/>
      <c r="AQ222" s="145"/>
      <c r="AR222" s="6" t="s">
        <v>761</v>
      </c>
      <c r="AS222" s="5" t="str">
        <f>IF(W222="","","   "&amp;"["&amp;TEXT($Q222,"000000")&amp;"]"&amp;$W222)</f>
        <v/>
      </c>
    </row>
    <row r="223" spans="4:45" ht="18" customHeight="1">
      <c r="D223" s="168">
        <f t="shared" si="7"/>
        <v>177</v>
      </c>
      <c r="E223" s="169"/>
      <c r="F223" s="77" t="s">
        <v>518</v>
      </c>
      <c r="Q223" s="162"/>
      <c r="R223" s="163"/>
      <c r="S223" s="164"/>
      <c r="T223" s="165" t="str">
        <f t="shared" si="8"/>
        <v>正常終了</v>
      </c>
      <c r="U223" s="166"/>
      <c r="V223" s="167"/>
      <c r="W223" s="143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44"/>
      <c r="AH223" s="144"/>
      <c r="AI223" s="144"/>
      <c r="AJ223" s="144"/>
      <c r="AK223" s="144"/>
      <c r="AL223" s="144"/>
      <c r="AM223" s="144"/>
      <c r="AN223" s="144"/>
      <c r="AO223" s="144"/>
      <c r="AP223" s="144"/>
      <c r="AQ223" s="145"/>
      <c r="AR223" s="6" t="s">
        <v>761</v>
      </c>
      <c r="AS223" s="5" t="str">
        <f>IF(W223="","","   "&amp;"["&amp;TEXT($Q223,"000000")&amp;"]"&amp;$W223)</f>
        <v/>
      </c>
    </row>
    <row r="224" spans="4:45" ht="18" customHeight="1">
      <c r="D224" s="168">
        <f t="shared" si="7"/>
        <v>178</v>
      </c>
      <c r="E224" s="169"/>
      <c r="F224" s="77" t="s">
        <v>518</v>
      </c>
      <c r="Q224" s="162"/>
      <c r="R224" s="163"/>
      <c r="S224" s="164"/>
      <c r="T224" s="165" t="str">
        <f t="shared" si="8"/>
        <v>正常終了</v>
      </c>
      <c r="U224" s="166"/>
      <c r="V224" s="167"/>
      <c r="W224" s="143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  <c r="AL224" s="144"/>
      <c r="AM224" s="144"/>
      <c r="AN224" s="144"/>
      <c r="AO224" s="144"/>
      <c r="AP224" s="144"/>
      <c r="AQ224" s="145"/>
      <c r="AR224" s="6" t="s">
        <v>761</v>
      </c>
      <c r="AS224" s="5" t="str">
        <f>IF(W224="","","   "&amp;"["&amp;TEXT($Q224,"000000")&amp;"]"&amp;$W224)</f>
        <v/>
      </c>
    </row>
    <row r="225" spans="4:45" ht="18" customHeight="1">
      <c r="D225" s="168">
        <f t="shared" si="7"/>
        <v>179</v>
      </c>
      <c r="E225" s="169"/>
      <c r="F225" s="77" t="s">
        <v>518</v>
      </c>
      <c r="Q225" s="162"/>
      <c r="R225" s="163"/>
      <c r="S225" s="164"/>
      <c r="T225" s="165" t="str">
        <f t="shared" si="8"/>
        <v>正常終了</v>
      </c>
      <c r="U225" s="166"/>
      <c r="V225" s="167"/>
      <c r="W225" s="143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44"/>
      <c r="AH225" s="144"/>
      <c r="AI225" s="144"/>
      <c r="AJ225" s="144"/>
      <c r="AK225" s="144"/>
      <c r="AL225" s="144"/>
      <c r="AM225" s="144"/>
      <c r="AN225" s="144"/>
      <c r="AO225" s="144"/>
      <c r="AP225" s="144"/>
      <c r="AQ225" s="145"/>
      <c r="AR225" s="6" t="s">
        <v>761</v>
      </c>
      <c r="AS225" s="5" t="str">
        <f>IF(W225="","","   "&amp;"["&amp;TEXT($Q225,"000000")&amp;"]"&amp;$W225)</f>
        <v/>
      </c>
    </row>
    <row r="226" spans="4:45" ht="18" customHeight="1">
      <c r="D226" s="168">
        <f t="shared" si="7"/>
        <v>180</v>
      </c>
      <c r="E226" s="169"/>
      <c r="F226" s="77" t="s">
        <v>518</v>
      </c>
      <c r="Q226" s="162"/>
      <c r="R226" s="163"/>
      <c r="S226" s="164"/>
      <c r="T226" s="165" t="str">
        <f t="shared" si="8"/>
        <v>正常終了</v>
      </c>
      <c r="U226" s="166"/>
      <c r="V226" s="167"/>
      <c r="W226" s="143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44"/>
      <c r="AH226" s="144"/>
      <c r="AI226" s="144"/>
      <c r="AJ226" s="144"/>
      <c r="AK226" s="144"/>
      <c r="AL226" s="144"/>
      <c r="AM226" s="144"/>
      <c r="AN226" s="144"/>
      <c r="AO226" s="144"/>
      <c r="AP226" s="144"/>
      <c r="AQ226" s="145"/>
      <c r="AR226" s="6" t="s">
        <v>761</v>
      </c>
      <c r="AS226" s="5" t="str">
        <f>IF(W226="","","   "&amp;"["&amp;TEXT($Q226,"000000")&amp;"]"&amp;$W226)</f>
        <v/>
      </c>
    </row>
    <row r="227" spans="4:45" ht="18" customHeight="1">
      <c r="D227" s="168">
        <f t="shared" si="7"/>
        <v>181</v>
      </c>
      <c r="E227" s="169"/>
      <c r="F227" s="77" t="s">
        <v>518</v>
      </c>
      <c r="Q227" s="162"/>
      <c r="R227" s="163"/>
      <c r="S227" s="164"/>
      <c r="T227" s="165" t="str">
        <f t="shared" si="8"/>
        <v>正常終了</v>
      </c>
      <c r="U227" s="166"/>
      <c r="V227" s="167"/>
      <c r="W227" s="143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44"/>
      <c r="AH227" s="144"/>
      <c r="AI227" s="144"/>
      <c r="AJ227" s="144"/>
      <c r="AK227" s="144"/>
      <c r="AL227" s="144"/>
      <c r="AM227" s="144"/>
      <c r="AN227" s="144"/>
      <c r="AO227" s="144"/>
      <c r="AP227" s="144"/>
      <c r="AQ227" s="145"/>
      <c r="AR227" s="6" t="s">
        <v>761</v>
      </c>
      <c r="AS227" s="5" t="str">
        <f>IF(W227="","","   "&amp;"["&amp;TEXT($Q227,"000000")&amp;"]"&amp;$W227)</f>
        <v/>
      </c>
    </row>
    <row r="228" spans="4:45" ht="18" customHeight="1">
      <c r="D228" s="168">
        <f t="shared" si="7"/>
        <v>182</v>
      </c>
      <c r="E228" s="169"/>
      <c r="F228" s="77" t="s">
        <v>518</v>
      </c>
      <c r="Q228" s="162"/>
      <c r="R228" s="163"/>
      <c r="S228" s="164"/>
      <c r="T228" s="165" t="str">
        <f t="shared" si="8"/>
        <v>正常終了</v>
      </c>
      <c r="U228" s="166"/>
      <c r="V228" s="167"/>
      <c r="W228" s="143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44"/>
      <c r="AH228" s="144"/>
      <c r="AI228" s="144"/>
      <c r="AJ228" s="144"/>
      <c r="AK228" s="144"/>
      <c r="AL228" s="144"/>
      <c r="AM228" s="144"/>
      <c r="AN228" s="144"/>
      <c r="AO228" s="144"/>
      <c r="AP228" s="144"/>
      <c r="AQ228" s="145"/>
      <c r="AR228" s="6" t="s">
        <v>761</v>
      </c>
      <c r="AS228" s="5" t="str">
        <f>IF(W228="","","   "&amp;"["&amp;TEXT($Q228,"000000")&amp;"]"&amp;$W228)</f>
        <v/>
      </c>
    </row>
    <row r="229" spans="4:45" ht="18" customHeight="1">
      <c r="D229" s="168">
        <f t="shared" si="7"/>
        <v>183</v>
      </c>
      <c r="E229" s="169"/>
      <c r="F229" s="77" t="s">
        <v>518</v>
      </c>
      <c r="Q229" s="162"/>
      <c r="R229" s="163"/>
      <c r="S229" s="164"/>
      <c r="T229" s="165" t="str">
        <f t="shared" si="8"/>
        <v>正常終了</v>
      </c>
      <c r="U229" s="166"/>
      <c r="V229" s="167"/>
      <c r="W229" s="143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44"/>
      <c r="AH229" s="144"/>
      <c r="AI229" s="144"/>
      <c r="AJ229" s="144"/>
      <c r="AK229" s="144"/>
      <c r="AL229" s="144"/>
      <c r="AM229" s="144"/>
      <c r="AN229" s="144"/>
      <c r="AO229" s="144"/>
      <c r="AP229" s="144"/>
      <c r="AQ229" s="145"/>
      <c r="AR229" s="6" t="s">
        <v>761</v>
      </c>
      <c r="AS229" s="5" t="str">
        <f>IF(W229="","","   "&amp;"["&amp;TEXT($Q229,"000000")&amp;"]"&amp;$W229)</f>
        <v/>
      </c>
    </row>
    <row r="230" spans="4:45" ht="18" customHeight="1">
      <c r="D230" s="168">
        <f t="shared" si="7"/>
        <v>184</v>
      </c>
      <c r="E230" s="169"/>
      <c r="F230" s="77" t="s">
        <v>518</v>
      </c>
      <c r="Q230" s="162"/>
      <c r="R230" s="163"/>
      <c r="S230" s="164"/>
      <c r="T230" s="165" t="str">
        <f t="shared" si="8"/>
        <v>正常終了</v>
      </c>
      <c r="U230" s="166"/>
      <c r="V230" s="167"/>
      <c r="W230" s="143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44"/>
      <c r="AH230" s="144"/>
      <c r="AI230" s="144"/>
      <c r="AJ230" s="144"/>
      <c r="AK230" s="144"/>
      <c r="AL230" s="144"/>
      <c r="AM230" s="144"/>
      <c r="AN230" s="144"/>
      <c r="AO230" s="144"/>
      <c r="AP230" s="144"/>
      <c r="AQ230" s="145"/>
      <c r="AR230" s="6" t="s">
        <v>761</v>
      </c>
      <c r="AS230" s="5" t="str">
        <f>IF(W230="","","   "&amp;"["&amp;TEXT($Q230,"000000")&amp;"]"&amp;$W230)</f>
        <v/>
      </c>
    </row>
    <row r="231" spans="4:45" ht="18" customHeight="1">
      <c r="D231" s="168">
        <f t="shared" si="7"/>
        <v>185</v>
      </c>
      <c r="E231" s="169"/>
      <c r="F231" s="77" t="s">
        <v>518</v>
      </c>
      <c r="Q231" s="162"/>
      <c r="R231" s="163"/>
      <c r="S231" s="164"/>
      <c r="T231" s="165" t="str">
        <f t="shared" si="8"/>
        <v>正常終了</v>
      </c>
      <c r="U231" s="166"/>
      <c r="V231" s="167"/>
      <c r="W231" s="143"/>
      <c r="X231" s="144"/>
      <c r="Y231" s="144"/>
      <c r="Z231" s="144"/>
      <c r="AA231" s="144"/>
      <c r="AB231" s="144"/>
      <c r="AC231" s="144"/>
      <c r="AD231" s="144"/>
      <c r="AE231" s="144"/>
      <c r="AF231" s="144"/>
      <c r="AG231" s="144"/>
      <c r="AH231" s="144"/>
      <c r="AI231" s="144"/>
      <c r="AJ231" s="144"/>
      <c r="AK231" s="144"/>
      <c r="AL231" s="144"/>
      <c r="AM231" s="144"/>
      <c r="AN231" s="144"/>
      <c r="AO231" s="144"/>
      <c r="AP231" s="144"/>
      <c r="AQ231" s="145"/>
      <c r="AR231" s="6" t="s">
        <v>761</v>
      </c>
      <c r="AS231" s="5" t="str">
        <f>IF(W231="","","   "&amp;"["&amp;TEXT($Q231,"000000")&amp;"]"&amp;$W231)</f>
        <v/>
      </c>
    </row>
    <row r="232" spans="4:45" ht="18" customHeight="1">
      <c r="D232" s="168">
        <f t="shared" si="7"/>
        <v>186</v>
      </c>
      <c r="E232" s="169"/>
      <c r="F232" s="77" t="s">
        <v>518</v>
      </c>
      <c r="Q232" s="162"/>
      <c r="R232" s="163"/>
      <c r="S232" s="164"/>
      <c r="T232" s="165" t="str">
        <f t="shared" si="8"/>
        <v>正常終了</v>
      </c>
      <c r="U232" s="166"/>
      <c r="V232" s="167"/>
      <c r="W232" s="143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44"/>
      <c r="AH232" s="144"/>
      <c r="AI232" s="144"/>
      <c r="AJ232" s="144"/>
      <c r="AK232" s="144"/>
      <c r="AL232" s="144"/>
      <c r="AM232" s="144"/>
      <c r="AN232" s="144"/>
      <c r="AO232" s="144"/>
      <c r="AP232" s="144"/>
      <c r="AQ232" s="145"/>
      <c r="AR232" s="6" t="s">
        <v>761</v>
      </c>
      <c r="AS232" s="5" t="str">
        <f>IF(W232="","","   "&amp;"["&amp;TEXT($Q232,"000000")&amp;"]"&amp;$W232)</f>
        <v/>
      </c>
    </row>
    <row r="233" spans="4:45" ht="18" customHeight="1">
      <c r="D233" s="168">
        <f t="shared" si="7"/>
        <v>187</v>
      </c>
      <c r="E233" s="169"/>
      <c r="F233" s="77" t="s">
        <v>518</v>
      </c>
      <c r="Q233" s="162"/>
      <c r="R233" s="163"/>
      <c r="S233" s="164"/>
      <c r="T233" s="165" t="str">
        <f t="shared" si="8"/>
        <v>正常終了</v>
      </c>
      <c r="U233" s="166"/>
      <c r="V233" s="167"/>
      <c r="W233" s="143"/>
      <c r="X233" s="144"/>
      <c r="Y233" s="144"/>
      <c r="Z233" s="144"/>
      <c r="AA233" s="144"/>
      <c r="AB233" s="144"/>
      <c r="AC233" s="144"/>
      <c r="AD233" s="144"/>
      <c r="AE233" s="144"/>
      <c r="AF233" s="144"/>
      <c r="AG233" s="144"/>
      <c r="AH233" s="144"/>
      <c r="AI233" s="144"/>
      <c r="AJ233" s="144"/>
      <c r="AK233" s="144"/>
      <c r="AL233" s="144"/>
      <c r="AM233" s="144"/>
      <c r="AN233" s="144"/>
      <c r="AO233" s="144"/>
      <c r="AP233" s="144"/>
      <c r="AQ233" s="145"/>
      <c r="AR233" s="6" t="s">
        <v>761</v>
      </c>
      <c r="AS233" s="5" t="str">
        <f>IF(W233="","","   "&amp;"["&amp;TEXT($Q233,"000000")&amp;"]"&amp;$W233)</f>
        <v/>
      </c>
    </row>
    <row r="234" spans="4:45" ht="18" customHeight="1">
      <c r="D234" s="168">
        <f t="shared" si="7"/>
        <v>188</v>
      </c>
      <c r="E234" s="169"/>
      <c r="F234" s="77" t="s">
        <v>518</v>
      </c>
      <c r="Q234" s="162"/>
      <c r="R234" s="163"/>
      <c r="S234" s="164"/>
      <c r="T234" s="165" t="str">
        <f t="shared" si="8"/>
        <v>正常終了</v>
      </c>
      <c r="U234" s="166"/>
      <c r="V234" s="167"/>
      <c r="W234" s="143"/>
      <c r="X234" s="144"/>
      <c r="Y234" s="144"/>
      <c r="Z234" s="144"/>
      <c r="AA234" s="144"/>
      <c r="AB234" s="144"/>
      <c r="AC234" s="144"/>
      <c r="AD234" s="144"/>
      <c r="AE234" s="144"/>
      <c r="AF234" s="144"/>
      <c r="AG234" s="144"/>
      <c r="AH234" s="144"/>
      <c r="AI234" s="144"/>
      <c r="AJ234" s="144"/>
      <c r="AK234" s="144"/>
      <c r="AL234" s="144"/>
      <c r="AM234" s="144"/>
      <c r="AN234" s="144"/>
      <c r="AO234" s="144"/>
      <c r="AP234" s="144"/>
      <c r="AQ234" s="145"/>
      <c r="AR234" s="6" t="s">
        <v>761</v>
      </c>
      <c r="AS234" s="5" t="str">
        <f>IF(W234="","","   "&amp;"["&amp;TEXT($Q234,"000000")&amp;"]"&amp;$W234)</f>
        <v/>
      </c>
    </row>
    <row r="235" spans="4:45" ht="18" customHeight="1">
      <c r="D235" s="168">
        <f t="shared" si="7"/>
        <v>189</v>
      </c>
      <c r="E235" s="169"/>
      <c r="F235" s="77" t="s">
        <v>518</v>
      </c>
      <c r="Q235" s="162"/>
      <c r="R235" s="163"/>
      <c r="S235" s="164"/>
      <c r="T235" s="165" t="str">
        <f t="shared" si="8"/>
        <v>正常終了</v>
      </c>
      <c r="U235" s="166"/>
      <c r="V235" s="167"/>
      <c r="W235" s="143"/>
      <c r="X235" s="144"/>
      <c r="Y235" s="144"/>
      <c r="Z235" s="144"/>
      <c r="AA235" s="144"/>
      <c r="AB235" s="144"/>
      <c r="AC235" s="144"/>
      <c r="AD235" s="144"/>
      <c r="AE235" s="144"/>
      <c r="AF235" s="144"/>
      <c r="AG235" s="144"/>
      <c r="AH235" s="144"/>
      <c r="AI235" s="144"/>
      <c r="AJ235" s="144"/>
      <c r="AK235" s="144"/>
      <c r="AL235" s="144"/>
      <c r="AM235" s="144"/>
      <c r="AN235" s="144"/>
      <c r="AO235" s="144"/>
      <c r="AP235" s="144"/>
      <c r="AQ235" s="145"/>
      <c r="AR235" s="6" t="s">
        <v>761</v>
      </c>
      <c r="AS235" s="5" t="str">
        <f>IF(W235="","","   "&amp;"["&amp;TEXT($Q235,"000000")&amp;"]"&amp;$W235)</f>
        <v/>
      </c>
    </row>
    <row r="236" spans="4:45" ht="18" customHeight="1">
      <c r="D236" s="168">
        <f t="shared" si="7"/>
        <v>190</v>
      </c>
      <c r="E236" s="169"/>
      <c r="F236" s="77" t="s">
        <v>518</v>
      </c>
      <c r="Q236" s="162"/>
      <c r="R236" s="163"/>
      <c r="S236" s="164"/>
      <c r="T236" s="165" t="str">
        <f t="shared" si="8"/>
        <v>正常終了</v>
      </c>
      <c r="U236" s="166"/>
      <c r="V236" s="167"/>
      <c r="W236" s="143"/>
      <c r="X236" s="144"/>
      <c r="Y236" s="144"/>
      <c r="Z236" s="144"/>
      <c r="AA236" s="144"/>
      <c r="AB236" s="144"/>
      <c r="AC236" s="144"/>
      <c r="AD236" s="144"/>
      <c r="AE236" s="144"/>
      <c r="AF236" s="144"/>
      <c r="AG236" s="144"/>
      <c r="AH236" s="144"/>
      <c r="AI236" s="144"/>
      <c r="AJ236" s="144"/>
      <c r="AK236" s="144"/>
      <c r="AL236" s="144"/>
      <c r="AM236" s="144"/>
      <c r="AN236" s="144"/>
      <c r="AO236" s="144"/>
      <c r="AP236" s="144"/>
      <c r="AQ236" s="145"/>
      <c r="AR236" s="6" t="s">
        <v>761</v>
      </c>
      <c r="AS236" s="5" t="str">
        <f>IF(W236="","","   "&amp;"["&amp;TEXT($Q236,"000000")&amp;"]"&amp;$W236)</f>
        <v/>
      </c>
    </row>
    <row r="237" spans="4:45" ht="18" customHeight="1">
      <c r="D237" s="168">
        <f t="shared" si="7"/>
        <v>191</v>
      </c>
      <c r="E237" s="169"/>
      <c r="F237" s="77" t="s">
        <v>518</v>
      </c>
      <c r="Q237" s="162"/>
      <c r="R237" s="163"/>
      <c r="S237" s="164"/>
      <c r="T237" s="165" t="str">
        <f t="shared" si="8"/>
        <v>正常終了</v>
      </c>
      <c r="U237" s="166"/>
      <c r="V237" s="167"/>
      <c r="W237" s="143"/>
      <c r="X237" s="144"/>
      <c r="Y237" s="144"/>
      <c r="Z237" s="144"/>
      <c r="AA237" s="144"/>
      <c r="AB237" s="144"/>
      <c r="AC237" s="144"/>
      <c r="AD237" s="144"/>
      <c r="AE237" s="144"/>
      <c r="AF237" s="144"/>
      <c r="AG237" s="144"/>
      <c r="AH237" s="144"/>
      <c r="AI237" s="144"/>
      <c r="AJ237" s="144"/>
      <c r="AK237" s="144"/>
      <c r="AL237" s="144"/>
      <c r="AM237" s="144"/>
      <c r="AN237" s="144"/>
      <c r="AO237" s="144"/>
      <c r="AP237" s="144"/>
      <c r="AQ237" s="145"/>
      <c r="AR237" s="6" t="s">
        <v>761</v>
      </c>
      <c r="AS237" s="5" t="str">
        <f>IF(W237="","","   "&amp;"["&amp;TEXT($Q237,"000000")&amp;"]"&amp;$W237)</f>
        <v/>
      </c>
    </row>
    <row r="238" spans="4:45" ht="18" customHeight="1">
      <c r="D238" s="168">
        <f t="shared" si="7"/>
        <v>192</v>
      </c>
      <c r="E238" s="169"/>
      <c r="F238" s="77" t="s">
        <v>518</v>
      </c>
      <c r="Q238" s="162"/>
      <c r="R238" s="163"/>
      <c r="S238" s="164"/>
      <c r="T238" s="165" t="str">
        <f t="shared" si="8"/>
        <v>正常終了</v>
      </c>
      <c r="U238" s="166"/>
      <c r="V238" s="167"/>
      <c r="W238" s="143"/>
      <c r="X238" s="144"/>
      <c r="Y238" s="144"/>
      <c r="Z238" s="144"/>
      <c r="AA238" s="144"/>
      <c r="AB238" s="144"/>
      <c r="AC238" s="144"/>
      <c r="AD238" s="144"/>
      <c r="AE238" s="144"/>
      <c r="AF238" s="144"/>
      <c r="AG238" s="144"/>
      <c r="AH238" s="144"/>
      <c r="AI238" s="144"/>
      <c r="AJ238" s="144"/>
      <c r="AK238" s="144"/>
      <c r="AL238" s="144"/>
      <c r="AM238" s="144"/>
      <c r="AN238" s="144"/>
      <c r="AO238" s="144"/>
      <c r="AP238" s="144"/>
      <c r="AQ238" s="145"/>
      <c r="AR238" s="6" t="s">
        <v>761</v>
      </c>
      <c r="AS238" s="5" t="str">
        <f>IF(W238="","","   "&amp;"["&amp;TEXT($Q238,"000000")&amp;"]"&amp;$W238)</f>
        <v/>
      </c>
    </row>
    <row r="239" spans="4:45" ht="18" customHeight="1">
      <c r="D239" s="168">
        <f t="shared" si="7"/>
        <v>193</v>
      </c>
      <c r="E239" s="169"/>
      <c r="F239" s="77" t="s">
        <v>518</v>
      </c>
      <c r="Q239" s="162"/>
      <c r="R239" s="163"/>
      <c r="S239" s="164"/>
      <c r="T239" s="165" t="str">
        <f t="shared" si="8"/>
        <v>正常終了</v>
      </c>
      <c r="U239" s="166"/>
      <c r="V239" s="167"/>
      <c r="W239" s="143"/>
      <c r="X239" s="144"/>
      <c r="Y239" s="144"/>
      <c r="Z239" s="144"/>
      <c r="AA239" s="144"/>
      <c r="AB239" s="144"/>
      <c r="AC239" s="144"/>
      <c r="AD239" s="144"/>
      <c r="AE239" s="144"/>
      <c r="AF239" s="144"/>
      <c r="AG239" s="144"/>
      <c r="AH239" s="144"/>
      <c r="AI239" s="144"/>
      <c r="AJ239" s="144"/>
      <c r="AK239" s="144"/>
      <c r="AL239" s="144"/>
      <c r="AM239" s="144"/>
      <c r="AN239" s="144"/>
      <c r="AO239" s="144"/>
      <c r="AP239" s="144"/>
      <c r="AQ239" s="145"/>
      <c r="AR239" s="6" t="s">
        <v>761</v>
      </c>
      <c r="AS239" s="5" t="str">
        <f>IF(W239="","","   "&amp;"["&amp;TEXT($Q239,"000000")&amp;"]"&amp;$W239)</f>
        <v/>
      </c>
    </row>
    <row r="240" spans="4:45" ht="18" customHeight="1">
      <c r="D240" s="168">
        <f t="shared" si="7"/>
        <v>194</v>
      </c>
      <c r="E240" s="169"/>
      <c r="F240" s="77" t="s">
        <v>518</v>
      </c>
      <c r="Q240" s="162"/>
      <c r="R240" s="163"/>
      <c r="S240" s="164"/>
      <c r="T240" s="165" t="str">
        <f t="shared" si="8"/>
        <v>正常終了</v>
      </c>
      <c r="U240" s="166"/>
      <c r="V240" s="167"/>
      <c r="W240" s="143"/>
      <c r="X240" s="144"/>
      <c r="Y240" s="144"/>
      <c r="Z240" s="144"/>
      <c r="AA240" s="144"/>
      <c r="AB240" s="144"/>
      <c r="AC240" s="144"/>
      <c r="AD240" s="144"/>
      <c r="AE240" s="144"/>
      <c r="AF240" s="144"/>
      <c r="AG240" s="144"/>
      <c r="AH240" s="144"/>
      <c r="AI240" s="144"/>
      <c r="AJ240" s="144"/>
      <c r="AK240" s="144"/>
      <c r="AL240" s="144"/>
      <c r="AM240" s="144"/>
      <c r="AN240" s="144"/>
      <c r="AO240" s="144"/>
      <c r="AP240" s="144"/>
      <c r="AQ240" s="145"/>
      <c r="AR240" s="6" t="s">
        <v>761</v>
      </c>
      <c r="AS240" s="5" t="str">
        <f>IF(W240="","","   "&amp;"["&amp;TEXT($Q240,"000000")&amp;"]"&amp;$W240)</f>
        <v/>
      </c>
    </row>
    <row r="241" spans="4:45" ht="18" customHeight="1">
      <c r="D241" s="168">
        <f t="shared" si="7"/>
        <v>195</v>
      </c>
      <c r="E241" s="169"/>
      <c r="F241" s="77" t="s">
        <v>518</v>
      </c>
      <c r="Q241" s="162"/>
      <c r="R241" s="163"/>
      <c r="S241" s="164"/>
      <c r="T241" s="165" t="str">
        <f t="shared" si="8"/>
        <v>正常終了</v>
      </c>
      <c r="U241" s="166"/>
      <c r="V241" s="167"/>
      <c r="W241" s="143"/>
      <c r="X241" s="144"/>
      <c r="Y241" s="144"/>
      <c r="Z241" s="144"/>
      <c r="AA241" s="144"/>
      <c r="AB241" s="144"/>
      <c r="AC241" s="144"/>
      <c r="AD241" s="144"/>
      <c r="AE241" s="144"/>
      <c r="AF241" s="144"/>
      <c r="AG241" s="144"/>
      <c r="AH241" s="144"/>
      <c r="AI241" s="144"/>
      <c r="AJ241" s="144"/>
      <c r="AK241" s="144"/>
      <c r="AL241" s="144"/>
      <c r="AM241" s="144"/>
      <c r="AN241" s="144"/>
      <c r="AO241" s="144"/>
      <c r="AP241" s="144"/>
      <c r="AQ241" s="145"/>
      <c r="AR241" s="6" t="s">
        <v>761</v>
      </c>
      <c r="AS241" s="5" t="str">
        <f>IF(W241="","","   "&amp;"["&amp;TEXT($Q241,"000000")&amp;"]"&amp;$W241)</f>
        <v/>
      </c>
    </row>
    <row r="242" spans="4:45" ht="18" customHeight="1">
      <c r="D242" s="168">
        <f t="shared" si="7"/>
        <v>196</v>
      </c>
      <c r="E242" s="169"/>
      <c r="F242" s="77" t="s">
        <v>518</v>
      </c>
      <c r="Q242" s="162"/>
      <c r="R242" s="163"/>
      <c r="S242" s="164"/>
      <c r="T242" s="165" t="str">
        <f t="shared" si="8"/>
        <v>正常終了</v>
      </c>
      <c r="U242" s="166"/>
      <c r="V242" s="167"/>
      <c r="W242" s="143"/>
      <c r="X242" s="144"/>
      <c r="Y242" s="144"/>
      <c r="Z242" s="144"/>
      <c r="AA242" s="144"/>
      <c r="AB242" s="144"/>
      <c r="AC242" s="144"/>
      <c r="AD242" s="144"/>
      <c r="AE242" s="144"/>
      <c r="AF242" s="144"/>
      <c r="AG242" s="144"/>
      <c r="AH242" s="144"/>
      <c r="AI242" s="144"/>
      <c r="AJ242" s="144"/>
      <c r="AK242" s="144"/>
      <c r="AL242" s="144"/>
      <c r="AM242" s="144"/>
      <c r="AN242" s="144"/>
      <c r="AO242" s="144"/>
      <c r="AP242" s="144"/>
      <c r="AQ242" s="145"/>
      <c r="AR242" s="6" t="s">
        <v>761</v>
      </c>
      <c r="AS242" s="5" t="str">
        <f>IF(W242="","","   "&amp;"["&amp;TEXT($Q242,"000000")&amp;"]"&amp;$W242)</f>
        <v/>
      </c>
    </row>
    <row r="243" spans="4:45" ht="18" customHeight="1">
      <c r="D243" s="168">
        <f t="shared" si="7"/>
        <v>197</v>
      </c>
      <c r="E243" s="169"/>
      <c r="F243" s="77" t="s">
        <v>518</v>
      </c>
      <c r="Q243" s="162"/>
      <c r="R243" s="163"/>
      <c r="S243" s="164"/>
      <c r="T243" s="165" t="str">
        <f t="shared" si="8"/>
        <v>正常終了</v>
      </c>
      <c r="U243" s="166"/>
      <c r="V243" s="167"/>
      <c r="W243" s="143"/>
      <c r="X243" s="144"/>
      <c r="Y243" s="144"/>
      <c r="Z243" s="144"/>
      <c r="AA243" s="144"/>
      <c r="AB243" s="144"/>
      <c r="AC243" s="144"/>
      <c r="AD243" s="144"/>
      <c r="AE243" s="144"/>
      <c r="AF243" s="144"/>
      <c r="AG243" s="144"/>
      <c r="AH243" s="144"/>
      <c r="AI243" s="144"/>
      <c r="AJ243" s="144"/>
      <c r="AK243" s="144"/>
      <c r="AL243" s="144"/>
      <c r="AM243" s="144"/>
      <c r="AN243" s="144"/>
      <c r="AO243" s="144"/>
      <c r="AP243" s="144"/>
      <c r="AQ243" s="145"/>
      <c r="AR243" s="6" t="s">
        <v>761</v>
      </c>
      <c r="AS243" s="5" t="str">
        <f>IF(W243="","","   "&amp;"["&amp;TEXT($Q243,"000000")&amp;"]"&amp;$W243)</f>
        <v/>
      </c>
    </row>
    <row r="244" spans="4:45" ht="18" customHeight="1">
      <c r="D244" s="168">
        <f t="shared" si="7"/>
        <v>198</v>
      </c>
      <c r="E244" s="169"/>
      <c r="F244" s="77" t="s">
        <v>518</v>
      </c>
      <c r="Q244" s="162"/>
      <c r="R244" s="163"/>
      <c r="S244" s="164"/>
      <c r="T244" s="165" t="str">
        <f t="shared" si="8"/>
        <v>正常終了</v>
      </c>
      <c r="U244" s="166"/>
      <c r="V244" s="167"/>
      <c r="W244" s="143"/>
      <c r="X244" s="144"/>
      <c r="Y244" s="144"/>
      <c r="Z244" s="144"/>
      <c r="AA244" s="144"/>
      <c r="AB244" s="144"/>
      <c r="AC244" s="144"/>
      <c r="AD244" s="144"/>
      <c r="AE244" s="144"/>
      <c r="AF244" s="144"/>
      <c r="AG244" s="144"/>
      <c r="AH244" s="144"/>
      <c r="AI244" s="144"/>
      <c r="AJ244" s="144"/>
      <c r="AK244" s="144"/>
      <c r="AL244" s="144"/>
      <c r="AM244" s="144"/>
      <c r="AN244" s="144"/>
      <c r="AO244" s="144"/>
      <c r="AP244" s="144"/>
      <c r="AQ244" s="145"/>
      <c r="AR244" s="6" t="s">
        <v>761</v>
      </c>
      <c r="AS244" s="5" t="str">
        <f>IF(W244="","","   "&amp;"["&amp;TEXT($Q244,"000000")&amp;"]"&amp;$W244)</f>
        <v/>
      </c>
    </row>
    <row r="245" spans="4:45" ht="18" customHeight="1">
      <c r="D245" s="168">
        <f t="shared" si="7"/>
        <v>199</v>
      </c>
      <c r="E245" s="169"/>
      <c r="F245" s="77" t="s">
        <v>518</v>
      </c>
      <c r="Q245" s="162"/>
      <c r="R245" s="163"/>
      <c r="S245" s="164"/>
      <c r="T245" s="165" t="str">
        <f t="shared" si="8"/>
        <v>正常終了</v>
      </c>
      <c r="U245" s="166"/>
      <c r="V245" s="167"/>
      <c r="W245" s="143"/>
      <c r="X245" s="144"/>
      <c r="Y245" s="144"/>
      <c r="Z245" s="144"/>
      <c r="AA245" s="144"/>
      <c r="AB245" s="144"/>
      <c r="AC245" s="144"/>
      <c r="AD245" s="144"/>
      <c r="AE245" s="144"/>
      <c r="AF245" s="144"/>
      <c r="AG245" s="144"/>
      <c r="AH245" s="144"/>
      <c r="AI245" s="144"/>
      <c r="AJ245" s="144"/>
      <c r="AK245" s="144"/>
      <c r="AL245" s="144"/>
      <c r="AM245" s="144"/>
      <c r="AN245" s="144"/>
      <c r="AO245" s="144"/>
      <c r="AP245" s="144"/>
      <c r="AQ245" s="145"/>
      <c r="AR245" s="6" t="s">
        <v>761</v>
      </c>
      <c r="AS245" s="5" t="str">
        <f>IF(W245="","","   "&amp;"["&amp;TEXT($Q245,"000000")&amp;"]"&amp;$W245)</f>
        <v/>
      </c>
    </row>
    <row r="246" spans="4:45" ht="18" customHeight="1">
      <c r="D246" s="168">
        <f t="shared" si="7"/>
        <v>200</v>
      </c>
      <c r="E246" s="169"/>
      <c r="F246" s="77" t="s">
        <v>518</v>
      </c>
      <c r="Q246" s="162"/>
      <c r="R246" s="163"/>
      <c r="S246" s="164"/>
      <c r="T246" s="165" t="str">
        <f t="shared" si="8"/>
        <v>正常終了</v>
      </c>
      <c r="U246" s="166"/>
      <c r="V246" s="167"/>
      <c r="W246" s="143"/>
      <c r="X246" s="144"/>
      <c r="Y246" s="144"/>
      <c r="Z246" s="144"/>
      <c r="AA246" s="144"/>
      <c r="AB246" s="144"/>
      <c r="AC246" s="144"/>
      <c r="AD246" s="144"/>
      <c r="AE246" s="144"/>
      <c r="AF246" s="144"/>
      <c r="AG246" s="144"/>
      <c r="AH246" s="144"/>
      <c r="AI246" s="144"/>
      <c r="AJ246" s="144"/>
      <c r="AK246" s="144"/>
      <c r="AL246" s="144"/>
      <c r="AM246" s="144"/>
      <c r="AN246" s="144"/>
      <c r="AO246" s="144"/>
      <c r="AP246" s="144"/>
      <c r="AQ246" s="145"/>
      <c r="AR246" s="6" t="s">
        <v>761</v>
      </c>
      <c r="AS246" s="5" t="str">
        <f>IF(W246="","","   "&amp;"["&amp;TEXT($Q246,"000000")&amp;"]"&amp;$W246)</f>
        <v/>
      </c>
    </row>
    <row r="247" spans="4:45" ht="18" customHeight="1">
      <c r="D247" s="168">
        <f t="shared" si="7"/>
        <v>201</v>
      </c>
      <c r="E247" s="169"/>
      <c r="F247" s="77" t="s">
        <v>518</v>
      </c>
      <c r="Q247" s="162"/>
      <c r="R247" s="163"/>
      <c r="S247" s="164"/>
      <c r="T247" s="165" t="str">
        <f t="shared" si="8"/>
        <v>正常終了</v>
      </c>
      <c r="U247" s="166"/>
      <c r="V247" s="167"/>
      <c r="W247" s="143"/>
      <c r="X247" s="144"/>
      <c r="Y247" s="144"/>
      <c r="Z247" s="144"/>
      <c r="AA247" s="144"/>
      <c r="AB247" s="144"/>
      <c r="AC247" s="144"/>
      <c r="AD247" s="144"/>
      <c r="AE247" s="144"/>
      <c r="AF247" s="144"/>
      <c r="AG247" s="144"/>
      <c r="AH247" s="144"/>
      <c r="AI247" s="144"/>
      <c r="AJ247" s="144"/>
      <c r="AK247" s="144"/>
      <c r="AL247" s="144"/>
      <c r="AM247" s="144"/>
      <c r="AN247" s="144"/>
      <c r="AO247" s="144"/>
      <c r="AP247" s="144"/>
      <c r="AQ247" s="145"/>
      <c r="AR247" s="6" t="s">
        <v>761</v>
      </c>
      <c r="AS247" s="5" t="str">
        <f>IF(W247="","","   "&amp;"["&amp;TEXT($Q247,"000000")&amp;"]"&amp;$W247)</f>
        <v/>
      </c>
    </row>
    <row r="248" spans="4:45" ht="18" customHeight="1">
      <c r="D248" s="168">
        <f t="shared" si="7"/>
        <v>202</v>
      </c>
      <c r="E248" s="169"/>
      <c r="F248" s="77" t="s">
        <v>518</v>
      </c>
      <c r="Q248" s="162"/>
      <c r="R248" s="163"/>
      <c r="S248" s="164"/>
      <c r="T248" s="165" t="str">
        <f t="shared" si="8"/>
        <v>正常終了</v>
      </c>
      <c r="U248" s="166"/>
      <c r="V248" s="167"/>
      <c r="W248" s="143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44"/>
      <c r="AH248" s="144"/>
      <c r="AI248" s="144"/>
      <c r="AJ248" s="144"/>
      <c r="AK248" s="144"/>
      <c r="AL248" s="144"/>
      <c r="AM248" s="144"/>
      <c r="AN248" s="144"/>
      <c r="AO248" s="144"/>
      <c r="AP248" s="144"/>
      <c r="AQ248" s="145"/>
      <c r="AR248" s="6" t="s">
        <v>761</v>
      </c>
      <c r="AS248" s="5" t="str">
        <f>IF(W248="","","   "&amp;"["&amp;TEXT($Q248,"000000")&amp;"]"&amp;$W248)</f>
        <v/>
      </c>
    </row>
    <row r="249" spans="4:45" ht="18" customHeight="1">
      <c r="D249" s="168">
        <f t="shared" si="7"/>
        <v>203</v>
      </c>
      <c r="E249" s="169"/>
      <c r="F249" s="77" t="s">
        <v>518</v>
      </c>
      <c r="Q249" s="162"/>
      <c r="R249" s="163"/>
      <c r="S249" s="164"/>
      <c r="T249" s="165" t="str">
        <f t="shared" si="8"/>
        <v>正常終了</v>
      </c>
      <c r="U249" s="166"/>
      <c r="V249" s="167"/>
      <c r="W249" s="143"/>
      <c r="X249" s="144"/>
      <c r="Y249" s="144"/>
      <c r="Z249" s="144"/>
      <c r="AA249" s="144"/>
      <c r="AB249" s="144"/>
      <c r="AC249" s="144"/>
      <c r="AD249" s="144"/>
      <c r="AE249" s="144"/>
      <c r="AF249" s="144"/>
      <c r="AG249" s="144"/>
      <c r="AH249" s="144"/>
      <c r="AI249" s="144"/>
      <c r="AJ249" s="144"/>
      <c r="AK249" s="144"/>
      <c r="AL249" s="144"/>
      <c r="AM249" s="144"/>
      <c r="AN249" s="144"/>
      <c r="AO249" s="144"/>
      <c r="AP249" s="144"/>
      <c r="AQ249" s="145"/>
      <c r="AR249" s="6" t="s">
        <v>761</v>
      </c>
      <c r="AS249" s="5" t="str">
        <f>IF(W249="","","   "&amp;"["&amp;TEXT($Q249,"000000")&amp;"]"&amp;$W249)</f>
        <v/>
      </c>
    </row>
    <row r="250" spans="4:45" ht="18" customHeight="1">
      <c r="D250" s="168">
        <f t="shared" ref="D250:D313" si="9">$D249+1</f>
        <v>204</v>
      </c>
      <c r="E250" s="169"/>
      <c r="F250" s="77" t="s">
        <v>518</v>
      </c>
      <c r="Q250" s="162"/>
      <c r="R250" s="163"/>
      <c r="S250" s="164"/>
      <c r="T250" s="165" t="str">
        <f t="shared" si="8"/>
        <v>正常終了</v>
      </c>
      <c r="U250" s="166"/>
      <c r="V250" s="167"/>
      <c r="W250" s="143"/>
      <c r="X250" s="144"/>
      <c r="Y250" s="144"/>
      <c r="Z250" s="144"/>
      <c r="AA250" s="144"/>
      <c r="AB250" s="144"/>
      <c r="AC250" s="144"/>
      <c r="AD250" s="144"/>
      <c r="AE250" s="144"/>
      <c r="AF250" s="144"/>
      <c r="AG250" s="144"/>
      <c r="AH250" s="144"/>
      <c r="AI250" s="144"/>
      <c r="AJ250" s="144"/>
      <c r="AK250" s="144"/>
      <c r="AL250" s="144"/>
      <c r="AM250" s="144"/>
      <c r="AN250" s="144"/>
      <c r="AO250" s="144"/>
      <c r="AP250" s="144"/>
      <c r="AQ250" s="145"/>
      <c r="AR250" s="6" t="s">
        <v>761</v>
      </c>
      <c r="AS250" s="5" t="str">
        <f>IF(W250="","","   "&amp;"["&amp;TEXT($Q250,"000000")&amp;"]"&amp;$W250)</f>
        <v/>
      </c>
    </row>
    <row r="251" spans="4:45" ht="18" customHeight="1">
      <c r="D251" s="168">
        <f t="shared" si="9"/>
        <v>205</v>
      </c>
      <c r="E251" s="169"/>
      <c r="F251" s="77" t="s">
        <v>518</v>
      </c>
      <c r="Q251" s="162"/>
      <c r="R251" s="163"/>
      <c r="S251" s="164"/>
      <c r="T251" s="165" t="str">
        <f t="shared" si="8"/>
        <v>正常終了</v>
      </c>
      <c r="U251" s="166"/>
      <c r="V251" s="167"/>
      <c r="W251" s="143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  <c r="AL251" s="144"/>
      <c r="AM251" s="144"/>
      <c r="AN251" s="144"/>
      <c r="AO251" s="144"/>
      <c r="AP251" s="144"/>
      <c r="AQ251" s="145"/>
      <c r="AR251" s="6" t="s">
        <v>761</v>
      </c>
      <c r="AS251" s="5" t="str">
        <f>IF(W251="","","   "&amp;"["&amp;TEXT($Q251,"000000")&amp;"]"&amp;$W251)</f>
        <v/>
      </c>
    </row>
    <row r="252" spans="4:45" ht="18" customHeight="1">
      <c r="D252" s="168">
        <f t="shared" si="9"/>
        <v>206</v>
      </c>
      <c r="E252" s="169"/>
      <c r="F252" s="77" t="s">
        <v>518</v>
      </c>
      <c r="Q252" s="162"/>
      <c r="R252" s="163"/>
      <c r="S252" s="164"/>
      <c r="T252" s="165" t="str">
        <f t="shared" si="8"/>
        <v>正常終了</v>
      </c>
      <c r="U252" s="166"/>
      <c r="V252" s="167"/>
      <c r="W252" s="143"/>
      <c r="X252" s="144"/>
      <c r="Y252" s="144"/>
      <c r="Z252" s="144"/>
      <c r="AA252" s="144"/>
      <c r="AB252" s="144"/>
      <c r="AC252" s="144"/>
      <c r="AD252" s="144"/>
      <c r="AE252" s="144"/>
      <c r="AF252" s="144"/>
      <c r="AG252" s="144"/>
      <c r="AH252" s="144"/>
      <c r="AI252" s="144"/>
      <c r="AJ252" s="144"/>
      <c r="AK252" s="144"/>
      <c r="AL252" s="144"/>
      <c r="AM252" s="144"/>
      <c r="AN252" s="144"/>
      <c r="AO252" s="144"/>
      <c r="AP252" s="144"/>
      <c r="AQ252" s="145"/>
      <c r="AR252" s="6" t="s">
        <v>761</v>
      </c>
      <c r="AS252" s="5" t="str">
        <f>IF(W252="","","   "&amp;"["&amp;TEXT($Q252,"000000")&amp;"]"&amp;$W252)</f>
        <v/>
      </c>
    </row>
    <row r="253" spans="4:45" ht="18" customHeight="1">
      <c r="D253" s="168">
        <f t="shared" si="9"/>
        <v>207</v>
      </c>
      <c r="E253" s="169"/>
      <c r="F253" s="77" t="s">
        <v>518</v>
      </c>
      <c r="Q253" s="162"/>
      <c r="R253" s="163"/>
      <c r="S253" s="164"/>
      <c r="T253" s="165" t="str">
        <f t="shared" si="8"/>
        <v>正常終了</v>
      </c>
      <c r="U253" s="166"/>
      <c r="V253" s="167"/>
      <c r="W253" s="143"/>
      <c r="X253" s="144"/>
      <c r="Y253" s="144"/>
      <c r="Z253" s="144"/>
      <c r="AA253" s="144"/>
      <c r="AB253" s="144"/>
      <c r="AC253" s="144"/>
      <c r="AD253" s="144"/>
      <c r="AE253" s="144"/>
      <c r="AF253" s="144"/>
      <c r="AG253" s="144"/>
      <c r="AH253" s="144"/>
      <c r="AI253" s="144"/>
      <c r="AJ253" s="144"/>
      <c r="AK253" s="144"/>
      <c r="AL253" s="144"/>
      <c r="AM253" s="144"/>
      <c r="AN253" s="144"/>
      <c r="AO253" s="144"/>
      <c r="AP253" s="144"/>
      <c r="AQ253" s="145"/>
      <c r="AR253" s="6" t="s">
        <v>761</v>
      </c>
      <c r="AS253" s="5" t="str">
        <f>IF(W253="","","   "&amp;"["&amp;TEXT($Q253,"000000")&amp;"]"&amp;$W253)</f>
        <v/>
      </c>
    </row>
    <row r="254" spans="4:45" ht="18" customHeight="1">
      <c r="D254" s="168">
        <f t="shared" si="9"/>
        <v>208</v>
      </c>
      <c r="E254" s="169"/>
      <c r="F254" s="77" t="s">
        <v>518</v>
      </c>
      <c r="Q254" s="162"/>
      <c r="R254" s="163"/>
      <c r="S254" s="164"/>
      <c r="T254" s="165" t="str">
        <f t="shared" si="8"/>
        <v>正常終了</v>
      </c>
      <c r="U254" s="166"/>
      <c r="V254" s="167"/>
      <c r="W254" s="143"/>
      <c r="X254" s="144"/>
      <c r="Y254" s="144"/>
      <c r="Z254" s="144"/>
      <c r="AA254" s="144"/>
      <c r="AB254" s="144"/>
      <c r="AC254" s="144"/>
      <c r="AD254" s="144"/>
      <c r="AE254" s="144"/>
      <c r="AF254" s="144"/>
      <c r="AG254" s="144"/>
      <c r="AH254" s="144"/>
      <c r="AI254" s="144"/>
      <c r="AJ254" s="144"/>
      <c r="AK254" s="144"/>
      <c r="AL254" s="144"/>
      <c r="AM254" s="144"/>
      <c r="AN254" s="144"/>
      <c r="AO254" s="144"/>
      <c r="AP254" s="144"/>
      <c r="AQ254" s="145"/>
      <c r="AR254" s="6" t="s">
        <v>761</v>
      </c>
      <c r="AS254" s="5" t="str">
        <f>IF(W254="","","   "&amp;"["&amp;TEXT($Q254,"000000")&amp;"]"&amp;$W254)</f>
        <v/>
      </c>
    </row>
    <row r="255" spans="4:45" ht="18" customHeight="1">
      <c r="D255" s="168">
        <f t="shared" si="9"/>
        <v>209</v>
      </c>
      <c r="E255" s="169"/>
      <c r="F255" s="77" t="s">
        <v>518</v>
      </c>
      <c r="Q255" s="162"/>
      <c r="R255" s="163"/>
      <c r="S255" s="164"/>
      <c r="T255" s="165" t="str">
        <f t="shared" si="8"/>
        <v>正常終了</v>
      </c>
      <c r="U255" s="166"/>
      <c r="V255" s="167"/>
      <c r="W255" s="143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44"/>
      <c r="AH255" s="144"/>
      <c r="AI255" s="144"/>
      <c r="AJ255" s="144"/>
      <c r="AK255" s="144"/>
      <c r="AL255" s="144"/>
      <c r="AM255" s="144"/>
      <c r="AN255" s="144"/>
      <c r="AO255" s="144"/>
      <c r="AP255" s="144"/>
      <c r="AQ255" s="145"/>
      <c r="AR255" s="6" t="s">
        <v>761</v>
      </c>
      <c r="AS255" s="5" t="str">
        <f>IF(W255="","","   "&amp;"["&amp;TEXT($Q255,"000000")&amp;"]"&amp;$W255)</f>
        <v/>
      </c>
    </row>
    <row r="256" spans="4:45" ht="18" customHeight="1">
      <c r="D256" s="168">
        <f t="shared" si="9"/>
        <v>210</v>
      </c>
      <c r="E256" s="169"/>
      <c r="F256" s="77" t="s">
        <v>518</v>
      </c>
      <c r="Q256" s="162"/>
      <c r="R256" s="163"/>
      <c r="S256" s="164"/>
      <c r="T256" s="165" t="str">
        <f t="shared" si="8"/>
        <v>正常終了</v>
      </c>
      <c r="U256" s="166"/>
      <c r="V256" s="167"/>
      <c r="W256" s="143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44"/>
      <c r="AH256" s="144"/>
      <c r="AI256" s="144"/>
      <c r="AJ256" s="144"/>
      <c r="AK256" s="144"/>
      <c r="AL256" s="144"/>
      <c r="AM256" s="144"/>
      <c r="AN256" s="144"/>
      <c r="AO256" s="144"/>
      <c r="AP256" s="144"/>
      <c r="AQ256" s="145"/>
      <c r="AR256" s="6" t="s">
        <v>761</v>
      </c>
      <c r="AS256" s="5" t="str">
        <f>IF(W256="","","   "&amp;"["&amp;TEXT($Q256,"000000")&amp;"]"&amp;$W256)</f>
        <v/>
      </c>
    </row>
    <row r="257" spans="4:45" ht="18" customHeight="1">
      <c r="D257" s="168">
        <f t="shared" si="9"/>
        <v>211</v>
      </c>
      <c r="E257" s="169"/>
      <c r="F257" s="77" t="s">
        <v>518</v>
      </c>
      <c r="Q257" s="162"/>
      <c r="R257" s="163"/>
      <c r="S257" s="164"/>
      <c r="T257" s="165" t="str">
        <f t="shared" si="8"/>
        <v>正常終了</v>
      </c>
      <c r="U257" s="166"/>
      <c r="V257" s="167"/>
      <c r="W257" s="143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44"/>
      <c r="AH257" s="144"/>
      <c r="AI257" s="144"/>
      <c r="AJ257" s="144"/>
      <c r="AK257" s="144"/>
      <c r="AL257" s="144"/>
      <c r="AM257" s="144"/>
      <c r="AN257" s="144"/>
      <c r="AO257" s="144"/>
      <c r="AP257" s="144"/>
      <c r="AQ257" s="145"/>
      <c r="AR257" s="6" t="s">
        <v>761</v>
      </c>
      <c r="AS257" s="5" t="str">
        <f>IF(W257="","","   "&amp;"["&amp;TEXT($Q257,"000000")&amp;"]"&amp;$W257)</f>
        <v/>
      </c>
    </row>
    <row r="258" spans="4:45" ht="18" customHeight="1">
      <c r="D258" s="168">
        <f t="shared" si="9"/>
        <v>212</v>
      </c>
      <c r="E258" s="169"/>
      <c r="F258" s="77" t="s">
        <v>518</v>
      </c>
      <c r="Q258" s="162"/>
      <c r="R258" s="163"/>
      <c r="S258" s="164"/>
      <c r="T258" s="165" t="str">
        <f t="shared" si="8"/>
        <v>正常終了</v>
      </c>
      <c r="U258" s="166"/>
      <c r="V258" s="167"/>
      <c r="W258" s="143"/>
      <c r="X258" s="144"/>
      <c r="Y258" s="144"/>
      <c r="Z258" s="144"/>
      <c r="AA258" s="144"/>
      <c r="AB258" s="144"/>
      <c r="AC258" s="144"/>
      <c r="AD258" s="144"/>
      <c r="AE258" s="144"/>
      <c r="AF258" s="144"/>
      <c r="AG258" s="144"/>
      <c r="AH258" s="144"/>
      <c r="AI258" s="144"/>
      <c r="AJ258" s="144"/>
      <c r="AK258" s="144"/>
      <c r="AL258" s="144"/>
      <c r="AM258" s="144"/>
      <c r="AN258" s="144"/>
      <c r="AO258" s="144"/>
      <c r="AP258" s="144"/>
      <c r="AQ258" s="145"/>
      <c r="AR258" s="6" t="s">
        <v>761</v>
      </c>
      <c r="AS258" s="5" t="str">
        <f>IF(W258="","","   "&amp;"["&amp;TEXT($Q258,"000000")&amp;"]"&amp;$W258)</f>
        <v/>
      </c>
    </row>
    <row r="259" spans="4:45" ht="18" customHeight="1">
      <c r="D259" s="168">
        <f t="shared" si="9"/>
        <v>213</v>
      </c>
      <c r="E259" s="169"/>
      <c r="F259" s="77" t="s">
        <v>518</v>
      </c>
      <c r="Q259" s="162"/>
      <c r="R259" s="163"/>
      <c r="S259" s="164"/>
      <c r="T259" s="165" t="str">
        <f t="shared" si="8"/>
        <v>正常終了</v>
      </c>
      <c r="U259" s="166"/>
      <c r="V259" s="167"/>
      <c r="W259" s="143"/>
      <c r="X259" s="144"/>
      <c r="Y259" s="144"/>
      <c r="Z259" s="144"/>
      <c r="AA259" s="144"/>
      <c r="AB259" s="144"/>
      <c r="AC259" s="144"/>
      <c r="AD259" s="144"/>
      <c r="AE259" s="144"/>
      <c r="AF259" s="144"/>
      <c r="AG259" s="144"/>
      <c r="AH259" s="144"/>
      <c r="AI259" s="144"/>
      <c r="AJ259" s="144"/>
      <c r="AK259" s="144"/>
      <c r="AL259" s="144"/>
      <c r="AM259" s="144"/>
      <c r="AN259" s="144"/>
      <c r="AO259" s="144"/>
      <c r="AP259" s="144"/>
      <c r="AQ259" s="145"/>
      <c r="AR259" s="6" t="s">
        <v>761</v>
      </c>
      <c r="AS259" s="5" t="str">
        <f>IF(W259="","","   "&amp;"["&amp;TEXT($Q259,"000000")&amp;"]"&amp;$W259)</f>
        <v/>
      </c>
    </row>
    <row r="260" spans="4:45" ht="18" customHeight="1">
      <c r="D260" s="168">
        <f t="shared" si="9"/>
        <v>214</v>
      </c>
      <c r="E260" s="169"/>
      <c r="F260" s="77" t="s">
        <v>518</v>
      </c>
      <c r="Q260" s="162"/>
      <c r="R260" s="163"/>
      <c r="S260" s="164"/>
      <c r="T260" s="165" t="str">
        <f t="shared" ref="T260:T323" si="10">IF(MID(TEXT($Q260,"000000"),3,2)="00","正常終了",IF(MID(TEXT($Q260,"000000"),3,2)="01","異常終了",IF(MID(TEXT($Q260,"000000"),3,2)="02","警告")))</f>
        <v>正常終了</v>
      </c>
      <c r="U260" s="166"/>
      <c r="V260" s="167"/>
      <c r="W260" s="143"/>
      <c r="X260" s="144"/>
      <c r="Y260" s="144"/>
      <c r="Z260" s="144"/>
      <c r="AA260" s="144"/>
      <c r="AB260" s="144"/>
      <c r="AC260" s="144"/>
      <c r="AD260" s="144"/>
      <c r="AE260" s="144"/>
      <c r="AF260" s="144"/>
      <c r="AG260" s="144"/>
      <c r="AH260" s="144"/>
      <c r="AI260" s="144"/>
      <c r="AJ260" s="144"/>
      <c r="AK260" s="144"/>
      <c r="AL260" s="144"/>
      <c r="AM260" s="144"/>
      <c r="AN260" s="144"/>
      <c r="AO260" s="144"/>
      <c r="AP260" s="144"/>
      <c r="AQ260" s="145"/>
      <c r="AR260" s="6" t="s">
        <v>761</v>
      </c>
      <c r="AS260" s="5" t="str">
        <f>IF(W260="","","   "&amp;"["&amp;TEXT($Q260,"000000")&amp;"]"&amp;$W260)</f>
        <v/>
      </c>
    </row>
    <row r="261" spans="4:45" ht="18" customHeight="1">
      <c r="D261" s="168">
        <f t="shared" si="9"/>
        <v>215</v>
      </c>
      <c r="E261" s="169"/>
      <c r="F261" s="77" t="s">
        <v>518</v>
      </c>
      <c r="Q261" s="162"/>
      <c r="R261" s="163"/>
      <c r="S261" s="164"/>
      <c r="T261" s="165" t="str">
        <f t="shared" si="10"/>
        <v>正常終了</v>
      </c>
      <c r="U261" s="166"/>
      <c r="V261" s="167"/>
      <c r="W261" s="143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44"/>
      <c r="AH261" s="144"/>
      <c r="AI261" s="144"/>
      <c r="AJ261" s="144"/>
      <c r="AK261" s="144"/>
      <c r="AL261" s="144"/>
      <c r="AM261" s="144"/>
      <c r="AN261" s="144"/>
      <c r="AO261" s="144"/>
      <c r="AP261" s="144"/>
      <c r="AQ261" s="145"/>
      <c r="AR261" s="6" t="s">
        <v>761</v>
      </c>
      <c r="AS261" s="5" t="str">
        <f>IF(W261="","","   "&amp;"["&amp;TEXT($Q261,"000000")&amp;"]"&amp;$W261)</f>
        <v/>
      </c>
    </row>
    <row r="262" spans="4:45" ht="18" customHeight="1">
      <c r="D262" s="168">
        <f t="shared" si="9"/>
        <v>216</v>
      </c>
      <c r="E262" s="169"/>
      <c r="F262" s="77" t="s">
        <v>518</v>
      </c>
      <c r="Q262" s="162"/>
      <c r="R262" s="163"/>
      <c r="S262" s="164"/>
      <c r="T262" s="165" t="str">
        <f t="shared" si="10"/>
        <v>正常終了</v>
      </c>
      <c r="U262" s="166"/>
      <c r="V262" s="167"/>
      <c r="W262" s="143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44"/>
      <c r="AH262" s="144"/>
      <c r="AI262" s="144"/>
      <c r="AJ262" s="144"/>
      <c r="AK262" s="144"/>
      <c r="AL262" s="144"/>
      <c r="AM262" s="144"/>
      <c r="AN262" s="144"/>
      <c r="AO262" s="144"/>
      <c r="AP262" s="144"/>
      <c r="AQ262" s="145"/>
      <c r="AR262" s="6" t="s">
        <v>761</v>
      </c>
      <c r="AS262" s="5" t="str">
        <f>IF(W262="","","   "&amp;"["&amp;TEXT($Q262,"000000")&amp;"]"&amp;$W262)</f>
        <v/>
      </c>
    </row>
    <row r="263" spans="4:45" ht="18" customHeight="1">
      <c r="D263" s="168">
        <f t="shared" si="9"/>
        <v>217</v>
      </c>
      <c r="E263" s="169"/>
      <c r="F263" s="77" t="s">
        <v>518</v>
      </c>
      <c r="Q263" s="162"/>
      <c r="R263" s="163"/>
      <c r="S263" s="164"/>
      <c r="T263" s="165" t="str">
        <f t="shared" si="10"/>
        <v>正常終了</v>
      </c>
      <c r="U263" s="166"/>
      <c r="V263" s="167"/>
      <c r="W263" s="143"/>
      <c r="X263" s="144"/>
      <c r="Y263" s="144"/>
      <c r="Z263" s="144"/>
      <c r="AA263" s="144"/>
      <c r="AB263" s="144"/>
      <c r="AC263" s="144"/>
      <c r="AD263" s="144"/>
      <c r="AE263" s="144"/>
      <c r="AF263" s="144"/>
      <c r="AG263" s="144"/>
      <c r="AH263" s="144"/>
      <c r="AI263" s="144"/>
      <c r="AJ263" s="144"/>
      <c r="AK263" s="144"/>
      <c r="AL263" s="144"/>
      <c r="AM263" s="144"/>
      <c r="AN263" s="144"/>
      <c r="AO263" s="144"/>
      <c r="AP263" s="144"/>
      <c r="AQ263" s="145"/>
      <c r="AR263" s="6" t="s">
        <v>761</v>
      </c>
      <c r="AS263" s="5" t="str">
        <f>IF(W263="","","   "&amp;"["&amp;TEXT($Q263,"000000")&amp;"]"&amp;$W263)</f>
        <v/>
      </c>
    </row>
    <row r="264" spans="4:45" ht="18" customHeight="1">
      <c r="D264" s="168">
        <f t="shared" si="9"/>
        <v>218</v>
      </c>
      <c r="E264" s="169"/>
      <c r="F264" s="77" t="s">
        <v>518</v>
      </c>
      <c r="Q264" s="162"/>
      <c r="R264" s="163"/>
      <c r="S264" s="164"/>
      <c r="T264" s="165" t="str">
        <f t="shared" si="10"/>
        <v>正常終了</v>
      </c>
      <c r="U264" s="166"/>
      <c r="V264" s="167"/>
      <c r="W264" s="143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  <c r="AL264" s="144"/>
      <c r="AM264" s="144"/>
      <c r="AN264" s="144"/>
      <c r="AO264" s="144"/>
      <c r="AP264" s="144"/>
      <c r="AQ264" s="145"/>
      <c r="AR264" s="6" t="s">
        <v>761</v>
      </c>
      <c r="AS264" s="5" t="str">
        <f>IF(W264="","","   "&amp;"["&amp;TEXT($Q264,"000000")&amp;"]"&amp;$W264)</f>
        <v/>
      </c>
    </row>
    <row r="265" spans="4:45" ht="18" customHeight="1">
      <c r="D265" s="168">
        <f t="shared" si="9"/>
        <v>219</v>
      </c>
      <c r="E265" s="169"/>
      <c r="F265" s="77" t="s">
        <v>518</v>
      </c>
      <c r="Q265" s="162"/>
      <c r="R265" s="163"/>
      <c r="S265" s="164"/>
      <c r="T265" s="165" t="str">
        <f t="shared" si="10"/>
        <v>正常終了</v>
      </c>
      <c r="U265" s="166"/>
      <c r="V265" s="167"/>
      <c r="W265" s="143"/>
      <c r="X265" s="144"/>
      <c r="Y265" s="144"/>
      <c r="Z265" s="144"/>
      <c r="AA265" s="144"/>
      <c r="AB265" s="144"/>
      <c r="AC265" s="144"/>
      <c r="AD265" s="144"/>
      <c r="AE265" s="144"/>
      <c r="AF265" s="144"/>
      <c r="AG265" s="144"/>
      <c r="AH265" s="144"/>
      <c r="AI265" s="144"/>
      <c r="AJ265" s="144"/>
      <c r="AK265" s="144"/>
      <c r="AL265" s="144"/>
      <c r="AM265" s="144"/>
      <c r="AN265" s="144"/>
      <c r="AO265" s="144"/>
      <c r="AP265" s="144"/>
      <c r="AQ265" s="145"/>
      <c r="AR265" s="6" t="s">
        <v>761</v>
      </c>
      <c r="AS265" s="5" t="str">
        <f>IF(W265="","","   "&amp;"["&amp;TEXT($Q265,"000000")&amp;"]"&amp;$W265)</f>
        <v/>
      </c>
    </row>
    <row r="266" spans="4:45" ht="18" customHeight="1">
      <c r="D266" s="168">
        <f t="shared" si="9"/>
        <v>220</v>
      </c>
      <c r="E266" s="169"/>
      <c r="F266" s="77" t="s">
        <v>518</v>
      </c>
      <c r="Q266" s="162"/>
      <c r="R266" s="163"/>
      <c r="S266" s="164"/>
      <c r="T266" s="165" t="str">
        <f t="shared" si="10"/>
        <v>正常終了</v>
      </c>
      <c r="U266" s="166"/>
      <c r="V266" s="167"/>
      <c r="W266" s="143"/>
      <c r="X266" s="144"/>
      <c r="Y266" s="144"/>
      <c r="Z266" s="144"/>
      <c r="AA266" s="144"/>
      <c r="AB266" s="144"/>
      <c r="AC266" s="144"/>
      <c r="AD266" s="144"/>
      <c r="AE266" s="144"/>
      <c r="AF266" s="144"/>
      <c r="AG266" s="144"/>
      <c r="AH266" s="144"/>
      <c r="AI266" s="144"/>
      <c r="AJ266" s="144"/>
      <c r="AK266" s="144"/>
      <c r="AL266" s="144"/>
      <c r="AM266" s="144"/>
      <c r="AN266" s="144"/>
      <c r="AO266" s="144"/>
      <c r="AP266" s="144"/>
      <c r="AQ266" s="145"/>
      <c r="AR266" s="6" t="s">
        <v>761</v>
      </c>
      <c r="AS266" s="5" t="str">
        <f>IF(W266="","","   "&amp;"["&amp;TEXT($Q266,"000000")&amp;"]"&amp;$W266)</f>
        <v/>
      </c>
    </row>
    <row r="267" spans="4:45" ht="18" customHeight="1">
      <c r="D267" s="168">
        <f t="shared" si="9"/>
        <v>221</v>
      </c>
      <c r="E267" s="169"/>
      <c r="F267" s="77" t="s">
        <v>518</v>
      </c>
      <c r="Q267" s="162"/>
      <c r="R267" s="163"/>
      <c r="S267" s="164"/>
      <c r="T267" s="165" t="str">
        <f t="shared" si="10"/>
        <v>正常終了</v>
      </c>
      <c r="U267" s="166"/>
      <c r="V267" s="167"/>
      <c r="W267" s="143"/>
      <c r="X267" s="144"/>
      <c r="Y267" s="144"/>
      <c r="Z267" s="144"/>
      <c r="AA267" s="144"/>
      <c r="AB267" s="144"/>
      <c r="AC267" s="144"/>
      <c r="AD267" s="144"/>
      <c r="AE267" s="144"/>
      <c r="AF267" s="144"/>
      <c r="AG267" s="144"/>
      <c r="AH267" s="144"/>
      <c r="AI267" s="144"/>
      <c r="AJ267" s="144"/>
      <c r="AK267" s="144"/>
      <c r="AL267" s="144"/>
      <c r="AM267" s="144"/>
      <c r="AN267" s="144"/>
      <c r="AO267" s="144"/>
      <c r="AP267" s="144"/>
      <c r="AQ267" s="145"/>
      <c r="AR267" s="6" t="s">
        <v>761</v>
      </c>
      <c r="AS267" s="5" t="str">
        <f>IF(W267="","","   "&amp;"["&amp;TEXT($Q267,"000000")&amp;"]"&amp;$W267)</f>
        <v/>
      </c>
    </row>
    <row r="268" spans="4:45" ht="18" customHeight="1">
      <c r="D268" s="168">
        <f t="shared" si="9"/>
        <v>222</v>
      </c>
      <c r="E268" s="169"/>
      <c r="F268" s="77" t="s">
        <v>518</v>
      </c>
      <c r="Q268" s="162"/>
      <c r="R268" s="163"/>
      <c r="S268" s="164"/>
      <c r="T268" s="165" t="str">
        <f t="shared" si="10"/>
        <v>正常終了</v>
      </c>
      <c r="U268" s="166"/>
      <c r="V268" s="167"/>
      <c r="W268" s="143"/>
      <c r="X268" s="144"/>
      <c r="Y268" s="144"/>
      <c r="Z268" s="144"/>
      <c r="AA268" s="144"/>
      <c r="AB268" s="144"/>
      <c r="AC268" s="144"/>
      <c r="AD268" s="144"/>
      <c r="AE268" s="144"/>
      <c r="AF268" s="144"/>
      <c r="AG268" s="144"/>
      <c r="AH268" s="144"/>
      <c r="AI268" s="144"/>
      <c r="AJ268" s="144"/>
      <c r="AK268" s="144"/>
      <c r="AL268" s="144"/>
      <c r="AM268" s="144"/>
      <c r="AN268" s="144"/>
      <c r="AO268" s="144"/>
      <c r="AP268" s="144"/>
      <c r="AQ268" s="145"/>
      <c r="AR268" s="6" t="s">
        <v>761</v>
      </c>
      <c r="AS268" s="5" t="str">
        <f>IF(W268="","","   "&amp;"["&amp;TEXT($Q268,"000000")&amp;"]"&amp;$W268)</f>
        <v/>
      </c>
    </row>
    <row r="269" spans="4:45" ht="18" customHeight="1">
      <c r="D269" s="168">
        <f t="shared" si="9"/>
        <v>223</v>
      </c>
      <c r="E269" s="169"/>
      <c r="F269" s="77" t="s">
        <v>518</v>
      </c>
      <c r="Q269" s="162"/>
      <c r="R269" s="163"/>
      <c r="S269" s="164"/>
      <c r="T269" s="165" t="str">
        <f t="shared" si="10"/>
        <v>正常終了</v>
      </c>
      <c r="U269" s="166"/>
      <c r="V269" s="167"/>
      <c r="W269" s="143"/>
      <c r="X269" s="144"/>
      <c r="Y269" s="144"/>
      <c r="Z269" s="144"/>
      <c r="AA269" s="144"/>
      <c r="AB269" s="144"/>
      <c r="AC269" s="144"/>
      <c r="AD269" s="144"/>
      <c r="AE269" s="144"/>
      <c r="AF269" s="144"/>
      <c r="AG269" s="144"/>
      <c r="AH269" s="144"/>
      <c r="AI269" s="144"/>
      <c r="AJ269" s="144"/>
      <c r="AK269" s="144"/>
      <c r="AL269" s="144"/>
      <c r="AM269" s="144"/>
      <c r="AN269" s="144"/>
      <c r="AO269" s="144"/>
      <c r="AP269" s="144"/>
      <c r="AQ269" s="145"/>
      <c r="AR269" s="6" t="s">
        <v>761</v>
      </c>
      <c r="AS269" s="5" t="str">
        <f>IF(W269="","","   "&amp;"["&amp;TEXT($Q269,"000000")&amp;"]"&amp;$W269)</f>
        <v/>
      </c>
    </row>
    <row r="270" spans="4:45" ht="18" customHeight="1">
      <c r="D270" s="168">
        <f t="shared" si="9"/>
        <v>224</v>
      </c>
      <c r="E270" s="169"/>
      <c r="F270" s="77" t="s">
        <v>518</v>
      </c>
      <c r="Q270" s="162"/>
      <c r="R270" s="163"/>
      <c r="S270" s="164"/>
      <c r="T270" s="165" t="str">
        <f t="shared" si="10"/>
        <v>正常終了</v>
      </c>
      <c r="U270" s="166"/>
      <c r="V270" s="167"/>
      <c r="W270" s="143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44"/>
      <c r="AH270" s="144"/>
      <c r="AI270" s="144"/>
      <c r="AJ270" s="144"/>
      <c r="AK270" s="144"/>
      <c r="AL270" s="144"/>
      <c r="AM270" s="144"/>
      <c r="AN270" s="144"/>
      <c r="AO270" s="144"/>
      <c r="AP270" s="144"/>
      <c r="AQ270" s="145"/>
      <c r="AR270" s="6" t="s">
        <v>761</v>
      </c>
      <c r="AS270" s="5" t="str">
        <f>IF(W270="","","   "&amp;"["&amp;TEXT($Q270,"000000")&amp;"]"&amp;$W270)</f>
        <v/>
      </c>
    </row>
    <row r="271" spans="4:45" ht="18" customHeight="1">
      <c r="D271" s="168">
        <f t="shared" si="9"/>
        <v>225</v>
      </c>
      <c r="E271" s="169"/>
      <c r="F271" s="77" t="s">
        <v>518</v>
      </c>
      <c r="Q271" s="162"/>
      <c r="R271" s="163"/>
      <c r="S271" s="164"/>
      <c r="T271" s="165" t="str">
        <f t="shared" si="10"/>
        <v>正常終了</v>
      </c>
      <c r="U271" s="166"/>
      <c r="V271" s="167"/>
      <c r="W271" s="143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44"/>
      <c r="AH271" s="144"/>
      <c r="AI271" s="144"/>
      <c r="AJ271" s="144"/>
      <c r="AK271" s="144"/>
      <c r="AL271" s="144"/>
      <c r="AM271" s="144"/>
      <c r="AN271" s="144"/>
      <c r="AO271" s="144"/>
      <c r="AP271" s="144"/>
      <c r="AQ271" s="145"/>
      <c r="AR271" s="6" t="s">
        <v>761</v>
      </c>
      <c r="AS271" s="5" t="str">
        <f>IF(W271="","","   "&amp;"["&amp;TEXT($Q271,"000000")&amp;"]"&amp;$W271)</f>
        <v/>
      </c>
    </row>
    <row r="272" spans="4:45" ht="18" customHeight="1">
      <c r="D272" s="168">
        <f t="shared" si="9"/>
        <v>226</v>
      </c>
      <c r="E272" s="169"/>
      <c r="F272" s="77" t="s">
        <v>518</v>
      </c>
      <c r="Q272" s="162"/>
      <c r="R272" s="163"/>
      <c r="S272" s="164"/>
      <c r="T272" s="165" t="str">
        <f t="shared" si="10"/>
        <v>正常終了</v>
      </c>
      <c r="U272" s="166"/>
      <c r="V272" s="167"/>
      <c r="W272" s="143"/>
      <c r="X272" s="144"/>
      <c r="Y272" s="144"/>
      <c r="Z272" s="144"/>
      <c r="AA272" s="144"/>
      <c r="AB272" s="144"/>
      <c r="AC272" s="144"/>
      <c r="AD272" s="144"/>
      <c r="AE272" s="144"/>
      <c r="AF272" s="144"/>
      <c r="AG272" s="144"/>
      <c r="AH272" s="144"/>
      <c r="AI272" s="144"/>
      <c r="AJ272" s="144"/>
      <c r="AK272" s="144"/>
      <c r="AL272" s="144"/>
      <c r="AM272" s="144"/>
      <c r="AN272" s="144"/>
      <c r="AO272" s="144"/>
      <c r="AP272" s="144"/>
      <c r="AQ272" s="145"/>
      <c r="AR272" s="6" t="s">
        <v>761</v>
      </c>
      <c r="AS272" s="5" t="str">
        <f>IF(W272="","","   "&amp;"["&amp;TEXT($Q272,"000000")&amp;"]"&amp;$W272)</f>
        <v/>
      </c>
    </row>
    <row r="273" spans="4:45" ht="18" customHeight="1">
      <c r="D273" s="168">
        <f t="shared" si="9"/>
        <v>227</v>
      </c>
      <c r="E273" s="169"/>
      <c r="F273" s="77" t="s">
        <v>518</v>
      </c>
      <c r="Q273" s="162"/>
      <c r="R273" s="163"/>
      <c r="S273" s="164"/>
      <c r="T273" s="165" t="str">
        <f t="shared" si="10"/>
        <v>正常終了</v>
      </c>
      <c r="U273" s="166"/>
      <c r="V273" s="167"/>
      <c r="W273" s="143"/>
      <c r="X273" s="144"/>
      <c r="Y273" s="144"/>
      <c r="Z273" s="144"/>
      <c r="AA273" s="144"/>
      <c r="AB273" s="144"/>
      <c r="AC273" s="144"/>
      <c r="AD273" s="144"/>
      <c r="AE273" s="144"/>
      <c r="AF273" s="144"/>
      <c r="AG273" s="144"/>
      <c r="AH273" s="144"/>
      <c r="AI273" s="144"/>
      <c r="AJ273" s="144"/>
      <c r="AK273" s="144"/>
      <c r="AL273" s="144"/>
      <c r="AM273" s="144"/>
      <c r="AN273" s="144"/>
      <c r="AO273" s="144"/>
      <c r="AP273" s="144"/>
      <c r="AQ273" s="145"/>
      <c r="AR273" s="6" t="s">
        <v>761</v>
      </c>
      <c r="AS273" s="5" t="str">
        <f>IF(W273="","","   "&amp;"["&amp;TEXT($Q273,"000000")&amp;"]"&amp;$W273)</f>
        <v/>
      </c>
    </row>
    <row r="274" spans="4:45" ht="18" customHeight="1">
      <c r="D274" s="168">
        <f t="shared" si="9"/>
        <v>228</v>
      </c>
      <c r="E274" s="169"/>
      <c r="F274" s="77" t="s">
        <v>518</v>
      </c>
      <c r="Q274" s="162"/>
      <c r="R274" s="163"/>
      <c r="S274" s="164"/>
      <c r="T274" s="165" t="str">
        <f t="shared" si="10"/>
        <v>正常終了</v>
      </c>
      <c r="U274" s="166"/>
      <c r="V274" s="167"/>
      <c r="W274" s="143"/>
      <c r="X274" s="144"/>
      <c r="Y274" s="144"/>
      <c r="Z274" s="144"/>
      <c r="AA274" s="144"/>
      <c r="AB274" s="144"/>
      <c r="AC274" s="144"/>
      <c r="AD274" s="144"/>
      <c r="AE274" s="144"/>
      <c r="AF274" s="144"/>
      <c r="AG274" s="144"/>
      <c r="AH274" s="144"/>
      <c r="AI274" s="144"/>
      <c r="AJ274" s="144"/>
      <c r="AK274" s="144"/>
      <c r="AL274" s="144"/>
      <c r="AM274" s="144"/>
      <c r="AN274" s="144"/>
      <c r="AO274" s="144"/>
      <c r="AP274" s="144"/>
      <c r="AQ274" s="145"/>
      <c r="AR274" s="6" t="s">
        <v>761</v>
      </c>
      <c r="AS274" s="5" t="str">
        <f>IF(W274="","","   "&amp;"["&amp;TEXT($Q274,"000000")&amp;"]"&amp;$W274)</f>
        <v/>
      </c>
    </row>
    <row r="275" spans="4:45" ht="18" customHeight="1">
      <c r="D275" s="168">
        <f t="shared" si="9"/>
        <v>229</v>
      </c>
      <c r="E275" s="169"/>
      <c r="F275" s="77" t="s">
        <v>518</v>
      </c>
      <c r="Q275" s="162"/>
      <c r="R275" s="163"/>
      <c r="S275" s="164"/>
      <c r="T275" s="165" t="str">
        <f t="shared" si="10"/>
        <v>正常終了</v>
      </c>
      <c r="U275" s="166"/>
      <c r="V275" s="167"/>
      <c r="W275" s="143"/>
      <c r="X275" s="144"/>
      <c r="Y275" s="144"/>
      <c r="Z275" s="144"/>
      <c r="AA275" s="144"/>
      <c r="AB275" s="144"/>
      <c r="AC275" s="144"/>
      <c r="AD275" s="144"/>
      <c r="AE275" s="144"/>
      <c r="AF275" s="144"/>
      <c r="AG275" s="144"/>
      <c r="AH275" s="144"/>
      <c r="AI275" s="144"/>
      <c r="AJ275" s="144"/>
      <c r="AK275" s="144"/>
      <c r="AL275" s="144"/>
      <c r="AM275" s="144"/>
      <c r="AN275" s="144"/>
      <c r="AO275" s="144"/>
      <c r="AP275" s="144"/>
      <c r="AQ275" s="145"/>
      <c r="AR275" s="6" t="s">
        <v>761</v>
      </c>
      <c r="AS275" s="5" t="str">
        <f>IF(W275="","","   "&amp;"["&amp;TEXT($Q275,"000000")&amp;"]"&amp;$W275)</f>
        <v/>
      </c>
    </row>
    <row r="276" spans="4:45" ht="18" customHeight="1">
      <c r="D276" s="168">
        <f t="shared" si="9"/>
        <v>230</v>
      </c>
      <c r="E276" s="169"/>
      <c r="F276" s="77" t="s">
        <v>518</v>
      </c>
      <c r="Q276" s="162"/>
      <c r="R276" s="163"/>
      <c r="S276" s="164"/>
      <c r="T276" s="165" t="str">
        <f t="shared" si="10"/>
        <v>正常終了</v>
      </c>
      <c r="U276" s="166"/>
      <c r="V276" s="167"/>
      <c r="W276" s="143"/>
      <c r="X276" s="144"/>
      <c r="Y276" s="144"/>
      <c r="Z276" s="144"/>
      <c r="AA276" s="144"/>
      <c r="AB276" s="144"/>
      <c r="AC276" s="144"/>
      <c r="AD276" s="144"/>
      <c r="AE276" s="144"/>
      <c r="AF276" s="144"/>
      <c r="AG276" s="144"/>
      <c r="AH276" s="144"/>
      <c r="AI276" s="144"/>
      <c r="AJ276" s="144"/>
      <c r="AK276" s="144"/>
      <c r="AL276" s="144"/>
      <c r="AM276" s="144"/>
      <c r="AN276" s="144"/>
      <c r="AO276" s="144"/>
      <c r="AP276" s="144"/>
      <c r="AQ276" s="145"/>
      <c r="AR276" s="6" t="s">
        <v>761</v>
      </c>
      <c r="AS276" s="5" t="str">
        <f>IF(W276="","","   "&amp;"["&amp;TEXT($Q276,"000000")&amp;"]"&amp;$W276)</f>
        <v/>
      </c>
    </row>
    <row r="277" spans="4:45" ht="18" customHeight="1">
      <c r="D277" s="168">
        <f t="shared" si="9"/>
        <v>231</v>
      </c>
      <c r="E277" s="169"/>
      <c r="F277" s="77" t="s">
        <v>518</v>
      </c>
      <c r="Q277" s="162"/>
      <c r="R277" s="163"/>
      <c r="S277" s="164"/>
      <c r="T277" s="165" t="str">
        <f t="shared" si="10"/>
        <v>正常終了</v>
      </c>
      <c r="U277" s="166"/>
      <c r="V277" s="167"/>
      <c r="W277" s="143"/>
      <c r="X277" s="144"/>
      <c r="Y277" s="144"/>
      <c r="Z277" s="144"/>
      <c r="AA277" s="144"/>
      <c r="AB277" s="144"/>
      <c r="AC277" s="144"/>
      <c r="AD277" s="144"/>
      <c r="AE277" s="144"/>
      <c r="AF277" s="144"/>
      <c r="AG277" s="144"/>
      <c r="AH277" s="144"/>
      <c r="AI277" s="144"/>
      <c r="AJ277" s="144"/>
      <c r="AK277" s="144"/>
      <c r="AL277" s="144"/>
      <c r="AM277" s="144"/>
      <c r="AN277" s="144"/>
      <c r="AO277" s="144"/>
      <c r="AP277" s="144"/>
      <c r="AQ277" s="145"/>
      <c r="AR277" s="6" t="s">
        <v>761</v>
      </c>
      <c r="AS277" s="5" t="str">
        <f>IF(W277="","","   "&amp;"["&amp;TEXT($Q277,"000000")&amp;"]"&amp;$W277)</f>
        <v/>
      </c>
    </row>
    <row r="278" spans="4:45" ht="18" customHeight="1">
      <c r="D278" s="168">
        <f t="shared" si="9"/>
        <v>232</v>
      </c>
      <c r="E278" s="169"/>
      <c r="F278" s="77" t="s">
        <v>518</v>
      </c>
      <c r="Q278" s="162"/>
      <c r="R278" s="163"/>
      <c r="S278" s="164"/>
      <c r="T278" s="165" t="str">
        <f t="shared" si="10"/>
        <v>正常終了</v>
      </c>
      <c r="U278" s="166"/>
      <c r="V278" s="167"/>
      <c r="W278" s="143"/>
      <c r="X278" s="144"/>
      <c r="Y278" s="144"/>
      <c r="Z278" s="144"/>
      <c r="AA278" s="144"/>
      <c r="AB278" s="144"/>
      <c r="AC278" s="144"/>
      <c r="AD278" s="144"/>
      <c r="AE278" s="144"/>
      <c r="AF278" s="144"/>
      <c r="AG278" s="144"/>
      <c r="AH278" s="144"/>
      <c r="AI278" s="144"/>
      <c r="AJ278" s="144"/>
      <c r="AK278" s="144"/>
      <c r="AL278" s="144"/>
      <c r="AM278" s="144"/>
      <c r="AN278" s="144"/>
      <c r="AO278" s="144"/>
      <c r="AP278" s="144"/>
      <c r="AQ278" s="145"/>
      <c r="AR278" s="6" t="s">
        <v>761</v>
      </c>
      <c r="AS278" s="5" t="str">
        <f>IF(W278="","","   "&amp;"["&amp;TEXT($Q278,"000000")&amp;"]"&amp;$W278)</f>
        <v/>
      </c>
    </row>
    <row r="279" spans="4:45" ht="18" customHeight="1">
      <c r="D279" s="168">
        <f t="shared" si="9"/>
        <v>233</v>
      </c>
      <c r="E279" s="169"/>
      <c r="F279" s="77" t="s">
        <v>518</v>
      </c>
      <c r="Q279" s="162"/>
      <c r="R279" s="163"/>
      <c r="S279" s="164"/>
      <c r="T279" s="165" t="str">
        <f t="shared" si="10"/>
        <v>正常終了</v>
      </c>
      <c r="U279" s="166"/>
      <c r="V279" s="167"/>
      <c r="W279" s="143"/>
      <c r="X279" s="144"/>
      <c r="Y279" s="144"/>
      <c r="Z279" s="144"/>
      <c r="AA279" s="144"/>
      <c r="AB279" s="144"/>
      <c r="AC279" s="144"/>
      <c r="AD279" s="144"/>
      <c r="AE279" s="144"/>
      <c r="AF279" s="144"/>
      <c r="AG279" s="144"/>
      <c r="AH279" s="144"/>
      <c r="AI279" s="144"/>
      <c r="AJ279" s="144"/>
      <c r="AK279" s="144"/>
      <c r="AL279" s="144"/>
      <c r="AM279" s="144"/>
      <c r="AN279" s="144"/>
      <c r="AO279" s="144"/>
      <c r="AP279" s="144"/>
      <c r="AQ279" s="145"/>
      <c r="AR279" s="6" t="s">
        <v>761</v>
      </c>
      <c r="AS279" s="5" t="str">
        <f>IF(W279="","","   "&amp;"["&amp;TEXT($Q279,"000000")&amp;"]"&amp;$W279)</f>
        <v/>
      </c>
    </row>
    <row r="280" spans="4:45" ht="18" customHeight="1">
      <c r="D280" s="168">
        <f t="shared" si="9"/>
        <v>234</v>
      </c>
      <c r="E280" s="169"/>
      <c r="F280" s="77" t="s">
        <v>518</v>
      </c>
      <c r="Q280" s="162"/>
      <c r="R280" s="163"/>
      <c r="S280" s="164"/>
      <c r="T280" s="165" t="str">
        <f t="shared" si="10"/>
        <v>正常終了</v>
      </c>
      <c r="U280" s="166"/>
      <c r="V280" s="167"/>
      <c r="W280" s="143"/>
      <c r="X280" s="144"/>
      <c r="Y280" s="144"/>
      <c r="Z280" s="144"/>
      <c r="AA280" s="144"/>
      <c r="AB280" s="144"/>
      <c r="AC280" s="144"/>
      <c r="AD280" s="144"/>
      <c r="AE280" s="144"/>
      <c r="AF280" s="144"/>
      <c r="AG280" s="144"/>
      <c r="AH280" s="144"/>
      <c r="AI280" s="144"/>
      <c r="AJ280" s="144"/>
      <c r="AK280" s="144"/>
      <c r="AL280" s="144"/>
      <c r="AM280" s="144"/>
      <c r="AN280" s="144"/>
      <c r="AO280" s="144"/>
      <c r="AP280" s="144"/>
      <c r="AQ280" s="145"/>
      <c r="AR280" s="6" t="s">
        <v>761</v>
      </c>
      <c r="AS280" s="5" t="str">
        <f>IF(W280="","","   "&amp;"["&amp;TEXT($Q280,"000000")&amp;"]"&amp;$W280)</f>
        <v/>
      </c>
    </row>
    <row r="281" spans="4:45" ht="18" customHeight="1">
      <c r="D281" s="168">
        <f t="shared" si="9"/>
        <v>235</v>
      </c>
      <c r="E281" s="169"/>
      <c r="F281" s="77" t="s">
        <v>518</v>
      </c>
      <c r="Q281" s="162"/>
      <c r="R281" s="163"/>
      <c r="S281" s="164"/>
      <c r="T281" s="165" t="str">
        <f t="shared" si="10"/>
        <v>正常終了</v>
      </c>
      <c r="U281" s="166"/>
      <c r="V281" s="167"/>
      <c r="W281" s="143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44"/>
      <c r="AH281" s="144"/>
      <c r="AI281" s="144"/>
      <c r="AJ281" s="144"/>
      <c r="AK281" s="144"/>
      <c r="AL281" s="144"/>
      <c r="AM281" s="144"/>
      <c r="AN281" s="144"/>
      <c r="AO281" s="144"/>
      <c r="AP281" s="144"/>
      <c r="AQ281" s="145"/>
      <c r="AR281" s="6" t="s">
        <v>761</v>
      </c>
      <c r="AS281" s="5" t="str">
        <f>IF(W281="","","   "&amp;"["&amp;TEXT($Q281,"000000")&amp;"]"&amp;$W281)</f>
        <v/>
      </c>
    </row>
    <row r="282" spans="4:45" ht="18" customHeight="1">
      <c r="D282" s="168">
        <f t="shared" si="9"/>
        <v>236</v>
      </c>
      <c r="E282" s="169"/>
      <c r="F282" s="77" t="s">
        <v>518</v>
      </c>
      <c r="Q282" s="162"/>
      <c r="R282" s="163"/>
      <c r="S282" s="164"/>
      <c r="T282" s="165" t="str">
        <f t="shared" si="10"/>
        <v>正常終了</v>
      </c>
      <c r="U282" s="166"/>
      <c r="V282" s="167"/>
      <c r="W282" s="143"/>
      <c r="X282" s="144"/>
      <c r="Y282" s="144"/>
      <c r="Z282" s="144"/>
      <c r="AA282" s="144"/>
      <c r="AB282" s="144"/>
      <c r="AC282" s="144"/>
      <c r="AD282" s="144"/>
      <c r="AE282" s="144"/>
      <c r="AF282" s="144"/>
      <c r="AG282" s="144"/>
      <c r="AH282" s="144"/>
      <c r="AI282" s="144"/>
      <c r="AJ282" s="144"/>
      <c r="AK282" s="144"/>
      <c r="AL282" s="144"/>
      <c r="AM282" s="144"/>
      <c r="AN282" s="144"/>
      <c r="AO282" s="144"/>
      <c r="AP282" s="144"/>
      <c r="AQ282" s="145"/>
      <c r="AR282" s="6" t="s">
        <v>761</v>
      </c>
      <c r="AS282" s="5" t="str">
        <f>IF(W282="","","   "&amp;"["&amp;TEXT($Q282,"000000")&amp;"]"&amp;$W282)</f>
        <v/>
      </c>
    </row>
    <row r="283" spans="4:45" ht="18" customHeight="1">
      <c r="D283" s="168">
        <f t="shared" si="9"/>
        <v>237</v>
      </c>
      <c r="E283" s="169"/>
      <c r="F283" s="77" t="s">
        <v>518</v>
      </c>
      <c r="Q283" s="162"/>
      <c r="R283" s="163"/>
      <c r="S283" s="164"/>
      <c r="T283" s="165" t="str">
        <f t="shared" si="10"/>
        <v>正常終了</v>
      </c>
      <c r="U283" s="166"/>
      <c r="V283" s="167"/>
      <c r="W283" s="143"/>
      <c r="X283" s="144"/>
      <c r="Y283" s="144"/>
      <c r="Z283" s="144"/>
      <c r="AA283" s="144"/>
      <c r="AB283" s="144"/>
      <c r="AC283" s="144"/>
      <c r="AD283" s="144"/>
      <c r="AE283" s="144"/>
      <c r="AF283" s="144"/>
      <c r="AG283" s="144"/>
      <c r="AH283" s="144"/>
      <c r="AI283" s="144"/>
      <c r="AJ283" s="144"/>
      <c r="AK283" s="144"/>
      <c r="AL283" s="144"/>
      <c r="AM283" s="144"/>
      <c r="AN283" s="144"/>
      <c r="AO283" s="144"/>
      <c r="AP283" s="144"/>
      <c r="AQ283" s="145"/>
      <c r="AR283" s="6" t="s">
        <v>761</v>
      </c>
      <c r="AS283" s="5" t="str">
        <f>IF(W283="","","   "&amp;"["&amp;TEXT($Q283,"000000")&amp;"]"&amp;$W283)</f>
        <v/>
      </c>
    </row>
    <row r="284" spans="4:45" ht="18" customHeight="1">
      <c r="D284" s="168">
        <f t="shared" si="9"/>
        <v>238</v>
      </c>
      <c r="E284" s="169"/>
      <c r="F284" s="77" t="s">
        <v>518</v>
      </c>
      <c r="Q284" s="162"/>
      <c r="R284" s="163"/>
      <c r="S284" s="164"/>
      <c r="T284" s="165" t="str">
        <f t="shared" si="10"/>
        <v>正常終了</v>
      </c>
      <c r="U284" s="166"/>
      <c r="V284" s="167"/>
      <c r="W284" s="143"/>
      <c r="X284" s="144"/>
      <c r="Y284" s="144"/>
      <c r="Z284" s="144"/>
      <c r="AA284" s="144"/>
      <c r="AB284" s="144"/>
      <c r="AC284" s="144"/>
      <c r="AD284" s="144"/>
      <c r="AE284" s="144"/>
      <c r="AF284" s="144"/>
      <c r="AG284" s="144"/>
      <c r="AH284" s="144"/>
      <c r="AI284" s="144"/>
      <c r="AJ284" s="144"/>
      <c r="AK284" s="144"/>
      <c r="AL284" s="144"/>
      <c r="AM284" s="144"/>
      <c r="AN284" s="144"/>
      <c r="AO284" s="144"/>
      <c r="AP284" s="144"/>
      <c r="AQ284" s="145"/>
      <c r="AR284" s="6" t="s">
        <v>761</v>
      </c>
      <c r="AS284" s="5" t="str">
        <f>IF(W284="","","   "&amp;"["&amp;TEXT($Q284,"000000")&amp;"]"&amp;$W284)</f>
        <v/>
      </c>
    </row>
    <row r="285" spans="4:45" ht="18" customHeight="1">
      <c r="D285" s="168">
        <f t="shared" si="9"/>
        <v>239</v>
      </c>
      <c r="E285" s="169"/>
      <c r="F285" s="77" t="s">
        <v>518</v>
      </c>
      <c r="Q285" s="162"/>
      <c r="R285" s="163"/>
      <c r="S285" s="164"/>
      <c r="T285" s="165" t="str">
        <f t="shared" si="10"/>
        <v>正常終了</v>
      </c>
      <c r="U285" s="166"/>
      <c r="V285" s="167"/>
      <c r="W285" s="143"/>
      <c r="X285" s="144"/>
      <c r="Y285" s="144"/>
      <c r="Z285" s="144"/>
      <c r="AA285" s="144"/>
      <c r="AB285" s="144"/>
      <c r="AC285" s="144"/>
      <c r="AD285" s="144"/>
      <c r="AE285" s="144"/>
      <c r="AF285" s="144"/>
      <c r="AG285" s="144"/>
      <c r="AH285" s="144"/>
      <c r="AI285" s="144"/>
      <c r="AJ285" s="144"/>
      <c r="AK285" s="144"/>
      <c r="AL285" s="144"/>
      <c r="AM285" s="144"/>
      <c r="AN285" s="144"/>
      <c r="AO285" s="144"/>
      <c r="AP285" s="144"/>
      <c r="AQ285" s="145"/>
      <c r="AR285" s="6" t="s">
        <v>761</v>
      </c>
      <c r="AS285" s="5" t="str">
        <f>IF(W285="","","   "&amp;"["&amp;TEXT($Q285,"000000")&amp;"]"&amp;$W285)</f>
        <v/>
      </c>
    </row>
    <row r="286" spans="4:45" ht="18" customHeight="1">
      <c r="D286" s="168">
        <f t="shared" si="9"/>
        <v>240</v>
      </c>
      <c r="E286" s="169"/>
      <c r="F286" s="77" t="s">
        <v>518</v>
      </c>
      <c r="Q286" s="162"/>
      <c r="R286" s="163"/>
      <c r="S286" s="164"/>
      <c r="T286" s="165" t="str">
        <f t="shared" si="10"/>
        <v>正常終了</v>
      </c>
      <c r="U286" s="166"/>
      <c r="V286" s="167"/>
      <c r="W286" s="143"/>
      <c r="X286" s="144"/>
      <c r="Y286" s="144"/>
      <c r="Z286" s="144"/>
      <c r="AA286" s="144"/>
      <c r="AB286" s="144"/>
      <c r="AC286" s="144"/>
      <c r="AD286" s="144"/>
      <c r="AE286" s="144"/>
      <c r="AF286" s="144"/>
      <c r="AG286" s="144"/>
      <c r="AH286" s="144"/>
      <c r="AI286" s="144"/>
      <c r="AJ286" s="144"/>
      <c r="AK286" s="144"/>
      <c r="AL286" s="144"/>
      <c r="AM286" s="144"/>
      <c r="AN286" s="144"/>
      <c r="AO286" s="144"/>
      <c r="AP286" s="144"/>
      <c r="AQ286" s="145"/>
      <c r="AR286" s="6" t="s">
        <v>761</v>
      </c>
      <c r="AS286" s="5" t="str">
        <f>IF(W286="","","   "&amp;"["&amp;TEXT($Q286,"000000")&amp;"]"&amp;$W286)</f>
        <v/>
      </c>
    </row>
    <row r="287" spans="4:45" ht="18" customHeight="1">
      <c r="D287" s="168">
        <f t="shared" si="9"/>
        <v>241</v>
      </c>
      <c r="E287" s="169"/>
      <c r="F287" s="77" t="s">
        <v>518</v>
      </c>
      <c r="Q287" s="162"/>
      <c r="R287" s="163"/>
      <c r="S287" s="164"/>
      <c r="T287" s="165" t="str">
        <f t="shared" si="10"/>
        <v>正常終了</v>
      </c>
      <c r="U287" s="166"/>
      <c r="V287" s="167"/>
      <c r="W287" s="143"/>
      <c r="X287" s="144"/>
      <c r="Y287" s="144"/>
      <c r="Z287" s="144"/>
      <c r="AA287" s="144"/>
      <c r="AB287" s="144"/>
      <c r="AC287" s="144"/>
      <c r="AD287" s="144"/>
      <c r="AE287" s="144"/>
      <c r="AF287" s="144"/>
      <c r="AG287" s="144"/>
      <c r="AH287" s="144"/>
      <c r="AI287" s="144"/>
      <c r="AJ287" s="144"/>
      <c r="AK287" s="144"/>
      <c r="AL287" s="144"/>
      <c r="AM287" s="144"/>
      <c r="AN287" s="144"/>
      <c r="AO287" s="144"/>
      <c r="AP287" s="144"/>
      <c r="AQ287" s="145"/>
      <c r="AR287" s="6" t="s">
        <v>761</v>
      </c>
      <c r="AS287" s="5" t="str">
        <f>IF(W287="","","   "&amp;"["&amp;TEXT($Q287,"000000")&amp;"]"&amp;$W287)</f>
        <v/>
      </c>
    </row>
    <row r="288" spans="4:45" ht="18" customHeight="1">
      <c r="D288" s="168">
        <f t="shared" si="9"/>
        <v>242</v>
      </c>
      <c r="E288" s="169"/>
      <c r="F288" s="77" t="s">
        <v>518</v>
      </c>
      <c r="Q288" s="162"/>
      <c r="R288" s="163"/>
      <c r="S288" s="164"/>
      <c r="T288" s="165" t="str">
        <f t="shared" si="10"/>
        <v>正常終了</v>
      </c>
      <c r="U288" s="166"/>
      <c r="V288" s="167"/>
      <c r="W288" s="143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4"/>
      <c r="AH288" s="144"/>
      <c r="AI288" s="144"/>
      <c r="AJ288" s="144"/>
      <c r="AK288" s="144"/>
      <c r="AL288" s="144"/>
      <c r="AM288" s="144"/>
      <c r="AN288" s="144"/>
      <c r="AO288" s="144"/>
      <c r="AP288" s="144"/>
      <c r="AQ288" s="145"/>
      <c r="AR288" s="6" t="s">
        <v>761</v>
      </c>
      <c r="AS288" s="5" t="str">
        <f>IF(W288="","","   "&amp;"["&amp;TEXT($Q288,"000000")&amp;"]"&amp;$W288)</f>
        <v/>
      </c>
    </row>
    <row r="289" spans="4:45" ht="18" customHeight="1">
      <c r="D289" s="168">
        <f t="shared" si="9"/>
        <v>243</v>
      </c>
      <c r="E289" s="169"/>
      <c r="F289" s="77" t="s">
        <v>518</v>
      </c>
      <c r="Q289" s="162"/>
      <c r="R289" s="163"/>
      <c r="S289" s="164"/>
      <c r="T289" s="165" t="str">
        <f t="shared" si="10"/>
        <v>正常終了</v>
      </c>
      <c r="U289" s="166"/>
      <c r="V289" s="167"/>
      <c r="W289" s="143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44"/>
      <c r="AH289" s="144"/>
      <c r="AI289" s="144"/>
      <c r="AJ289" s="144"/>
      <c r="AK289" s="144"/>
      <c r="AL289" s="144"/>
      <c r="AM289" s="144"/>
      <c r="AN289" s="144"/>
      <c r="AO289" s="144"/>
      <c r="AP289" s="144"/>
      <c r="AQ289" s="145"/>
      <c r="AR289" s="6" t="s">
        <v>761</v>
      </c>
      <c r="AS289" s="5" t="str">
        <f>IF(W289="","","   "&amp;"["&amp;TEXT($Q289,"000000")&amp;"]"&amp;$W289)</f>
        <v/>
      </c>
    </row>
    <row r="290" spans="4:45" ht="18" customHeight="1">
      <c r="D290" s="168">
        <f t="shared" si="9"/>
        <v>244</v>
      </c>
      <c r="E290" s="169"/>
      <c r="F290" s="77" t="s">
        <v>518</v>
      </c>
      <c r="Q290" s="162"/>
      <c r="R290" s="163"/>
      <c r="S290" s="164"/>
      <c r="T290" s="165" t="str">
        <f t="shared" si="10"/>
        <v>正常終了</v>
      </c>
      <c r="U290" s="166"/>
      <c r="V290" s="167"/>
      <c r="W290" s="143"/>
      <c r="X290" s="144"/>
      <c r="Y290" s="144"/>
      <c r="Z290" s="144"/>
      <c r="AA290" s="144"/>
      <c r="AB290" s="144"/>
      <c r="AC290" s="144"/>
      <c r="AD290" s="144"/>
      <c r="AE290" s="144"/>
      <c r="AF290" s="144"/>
      <c r="AG290" s="144"/>
      <c r="AH290" s="144"/>
      <c r="AI290" s="144"/>
      <c r="AJ290" s="144"/>
      <c r="AK290" s="144"/>
      <c r="AL290" s="144"/>
      <c r="AM290" s="144"/>
      <c r="AN290" s="144"/>
      <c r="AO290" s="144"/>
      <c r="AP290" s="144"/>
      <c r="AQ290" s="145"/>
      <c r="AR290" s="6" t="s">
        <v>761</v>
      </c>
      <c r="AS290" s="5" t="str">
        <f>IF(W290="","","   "&amp;"["&amp;TEXT($Q290,"000000")&amp;"]"&amp;$W290)</f>
        <v/>
      </c>
    </row>
    <row r="291" spans="4:45" ht="18" customHeight="1">
      <c r="D291" s="168">
        <f t="shared" si="9"/>
        <v>245</v>
      </c>
      <c r="E291" s="169"/>
      <c r="F291" s="77" t="s">
        <v>518</v>
      </c>
      <c r="Q291" s="162"/>
      <c r="R291" s="163"/>
      <c r="S291" s="164"/>
      <c r="T291" s="165" t="str">
        <f t="shared" si="10"/>
        <v>正常終了</v>
      </c>
      <c r="U291" s="166"/>
      <c r="V291" s="167"/>
      <c r="W291" s="143"/>
      <c r="X291" s="144"/>
      <c r="Y291" s="144"/>
      <c r="Z291" s="144"/>
      <c r="AA291" s="144"/>
      <c r="AB291" s="144"/>
      <c r="AC291" s="144"/>
      <c r="AD291" s="144"/>
      <c r="AE291" s="144"/>
      <c r="AF291" s="144"/>
      <c r="AG291" s="144"/>
      <c r="AH291" s="144"/>
      <c r="AI291" s="144"/>
      <c r="AJ291" s="144"/>
      <c r="AK291" s="144"/>
      <c r="AL291" s="144"/>
      <c r="AM291" s="144"/>
      <c r="AN291" s="144"/>
      <c r="AO291" s="144"/>
      <c r="AP291" s="144"/>
      <c r="AQ291" s="145"/>
      <c r="AR291" s="6" t="s">
        <v>761</v>
      </c>
      <c r="AS291" s="5" t="str">
        <f>IF(W291="","","   "&amp;"["&amp;TEXT($Q291,"000000")&amp;"]"&amp;$W291)</f>
        <v/>
      </c>
    </row>
    <row r="292" spans="4:45" ht="18" customHeight="1">
      <c r="D292" s="168">
        <f t="shared" si="9"/>
        <v>246</v>
      </c>
      <c r="E292" s="169"/>
      <c r="F292" s="77" t="s">
        <v>518</v>
      </c>
      <c r="Q292" s="162"/>
      <c r="R292" s="163"/>
      <c r="S292" s="164"/>
      <c r="T292" s="165" t="str">
        <f t="shared" si="10"/>
        <v>正常終了</v>
      </c>
      <c r="U292" s="166"/>
      <c r="V292" s="167"/>
      <c r="W292" s="143"/>
      <c r="X292" s="144"/>
      <c r="Y292" s="144"/>
      <c r="Z292" s="144"/>
      <c r="AA292" s="144"/>
      <c r="AB292" s="144"/>
      <c r="AC292" s="144"/>
      <c r="AD292" s="144"/>
      <c r="AE292" s="144"/>
      <c r="AF292" s="144"/>
      <c r="AG292" s="144"/>
      <c r="AH292" s="144"/>
      <c r="AI292" s="144"/>
      <c r="AJ292" s="144"/>
      <c r="AK292" s="144"/>
      <c r="AL292" s="144"/>
      <c r="AM292" s="144"/>
      <c r="AN292" s="144"/>
      <c r="AO292" s="144"/>
      <c r="AP292" s="144"/>
      <c r="AQ292" s="145"/>
      <c r="AR292" s="6" t="s">
        <v>761</v>
      </c>
      <c r="AS292" s="5" t="str">
        <f>IF(W292="","","   "&amp;"["&amp;TEXT($Q292,"000000")&amp;"]"&amp;$W292)</f>
        <v/>
      </c>
    </row>
    <row r="293" spans="4:45" ht="18" customHeight="1">
      <c r="D293" s="168">
        <f t="shared" si="9"/>
        <v>247</v>
      </c>
      <c r="E293" s="169"/>
      <c r="F293" s="77" t="s">
        <v>518</v>
      </c>
      <c r="Q293" s="162"/>
      <c r="R293" s="163"/>
      <c r="S293" s="164"/>
      <c r="T293" s="165" t="str">
        <f t="shared" si="10"/>
        <v>正常終了</v>
      </c>
      <c r="U293" s="166"/>
      <c r="V293" s="167"/>
      <c r="W293" s="143"/>
      <c r="X293" s="144"/>
      <c r="Y293" s="144"/>
      <c r="Z293" s="144"/>
      <c r="AA293" s="144"/>
      <c r="AB293" s="144"/>
      <c r="AC293" s="144"/>
      <c r="AD293" s="144"/>
      <c r="AE293" s="144"/>
      <c r="AF293" s="144"/>
      <c r="AG293" s="144"/>
      <c r="AH293" s="144"/>
      <c r="AI293" s="144"/>
      <c r="AJ293" s="144"/>
      <c r="AK293" s="144"/>
      <c r="AL293" s="144"/>
      <c r="AM293" s="144"/>
      <c r="AN293" s="144"/>
      <c r="AO293" s="144"/>
      <c r="AP293" s="144"/>
      <c r="AQ293" s="145"/>
      <c r="AR293" s="6" t="s">
        <v>761</v>
      </c>
      <c r="AS293" s="5" t="str">
        <f>IF(W293="","","   "&amp;"["&amp;TEXT($Q293,"000000")&amp;"]"&amp;$W293)</f>
        <v/>
      </c>
    </row>
    <row r="294" spans="4:45" ht="18" customHeight="1">
      <c r="D294" s="168">
        <f t="shared" si="9"/>
        <v>248</v>
      </c>
      <c r="E294" s="169"/>
      <c r="F294" s="77" t="s">
        <v>518</v>
      </c>
      <c r="Q294" s="162"/>
      <c r="R294" s="163"/>
      <c r="S294" s="164"/>
      <c r="T294" s="165" t="str">
        <f t="shared" si="10"/>
        <v>正常終了</v>
      </c>
      <c r="U294" s="166"/>
      <c r="V294" s="167"/>
      <c r="W294" s="143"/>
      <c r="X294" s="144"/>
      <c r="Y294" s="144"/>
      <c r="Z294" s="144"/>
      <c r="AA294" s="144"/>
      <c r="AB294" s="144"/>
      <c r="AC294" s="144"/>
      <c r="AD294" s="144"/>
      <c r="AE294" s="144"/>
      <c r="AF294" s="144"/>
      <c r="AG294" s="144"/>
      <c r="AH294" s="144"/>
      <c r="AI294" s="144"/>
      <c r="AJ294" s="144"/>
      <c r="AK294" s="144"/>
      <c r="AL294" s="144"/>
      <c r="AM294" s="144"/>
      <c r="AN294" s="144"/>
      <c r="AO294" s="144"/>
      <c r="AP294" s="144"/>
      <c r="AQ294" s="145"/>
      <c r="AR294" s="6" t="s">
        <v>761</v>
      </c>
      <c r="AS294" s="5" t="str">
        <f>IF(W294="","","   "&amp;"["&amp;TEXT($Q294,"000000")&amp;"]"&amp;$W294)</f>
        <v/>
      </c>
    </row>
    <row r="295" spans="4:45" ht="18" customHeight="1">
      <c r="D295" s="168">
        <f t="shared" si="9"/>
        <v>249</v>
      </c>
      <c r="E295" s="169"/>
      <c r="F295" s="77" t="s">
        <v>518</v>
      </c>
      <c r="Q295" s="162"/>
      <c r="R295" s="163"/>
      <c r="S295" s="164"/>
      <c r="T295" s="165" t="str">
        <f t="shared" si="10"/>
        <v>正常終了</v>
      </c>
      <c r="U295" s="166"/>
      <c r="V295" s="167"/>
      <c r="W295" s="143"/>
      <c r="X295" s="144"/>
      <c r="Y295" s="144"/>
      <c r="Z295" s="144"/>
      <c r="AA295" s="144"/>
      <c r="AB295" s="144"/>
      <c r="AC295" s="144"/>
      <c r="AD295" s="144"/>
      <c r="AE295" s="144"/>
      <c r="AF295" s="144"/>
      <c r="AG295" s="144"/>
      <c r="AH295" s="144"/>
      <c r="AI295" s="144"/>
      <c r="AJ295" s="144"/>
      <c r="AK295" s="144"/>
      <c r="AL295" s="144"/>
      <c r="AM295" s="144"/>
      <c r="AN295" s="144"/>
      <c r="AO295" s="144"/>
      <c r="AP295" s="144"/>
      <c r="AQ295" s="145"/>
      <c r="AR295" s="6" t="s">
        <v>761</v>
      </c>
      <c r="AS295" s="5" t="str">
        <f>IF(W295="","","   "&amp;"["&amp;TEXT($Q295,"000000")&amp;"]"&amp;$W295)</f>
        <v/>
      </c>
    </row>
    <row r="296" spans="4:45" ht="18" customHeight="1">
      <c r="D296" s="168">
        <f t="shared" si="9"/>
        <v>250</v>
      </c>
      <c r="E296" s="169"/>
      <c r="F296" s="77" t="s">
        <v>518</v>
      </c>
      <c r="Q296" s="162"/>
      <c r="R296" s="163"/>
      <c r="S296" s="164"/>
      <c r="T296" s="165" t="str">
        <f t="shared" si="10"/>
        <v>正常終了</v>
      </c>
      <c r="U296" s="166"/>
      <c r="V296" s="167"/>
      <c r="W296" s="143"/>
      <c r="X296" s="144"/>
      <c r="Y296" s="144"/>
      <c r="Z296" s="144"/>
      <c r="AA296" s="144"/>
      <c r="AB296" s="144"/>
      <c r="AC296" s="144"/>
      <c r="AD296" s="144"/>
      <c r="AE296" s="144"/>
      <c r="AF296" s="144"/>
      <c r="AG296" s="144"/>
      <c r="AH296" s="144"/>
      <c r="AI296" s="144"/>
      <c r="AJ296" s="144"/>
      <c r="AK296" s="144"/>
      <c r="AL296" s="144"/>
      <c r="AM296" s="144"/>
      <c r="AN296" s="144"/>
      <c r="AO296" s="144"/>
      <c r="AP296" s="144"/>
      <c r="AQ296" s="145"/>
      <c r="AR296" s="6" t="s">
        <v>761</v>
      </c>
      <c r="AS296" s="5" t="str">
        <f>IF(W296="","","   "&amp;"["&amp;TEXT($Q296,"000000")&amp;"]"&amp;$W296)</f>
        <v/>
      </c>
    </row>
    <row r="297" spans="4:45" ht="18" customHeight="1">
      <c r="D297" s="168">
        <f t="shared" si="9"/>
        <v>251</v>
      </c>
      <c r="E297" s="169"/>
      <c r="F297" s="77" t="s">
        <v>518</v>
      </c>
      <c r="Q297" s="162"/>
      <c r="R297" s="163"/>
      <c r="S297" s="164"/>
      <c r="T297" s="165" t="str">
        <f t="shared" si="10"/>
        <v>正常終了</v>
      </c>
      <c r="U297" s="166"/>
      <c r="V297" s="167"/>
      <c r="W297" s="143"/>
      <c r="X297" s="144"/>
      <c r="Y297" s="144"/>
      <c r="Z297" s="144"/>
      <c r="AA297" s="144"/>
      <c r="AB297" s="144"/>
      <c r="AC297" s="144"/>
      <c r="AD297" s="144"/>
      <c r="AE297" s="144"/>
      <c r="AF297" s="144"/>
      <c r="AG297" s="144"/>
      <c r="AH297" s="144"/>
      <c r="AI297" s="144"/>
      <c r="AJ297" s="144"/>
      <c r="AK297" s="144"/>
      <c r="AL297" s="144"/>
      <c r="AM297" s="144"/>
      <c r="AN297" s="144"/>
      <c r="AO297" s="144"/>
      <c r="AP297" s="144"/>
      <c r="AQ297" s="145"/>
      <c r="AR297" s="6" t="s">
        <v>761</v>
      </c>
      <c r="AS297" s="5" t="str">
        <f>IF(W297="","","   "&amp;"["&amp;TEXT($Q297,"000000")&amp;"]"&amp;$W297)</f>
        <v/>
      </c>
    </row>
    <row r="298" spans="4:45" ht="18" customHeight="1">
      <c r="D298" s="168">
        <f t="shared" si="9"/>
        <v>252</v>
      </c>
      <c r="E298" s="169"/>
      <c r="F298" s="77" t="s">
        <v>518</v>
      </c>
      <c r="Q298" s="162"/>
      <c r="R298" s="163"/>
      <c r="S298" s="164"/>
      <c r="T298" s="165" t="str">
        <f t="shared" si="10"/>
        <v>正常終了</v>
      </c>
      <c r="U298" s="166"/>
      <c r="V298" s="167"/>
      <c r="W298" s="143"/>
      <c r="X298" s="144"/>
      <c r="Y298" s="144"/>
      <c r="Z298" s="144"/>
      <c r="AA298" s="144"/>
      <c r="AB298" s="144"/>
      <c r="AC298" s="144"/>
      <c r="AD298" s="144"/>
      <c r="AE298" s="144"/>
      <c r="AF298" s="144"/>
      <c r="AG298" s="144"/>
      <c r="AH298" s="144"/>
      <c r="AI298" s="144"/>
      <c r="AJ298" s="144"/>
      <c r="AK298" s="144"/>
      <c r="AL298" s="144"/>
      <c r="AM298" s="144"/>
      <c r="AN298" s="144"/>
      <c r="AO298" s="144"/>
      <c r="AP298" s="144"/>
      <c r="AQ298" s="145"/>
      <c r="AR298" s="6" t="s">
        <v>761</v>
      </c>
      <c r="AS298" s="5" t="str">
        <f>IF(W298="","","   "&amp;"["&amp;TEXT($Q298,"000000")&amp;"]"&amp;$W298)</f>
        <v/>
      </c>
    </row>
    <row r="299" spans="4:45" ht="18" customHeight="1">
      <c r="D299" s="168">
        <f t="shared" si="9"/>
        <v>253</v>
      </c>
      <c r="E299" s="169"/>
      <c r="F299" s="77" t="s">
        <v>518</v>
      </c>
      <c r="Q299" s="162"/>
      <c r="R299" s="163"/>
      <c r="S299" s="164"/>
      <c r="T299" s="165" t="str">
        <f t="shared" si="10"/>
        <v>正常終了</v>
      </c>
      <c r="U299" s="166"/>
      <c r="V299" s="167"/>
      <c r="W299" s="143"/>
      <c r="X299" s="144"/>
      <c r="Y299" s="144"/>
      <c r="Z299" s="144"/>
      <c r="AA299" s="144"/>
      <c r="AB299" s="144"/>
      <c r="AC299" s="144"/>
      <c r="AD299" s="144"/>
      <c r="AE299" s="144"/>
      <c r="AF299" s="144"/>
      <c r="AG299" s="144"/>
      <c r="AH299" s="144"/>
      <c r="AI299" s="144"/>
      <c r="AJ299" s="144"/>
      <c r="AK299" s="144"/>
      <c r="AL299" s="144"/>
      <c r="AM299" s="144"/>
      <c r="AN299" s="144"/>
      <c r="AO299" s="144"/>
      <c r="AP299" s="144"/>
      <c r="AQ299" s="145"/>
      <c r="AR299" s="6" t="s">
        <v>761</v>
      </c>
      <c r="AS299" s="5" t="str">
        <f>IF(W299="","","   "&amp;"["&amp;TEXT($Q299,"000000")&amp;"]"&amp;$W299)</f>
        <v/>
      </c>
    </row>
    <row r="300" spans="4:45" ht="18" customHeight="1">
      <c r="D300" s="168">
        <f t="shared" si="9"/>
        <v>254</v>
      </c>
      <c r="E300" s="169"/>
      <c r="F300" s="77" t="s">
        <v>518</v>
      </c>
      <c r="Q300" s="162"/>
      <c r="R300" s="163"/>
      <c r="S300" s="164"/>
      <c r="T300" s="165" t="str">
        <f t="shared" si="10"/>
        <v>正常終了</v>
      </c>
      <c r="U300" s="166"/>
      <c r="V300" s="167"/>
      <c r="W300" s="143"/>
      <c r="X300" s="144"/>
      <c r="Y300" s="144"/>
      <c r="Z300" s="144"/>
      <c r="AA300" s="144"/>
      <c r="AB300" s="144"/>
      <c r="AC300" s="144"/>
      <c r="AD300" s="144"/>
      <c r="AE300" s="144"/>
      <c r="AF300" s="144"/>
      <c r="AG300" s="144"/>
      <c r="AH300" s="144"/>
      <c r="AI300" s="144"/>
      <c r="AJ300" s="144"/>
      <c r="AK300" s="144"/>
      <c r="AL300" s="144"/>
      <c r="AM300" s="144"/>
      <c r="AN300" s="144"/>
      <c r="AO300" s="144"/>
      <c r="AP300" s="144"/>
      <c r="AQ300" s="145"/>
      <c r="AR300" s="6" t="s">
        <v>761</v>
      </c>
      <c r="AS300" s="5" t="str">
        <f>IF(W300="","","   "&amp;"["&amp;TEXT($Q300,"000000")&amp;"]"&amp;$W300)</f>
        <v/>
      </c>
    </row>
    <row r="301" spans="4:45" ht="18" customHeight="1">
      <c r="D301" s="168">
        <f t="shared" si="9"/>
        <v>255</v>
      </c>
      <c r="E301" s="169"/>
      <c r="F301" s="77" t="s">
        <v>518</v>
      </c>
      <c r="Q301" s="162"/>
      <c r="R301" s="163"/>
      <c r="S301" s="164"/>
      <c r="T301" s="165" t="str">
        <f t="shared" si="10"/>
        <v>正常終了</v>
      </c>
      <c r="U301" s="166"/>
      <c r="V301" s="167"/>
      <c r="W301" s="143"/>
      <c r="X301" s="144"/>
      <c r="Y301" s="144"/>
      <c r="Z301" s="144"/>
      <c r="AA301" s="144"/>
      <c r="AB301" s="144"/>
      <c r="AC301" s="144"/>
      <c r="AD301" s="144"/>
      <c r="AE301" s="144"/>
      <c r="AF301" s="144"/>
      <c r="AG301" s="144"/>
      <c r="AH301" s="144"/>
      <c r="AI301" s="144"/>
      <c r="AJ301" s="144"/>
      <c r="AK301" s="144"/>
      <c r="AL301" s="144"/>
      <c r="AM301" s="144"/>
      <c r="AN301" s="144"/>
      <c r="AO301" s="144"/>
      <c r="AP301" s="144"/>
      <c r="AQ301" s="145"/>
      <c r="AR301" s="6" t="s">
        <v>761</v>
      </c>
      <c r="AS301" s="5" t="str">
        <f>IF(W301="","","   "&amp;"["&amp;TEXT($Q301,"000000")&amp;"]"&amp;$W301)</f>
        <v/>
      </c>
    </row>
    <row r="302" spans="4:45" ht="18" customHeight="1">
      <c r="D302" s="168">
        <f t="shared" si="9"/>
        <v>256</v>
      </c>
      <c r="E302" s="169"/>
      <c r="F302" s="77" t="s">
        <v>518</v>
      </c>
      <c r="Q302" s="162"/>
      <c r="R302" s="163"/>
      <c r="S302" s="164"/>
      <c r="T302" s="165" t="str">
        <f t="shared" si="10"/>
        <v>正常終了</v>
      </c>
      <c r="U302" s="166"/>
      <c r="V302" s="167"/>
      <c r="W302" s="143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44"/>
      <c r="AH302" s="144"/>
      <c r="AI302" s="144"/>
      <c r="AJ302" s="144"/>
      <c r="AK302" s="144"/>
      <c r="AL302" s="144"/>
      <c r="AM302" s="144"/>
      <c r="AN302" s="144"/>
      <c r="AO302" s="144"/>
      <c r="AP302" s="144"/>
      <c r="AQ302" s="145"/>
      <c r="AR302" s="6" t="s">
        <v>761</v>
      </c>
      <c r="AS302" s="5" t="str">
        <f>IF(W302="","","   "&amp;"["&amp;TEXT($Q302,"000000")&amp;"]"&amp;$W302)</f>
        <v/>
      </c>
    </row>
    <row r="303" spans="4:45" ht="18" customHeight="1">
      <c r="D303" s="168">
        <f t="shared" si="9"/>
        <v>257</v>
      </c>
      <c r="E303" s="169"/>
      <c r="F303" s="77" t="s">
        <v>518</v>
      </c>
      <c r="Q303" s="162"/>
      <c r="R303" s="163"/>
      <c r="S303" s="164"/>
      <c r="T303" s="165" t="str">
        <f t="shared" si="10"/>
        <v>正常終了</v>
      </c>
      <c r="U303" s="166"/>
      <c r="V303" s="167"/>
      <c r="W303" s="143"/>
      <c r="X303" s="144"/>
      <c r="Y303" s="144"/>
      <c r="Z303" s="144"/>
      <c r="AA303" s="144"/>
      <c r="AB303" s="144"/>
      <c r="AC303" s="144"/>
      <c r="AD303" s="144"/>
      <c r="AE303" s="144"/>
      <c r="AF303" s="144"/>
      <c r="AG303" s="144"/>
      <c r="AH303" s="144"/>
      <c r="AI303" s="144"/>
      <c r="AJ303" s="144"/>
      <c r="AK303" s="144"/>
      <c r="AL303" s="144"/>
      <c r="AM303" s="144"/>
      <c r="AN303" s="144"/>
      <c r="AO303" s="144"/>
      <c r="AP303" s="144"/>
      <c r="AQ303" s="145"/>
      <c r="AR303" s="6" t="s">
        <v>761</v>
      </c>
      <c r="AS303" s="5" t="str">
        <f>IF(W303="","","   "&amp;"["&amp;TEXT($Q303,"000000")&amp;"]"&amp;$W303)</f>
        <v/>
      </c>
    </row>
    <row r="304" spans="4:45" ht="18" customHeight="1">
      <c r="D304" s="168">
        <f t="shared" si="9"/>
        <v>258</v>
      </c>
      <c r="E304" s="169"/>
      <c r="F304" s="77" t="s">
        <v>518</v>
      </c>
      <c r="Q304" s="162"/>
      <c r="R304" s="163"/>
      <c r="S304" s="164"/>
      <c r="T304" s="165" t="str">
        <f t="shared" si="10"/>
        <v>正常終了</v>
      </c>
      <c r="U304" s="166"/>
      <c r="V304" s="167"/>
      <c r="W304" s="143"/>
      <c r="X304" s="144"/>
      <c r="Y304" s="144"/>
      <c r="Z304" s="144"/>
      <c r="AA304" s="144"/>
      <c r="AB304" s="144"/>
      <c r="AC304" s="144"/>
      <c r="AD304" s="144"/>
      <c r="AE304" s="144"/>
      <c r="AF304" s="144"/>
      <c r="AG304" s="144"/>
      <c r="AH304" s="144"/>
      <c r="AI304" s="144"/>
      <c r="AJ304" s="144"/>
      <c r="AK304" s="144"/>
      <c r="AL304" s="144"/>
      <c r="AM304" s="144"/>
      <c r="AN304" s="144"/>
      <c r="AO304" s="144"/>
      <c r="AP304" s="144"/>
      <c r="AQ304" s="145"/>
      <c r="AR304" s="6" t="s">
        <v>761</v>
      </c>
      <c r="AS304" s="5" t="str">
        <f>IF(W304="","","   "&amp;"["&amp;TEXT($Q304,"000000")&amp;"]"&amp;$W304)</f>
        <v/>
      </c>
    </row>
    <row r="305" spans="4:45" ht="18" customHeight="1">
      <c r="D305" s="168">
        <f t="shared" si="9"/>
        <v>259</v>
      </c>
      <c r="E305" s="169"/>
      <c r="F305" s="77" t="s">
        <v>518</v>
      </c>
      <c r="Q305" s="162"/>
      <c r="R305" s="163"/>
      <c r="S305" s="164"/>
      <c r="T305" s="165" t="str">
        <f t="shared" si="10"/>
        <v>正常終了</v>
      </c>
      <c r="U305" s="166"/>
      <c r="V305" s="167"/>
      <c r="W305" s="143"/>
      <c r="X305" s="144"/>
      <c r="Y305" s="144"/>
      <c r="Z305" s="144"/>
      <c r="AA305" s="144"/>
      <c r="AB305" s="144"/>
      <c r="AC305" s="144"/>
      <c r="AD305" s="144"/>
      <c r="AE305" s="144"/>
      <c r="AF305" s="144"/>
      <c r="AG305" s="144"/>
      <c r="AH305" s="144"/>
      <c r="AI305" s="144"/>
      <c r="AJ305" s="144"/>
      <c r="AK305" s="144"/>
      <c r="AL305" s="144"/>
      <c r="AM305" s="144"/>
      <c r="AN305" s="144"/>
      <c r="AO305" s="144"/>
      <c r="AP305" s="144"/>
      <c r="AQ305" s="145"/>
      <c r="AR305" s="6" t="s">
        <v>761</v>
      </c>
      <c r="AS305" s="5" t="str">
        <f>IF(W305="","","   "&amp;"["&amp;TEXT($Q305,"000000")&amp;"]"&amp;$W305)</f>
        <v/>
      </c>
    </row>
    <row r="306" spans="4:45" ht="18" customHeight="1">
      <c r="D306" s="168">
        <f t="shared" si="9"/>
        <v>260</v>
      </c>
      <c r="E306" s="169"/>
      <c r="F306" s="77" t="s">
        <v>518</v>
      </c>
      <c r="Q306" s="162"/>
      <c r="R306" s="163"/>
      <c r="S306" s="164"/>
      <c r="T306" s="165" t="str">
        <f t="shared" si="10"/>
        <v>正常終了</v>
      </c>
      <c r="U306" s="166"/>
      <c r="V306" s="167"/>
      <c r="W306" s="143"/>
      <c r="X306" s="144"/>
      <c r="Y306" s="144"/>
      <c r="Z306" s="144"/>
      <c r="AA306" s="144"/>
      <c r="AB306" s="144"/>
      <c r="AC306" s="144"/>
      <c r="AD306" s="144"/>
      <c r="AE306" s="144"/>
      <c r="AF306" s="144"/>
      <c r="AG306" s="144"/>
      <c r="AH306" s="144"/>
      <c r="AI306" s="144"/>
      <c r="AJ306" s="144"/>
      <c r="AK306" s="144"/>
      <c r="AL306" s="144"/>
      <c r="AM306" s="144"/>
      <c r="AN306" s="144"/>
      <c r="AO306" s="144"/>
      <c r="AP306" s="144"/>
      <c r="AQ306" s="145"/>
      <c r="AR306" s="6" t="s">
        <v>761</v>
      </c>
      <c r="AS306" s="5" t="str">
        <f>IF(W306="","","   "&amp;"["&amp;TEXT($Q306,"000000")&amp;"]"&amp;$W306)</f>
        <v/>
      </c>
    </row>
    <row r="307" spans="4:45" ht="18" customHeight="1">
      <c r="D307" s="168">
        <f t="shared" si="9"/>
        <v>261</v>
      </c>
      <c r="E307" s="169"/>
      <c r="F307" s="77" t="s">
        <v>518</v>
      </c>
      <c r="Q307" s="162"/>
      <c r="R307" s="163"/>
      <c r="S307" s="164"/>
      <c r="T307" s="165" t="str">
        <f t="shared" si="10"/>
        <v>正常終了</v>
      </c>
      <c r="U307" s="166"/>
      <c r="V307" s="167"/>
      <c r="W307" s="143"/>
      <c r="X307" s="144"/>
      <c r="Y307" s="144"/>
      <c r="Z307" s="144"/>
      <c r="AA307" s="144"/>
      <c r="AB307" s="144"/>
      <c r="AC307" s="144"/>
      <c r="AD307" s="144"/>
      <c r="AE307" s="144"/>
      <c r="AF307" s="144"/>
      <c r="AG307" s="144"/>
      <c r="AH307" s="144"/>
      <c r="AI307" s="144"/>
      <c r="AJ307" s="144"/>
      <c r="AK307" s="144"/>
      <c r="AL307" s="144"/>
      <c r="AM307" s="144"/>
      <c r="AN307" s="144"/>
      <c r="AO307" s="144"/>
      <c r="AP307" s="144"/>
      <c r="AQ307" s="145"/>
      <c r="AR307" s="6" t="s">
        <v>761</v>
      </c>
      <c r="AS307" s="5" t="str">
        <f>IF(W307="","","   "&amp;"["&amp;TEXT($Q307,"000000")&amp;"]"&amp;$W307)</f>
        <v/>
      </c>
    </row>
    <row r="308" spans="4:45" ht="18" customHeight="1">
      <c r="D308" s="168">
        <f t="shared" si="9"/>
        <v>262</v>
      </c>
      <c r="E308" s="169"/>
      <c r="F308" s="77" t="s">
        <v>518</v>
      </c>
      <c r="Q308" s="162"/>
      <c r="R308" s="163"/>
      <c r="S308" s="164"/>
      <c r="T308" s="165" t="str">
        <f t="shared" si="10"/>
        <v>正常終了</v>
      </c>
      <c r="U308" s="166"/>
      <c r="V308" s="167"/>
      <c r="W308" s="143"/>
      <c r="X308" s="144"/>
      <c r="Y308" s="144"/>
      <c r="Z308" s="144"/>
      <c r="AA308" s="144"/>
      <c r="AB308" s="144"/>
      <c r="AC308" s="144"/>
      <c r="AD308" s="144"/>
      <c r="AE308" s="144"/>
      <c r="AF308" s="144"/>
      <c r="AG308" s="144"/>
      <c r="AH308" s="144"/>
      <c r="AI308" s="144"/>
      <c r="AJ308" s="144"/>
      <c r="AK308" s="144"/>
      <c r="AL308" s="144"/>
      <c r="AM308" s="144"/>
      <c r="AN308" s="144"/>
      <c r="AO308" s="144"/>
      <c r="AP308" s="144"/>
      <c r="AQ308" s="145"/>
      <c r="AR308" s="6" t="s">
        <v>761</v>
      </c>
      <c r="AS308" s="5" t="str">
        <f>IF(W308="","","   "&amp;"["&amp;TEXT($Q308,"000000")&amp;"]"&amp;$W308)</f>
        <v/>
      </c>
    </row>
    <row r="309" spans="4:45" ht="18" customHeight="1">
      <c r="D309" s="168">
        <f t="shared" si="9"/>
        <v>263</v>
      </c>
      <c r="E309" s="169"/>
      <c r="F309" s="77" t="s">
        <v>518</v>
      </c>
      <c r="Q309" s="162"/>
      <c r="R309" s="163"/>
      <c r="S309" s="164"/>
      <c r="T309" s="165" t="str">
        <f t="shared" si="10"/>
        <v>正常終了</v>
      </c>
      <c r="U309" s="166"/>
      <c r="V309" s="167"/>
      <c r="W309" s="143"/>
      <c r="X309" s="144"/>
      <c r="Y309" s="144"/>
      <c r="Z309" s="144"/>
      <c r="AA309" s="144"/>
      <c r="AB309" s="144"/>
      <c r="AC309" s="144"/>
      <c r="AD309" s="144"/>
      <c r="AE309" s="144"/>
      <c r="AF309" s="144"/>
      <c r="AG309" s="144"/>
      <c r="AH309" s="144"/>
      <c r="AI309" s="144"/>
      <c r="AJ309" s="144"/>
      <c r="AK309" s="144"/>
      <c r="AL309" s="144"/>
      <c r="AM309" s="144"/>
      <c r="AN309" s="144"/>
      <c r="AO309" s="144"/>
      <c r="AP309" s="144"/>
      <c r="AQ309" s="145"/>
      <c r="AR309" s="6" t="s">
        <v>761</v>
      </c>
      <c r="AS309" s="5" t="str">
        <f>IF(W309="","","   "&amp;"["&amp;TEXT($Q309,"000000")&amp;"]"&amp;$W309)</f>
        <v/>
      </c>
    </row>
    <row r="310" spans="4:45" ht="18" customHeight="1">
      <c r="D310" s="168">
        <f t="shared" si="9"/>
        <v>264</v>
      </c>
      <c r="E310" s="169"/>
      <c r="F310" s="77" t="s">
        <v>518</v>
      </c>
      <c r="Q310" s="162"/>
      <c r="R310" s="163"/>
      <c r="S310" s="164"/>
      <c r="T310" s="165" t="str">
        <f t="shared" si="10"/>
        <v>正常終了</v>
      </c>
      <c r="U310" s="166"/>
      <c r="V310" s="167"/>
      <c r="W310" s="143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4"/>
      <c r="AH310" s="144"/>
      <c r="AI310" s="144"/>
      <c r="AJ310" s="144"/>
      <c r="AK310" s="144"/>
      <c r="AL310" s="144"/>
      <c r="AM310" s="144"/>
      <c r="AN310" s="144"/>
      <c r="AO310" s="144"/>
      <c r="AP310" s="144"/>
      <c r="AQ310" s="145"/>
      <c r="AR310" s="6" t="s">
        <v>761</v>
      </c>
      <c r="AS310" s="5" t="str">
        <f>IF(W310="","","   "&amp;"["&amp;TEXT($Q310,"000000")&amp;"]"&amp;$W310)</f>
        <v/>
      </c>
    </row>
    <row r="311" spans="4:45" ht="18" customHeight="1">
      <c r="D311" s="168">
        <f t="shared" si="9"/>
        <v>265</v>
      </c>
      <c r="E311" s="169"/>
      <c r="F311" s="77" t="s">
        <v>518</v>
      </c>
      <c r="Q311" s="162"/>
      <c r="R311" s="163"/>
      <c r="S311" s="164"/>
      <c r="T311" s="165" t="str">
        <f t="shared" si="10"/>
        <v>正常終了</v>
      </c>
      <c r="U311" s="166"/>
      <c r="V311" s="167"/>
      <c r="W311" s="143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44"/>
      <c r="AH311" s="144"/>
      <c r="AI311" s="144"/>
      <c r="AJ311" s="144"/>
      <c r="AK311" s="144"/>
      <c r="AL311" s="144"/>
      <c r="AM311" s="144"/>
      <c r="AN311" s="144"/>
      <c r="AO311" s="144"/>
      <c r="AP311" s="144"/>
      <c r="AQ311" s="145"/>
      <c r="AR311" s="6" t="s">
        <v>761</v>
      </c>
      <c r="AS311" s="5" t="str">
        <f>IF(W311="","","   "&amp;"["&amp;TEXT($Q311,"000000")&amp;"]"&amp;$W311)</f>
        <v/>
      </c>
    </row>
    <row r="312" spans="4:45" ht="18" customHeight="1">
      <c r="D312" s="168">
        <f t="shared" si="9"/>
        <v>266</v>
      </c>
      <c r="E312" s="169"/>
      <c r="F312" s="77" t="s">
        <v>518</v>
      </c>
      <c r="Q312" s="162"/>
      <c r="R312" s="163"/>
      <c r="S312" s="164"/>
      <c r="T312" s="165" t="str">
        <f t="shared" si="10"/>
        <v>正常終了</v>
      </c>
      <c r="U312" s="166"/>
      <c r="V312" s="167"/>
      <c r="W312" s="143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4"/>
      <c r="AH312" s="144"/>
      <c r="AI312" s="144"/>
      <c r="AJ312" s="144"/>
      <c r="AK312" s="144"/>
      <c r="AL312" s="144"/>
      <c r="AM312" s="144"/>
      <c r="AN312" s="144"/>
      <c r="AO312" s="144"/>
      <c r="AP312" s="144"/>
      <c r="AQ312" s="145"/>
      <c r="AR312" s="6" t="s">
        <v>761</v>
      </c>
      <c r="AS312" s="5" t="str">
        <f>IF(W312="","","   "&amp;"["&amp;TEXT($Q312,"000000")&amp;"]"&amp;$W312)</f>
        <v/>
      </c>
    </row>
    <row r="313" spans="4:45" ht="18" customHeight="1">
      <c r="D313" s="168">
        <f t="shared" si="9"/>
        <v>267</v>
      </c>
      <c r="E313" s="169"/>
      <c r="F313" s="77" t="s">
        <v>518</v>
      </c>
      <c r="Q313" s="162"/>
      <c r="R313" s="163"/>
      <c r="S313" s="164"/>
      <c r="T313" s="165" t="str">
        <f t="shared" si="10"/>
        <v>正常終了</v>
      </c>
      <c r="U313" s="166"/>
      <c r="V313" s="167"/>
      <c r="W313" s="143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4"/>
      <c r="AH313" s="144"/>
      <c r="AI313" s="144"/>
      <c r="AJ313" s="144"/>
      <c r="AK313" s="144"/>
      <c r="AL313" s="144"/>
      <c r="AM313" s="144"/>
      <c r="AN313" s="144"/>
      <c r="AO313" s="144"/>
      <c r="AP313" s="144"/>
      <c r="AQ313" s="145"/>
      <c r="AR313" s="6" t="s">
        <v>761</v>
      </c>
      <c r="AS313" s="5" t="str">
        <f>IF(W313="","","   "&amp;"["&amp;TEXT($Q313,"000000")&amp;"]"&amp;$W313)</f>
        <v/>
      </c>
    </row>
    <row r="314" spans="4:45" ht="18" customHeight="1">
      <c r="D314" s="168">
        <f t="shared" ref="D314:D328" si="11">$D313+1</f>
        <v>268</v>
      </c>
      <c r="E314" s="169"/>
      <c r="F314" s="77" t="s">
        <v>518</v>
      </c>
      <c r="Q314" s="162"/>
      <c r="R314" s="163"/>
      <c r="S314" s="164"/>
      <c r="T314" s="165" t="str">
        <f t="shared" si="10"/>
        <v>正常終了</v>
      </c>
      <c r="U314" s="166"/>
      <c r="V314" s="167"/>
      <c r="W314" s="143"/>
      <c r="X314" s="144"/>
      <c r="Y314" s="144"/>
      <c r="Z314" s="144"/>
      <c r="AA314" s="144"/>
      <c r="AB314" s="144"/>
      <c r="AC314" s="144"/>
      <c r="AD314" s="144"/>
      <c r="AE314" s="144"/>
      <c r="AF314" s="144"/>
      <c r="AG314" s="144"/>
      <c r="AH314" s="144"/>
      <c r="AI314" s="144"/>
      <c r="AJ314" s="144"/>
      <c r="AK314" s="144"/>
      <c r="AL314" s="144"/>
      <c r="AM314" s="144"/>
      <c r="AN314" s="144"/>
      <c r="AO314" s="144"/>
      <c r="AP314" s="144"/>
      <c r="AQ314" s="145"/>
      <c r="AR314" s="6" t="s">
        <v>761</v>
      </c>
      <c r="AS314" s="5" t="str">
        <f>IF(W314="","","   "&amp;"["&amp;TEXT($Q314,"000000")&amp;"]"&amp;$W314)</f>
        <v/>
      </c>
    </row>
    <row r="315" spans="4:45" ht="18" customHeight="1">
      <c r="D315" s="168">
        <f t="shared" si="11"/>
        <v>269</v>
      </c>
      <c r="E315" s="169"/>
      <c r="F315" s="77" t="s">
        <v>518</v>
      </c>
      <c r="Q315" s="162"/>
      <c r="R315" s="163"/>
      <c r="S315" s="164"/>
      <c r="T315" s="165" t="str">
        <f t="shared" si="10"/>
        <v>正常終了</v>
      </c>
      <c r="U315" s="166"/>
      <c r="V315" s="167"/>
      <c r="W315" s="143"/>
      <c r="X315" s="144"/>
      <c r="Y315" s="144"/>
      <c r="Z315" s="144"/>
      <c r="AA315" s="144"/>
      <c r="AB315" s="144"/>
      <c r="AC315" s="144"/>
      <c r="AD315" s="144"/>
      <c r="AE315" s="144"/>
      <c r="AF315" s="144"/>
      <c r="AG315" s="144"/>
      <c r="AH315" s="144"/>
      <c r="AI315" s="144"/>
      <c r="AJ315" s="144"/>
      <c r="AK315" s="144"/>
      <c r="AL315" s="144"/>
      <c r="AM315" s="144"/>
      <c r="AN315" s="144"/>
      <c r="AO315" s="144"/>
      <c r="AP315" s="144"/>
      <c r="AQ315" s="145"/>
      <c r="AR315" s="6" t="s">
        <v>761</v>
      </c>
      <c r="AS315" s="5" t="str">
        <f>IF(W315="","","   "&amp;"["&amp;TEXT($Q315,"000000")&amp;"]"&amp;$W315)</f>
        <v/>
      </c>
    </row>
    <row r="316" spans="4:45" ht="18" customHeight="1">
      <c r="D316" s="168">
        <f t="shared" si="11"/>
        <v>270</v>
      </c>
      <c r="E316" s="169"/>
      <c r="F316" s="77" t="s">
        <v>518</v>
      </c>
      <c r="Q316" s="162"/>
      <c r="R316" s="163"/>
      <c r="S316" s="164"/>
      <c r="T316" s="165" t="str">
        <f t="shared" si="10"/>
        <v>正常終了</v>
      </c>
      <c r="U316" s="166"/>
      <c r="V316" s="167"/>
      <c r="W316" s="143"/>
      <c r="X316" s="144"/>
      <c r="Y316" s="144"/>
      <c r="Z316" s="144"/>
      <c r="AA316" s="144"/>
      <c r="AB316" s="144"/>
      <c r="AC316" s="144"/>
      <c r="AD316" s="144"/>
      <c r="AE316" s="144"/>
      <c r="AF316" s="144"/>
      <c r="AG316" s="144"/>
      <c r="AH316" s="144"/>
      <c r="AI316" s="144"/>
      <c r="AJ316" s="144"/>
      <c r="AK316" s="144"/>
      <c r="AL316" s="144"/>
      <c r="AM316" s="144"/>
      <c r="AN316" s="144"/>
      <c r="AO316" s="144"/>
      <c r="AP316" s="144"/>
      <c r="AQ316" s="145"/>
      <c r="AR316" s="6" t="s">
        <v>761</v>
      </c>
      <c r="AS316" s="5" t="str">
        <f>IF(W316="","","   "&amp;"["&amp;TEXT($Q316,"000000")&amp;"]"&amp;$W316)</f>
        <v/>
      </c>
    </row>
    <row r="317" spans="4:45" ht="18" customHeight="1">
      <c r="D317" s="168">
        <f t="shared" si="11"/>
        <v>271</v>
      </c>
      <c r="E317" s="169"/>
      <c r="F317" s="77" t="s">
        <v>518</v>
      </c>
      <c r="Q317" s="162"/>
      <c r="R317" s="163"/>
      <c r="S317" s="164"/>
      <c r="T317" s="165" t="str">
        <f t="shared" si="10"/>
        <v>正常終了</v>
      </c>
      <c r="U317" s="166"/>
      <c r="V317" s="167"/>
      <c r="W317" s="143"/>
      <c r="X317" s="144"/>
      <c r="Y317" s="144"/>
      <c r="Z317" s="144"/>
      <c r="AA317" s="144"/>
      <c r="AB317" s="144"/>
      <c r="AC317" s="144"/>
      <c r="AD317" s="144"/>
      <c r="AE317" s="144"/>
      <c r="AF317" s="144"/>
      <c r="AG317" s="144"/>
      <c r="AH317" s="144"/>
      <c r="AI317" s="144"/>
      <c r="AJ317" s="144"/>
      <c r="AK317" s="144"/>
      <c r="AL317" s="144"/>
      <c r="AM317" s="144"/>
      <c r="AN317" s="144"/>
      <c r="AO317" s="144"/>
      <c r="AP317" s="144"/>
      <c r="AQ317" s="145"/>
      <c r="AR317" s="6" t="s">
        <v>761</v>
      </c>
      <c r="AS317" s="5" t="str">
        <f>IF(W317="","","   "&amp;"["&amp;TEXT($Q317,"000000")&amp;"]"&amp;$W317)</f>
        <v/>
      </c>
    </row>
    <row r="318" spans="4:45" ht="18" customHeight="1">
      <c r="D318" s="168">
        <f t="shared" si="11"/>
        <v>272</v>
      </c>
      <c r="E318" s="169"/>
      <c r="F318" s="77" t="s">
        <v>518</v>
      </c>
      <c r="Q318" s="162"/>
      <c r="R318" s="163"/>
      <c r="S318" s="164"/>
      <c r="T318" s="165" t="str">
        <f t="shared" si="10"/>
        <v>正常終了</v>
      </c>
      <c r="U318" s="166"/>
      <c r="V318" s="167"/>
      <c r="W318" s="143"/>
      <c r="X318" s="144"/>
      <c r="Y318" s="144"/>
      <c r="Z318" s="144"/>
      <c r="AA318" s="144"/>
      <c r="AB318" s="144"/>
      <c r="AC318" s="144"/>
      <c r="AD318" s="144"/>
      <c r="AE318" s="144"/>
      <c r="AF318" s="144"/>
      <c r="AG318" s="144"/>
      <c r="AH318" s="144"/>
      <c r="AI318" s="144"/>
      <c r="AJ318" s="144"/>
      <c r="AK318" s="144"/>
      <c r="AL318" s="144"/>
      <c r="AM318" s="144"/>
      <c r="AN318" s="144"/>
      <c r="AO318" s="144"/>
      <c r="AP318" s="144"/>
      <c r="AQ318" s="145"/>
      <c r="AR318" s="6" t="s">
        <v>761</v>
      </c>
      <c r="AS318" s="5" t="str">
        <f>IF(W318="","","   "&amp;"["&amp;TEXT($Q318,"000000")&amp;"]"&amp;$W318)</f>
        <v/>
      </c>
    </row>
    <row r="319" spans="4:45" ht="18" customHeight="1">
      <c r="D319" s="168">
        <f t="shared" si="11"/>
        <v>273</v>
      </c>
      <c r="E319" s="169"/>
      <c r="F319" s="77" t="s">
        <v>518</v>
      </c>
      <c r="Q319" s="162"/>
      <c r="R319" s="163"/>
      <c r="S319" s="164"/>
      <c r="T319" s="165" t="str">
        <f t="shared" si="10"/>
        <v>正常終了</v>
      </c>
      <c r="U319" s="166"/>
      <c r="V319" s="167"/>
      <c r="W319" s="143"/>
      <c r="X319" s="144"/>
      <c r="Y319" s="144"/>
      <c r="Z319" s="144"/>
      <c r="AA319" s="144"/>
      <c r="AB319" s="144"/>
      <c r="AC319" s="144"/>
      <c r="AD319" s="144"/>
      <c r="AE319" s="144"/>
      <c r="AF319" s="144"/>
      <c r="AG319" s="144"/>
      <c r="AH319" s="144"/>
      <c r="AI319" s="144"/>
      <c r="AJ319" s="144"/>
      <c r="AK319" s="144"/>
      <c r="AL319" s="144"/>
      <c r="AM319" s="144"/>
      <c r="AN319" s="144"/>
      <c r="AO319" s="144"/>
      <c r="AP319" s="144"/>
      <c r="AQ319" s="145"/>
      <c r="AR319" s="6" t="s">
        <v>761</v>
      </c>
      <c r="AS319" s="5" t="str">
        <f>IF(W319="","","   "&amp;"["&amp;TEXT($Q319,"000000")&amp;"]"&amp;$W319)</f>
        <v/>
      </c>
    </row>
    <row r="320" spans="4:45" ht="18" customHeight="1">
      <c r="D320" s="168">
        <f t="shared" si="11"/>
        <v>274</v>
      </c>
      <c r="E320" s="169"/>
      <c r="F320" s="77" t="s">
        <v>518</v>
      </c>
      <c r="Q320" s="162"/>
      <c r="R320" s="163"/>
      <c r="S320" s="164"/>
      <c r="T320" s="165" t="str">
        <f t="shared" si="10"/>
        <v>正常終了</v>
      </c>
      <c r="U320" s="166"/>
      <c r="V320" s="167"/>
      <c r="W320" s="143"/>
      <c r="X320" s="144"/>
      <c r="Y320" s="144"/>
      <c r="Z320" s="144"/>
      <c r="AA320" s="144"/>
      <c r="AB320" s="144"/>
      <c r="AC320" s="144"/>
      <c r="AD320" s="144"/>
      <c r="AE320" s="144"/>
      <c r="AF320" s="144"/>
      <c r="AG320" s="144"/>
      <c r="AH320" s="144"/>
      <c r="AI320" s="144"/>
      <c r="AJ320" s="144"/>
      <c r="AK320" s="144"/>
      <c r="AL320" s="144"/>
      <c r="AM320" s="144"/>
      <c r="AN320" s="144"/>
      <c r="AO320" s="144"/>
      <c r="AP320" s="144"/>
      <c r="AQ320" s="145"/>
      <c r="AR320" s="6" t="s">
        <v>761</v>
      </c>
      <c r="AS320" s="5" t="str">
        <f>IF(W320="","","   "&amp;"["&amp;TEXT($Q320,"000000")&amp;"]"&amp;$W320)</f>
        <v/>
      </c>
    </row>
    <row r="321" spans="4:45" ht="18" customHeight="1">
      <c r="D321" s="168">
        <f t="shared" si="11"/>
        <v>275</v>
      </c>
      <c r="E321" s="169"/>
      <c r="F321" s="77" t="s">
        <v>518</v>
      </c>
      <c r="Q321" s="162"/>
      <c r="R321" s="163"/>
      <c r="S321" s="164"/>
      <c r="T321" s="165" t="str">
        <f t="shared" si="10"/>
        <v>正常終了</v>
      </c>
      <c r="U321" s="166"/>
      <c r="V321" s="167"/>
      <c r="W321" s="143"/>
      <c r="X321" s="144"/>
      <c r="Y321" s="144"/>
      <c r="Z321" s="144"/>
      <c r="AA321" s="144"/>
      <c r="AB321" s="144"/>
      <c r="AC321" s="144"/>
      <c r="AD321" s="144"/>
      <c r="AE321" s="144"/>
      <c r="AF321" s="144"/>
      <c r="AG321" s="144"/>
      <c r="AH321" s="144"/>
      <c r="AI321" s="144"/>
      <c r="AJ321" s="144"/>
      <c r="AK321" s="144"/>
      <c r="AL321" s="144"/>
      <c r="AM321" s="144"/>
      <c r="AN321" s="144"/>
      <c r="AO321" s="144"/>
      <c r="AP321" s="144"/>
      <c r="AQ321" s="145"/>
      <c r="AR321" s="6" t="s">
        <v>761</v>
      </c>
      <c r="AS321" s="5" t="str">
        <f>IF(W321="","","   "&amp;"["&amp;TEXT($Q321,"000000")&amp;"]"&amp;$W321)</f>
        <v/>
      </c>
    </row>
    <row r="322" spans="4:45" ht="18" customHeight="1">
      <c r="D322" s="168">
        <f t="shared" si="11"/>
        <v>276</v>
      </c>
      <c r="E322" s="169"/>
      <c r="F322" s="77" t="s">
        <v>518</v>
      </c>
      <c r="Q322" s="162"/>
      <c r="R322" s="163"/>
      <c r="S322" s="164"/>
      <c r="T322" s="165" t="str">
        <f t="shared" si="10"/>
        <v>正常終了</v>
      </c>
      <c r="U322" s="166"/>
      <c r="V322" s="167"/>
      <c r="W322" s="143"/>
      <c r="X322" s="144"/>
      <c r="Y322" s="144"/>
      <c r="Z322" s="144"/>
      <c r="AA322" s="144"/>
      <c r="AB322" s="144"/>
      <c r="AC322" s="144"/>
      <c r="AD322" s="144"/>
      <c r="AE322" s="144"/>
      <c r="AF322" s="144"/>
      <c r="AG322" s="144"/>
      <c r="AH322" s="144"/>
      <c r="AI322" s="144"/>
      <c r="AJ322" s="144"/>
      <c r="AK322" s="144"/>
      <c r="AL322" s="144"/>
      <c r="AM322" s="144"/>
      <c r="AN322" s="144"/>
      <c r="AO322" s="144"/>
      <c r="AP322" s="144"/>
      <c r="AQ322" s="145"/>
      <c r="AR322" s="6" t="s">
        <v>761</v>
      </c>
      <c r="AS322" s="5" t="str">
        <f>IF(W322="","","   "&amp;"["&amp;TEXT($Q322,"000000")&amp;"]"&amp;$W322)</f>
        <v/>
      </c>
    </row>
    <row r="323" spans="4:45" ht="18" customHeight="1">
      <c r="D323" s="168">
        <f t="shared" si="11"/>
        <v>277</v>
      </c>
      <c r="E323" s="169"/>
      <c r="F323" s="77" t="s">
        <v>518</v>
      </c>
      <c r="Q323" s="162"/>
      <c r="R323" s="163"/>
      <c r="S323" s="164"/>
      <c r="T323" s="165" t="str">
        <f t="shared" si="10"/>
        <v>正常終了</v>
      </c>
      <c r="U323" s="166"/>
      <c r="V323" s="167"/>
      <c r="W323" s="143"/>
      <c r="X323" s="144"/>
      <c r="Y323" s="144"/>
      <c r="Z323" s="144"/>
      <c r="AA323" s="144"/>
      <c r="AB323" s="144"/>
      <c r="AC323" s="144"/>
      <c r="AD323" s="144"/>
      <c r="AE323" s="144"/>
      <c r="AF323" s="144"/>
      <c r="AG323" s="144"/>
      <c r="AH323" s="144"/>
      <c r="AI323" s="144"/>
      <c r="AJ323" s="144"/>
      <c r="AK323" s="144"/>
      <c r="AL323" s="144"/>
      <c r="AM323" s="144"/>
      <c r="AN323" s="144"/>
      <c r="AO323" s="144"/>
      <c r="AP323" s="144"/>
      <c r="AQ323" s="145"/>
      <c r="AR323" s="6" t="s">
        <v>761</v>
      </c>
      <c r="AS323" s="5" t="str">
        <f>IF(W323="","","   "&amp;"["&amp;TEXT($Q323,"000000")&amp;"]"&amp;$W323)</f>
        <v/>
      </c>
    </row>
    <row r="324" spans="4:45" ht="18" customHeight="1">
      <c r="D324" s="168">
        <f t="shared" si="11"/>
        <v>278</v>
      </c>
      <c r="E324" s="169"/>
      <c r="F324" s="77" t="s">
        <v>518</v>
      </c>
      <c r="Q324" s="162"/>
      <c r="R324" s="163"/>
      <c r="S324" s="164"/>
      <c r="T324" s="165" t="str">
        <f t="shared" ref="T324:T328" si="12">IF(MID(TEXT($Q324,"000000"),3,2)="00","正常終了",IF(MID(TEXT($Q324,"000000"),3,2)="01","異常終了",IF(MID(TEXT($Q324,"000000"),3,2)="02","警告")))</f>
        <v>正常終了</v>
      </c>
      <c r="U324" s="166"/>
      <c r="V324" s="167"/>
      <c r="W324" s="143"/>
      <c r="X324" s="144"/>
      <c r="Y324" s="144"/>
      <c r="Z324" s="144"/>
      <c r="AA324" s="144"/>
      <c r="AB324" s="144"/>
      <c r="AC324" s="144"/>
      <c r="AD324" s="144"/>
      <c r="AE324" s="144"/>
      <c r="AF324" s="144"/>
      <c r="AG324" s="144"/>
      <c r="AH324" s="144"/>
      <c r="AI324" s="144"/>
      <c r="AJ324" s="144"/>
      <c r="AK324" s="144"/>
      <c r="AL324" s="144"/>
      <c r="AM324" s="144"/>
      <c r="AN324" s="144"/>
      <c r="AO324" s="144"/>
      <c r="AP324" s="144"/>
      <c r="AQ324" s="145"/>
      <c r="AR324" s="6" t="s">
        <v>761</v>
      </c>
      <c r="AS324" s="5" t="str">
        <f>IF(W324="","","   "&amp;"["&amp;TEXT($Q324,"000000")&amp;"]"&amp;$W324)</f>
        <v/>
      </c>
    </row>
    <row r="325" spans="4:45" ht="18" customHeight="1">
      <c r="D325" s="168">
        <f t="shared" si="11"/>
        <v>279</v>
      </c>
      <c r="E325" s="169"/>
      <c r="F325" s="77" t="s">
        <v>518</v>
      </c>
      <c r="Q325" s="162"/>
      <c r="R325" s="163"/>
      <c r="S325" s="164"/>
      <c r="T325" s="165" t="str">
        <f t="shared" si="12"/>
        <v>正常終了</v>
      </c>
      <c r="U325" s="166"/>
      <c r="V325" s="167"/>
      <c r="W325" s="143"/>
      <c r="X325" s="144"/>
      <c r="Y325" s="144"/>
      <c r="Z325" s="144"/>
      <c r="AA325" s="144"/>
      <c r="AB325" s="144"/>
      <c r="AC325" s="144"/>
      <c r="AD325" s="144"/>
      <c r="AE325" s="144"/>
      <c r="AF325" s="144"/>
      <c r="AG325" s="144"/>
      <c r="AH325" s="144"/>
      <c r="AI325" s="144"/>
      <c r="AJ325" s="144"/>
      <c r="AK325" s="144"/>
      <c r="AL325" s="144"/>
      <c r="AM325" s="144"/>
      <c r="AN325" s="144"/>
      <c r="AO325" s="144"/>
      <c r="AP325" s="144"/>
      <c r="AQ325" s="145"/>
      <c r="AR325" s="6" t="s">
        <v>761</v>
      </c>
      <c r="AS325" s="5" t="str">
        <f>IF(W325="","","   "&amp;"["&amp;TEXT($Q325,"000000")&amp;"]"&amp;$W325)</f>
        <v/>
      </c>
    </row>
    <row r="326" spans="4:45" ht="18" customHeight="1">
      <c r="D326" s="168">
        <f t="shared" si="11"/>
        <v>280</v>
      </c>
      <c r="E326" s="169"/>
      <c r="F326" s="77" t="s">
        <v>518</v>
      </c>
      <c r="Q326" s="162"/>
      <c r="R326" s="163"/>
      <c r="S326" s="164"/>
      <c r="T326" s="165" t="str">
        <f t="shared" si="12"/>
        <v>正常終了</v>
      </c>
      <c r="U326" s="166"/>
      <c r="V326" s="167"/>
      <c r="W326" s="143"/>
      <c r="X326" s="144"/>
      <c r="Y326" s="144"/>
      <c r="Z326" s="144"/>
      <c r="AA326" s="144"/>
      <c r="AB326" s="144"/>
      <c r="AC326" s="144"/>
      <c r="AD326" s="144"/>
      <c r="AE326" s="144"/>
      <c r="AF326" s="144"/>
      <c r="AG326" s="144"/>
      <c r="AH326" s="144"/>
      <c r="AI326" s="144"/>
      <c r="AJ326" s="144"/>
      <c r="AK326" s="144"/>
      <c r="AL326" s="144"/>
      <c r="AM326" s="144"/>
      <c r="AN326" s="144"/>
      <c r="AO326" s="144"/>
      <c r="AP326" s="144"/>
      <c r="AQ326" s="145"/>
      <c r="AR326" s="6" t="s">
        <v>761</v>
      </c>
      <c r="AS326" s="5" t="str">
        <f>IF(W326="","","   "&amp;"["&amp;TEXT($Q326,"000000")&amp;"]"&amp;$W326)</f>
        <v/>
      </c>
    </row>
    <row r="327" spans="4:45" ht="18" customHeight="1">
      <c r="D327" s="168">
        <f t="shared" si="11"/>
        <v>281</v>
      </c>
      <c r="E327" s="169"/>
      <c r="F327" s="77" t="s">
        <v>518</v>
      </c>
      <c r="Q327" s="162"/>
      <c r="R327" s="163"/>
      <c r="S327" s="164"/>
      <c r="T327" s="165" t="str">
        <f t="shared" si="12"/>
        <v>正常終了</v>
      </c>
      <c r="U327" s="166"/>
      <c r="V327" s="167"/>
      <c r="W327" s="143"/>
      <c r="X327" s="144"/>
      <c r="Y327" s="144"/>
      <c r="Z327" s="144"/>
      <c r="AA327" s="144"/>
      <c r="AB327" s="144"/>
      <c r="AC327" s="144"/>
      <c r="AD327" s="144"/>
      <c r="AE327" s="144"/>
      <c r="AF327" s="144"/>
      <c r="AG327" s="144"/>
      <c r="AH327" s="144"/>
      <c r="AI327" s="144"/>
      <c r="AJ327" s="144"/>
      <c r="AK327" s="144"/>
      <c r="AL327" s="144"/>
      <c r="AM327" s="144"/>
      <c r="AN327" s="144"/>
      <c r="AO327" s="144"/>
      <c r="AP327" s="144"/>
      <c r="AQ327" s="145"/>
      <c r="AR327" s="6" t="s">
        <v>761</v>
      </c>
      <c r="AS327" s="5" t="str">
        <f>IF(W327="","","   "&amp;"["&amp;TEXT($Q327,"000000")&amp;"]"&amp;$W327)</f>
        <v/>
      </c>
    </row>
    <row r="328" spans="4:45" ht="18" customHeight="1">
      <c r="D328" s="168">
        <f t="shared" si="11"/>
        <v>282</v>
      </c>
      <c r="E328" s="169"/>
      <c r="F328" s="77" t="s">
        <v>518</v>
      </c>
      <c r="Q328" s="162"/>
      <c r="R328" s="163"/>
      <c r="S328" s="164"/>
      <c r="T328" s="165" t="str">
        <f t="shared" si="12"/>
        <v>正常終了</v>
      </c>
      <c r="U328" s="166"/>
      <c r="V328" s="167"/>
      <c r="W328" s="143"/>
      <c r="X328" s="144"/>
      <c r="Y328" s="144"/>
      <c r="Z328" s="144"/>
      <c r="AA328" s="144"/>
      <c r="AB328" s="144"/>
      <c r="AC328" s="144"/>
      <c r="AD328" s="144"/>
      <c r="AE328" s="144"/>
      <c r="AF328" s="144"/>
      <c r="AG328" s="144"/>
      <c r="AH328" s="144"/>
      <c r="AI328" s="144"/>
      <c r="AJ328" s="144"/>
      <c r="AK328" s="144"/>
      <c r="AL328" s="144"/>
      <c r="AM328" s="144"/>
      <c r="AN328" s="144"/>
      <c r="AO328" s="144"/>
      <c r="AP328" s="144"/>
      <c r="AQ328" s="145"/>
      <c r="AR328" s="6" t="s">
        <v>761</v>
      </c>
      <c r="AS328" s="5" t="str">
        <f>IF(W328="","","   "&amp;"["&amp;TEXT($Q328,"000000")&amp;"]"&amp;$W328)</f>
        <v/>
      </c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1207">
    <mergeCell ref="Q327:S327"/>
    <mergeCell ref="T327:V327"/>
    <mergeCell ref="W327:AQ327"/>
    <mergeCell ref="Q328:S328"/>
    <mergeCell ref="T328:V328"/>
    <mergeCell ref="W328:AQ328"/>
    <mergeCell ref="Q324:S324"/>
    <mergeCell ref="T324:V324"/>
    <mergeCell ref="W324:AQ324"/>
    <mergeCell ref="Q325:S325"/>
    <mergeCell ref="T325:V325"/>
    <mergeCell ref="W325:AQ325"/>
    <mergeCell ref="Q326:S326"/>
    <mergeCell ref="T326:V326"/>
    <mergeCell ref="W326:AQ326"/>
    <mergeCell ref="Q321:S321"/>
    <mergeCell ref="T321:V321"/>
    <mergeCell ref="W321:AQ321"/>
    <mergeCell ref="Q322:S322"/>
    <mergeCell ref="T322:V322"/>
    <mergeCell ref="W322:AQ322"/>
    <mergeCell ref="Q323:S323"/>
    <mergeCell ref="T323:V323"/>
    <mergeCell ref="W323:AQ323"/>
    <mergeCell ref="Q318:S318"/>
    <mergeCell ref="T318:V318"/>
    <mergeCell ref="W318:AQ318"/>
    <mergeCell ref="Q319:S319"/>
    <mergeCell ref="T319:V319"/>
    <mergeCell ref="W319:AQ319"/>
    <mergeCell ref="Q320:S320"/>
    <mergeCell ref="T320:V320"/>
    <mergeCell ref="W320:AQ320"/>
    <mergeCell ref="Q315:S315"/>
    <mergeCell ref="T315:V315"/>
    <mergeCell ref="W315:AQ315"/>
    <mergeCell ref="Q316:S316"/>
    <mergeCell ref="T316:V316"/>
    <mergeCell ref="W316:AQ316"/>
    <mergeCell ref="Q317:S317"/>
    <mergeCell ref="T317:V317"/>
    <mergeCell ref="W317:AQ317"/>
    <mergeCell ref="Q312:S312"/>
    <mergeCell ref="T312:V312"/>
    <mergeCell ref="W312:AQ312"/>
    <mergeCell ref="Q313:S313"/>
    <mergeCell ref="T313:V313"/>
    <mergeCell ref="W313:AQ313"/>
    <mergeCell ref="Q314:S314"/>
    <mergeCell ref="T314:V314"/>
    <mergeCell ref="W314:AQ314"/>
    <mergeCell ref="Q309:S309"/>
    <mergeCell ref="T309:V309"/>
    <mergeCell ref="W309:AQ309"/>
    <mergeCell ref="Q310:S310"/>
    <mergeCell ref="T310:V310"/>
    <mergeCell ref="W310:AQ310"/>
    <mergeCell ref="Q311:S311"/>
    <mergeCell ref="T311:V311"/>
    <mergeCell ref="W311:AQ311"/>
    <mergeCell ref="Q306:S306"/>
    <mergeCell ref="T306:V306"/>
    <mergeCell ref="W306:AQ306"/>
    <mergeCell ref="Q307:S307"/>
    <mergeCell ref="T307:V307"/>
    <mergeCell ref="W307:AQ307"/>
    <mergeCell ref="Q308:S308"/>
    <mergeCell ref="T308:V308"/>
    <mergeCell ref="W308:AQ308"/>
    <mergeCell ref="Q303:S303"/>
    <mergeCell ref="T303:V303"/>
    <mergeCell ref="W303:AQ303"/>
    <mergeCell ref="Q304:S304"/>
    <mergeCell ref="T304:V304"/>
    <mergeCell ref="W304:AQ304"/>
    <mergeCell ref="Q305:S305"/>
    <mergeCell ref="T305:V305"/>
    <mergeCell ref="W305:AQ305"/>
    <mergeCell ref="Q300:S300"/>
    <mergeCell ref="T300:V300"/>
    <mergeCell ref="W300:AQ300"/>
    <mergeCell ref="Q301:S301"/>
    <mergeCell ref="T301:V301"/>
    <mergeCell ref="W301:AQ301"/>
    <mergeCell ref="Q302:S302"/>
    <mergeCell ref="T302:V302"/>
    <mergeCell ref="W302:AQ302"/>
    <mergeCell ref="Q297:S297"/>
    <mergeCell ref="T297:V297"/>
    <mergeCell ref="W297:AQ297"/>
    <mergeCell ref="Q298:S298"/>
    <mergeCell ref="T298:V298"/>
    <mergeCell ref="W298:AQ298"/>
    <mergeCell ref="Q299:S299"/>
    <mergeCell ref="T299:V299"/>
    <mergeCell ref="W299:AQ299"/>
    <mergeCell ref="Q294:S294"/>
    <mergeCell ref="T294:V294"/>
    <mergeCell ref="W294:AQ294"/>
    <mergeCell ref="Q295:S295"/>
    <mergeCell ref="T295:V295"/>
    <mergeCell ref="W295:AQ295"/>
    <mergeCell ref="Q296:S296"/>
    <mergeCell ref="T296:V296"/>
    <mergeCell ref="W296:AQ296"/>
    <mergeCell ref="Q291:S291"/>
    <mergeCell ref="T291:V291"/>
    <mergeCell ref="W291:AQ291"/>
    <mergeCell ref="Q292:S292"/>
    <mergeCell ref="T292:V292"/>
    <mergeCell ref="W292:AQ292"/>
    <mergeCell ref="Q293:S293"/>
    <mergeCell ref="T293:V293"/>
    <mergeCell ref="W293:AQ293"/>
    <mergeCell ref="Q288:S288"/>
    <mergeCell ref="T288:V288"/>
    <mergeCell ref="W288:AQ288"/>
    <mergeCell ref="Q289:S289"/>
    <mergeCell ref="T289:V289"/>
    <mergeCell ref="W289:AQ289"/>
    <mergeCell ref="Q290:S290"/>
    <mergeCell ref="T290:V290"/>
    <mergeCell ref="W290:AQ290"/>
    <mergeCell ref="Q285:S285"/>
    <mergeCell ref="T285:V285"/>
    <mergeCell ref="W285:AQ285"/>
    <mergeCell ref="Q286:S286"/>
    <mergeCell ref="T286:V286"/>
    <mergeCell ref="W286:AQ286"/>
    <mergeCell ref="Q287:S287"/>
    <mergeCell ref="T287:V287"/>
    <mergeCell ref="W287:AQ287"/>
    <mergeCell ref="Q282:S282"/>
    <mergeCell ref="T282:V282"/>
    <mergeCell ref="W282:AQ282"/>
    <mergeCell ref="Q283:S283"/>
    <mergeCell ref="T283:V283"/>
    <mergeCell ref="W283:AQ283"/>
    <mergeCell ref="Q284:S284"/>
    <mergeCell ref="T284:V284"/>
    <mergeCell ref="W284:AQ284"/>
    <mergeCell ref="Q279:S279"/>
    <mergeCell ref="T279:V279"/>
    <mergeCell ref="W279:AQ279"/>
    <mergeCell ref="Q280:S280"/>
    <mergeCell ref="T280:V280"/>
    <mergeCell ref="W280:AQ280"/>
    <mergeCell ref="Q281:S281"/>
    <mergeCell ref="T281:V281"/>
    <mergeCell ref="W281:AQ281"/>
    <mergeCell ref="Q276:S276"/>
    <mergeCell ref="T276:V276"/>
    <mergeCell ref="W276:AQ276"/>
    <mergeCell ref="Q277:S277"/>
    <mergeCell ref="T277:V277"/>
    <mergeCell ref="W277:AQ277"/>
    <mergeCell ref="Q278:S278"/>
    <mergeCell ref="T278:V278"/>
    <mergeCell ref="W278:AQ278"/>
    <mergeCell ref="Q273:S273"/>
    <mergeCell ref="T273:V273"/>
    <mergeCell ref="W273:AQ273"/>
    <mergeCell ref="Q274:S274"/>
    <mergeCell ref="T274:V274"/>
    <mergeCell ref="W274:AQ274"/>
    <mergeCell ref="Q275:S275"/>
    <mergeCell ref="T275:V275"/>
    <mergeCell ref="W275:AQ275"/>
    <mergeCell ref="Q270:S270"/>
    <mergeCell ref="T270:V270"/>
    <mergeCell ref="W270:AQ270"/>
    <mergeCell ref="Q271:S271"/>
    <mergeCell ref="T271:V271"/>
    <mergeCell ref="W271:AQ271"/>
    <mergeCell ref="Q272:S272"/>
    <mergeCell ref="T272:V272"/>
    <mergeCell ref="W272:AQ272"/>
    <mergeCell ref="Q267:S267"/>
    <mergeCell ref="T267:V267"/>
    <mergeCell ref="W267:AQ267"/>
    <mergeCell ref="Q268:S268"/>
    <mergeCell ref="T268:V268"/>
    <mergeCell ref="W268:AQ268"/>
    <mergeCell ref="Q269:S269"/>
    <mergeCell ref="T269:V269"/>
    <mergeCell ref="W269:AQ269"/>
    <mergeCell ref="Q264:S264"/>
    <mergeCell ref="T264:V264"/>
    <mergeCell ref="W264:AQ264"/>
    <mergeCell ref="Q265:S265"/>
    <mergeCell ref="T265:V265"/>
    <mergeCell ref="W265:AQ265"/>
    <mergeCell ref="Q266:S266"/>
    <mergeCell ref="T266:V266"/>
    <mergeCell ref="W266:AQ266"/>
    <mergeCell ref="Q261:S261"/>
    <mergeCell ref="T261:V261"/>
    <mergeCell ref="W261:AQ261"/>
    <mergeCell ref="Q262:S262"/>
    <mergeCell ref="T262:V262"/>
    <mergeCell ref="W262:AQ262"/>
    <mergeCell ref="Q263:S263"/>
    <mergeCell ref="T263:V263"/>
    <mergeCell ref="W263:AQ263"/>
    <mergeCell ref="Q258:S258"/>
    <mergeCell ref="T258:V258"/>
    <mergeCell ref="W258:AQ258"/>
    <mergeCell ref="Q259:S259"/>
    <mergeCell ref="T259:V259"/>
    <mergeCell ref="W259:AQ259"/>
    <mergeCell ref="Q260:S260"/>
    <mergeCell ref="T260:V260"/>
    <mergeCell ref="W260:AQ260"/>
    <mergeCell ref="Q255:S255"/>
    <mergeCell ref="T255:V255"/>
    <mergeCell ref="W255:AQ255"/>
    <mergeCell ref="Q256:S256"/>
    <mergeCell ref="T256:V256"/>
    <mergeCell ref="W256:AQ256"/>
    <mergeCell ref="Q257:S257"/>
    <mergeCell ref="T257:V257"/>
    <mergeCell ref="W257:AQ257"/>
    <mergeCell ref="Q252:S252"/>
    <mergeCell ref="T252:V252"/>
    <mergeCell ref="W252:AQ252"/>
    <mergeCell ref="Q253:S253"/>
    <mergeCell ref="T253:V253"/>
    <mergeCell ref="W253:AQ253"/>
    <mergeCell ref="Q254:S254"/>
    <mergeCell ref="T254:V254"/>
    <mergeCell ref="W254:AQ254"/>
    <mergeCell ref="Q249:S249"/>
    <mergeCell ref="T249:V249"/>
    <mergeCell ref="W249:AQ249"/>
    <mergeCell ref="Q250:S250"/>
    <mergeCell ref="T250:V250"/>
    <mergeCell ref="W250:AQ250"/>
    <mergeCell ref="Q251:S251"/>
    <mergeCell ref="T251:V251"/>
    <mergeCell ref="W251:AQ251"/>
    <mergeCell ref="Q246:S246"/>
    <mergeCell ref="T246:V246"/>
    <mergeCell ref="W246:AQ246"/>
    <mergeCell ref="Q247:S247"/>
    <mergeCell ref="T247:V247"/>
    <mergeCell ref="W247:AQ247"/>
    <mergeCell ref="Q248:S248"/>
    <mergeCell ref="T248:V248"/>
    <mergeCell ref="W248:AQ248"/>
    <mergeCell ref="Q243:S243"/>
    <mergeCell ref="T243:V243"/>
    <mergeCell ref="W243:AQ243"/>
    <mergeCell ref="Q244:S244"/>
    <mergeCell ref="T244:V244"/>
    <mergeCell ref="W244:AQ244"/>
    <mergeCell ref="Q245:S245"/>
    <mergeCell ref="T245:V245"/>
    <mergeCell ref="W245:AQ245"/>
    <mergeCell ref="Q240:S240"/>
    <mergeCell ref="T240:V240"/>
    <mergeCell ref="W240:AQ240"/>
    <mergeCell ref="Q241:S241"/>
    <mergeCell ref="T241:V241"/>
    <mergeCell ref="W241:AQ241"/>
    <mergeCell ref="Q242:S242"/>
    <mergeCell ref="T242:V242"/>
    <mergeCell ref="W242:AQ242"/>
    <mergeCell ref="Q237:S237"/>
    <mergeCell ref="T237:V237"/>
    <mergeCell ref="W237:AQ237"/>
    <mergeCell ref="Q238:S238"/>
    <mergeCell ref="T238:V238"/>
    <mergeCell ref="W238:AQ238"/>
    <mergeCell ref="Q239:S239"/>
    <mergeCell ref="T239:V239"/>
    <mergeCell ref="W239:AQ239"/>
    <mergeCell ref="Q234:S234"/>
    <mergeCell ref="T234:V234"/>
    <mergeCell ref="W234:AQ234"/>
    <mergeCell ref="Q235:S235"/>
    <mergeCell ref="T235:V235"/>
    <mergeCell ref="W235:AQ235"/>
    <mergeCell ref="Q236:S236"/>
    <mergeCell ref="T236:V236"/>
    <mergeCell ref="W236:AQ236"/>
    <mergeCell ref="Q231:S231"/>
    <mergeCell ref="T231:V231"/>
    <mergeCell ref="W231:AQ231"/>
    <mergeCell ref="Q232:S232"/>
    <mergeCell ref="T232:V232"/>
    <mergeCell ref="W232:AQ232"/>
    <mergeCell ref="Q233:S233"/>
    <mergeCell ref="T233:V233"/>
    <mergeCell ref="W233:AQ233"/>
    <mergeCell ref="Q228:S228"/>
    <mergeCell ref="T228:V228"/>
    <mergeCell ref="W228:AQ228"/>
    <mergeCell ref="Q229:S229"/>
    <mergeCell ref="T229:V229"/>
    <mergeCell ref="W229:AQ229"/>
    <mergeCell ref="Q230:S230"/>
    <mergeCell ref="T230:V230"/>
    <mergeCell ref="W230:AQ230"/>
    <mergeCell ref="Q225:S225"/>
    <mergeCell ref="T225:V225"/>
    <mergeCell ref="W225:AQ225"/>
    <mergeCell ref="Q226:S226"/>
    <mergeCell ref="T226:V226"/>
    <mergeCell ref="W226:AQ226"/>
    <mergeCell ref="Q227:S227"/>
    <mergeCell ref="T227:V227"/>
    <mergeCell ref="W227:AQ227"/>
    <mergeCell ref="Q222:S222"/>
    <mergeCell ref="T222:V222"/>
    <mergeCell ref="W222:AQ222"/>
    <mergeCell ref="Q223:S223"/>
    <mergeCell ref="T223:V223"/>
    <mergeCell ref="W223:AQ223"/>
    <mergeCell ref="Q224:S224"/>
    <mergeCell ref="T224:V224"/>
    <mergeCell ref="W224:AQ224"/>
    <mergeCell ref="Q219:S219"/>
    <mergeCell ref="T219:V219"/>
    <mergeCell ref="W219:AQ219"/>
    <mergeCell ref="Q220:S220"/>
    <mergeCell ref="T220:V220"/>
    <mergeCell ref="W220:AQ220"/>
    <mergeCell ref="Q221:S221"/>
    <mergeCell ref="T221:V221"/>
    <mergeCell ref="W221:AQ221"/>
    <mergeCell ref="Q216:S216"/>
    <mergeCell ref="T216:V216"/>
    <mergeCell ref="W216:AQ216"/>
    <mergeCell ref="Q217:S217"/>
    <mergeCell ref="T217:V217"/>
    <mergeCell ref="W217:AQ217"/>
    <mergeCell ref="Q218:S218"/>
    <mergeCell ref="T218:V218"/>
    <mergeCell ref="W218:AQ218"/>
    <mergeCell ref="Q213:S213"/>
    <mergeCell ref="T213:V213"/>
    <mergeCell ref="W213:AQ213"/>
    <mergeCell ref="Q214:S214"/>
    <mergeCell ref="T214:V214"/>
    <mergeCell ref="W214:AQ214"/>
    <mergeCell ref="Q215:S215"/>
    <mergeCell ref="T215:V215"/>
    <mergeCell ref="W215:AQ215"/>
    <mergeCell ref="Q210:S210"/>
    <mergeCell ref="T210:V210"/>
    <mergeCell ref="W210:AQ210"/>
    <mergeCell ref="Q211:S211"/>
    <mergeCell ref="T211:V211"/>
    <mergeCell ref="W211:AQ211"/>
    <mergeCell ref="Q212:S212"/>
    <mergeCell ref="T212:V212"/>
    <mergeCell ref="W212:AQ212"/>
    <mergeCell ref="Q207:S207"/>
    <mergeCell ref="T207:V207"/>
    <mergeCell ref="W207:AQ207"/>
    <mergeCell ref="Q208:S208"/>
    <mergeCell ref="T208:V208"/>
    <mergeCell ref="W208:AQ208"/>
    <mergeCell ref="Q209:S209"/>
    <mergeCell ref="T209:V209"/>
    <mergeCell ref="W209:AQ209"/>
    <mergeCell ref="Q204:S204"/>
    <mergeCell ref="T204:V204"/>
    <mergeCell ref="W204:AQ204"/>
    <mergeCell ref="Q205:S205"/>
    <mergeCell ref="T205:V205"/>
    <mergeCell ref="W205:AQ205"/>
    <mergeCell ref="Q206:S206"/>
    <mergeCell ref="T206:V206"/>
    <mergeCell ref="W206:AQ206"/>
    <mergeCell ref="Q201:S201"/>
    <mergeCell ref="T201:V201"/>
    <mergeCell ref="W201:AQ201"/>
    <mergeCell ref="Q202:S202"/>
    <mergeCell ref="T202:V202"/>
    <mergeCell ref="W202:AQ202"/>
    <mergeCell ref="Q203:S203"/>
    <mergeCell ref="T203:V203"/>
    <mergeCell ref="W203:AQ203"/>
    <mergeCell ref="Q198:S198"/>
    <mergeCell ref="T198:V198"/>
    <mergeCell ref="W198:AQ198"/>
    <mergeCell ref="Q199:S199"/>
    <mergeCell ref="T199:V199"/>
    <mergeCell ref="W199:AQ199"/>
    <mergeCell ref="Q200:S200"/>
    <mergeCell ref="T200:V200"/>
    <mergeCell ref="W200:AQ200"/>
    <mergeCell ref="Q195:S195"/>
    <mergeCell ref="T195:V195"/>
    <mergeCell ref="W195:AQ195"/>
    <mergeCell ref="Q196:S196"/>
    <mergeCell ref="T196:V196"/>
    <mergeCell ref="W196:AQ196"/>
    <mergeCell ref="Q197:S197"/>
    <mergeCell ref="T197:V197"/>
    <mergeCell ref="W197:AQ197"/>
    <mergeCell ref="Q192:S192"/>
    <mergeCell ref="T192:V192"/>
    <mergeCell ref="W192:AQ192"/>
    <mergeCell ref="Q193:S193"/>
    <mergeCell ref="T193:V193"/>
    <mergeCell ref="W193:AQ193"/>
    <mergeCell ref="Q194:S194"/>
    <mergeCell ref="T194:V194"/>
    <mergeCell ref="W194:AQ194"/>
    <mergeCell ref="Q189:S189"/>
    <mergeCell ref="T189:V189"/>
    <mergeCell ref="W189:AQ189"/>
    <mergeCell ref="Q190:S190"/>
    <mergeCell ref="T190:V190"/>
    <mergeCell ref="W190:AQ190"/>
    <mergeCell ref="Q191:S191"/>
    <mergeCell ref="T191:V191"/>
    <mergeCell ref="W191:AQ191"/>
    <mergeCell ref="Q186:S186"/>
    <mergeCell ref="T186:V186"/>
    <mergeCell ref="W186:AQ186"/>
    <mergeCell ref="Q187:S187"/>
    <mergeCell ref="T187:V187"/>
    <mergeCell ref="W187:AQ187"/>
    <mergeCell ref="Q188:S188"/>
    <mergeCell ref="T188:V188"/>
    <mergeCell ref="W188:AQ188"/>
    <mergeCell ref="Q183:S183"/>
    <mergeCell ref="T183:V183"/>
    <mergeCell ref="W183:AQ183"/>
    <mergeCell ref="Q184:S184"/>
    <mergeCell ref="T184:V184"/>
    <mergeCell ref="W184:AQ184"/>
    <mergeCell ref="Q185:S185"/>
    <mergeCell ref="T185:V185"/>
    <mergeCell ref="W185:AQ185"/>
    <mergeCell ref="Q180:S180"/>
    <mergeCell ref="T180:V180"/>
    <mergeCell ref="W180:AQ180"/>
    <mergeCell ref="Q181:S181"/>
    <mergeCell ref="T181:V181"/>
    <mergeCell ref="W181:AQ181"/>
    <mergeCell ref="Q182:S182"/>
    <mergeCell ref="T182:V182"/>
    <mergeCell ref="W182:AQ182"/>
    <mergeCell ref="Q177:S177"/>
    <mergeCell ref="T177:V177"/>
    <mergeCell ref="W177:AQ177"/>
    <mergeCell ref="Q178:S178"/>
    <mergeCell ref="T178:V178"/>
    <mergeCell ref="W178:AQ178"/>
    <mergeCell ref="Q179:S179"/>
    <mergeCell ref="T179:V179"/>
    <mergeCell ref="W179:AQ179"/>
    <mergeCell ref="Q174:S174"/>
    <mergeCell ref="T174:V174"/>
    <mergeCell ref="W174:AQ174"/>
    <mergeCell ref="Q175:S175"/>
    <mergeCell ref="T175:V175"/>
    <mergeCell ref="W175:AQ175"/>
    <mergeCell ref="Q176:S176"/>
    <mergeCell ref="T176:V176"/>
    <mergeCell ref="W176:AQ176"/>
    <mergeCell ref="Q171:S171"/>
    <mergeCell ref="T171:V171"/>
    <mergeCell ref="W171:AQ171"/>
    <mergeCell ref="Q172:S172"/>
    <mergeCell ref="T172:V172"/>
    <mergeCell ref="W172:AQ172"/>
    <mergeCell ref="Q173:S173"/>
    <mergeCell ref="T173:V173"/>
    <mergeCell ref="W173:AQ173"/>
    <mergeCell ref="Q168:S168"/>
    <mergeCell ref="T168:V168"/>
    <mergeCell ref="W168:AQ168"/>
    <mergeCell ref="Q169:S169"/>
    <mergeCell ref="T169:V169"/>
    <mergeCell ref="W169:AQ169"/>
    <mergeCell ref="Q170:S170"/>
    <mergeCell ref="T170:V170"/>
    <mergeCell ref="W170:AQ170"/>
    <mergeCell ref="Q165:S165"/>
    <mergeCell ref="T165:V165"/>
    <mergeCell ref="W165:AQ165"/>
    <mergeCell ref="Q166:S166"/>
    <mergeCell ref="T166:V166"/>
    <mergeCell ref="W166:AQ166"/>
    <mergeCell ref="Q167:S167"/>
    <mergeCell ref="T167:V167"/>
    <mergeCell ref="W167:AQ167"/>
    <mergeCell ref="Q162:S162"/>
    <mergeCell ref="T162:V162"/>
    <mergeCell ref="W162:AQ162"/>
    <mergeCell ref="Q163:S163"/>
    <mergeCell ref="T163:V163"/>
    <mergeCell ref="W163:AQ163"/>
    <mergeCell ref="Q164:S164"/>
    <mergeCell ref="T164:V164"/>
    <mergeCell ref="W164:AQ164"/>
    <mergeCell ref="Q159:S159"/>
    <mergeCell ref="T159:V159"/>
    <mergeCell ref="W159:AQ159"/>
    <mergeCell ref="Q160:S160"/>
    <mergeCell ref="T160:V160"/>
    <mergeCell ref="W160:AQ160"/>
    <mergeCell ref="Q161:S161"/>
    <mergeCell ref="T161:V161"/>
    <mergeCell ref="W161:AQ161"/>
    <mergeCell ref="Q156:S156"/>
    <mergeCell ref="T156:V156"/>
    <mergeCell ref="W156:AQ156"/>
    <mergeCell ref="Q157:S157"/>
    <mergeCell ref="T157:V157"/>
    <mergeCell ref="W157:AQ157"/>
    <mergeCell ref="Q158:S158"/>
    <mergeCell ref="T158:V158"/>
    <mergeCell ref="W158:AQ158"/>
    <mergeCell ref="Q153:S153"/>
    <mergeCell ref="T153:V153"/>
    <mergeCell ref="W153:AQ153"/>
    <mergeCell ref="Q154:S154"/>
    <mergeCell ref="T154:V154"/>
    <mergeCell ref="W154:AQ154"/>
    <mergeCell ref="Q155:S155"/>
    <mergeCell ref="T155:V155"/>
    <mergeCell ref="W155:AQ155"/>
    <mergeCell ref="Q150:S150"/>
    <mergeCell ref="T150:V150"/>
    <mergeCell ref="W150:AQ150"/>
    <mergeCell ref="Q151:S151"/>
    <mergeCell ref="T151:V151"/>
    <mergeCell ref="W151:AQ151"/>
    <mergeCell ref="Q152:S152"/>
    <mergeCell ref="T152:V152"/>
    <mergeCell ref="W152:AQ152"/>
    <mergeCell ref="Q147:S147"/>
    <mergeCell ref="T147:V147"/>
    <mergeCell ref="W147:AQ147"/>
    <mergeCell ref="Q148:S148"/>
    <mergeCell ref="T148:V148"/>
    <mergeCell ref="W148:AQ148"/>
    <mergeCell ref="Q149:S149"/>
    <mergeCell ref="T149:V149"/>
    <mergeCell ref="W149:AQ149"/>
    <mergeCell ref="Q144:S144"/>
    <mergeCell ref="T144:V144"/>
    <mergeCell ref="W144:AQ144"/>
    <mergeCell ref="Q145:S145"/>
    <mergeCell ref="T145:V145"/>
    <mergeCell ref="W145:AQ145"/>
    <mergeCell ref="Q146:S146"/>
    <mergeCell ref="T146:V146"/>
    <mergeCell ref="W146:AQ146"/>
    <mergeCell ref="D326:E326"/>
    <mergeCell ref="D327:E327"/>
    <mergeCell ref="D328:E328"/>
    <mergeCell ref="Q132:S132"/>
    <mergeCell ref="T132:V132"/>
    <mergeCell ref="W132:AQ132"/>
    <mergeCell ref="Q133:S133"/>
    <mergeCell ref="T133:V133"/>
    <mergeCell ref="W133:AQ133"/>
    <mergeCell ref="Q134:S134"/>
    <mergeCell ref="T134:V134"/>
    <mergeCell ref="W134:AQ134"/>
    <mergeCell ref="Q135:S135"/>
    <mergeCell ref="T135:V135"/>
    <mergeCell ref="W135:AQ135"/>
    <mergeCell ref="Q136:S136"/>
    <mergeCell ref="T136:V136"/>
    <mergeCell ref="W136:AQ136"/>
    <mergeCell ref="Q137:S137"/>
    <mergeCell ref="T137:V137"/>
    <mergeCell ref="W137:AQ137"/>
    <mergeCell ref="Q138:S138"/>
    <mergeCell ref="T138:V138"/>
    <mergeCell ref="W138:AQ138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09:E109"/>
    <mergeCell ref="Q109:S109"/>
    <mergeCell ref="T109:V109"/>
    <mergeCell ref="W109:AQ109"/>
    <mergeCell ref="D110:E110"/>
    <mergeCell ref="Q110:S110"/>
    <mergeCell ref="T110:V110"/>
    <mergeCell ref="W110:AQ110"/>
    <mergeCell ref="D145:E145"/>
    <mergeCell ref="Q139:S139"/>
    <mergeCell ref="T139:V139"/>
    <mergeCell ref="W139:AQ139"/>
    <mergeCell ref="Q140:S140"/>
    <mergeCell ref="T140:V140"/>
    <mergeCell ref="W140:AQ140"/>
    <mergeCell ref="Q141:S141"/>
    <mergeCell ref="T141:V141"/>
    <mergeCell ref="W141:AQ141"/>
    <mergeCell ref="Q142:S142"/>
    <mergeCell ref="T142:V142"/>
    <mergeCell ref="W142:AQ142"/>
    <mergeCell ref="Q143:S143"/>
    <mergeCell ref="T143:V143"/>
    <mergeCell ref="W143:AQ143"/>
    <mergeCell ref="D106:E106"/>
    <mergeCell ref="Q106:S106"/>
    <mergeCell ref="T106:V106"/>
    <mergeCell ref="W106:AQ106"/>
    <mergeCell ref="D107:E107"/>
    <mergeCell ref="Q107:S107"/>
    <mergeCell ref="T107:V107"/>
    <mergeCell ref="W107:AQ107"/>
    <mergeCell ref="D108:E108"/>
    <mergeCell ref="Q108:S108"/>
    <mergeCell ref="T108:V108"/>
    <mergeCell ref="W108:AQ108"/>
    <mergeCell ref="D103:E103"/>
    <mergeCell ref="Q103:S103"/>
    <mergeCell ref="T103:V103"/>
    <mergeCell ref="W103:AQ103"/>
    <mergeCell ref="D104:E104"/>
    <mergeCell ref="Q104:S104"/>
    <mergeCell ref="T104:V104"/>
    <mergeCell ref="W104:AQ104"/>
    <mergeCell ref="D105:E105"/>
    <mergeCell ref="Q105:S105"/>
    <mergeCell ref="T105:V105"/>
    <mergeCell ref="W105:AQ105"/>
    <mergeCell ref="D100:E100"/>
    <mergeCell ref="Q100:S100"/>
    <mergeCell ref="T100:V100"/>
    <mergeCell ref="W100:AQ100"/>
    <mergeCell ref="D101:E101"/>
    <mergeCell ref="Q101:S101"/>
    <mergeCell ref="T101:V101"/>
    <mergeCell ref="W101:AQ101"/>
    <mergeCell ref="D102:E102"/>
    <mergeCell ref="Q102:S102"/>
    <mergeCell ref="T102:V102"/>
    <mergeCell ref="W102:AQ102"/>
    <mergeCell ref="D97:E97"/>
    <mergeCell ref="Q97:S97"/>
    <mergeCell ref="T97:V97"/>
    <mergeCell ref="W97:AQ97"/>
    <mergeCell ref="D98:E98"/>
    <mergeCell ref="Q98:S98"/>
    <mergeCell ref="T98:V98"/>
    <mergeCell ref="W98:AQ98"/>
    <mergeCell ref="D99:E99"/>
    <mergeCell ref="Q99:S99"/>
    <mergeCell ref="T99:V99"/>
    <mergeCell ref="W99:AQ99"/>
    <mergeCell ref="D94:E94"/>
    <mergeCell ref="Q94:S94"/>
    <mergeCell ref="T94:V94"/>
    <mergeCell ref="W94:AQ94"/>
    <mergeCell ref="D95:E95"/>
    <mergeCell ref="Q95:S95"/>
    <mergeCell ref="T95:V95"/>
    <mergeCell ref="W95:AQ95"/>
    <mergeCell ref="D96:E96"/>
    <mergeCell ref="Q96:S96"/>
    <mergeCell ref="T96:V96"/>
    <mergeCell ref="W96:AQ96"/>
    <mergeCell ref="D91:E91"/>
    <mergeCell ref="Q91:S91"/>
    <mergeCell ref="T91:V91"/>
    <mergeCell ref="W91:AQ91"/>
    <mergeCell ref="D92:E92"/>
    <mergeCell ref="Q92:S92"/>
    <mergeCell ref="T92:V92"/>
    <mergeCell ref="W92:AQ92"/>
    <mergeCell ref="D93:E93"/>
    <mergeCell ref="Q93:S93"/>
    <mergeCell ref="T93:V93"/>
    <mergeCell ref="W93:AQ93"/>
    <mergeCell ref="D88:E88"/>
    <mergeCell ref="Q88:S88"/>
    <mergeCell ref="T88:V88"/>
    <mergeCell ref="W88:AQ88"/>
    <mergeCell ref="D89:E89"/>
    <mergeCell ref="Q89:S89"/>
    <mergeCell ref="T89:V89"/>
    <mergeCell ref="W89:AQ89"/>
    <mergeCell ref="D90:E90"/>
    <mergeCell ref="Q90:S90"/>
    <mergeCell ref="T90:V90"/>
    <mergeCell ref="W90:AQ90"/>
    <mergeCell ref="D85:E85"/>
    <mergeCell ref="Q85:S85"/>
    <mergeCell ref="T85:V85"/>
    <mergeCell ref="W85:AQ85"/>
    <mergeCell ref="D86:E86"/>
    <mergeCell ref="Q86:S86"/>
    <mergeCell ref="T86:V86"/>
    <mergeCell ref="W86:AQ86"/>
    <mergeCell ref="D87:E87"/>
    <mergeCell ref="Q87:S87"/>
    <mergeCell ref="T87:V87"/>
    <mergeCell ref="W87:AQ87"/>
    <mergeCell ref="D82:E82"/>
    <mergeCell ref="Q82:S82"/>
    <mergeCell ref="T82:V82"/>
    <mergeCell ref="W82:AQ82"/>
    <mergeCell ref="D83:E83"/>
    <mergeCell ref="Q83:S83"/>
    <mergeCell ref="T83:V83"/>
    <mergeCell ref="W83:AQ83"/>
    <mergeCell ref="D84:E84"/>
    <mergeCell ref="Q84:S84"/>
    <mergeCell ref="T84:V84"/>
    <mergeCell ref="W84:AQ84"/>
    <mergeCell ref="D79:E79"/>
    <mergeCell ref="Q79:S79"/>
    <mergeCell ref="T79:V79"/>
    <mergeCell ref="W79:AQ79"/>
    <mergeCell ref="D80:E80"/>
    <mergeCell ref="Q80:S80"/>
    <mergeCell ref="T80:V80"/>
    <mergeCell ref="W80:AQ80"/>
    <mergeCell ref="D81:E81"/>
    <mergeCell ref="Q81:S81"/>
    <mergeCell ref="T81:V81"/>
    <mergeCell ref="W81:AQ81"/>
    <mergeCell ref="D76:E76"/>
    <mergeCell ref="Q76:S76"/>
    <mergeCell ref="T76:V76"/>
    <mergeCell ref="W76:AQ76"/>
    <mergeCell ref="D77:E77"/>
    <mergeCell ref="Q77:S77"/>
    <mergeCell ref="T77:V77"/>
    <mergeCell ref="W77:AQ77"/>
    <mergeCell ref="D78:E78"/>
    <mergeCell ref="Q78:S78"/>
    <mergeCell ref="T78:V78"/>
    <mergeCell ref="W78:AQ78"/>
    <mergeCell ref="D73:E73"/>
    <mergeCell ref="Q73:S73"/>
    <mergeCell ref="T73:V73"/>
    <mergeCell ref="W73:AQ73"/>
    <mergeCell ref="D74:E74"/>
    <mergeCell ref="Q74:S74"/>
    <mergeCell ref="T74:V74"/>
    <mergeCell ref="W74:AQ74"/>
    <mergeCell ref="D75:E75"/>
    <mergeCell ref="Q75:S75"/>
    <mergeCell ref="T75:V75"/>
    <mergeCell ref="W75:AQ75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Q49:S49"/>
    <mergeCell ref="T49:V49"/>
    <mergeCell ref="W46:AQ46"/>
    <mergeCell ref="W47:AQ47"/>
    <mergeCell ref="W48:AQ48"/>
    <mergeCell ref="W49:AQ49"/>
    <mergeCell ref="Q46:S46"/>
    <mergeCell ref="T46:V46"/>
    <mergeCell ref="D47:E47"/>
    <mergeCell ref="Q47:S47"/>
    <mergeCell ref="T47:V47"/>
    <mergeCell ref="T44:V45"/>
    <mergeCell ref="D71:E71"/>
    <mergeCell ref="Q71:S71"/>
    <mergeCell ref="T71:V71"/>
    <mergeCell ref="D72:E72"/>
    <mergeCell ref="Q72:S72"/>
    <mergeCell ref="T72:V72"/>
    <mergeCell ref="D69:E69"/>
    <mergeCell ref="Q69:S69"/>
    <mergeCell ref="T69:V69"/>
    <mergeCell ref="D70:E70"/>
    <mergeCell ref="Q70:S70"/>
    <mergeCell ref="T70:V70"/>
    <mergeCell ref="D67:E67"/>
    <mergeCell ref="Q67:S67"/>
    <mergeCell ref="T67:V67"/>
    <mergeCell ref="D68:E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Q62:S62"/>
    <mergeCell ref="T62:V62"/>
    <mergeCell ref="D63:E63"/>
    <mergeCell ref="Q63:S63"/>
    <mergeCell ref="T63:V63"/>
    <mergeCell ref="D60:E60"/>
    <mergeCell ref="Q60:S60"/>
    <mergeCell ref="T60:V60"/>
    <mergeCell ref="D61:E61"/>
    <mergeCell ref="Q61:S61"/>
    <mergeCell ref="T61:V61"/>
    <mergeCell ref="D57:E57"/>
    <mergeCell ref="Q57:S57"/>
    <mergeCell ref="T57:V57"/>
    <mergeCell ref="D58:E58"/>
    <mergeCell ref="Q58:S58"/>
    <mergeCell ref="T58:V58"/>
    <mergeCell ref="D59:E59"/>
    <mergeCell ref="Q59:S59"/>
    <mergeCell ref="T59:V59"/>
    <mergeCell ref="D55:E55"/>
    <mergeCell ref="Q55:S55"/>
    <mergeCell ref="T55:V55"/>
    <mergeCell ref="D56:E56"/>
    <mergeCell ref="Q56:S56"/>
    <mergeCell ref="T56:V56"/>
    <mergeCell ref="D53:E53"/>
    <mergeCell ref="Q53:S53"/>
    <mergeCell ref="T53:V53"/>
    <mergeCell ref="D54:E54"/>
    <mergeCell ref="Q54:S54"/>
    <mergeCell ref="T54:V54"/>
    <mergeCell ref="D51:E51"/>
    <mergeCell ref="Q51:S51"/>
    <mergeCell ref="T51:V51"/>
    <mergeCell ref="D52:E52"/>
    <mergeCell ref="Q52:S52"/>
    <mergeCell ref="T52:V52"/>
    <mergeCell ref="D48:E48"/>
    <mergeCell ref="Q48:S48"/>
    <mergeCell ref="T48:V48"/>
    <mergeCell ref="D50:E50"/>
    <mergeCell ref="Q50:S50"/>
    <mergeCell ref="T50:V50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111:S111"/>
    <mergeCell ref="T111:V111"/>
    <mergeCell ref="W111:AQ111"/>
    <mergeCell ref="Q112:S112"/>
    <mergeCell ref="T112:V112"/>
    <mergeCell ref="W112:AQ112"/>
    <mergeCell ref="Q113:S113"/>
    <mergeCell ref="T113:V113"/>
    <mergeCell ref="W113:AQ113"/>
    <mergeCell ref="Q114:S114"/>
    <mergeCell ref="T114:V114"/>
    <mergeCell ref="W114:AQ114"/>
    <mergeCell ref="Q115:S115"/>
    <mergeCell ref="T115:V115"/>
    <mergeCell ref="W115:AQ115"/>
    <mergeCell ref="Q116:S116"/>
    <mergeCell ref="T116:V116"/>
    <mergeCell ref="W116:AQ116"/>
    <mergeCell ref="Q117:S117"/>
    <mergeCell ref="T117:V117"/>
    <mergeCell ref="W117:AQ117"/>
    <mergeCell ref="Q118:S118"/>
    <mergeCell ref="T118:V118"/>
    <mergeCell ref="W118:AQ118"/>
    <mergeCell ref="Q119:S119"/>
    <mergeCell ref="T119:V119"/>
    <mergeCell ref="W119:AQ119"/>
    <mergeCell ref="Q120:S120"/>
    <mergeCell ref="T120:V120"/>
    <mergeCell ref="W120:AQ120"/>
    <mergeCell ref="Q121:S121"/>
    <mergeCell ref="T121:V121"/>
    <mergeCell ref="W121:AQ121"/>
    <mergeCell ref="Q122:S122"/>
    <mergeCell ref="T122:V122"/>
    <mergeCell ref="W122:AQ122"/>
    <mergeCell ref="W126:AQ126"/>
    <mergeCell ref="Q127:S127"/>
    <mergeCell ref="T127:V127"/>
    <mergeCell ref="W127:AQ127"/>
    <mergeCell ref="Q128:S128"/>
    <mergeCell ref="T128:V128"/>
    <mergeCell ref="W128:AQ128"/>
    <mergeCell ref="Q123:S123"/>
    <mergeCell ref="T123:V123"/>
    <mergeCell ref="W123:AQ123"/>
    <mergeCell ref="Q124:S124"/>
    <mergeCell ref="T124:V124"/>
    <mergeCell ref="W124:AQ124"/>
    <mergeCell ref="Q125:S125"/>
    <mergeCell ref="T125:V125"/>
    <mergeCell ref="W125:AQ125"/>
    <mergeCell ref="Q129:S129"/>
    <mergeCell ref="T129:V129"/>
    <mergeCell ref="W129:AQ12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Q126:S126"/>
    <mergeCell ref="T126:V126"/>
    <mergeCell ref="D142:E142"/>
    <mergeCell ref="D143:E143"/>
    <mergeCell ref="D144:E144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Q130:S130"/>
    <mergeCell ref="T130:V130"/>
    <mergeCell ref="W130:AQ130"/>
    <mergeCell ref="Q131:S131"/>
    <mergeCell ref="T131:V131"/>
    <mergeCell ref="W131:AQ131"/>
    <mergeCell ref="D139:E139"/>
    <mergeCell ref="D140:E140"/>
    <mergeCell ref="D141:E141"/>
  </mergeCells>
  <phoneticPr fontId="1" type="noConversion"/>
  <dataValidations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300"/>
  <sheetViews>
    <sheetView view="pageBreakPreview" topLeftCell="B213" zoomScaleNormal="100" zoomScaleSheetLayoutView="100" workbookViewId="0">
      <selection activeCell="X42" sqref="X42:AP4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設定ファイル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48</v>
      </c>
    </row>
    <row r="7" spans="2:43" ht="18" customHeight="1">
      <c r="C7" s="5" t="s">
        <v>29</v>
      </c>
      <c r="D7" s="5" t="s">
        <v>49</v>
      </c>
      <c r="H7" s="5" t="s">
        <v>50</v>
      </c>
    </row>
    <row r="9" spans="2:43" ht="18" customHeight="1">
      <c r="C9" s="5" t="s">
        <v>28</v>
      </c>
      <c r="D9" s="5" t="s">
        <v>58</v>
      </c>
    </row>
    <row r="11" spans="2:43" ht="18" customHeight="1">
      <c r="D11" s="217"/>
      <c r="E11" s="218"/>
      <c r="F11" s="219" t="s">
        <v>59</v>
      </c>
      <c r="G11" s="220"/>
      <c r="H11" s="220"/>
      <c r="I11" s="221"/>
      <c r="J11" s="170" t="s">
        <v>60</v>
      </c>
      <c r="K11" s="170"/>
      <c r="L11" s="170"/>
      <c r="M11" s="170"/>
      <c r="N11" s="170" t="s">
        <v>112</v>
      </c>
      <c r="O11" s="170"/>
      <c r="P11" s="170"/>
      <c r="Q11" s="170"/>
      <c r="R11" s="170"/>
    </row>
    <row r="12" spans="2:43" ht="18" customHeight="1">
      <c r="D12" s="125" t="s">
        <v>61</v>
      </c>
      <c r="E12" s="127"/>
      <c r="F12" s="146" t="s">
        <v>65</v>
      </c>
      <c r="G12" s="147"/>
      <c r="H12" s="147"/>
      <c r="I12" s="148"/>
      <c r="J12" s="171" t="s">
        <v>62</v>
      </c>
      <c r="K12" s="171"/>
      <c r="L12" s="171"/>
      <c r="M12" s="171"/>
      <c r="N12" s="171" t="s">
        <v>232</v>
      </c>
      <c r="O12" s="171"/>
      <c r="P12" s="171"/>
      <c r="Q12" s="171"/>
      <c r="R12" s="171"/>
    </row>
    <row r="14" spans="2:43" ht="18" customHeight="1">
      <c r="C14" s="5" t="s">
        <v>30</v>
      </c>
      <c r="D14" s="5" t="s">
        <v>346</v>
      </c>
    </row>
    <row r="16" spans="2:43" ht="18" customHeight="1">
      <c r="D16" s="48" t="s">
        <v>74</v>
      </c>
      <c r="E16" s="213" t="s">
        <v>56</v>
      </c>
      <c r="F16" s="214"/>
      <c r="G16" s="214"/>
      <c r="H16" s="214"/>
      <c r="I16" s="214"/>
      <c r="J16" s="214"/>
      <c r="K16" s="214"/>
      <c r="L16" s="215"/>
      <c r="M16" s="213" t="s">
        <v>57</v>
      </c>
      <c r="N16" s="214"/>
      <c r="O16" s="214"/>
      <c r="P16" s="214"/>
      <c r="Q16" s="214"/>
      <c r="R16" s="214"/>
      <c r="S16" s="214"/>
      <c r="T16" s="214"/>
      <c r="U16" s="214"/>
      <c r="V16" s="214"/>
      <c r="W16" s="215"/>
      <c r="X16" s="213" t="s">
        <v>81</v>
      </c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5"/>
    </row>
    <row r="17" spans="4:42" ht="18" customHeight="1">
      <c r="D17" s="208">
        <f>1</f>
        <v>1</v>
      </c>
      <c r="E17" s="190" t="s">
        <v>99</v>
      </c>
      <c r="F17" s="191"/>
      <c r="G17" s="191"/>
      <c r="H17" s="191"/>
      <c r="I17" s="191"/>
      <c r="J17" s="191"/>
      <c r="K17" s="191"/>
      <c r="L17" s="192"/>
      <c r="M17" s="190" t="s">
        <v>601</v>
      </c>
      <c r="N17" s="191"/>
      <c r="O17" s="191"/>
      <c r="P17" s="191"/>
      <c r="Q17" s="191"/>
      <c r="R17" s="191"/>
      <c r="S17" s="191"/>
      <c r="T17" s="191"/>
      <c r="U17" s="191"/>
      <c r="V17" s="191"/>
      <c r="W17" s="192"/>
      <c r="X17" s="207" t="s">
        <v>109</v>
      </c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1"/>
    </row>
    <row r="18" spans="4:42" ht="18" customHeight="1">
      <c r="D18" s="208"/>
      <c r="E18" s="193"/>
      <c r="F18" s="194"/>
      <c r="G18" s="194"/>
      <c r="H18" s="194"/>
      <c r="I18" s="194"/>
      <c r="J18" s="194"/>
      <c r="K18" s="194"/>
      <c r="L18" s="195"/>
      <c r="M18" s="193"/>
      <c r="N18" s="194"/>
      <c r="O18" s="194"/>
      <c r="P18" s="194"/>
      <c r="Q18" s="194"/>
      <c r="R18" s="194"/>
      <c r="S18" s="194"/>
      <c r="T18" s="194"/>
      <c r="U18" s="194"/>
      <c r="V18" s="194"/>
      <c r="W18" s="195"/>
      <c r="X18" s="202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4"/>
    </row>
    <row r="19" spans="4:42" ht="18" customHeight="1">
      <c r="D19" s="205">
        <f>$D17+1</f>
        <v>2</v>
      </c>
      <c r="E19" s="190" t="s">
        <v>100</v>
      </c>
      <c r="F19" s="191"/>
      <c r="G19" s="191"/>
      <c r="H19" s="191"/>
      <c r="I19" s="191"/>
      <c r="J19" s="191"/>
      <c r="K19" s="191"/>
      <c r="L19" s="192"/>
      <c r="M19" s="190" t="s">
        <v>602</v>
      </c>
      <c r="N19" s="191"/>
      <c r="O19" s="191"/>
      <c r="P19" s="191"/>
      <c r="Q19" s="191"/>
      <c r="R19" s="191"/>
      <c r="S19" s="191"/>
      <c r="T19" s="191"/>
      <c r="U19" s="191"/>
      <c r="V19" s="191"/>
      <c r="W19" s="192"/>
      <c r="X19" s="190" t="s">
        <v>110</v>
      </c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1"/>
    </row>
    <row r="20" spans="4:42" ht="18" customHeight="1">
      <c r="D20" s="206"/>
      <c r="E20" s="193"/>
      <c r="F20" s="194"/>
      <c r="G20" s="194"/>
      <c r="H20" s="194"/>
      <c r="I20" s="194"/>
      <c r="J20" s="194"/>
      <c r="K20" s="194"/>
      <c r="L20" s="195"/>
      <c r="M20" s="193"/>
      <c r="N20" s="194"/>
      <c r="O20" s="194"/>
      <c r="P20" s="194"/>
      <c r="Q20" s="194"/>
      <c r="R20" s="194"/>
      <c r="S20" s="194"/>
      <c r="T20" s="194"/>
      <c r="U20" s="194"/>
      <c r="V20" s="194"/>
      <c r="W20" s="195"/>
      <c r="X20" s="202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4"/>
    </row>
    <row r="21" spans="4:42" ht="18" customHeight="1">
      <c r="D21" s="205">
        <f>$D19+1</f>
        <v>3</v>
      </c>
      <c r="E21" s="190" t="s">
        <v>101</v>
      </c>
      <c r="F21" s="191"/>
      <c r="G21" s="191"/>
      <c r="H21" s="191"/>
      <c r="I21" s="191"/>
      <c r="J21" s="191"/>
      <c r="K21" s="191"/>
      <c r="L21" s="192"/>
      <c r="M21" s="190" t="s">
        <v>770</v>
      </c>
      <c r="N21" s="191"/>
      <c r="O21" s="191"/>
      <c r="P21" s="191"/>
      <c r="Q21" s="191"/>
      <c r="R21" s="191"/>
      <c r="S21" s="191"/>
      <c r="T21" s="191"/>
      <c r="U21" s="191"/>
      <c r="V21" s="191"/>
      <c r="W21" s="192"/>
      <c r="X21" s="190" t="s">
        <v>769</v>
      </c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1"/>
    </row>
    <row r="22" spans="4:42" ht="18" customHeight="1">
      <c r="D22" s="211"/>
      <c r="E22" s="197"/>
      <c r="F22" s="198"/>
      <c r="G22" s="198"/>
      <c r="H22" s="198"/>
      <c r="I22" s="198"/>
      <c r="J22" s="198"/>
      <c r="K22" s="198"/>
      <c r="L22" s="199"/>
      <c r="M22" s="197"/>
      <c r="N22" s="198"/>
      <c r="O22" s="198"/>
      <c r="P22" s="198"/>
      <c r="Q22" s="198"/>
      <c r="R22" s="198"/>
      <c r="S22" s="198"/>
      <c r="T22" s="198"/>
      <c r="U22" s="198"/>
      <c r="V22" s="198"/>
      <c r="W22" s="199"/>
      <c r="X22" s="197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10"/>
    </row>
    <row r="23" spans="4:42" ht="18" customHeight="1">
      <c r="D23" s="211"/>
      <c r="E23" s="197"/>
      <c r="F23" s="198"/>
      <c r="G23" s="198"/>
      <c r="H23" s="198"/>
      <c r="I23" s="198"/>
      <c r="J23" s="198"/>
      <c r="K23" s="198"/>
      <c r="L23" s="199"/>
      <c r="M23" s="197"/>
      <c r="N23" s="198"/>
      <c r="O23" s="198"/>
      <c r="P23" s="198"/>
      <c r="Q23" s="198"/>
      <c r="R23" s="198"/>
      <c r="S23" s="198"/>
      <c r="T23" s="198"/>
      <c r="U23" s="198"/>
      <c r="V23" s="198"/>
      <c r="W23" s="199"/>
      <c r="X23" s="197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  <c r="AN23" s="209"/>
      <c r="AO23" s="209"/>
      <c r="AP23" s="210"/>
    </row>
    <row r="24" spans="4:42" ht="18" customHeight="1">
      <c r="D24" s="206"/>
      <c r="E24" s="193"/>
      <c r="F24" s="194"/>
      <c r="G24" s="194"/>
      <c r="H24" s="194"/>
      <c r="I24" s="194"/>
      <c r="J24" s="194"/>
      <c r="K24" s="194"/>
      <c r="L24" s="195"/>
      <c r="M24" s="193"/>
      <c r="N24" s="194"/>
      <c r="O24" s="194"/>
      <c r="P24" s="194"/>
      <c r="Q24" s="194"/>
      <c r="R24" s="194"/>
      <c r="S24" s="194"/>
      <c r="T24" s="194"/>
      <c r="U24" s="194"/>
      <c r="V24" s="194"/>
      <c r="W24" s="195"/>
      <c r="X24" s="202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4"/>
    </row>
    <row r="25" spans="4:42" ht="18" customHeight="1">
      <c r="D25" s="205">
        <f>$D21+1</f>
        <v>4</v>
      </c>
      <c r="E25" s="190" t="s">
        <v>744</v>
      </c>
      <c r="F25" s="191"/>
      <c r="G25" s="191"/>
      <c r="H25" s="191"/>
      <c r="I25" s="191"/>
      <c r="J25" s="191"/>
      <c r="K25" s="191"/>
      <c r="L25" s="192"/>
      <c r="M25" s="190" t="s">
        <v>745</v>
      </c>
      <c r="N25" s="191"/>
      <c r="O25" s="191"/>
      <c r="P25" s="191"/>
      <c r="Q25" s="191"/>
      <c r="R25" s="191"/>
      <c r="S25" s="191"/>
      <c r="T25" s="191"/>
      <c r="U25" s="191"/>
      <c r="V25" s="191"/>
      <c r="W25" s="192"/>
      <c r="X25" s="190" t="s">
        <v>1403</v>
      </c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1"/>
    </row>
    <row r="26" spans="4:42" ht="18" customHeight="1">
      <c r="D26" s="211"/>
      <c r="E26" s="197"/>
      <c r="F26" s="198"/>
      <c r="G26" s="198"/>
      <c r="H26" s="198"/>
      <c r="I26" s="198"/>
      <c r="J26" s="198"/>
      <c r="K26" s="198"/>
      <c r="L26" s="199"/>
      <c r="M26" s="197"/>
      <c r="N26" s="198"/>
      <c r="O26" s="198"/>
      <c r="P26" s="198"/>
      <c r="Q26" s="198"/>
      <c r="R26" s="198"/>
      <c r="S26" s="198"/>
      <c r="T26" s="198"/>
      <c r="U26" s="198"/>
      <c r="V26" s="198"/>
      <c r="W26" s="199"/>
      <c r="X26" s="197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10"/>
    </row>
    <row r="27" spans="4:42" ht="18" customHeight="1">
      <c r="D27" s="211"/>
      <c r="E27" s="197"/>
      <c r="F27" s="198"/>
      <c r="G27" s="198"/>
      <c r="H27" s="198"/>
      <c r="I27" s="198"/>
      <c r="J27" s="198"/>
      <c r="K27" s="198"/>
      <c r="L27" s="199"/>
      <c r="M27" s="197"/>
      <c r="N27" s="198"/>
      <c r="O27" s="198"/>
      <c r="P27" s="198"/>
      <c r="Q27" s="198"/>
      <c r="R27" s="198"/>
      <c r="S27" s="198"/>
      <c r="T27" s="198"/>
      <c r="U27" s="198"/>
      <c r="V27" s="198"/>
      <c r="W27" s="199"/>
      <c r="X27" s="197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10"/>
    </row>
    <row r="28" spans="4:42" ht="18" customHeight="1">
      <c r="D28" s="211"/>
      <c r="E28" s="197"/>
      <c r="F28" s="198"/>
      <c r="G28" s="198"/>
      <c r="H28" s="198"/>
      <c r="I28" s="198"/>
      <c r="J28" s="198"/>
      <c r="K28" s="198"/>
      <c r="L28" s="199"/>
      <c r="M28" s="197"/>
      <c r="N28" s="198"/>
      <c r="O28" s="198"/>
      <c r="P28" s="198"/>
      <c r="Q28" s="198"/>
      <c r="R28" s="198"/>
      <c r="S28" s="198"/>
      <c r="T28" s="198"/>
      <c r="U28" s="198"/>
      <c r="V28" s="198"/>
      <c r="W28" s="199"/>
      <c r="X28" s="197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10"/>
    </row>
    <row r="29" spans="4:42" ht="18" customHeight="1">
      <c r="D29" s="206"/>
      <c r="E29" s="193"/>
      <c r="F29" s="194"/>
      <c r="G29" s="194"/>
      <c r="H29" s="194"/>
      <c r="I29" s="194"/>
      <c r="J29" s="194"/>
      <c r="K29" s="194"/>
      <c r="L29" s="195"/>
      <c r="M29" s="193"/>
      <c r="N29" s="194"/>
      <c r="O29" s="194"/>
      <c r="P29" s="194"/>
      <c r="Q29" s="194"/>
      <c r="R29" s="194"/>
      <c r="S29" s="194"/>
      <c r="T29" s="194"/>
      <c r="U29" s="194"/>
      <c r="V29" s="194"/>
      <c r="W29" s="195"/>
      <c r="X29" s="202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3"/>
      <c r="AJ29" s="203"/>
      <c r="AK29" s="203"/>
      <c r="AL29" s="203"/>
      <c r="AM29" s="203"/>
      <c r="AN29" s="203"/>
      <c r="AO29" s="203"/>
      <c r="AP29" s="204"/>
    </row>
    <row r="30" spans="4:42" ht="18" customHeight="1">
      <c r="D30" s="205">
        <f>$D25+1</f>
        <v>5</v>
      </c>
      <c r="E30" s="190" t="s">
        <v>600</v>
      </c>
      <c r="F30" s="191"/>
      <c r="G30" s="191"/>
      <c r="H30" s="191"/>
      <c r="I30" s="191"/>
      <c r="J30" s="191"/>
      <c r="K30" s="191"/>
      <c r="L30" s="192"/>
      <c r="M30" s="190" t="s">
        <v>712</v>
      </c>
      <c r="N30" s="191"/>
      <c r="O30" s="191"/>
      <c r="P30" s="191"/>
      <c r="Q30" s="191"/>
      <c r="R30" s="191"/>
      <c r="S30" s="191"/>
      <c r="T30" s="191"/>
      <c r="U30" s="191"/>
      <c r="V30" s="191"/>
      <c r="W30" s="192"/>
      <c r="X30" s="190" t="s">
        <v>714</v>
      </c>
      <c r="Y30" s="200"/>
      <c r="Z30" s="200"/>
      <c r="AA30" s="200"/>
      <c r="AB30" s="200"/>
      <c r="AC30" s="200"/>
      <c r="AD30" s="200"/>
      <c r="AE30" s="200"/>
      <c r="AF30" s="200"/>
      <c r="AG30" s="200"/>
      <c r="AH30" s="200"/>
      <c r="AI30" s="200"/>
      <c r="AJ30" s="200"/>
      <c r="AK30" s="200"/>
      <c r="AL30" s="200"/>
      <c r="AM30" s="200"/>
      <c r="AN30" s="200"/>
      <c r="AO30" s="200"/>
      <c r="AP30" s="201"/>
    </row>
    <row r="31" spans="4:42" ht="18" customHeight="1">
      <c r="D31" s="206"/>
      <c r="E31" s="193"/>
      <c r="F31" s="194"/>
      <c r="G31" s="194"/>
      <c r="H31" s="194"/>
      <c r="I31" s="194"/>
      <c r="J31" s="194"/>
      <c r="K31" s="194"/>
      <c r="L31" s="195"/>
      <c r="M31" s="193"/>
      <c r="N31" s="194"/>
      <c r="O31" s="194"/>
      <c r="P31" s="194"/>
      <c r="Q31" s="194"/>
      <c r="R31" s="194"/>
      <c r="S31" s="194"/>
      <c r="T31" s="194"/>
      <c r="U31" s="194"/>
      <c r="V31" s="194"/>
      <c r="W31" s="195"/>
      <c r="X31" s="202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4"/>
    </row>
    <row r="32" spans="4:42" ht="18" customHeight="1">
      <c r="D32" s="205">
        <f>$D30+1</f>
        <v>6</v>
      </c>
      <c r="E32" s="190" t="s">
        <v>692</v>
      </c>
      <c r="F32" s="191"/>
      <c r="G32" s="191"/>
      <c r="H32" s="191"/>
      <c r="I32" s="191"/>
      <c r="J32" s="191"/>
      <c r="K32" s="191"/>
      <c r="L32" s="192"/>
      <c r="M32" s="190" t="s">
        <v>691</v>
      </c>
      <c r="N32" s="191"/>
      <c r="O32" s="191"/>
      <c r="P32" s="191"/>
      <c r="Q32" s="191"/>
      <c r="R32" s="191"/>
      <c r="S32" s="191"/>
      <c r="T32" s="191"/>
      <c r="U32" s="191"/>
      <c r="V32" s="191"/>
      <c r="W32" s="192"/>
      <c r="X32" s="190" t="s">
        <v>702</v>
      </c>
      <c r="Y32" s="200"/>
      <c r="Z32" s="200"/>
      <c r="AA32" s="200"/>
      <c r="AB32" s="200"/>
      <c r="AC32" s="200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1"/>
    </row>
    <row r="33" spans="3:42" ht="18" customHeight="1">
      <c r="D33" s="206"/>
      <c r="E33" s="193"/>
      <c r="F33" s="194"/>
      <c r="G33" s="194"/>
      <c r="H33" s="194"/>
      <c r="I33" s="194"/>
      <c r="J33" s="194"/>
      <c r="K33" s="194"/>
      <c r="L33" s="195"/>
      <c r="M33" s="193"/>
      <c r="N33" s="194"/>
      <c r="O33" s="194"/>
      <c r="P33" s="194"/>
      <c r="Q33" s="194"/>
      <c r="R33" s="194"/>
      <c r="S33" s="194"/>
      <c r="T33" s="194"/>
      <c r="U33" s="194"/>
      <c r="V33" s="194"/>
      <c r="W33" s="195"/>
      <c r="X33" s="202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3"/>
      <c r="AO33" s="203"/>
      <c r="AP33" s="204"/>
    </row>
    <row r="34" spans="3:42" ht="18" customHeight="1">
      <c r="D34" s="205">
        <f>$D32+1</f>
        <v>7</v>
      </c>
      <c r="E34" s="190" t="s">
        <v>102</v>
      </c>
      <c r="F34" s="191"/>
      <c r="G34" s="191"/>
      <c r="H34" s="191"/>
      <c r="I34" s="191"/>
      <c r="J34" s="191"/>
      <c r="K34" s="191"/>
      <c r="L34" s="192"/>
      <c r="M34" s="190" t="s">
        <v>603</v>
      </c>
      <c r="N34" s="191"/>
      <c r="O34" s="191"/>
      <c r="P34" s="191"/>
      <c r="Q34" s="191"/>
      <c r="R34" s="191"/>
      <c r="S34" s="191"/>
      <c r="T34" s="191"/>
      <c r="U34" s="191"/>
      <c r="V34" s="191"/>
      <c r="W34" s="192"/>
      <c r="X34" s="190" t="s">
        <v>866</v>
      </c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1"/>
    </row>
    <row r="35" spans="3:42" ht="18" customHeight="1">
      <c r="D35" s="206"/>
      <c r="E35" s="193"/>
      <c r="F35" s="194"/>
      <c r="G35" s="194"/>
      <c r="H35" s="194"/>
      <c r="I35" s="194"/>
      <c r="J35" s="194"/>
      <c r="K35" s="194"/>
      <c r="L35" s="195"/>
      <c r="M35" s="193"/>
      <c r="N35" s="194"/>
      <c r="O35" s="194"/>
      <c r="P35" s="194"/>
      <c r="Q35" s="194"/>
      <c r="R35" s="194"/>
      <c r="S35" s="194"/>
      <c r="T35" s="194"/>
      <c r="U35" s="194"/>
      <c r="V35" s="194"/>
      <c r="W35" s="195"/>
      <c r="X35" s="202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204"/>
    </row>
    <row r="36" spans="3:42" ht="18" customHeight="1">
      <c r="D36" s="205">
        <f>$D34+1</f>
        <v>8</v>
      </c>
      <c r="E36" s="190" t="s">
        <v>103</v>
      </c>
      <c r="F36" s="191"/>
      <c r="G36" s="191"/>
      <c r="H36" s="191"/>
      <c r="I36" s="191"/>
      <c r="J36" s="191"/>
      <c r="K36" s="191"/>
      <c r="L36" s="192"/>
      <c r="M36" s="190" t="s">
        <v>106</v>
      </c>
      <c r="N36" s="191"/>
      <c r="O36" s="191"/>
      <c r="P36" s="191"/>
      <c r="Q36" s="191"/>
      <c r="R36" s="191"/>
      <c r="S36" s="191"/>
      <c r="T36" s="191"/>
      <c r="U36" s="191"/>
      <c r="V36" s="191"/>
      <c r="W36" s="192"/>
      <c r="X36" s="190" t="s">
        <v>867</v>
      </c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1"/>
    </row>
    <row r="37" spans="3:42" ht="18" customHeight="1">
      <c r="D37" s="206"/>
      <c r="E37" s="193"/>
      <c r="F37" s="194"/>
      <c r="G37" s="194"/>
      <c r="H37" s="194"/>
      <c r="I37" s="194"/>
      <c r="J37" s="194"/>
      <c r="K37" s="194"/>
      <c r="L37" s="195"/>
      <c r="M37" s="193"/>
      <c r="N37" s="194"/>
      <c r="O37" s="194"/>
      <c r="P37" s="194"/>
      <c r="Q37" s="194"/>
      <c r="R37" s="194"/>
      <c r="S37" s="194"/>
      <c r="T37" s="194"/>
      <c r="U37" s="194"/>
      <c r="V37" s="194"/>
      <c r="W37" s="195"/>
      <c r="X37" s="202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4"/>
    </row>
    <row r="38" spans="3:42" ht="18" customHeight="1">
      <c r="D38" s="205">
        <f>$D36+1</f>
        <v>9</v>
      </c>
      <c r="E38" s="190" t="s">
        <v>543</v>
      </c>
      <c r="F38" s="191"/>
      <c r="G38" s="191"/>
      <c r="H38" s="191"/>
      <c r="I38" s="191"/>
      <c r="J38" s="191"/>
      <c r="K38" s="191"/>
      <c r="L38" s="192"/>
      <c r="M38" s="190" t="s">
        <v>107</v>
      </c>
      <c r="N38" s="191"/>
      <c r="O38" s="191"/>
      <c r="P38" s="191"/>
      <c r="Q38" s="191"/>
      <c r="R38" s="191"/>
      <c r="S38" s="191"/>
      <c r="T38" s="191"/>
      <c r="U38" s="191"/>
      <c r="V38" s="191"/>
      <c r="W38" s="192"/>
      <c r="X38" s="190" t="s">
        <v>868</v>
      </c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2"/>
    </row>
    <row r="39" spans="3:42" ht="18" customHeight="1">
      <c r="D39" s="206"/>
      <c r="E39" s="193"/>
      <c r="F39" s="194"/>
      <c r="G39" s="194"/>
      <c r="H39" s="194"/>
      <c r="I39" s="194"/>
      <c r="J39" s="194"/>
      <c r="K39" s="194"/>
      <c r="L39" s="195"/>
      <c r="M39" s="193"/>
      <c r="N39" s="194"/>
      <c r="O39" s="194"/>
      <c r="P39" s="194"/>
      <c r="Q39" s="194"/>
      <c r="R39" s="194"/>
      <c r="S39" s="194"/>
      <c r="T39" s="194"/>
      <c r="U39" s="194"/>
      <c r="V39" s="194"/>
      <c r="W39" s="195"/>
      <c r="X39" s="193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5"/>
    </row>
    <row r="40" spans="3:42" ht="18" customHeight="1">
      <c r="D40" s="205">
        <f>$D38+1</f>
        <v>10</v>
      </c>
      <c r="E40" s="190" t="s">
        <v>104</v>
      </c>
      <c r="F40" s="191"/>
      <c r="G40" s="191"/>
      <c r="H40" s="191"/>
      <c r="I40" s="191"/>
      <c r="J40" s="191"/>
      <c r="K40" s="191"/>
      <c r="L40" s="192"/>
      <c r="M40" s="190" t="s">
        <v>108</v>
      </c>
      <c r="N40" s="191"/>
      <c r="O40" s="191"/>
      <c r="P40" s="191"/>
      <c r="Q40" s="191"/>
      <c r="R40" s="191"/>
      <c r="S40" s="191"/>
      <c r="T40" s="191"/>
      <c r="U40" s="191"/>
      <c r="V40" s="191"/>
      <c r="W40" s="192"/>
      <c r="X40" s="190" t="s">
        <v>111</v>
      </c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1"/>
    </row>
    <row r="41" spans="3:42" ht="18" customHeight="1">
      <c r="D41" s="206"/>
      <c r="E41" s="193"/>
      <c r="F41" s="194"/>
      <c r="G41" s="194"/>
      <c r="H41" s="194"/>
      <c r="I41" s="194"/>
      <c r="J41" s="194"/>
      <c r="K41" s="194"/>
      <c r="L41" s="195"/>
      <c r="M41" s="193"/>
      <c r="N41" s="194"/>
      <c r="O41" s="194"/>
      <c r="P41" s="194"/>
      <c r="Q41" s="194"/>
      <c r="R41" s="194"/>
      <c r="S41" s="194"/>
      <c r="T41" s="194"/>
      <c r="U41" s="194"/>
      <c r="V41" s="194"/>
      <c r="W41" s="195"/>
      <c r="X41" s="202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04"/>
    </row>
    <row r="42" spans="3:42" ht="18" customHeight="1">
      <c r="D42" s="205">
        <f>$D40+1</f>
        <v>11</v>
      </c>
      <c r="E42" s="190" t="s">
        <v>105</v>
      </c>
      <c r="F42" s="191"/>
      <c r="G42" s="191"/>
      <c r="H42" s="191"/>
      <c r="I42" s="191"/>
      <c r="J42" s="191"/>
      <c r="K42" s="191"/>
      <c r="L42" s="192"/>
      <c r="M42" s="190" t="s">
        <v>604</v>
      </c>
      <c r="N42" s="191"/>
      <c r="O42" s="191"/>
      <c r="P42" s="191"/>
      <c r="Q42" s="191"/>
      <c r="R42" s="191"/>
      <c r="S42" s="191"/>
      <c r="T42" s="191"/>
      <c r="U42" s="191"/>
      <c r="V42" s="191"/>
      <c r="W42" s="192"/>
      <c r="X42" s="190" t="s">
        <v>869</v>
      </c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1"/>
    </row>
    <row r="43" spans="3:42" ht="18" customHeight="1">
      <c r="D43" s="206"/>
      <c r="E43" s="193"/>
      <c r="F43" s="194"/>
      <c r="G43" s="194"/>
      <c r="H43" s="194"/>
      <c r="I43" s="194"/>
      <c r="J43" s="194"/>
      <c r="K43" s="194"/>
      <c r="L43" s="195"/>
      <c r="M43" s="193"/>
      <c r="N43" s="194"/>
      <c r="O43" s="194"/>
      <c r="P43" s="194"/>
      <c r="Q43" s="194"/>
      <c r="R43" s="194"/>
      <c r="S43" s="194"/>
      <c r="T43" s="194"/>
      <c r="U43" s="194"/>
      <c r="V43" s="194"/>
      <c r="W43" s="195"/>
      <c r="X43" s="202"/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203"/>
      <c r="AL43" s="203"/>
      <c r="AM43" s="203"/>
      <c r="AN43" s="203"/>
      <c r="AO43" s="203"/>
      <c r="AP43" s="204"/>
    </row>
    <row r="44" spans="3:42" ht="18" customHeight="1">
      <c r="D44" s="205">
        <f>$D42+1</f>
        <v>12</v>
      </c>
      <c r="E44" s="190" t="s">
        <v>721</v>
      </c>
      <c r="F44" s="191"/>
      <c r="G44" s="191"/>
      <c r="H44" s="191"/>
      <c r="I44" s="191"/>
      <c r="J44" s="191"/>
      <c r="K44" s="191"/>
      <c r="L44" s="192"/>
      <c r="M44" s="190" t="s">
        <v>723</v>
      </c>
      <c r="N44" s="191"/>
      <c r="O44" s="191"/>
      <c r="P44" s="191"/>
      <c r="Q44" s="191"/>
      <c r="R44" s="191"/>
      <c r="S44" s="191"/>
      <c r="T44" s="191"/>
      <c r="U44" s="191"/>
      <c r="V44" s="191"/>
      <c r="W44" s="192"/>
      <c r="X44" s="190" t="s">
        <v>870</v>
      </c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200"/>
      <c r="AL44" s="200"/>
      <c r="AM44" s="200"/>
      <c r="AN44" s="200"/>
      <c r="AO44" s="200"/>
      <c r="AP44" s="201"/>
    </row>
    <row r="45" spans="3:42" ht="18" customHeight="1">
      <c r="D45" s="206"/>
      <c r="E45" s="193"/>
      <c r="F45" s="194"/>
      <c r="G45" s="194"/>
      <c r="H45" s="194"/>
      <c r="I45" s="194"/>
      <c r="J45" s="194"/>
      <c r="K45" s="194"/>
      <c r="L45" s="195"/>
      <c r="M45" s="193"/>
      <c r="N45" s="194"/>
      <c r="O45" s="194"/>
      <c r="P45" s="194"/>
      <c r="Q45" s="194"/>
      <c r="R45" s="194"/>
      <c r="S45" s="194"/>
      <c r="T45" s="194"/>
      <c r="U45" s="194"/>
      <c r="V45" s="194"/>
      <c r="W45" s="195"/>
      <c r="X45" s="202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4"/>
    </row>
    <row r="47" spans="3:42" ht="17" customHeight="1">
      <c r="C47" s="5" t="s">
        <v>32</v>
      </c>
      <c r="D47" s="5" t="s">
        <v>150</v>
      </c>
    </row>
    <row r="48" spans="3:42" ht="17" customHeight="1">
      <c r="D48" s="19"/>
      <c r="E48" s="20"/>
    </row>
    <row r="49" spans="4:42" ht="18" customHeight="1">
      <c r="D49" s="49" t="s">
        <v>605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4:42" ht="18" customHeight="1">
      <c r="D50" s="49" t="s">
        <v>51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4:42" ht="18" customHeight="1">
      <c r="D51" s="50" t="s">
        <v>606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4:42" ht="18" customHeight="1">
      <c r="D52" s="49" t="s">
        <v>52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4:42" ht="18" customHeight="1">
      <c r="D53" s="49" t="s">
        <v>607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4:42" ht="18" customHeight="1">
      <c r="D54" s="50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4:42" ht="18" customHeight="1">
      <c r="D55" s="50" t="s">
        <v>767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4:42" ht="18" customHeight="1">
      <c r="D56" s="50" t="s">
        <v>871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4:42" ht="18" customHeight="1">
      <c r="D57" s="50" t="s">
        <v>746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4:42" ht="18" customHeight="1">
      <c r="D58" s="50" t="s">
        <v>872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4:42" ht="18" customHeight="1">
      <c r="D59" s="50" t="s">
        <v>659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4:42" ht="18" customHeight="1">
      <c r="D60" s="50" t="s">
        <v>713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4:42" ht="18" customHeight="1">
      <c r="D61" s="50" t="s">
        <v>715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4:42" ht="18" customHeight="1">
      <c r="D62" s="50" t="s">
        <v>701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4:42" ht="18" customHeight="1">
      <c r="D63" s="50" t="s">
        <v>693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4:42" ht="18" customHeight="1">
      <c r="D64" s="50" t="s">
        <v>716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4:42" ht="18" customHeight="1"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4:42" ht="18" customHeight="1">
      <c r="D66" s="49" t="s">
        <v>608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4:42" ht="18" customHeight="1">
      <c r="D67" s="50" t="s">
        <v>690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4:42" ht="18" customHeight="1">
      <c r="D68" s="49" t="s">
        <v>609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4:42" ht="18" customHeight="1">
      <c r="D69" s="49" t="s">
        <v>873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4:42" ht="18" customHeight="1">
      <c r="D70" s="50" t="s">
        <v>689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4:42" ht="18" customHeight="1">
      <c r="D71" s="50" t="s">
        <v>610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4:42" ht="18" customHeight="1">
      <c r="D72" s="50" t="s">
        <v>874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4:42" ht="18" customHeight="1">
      <c r="D73" s="50" t="s">
        <v>688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4:42" ht="18" customHeight="1">
      <c r="D74" s="50" t="s">
        <v>611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4:42" ht="18" customHeight="1">
      <c r="D75" s="50" t="s">
        <v>875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4:42" ht="18" customHeight="1">
      <c r="D76" s="49" t="s">
        <v>54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4:42" ht="18" customHeight="1">
      <c r="D77" s="49" t="s">
        <v>660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4:42" ht="18" customHeight="1">
      <c r="D78" s="49" t="s">
        <v>55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4:42" ht="18" customHeight="1"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4:42" ht="18" customHeight="1">
      <c r="D80" s="49" t="s">
        <v>612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2:42" ht="18" customHeight="1">
      <c r="D81" s="49" t="s">
        <v>876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2:42" ht="18" customHeight="1">
      <c r="D82" s="49" t="s">
        <v>613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2:42" ht="18" customHeight="1">
      <c r="D83" s="49" t="s">
        <v>877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2:42" ht="18" customHeight="1">
      <c r="D84" s="49" t="s">
        <v>722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2:42" ht="18" customHeight="1">
      <c r="D85" s="49" t="s">
        <v>724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2:42" ht="18" customHeight="1">
      <c r="D86" s="49" t="s">
        <v>878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8" spans="2:42" ht="18" customHeight="1">
      <c r="B88" s="5" t="s">
        <v>26</v>
      </c>
      <c r="C88" s="5" t="s">
        <v>98</v>
      </c>
    </row>
    <row r="90" spans="2:42" ht="18" customHeight="1">
      <c r="C90" s="5" t="s">
        <v>29</v>
      </c>
      <c r="D90" s="5" t="s">
        <v>49</v>
      </c>
      <c r="I90" s="5" t="s">
        <v>97</v>
      </c>
    </row>
    <row r="92" spans="2:42" ht="18" customHeight="1">
      <c r="C92" s="5" t="s">
        <v>28</v>
      </c>
      <c r="D92" s="5" t="s">
        <v>58</v>
      </c>
    </row>
    <row r="94" spans="2:42" ht="18" customHeight="1">
      <c r="D94" s="216"/>
      <c r="E94" s="216"/>
      <c r="F94" s="170" t="s">
        <v>59</v>
      </c>
      <c r="G94" s="170"/>
      <c r="H94" s="170"/>
      <c r="I94" s="170"/>
      <c r="J94" s="170" t="s">
        <v>60</v>
      </c>
      <c r="K94" s="170"/>
      <c r="L94" s="170"/>
      <c r="M94" s="170"/>
      <c r="N94" s="170" t="s">
        <v>112</v>
      </c>
      <c r="O94" s="170"/>
      <c r="P94" s="170"/>
      <c r="Q94" s="170"/>
      <c r="R94" s="170"/>
    </row>
    <row r="95" spans="2:42" ht="18" customHeight="1">
      <c r="D95" s="208" t="s">
        <v>61</v>
      </c>
      <c r="E95" s="208"/>
      <c r="F95" s="171" t="s">
        <v>65</v>
      </c>
      <c r="G95" s="171"/>
      <c r="H95" s="171"/>
      <c r="I95" s="171"/>
      <c r="J95" s="171" t="s">
        <v>62</v>
      </c>
      <c r="K95" s="171"/>
      <c r="L95" s="171"/>
      <c r="M95" s="171"/>
      <c r="N95" s="171" t="s">
        <v>232</v>
      </c>
      <c r="O95" s="171"/>
      <c r="P95" s="171"/>
      <c r="Q95" s="171"/>
      <c r="R95" s="171"/>
    </row>
    <row r="97" spans="3:42" ht="18" customHeight="1">
      <c r="C97" s="5" t="s">
        <v>30</v>
      </c>
      <c r="D97" s="5" t="s">
        <v>346</v>
      </c>
    </row>
    <row r="99" spans="3:42" ht="18" customHeight="1">
      <c r="D99" s="48" t="s">
        <v>74</v>
      </c>
      <c r="E99" s="213" t="s">
        <v>56</v>
      </c>
      <c r="F99" s="214"/>
      <c r="G99" s="214"/>
      <c r="H99" s="214"/>
      <c r="I99" s="214"/>
      <c r="J99" s="214"/>
      <c r="K99" s="214"/>
      <c r="L99" s="215"/>
      <c r="M99" s="51" t="s">
        <v>57</v>
      </c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213" t="s">
        <v>81</v>
      </c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  <c r="AJ99" s="214"/>
      <c r="AK99" s="214"/>
      <c r="AL99" s="214"/>
      <c r="AM99" s="214"/>
      <c r="AN99" s="214"/>
      <c r="AO99" s="214"/>
      <c r="AP99" s="215"/>
    </row>
    <row r="100" spans="3:42" ht="18" customHeight="1">
      <c r="D100" s="208">
        <f>1</f>
        <v>1</v>
      </c>
      <c r="E100" s="207" t="s">
        <v>71</v>
      </c>
      <c r="F100" s="200"/>
      <c r="G100" s="200"/>
      <c r="H100" s="200"/>
      <c r="I100" s="200"/>
      <c r="J100" s="200"/>
      <c r="K100" s="200"/>
      <c r="L100" s="201"/>
      <c r="M100" s="207" t="s">
        <v>80</v>
      </c>
      <c r="N100" s="200"/>
      <c r="O100" s="200"/>
      <c r="P100" s="200"/>
      <c r="Q100" s="200"/>
      <c r="R100" s="200"/>
      <c r="S100" s="200"/>
      <c r="T100" s="200"/>
      <c r="U100" s="200"/>
      <c r="V100" s="200"/>
      <c r="W100" s="201"/>
      <c r="X100" s="207" t="s">
        <v>83</v>
      </c>
      <c r="Y100" s="200"/>
      <c r="Z100" s="200"/>
      <c r="AA100" s="200"/>
      <c r="AB100" s="200"/>
      <c r="AC100" s="200"/>
      <c r="AD100" s="200"/>
      <c r="AE100" s="200"/>
      <c r="AF100" s="200"/>
      <c r="AG100" s="200"/>
      <c r="AH100" s="200"/>
      <c r="AI100" s="200"/>
      <c r="AJ100" s="200"/>
      <c r="AK100" s="200"/>
      <c r="AL100" s="200"/>
      <c r="AM100" s="200"/>
      <c r="AN100" s="200"/>
      <c r="AO100" s="200"/>
      <c r="AP100" s="201"/>
    </row>
    <row r="101" spans="3:42" ht="18" customHeight="1">
      <c r="D101" s="208"/>
      <c r="E101" s="202"/>
      <c r="F101" s="203"/>
      <c r="G101" s="203"/>
      <c r="H101" s="203"/>
      <c r="I101" s="203"/>
      <c r="J101" s="203"/>
      <c r="K101" s="203"/>
      <c r="L101" s="204"/>
      <c r="M101" s="202"/>
      <c r="N101" s="203"/>
      <c r="O101" s="203"/>
      <c r="P101" s="203"/>
      <c r="Q101" s="203"/>
      <c r="R101" s="203"/>
      <c r="S101" s="203"/>
      <c r="T101" s="203"/>
      <c r="U101" s="203"/>
      <c r="V101" s="203"/>
      <c r="W101" s="204"/>
      <c r="X101" s="202"/>
      <c r="Y101" s="203"/>
      <c r="Z101" s="203"/>
      <c r="AA101" s="203"/>
      <c r="AB101" s="203"/>
      <c r="AC101" s="203"/>
      <c r="AD101" s="203"/>
      <c r="AE101" s="203"/>
      <c r="AF101" s="203"/>
      <c r="AG101" s="203"/>
      <c r="AH101" s="203"/>
      <c r="AI101" s="203"/>
      <c r="AJ101" s="203"/>
      <c r="AK101" s="203"/>
      <c r="AL101" s="203"/>
      <c r="AM101" s="203"/>
      <c r="AN101" s="203"/>
      <c r="AO101" s="203"/>
      <c r="AP101" s="204"/>
    </row>
    <row r="102" spans="3:42" ht="18" customHeight="1">
      <c r="D102" s="205">
        <f>$D100+1</f>
        <v>2</v>
      </c>
      <c r="E102" s="207" t="s">
        <v>72</v>
      </c>
      <c r="F102" s="200"/>
      <c r="G102" s="200"/>
      <c r="H102" s="200"/>
      <c r="I102" s="200"/>
      <c r="J102" s="200"/>
      <c r="K102" s="200"/>
      <c r="L102" s="201"/>
      <c r="M102" s="207" t="s">
        <v>614</v>
      </c>
      <c r="N102" s="200"/>
      <c r="O102" s="200"/>
      <c r="P102" s="200"/>
      <c r="Q102" s="200"/>
      <c r="R102" s="200"/>
      <c r="S102" s="200"/>
      <c r="T102" s="200"/>
      <c r="U102" s="200"/>
      <c r="V102" s="200"/>
      <c r="W102" s="201"/>
      <c r="X102" s="190" t="s">
        <v>1068</v>
      </c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  <c r="AI102" s="200"/>
      <c r="AJ102" s="200"/>
      <c r="AK102" s="200"/>
      <c r="AL102" s="200"/>
      <c r="AM102" s="200"/>
      <c r="AN102" s="200"/>
      <c r="AO102" s="200"/>
      <c r="AP102" s="201"/>
    </row>
    <row r="103" spans="3:42" ht="18" customHeight="1">
      <c r="D103" s="206"/>
      <c r="E103" s="202"/>
      <c r="F103" s="203"/>
      <c r="G103" s="203"/>
      <c r="H103" s="203"/>
      <c r="I103" s="203"/>
      <c r="J103" s="203"/>
      <c r="K103" s="203"/>
      <c r="L103" s="204"/>
      <c r="M103" s="202"/>
      <c r="N103" s="203"/>
      <c r="O103" s="203"/>
      <c r="P103" s="203"/>
      <c r="Q103" s="203"/>
      <c r="R103" s="203"/>
      <c r="S103" s="203"/>
      <c r="T103" s="203"/>
      <c r="U103" s="203"/>
      <c r="V103" s="203"/>
      <c r="W103" s="204"/>
      <c r="X103" s="202"/>
      <c r="Y103" s="203"/>
      <c r="Z103" s="203"/>
      <c r="AA103" s="203"/>
      <c r="AB103" s="203"/>
      <c r="AC103" s="203"/>
      <c r="AD103" s="203"/>
      <c r="AE103" s="203"/>
      <c r="AF103" s="203"/>
      <c r="AG103" s="203"/>
      <c r="AH103" s="203"/>
      <c r="AI103" s="203"/>
      <c r="AJ103" s="203"/>
      <c r="AK103" s="203"/>
      <c r="AL103" s="203"/>
      <c r="AM103" s="203"/>
      <c r="AN103" s="203"/>
      <c r="AO103" s="203"/>
      <c r="AP103" s="204"/>
    </row>
    <row r="104" spans="3:42" ht="18" customHeight="1">
      <c r="D104" s="205">
        <f>$D102+1</f>
        <v>3</v>
      </c>
      <c r="E104" s="207" t="s">
        <v>73</v>
      </c>
      <c r="F104" s="200"/>
      <c r="G104" s="200"/>
      <c r="H104" s="200"/>
      <c r="I104" s="200"/>
      <c r="J104" s="200"/>
      <c r="K104" s="200"/>
      <c r="L104" s="201"/>
      <c r="M104" s="207" t="s">
        <v>615</v>
      </c>
      <c r="N104" s="200"/>
      <c r="O104" s="200"/>
      <c r="P104" s="200"/>
      <c r="Q104" s="200"/>
      <c r="R104" s="200"/>
      <c r="S104" s="200"/>
      <c r="T104" s="200"/>
      <c r="U104" s="200"/>
      <c r="V104" s="200"/>
      <c r="W104" s="201"/>
      <c r="X104" s="190" t="s">
        <v>1069</v>
      </c>
      <c r="Y104" s="200"/>
      <c r="Z104" s="200"/>
      <c r="AA104" s="200"/>
      <c r="AB104" s="200"/>
      <c r="AC104" s="200"/>
      <c r="AD104" s="200"/>
      <c r="AE104" s="200"/>
      <c r="AF104" s="200"/>
      <c r="AG104" s="200"/>
      <c r="AH104" s="200"/>
      <c r="AI104" s="200"/>
      <c r="AJ104" s="200"/>
      <c r="AK104" s="200"/>
      <c r="AL104" s="200"/>
      <c r="AM104" s="200"/>
      <c r="AN104" s="200"/>
      <c r="AO104" s="200"/>
      <c r="AP104" s="201"/>
    </row>
    <row r="105" spans="3:42" ht="18" customHeight="1">
      <c r="D105" s="206"/>
      <c r="E105" s="202"/>
      <c r="F105" s="203"/>
      <c r="G105" s="203"/>
      <c r="H105" s="203"/>
      <c r="I105" s="203"/>
      <c r="J105" s="203"/>
      <c r="K105" s="203"/>
      <c r="L105" s="204"/>
      <c r="M105" s="202"/>
      <c r="N105" s="203"/>
      <c r="O105" s="203"/>
      <c r="P105" s="203"/>
      <c r="Q105" s="203"/>
      <c r="R105" s="203"/>
      <c r="S105" s="203"/>
      <c r="T105" s="203"/>
      <c r="U105" s="203"/>
      <c r="V105" s="203"/>
      <c r="W105" s="204"/>
      <c r="X105" s="202"/>
      <c r="Y105" s="203"/>
      <c r="Z105" s="203"/>
      <c r="AA105" s="203"/>
      <c r="AB105" s="203"/>
      <c r="AC105" s="203"/>
      <c r="AD105" s="203"/>
      <c r="AE105" s="203"/>
      <c r="AF105" s="203"/>
      <c r="AG105" s="203"/>
      <c r="AH105" s="203"/>
      <c r="AI105" s="203"/>
      <c r="AJ105" s="203"/>
      <c r="AK105" s="203"/>
      <c r="AL105" s="203"/>
      <c r="AM105" s="203"/>
      <c r="AN105" s="203"/>
      <c r="AO105" s="203"/>
      <c r="AP105" s="204"/>
    </row>
    <row r="106" spans="3:42" ht="18" customHeight="1">
      <c r="D106" s="205">
        <f>$D104+1</f>
        <v>4</v>
      </c>
      <c r="E106" s="207" t="s">
        <v>75</v>
      </c>
      <c r="F106" s="200"/>
      <c r="G106" s="200"/>
      <c r="H106" s="200"/>
      <c r="I106" s="200"/>
      <c r="J106" s="200"/>
      <c r="K106" s="200"/>
      <c r="L106" s="201"/>
      <c r="M106" s="207" t="s">
        <v>616</v>
      </c>
      <c r="N106" s="200"/>
      <c r="O106" s="200"/>
      <c r="P106" s="200"/>
      <c r="Q106" s="200"/>
      <c r="R106" s="200"/>
      <c r="S106" s="200"/>
      <c r="T106" s="200"/>
      <c r="U106" s="200"/>
      <c r="V106" s="200"/>
      <c r="W106" s="201"/>
      <c r="X106" s="190" t="s">
        <v>85</v>
      </c>
      <c r="Y106" s="200"/>
      <c r="Z106" s="200"/>
      <c r="AA106" s="200"/>
      <c r="AB106" s="200"/>
      <c r="AC106" s="200"/>
      <c r="AD106" s="200"/>
      <c r="AE106" s="200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1"/>
    </row>
    <row r="107" spans="3:42" ht="18" customHeight="1">
      <c r="D107" s="211"/>
      <c r="E107" s="212"/>
      <c r="F107" s="209"/>
      <c r="G107" s="209"/>
      <c r="H107" s="209"/>
      <c r="I107" s="209"/>
      <c r="J107" s="209"/>
      <c r="K107" s="209"/>
      <c r="L107" s="210"/>
      <c r="M107" s="212"/>
      <c r="N107" s="209"/>
      <c r="O107" s="209"/>
      <c r="P107" s="209"/>
      <c r="Q107" s="209"/>
      <c r="R107" s="209"/>
      <c r="S107" s="209"/>
      <c r="T107" s="209"/>
      <c r="U107" s="209"/>
      <c r="V107" s="209"/>
      <c r="W107" s="210"/>
      <c r="X107" s="197"/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209"/>
      <c r="AL107" s="209"/>
      <c r="AM107" s="209"/>
      <c r="AN107" s="209"/>
      <c r="AO107" s="209"/>
      <c r="AP107" s="210"/>
    </row>
    <row r="108" spans="3:42" ht="18" customHeight="1">
      <c r="D108" s="206"/>
      <c r="E108" s="202"/>
      <c r="F108" s="203"/>
      <c r="G108" s="203"/>
      <c r="H108" s="203"/>
      <c r="I108" s="203"/>
      <c r="J108" s="203"/>
      <c r="K108" s="203"/>
      <c r="L108" s="204"/>
      <c r="M108" s="202"/>
      <c r="N108" s="203"/>
      <c r="O108" s="203"/>
      <c r="P108" s="203"/>
      <c r="Q108" s="203"/>
      <c r="R108" s="203"/>
      <c r="S108" s="203"/>
      <c r="T108" s="203"/>
      <c r="U108" s="203"/>
      <c r="V108" s="203"/>
      <c r="W108" s="204"/>
      <c r="X108" s="202"/>
      <c r="Y108" s="203"/>
      <c r="Z108" s="203"/>
      <c r="AA108" s="203"/>
      <c r="AB108" s="203"/>
      <c r="AC108" s="203"/>
      <c r="AD108" s="203"/>
      <c r="AE108" s="203"/>
      <c r="AF108" s="203"/>
      <c r="AG108" s="203"/>
      <c r="AH108" s="203"/>
      <c r="AI108" s="203"/>
      <c r="AJ108" s="203"/>
      <c r="AK108" s="203"/>
      <c r="AL108" s="203"/>
      <c r="AM108" s="203"/>
      <c r="AN108" s="203"/>
      <c r="AO108" s="203"/>
      <c r="AP108" s="204"/>
    </row>
    <row r="109" spans="3:42" ht="18" customHeight="1">
      <c r="D109" s="205">
        <f>$D106+1</f>
        <v>5</v>
      </c>
      <c r="E109" s="207" t="s">
        <v>76</v>
      </c>
      <c r="F109" s="200"/>
      <c r="G109" s="200"/>
      <c r="H109" s="200"/>
      <c r="I109" s="200"/>
      <c r="J109" s="200"/>
      <c r="K109" s="200"/>
      <c r="L109" s="201"/>
      <c r="M109" s="207" t="s">
        <v>617</v>
      </c>
      <c r="N109" s="200"/>
      <c r="O109" s="200"/>
      <c r="P109" s="200"/>
      <c r="Q109" s="200"/>
      <c r="R109" s="200"/>
      <c r="S109" s="200"/>
      <c r="T109" s="200"/>
      <c r="U109" s="200"/>
      <c r="V109" s="200"/>
      <c r="W109" s="201"/>
      <c r="X109" s="190" t="s">
        <v>86</v>
      </c>
      <c r="Y109" s="200"/>
      <c r="Z109" s="200"/>
      <c r="AA109" s="200"/>
      <c r="AB109" s="200"/>
      <c r="AC109" s="200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1"/>
    </row>
    <row r="110" spans="3:42" ht="18" customHeight="1">
      <c r="D110" s="206"/>
      <c r="E110" s="202"/>
      <c r="F110" s="203"/>
      <c r="G110" s="203"/>
      <c r="H110" s="203"/>
      <c r="I110" s="203"/>
      <c r="J110" s="203"/>
      <c r="K110" s="203"/>
      <c r="L110" s="204"/>
      <c r="M110" s="202"/>
      <c r="N110" s="203"/>
      <c r="O110" s="203"/>
      <c r="P110" s="203"/>
      <c r="Q110" s="203"/>
      <c r="R110" s="203"/>
      <c r="S110" s="203"/>
      <c r="T110" s="203"/>
      <c r="U110" s="203"/>
      <c r="V110" s="203"/>
      <c r="W110" s="204"/>
      <c r="X110" s="202"/>
      <c r="Y110" s="203"/>
      <c r="Z110" s="203"/>
      <c r="AA110" s="203"/>
      <c r="AB110" s="203"/>
      <c r="AC110" s="203"/>
      <c r="AD110" s="203"/>
      <c r="AE110" s="203"/>
      <c r="AF110" s="203"/>
      <c r="AG110" s="203"/>
      <c r="AH110" s="203"/>
      <c r="AI110" s="203"/>
      <c r="AJ110" s="203"/>
      <c r="AK110" s="203"/>
      <c r="AL110" s="203"/>
      <c r="AM110" s="203"/>
      <c r="AN110" s="203"/>
      <c r="AO110" s="203"/>
      <c r="AP110" s="204"/>
    </row>
    <row r="111" spans="3:42" ht="18" customHeight="1">
      <c r="D111" s="205">
        <f>$D109+1</f>
        <v>6</v>
      </c>
      <c r="E111" s="207" t="s">
        <v>77</v>
      </c>
      <c r="F111" s="200"/>
      <c r="G111" s="200"/>
      <c r="H111" s="200"/>
      <c r="I111" s="200"/>
      <c r="J111" s="200"/>
      <c r="K111" s="200"/>
      <c r="L111" s="201"/>
      <c r="M111" s="207" t="s">
        <v>618</v>
      </c>
      <c r="N111" s="200"/>
      <c r="O111" s="200"/>
      <c r="P111" s="200"/>
      <c r="Q111" s="200"/>
      <c r="R111" s="200"/>
      <c r="S111" s="200"/>
      <c r="T111" s="200"/>
      <c r="U111" s="200"/>
      <c r="V111" s="200"/>
      <c r="W111" s="201"/>
      <c r="X111" s="190" t="s">
        <v>1070</v>
      </c>
      <c r="Y111" s="191"/>
      <c r="Z111" s="191"/>
      <c r="AA111" s="191"/>
      <c r="AB111" s="191"/>
      <c r="AC111" s="191"/>
      <c r="AD111" s="191"/>
      <c r="AE111" s="191"/>
      <c r="AF111" s="191"/>
      <c r="AG111" s="191"/>
      <c r="AH111" s="191"/>
      <c r="AI111" s="191"/>
      <c r="AJ111" s="191"/>
      <c r="AK111" s="191"/>
      <c r="AL111" s="191"/>
      <c r="AM111" s="191"/>
      <c r="AN111" s="191"/>
      <c r="AO111" s="191"/>
      <c r="AP111" s="192"/>
    </row>
    <row r="112" spans="3:42" ht="18" customHeight="1">
      <c r="D112" s="206"/>
      <c r="E112" s="202"/>
      <c r="F112" s="203"/>
      <c r="G112" s="203"/>
      <c r="H112" s="203"/>
      <c r="I112" s="203"/>
      <c r="J112" s="203"/>
      <c r="K112" s="203"/>
      <c r="L112" s="204"/>
      <c r="M112" s="202"/>
      <c r="N112" s="203"/>
      <c r="O112" s="203"/>
      <c r="P112" s="203"/>
      <c r="Q112" s="203"/>
      <c r="R112" s="203"/>
      <c r="S112" s="203"/>
      <c r="T112" s="203"/>
      <c r="U112" s="203"/>
      <c r="V112" s="203"/>
      <c r="W112" s="204"/>
      <c r="X112" s="193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5"/>
    </row>
    <row r="113" spans="3:42" ht="18" customHeight="1">
      <c r="D113" s="205">
        <f>$D111+1</f>
        <v>7</v>
      </c>
      <c r="E113" s="207" t="s">
        <v>78</v>
      </c>
      <c r="F113" s="200"/>
      <c r="G113" s="200"/>
      <c r="H113" s="200"/>
      <c r="I113" s="200"/>
      <c r="J113" s="200"/>
      <c r="K113" s="200"/>
      <c r="L113" s="201"/>
      <c r="M113" s="207" t="s">
        <v>619</v>
      </c>
      <c r="N113" s="200"/>
      <c r="O113" s="200"/>
      <c r="P113" s="200"/>
      <c r="Q113" s="200"/>
      <c r="R113" s="200"/>
      <c r="S113" s="200"/>
      <c r="T113" s="200"/>
      <c r="U113" s="200"/>
      <c r="V113" s="200"/>
      <c r="W113" s="201"/>
      <c r="X113" s="190" t="s">
        <v>1071</v>
      </c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1"/>
    </row>
    <row r="114" spans="3:42" ht="18" customHeight="1">
      <c r="D114" s="206"/>
      <c r="E114" s="202"/>
      <c r="F114" s="203"/>
      <c r="G114" s="203"/>
      <c r="H114" s="203"/>
      <c r="I114" s="203"/>
      <c r="J114" s="203"/>
      <c r="K114" s="203"/>
      <c r="L114" s="204"/>
      <c r="M114" s="202"/>
      <c r="N114" s="203"/>
      <c r="O114" s="203"/>
      <c r="P114" s="203"/>
      <c r="Q114" s="203"/>
      <c r="R114" s="203"/>
      <c r="S114" s="203"/>
      <c r="T114" s="203"/>
      <c r="U114" s="203"/>
      <c r="V114" s="203"/>
      <c r="W114" s="204"/>
      <c r="X114" s="202"/>
      <c r="Y114" s="203"/>
      <c r="Z114" s="203"/>
      <c r="AA114" s="203"/>
      <c r="AB114" s="203"/>
      <c r="AC114" s="203"/>
      <c r="AD114" s="203"/>
      <c r="AE114" s="203"/>
      <c r="AF114" s="203"/>
      <c r="AG114" s="203"/>
      <c r="AH114" s="203"/>
      <c r="AI114" s="203"/>
      <c r="AJ114" s="203"/>
      <c r="AK114" s="203"/>
      <c r="AL114" s="203"/>
      <c r="AM114" s="203"/>
      <c r="AN114" s="203"/>
      <c r="AO114" s="203"/>
      <c r="AP114" s="204"/>
    </row>
    <row r="115" spans="3:42" ht="18" customHeight="1">
      <c r="D115" s="205">
        <f>$D113+1</f>
        <v>8</v>
      </c>
      <c r="E115" s="207" t="s">
        <v>79</v>
      </c>
      <c r="F115" s="200"/>
      <c r="G115" s="200"/>
      <c r="H115" s="200"/>
      <c r="I115" s="200"/>
      <c r="J115" s="200"/>
      <c r="K115" s="200"/>
      <c r="L115" s="201"/>
      <c r="M115" s="207" t="s">
        <v>620</v>
      </c>
      <c r="N115" s="200"/>
      <c r="O115" s="200"/>
      <c r="P115" s="200"/>
      <c r="Q115" s="200"/>
      <c r="R115" s="200"/>
      <c r="S115" s="200"/>
      <c r="T115" s="200"/>
      <c r="U115" s="200"/>
      <c r="V115" s="200"/>
      <c r="W115" s="201"/>
      <c r="X115" s="207" t="s">
        <v>88</v>
      </c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1"/>
    </row>
    <row r="116" spans="3:42" ht="18" customHeight="1">
      <c r="D116" s="206"/>
      <c r="E116" s="202"/>
      <c r="F116" s="203"/>
      <c r="G116" s="203"/>
      <c r="H116" s="203"/>
      <c r="I116" s="203"/>
      <c r="J116" s="203"/>
      <c r="K116" s="203"/>
      <c r="L116" s="204"/>
      <c r="M116" s="202"/>
      <c r="N116" s="203"/>
      <c r="O116" s="203"/>
      <c r="P116" s="203"/>
      <c r="Q116" s="203"/>
      <c r="R116" s="203"/>
      <c r="S116" s="203"/>
      <c r="T116" s="203"/>
      <c r="U116" s="203"/>
      <c r="V116" s="203"/>
      <c r="W116" s="204"/>
      <c r="X116" s="202"/>
      <c r="Y116" s="203"/>
      <c r="Z116" s="203"/>
      <c r="AA116" s="203"/>
      <c r="AB116" s="203"/>
      <c r="AC116" s="203"/>
      <c r="AD116" s="203"/>
      <c r="AE116" s="203"/>
      <c r="AF116" s="203"/>
      <c r="AG116" s="203"/>
      <c r="AH116" s="203"/>
      <c r="AI116" s="203"/>
      <c r="AJ116" s="203"/>
      <c r="AK116" s="203"/>
      <c r="AL116" s="203"/>
      <c r="AM116" s="203"/>
      <c r="AN116" s="203"/>
      <c r="AO116" s="203"/>
      <c r="AP116" s="204"/>
    </row>
    <row r="118" spans="3:42" ht="17" customHeight="1">
      <c r="C118" s="5" t="s">
        <v>32</v>
      </c>
      <c r="D118" s="5" t="s">
        <v>150</v>
      </c>
    </row>
    <row r="119" spans="3:42" ht="17" customHeight="1">
      <c r="D119" s="19"/>
      <c r="E119" s="20"/>
    </row>
    <row r="120" spans="3:42" ht="18" customHeight="1">
      <c r="D120" s="49" t="s">
        <v>621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</row>
    <row r="121" spans="3:42" ht="18" customHeight="1">
      <c r="D121" s="49" t="s">
        <v>82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</row>
    <row r="122" spans="3:42" ht="18" customHeight="1">
      <c r="D122" s="50" t="s">
        <v>622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</row>
    <row r="123" spans="3:42" ht="18" customHeight="1">
      <c r="D123" s="49" t="s">
        <v>84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</row>
    <row r="124" spans="3:42" ht="18" customHeight="1">
      <c r="D124" s="49" t="s">
        <v>623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</row>
    <row r="125" spans="3:42" ht="18" customHeight="1">
      <c r="D125" s="50" t="s">
        <v>1072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</row>
    <row r="126" spans="3:42" ht="18" customHeight="1">
      <c r="D126" s="50" t="s">
        <v>1079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</row>
    <row r="127" spans="3:42" ht="18" customHeight="1">
      <c r="D127" s="49" t="s">
        <v>624</v>
      </c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3:42" ht="18" customHeight="1">
      <c r="D128" s="49" t="s">
        <v>1073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</row>
    <row r="129" spans="4:42" ht="18" customHeight="1">
      <c r="D129" s="50" t="s">
        <v>89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</row>
    <row r="130" spans="4:42" ht="18" customHeight="1">
      <c r="D130" s="49" t="s">
        <v>625</v>
      </c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</row>
    <row r="131" spans="4:42" ht="18" customHeight="1">
      <c r="D131" s="49" t="s">
        <v>90</v>
      </c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</row>
    <row r="132" spans="4:42" ht="18" customHeight="1">
      <c r="D132" s="50" t="s">
        <v>91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</row>
    <row r="133" spans="4:42" ht="18" customHeight="1">
      <c r="D133" s="50" t="s">
        <v>92</v>
      </c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</row>
    <row r="134" spans="4:42" ht="18" customHeight="1">
      <c r="D134" s="50" t="s">
        <v>93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</row>
    <row r="135" spans="4:42" ht="18" customHeight="1">
      <c r="D135" s="50" t="s">
        <v>626</v>
      </c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</row>
    <row r="136" spans="4:42" ht="18" customHeight="1">
      <c r="D136" s="50" t="s">
        <v>94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</row>
    <row r="137" spans="4:42" ht="18" customHeight="1">
      <c r="D137" s="50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</row>
    <row r="138" spans="4:42" ht="18" customHeight="1">
      <c r="D138" s="49" t="s">
        <v>627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</row>
    <row r="139" spans="4:42" ht="18" customHeight="1">
      <c r="D139" s="49" t="s">
        <v>95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4:42" ht="18" customHeight="1">
      <c r="D140" s="49" t="s">
        <v>628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</row>
    <row r="141" spans="4:42" ht="18" customHeight="1">
      <c r="D141" s="49" t="s">
        <v>1074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</row>
    <row r="142" spans="4:42" ht="18" customHeight="1">
      <c r="D142" s="49" t="s">
        <v>96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</row>
    <row r="143" spans="4:42" ht="18" customHeight="1">
      <c r="D143" s="49" t="s">
        <v>629</v>
      </c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</row>
    <row r="144" spans="4:42" ht="18" customHeight="1">
      <c r="D144" s="49" t="s">
        <v>1075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2:42" ht="18" customHeight="1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2:42" ht="18" customHeight="1">
      <c r="D146" s="49" t="s">
        <v>630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2:42" ht="18" customHeight="1">
      <c r="D147" s="49" t="s">
        <v>87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2:42" ht="18" customHeight="1">
      <c r="D148" s="49" t="s">
        <v>631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50" spans="2:42" ht="18" customHeight="1">
      <c r="B150" s="5" t="s">
        <v>40</v>
      </c>
      <c r="C150" s="5" t="s">
        <v>113</v>
      </c>
    </row>
    <row r="152" spans="2:42" ht="18" customHeight="1">
      <c r="C152" s="5" t="s">
        <v>29</v>
      </c>
      <c r="D152" s="5" t="s">
        <v>49</v>
      </c>
      <c r="I152" s="5" t="s">
        <v>114</v>
      </c>
    </row>
    <row r="154" spans="2:42" ht="18" customHeight="1">
      <c r="C154" s="5" t="s">
        <v>28</v>
      </c>
      <c r="D154" s="5" t="s">
        <v>58</v>
      </c>
    </row>
    <row r="156" spans="2:42" ht="18" customHeight="1">
      <c r="D156" s="216"/>
      <c r="E156" s="216"/>
      <c r="F156" s="170" t="s">
        <v>59</v>
      </c>
      <c r="G156" s="170"/>
      <c r="H156" s="170"/>
      <c r="I156" s="170"/>
      <c r="J156" s="170" t="s">
        <v>60</v>
      </c>
      <c r="K156" s="170"/>
      <c r="L156" s="170"/>
      <c r="M156" s="170"/>
      <c r="N156" s="170" t="s">
        <v>112</v>
      </c>
      <c r="O156" s="170"/>
      <c r="P156" s="170"/>
      <c r="Q156" s="170"/>
      <c r="R156" s="170"/>
    </row>
    <row r="157" spans="2:42" ht="18" customHeight="1">
      <c r="D157" s="208" t="s">
        <v>61</v>
      </c>
      <c r="E157" s="208"/>
      <c r="F157" s="171" t="s">
        <v>65</v>
      </c>
      <c r="G157" s="171"/>
      <c r="H157" s="171"/>
      <c r="I157" s="171"/>
      <c r="J157" s="171" t="s">
        <v>62</v>
      </c>
      <c r="K157" s="171"/>
      <c r="L157" s="171"/>
      <c r="M157" s="171"/>
      <c r="N157" s="171" t="s">
        <v>232</v>
      </c>
      <c r="O157" s="171"/>
      <c r="P157" s="171"/>
      <c r="Q157" s="171"/>
      <c r="R157" s="171"/>
    </row>
    <row r="159" spans="2:42" ht="18" customHeight="1">
      <c r="C159" s="5" t="s">
        <v>30</v>
      </c>
      <c r="D159" s="5" t="s">
        <v>346</v>
      </c>
    </row>
    <row r="161" spans="4:42" ht="18" customHeight="1">
      <c r="D161" s="25" t="s">
        <v>74</v>
      </c>
      <c r="E161" s="222" t="s">
        <v>56</v>
      </c>
      <c r="F161" s="223"/>
      <c r="G161" s="223"/>
      <c r="H161" s="223"/>
      <c r="I161" s="223"/>
      <c r="J161" s="223"/>
      <c r="K161" s="223"/>
      <c r="L161" s="224"/>
      <c r="M161" s="26" t="s">
        <v>57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8"/>
      <c r="X161" s="222" t="s">
        <v>81</v>
      </c>
      <c r="Y161" s="223"/>
      <c r="Z161" s="223"/>
      <c r="AA161" s="223"/>
      <c r="AB161" s="223"/>
      <c r="AC161" s="223"/>
      <c r="AD161" s="223"/>
      <c r="AE161" s="223"/>
      <c r="AF161" s="223"/>
      <c r="AG161" s="223"/>
      <c r="AH161" s="223"/>
      <c r="AI161" s="223"/>
      <c r="AJ161" s="223"/>
      <c r="AK161" s="223"/>
      <c r="AL161" s="223"/>
      <c r="AM161" s="223"/>
      <c r="AN161" s="223"/>
      <c r="AO161" s="223"/>
      <c r="AP161" s="224"/>
    </row>
    <row r="162" spans="4:42" ht="18" customHeight="1">
      <c r="D162" s="225">
        <f>1</f>
        <v>1</v>
      </c>
      <c r="E162" s="190" t="s">
        <v>151</v>
      </c>
      <c r="F162" s="191"/>
      <c r="G162" s="191"/>
      <c r="H162" s="191"/>
      <c r="I162" s="191"/>
      <c r="J162" s="191"/>
      <c r="K162" s="191"/>
      <c r="L162" s="192"/>
      <c r="M162" s="190" t="s">
        <v>193</v>
      </c>
      <c r="N162" s="191"/>
      <c r="O162" s="191"/>
      <c r="P162" s="191"/>
      <c r="Q162" s="191"/>
      <c r="R162" s="191"/>
      <c r="S162" s="191"/>
      <c r="T162" s="191"/>
      <c r="U162" s="191"/>
      <c r="V162" s="191"/>
      <c r="W162" s="192"/>
      <c r="X162" s="190" t="s">
        <v>194</v>
      </c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1"/>
      <c r="AO162" s="191"/>
      <c r="AP162" s="192"/>
    </row>
    <row r="163" spans="4:42" ht="18" customHeight="1">
      <c r="D163" s="225"/>
      <c r="E163" s="197"/>
      <c r="F163" s="198"/>
      <c r="G163" s="198"/>
      <c r="H163" s="198"/>
      <c r="I163" s="198"/>
      <c r="J163" s="198"/>
      <c r="K163" s="198"/>
      <c r="L163" s="199"/>
      <c r="M163" s="197"/>
      <c r="N163" s="198"/>
      <c r="O163" s="198"/>
      <c r="P163" s="198"/>
      <c r="Q163" s="198"/>
      <c r="R163" s="198"/>
      <c r="S163" s="198"/>
      <c r="T163" s="198"/>
      <c r="U163" s="198"/>
      <c r="V163" s="198"/>
      <c r="W163" s="199"/>
      <c r="X163" s="197"/>
      <c r="Y163" s="198"/>
      <c r="Z163" s="198"/>
      <c r="AA163" s="198"/>
      <c r="AB163" s="198"/>
      <c r="AC163" s="198"/>
      <c r="AD163" s="198"/>
      <c r="AE163" s="198"/>
      <c r="AF163" s="198"/>
      <c r="AG163" s="198"/>
      <c r="AH163" s="198"/>
      <c r="AI163" s="198"/>
      <c r="AJ163" s="198"/>
      <c r="AK163" s="198"/>
      <c r="AL163" s="198"/>
      <c r="AM163" s="198"/>
      <c r="AN163" s="198"/>
      <c r="AO163" s="198"/>
      <c r="AP163" s="199"/>
    </row>
    <row r="164" spans="4:42" ht="18" customHeight="1">
      <c r="D164" s="225"/>
      <c r="E164" s="197"/>
      <c r="F164" s="198"/>
      <c r="G164" s="198"/>
      <c r="H164" s="198"/>
      <c r="I164" s="198"/>
      <c r="J164" s="198"/>
      <c r="K164" s="198"/>
      <c r="L164" s="199"/>
      <c r="M164" s="197"/>
      <c r="N164" s="198"/>
      <c r="O164" s="198"/>
      <c r="P164" s="198"/>
      <c r="Q164" s="198"/>
      <c r="R164" s="198"/>
      <c r="S164" s="198"/>
      <c r="T164" s="198"/>
      <c r="U164" s="198"/>
      <c r="V164" s="198"/>
      <c r="W164" s="199"/>
      <c r="X164" s="197"/>
      <c r="Y164" s="198"/>
      <c r="Z164" s="198"/>
      <c r="AA164" s="198"/>
      <c r="AB164" s="198"/>
      <c r="AC164" s="198"/>
      <c r="AD164" s="198"/>
      <c r="AE164" s="198"/>
      <c r="AF164" s="198"/>
      <c r="AG164" s="198"/>
      <c r="AH164" s="198"/>
      <c r="AI164" s="198"/>
      <c r="AJ164" s="198"/>
      <c r="AK164" s="198"/>
      <c r="AL164" s="198"/>
      <c r="AM164" s="198"/>
      <c r="AN164" s="198"/>
      <c r="AO164" s="198"/>
      <c r="AP164" s="199"/>
    </row>
    <row r="165" spans="4:42" ht="18" customHeight="1">
      <c r="D165" s="225"/>
      <c r="E165" s="193"/>
      <c r="F165" s="194"/>
      <c r="G165" s="194"/>
      <c r="H165" s="194"/>
      <c r="I165" s="194"/>
      <c r="J165" s="194"/>
      <c r="K165" s="194"/>
      <c r="L165" s="195"/>
      <c r="M165" s="193"/>
      <c r="N165" s="194"/>
      <c r="O165" s="194"/>
      <c r="P165" s="194"/>
      <c r="Q165" s="194"/>
      <c r="R165" s="194"/>
      <c r="S165" s="194"/>
      <c r="T165" s="194"/>
      <c r="U165" s="194"/>
      <c r="V165" s="194"/>
      <c r="W165" s="195"/>
      <c r="X165" s="193"/>
      <c r="Y165" s="194"/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4"/>
      <c r="AM165" s="194"/>
      <c r="AN165" s="194"/>
      <c r="AO165" s="194"/>
      <c r="AP165" s="195"/>
    </row>
    <row r="166" spans="4:42" ht="18" customHeight="1">
      <c r="D166" s="188">
        <f>$D162+1</f>
        <v>2</v>
      </c>
      <c r="E166" s="190" t="s">
        <v>152</v>
      </c>
      <c r="F166" s="191"/>
      <c r="G166" s="191"/>
      <c r="H166" s="191"/>
      <c r="I166" s="191"/>
      <c r="J166" s="191"/>
      <c r="K166" s="191"/>
      <c r="L166" s="192"/>
      <c r="M166" s="190" t="s">
        <v>196</v>
      </c>
      <c r="N166" s="191"/>
      <c r="O166" s="191"/>
      <c r="P166" s="191"/>
      <c r="Q166" s="191"/>
      <c r="R166" s="191"/>
      <c r="S166" s="191"/>
      <c r="T166" s="191"/>
      <c r="U166" s="191"/>
      <c r="V166" s="191"/>
      <c r="W166" s="192"/>
      <c r="X166" s="190" t="s">
        <v>195</v>
      </c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1"/>
      <c r="AO166" s="191"/>
      <c r="AP166" s="192"/>
    </row>
    <row r="167" spans="4:42" ht="18" customHeight="1">
      <c r="D167" s="189"/>
      <c r="E167" s="193"/>
      <c r="F167" s="194"/>
      <c r="G167" s="194"/>
      <c r="H167" s="194"/>
      <c r="I167" s="194"/>
      <c r="J167" s="194"/>
      <c r="K167" s="194"/>
      <c r="L167" s="195"/>
      <c r="M167" s="193"/>
      <c r="N167" s="194"/>
      <c r="O167" s="194"/>
      <c r="P167" s="194"/>
      <c r="Q167" s="194"/>
      <c r="R167" s="194"/>
      <c r="S167" s="194"/>
      <c r="T167" s="194"/>
      <c r="U167" s="194"/>
      <c r="V167" s="194"/>
      <c r="W167" s="195"/>
      <c r="X167" s="193"/>
      <c r="Y167" s="194"/>
      <c r="Z167" s="194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4"/>
      <c r="AM167" s="194"/>
      <c r="AN167" s="194"/>
      <c r="AO167" s="194"/>
      <c r="AP167" s="195"/>
    </row>
    <row r="168" spans="4:42" ht="18" customHeight="1">
      <c r="D168" s="188">
        <f>$D166+1</f>
        <v>3</v>
      </c>
      <c r="E168" s="190" t="s">
        <v>153</v>
      </c>
      <c r="F168" s="191"/>
      <c r="G168" s="191"/>
      <c r="H168" s="191"/>
      <c r="I168" s="191"/>
      <c r="J168" s="191"/>
      <c r="K168" s="191"/>
      <c r="L168" s="192"/>
      <c r="M168" s="190" t="s">
        <v>197</v>
      </c>
      <c r="N168" s="191"/>
      <c r="O168" s="191"/>
      <c r="P168" s="191"/>
      <c r="Q168" s="191"/>
      <c r="R168" s="191"/>
      <c r="S168" s="191"/>
      <c r="T168" s="191"/>
      <c r="U168" s="191"/>
      <c r="V168" s="191"/>
      <c r="W168" s="192"/>
      <c r="X168" s="190" t="s">
        <v>198</v>
      </c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1"/>
      <c r="AO168" s="191"/>
      <c r="AP168" s="192"/>
    </row>
    <row r="169" spans="4:42" ht="18" customHeight="1">
      <c r="D169" s="196"/>
      <c r="E169" s="197"/>
      <c r="F169" s="198"/>
      <c r="G169" s="198"/>
      <c r="H169" s="198"/>
      <c r="I169" s="198"/>
      <c r="J169" s="198"/>
      <c r="K169" s="198"/>
      <c r="L169" s="199"/>
      <c r="M169" s="197"/>
      <c r="N169" s="198"/>
      <c r="O169" s="198"/>
      <c r="P169" s="198"/>
      <c r="Q169" s="198"/>
      <c r="R169" s="198"/>
      <c r="S169" s="198"/>
      <c r="T169" s="198"/>
      <c r="U169" s="198"/>
      <c r="V169" s="198"/>
      <c r="W169" s="199"/>
      <c r="X169" s="197"/>
      <c r="Y169" s="198"/>
      <c r="Z169" s="198"/>
      <c r="AA169" s="198"/>
      <c r="AB169" s="198"/>
      <c r="AC169" s="198"/>
      <c r="AD169" s="198"/>
      <c r="AE169" s="198"/>
      <c r="AF169" s="198"/>
      <c r="AG169" s="198"/>
      <c r="AH169" s="198"/>
      <c r="AI169" s="198"/>
      <c r="AJ169" s="198"/>
      <c r="AK169" s="198"/>
      <c r="AL169" s="198"/>
      <c r="AM169" s="198"/>
      <c r="AN169" s="198"/>
      <c r="AO169" s="198"/>
      <c r="AP169" s="199"/>
    </row>
    <row r="170" spans="4:42" ht="18" customHeight="1">
      <c r="D170" s="196"/>
      <c r="E170" s="197"/>
      <c r="F170" s="198"/>
      <c r="G170" s="198"/>
      <c r="H170" s="198"/>
      <c r="I170" s="198"/>
      <c r="J170" s="198"/>
      <c r="K170" s="198"/>
      <c r="L170" s="199"/>
      <c r="M170" s="197"/>
      <c r="N170" s="198"/>
      <c r="O170" s="198"/>
      <c r="P170" s="198"/>
      <c r="Q170" s="198"/>
      <c r="R170" s="198"/>
      <c r="S170" s="198"/>
      <c r="T170" s="198"/>
      <c r="U170" s="198"/>
      <c r="V170" s="198"/>
      <c r="W170" s="199"/>
      <c r="X170" s="197"/>
      <c r="Y170" s="198"/>
      <c r="Z170" s="198"/>
      <c r="AA170" s="198"/>
      <c r="AB170" s="198"/>
      <c r="AC170" s="198"/>
      <c r="AD170" s="198"/>
      <c r="AE170" s="198"/>
      <c r="AF170" s="198"/>
      <c r="AG170" s="198"/>
      <c r="AH170" s="198"/>
      <c r="AI170" s="198"/>
      <c r="AJ170" s="198"/>
      <c r="AK170" s="198"/>
      <c r="AL170" s="198"/>
      <c r="AM170" s="198"/>
      <c r="AN170" s="198"/>
      <c r="AO170" s="198"/>
      <c r="AP170" s="199"/>
    </row>
    <row r="171" spans="4:42" ht="18" customHeight="1">
      <c r="D171" s="189"/>
      <c r="E171" s="193"/>
      <c r="F171" s="194"/>
      <c r="G171" s="194"/>
      <c r="H171" s="194"/>
      <c r="I171" s="194"/>
      <c r="J171" s="194"/>
      <c r="K171" s="194"/>
      <c r="L171" s="195"/>
      <c r="M171" s="193"/>
      <c r="N171" s="194"/>
      <c r="O171" s="194"/>
      <c r="P171" s="194"/>
      <c r="Q171" s="194"/>
      <c r="R171" s="194"/>
      <c r="S171" s="194"/>
      <c r="T171" s="194"/>
      <c r="U171" s="194"/>
      <c r="V171" s="194"/>
      <c r="W171" s="195"/>
      <c r="X171" s="193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5"/>
    </row>
    <row r="172" spans="4:42" ht="18" customHeight="1">
      <c r="D172" s="188">
        <f>$D168+1</f>
        <v>4</v>
      </c>
      <c r="E172" s="190" t="s">
        <v>154</v>
      </c>
      <c r="F172" s="191"/>
      <c r="G172" s="191"/>
      <c r="H172" s="191"/>
      <c r="I172" s="191"/>
      <c r="J172" s="191"/>
      <c r="K172" s="191"/>
      <c r="L172" s="192"/>
      <c r="M172" s="190" t="s">
        <v>200</v>
      </c>
      <c r="N172" s="191"/>
      <c r="O172" s="191"/>
      <c r="P172" s="191"/>
      <c r="Q172" s="191"/>
      <c r="R172" s="191"/>
      <c r="S172" s="191"/>
      <c r="T172" s="191"/>
      <c r="U172" s="191"/>
      <c r="V172" s="191"/>
      <c r="W172" s="192"/>
      <c r="X172" s="190" t="s">
        <v>199</v>
      </c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1"/>
      <c r="AO172" s="191"/>
      <c r="AP172" s="192"/>
    </row>
    <row r="173" spans="4:42" ht="18" customHeight="1">
      <c r="D173" s="196"/>
      <c r="E173" s="197"/>
      <c r="F173" s="198"/>
      <c r="G173" s="198"/>
      <c r="H173" s="198"/>
      <c r="I173" s="198"/>
      <c r="J173" s="198"/>
      <c r="K173" s="198"/>
      <c r="L173" s="199"/>
      <c r="M173" s="197"/>
      <c r="N173" s="198"/>
      <c r="O173" s="198"/>
      <c r="P173" s="198"/>
      <c r="Q173" s="198"/>
      <c r="R173" s="198"/>
      <c r="S173" s="198"/>
      <c r="T173" s="198"/>
      <c r="U173" s="198"/>
      <c r="V173" s="198"/>
      <c r="W173" s="199"/>
      <c r="X173" s="197"/>
      <c r="Y173" s="198"/>
      <c r="Z173" s="198"/>
      <c r="AA173" s="198"/>
      <c r="AB173" s="198"/>
      <c r="AC173" s="198"/>
      <c r="AD173" s="198"/>
      <c r="AE173" s="198"/>
      <c r="AF173" s="198"/>
      <c r="AG173" s="198"/>
      <c r="AH173" s="198"/>
      <c r="AI173" s="198"/>
      <c r="AJ173" s="198"/>
      <c r="AK173" s="198"/>
      <c r="AL173" s="198"/>
      <c r="AM173" s="198"/>
      <c r="AN173" s="198"/>
      <c r="AO173" s="198"/>
      <c r="AP173" s="199"/>
    </row>
    <row r="174" spans="4:42" ht="18" customHeight="1">
      <c r="D174" s="196"/>
      <c r="E174" s="197"/>
      <c r="F174" s="198"/>
      <c r="G174" s="198"/>
      <c r="H174" s="198"/>
      <c r="I174" s="198"/>
      <c r="J174" s="198"/>
      <c r="K174" s="198"/>
      <c r="L174" s="199"/>
      <c r="M174" s="197"/>
      <c r="N174" s="198"/>
      <c r="O174" s="198"/>
      <c r="P174" s="198"/>
      <c r="Q174" s="198"/>
      <c r="R174" s="198"/>
      <c r="S174" s="198"/>
      <c r="T174" s="198"/>
      <c r="U174" s="198"/>
      <c r="V174" s="198"/>
      <c r="W174" s="199"/>
      <c r="X174" s="197"/>
      <c r="Y174" s="198"/>
      <c r="Z174" s="198"/>
      <c r="AA174" s="198"/>
      <c r="AB174" s="198"/>
      <c r="AC174" s="198"/>
      <c r="AD174" s="198"/>
      <c r="AE174" s="198"/>
      <c r="AF174" s="198"/>
      <c r="AG174" s="198"/>
      <c r="AH174" s="198"/>
      <c r="AI174" s="198"/>
      <c r="AJ174" s="198"/>
      <c r="AK174" s="198"/>
      <c r="AL174" s="198"/>
      <c r="AM174" s="198"/>
      <c r="AN174" s="198"/>
      <c r="AO174" s="198"/>
      <c r="AP174" s="199"/>
    </row>
    <row r="175" spans="4:42" ht="18" customHeight="1">
      <c r="D175" s="196"/>
      <c r="E175" s="197"/>
      <c r="F175" s="198"/>
      <c r="G175" s="198"/>
      <c r="H175" s="198"/>
      <c r="I175" s="198"/>
      <c r="J175" s="198"/>
      <c r="K175" s="198"/>
      <c r="L175" s="199"/>
      <c r="M175" s="197"/>
      <c r="N175" s="198"/>
      <c r="O175" s="198"/>
      <c r="P175" s="198"/>
      <c r="Q175" s="198"/>
      <c r="R175" s="198"/>
      <c r="S175" s="198"/>
      <c r="T175" s="198"/>
      <c r="U175" s="198"/>
      <c r="V175" s="198"/>
      <c r="W175" s="199"/>
      <c r="X175" s="197"/>
      <c r="Y175" s="198"/>
      <c r="Z175" s="198"/>
      <c r="AA175" s="198"/>
      <c r="AB175" s="198"/>
      <c r="AC175" s="198"/>
      <c r="AD175" s="198"/>
      <c r="AE175" s="198"/>
      <c r="AF175" s="198"/>
      <c r="AG175" s="198"/>
      <c r="AH175" s="198"/>
      <c r="AI175" s="198"/>
      <c r="AJ175" s="198"/>
      <c r="AK175" s="198"/>
      <c r="AL175" s="198"/>
      <c r="AM175" s="198"/>
      <c r="AN175" s="198"/>
      <c r="AO175" s="198"/>
      <c r="AP175" s="199"/>
    </row>
    <row r="176" spans="4:42" ht="18" customHeight="1">
      <c r="D176" s="196"/>
      <c r="E176" s="197"/>
      <c r="F176" s="198"/>
      <c r="G176" s="198"/>
      <c r="H176" s="198"/>
      <c r="I176" s="198"/>
      <c r="J176" s="198"/>
      <c r="K176" s="198"/>
      <c r="L176" s="199"/>
      <c r="M176" s="197"/>
      <c r="N176" s="198"/>
      <c r="O176" s="198"/>
      <c r="P176" s="198"/>
      <c r="Q176" s="198"/>
      <c r="R176" s="198"/>
      <c r="S176" s="198"/>
      <c r="T176" s="198"/>
      <c r="U176" s="198"/>
      <c r="V176" s="198"/>
      <c r="W176" s="199"/>
      <c r="X176" s="197"/>
      <c r="Y176" s="198"/>
      <c r="Z176" s="198"/>
      <c r="AA176" s="198"/>
      <c r="AB176" s="198"/>
      <c r="AC176" s="198"/>
      <c r="AD176" s="198"/>
      <c r="AE176" s="198"/>
      <c r="AF176" s="198"/>
      <c r="AG176" s="198"/>
      <c r="AH176" s="198"/>
      <c r="AI176" s="198"/>
      <c r="AJ176" s="198"/>
      <c r="AK176" s="198"/>
      <c r="AL176" s="198"/>
      <c r="AM176" s="198"/>
      <c r="AN176" s="198"/>
      <c r="AO176" s="198"/>
      <c r="AP176" s="199"/>
    </row>
    <row r="177" spans="4:42" ht="18" customHeight="1">
      <c r="D177" s="196"/>
      <c r="E177" s="197"/>
      <c r="F177" s="198"/>
      <c r="G177" s="198"/>
      <c r="H177" s="198"/>
      <c r="I177" s="198"/>
      <c r="J177" s="198"/>
      <c r="K177" s="198"/>
      <c r="L177" s="199"/>
      <c r="M177" s="197"/>
      <c r="N177" s="198"/>
      <c r="O177" s="198"/>
      <c r="P177" s="198"/>
      <c r="Q177" s="198"/>
      <c r="R177" s="198"/>
      <c r="S177" s="198"/>
      <c r="T177" s="198"/>
      <c r="U177" s="198"/>
      <c r="V177" s="198"/>
      <c r="W177" s="199"/>
      <c r="X177" s="197"/>
      <c r="Y177" s="198"/>
      <c r="Z177" s="198"/>
      <c r="AA177" s="198"/>
      <c r="AB177" s="198"/>
      <c r="AC177" s="198"/>
      <c r="AD177" s="198"/>
      <c r="AE177" s="198"/>
      <c r="AF177" s="198"/>
      <c r="AG177" s="198"/>
      <c r="AH177" s="198"/>
      <c r="AI177" s="198"/>
      <c r="AJ177" s="198"/>
      <c r="AK177" s="198"/>
      <c r="AL177" s="198"/>
      <c r="AM177" s="198"/>
      <c r="AN177" s="198"/>
      <c r="AO177" s="198"/>
      <c r="AP177" s="199"/>
    </row>
    <row r="178" spans="4:42" ht="18" customHeight="1">
      <c r="D178" s="196"/>
      <c r="E178" s="197"/>
      <c r="F178" s="198"/>
      <c r="G178" s="198"/>
      <c r="H178" s="198"/>
      <c r="I178" s="198"/>
      <c r="J178" s="198"/>
      <c r="K178" s="198"/>
      <c r="L178" s="199"/>
      <c r="M178" s="197"/>
      <c r="N178" s="198"/>
      <c r="O178" s="198"/>
      <c r="P178" s="198"/>
      <c r="Q178" s="198"/>
      <c r="R178" s="198"/>
      <c r="S178" s="198"/>
      <c r="T178" s="198"/>
      <c r="U178" s="198"/>
      <c r="V178" s="198"/>
      <c r="W178" s="199"/>
      <c r="X178" s="197"/>
      <c r="Y178" s="198"/>
      <c r="Z178" s="198"/>
      <c r="AA178" s="198"/>
      <c r="AB178" s="198"/>
      <c r="AC178" s="198"/>
      <c r="AD178" s="198"/>
      <c r="AE178" s="198"/>
      <c r="AF178" s="198"/>
      <c r="AG178" s="198"/>
      <c r="AH178" s="198"/>
      <c r="AI178" s="198"/>
      <c r="AJ178" s="198"/>
      <c r="AK178" s="198"/>
      <c r="AL178" s="198"/>
      <c r="AM178" s="198"/>
      <c r="AN178" s="198"/>
      <c r="AO178" s="198"/>
      <c r="AP178" s="199"/>
    </row>
    <row r="179" spans="4:42" ht="18" customHeight="1">
      <c r="D179" s="196"/>
      <c r="E179" s="197"/>
      <c r="F179" s="198"/>
      <c r="G179" s="198"/>
      <c r="H179" s="198"/>
      <c r="I179" s="198"/>
      <c r="J179" s="198"/>
      <c r="K179" s="198"/>
      <c r="L179" s="199"/>
      <c r="M179" s="197"/>
      <c r="N179" s="198"/>
      <c r="O179" s="198"/>
      <c r="P179" s="198"/>
      <c r="Q179" s="198"/>
      <c r="R179" s="198"/>
      <c r="S179" s="198"/>
      <c r="T179" s="198"/>
      <c r="U179" s="198"/>
      <c r="V179" s="198"/>
      <c r="W179" s="199"/>
      <c r="X179" s="197"/>
      <c r="Y179" s="198"/>
      <c r="Z179" s="198"/>
      <c r="AA179" s="198"/>
      <c r="AB179" s="198"/>
      <c r="AC179" s="198"/>
      <c r="AD179" s="198"/>
      <c r="AE179" s="198"/>
      <c r="AF179" s="198"/>
      <c r="AG179" s="198"/>
      <c r="AH179" s="198"/>
      <c r="AI179" s="198"/>
      <c r="AJ179" s="198"/>
      <c r="AK179" s="198"/>
      <c r="AL179" s="198"/>
      <c r="AM179" s="198"/>
      <c r="AN179" s="198"/>
      <c r="AO179" s="198"/>
      <c r="AP179" s="199"/>
    </row>
    <row r="180" spans="4:42" ht="18" customHeight="1">
      <c r="D180" s="189"/>
      <c r="E180" s="193"/>
      <c r="F180" s="194"/>
      <c r="G180" s="194"/>
      <c r="H180" s="194"/>
      <c r="I180" s="194"/>
      <c r="J180" s="194"/>
      <c r="K180" s="194"/>
      <c r="L180" s="195"/>
      <c r="M180" s="193"/>
      <c r="N180" s="194"/>
      <c r="O180" s="194"/>
      <c r="P180" s="194"/>
      <c r="Q180" s="194"/>
      <c r="R180" s="194"/>
      <c r="S180" s="194"/>
      <c r="T180" s="194"/>
      <c r="U180" s="194"/>
      <c r="V180" s="194"/>
      <c r="W180" s="195"/>
      <c r="X180" s="193"/>
      <c r="Y180" s="194"/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5"/>
    </row>
    <row r="181" spans="4:42" ht="18" customHeight="1">
      <c r="D181" s="188">
        <f>$D172+1</f>
        <v>5</v>
      </c>
      <c r="E181" s="190" t="s">
        <v>155</v>
      </c>
      <c r="F181" s="191"/>
      <c r="G181" s="191"/>
      <c r="H181" s="191"/>
      <c r="I181" s="191"/>
      <c r="J181" s="191"/>
      <c r="K181" s="191"/>
      <c r="L181" s="192"/>
      <c r="M181" s="190" t="s">
        <v>201</v>
      </c>
      <c r="N181" s="191"/>
      <c r="O181" s="191"/>
      <c r="P181" s="191"/>
      <c r="Q181" s="191"/>
      <c r="R181" s="191"/>
      <c r="S181" s="191"/>
      <c r="T181" s="191"/>
      <c r="U181" s="191"/>
      <c r="V181" s="191"/>
      <c r="W181" s="192"/>
      <c r="X181" s="190" t="s">
        <v>231</v>
      </c>
      <c r="Y181" s="191"/>
      <c r="Z181" s="191"/>
      <c r="AA181" s="191"/>
      <c r="AB181" s="191"/>
      <c r="AC181" s="191"/>
      <c r="AD181" s="191"/>
      <c r="AE181" s="191"/>
      <c r="AF181" s="191"/>
      <c r="AG181" s="191"/>
      <c r="AH181" s="191"/>
      <c r="AI181" s="191"/>
      <c r="AJ181" s="191"/>
      <c r="AK181" s="191"/>
      <c r="AL181" s="191"/>
      <c r="AM181" s="191"/>
      <c r="AN181" s="191"/>
      <c r="AO181" s="191"/>
      <c r="AP181" s="192"/>
    </row>
    <row r="182" spans="4:42" ht="18" customHeight="1">
      <c r="D182" s="189"/>
      <c r="E182" s="193"/>
      <c r="F182" s="194"/>
      <c r="G182" s="194"/>
      <c r="H182" s="194"/>
      <c r="I182" s="194"/>
      <c r="J182" s="194"/>
      <c r="K182" s="194"/>
      <c r="L182" s="195"/>
      <c r="M182" s="193"/>
      <c r="N182" s="194"/>
      <c r="O182" s="194"/>
      <c r="P182" s="194"/>
      <c r="Q182" s="194"/>
      <c r="R182" s="194"/>
      <c r="S182" s="194"/>
      <c r="T182" s="194"/>
      <c r="U182" s="194"/>
      <c r="V182" s="194"/>
      <c r="W182" s="195"/>
      <c r="X182" s="193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4"/>
      <c r="AM182" s="194"/>
      <c r="AN182" s="194"/>
      <c r="AO182" s="194"/>
      <c r="AP182" s="195"/>
    </row>
    <row r="183" spans="4:42" ht="18" customHeight="1">
      <c r="D183" s="188">
        <f>$D181+1</f>
        <v>6</v>
      </c>
      <c r="E183" s="190" t="s">
        <v>156</v>
      </c>
      <c r="F183" s="191"/>
      <c r="G183" s="191"/>
      <c r="H183" s="191"/>
      <c r="I183" s="191"/>
      <c r="J183" s="191"/>
      <c r="K183" s="191"/>
      <c r="L183" s="192"/>
      <c r="M183" s="190" t="s">
        <v>202</v>
      </c>
      <c r="N183" s="191"/>
      <c r="O183" s="191"/>
      <c r="P183" s="191"/>
      <c r="Q183" s="191"/>
      <c r="R183" s="191"/>
      <c r="S183" s="191"/>
      <c r="T183" s="191"/>
      <c r="U183" s="191"/>
      <c r="V183" s="191"/>
      <c r="W183" s="192"/>
      <c r="X183" s="190" t="s">
        <v>230</v>
      </c>
      <c r="Y183" s="191"/>
      <c r="Z183" s="191"/>
      <c r="AA183" s="191"/>
      <c r="AB183" s="191"/>
      <c r="AC183" s="191"/>
      <c r="AD183" s="191"/>
      <c r="AE183" s="191"/>
      <c r="AF183" s="191"/>
      <c r="AG183" s="191"/>
      <c r="AH183" s="191"/>
      <c r="AI183" s="191"/>
      <c r="AJ183" s="191"/>
      <c r="AK183" s="191"/>
      <c r="AL183" s="191"/>
      <c r="AM183" s="191"/>
      <c r="AN183" s="191"/>
      <c r="AO183" s="191"/>
      <c r="AP183" s="192"/>
    </row>
    <row r="184" spans="4:42" ht="18" customHeight="1">
      <c r="D184" s="189"/>
      <c r="E184" s="193"/>
      <c r="F184" s="194"/>
      <c r="G184" s="194"/>
      <c r="H184" s="194"/>
      <c r="I184" s="194"/>
      <c r="J184" s="194"/>
      <c r="K184" s="194"/>
      <c r="L184" s="195"/>
      <c r="M184" s="193"/>
      <c r="N184" s="194"/>
      <c r="O184" s="194"/>
      <c r="P184" s="194"/>
      <c r="Q184" s="194"/>
      <c r="R184" s="194"/>
      <c r="S184" s="194"/>
      <c r="T184" s="194"/>
      <c r="U184" s="194"/>
      <c r="V184" s="194"/>
      <c r="W184" s="195"/>
      <c r="X184" s="193"/>
      <c r="Y184" s="194"/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5"/>
    </row>
    <row r="185" spans="4:42" ht="18" customHeight="1">
      <c r="D185" s="188">
        <f>$D183+1</f>
        <v>7</v>
      </c>
      <c r="E185" s="190" t="s">
        <v>157</v>
      </c>
      <c r="F185" s="191"/>
      <c r="G185" s="191"/>
      <c r="H185" s="191"/>
      <c r="I185" s="191"/>
      <c r="J185" s="191"/>
      <c r="K185" s="191"/>
      <c r="L185" s="192"/>
      <c r="M185" s="190" t="s">
        <v>204</v>
      </c>
      <c r="N185" s="191"/>
      <c r="O185" s="191"/>
      <c r="P185" s="191"/>
      <c r="Q185" s="191"/>
      <c r="R185" s="191"/>
      <c r="S185" s="191"/>
      <c r="T185" s="191"/>
      <c r="U185" s="191"/>
      <c r="V185" s="191"/>
      <c r="W185" s="192"/>
      <c r="X185" s="190" t="s">
        <v>203</v>
      </c>
      <c r="Y185" s="191"/>
      <c r="Z185" s="191"/>
      <c r="AA185" s="191"/>
      <c r="AB185" s="191"/>
      <c r="AC185" s="191"/>
      <c r="AD185" s="191"/>
      <c r="AE185" s="191"/>
      <c r="AF185" s="191"/>
      <c r="AG185" s="191"/>
      <c r="AH185" s="191"/>
      <c r="AI185" s="191"/>
      <c r="AJ185" s="191"/>
      <c r="AK185" s="191"/>
      <c r="AL185" s="191"/>
      <c r="AM185" s="191"/>
      <c r="AN185" s="191"/>
      <c r="AO185" s="191"/>
      <c r="AP185" s="192"/>
    </row>
    <row r="186" spans="4:42" ht="18" customHeight="1">
      <c r="D186" s="196"/>
      <c r="E186" s="197"/>
      <c r="F186" s="198"/>
      <c r="G186" s="198"/>
      <c r="H186" s="198"/>
      <c r="I186" s="198"/>
      <c r="J186" s="198"/>
      <c r="K186" s="198"/>
      <c r="L186" s="199"/>
      <c r="M186" s="197"/>
      <c r="N186" s="198"/>
      <c r="O186" s="198"/>
      <c r="P186" s="198"/>
      <c r="Q186" s="198"/>
      <c r="R186" s="198"/>
      <c r="S186" s="198"/>
      <c r="T186" s="198"/>
      <c r="U186" s="198"/>
      <c r="V186" s="198"/>
      <c r="W186" s="199"/>
      <c r="X186" s="197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198"/>
      <c r="AJ186" s="198"/>
      <c r="AK186" s="198"/>
      <c r="AL186" s="198"/>
      <c r="AM186" s="198"/>
      <c r="AN186" s="198"/>
      <c r="AO186" s="198"/>
      <c r="AP186" s="199"/>
    </row>
    <row r="187" spans="4:42" ht="18" customHeight="1">
      <c r="D187" s="196"/>
      <c r="E187" s="197"/>
      <c r="F187" s="198"/>
      <c r="G187" s="198"/>
      <c r="H187" s="198"/>
      <c r="I187" s="198"/>
      <c r="J187" s="198"/>
      <c r="K187" s="198"/>
      <c r="L187" s="199"/>
      <c r="M187" s="197"/>
      <c r="N187" s="198"/>
      <c r="O187" s="198"/>
      <c r="P187" s="198"/>
      <c r="Q187" s="198"/>
      <c r="R187" s="198"/>
      <c r="S187" s="198"/>
      <c r="T187" s="198"/>
      <c r="U187" s="198"/>
      <c r="V187" s="198"/>
      <c r="W187" s="199"/>
      <c r="X187" s="197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198"/>
      <c r="AJ187" s="198"/>
      <c r="AK187" s="198"/>
      <c r="AL187" s="198"/>
      <c r="AM187" s="198"/>
      <c r="AN187" s="198"/>
      <c r="AO187" s="198"/>
      <c r="AP187" s="199"/>
    </row>
    <row r="188" spans="4:42" ht="18" customHeight="1">
      <c r="D188" s="196"/>
      <c r="E188" s="197"/>
      <c r="F188" s="198"/>
      <c r="G188" s="198"/>
      <c r="H188" s="198"/>
      <c r="I188" s="198"/>
      <c r="J188" s="198"/>
      <c r="K188" s="198"/>
      <c r="L188" s="199"/>
      <c r="M188" s="197"/>
      <c r="N188" s="198"/>
      <c r="O188" s="198"/>
      <c r="P188" s="198"/>
      <c r="Q188" s="198"/>
      <c r="R188" s="198"/>
      <c r="S188" s="198"/>
      <c r="T188" s="198"/>
      <c r="U188" s="198"/>
      <c r="V188" s="198"/>
      <c r="W188" s="199"/>
      <c r="X188" s="197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198"/>
      <c r="AJ188" s="198"/>
      <c r="AK188" s="198"/>
      <c r="AL188" s="198"/>
      <c r="AM188" s="198"/>
      <c r="AN188" s="198"/>
      <c r="AO188" s="198"/>
      <c r="AP188" s="199"/>
    </row>
    <row r="189" spans="4:42" ht="18" customHeight="1">
      <c r="D189" s="189"/>
      <c r="E189" s="193"/>
      <c r="F189" s="194"/>
      <c r="G189" s="194"/>
      <c r="H189" s="194"/>
      <c r="I189" s="194"/>
      <c r="J189" s="194"/>
      <c r="K189" s="194"/>
      <c r="L189" s="195"/>
      <c r="M189" s="193"/>
      <c r="N189" s="194"/>
      <c r="O189" s="194"/>
      <c r="P189" s="194"/>
      <c r="Q189" s="194"/>
      <c r="R189" s="194"/>
      <c r="S189" s="194"/>
      <c r="T189" s="194"/>
      <c r="U189" s="194"/>
      <c r="V189" s="194"/>
      <c r="W189" s="195"/>
      <c r="X189" s="193"/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4"/>
      <c r="AL189" s="194"/>
      <c r="AM189" s="194"/>
      <c r="AN189" s="194"/>
      <c r="AO189" s="194"/>
      <c r="AP189" s="195"/>
    </row>
    <row r="190" spans="4:42" ht="18" customHeight="1">
      <c r="D190" s="188">
        <f>$D185+1</f>
        <v>8</v>
      </c>
      <c r="E190" s="190" t="s">
        <v>158</v>
      </c>
      <c r="F190" s="191"/>
      <c r="G190" s="191"/>
      <c r="H190" s="191"/>
      <c r="I190" s="191"/>
      <c r="J190" s="191"/>
      <c r="K190" s="191"/>
      <c r="L190" s="192"/>
      <c r="M190" s="190" t="s">
        <v>205</v>
      </c>
      <c r="N190" s="191"/>
      <c r="O190" s="191"/>
      <c r="P190" s="191"/>
      <c r="Q190" s="191"/>
      <c r="R190" s="191"/>
      <c r="S190" s="191"/>
      <c r="T190" s="191"/>
      <c r="U190" s="191"/>
      <c r="V190" s="191"/>
      <c r="W190" s="192"/>
      <c r="X190" s="190" t="s">
        <v>206</v>
      </c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1"/>
      <c r="AO190" s="191"/>
      <c r="AP190" s="192"/>
    </row>
    <row r="191" spans="4:42" ht="18" customHeight="1">
      <c r="D191" s="196"/>
      <c r="E191" s="197"/>
      <c r="F191" s="198"/>
      <c r="G191" s="198"/>
      <c r="H191" s="198"/>
      <c r="I191" s="198"/>
      <c r="J191" s="198"/>
      <c r="K191" s="198"/>
      <c r="L191" s="199"/>
      <c r="M191" s="197"/>
      <c r="N191" s="198"/>
      <c r="O191" s="198"/>
      <c r="P191" s="198"/>
      <c r="Q191" s="198"/>
      <c r="R191" s="198"/>
      <c r="S191" s="198"/>
      <c r="T191" s="198"/>
      <c r="U191" s="198"/>
      <c r="V191" s="198"/>
      <c r="W191" s="199"/>
      <c r="X191" s="197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8"/>
      <c r="AO191" s="198"/>
      <c r="AP191" s="199"/>
    </row>
    <row r="192" spans="4:42" ht="18" customHeight="1">
      <c r="D192" s="189"/>
      <c r="E192" s="193"/>
      <c r="F192" s="194"/>
      <c r="G192" s="194"/>
      <c r="H192" s="194"/>
      <c r="I192" s="194"/>
      <c r="J192" s="194"/>
      <c r="K192" s="194"/>
      <c r="L192" s="195"/>
      <c r="M192" s="193"/>
      <c r="N192" s="194"/>
      <c r="O192" s="194"/>
      <c r="P192" s="194"/>
      <c r="Q192" s="194"/>
      <c r="R192" s="194"/>
      <c r="S192" s="194"/>
      <c r="T192" s="194"/>
      <c r="U192" s="194"/>
      <c r="V192" s="194"/>
      <c r="W192" s="195"/>
      <c r="X192" s="193"/>
      <c r="Y192" s="194"/>
      <c r="Z192" s="194"/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5"/>
    </row>
    <row r="193" spans="4:42" ht="18" customHeight="1">
      <c r="D193" s="188">
        <f>$D190+1</f>
        <v>9</v>
      </c>
      <c r="E193" s="190" t="s">
        <v>159</v>
      </c>
      <c r="F193" s="191"/>
      <c r="G193" s="191"/>
      <c r="H193" s="191"/>
      <c r="I193" s="191"/>
      <c r="J193" s="191"/>
      <c r="K193" s="191"/>
      <c r="L193" s="192"/>
      <c r="M193" s="190" t="s">
        <v>209</v>
      </c>
      <c r="N193" s="191"/>
      <c r="O193" s="191"/>
      <c r="P193" s="191"/>
      <c r="Q193" s="191"/>
      <c r="R193" s="191"/>
      <c r="S193" s="191"/>
      <c r="T193" s="191"/>
      <c r="U193" s="191"/>
      <c r="V193" s="191"/>
      <c r="W193" s="192"/>
      <c r="X193" s="190" t="s">
        <v>207</v>
      </c>
      <c r="Y193" s="191"/>
      <c r="Z193" s="191"/>
      <c r="AA193" s="191"/>
      <c r="AB193" s="191"/>
      <c r="AC193" s="191"/>
      <c r="AD193" s="191"/>
      <c r="AE193" s="191"/>
      <c r="AF193" s="191"/>
      <c r="AG193" s="191"/>
      <c r="AH193" s="191"/>
      <c r="AI193" s="191"/>
      <c r="AJ193" s="191"/>
      <c r="AK193" s="191"/>
      <c r="AL193" s="191"/>
      <c r="AM193" s="191"/>
      <c r="AN193" s="191"/>
      <c r="AO193" s="191"/>
      <c r="AP193" s="192"/>
    </row>
    <row r="194" spans="4:42" ht="18" customHeight="1">
      <c r="D194" s="189"/>
      <c r="E194" s="193"/>
      <c r="F194" s="194"/>
      <c r="G194" s="194"/>
      <c r="H194" s="194"/>
      <c r="I194" s="194"/>
      <c r="J194" s="194"/>
      <c r="K194" s="194"/>
      <c r="L194" s="195"/>
      <c r="M194" s="193"/>
      <c r="N194" s="194"/>
      <c r="O194" s="194"/>
      <c r="P194" s="194"/>
      <c r="Q194" s="194"/>
      <c r="R194" s="194"/>
      <c r="S194" s="194"/>
      <c r="T194" s="194"/>
      <c r="U194" s="194"/>
      <c r="V194" s="194"/>
      <c r="W194" s="195"/>
      <c r="X194" s="193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4"/>
      <c r="AL194" s="194"/>
      <c r="AM194" s="194"/>
      <c r="AN194" s="194"/>
      <c r="AO194" s="194"/>
      <c r="AP194" s="195"/>
    </row>
    <row r="195" spans="4:42" ht="18" customHeight="1">
      <c r="D195" s="188">
        <f>$D193+1</f>
        <v>10</v>
      </c>
      <c r="E195" s="190" t="s">
        <v>160</v>
      </c>
      <c r="F195" s="191"/>
      <c r="G195" s="191"/>
      <c r="H195" s="191"/>
      <c r="I195" s="191"/>
      <c r="J195" s="191"/>
      <c r="K195" s="191"/>
      <c r="L195" s="192"/>
      <c r="M195" s="190" t="s">
        <v>208</v>
      </c>
      <c r="N195" s="191"/>
      <c r="O195" s="191"/>
      <c r="P195" s="191"/>
      <c r="Q195" s="191"/>
      <c r="R195" s="191"/>
      <c r="S195" s="191"/>
      <c r="T195" s="191"/>
      <c r="U195" s="191"/>
      <c r="V195" s="191"/>
      <c r="W195" s="192"/>
      <c r="X195" s="190" t="s">
        <v>210</v>
      </c>
      <c r="Y195" s="191"/>
      <c r="Z195" s="191"/>
      <c r="AA195" s="191"/>
      <c r="AB195" s="191"/>
      <c r="AC195" s="191"/>
      <c r="AD195" s="191"/>
      <c r="AE195" s="191"/>
      <c r="AF195" s="191"/>
      <c r="AG195" s="191"/>
      <c r="AH195" s="191"/>
      <c r="AI195" s="191"/>
      <c r="AJ195" s="191"/>
      <c r="AK195" s="191"/>
      <c r="AL195" s="191"/>
      <c r="AM195" s="191"/>
      <c r="AN195" s="191"/>
      <c r="AO195" s="191"/>
      <c r="AP195" s="192"/>
    </row>
    <row r="196" spans="4:42" ht="18" customHeight="1">
      <c r="D196" s="189"/>
      <c r="E196" s="193"/>
      <c r="F196" s="194"/>
      <c r="G196" s="194"/>
      <c r="H196" s="194"/>
      <c r="I196" s="194"/>
      <c r="J196" s="194"/>
      <c r="K196" s="194"/>
      <c r="L196" s="195"/>
      <c r="M196" s="193"/>
      <c r="N196" s="194"/>
      <c r="O196" s="194"/>
      <c r="P196" s="194"/>
      <c r="Q196" s="194"/>
      <c r="R196" s="194"/>
      <c r="S196" s="194"/>
      <c r="T196" s="194"/>
      <c r="U196" s="194"/>
      <c r="V196" s="194"/>
      <c r="W196" s="195"/>
      <c r="X196" s="193"/>
      <c r="Y196" s="194"/>
      <c r="Z196" s="194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5"/>
    </row>
    <row r="197" spans="4:42" ht="18" customHeight="1">
      <c r="D197" s="188">
        <f>$D195+1</f>
        <v>11</v>
      </c>
      <c r="E197" s="190" t="s">
        <v>161</v>
      </c>
      <c r="F197" s="191"/>
      <c r="G197" s="191"/>
      <c r="H197" s="191"/>
      <c r="I197" s="191"/>
      <c r="J197" s="191"/>
      <c r="K197" s="191"/>
      <c r="L197" s="192"/>
      <c r="M197" s="190" t="s">
        <v>212</v>
      </c>
      <c r="N197" s="191"/>
      <c r="O197" s="191"/>
      <c r="P197" s="191"/>
      <c r="Q197" s="191"/>
      <c r="R197" s="191"/>
      <c r="S197" s="191"/>
      <c r="T197" s="191"/>
      <c r="U197" s="191"/>
      <c r="V197" s="191"/>
      <c r="W197" s="192"/>
      <c r="X197" s="190" t="s">
        <v>211</v>
      </c>
      <c r="Y197" s="191"/>
      <c r="Z197" s="191"/>
      <c r="AA197" s="191"/>
      <c r="AB197" s="191"/>
      <c r="AC197" s="191"/>
      <c r="AD197" s="191"/>
      <c r="AE197" s="191"/>
      <c r="AF197" s="191"/>
      <c r="AG197" s="191"/>
      <c r="AH197" s="191"/>
      <c r="AI197" s="191"/>
      <c r="AJ197" s="191"/>
      <c r="AK197" s="191"/>
      <c r="AL197" s="191"/>
      <c r="AM197" s="191"/>
      <c r="AN197" s="191"/>
      <c r="AO197" s="191"/>
      <c r="AP197" s="192"/>
    </row>
    <row r="198" spans="4:42" ht="18" customHeight="1">
      <c r="D198" s="189"/>
      <c r="E198" s="193"/>
      <c r="F198" s="194"/>
      <c r="G198" s="194"/>
      <c r="H198" s="194"/>
      <c r="I198" s="194"/>
      <c r="J198" s="194"/>
      <c r="K198" s="194"/>
      <c r="L198" s="195"/>
      <c r="M198" s="193"/>
      <c r="N198" s="194"/>
      <c r="O198" s="194"/>
      <c r="P198" s="194"/>
      <c r="Q198" s="194"/>
      <c r="R198" s="194"/>
      <c r="S198" s="194"/>
      <c r="T198" s="194"/>
      <c r="U198" s="194"/>
      <c r="V198" s="194"/>
      <c r="W198" s="195"/>
      <c r="X198" s="193"/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5"/>
    </row>
    <row r="199" spans="4:42" ht="18" customHeight="1">
      <c r="D199" s="188">
        <f>$D197+1</f>
        <v>12</v>
      </c>
      <c r="E199" s="190" t="s">
        <v>162</v>
      </c>
      <c r="F199" s="191"/>
      <c r="G199" s="191"/>
      <c r="H199" s="191"/>
      <c r="I199" s="191"/>
      <c r="J199" s="191"/>
      <c r="K199" s="191"/>
      <c r="L199" s="192"/>
      <c r="M199" s="190" t="s">
        <v>216</v>
      </c>
      <c r="N199" s="191"/>
      <c r="O199" s="191"/>
      <c r="P199" s="191"/>
      <c r="Q199" s="191"/>
      <c r="R199" s="191"/>
      <c r="S199" s="191"/>
      <c r="T199" s="191"/>
      <c r="U199" s="191"/>
      <c r="V199" s="191"/>
      <c r="W199" s="192"/>
      <c r="X199" s="190" t="s">
        <v>222</v>
      </c>
      <c r="Y199" s="191"/>
      <c r="Z199" s="191"/>
      <c r="AA199" s="191"/>
      <c r="AB199" s="191"/>
      <c r="AC199" s="191"/>
      <c r="AD199" s="191"/>
      <c r="AE199" s="191"/>
      <c r="AF199" s="191"/>
      <c r="AG199" s="191"/>
      <c r="AH199" s="191"/>
      <c r="AI199" s="191"/>
      <c r="AJ199" s="191"/>
      <c r="AK199" s="191"/>
      <c r="AL199" s="191"/>
      <c r="AM199" s="191"/>
      <c r="AN199" s="191"/>
      <c r="AO199" s="191"/>
      <c r="AP199" s="192"/>
    </row>
    <row r="200" spans="4:42" ht="18" customHeight="1">
      <c r="D200" s="189"/>
      <c r="E200" s="193"/>
      <c r="F200" s="194"/>
      <c r="G200" s="194"/>
      <c r="H200" s="194"/>
      <c r="I200" s="194"/>
      <c r="J200" s="194"/>
      <c r="K200" s="194"/>
      <c r="L200" s="195"/>
      <c r="M200" s="193"/>
      <c r="N200" s="194"/>
      <c r="O200" s="194"/>
      <c r="P200" s="194"/>
      <c r="Q200" s="194"/>
      <c r="R200" s="194"/>
      <c r="S200" s="194"/>
      <c r="T200" s="194"/>
      <c r="U200" s="194"/>
      <c r="V200" s="194"/>
      <c r="W200" s="195"/>
      <c r="X200" s="193"/>
      <c r="Y200" s="194"/>
      <c r="Z200" s="194"/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4"/>
      <c r="AL200" s="194"/>
      <c r="AM200" s="194"/>
      <c r="AN200" s="194"/>
      <c r="AO200" s="194"/>
      <c r="AP200" s="195"/>
    </row>
    <row r="201" spans="4:42" ht="18" customHeight="1">
      <c r="D201" s="188">
        <f>$D199+1</f>
        <v>13</v>
      </c>
      <c r="E201" s="190" t="s">
        <v>163</v>
      </c>
      <c r="F201" s="191"/>
      <c r="G201" s="191"/>
      <c r="H201" s="191"/>
      <c r="I201" s="191"/>
      <c r="J201" s="191"/>
      <c r="K201" s="191"/>
      <c r="L201" s="192"/>
      <c r="M201" s="190" t="s">
        <v>217</v>
      </c>
      <c r="N201" s="191"/>
      <c r="O201" s="191"/>
      <c r="P201" s="191"/>
      <c r="Q201" s="191"/>
      <c r="R201" s="191"/>
      <c r="S201" s="191"/>
      <c r="T201" s="191"/>
      <c r="U201" s="191"/>
      <c r="V201" s="191"/>
      <c r="W201" s="192"/>
      <c r="X201" s="190" t="s">
        <v>223</v>
      </c>
      <c r="Y201" s="191"/>
      <c r="Z201" s="191"/>
      <c r="AA201" s="191"/>
      <c r="AB201" s="191"/>
      <c r="AC201" s="191"/>
      <c r="AD201" s="191"/>
      <c r="AE201" s="191"/>
      <c r="AF201" s="191"/>
      <c r="AG201" s="191"/>
      <c r="AH201" s="191"/>
      <c r="AI201" s="191"/>
      <c r="AJ201" s="191"/>
      <c r="AK201" s="191"/>
      <c r="AL201" s="191"/>
      <c r="AM201" s="191"/>
      <c r="AN201" s="191"/>
      <c r="AO201" s="191"/>
      <c r="AP201" s="192"/>
    </row>
    <row r="202" spans="4:42" ht="18" customHeight="1">
      <c r="D202" s="189"/>
      <c r="E202" s="193"/>
      <c r="F202" s="194"/>
      <c r="G202" s="194"/>
      <c r="H202" s="194"/>
      <c r="I202" s="194"/>
      <c r="J202" s="194"/>
      <c r="K202" s="194"/>
      <c r="L202" s="195"/>
      <c r="M202" s="193"/>
      <c r="N202" s="194"/>
      <c r="O202" s="194"/>
      <c r="P202" s="194"/>
      <c r="Q202" s="194"/>
      <c r="R202" s="194"/>
      <c r="S202" s="194"/>
      <c r="T202" s="194"/>
      <c r="U202" s="194"/>
      <c r="V202" s="194"/>
      <c r="W202" s="195"/>
      <c r="X202" s="193"/>
      <c r="Y202" s="194"/>
      <c r="Z202" s="194"/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4"/>
      <c r="AL202" s="194"/>
      <c r="AM202" s="194"/>
      <c r="AN202" s="194"/>
      <c r="AO202" s="194"/>
      <c r="AP202" s="195"/>
    </row>
    <row r="203" spans="4:42" ht="18" customHeight="1">
      <c r="D203" s="188">
        <f>$D201+1</f>
        <v>14</v>
      </c>
      <c r="E203" s="190" t="s">
        <v>164</v>
      </c>
      <c r="F203" s="191"/>
      <c r="G203" s="191"/>
      <c r="H203" s="191"/>
      <c r="I203" s="191"/>
      <c r="J203" s="191"/>
      <c r="K203" s="191"/>
      <c r="L203" s="192"/>
      <c r="M203" s="190" t="s">
        <v>219</v>
      </c>
      <c r="N203" s="191"/>
      <c r="O203" s="191"/>
      <c r="P203" s="191"/>
      <c r="Q203" s="191"/>
      <c r="R203" s="191"/>
      <c r="S203" s="191"/>
      <c r="T203" s="191"/>
      <c r="U203" s="191"/>
      <c r="V203" s="191"/>
      <c r="W203" s="192"/>
      <c r="X203" s="190" t="s">
        <v>224</v>
      </c>
      <c r="Y203" s="191"/>
      <c r="Z203" s="191"/>
      <c r="AA203" s="191"/>
      <c r="AB203" s="191"/>
      <c r="AC203" s="191"/>
      <c r="AD203" s="191"/>
      <c r="AE203" s="191"/>
      <c r="AF203" s="191"/>
      <c r="AG203" s="191"/>
      <c r="AH203" s="191"/>
      <c r="AI203" s="191"/>
      <c r="AJ203" s="191"/>
      <c r="AK203" s="191"/>
      <c r="AL203" s="191"/>
      <c r="AM203" s="191"/>
      <c r="AN203" s="191"/>
      <c r="AO203" s="191"/>
      <c r="AP203" s="192"/>
    </row>
    <row r="204" spans="4:42" ht="18" customHeight="1">
      <c r="D204" s="189"/>
      <c r="E204" s="193"/>
      <c r="F204" s="194"/>
      <c r="G204" s="194"/>
      <c r="H204" s="194"/>
      <c r="I204" s="194"/>
      <c r="J204" s="194"/>
      <c r="K204" s="194"/>
      <c r="L204" s="195"/>
      <c r="M204" s="193"/>
      <c r="N204" s="194"/>
      <c r="O204" s="194"/>
      <c r="P204" s="194"/>
      <c r="Q204" s="194"/>
      <c r="R204" s="194"/>
      <c r="S204" s="194"/>
      <c r="T204" s="194"/>
      <c r="U204" s="194"/>
      <c r="V204" s="194"/>
      <c r="W204" s="195"/>
      <c r="X204" s="193"/>
      <c r="Y204" s="194"/>
      <c r="Z204" s="194"/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4"/>
      <c r="AM204" s="194"/>
      <c r="AN204" s="194"/>
      <c r="AO204" s="194"/>
      <c r="AP204" s="195"/>
    </row>
    <row r="205" spans="4:42" ht="18" customHeight="1">
      <c r="D205" s="188">
        <f>$D203+1</f>
        <v>15</v>
      </c>
      <c r="E205" s="190" t="s">
        <v>165</v>
      </c>
      <c r="F205" s="191"/>
      <c r="G205" s="191"/>
      <c r="H205" s="191"/>
      <c r="I205" s="191"/>
      <c r="J205" s="191"/>
      <c r="K205" s="191"/>
      <c r="L205" s="192"/>
      <c r="M205" s="190" t="s">
        <v>218</v>
      </c>
      <c r="N205" s="191"/>
      <c r="O205" s="191"/>
      <c r="P205" s="191"/>
      <c r="Q205" s="191"/>
      <c r="R205" s="191"/>
      <c r="S205" s="191"/>
      <c r="T205" s="191"/>
      <c r="U205" s="191"/>
      <c r="V205" s="191"/>
      <c r="W205" s="192"/>
      <c r="X205" s="190" t="s">
        <v>225</v>
      </c>
      <c r="Y205" s="191"/>
      <c r="Z205" s="191"/>
      <c r="AA205" s="191"/>
      <c r="AB205" s="191"/>
      <c r="AC205" s="191"/>
      <c r="AD205" s="191"/>
      <c r="AE205" s="191"/>
      <c r="AF205" s="191"/>
      <c r="AG205" s="191"/>
      <c r="AH205" s="191"/>
      <c r="AI205" s="191"/>
      <c r="AJ205" s="191"/>
      <c r="AK205" s="191"/>
      <c r="AL205" s="191"/>
      <c r="AM205" s="191"/>
      <c r="AN205" s="191"/>
      <c r="AO205" s="191"/>
      <c r="AP205" s="192"/>
    </row>
    <row r="206" spans="4:42" ht="18" customHeight="1">
      <c r="D206" s="189"/>
      <c r="E206" s="193"/>
      <c r="F206" s="194"/>
      <c r="G206" s="194"/>
      <c r="H206" s="194"/>
      <c r="I206" s="194"/>
      <c r="J206" s="194"/>
      <c r="K206" s="194"/>
      <c r="L206" s="195"/>
      <c r="M206" s="193"/>
      <c r="N206" s="194"/>
      <c r="O206" s="194"/>
      <c r="P206" s="194"/>
      <c r="Q206" s="194"/>
      <c r="R206" s="194"/>
      <c r="S206" s="194"/>
      <c r="T206" s="194"/>
      <c r="U206" s="194"/>
      <c r="V206" s="194"/>
      <c r="W206" s="195"/>
      <c r="X206" s="193"/>
      <c r="Y206" s="194"/>
      <c r="Z206" s="194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4"/>
      <c r="AL206" s="194"/>
      <c r="AM206" s="194"/>
      <c r="AN206" s="194"/>
      <c r="AO206" s="194"/>
      <c r="AP206" s="195"/>
    </row>
    <row r="207" spans="4:42" ht="18" customHeight="1">
      <c r="D207" s="188">
        <f>$D205+1</f>
        <v>16</v>
      </c>
      <c r="E207" s="190" t="s">
        <v>166</v>
      </c>
      <c r="F207" s="191"/>
      <c r="G207" s="191"/>
      <c r="H207" s="191"/>
      <c r="I207" s="191"/>
      <c r="J207" s="191"/>
      <c r="K207" s="191"/>
      <c r="L207" s="192"/>
      <c r="M207" s="190" t="s">
        <v>220</v>
      </c>
      <c r="N207" s="191"/>
      <c r="O207" s="191"/>
      <c r="P207" s="191"/>
      <c r="Q207" s="191"/>
      <c r="R207" s="191"/>
      <c r="S207" s="191"/>
      <c r="T207" s="191"/>
      <c r="U207" s="191"/>
      <c r="V207" s="191"/>
      <c r="W207" s="192"/>
      <c r="X207" s="190" t="s">
        <v>226</v>
      </c>
      <c r="Y207" s="191"/>
      <c r="Z207" s="191"/>
      <c r="AA207" s="191"/>
      <c r="AB207" s="191"/>
      <c r="AC207" s="191"/>
      <c r="AD207" s="191"/>
      <c r="AE207" s="191"/>
      <c r="AF207" s="191"/>
      <c r="AG207" s="191"/>
      <c r="AH207" s="191"/>
      <c r="AI207" s="191"/>
      <c r="AJ207" s="191"/>
      <c r="AK207" s="191"/>
      <c r="AL207" s="191"/>
      <c r="AM207" s="191"/>
      <c r="AN207" s="191"/>
      <c r="AO207" s="191"/>
      <c r="AP207" s="192"/>
    </row>
    <row r="208" spans="4:42" ht="18" customHeight="1">
      <c r="D208" s="189"/>
      <c r="E208" s="193"/>
      <c r="F208" s="194"/>
      <c r="G208" s="194"/>
      <c r="H208" s="194"/>
      <c r="I208" s="194"/>
      <c r="J208" s="194"/>
      <c r="K208" s="194"/>
      <c r="L208" s="195"/>
      <c r="M208" s="193"/>
      <c r="N208" s="194"/>
      <c r="O208" s="194"/>
      <c r="P208" s="194"/>
      <c r="Q208" s="194"/>
      <c r="R208" s="194"/>
      <c r="S208" s="194"/>
      <c r="T208" s="194"/>
      <c r="U208" s="194"/>
      <c r="V208" s="194"/>
      <c r="W208" s="195"/>
      <c r="X208" s="193"/>
      <c r="Y208" s="194"/>
      <c r="Z208" s="194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5"/>
    </row>
    <row r="209" spans="4:42" ht="18" customHeight="1">
      <c r="D209" s="188">
        <f>$D207+1</f>
        <v>17</v>
      </c>
      <c r="E209" s="190" t="s">
        <v>167</v>
      </c>
      <c r="F209" s="191"/>
      <c r="G209" s="191"/>
      <c r="H209" s="191"/>
      <c r="I209" s="191"/>
      <c r="J209" s="191"/>
      <c r="K209" s="191"/>
      <c r="L209" s="192"/>
      <c r="M209" s="190" t="s">
        <v>221</v>
      </c>
      <c r="N209" s="191"/>
      <c r="O209" s="191"/>
      <c r="P209" s="191"/>
      <c r="Q209" s="191"/>
      <c r="R209" s="191"/>
      <c r="S209" s="191"/>
      <c r="T209" s="191"/>
      <c r="U209" s="191"/>
      <c r="V209" s="191"/>
      <c r="W209" s="192"/>
      <c r="X209" s="190" t="s">
        <v>227</v>
      </c>
      <c r="Y209" s="191"/>
      <c r="Z209" s="191"/>
      <c r="AA209" s="191"/>
      <c r="AB209" s="191"/>
      <c r="AC209" s="191"/>
      <c r="AD209" s="191"/>
      <c r="AE209" s="191"/>
      <c r="AF209" s="191"/>
      <c r="AG209" s="191"/>
      <c r="AH209" s="191"/>
      <c r="AI209" s="191"/>
      <c r="AJ209" s="191"/>
      <c r="AK209" s="191"/>
      <c r="AL209" s="191"/>
      <c r="AM209" s="191"/>
      <c r="AN209" s="191"/>
      <c r="AO209" s="191"/>
      <c r="AP209" s="192"/>
    </row>
    <row r="210" spans="4:42" ht="18" customHeight="1">
      <c r="D210" s="189"/>
      <c r="E210" s="193"/>
      <c r="F210" s="194"/>
      <c r="G210" s="194"/>
      <c r="H210" s="194"/>
      <c r="I210" s="194"/>
      <c r="J210" s="194"/>
      <c r="K210" s="194"/>
      <c r="L210" s="195"/>
      <c r="M210" s="193"/>
      <c r="N210" s="194"/>
      <c r="O210" s="194"/>
      <c r="P210" s="194"/>
      <c r="Q210" s="194"/>
      <c r="R210" s="194"/>
      <c r="S210" s="194"/>
      <c r="T210" s="194"/>
      <c r="U210" s="194"/>
      <c r="V210" s="194"/>
      <c r="W210" s="195"/>
      <c r="X210" s="193"/>
      <c r="Y210" s="194"/>
      <c r="Z210" s="194"/>
      <c r="AA210" s="194"/>
      <c r="AB210" s="194"/>
      <c r="AC210" s="194"/>
      <c r="AD210" s="194"/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5"/>
    </row>
    <row r="211" spans="4:42" ht="18" customHeight="1">
      <c r="D211" s="188">
        <f>$D209+1</f>
        <v>18</v>
      </c>
      <c r="E211" s="190" t="s">
        <v>168</v>
      </c>
      <c r="F211" s="191"/>
      <c r="G211" s="191"/>
      <c r="H211" s="191"/>
      <c r="I211" s="191"/>
      <c r="J211" s="191"/>
      <c r="K211" s="191"/>
      <c r="L211" s="192"/>
      <c r="M211" s="190" t="s">
        <v>215</v>
      </c>
      <c r="N211" s="191"/>
      <c r="O211" s="191"/>
      <c r="P211" s="191"/>
      <c r="Q211" s="191"/>
      <c r="R211" s="191"/>
      <c r="S211" s="191"/>
      <c r="T211" s="191"/>
      <c r="U211" s="191"/>
      <c r="V211" s="191"/>
      <c r="W211" s="192"/>
      <c r="X211" s="190" t="s">
        <v>228</v>
      </c>
      <c r="Y211" s="191"/>
      <c r="Z211" s="191"/>
      <c r="AA211" s="191"/>
      <c r="AB211" s="191"/>
      <c r="AC211" s="191"/>
      <c r="AD211" s="191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2"/>
    </row>
    <row r="212" spans="4:42" ht="18" customHeight="1">
      <c r="D212" s="189"/>
      <c r="E212" s="193"/>
      <c r="F212" s="194"/>
      <c r="G212" s="194"/>
      <c r="H212" s="194"/>
      <c r="I212" s="194"/>
      <c r="J212" s="194"/>
      <c r="K212" s="194"/>
      <c r="L212" s="195"/>
      <c r="M212" s="193"/>
      <c r="N212" s="194"/>
      <c r="O212" s="194"/>
      <c r="P212" s="194"/>
      <c r="Q212" s="194"/>
      <c r="R212" s="194"/>
      <c r="S212" s="194"/>
      <c r="T212" s="194"/>
      <c r="U212" s="194"/>
      <c r="V212" s="194"/>
      <c r="W212" s="195"/>
      <c r="X212" s="193"/>
      <c r="Y212" s="194"/>
      <c r="Z212" s="194"/>
      <c r="AA212" s="194"/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5"/>
    </row>
    <row r="213" spans="4:42" ht="18" customHeight="1">
      <c r="D213" s="188">
        <f>$D211+1</f>
        <v>19</v>
      </c>
      <c r="E213" s="190" t="s">
        <v>169</v>
      </c>
      <c r="F213" s="191"/>
      <c r="G213" s="191"/>
      <c r="H213" s="191"/>
      <c r="I213" s="191"/>
      <c r="J213" s="191"/>
      <c r="K213" s="191"/>
      <c r="L213" s="192"/>
      <c r="M213" s="190" t="s">
        <v>214</v>
      </c>
      <c r="N213" s="191"/>
      <c r="O213" s="191"/>
      <c r="P213" s="191"/>
      <c r="Q213" s="191"/>
      <c r="R213" s="191"/>
      <c r="S213" s="191"/>
      <c r="T213" s="191"/>
      <c r="U213" s="191"/>
      <c r="V213" s="191"/>
      <c r="W213" s="192"/>
      <c r="X213" s="190" t="s">
        <v>229</v>
      </c>
      <c r="Y213" s="191"/>
      <c r="Z213" s="191"/>
      <c r="AA213" s="191"/>
      <c r="AB213" s="191"/>
      <c r="AC213" s="191"/>
      <c r="AD213" s="191"/>
      <c r="AE213" s="191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2"/>
    </row>
    <row r="214" spans="4:42" ht="18" customHeight="1">
      <c r="D214" s="189"/>
      <c r="E214" s="193"/>
      <c r="F214" s="194"/>
      <c r="G214" s="194"/>
      <c r="H214" s="194"/>
      <c r="I214" s="194"/>
      <c r="J214" s="194"/>
      <c r="K214" s="194"/>
      <c r="L214" s="195"/>
      <c r="M214" s="193"/>
      <c r="N214" s="194"/>
      <c r="O214" s="194"/>
      <c r="P214" s="194"/>
      <c r="Q214" s="194"/>
      <c r="R214" s="194"/>
      <c r="S214" s="194"/>
      <c r="T214" s="194"/>
      <c r="U214" s="194"/>
      <c r="V214" s="194"/>
      <c r="W214" s="195"/>
      <c r="X214" s="193"/>
      <c r="Y214" s="194"/>
      <c r="Z214" s="194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5"/>
    </row>
    <row r="215" spans="4:42" ht="18" customHeight="1">
      <c r="D215" s="188">
        <f>$D213+1</f>
        <v>20</v>
      </c>
      <c r="E215" s="190" t="s">
        <v>170</v>
      </c>
      <c r="F215" s="191"/>
      <c r="G215" s="191"/>
      <c r="H215" s="191"/>
      <c r="I215" s="191"/>
      <c r="J215" s="191"/>
      <c r="K215" s="191"/>
      <c r="L215" s="192"/>
      <c r="M215" s="190" t="s">
        <v>213</v>
      </c>
      <c r="N215" s="191"/>
      <c r="O215" s="191"/>
      <c r="P215" s="191"/>
      <c r="Q215" s="191"/>
      <c r="R215" s="191"/>
      <c r="S215" s="191"/>
      <c r="T215" s="191"/>
      <c r="U215" s="191"/>
      <c r="V215" s="191"/>
      <c r="W215" s="192"/>
      <c r="X215" s="190" t="s">
        <v>183</v>
      </c>
      <c r="Y215" s="191"/>
      <c r="Z215" s="191"/>
      <c r="AA215" s="191"/>
      <c r="AB215" s="191"/>
      <c r="AC215" s="191"/>
      <c r="AD215" s="191"/>
      <c r="AE215" s="191"/>
      <c r="AF215" s="191"/>
      <c r="AG215" s="191"/>
      <c r="AH215" s="191"/>
      <c r="AI215" s="191"/>
      <c r="AJ215" s="191"/>
      <c r="AK215" s="191"/>
      <c r="AL215" s="191"/>
      <c r="AM215" s="191"/>
      <c r="AN215" s="191"/>
      <c r="AO215" s="191"/>
      <c r="AP215" s="192"/>
    </row>
    <row r="216" spans="4:42" ht="18" customHeight="1">
      <c r="D216" s="189"/>
      <c r="E216" s="193"/>
      <c r="F216" s="194"/>
      <c r="G216" s="194"/>
      <c r="H216" s="194"/>
      <c r="I216" s="194"/>
      <c r="J216" s="194"/>
      <c r="K216" s="194"/>
      <c r="L216" s="195"/>
      <c r="M216" s="193"/>
      <c r="N216" s="194"/>
      <c r="O216" s="194"/>
      <c r="P216" s="194"/>
      <c r="Q216" s="194"/>
      <c r="R216" s="194"/>
      <c r="S216" s="194"/>
      <c r="T216" s="194"/>
      <c r="U216" s="194"/>
      <c r="V216" s="194"/>
      <c r="W216" s="195"/>
      <c r="X216" s="193"/>
      <c r="Y216" s="194"/>
      <c r="Z216" s="194"/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4"/>
      <c r="AM216" s="194"/>
      <c r="AN216" s="194"/>
      <c r="AO216" s="194"/>
      <c r="AP216" s="195"/>
    </row>
    <row r="217" spans="4:42" ht="18" customHeight="1">
      <c r="D217" s="188">
        <f>$D215+1</f>
        <v>21</v>
      </c>
      <c r="E217" s="190" t="s">
        <v>171</v>
      </c>
      <c r="F217" s="191"/>
      <c r="G217" s="191"/>
      <c r="H217" s="191"/>
      <c r="I217" s="191"/>
      <c r="J217" s="191"/>
      <c r="K217" s="191"/>
      <c r="L217" s="192"/>
      <c r="M217" s="190" t="s">
        <v>181</v>
      </c>
      <c r="N217" s="191"/>
      <c r="O217" s="191"/>
      <c r="P217" s="191"/>
      <c r="Q217" s="191"/>
      <c r="R217" s="191"/>
      <c r="S217" s="191"/>
      <c r="T217" s="191"/>
      <c r="U217" s="191"/>
      <c r="V217" s="191"/>
      <c r="W217" s="192"/>
      <c r="X217" s="190" t="s">
        <v>182</v>
      </c>
      <c r="Y217" s="191"/>
      <c r="Z217" s="191"/>
      <c r="AA217" s="191"/>
      <c r="AB217" s="191"/>
      <c r="AC217" s="191"/>
      <c r="AD217" s="191"/>
      <c r="AE217" s="191"/>
      <c r="AF217" s="191"/>
      <c r="AG217" s="191"/>
      <c r="AH217" s="191"/>
      <c r="AI217" s="191"/>
      <c r="AJ217" s="191"/>
      <c r="AK217" s="191"/>
      <c r="AL217" s="191"/>
      <c r="AM217" s="191"/>
      <c r="AN217" s="191"/>
      <c r="AO217" s="191"/>
      <c r="AP217" s="192"/>
    </row>
    <row r="218" spans="4:42" ht="18" customHeight="1">
      <c r="D218" s="196"/>
      <c r="E218" s="197"/>
      <c r="F218" s="198"/>
      <c r="G218" s="198"/>
      <c r="H218" s="198"/>
      <c r="I218" s="198"/>
      <c r="J218" s="198"/>
      <c r="K218" s="198"/>
      <c r="L218" s="199"/>
      <c r="M218" s="197"/>
      <c r="N218" s="198"/>
      <c r="O218" s="198"/>
      <c r="P218" s="198"/>
      <c r="Q218" s="198"/>
      <c r="R218" s="198"/>
      <c r="S218" s="198"/>
      <c r="T218" s="198"/>
      <c r="U218" s="198"/>
      <c r="V218" s="198"/>
      <c r="W218" s="199"/>
      <c r="X218" s="197"/>
      <c r="Y218" s="198"/>
      <c r="Z218" s="198"/>
      <c r="AA218" s="198"/>
      <c r="AB218" s="198"/>
      <c r="AC218" s="198"/>
      <c r="AD218" s="198"/>
      <c r="AE218" s="198"/>
      <c r="AF218" s="198"/>
      <c r="AG218" s="198"/>
      <c r="AH218" s="198"/>
      <c r="AI218" s="198"/>
      <c r="AJ218" s="198"/>
      <c r="AK218" s="198"/>
      <c r="AL218" s="198"/>
      <c r="AM218" s="198"/>
      <c r="AN218" s="198"/>
      <c r="AO218" s="198"/>
      <c r="AP218" s="199"/>
    </row>
    <row r="219" spans="4:42" ht="18" customHeight="1">
      <c r="D219" s="189"/>
      <c r="E219" s="193"/>
      <c r="F219" s="194"/>
      <c r="G219" s="194"/>
      <c r="H219" s="194"/>
      <c r="I219" s="194"/>
      <c r="J219" s="194"/>
      <c r="K219" s="194"/>
      <c r="L219" s="195"/>
      <c r="M219" s="193"/>
      <c r="N219" s="194"/>
      <c r="O219" s="194"/>
      <c r="P219" s="194"/>
      <c r="Q219" s="194"/>
      <c r="R219" s="194"/>
      <c r="S219" s="194"/>
      <c r="T219" s="194"/>
      <c r="U219" s="194"/>
      <c r="V219" s="194"/>
      <c r="W219" s="195"/>
      <c r="X219" s="193"/>
      <c r="Y219" s="194"/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4"/>
      <c r="AM219" s="194"/>
      <c r="AN219" s="194"/>
      <c r="AO219" s="194"/>
      <c r="AP219" s="195"/>
    </row>
    <row r="220" spans="4:42" ht="18" customHeight="1">
      <c r="D220" s="188">
        <f>$D217+1</f>
        <v>22</v>
      </c>
      <c r="E220" s="190" t="s">
        <v>172</v>
      </c>
      <c r="F220" s="191"/>
      <c r="G220" s="191"/>
      <c r="H220" s="191"/>
      <c r="I220" s="191"/>
      <c r="J220" s="191"/>
      <c r="K220" s="191"/>
      <c r="L220" s="192"/>
      <c r="M220" s="190" t="s">
        <v>179</v>
      </c>
      <c r="N220" s="191"/>
      <c r="O220" s="191"/>
      <c r="P220" s="191"/>
      <c r="Q220" s="191"/>
      <c r="R220" s="191"/>
      <c r="S220" s="191"/>
      <c r="T220" s="191"/>
      <c r="U220" s="191"/>
      <c r="V220" s="191"/>
      <c r="W220" s="192"/>
      <c r="X220" s="190" t="s">
        <v>180</v>
      </c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1"/>
      <c r="AO220" s="191"/>
      <c r="AP220" s="192"/>
    </row>
    <row r="221" spans="4:42" ht="18" customHeight="1">
      <c r="D221" s="189"/>
      <c r="E221" s="193"/>
      <c r="F221" s="194"/>
      <c r="G221" s="194"/>
      <c r="H221" s="194"/>
      <c r="I221" s="194"/>
      <c r="J221" s="194"/>
      <c r="K221" s="194"/>
      <c r="L221" s="195"/>
      <c r="M221" s="193"/>
      <c r="N221" s="194"/>
      <c r="O221" s="194"/>
      <c r="P221" s="194"/>
      <c r="Q221" s="194"/>
      <c r="R221" s="194"/>
      <c r="S221" s="194"/>
      <c r="T221" s="194"/>
      <c r="U221" s="194"/>
      <c r="V221" s="194"/>
      <c r="W221" s="195"/>
      <c r="X221" s="193"/>
      <c r="Y221" s="194"/>
      <c r="Z221" s="194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5"/>
    </row>
    <row r="222" spans="4:42" ht="18" customHeight="1">
      <c r="D222" s="188">
        <f>$D220+1</f>
        <v>23</v>
      </c>
      <c r="E222" s="190" t="s">
        <v>173</v>
      </c>
      <c r="F222" s="191"/>
      <c r="G222" s="191"/>
      <c r="H222" s="191"/>
      <c r="I222" s="191"/>
      <c r="J222" s="191"/>
      <c r="K222" s="191"/>
      <c r="L222" s="192"/>
      <c r="M222" s="190" t="s">
        <v>176</v>
      </c>
      <c r="N222" s="191"/>
      <c r="O222" s="191"/>
      <c r="P222" s="191"/>
      <c r="Q222" s="191"/>
      <c r="R222" s="191"/>
      <c r="S222" s="191"/>
      <c r="T222" s="191"/>
      <c r="U222" s="191"/>
      <c r="V222" s="191"/>
      <c r="W222" s="192"/>
      <c r="X222" s="190" t="s">
        <v>177</v>
      </c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1"/>
      <c r="AO222" s="191"/>
      <c r="AP222" s="192"/>
    </row>
    <row r="223" spans="4:42" ht="18" customHeight="1">
      <c r="D223" s="189"/>
      <c r="E223" s="193"/>
      <c r="F223" s="194"/>
      <c r="G223" s="194"/>
      <c r="H223" s="194"/>
      <c r="I223" s="194"/>
      <c r="J223" s="194"/>
      <c r="K223" s="194"/>
      <c r="L223" s="195"/>
      <c r="M223" s="193"/>
      <c r="N223" s="194"/>
      <c r="O223" s="194"/>
      <c r="P223" s="194"/>
      <c r="Q223" s="194"/>
      <c r="R223" s="194"/>
      <c r="S223" s="194"/>
      <c r="T223" s="194"/>
      <c r="U223" s="194"/>
      <c r="V223" s="194"/>
      <c r="W223" s="195"/>
      <c r="X223" s="193"/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5"/>
    </row>
    <row r="224" spans="4:42" ht="18" customHeight="1">
      <c r="D224" s="188">
        <f>$D222+1</f>
        <v>24</v>
      </c>
      <c r="E224" s="190" t="s">
        <v>174</v>
      </c>
      <c r="F224" s="191"/>
      <c r="G224" s="191"/>
      <c r="H224" s="191"/>
      <c r="I224" s="191"/>
      <c r="J224" s="191"/>
      <c r="K224" s="191"/>
      <c r="L224" s="192"/>
      <c r="M224" s="190" t="s">
        <v>175</v>
      </c>
      <c r="N224" s="191"/>
      <c r="O224" s="191"/>
      <c r="P224" s="191"/>
      <c r="Q224" s="191"/>
      <c r="R224" s="191"/>
      <c r="S224" s="191"/>
      <c r="T224" s="191"/>
      <c r="U224" s="191"/>
      <c r="V224" s="191"/>
      <c r="W224" s="192"/>
      <c r="X224" s="190" t="s">
        <v>178</v>
      </c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1"/>
      <c r="AO224" s="191"/>
      <c r="AP224" s="192"/>
    </row>
    <row r="225" spans="3:42" ht="18" customHeight="1">
      <c r="D225" s="189"/>
      <c r="E225" s="193"/>
      <c r="F225" s="194"/>
      <c r="G225" s="194"/>
      <c r="H225" s="194"/>
      <c r="I225" s="194"/>
      <c r="J225" s="194"/>
      <c r="K225" s="194"/>
      <c r="L225" s="195"/>
      <c r="M225" s="193"/>
      <c r="N225" s="194"/>
      <c r="O225" s="194"/>
      <c r="P225" s="194"/>
      <c r="Q225" s="194"/>
      <c r="R225" s="194"/>
      <c r="S225" s="194"/>
      <c r="T225" s="194"/>
      <c r="U225" s="194"/>
      <c r="V225" s="194"/>
      <c r="W225" s="195"/>
      <c r="X225" s="193"/>
      <c r="Y225" s="194"/>
      <c r="Z225" s="194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4"/>
      <c r="AM225" s="194"/>
      <c r="AN225" s="194"/>
      <c r="AO225" s="194"/>
      <c r="AP225" s="195"/>
    </row>
    <row r="227" spans="3:42" ht="18" customHeight="1">
      <c r="C227" s="5" t="s">
        <v>32</v>
      </c>
      <c r="D227" s="5" t="s">
        <v>150</v>
      </c>
    </row>
    <row r="228" spans="3:42" ht="18" customHeight="1">
      <c r="D228" s="19"/>
      <c r="E228" s="20"/>
    </row>
    <row r="229" spans="3:42" ht="18" customHeight="1">
      <c r="D229" s="49" t="s">
        <v>115</v>
      </c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</row>
    <row r="230" spans="3:42" ht="18" customHeight="1">
      <c r="D230" s="49" t="s">
        <v>116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3:42" ht="18" customHeight="1">
      <c r="D231" s="50" t="s">
        <v>632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</row>
    <row r="232" spans="3:42" ht="18" customHeight="1">
      <c r="D232" s="49" t="s">
        <v>117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</row>
    <row r="233" spans="3:42" ht="18" customHeight="1">
      <c r="D233" s="49" t="s">
        <v>118</v>
      </c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</row>
    <row r="234" spans="3:42" ht="18" customHeight="1">
      <c r="D234" s="50" t="s">
        <v>119</v>
      </c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</row>
    <row r="235" spans="3:42" ht="18" customHeight="1">
      <c r="D235" s="50" t="s">
        <v>633</v>
      </c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</row>
    <row r="236" spans="3:42" ht="18" customHeight="1">
      <c r="D236" s="49" t="s">
        <v>120</v>
      </c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</row>
    <row r="237" spans="3:42" ht="18" customHeight="1">
      <c r="D237" s="49" t="s">
        <v>634</v>
      </c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</row>
    <row r="238" spans="3:42" ht="18" customHeight="1">
      <c r="D238" s="50" t="s">
        <v>121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</row>
    <row r="239" spans="3:42" ht="18" customHeight="1">
      <c r="D239" s="49" t="s">
        <v>635</v>
      </c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</row>
    <row r="240" spans="3:42" ht="18" customHeight="1">
      <c r="D240" s="49" t="s">
        <v>122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</row>
    <row r="241" spans="4:42" ht="18" customHeight="1">
      <c r="D241" s="50" t="s">
        <v>123</v>
      </c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</row>
    <row r="242" spans="4:42" ht="18" customHeight="1">
      <c r="D242" s="50" t="s">
        <v>636</v>
      </c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</row>
    <row r="243" spans="4:42" ht="18" customHeight="1">
      <c r="D243" s="50" t="s">
        <v>124</v>
      </c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</row>
    <row r="244" spans="4:42" ht="18" customHeight="1">
      <c r="D244" s="50" t="s">
        <v>637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</row>
    <row r="245" spans="4:42" ht="18" customHeight="1">
      <c r="D245" s="50" t="s">
        <v>638</v>
      </c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</row>
    <row r="246" spans="4:42" ht="18" customHeight="1">
      <c r="D246" s="50" t="s">
        <v>639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</row>
    <row r="247" spans="4:42" ht="18" customHeight="1">
      <c r="D247" s="49" t="s">
        <v>125</v>
      </c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</row>
    <row r="248" spans="4:42" ht="18" customHeight="1">
      <c r="D248" s="49" t="s">
        <v>126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</row>
    <row r="249" spans="4:42" ht="18" customHeight="1">
      <c r="D249" s="49" t="s">
        <v>127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</row>
    <row r="250" spans="4:42" ht="18" customHeight="1">
      <c r="D250" s="49" t="s">
        <v>640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</row>
    <row r="251" spans="4:42" ht="18" customHeight="1">
      <c r="D251" s="49" t="s">
        <v>128</v>
      </c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</row>
    <row r="252" spans="4:42" ht="18" customHeight="1">
      <c r="D252" s="49" t="s">
        <v>641</v>
      </c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</row>
    <row r="253" spans="4:42" ht="18" customHeight="1">
      <c r="D253" s="49" t="s">
        <v>129</v>
      </c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</row>
    <row r="254" spans="4:42" ht="18" customHeight="1">
      <c r="D254" s="49" t="s">
        <v>642</v>
      </c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</row>
    <row r="255" spans="4:42" ht="18" customHeight="1">
      <c r="D255" s="49" t="s">
        <v>643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</row>
    <row r="256" spans="4:42" ht="18" customHeight="1">
      <c r="D256" s="49" t="s">
        <v>644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</row>
    <row r="257" spans="4:42" ht="18" customHeight="1">
      <c r="D257" s="49" t="s">
        <v>130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</row>
    <row r="258" spans="4:42" ht="18" customHeight="1">
      <c r="D258" s="49" t="s">
        <v>645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</row>
    <row r="259" spans="4:42" ht="18" customHeight="1">
      <c r="D259" s="49" t="s">
        <v>646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</row>
    <row r="260" spans="4:42" ht="18" customHeight="1">
      <c r="D260" s="49" t="s">
        <v>131</v>
      </c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</row>
    <row r="261" spans="4:42" ht="18" customHeight="1">
      <c r="D261" s="49" t="s">
        <v>647</v>
      </c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</row>
    <row r="262" spans="4:42" ht="18" customHeight="1">
      <c r="D262" s="49" t="s">
        <v>132</v>
      </c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</row>
    <row r="263" spans="4:42" ht="18" customHeight="1">
      <c r="D263" s="49" t="s">
        <v>648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</row>
    <row r="264" spans="4:42" ht="18" customHeight="1">
      <c r="D264" s="49" t="s">
        <v>133</v>
      </c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</row>
    <row r="265" spans="4:42" ht="18" customHeight="1">
      <c r="D265" s="49" t="s">
        <v>649</v>
      </c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</row>
    <row r="266" spans="4:42" ht="18" customHeight="1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</row>
    <row r="267" spans="4:42" ht="18" customHeight="1">
      <c r="D267" s="49" t="s">
        <v>134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</row>
    <row r="268" spans="4:42" ht="18" customHeight="1">
      <c r="D268" s="49" t="s">
        <v>650</v>
      </c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</row>
    <row r="269" spans="4:42" ht="18" customHeight="1">
      <c r="D269" s="49" t="s">
        <v>135</v>
      </c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</row>
    <row r="270" spans="4:42" ht="18" customHeight="1">
      <c r="D270" s="49" t="s">
        <v>651</v>
      </c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</row>
    <row r="271" spans="4:42" ht="18" customHeight="1">
      <c r="D271" s="49" t="s">
        <v>136</v>
      </c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</row>
    <row r="272" spans="4:42" ht="18" customHeight="1">
      <c r="D272" s="49" t="s">
        <v>649</v>
      </c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</row>
    <row r="273" spans="4:42" ht="18" customHeight="1">
      <c r="D273" s="49" t="s">
        <v>137</v>
      </c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</row>
    <row r="274" spans="4:42" ht="18" customHeight="1">
      <c r="D274" s="49" t="s">
        <v>649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</row>
    <row r="275" spans="4:42" ht="18" customHeight="1">
      <c r="D275" s="49" t="s">
        <v>138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</row>
    <row r="276" spans="4:42" ht="18" customHeight="1">
      <c r="D276" s="49" t="s">
        <v>649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</row>
    <row r="277" spans="4:42" ht="18" customHeight="1">
      <c r="D277" s="49" t="s">
        <v>139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</row>
    <row r="278" spans="4:42" ht="18" customHeight="1">
      <c r="D278" s="49" t="s">
        <v>649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</row>
    <row r="279" spans="4:42" ht="18" customHeight="1">
      <c r="D279" s="49" t="s">
        <v>140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</row>
    <row r="280" spans="4:42" ht="18" customHeight="1">
      <c r="D280" s="49" t="s">
        <v>649</v>
      </c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</row>
    <row r="281" spans="4:42" ht="18" customHeight="1">
      <c r="D281" s="49" t="s">
        <v>141</v>
      </c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</row>
    <row r="282" spans="4:42" ht="18" customHeight="1">
      <c r="D282" s="49" t="s">
        <v>649</v>
      </c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</row>
    <row r="283" spans="4:42" ht="18" customHeight="1">
      <c r="D283" s="49" t="s">
        <v>142</v>
      </c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</row>
    <row r="284" spans="4:42" ht="18" customHeight="1">
      <c r="D284" s="49" t="s">
        <v>649</v>
      </c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</row>
    <row r="285" spans="4:42" ht="18" customHeight="1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</row>
    <row r="286" spans="4:42" ht="18" customHeight="1">
      <c r="D286" s="49" t="s">
        <v>652</v>
      </c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</row>
    <row r="287" spans="4:42" ht="18" customHeight="1">
      <c r="D287" s="49" t="s">
        <v>143</v>
      </c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</row>
    <row r="288" spans="4:42" ht="18" customHeight="1">
      <c r="D288" s="49" t="s">
        <v>653</v>
      </c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</row>
    <row r="289" spans="4:42" ht="18" customHeight="1">
      <c r="D289" s="49" t="s">
        <v>654</v>
      </c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</row>
    <row r="290" spans="4:42" ht="18" customHeight="1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</row>
    <row r="291" spans="4:42" ht="18" customHeight="1">
      <c r="D291" s="49" t="s">
        <v>655</v>
      </c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</row>
    <row r="292" spans="4:42" ht="18" customHeight="1">
      <c r="D292" s="49" t="s">
        <v>144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</row>
    <row r="293" spans="4:42" ht="18" customHeight="1">
      <c r="D293" s="49" t="s">
        <v>656</v>
      </c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</row>
    <row r="294" spans="4:42" ht="18" customHeight="1">
      <c r="D294" s="49" t="s">
        <v>145</v>
      </c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</row>
    <row r="295" spans="4:42" ht="18" customHeight="1">
      <c r="D295" s="49" t="s">
        <v>146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</row>
    <row r="296" spans="4:42" ht="18" customHeight="1">
      <c r="D296" s="49" t="s">
        <v>657</v>
      </c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</row>
    <row r="297" spans="4:42" ht="18" customHeight="1">
      <c r="D297" s="49" t="s">
        <v>147</v>
      </c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</row>
    <row r="298" spans="4:42" ht="18" customHeight="1">
      <c r="D298" s="49" t="s">
        <v>148</v>
      </c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</row>
    <row r="299" spans="4:42" ht="18" customHeight="1">
      <c r="D299" s="49" t="s">
        <v>658</v>
      </c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</row>
    <row r="300" spans="4:42" ht="18" customHeight="1">
      <c r="D300" s="49" t="s">
        <v>149</v>
      </c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</row>
  </sheetData>
  <mergeCells count="220">
    <mergeCell ref="D205:D206"/>
    <mergeCell ref="E205:L206"/>
    <mergeCell ref="M205:W206"/>
    <mergeCell ref="X205:AP206"/>
    <mergeCell ref="D207:D208"/>
    <mergeCell ref="E207:L208"/>
    <mergeCell ref="M207:W208"/>
    <mergeCell ref="X207:AP208"/>
    <mergeCell ref="D209:D210"/>
    <mergeCell ref="E209:L210"/>
    <mergeCell ref="D193:D194"/>
    <mergeCell ref="E193:L194"/>
    <mergeCell ref="M193:W194"/>
    <mergeCell ref="X193:AP194"/>
    <mergeCell ref="D201:D202"/>
    <mergeCell ref="E201:L202"/>
    <mergeCell ref="M201:W202"/>
    <mergeCell ref="X201:AP202"/>
    <mergeCell ref="D203:D204"/>
    <mergeCell ref="E203:L204"/>
    <mergeCell ref="M203:W204"/>
    <mergeCell ref="X203:AP204"/>
    <mergeCell ref="D172:D180"/>
    <mergeCell ref="E172:L180"/>
    <mergeCell ref="M172:W180"/>
    <mergeCell ref="X172:AP180"/>
    <mergeCell ref="D181:D182"/>
    <mergeCell ref="D190:D192"/>
    <mergeCell ref="E190:L192"/>
    <mergeCell ref="M190:W192"/>
    <mergeCell ref="X190:AP192"/>
    <mergeCell ref="D162:D165"/>
    <mergeCell ref="E162:L165"/>
    <mergeCell ref="M162:W165"/>
    <mergeCell ref="X162:AP165"/>
    <mergeCell ref="D166:D167"/>
    <mergeCell ref="E166:L167"/>
    <mergeCell ref="M166:W167"/>
    <mergeCell ref="X166:AP167"/>
    <mergeCell ref="D168:D171"/>
    <mergeCell ref="E168:L171"/>
    <mergeCell ref="M168:W171"/>
    <mergeCell ref="X168:AP171"/>
    <mergeCell ref="D95:E95"/>
    <mergeCell ref="F95:I95"/>
    <mergeCell ref="J95:M95"/>
    <mergeCell ref="N95:R95"/>
    <mergeCell ref="D113:D114"/>
    <mergeCell ref="E113:L114"/>
    <mergeCell ref="M113:W114"/>
    <mergeCell ref="E161:L161"/>
    <mergeCell ref="X161:AP161"/>
    <mergeCell ref="N156:R156"/>
    <mergeCell ref="N11:R11"/>
    <mergeCell ref="N12:R12"/>
    <mergeCell ref="E16:L16"/>
    <mergeCell ref="M16:W16"/>
    <mergeCell ref="E17:L18"/>
    <mergeCell ref="M17:W18"/>
    <mergeCell ref="E19:L20"/>
    <mergeCell ref="M19:W20"/>
    <mergeCell ref="E21:L24"/>
    <mergeCell ref="M21:W24"/>
    <mergeCell ref="D11:E11"/>
    <mergeCell ref="F11:I11"/>
    <mergeCell ref="J11:M11"/>
    <mergeCell ref="D12:E12"/>
    <mergeCell ref="J12:M12"/>
    <mergeCell ref="F12:I1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M34:W35"/>
    <mergeCell ref="X34:AP35"/>
    <mergeCell ref="D17:D18"/>
    <mergeCell ref="D19:D20"/>
    <mergeCell ref="D21:D24"/>
    <mergeCell ref="D25:D29"/>
    <mergeCell ref="E25:L29"/>
    <mergeCell ref="D30:D31"/>
    <mergeCell ref="E30:L31"/>
    <mergeCell ref="D32:D33"/>
    <mergeCell ref="E32:L33"/>
    <mergeCell ref="D34:D35"/>
    <mergeCell ref="E34:L35"/>
    <mergeCell ref="X16:AP16"/>
    <mergeCell ref="X17:AP18"/>
    <mergeCell ref="X19:AP20"/>
    <mergeCell ref="X21:AP24"/>
    <mergeCell ref="M25:W29"/>
    <mergeCell ref="X25:AP29"/>
    <mergeCell ref="M30:W31"/>
    <mergeCell ref="X30:AP31"/>
    <mergeCell ref="M32:W33"/>
    <mergeCell ref="X32:AP33"/>
    <mergeCell ref="D94:E94"/>
    <mergeCell ref="F94:I94"/>
    <mergeCell ref="J94:M94"/>
    <mergeCell ref="D42:D43"/>
    <mergeCell ref="E42:L43"/>
    <mergeCell ref="M42:W43"/>
    <mergeCell ref="X42:AP43"/>
    <mergeCell ref="D44:D45"/>
    <mergeCell ref="E44:L45"/>
    <mergeCell ref="M44:W45"/>
    <mergeCell ref="X44:AP45"/>
    <mergeCell ref="N94:R94"/>
    <mergeCell ref="D104:D105"/>
    <mergeCell ref="E104:L105"/>
    <mergeCell ref="M104:W105"/>
    <mergeCell ref="X104:AP105"/>
    <mergeCell ref="D106:D108"/>
    <mergeCell ref="E106:L108"/>
    <mergeCell ref="M106:W108"/>
    <mergeCell ref="E99:L99"/>
    <mergeCell ref="X99:AP99"/>
    <mergeCell ref="D100:D101"/>
    <mergeCell ref="E100:L101"/>
    <mergeCell ref="M100:W101"/>
    <mergeCell ref="X100:AP101"/>
    <mergeCell ref="D102:D103"/>
    <mergeCell ref="E102:L103"/>
    <mergeCell ref="M102:W103"/>
    <mergeCell ref="X102:AP103"/>
    <mergeCell ref="E36:L37"/>
    <mergeCell ref="M36:W37"/>
    <mergeCell ref="X36:AP37"/>
    <mergeCell ref="D38:D39"/>
    <mergeCell ref="E38:L39"/>
    <mergeCell ref="M38:W39"/>
    <mergeCell ref="X38:AP39"/>
    <mergeCell ref="D40:D41"/>
    <mergeCell ref="E40:L41"/>
    <mergeCell ref="M40:W41"/>
    <mergeCell ref="X40:AP41"/>
    <mergeCell ref="D36:D37"/>
    <mergeCell ref="X106:AP108"/>
    <mergeCell ref="D109:D110"/>
    <mergeCell ref="E109:L110"/>
    <mergeCell ref="M109:W110"/>
    <mergeCell ref="X109:AP110"/>
    <mergeCell ref="D111:D112"/>
    <mergeCell ref="E111:L112"/>
    <mergeCell ref="M111:W112"/>
    <mergeCell ref="X111:AP112"/>
    <mergeCell ref="X113:AP114"/>
    <mergeCell ref="D115:D116"/>
    <mergeCell ref="E115:L116"/>
    <mergeCell ref="M115:W116"/>
    <mergeCell ref="X115:AP116"/>
    <mergeCell ref="D157:E157"/>
    <mergeCell ref="F157:I157"/>
    <mergeCell ref="J157:M157"/>
    <mergeCell ref="N157:R157"/>
    <mergeCell ref="D156:E156"/>
    <mergeCell ref="F156:I156"/>
    <mergeCell ref="J156:M156"/>
    <mergeCell ref="E181:L182"/>
    <mergeCell ref="M181:W182"/>
    <mergeCell ref="X181:AP182"/>
    <mergeCell ref="D183:D184"/>
    <mergeCell ref="E183:L184"/>
    <mergeCell ref="M183:W184"/>
    <mergeCell ref="X183:AP184"/>
    <mergeCell ref="D185:D189"/>
    <mergeCell ref="E185:L189"/>
    <mergeCell ref="M185:W189"/>
    <mergeCell ref="X185:AP189"/>
    <mergeCell ref="D195:D196"/>
    <mergeCell ref="E195:L196"/>
    <mergeCell ref="M195:W196"/>
    <mergeCell ref="X195:AP196"/>
    <mergeCell ref="D197:D198"/>
    <mergeCell ref="E197:L198"/>
    <mergeCell ref="M197:W198"/>
    <mergeCell ref="X197:AP198"/>
    <mergeCell ref="D199:D200"/>
    <mergeCell ref="E199:L200"/>
    <mergeCell ref="M199:W200"/>
    <mergeCell ref="X199:AP200"/>
    <mergeCell ref="M209:W210"/>
    <mergeCell ref="X209:AP210"/>
    <mergeCell ref="D211:D212"/>
    <mergeCell ref="E211:L212"/>
    <mergeCell ref="M211:W212"/>
    <mergeCell ref="X211:AP212"/>
    <mergeCell ref="D213:D214"/>
    <mergeCell ref="E213:L214"/>
    <mergeCell ref="M213:W214"/>
    <mergeCell ref="X213:AP214"/>
    <mergeCell ref="D222:D223"/>
    <mergeCell ref="E222:L223"/>
    <mergeCell ref="M222:W223"/>
    <mergeCell ref="X222:AP223"/>
    <mergeCell ref="D224:D225"/>
    <mergeCell ref="E224:L225"/>
    <mergeCell ref="M224:W225"/>
    <mergeCell ref="X224:AP225"/>
    <mergeCell ref="D215:D216"/>
    <mergeCell ref="E215:L216"/>
    <mergeCell ref="M215:W216"/>
    <mergeCell ref="X215:AP216"/>
    <mergeCell ref="D217:D219"/>
    <mergeCell ref="E217:L219"/>
    <mergeCell ref="M217:W219"/>
    <mergeCell ref="X217:AP219"/>
    <mergeCell ref="D220:D221"/>
    <mergeCell ref="E220:L221"/>
    <mergeCell ref="M220:W221"/>
    <mergeCell ref="X220:AP221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zoomScaleNormal="100" zoomScaleSheetLayoutView="100" workbookViewId="0">
      <selection activeCell="AJ43" sqref="AJ43:AK4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設定値一覧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400</v>
      </c>
    </row>
    <row r="7" spans="2:43" ht="18" customHeight="1">
      <c r="C7" s="1" t="s">
        <v>29</v>
      </c>
      <c r="D7" s="1" t="s">
        <v>285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15" t="s">
        <v>112</v>
      </c>
      <c r="E9" s="116"/>
      <c r="F9" s="116"/>
      <c r="G9" s="116"/>
      <c r="H9" s="116"/>
      <c r="I9" s="116"/>
      <c r="J9" s="117"/>
    </row>
    <row r="10" spans="2:43" ht="18" customHeight="1">
      <c r="D10" s="118"/>
      <c r="E10" s="119"/>
      <c r="F10" s="119"/>
      <c r="G10" s="119"/>
      <c r="H10" s="119"/>
      <c r="I10" s="119"/>
      <c r="J10" s="120"/>
    </row>
    <row r="11" spans="2:43" ht="18" customHeight="1">
      <c r="D11" s="226" t="s">
        <v>233</v>
      </c>
      <c r="E11" s="226"/>
      <c r="F11" s="226"/>
      <c r="G11" s="226"/>
      <c r="H11" s="226"/>
      <c r="I11" s="226"/>
      <c r="J11" s="226"/>
      <c r="K11" s="19" t="s">
        <v>309</v>
      </c>
      <c r="AD11" s="5" t="s">
        <v>314</v>
      </c>
      <c r="AE11" s="5" t="s">
        <v>240</v>
      </c>
    </row>
    <row r="12" spans="2:43" ht="18" customHeight="1">
      <c r="D12" s="226" t="s">
        <v>235</v>
      </c>
      <c r="E12" s="226"/>
      <c r="F12" s="226"/>
      <c r="G12" s="226"/>
      <c r="H12" s="226"/>
      <c r="I12" s="226"/>
      <c r="J12" s="226"/>
      <c r="K12" s="19" t="s">
        <v>309</v>
      </c>
      <c r="AD12" s="5" t="s">
        <v>314</v>
      </c>
      <c r="AE12" s="5" t="s">
        <v>241</v>
      </c>
    </row>
    <row r="13" spans="2:43" ht="18" customHeight="1">
      <c r="D13" s="226" t="s">
        <v>236</v>
      </c>
      <c r="E13" s="226"/>
      <c r="F13" s="226"/>
      <c r="G13" s="226"/>
      <c r="H13" s="226"/>
      <c r="I13" s="226"/>
      <c r="J13" s="226"/>
      <c r="K13" s="19" t="s">
        <v>309</v>
      </c>
      <c r="AD13" s="5" t="s">
        <v>314</v>
      </c>
      <c r="AE13" s="5" t="s">
        <v>242</v>
      </c>
    </row>
    <row r="14" spans="2:43" ht="18" customHeight="1">
      <c r="D14" s="226" t="s">
        <v>237</v>
      </c>
      <c r="E14" s="226"/>
      <c r="F14" s="226"/>
      <c r="G14" s="226"/>
      <c r="H14" s="226"/>
      <c r="I14" s="226"/>
      <c r="J14" s="226"/>
      <c r="K14" s="19" t="s">
        <v>309</v>
      </c>
      <c r="AD14" s="5" t="s">
        <v>314</v>
      </c>
      <c r="AE14" s="5" t="s">
        <v>243</v>
      </c>
    </row>
    <row r="15" spans="2:43" ht="18" customHeight="1">
      <c r="D15" s="226" t="s">
        <v>239</v>
      </c>
      <c r="E15" s="226"/>
      <c r="F15" s="226"/>
      <c r="G15" s="226"/>
      <c r="H15" s="226"/>
      <c r="I15" s="226"/>
      <c r="J15" s="226"/>
      <c r="K15" s="19" t="s">
        <v>309</v>
      </c>
      <c r="AD15" s="5" t="s">
        <v>314</v>
      </c>
      <c r="AE15" s="5" t="s">
        <v>244</v>
      </c>
    </row>
    <row r="16" spans="2:43" ht="18" customHeight="1">
      <c r="K16" s="19"/>
    </row>
    <row r="21" spans="3:37" ht="18" customHeight="1">
      <c r="C21" s="1" t="s">
        <v>28</v>
      </c>
      <c r="D21" s="1" t="s">
        <v>286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21" t="s">
        <v>245</v>
      </c>
      <c r="E23" s="116"/>
      <c r="F23" s="116"/>
      <c r="G23" s="117"/>
      <c r="H23" s="121" t="s">
        <v>246</v>
      </c>
      <c r="I23" s="116"/>
      <c r="J23" s="116"/>
      <c r="K23" s="117"/>
      <c r="L23" s="121" t="s">
        <v>247</v>
      </c>
      <c r="M23" s="116"/>
      <c r="N23" s="116"/>
      <c r="O23" s="117"/>
      <c r="P23" s="121" t="s">
        <v>249</v>
      </c>
      <c r="Q23" s="116"/>
      <c r="R23" s="116"/>
      <c r="S23" s="117"/>
    </row>
    <row r="24" spans="3:37" ht="17" customHeight="1">
      <c r="D24" s="118"/>
      <c r="E24" s="119"/>
      <c r="F24" s="119"/>
      <c r="G24" s="120"/>
      <c r="H24" s="118"/>
      <c r="I24" s="119"/>
      <c r="J24" s="119"/>
      <c r="K24" s="120"/>
      <c r="L24" s="118"/>
      <c r="M24" s="119"/>
      <c r="N24" s="119"/>
      <c r="O24" s="120"/>
      <c r="P24" s="118"/>
      <c r="Q24" s="119"/>
      <c r="R24" s="119"/>
      <c r="S24" s="120"/>
    </row>
    <row r="25" spans="3:37" ht="17" customHeight="1">
      <c r="D25" s="146" t="s">
        <v>847</v>
      </c>
      <c r="E25" s="147"/>
      <c r="F25" s="147"/>
      <c r="G25" s="148"/>
      <c r="H25" s="146" t="s">
        <v>847</v>
      </c>
      <c r="I25" s="147"/>
      <c r="J25" s="147"/>
      <c r="K25" s="148"/>
      <c r="L25" s="146" t="s">
        <v>847</v>
      </c>
      <c r="M25" s="147"/>
      <c r="N25" s="147"/>
      <c r="O25" s="148"/>
      <c r="P25" s="146" t="s">
        <v>250</v>
      </c>
      <c r="Q25" s="147"/>
      <c r="R25" s="147"/>
      <c r="S25" s="148"/>
      <c r="T25" s="19" t="s">
        <v>308</v>
      </c>
      <c r="AD25" s="5" t="s">
        <v>314</v>
      </c>
      <c r="AE25" s="5" t="s">
        <v>248</v>
      </c>
      <c r="AJ25" s="5" t="s">
        <v>13</v>
      </c>
      <c r="AK25" s="5" t="s">
        <v>330</v>
      </c>
    </row>
    <row r="26" spans="3:37" ht="18" customHeight="1">
      <c r="D26" s="146" t="s">
        <v>253</v>
      </c>
      <c r="E26" s="147"/>
      <c r="F26" s="147"/>
      <c r="G26" s="148"/>
      <c r="H26" s="146" t="s">
        <v>256</v>
      </c>
      <c r="I26" s="147"/>
      <c r="J26" s="147"/>
      <c r="K26" s="148"/>
      <c r="L26" s="146" t="s">
        <v>270</v>
      </c>
      <c r="M26" s="147"/>
      <c r="N26" s="147"/>
      <c r="O26" s="148"/>
      <c r="P26" s="31"/>
      <c r="Q26" s="31"/>
      <c r="R26" s="31"/>
      <c r="S26" s="31"/>
      <c r="T26" s="19"/>
    </row>
    <row r="27" spans="3:37" ht="18" customHeight="1">
      <c r="D27" s="146" t="s">
        <v>255</v>
      </c>
      <c r="E27" s="147"/>
      <c r="F27" s="147"/>
      <c r="G27" s="14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287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15" t="s">
        <v>59</v>
      </c>
      <c r="E34" s="116"/>
      <c r="F34" s="116"/>
      <c r="G34" s="117"/>
      <c r="H34" s="115" t="s">
        <v>60</v>
      </c>
      <c r="I34" s="116"/>
      <c r="J34" s="116"/>
      <c r="K34" s="117"/>
      <c r="L34" s="115" t="s">
        <v>68</v>
      </c>
      <c r="M34" s="116"/>
      <c r="N34" s="116"/>
      <c r="O34" s="117"/>
      <c r="P34" s="170" t="s">
        <v>69</v>
      </c>
      <c r="Q34" s="170"/>
      <c r="R34" s="170"/>
      <c r="S34" s="170"/>
      <c r="T34" s="170"/>
      <c r="U34" s="170"/>
      <c r="V34" s="115" t="s">
        <v>252</v>
      </c>
      <c r="W34" s="116"/>
      <c r="X34" s="116"/>
      <c r="Y34" s="117"/>
    </row>
    <row r="35" spans="3:37" ht="18" customHeight="1">
      <c r="D35" s="118"/>
      <c r="E35" s="119"/>
      <c r="F35" s="119"/>
      <c r="G35" s="120"/>
      <c r="H35" s="118"/>
      <c r="I35" s="119"/>
      <c r="J35" s="119"/>
      <c r="K35" s="120"/>
      <c r="L35" s="118"/>
      <c r="M35" s="119"/>
      <c r="N35" s="119"/>
      <c r="O35" s="120"/>
      <c r="P35" s="170"/>
      <c r="Q35" s="170"/>
      <c r="R35" s="170"/>
      <c r="S35" s="170"/>
      <c r="T35" s="170"/>
      <c r="U35" s="170"/>
      <c r="V35" s="118"/>
      <c r="W35" s="119"/>
      <c r="X35" s="119"/>
      <c r="Y35" s="120"/>
    </row>
    <row r="36" spans="3:37" ht="18" customHeight="1">
      <c r="D36" s="146" t="s">
        <v>66</v>
      </c>
      <c r="E36" s="147"/>
      <c r="F36" s="147"/>
      <c r="G36" s="148"/>
      <c r="H36" s="146" t="s">
        <v>63</v>
      </c>
      <c r="I36" s="147"/>
      <c r="J36" s="147"/>
      <c r="K36" s="148"/>
      <c r="L36" s="146" t="s">
        <v>847</v>
      </c>
      <c r="M36" s="147"/>
      <c r="N36" s="147"/>
      <c r="O36" s="148"/>
      <c r="P36" s="171" t="s">
        <v>865</v>
      </c>
      <c r="Q36" s="171"/>
      <c r="R36" s="171"/>
      <c r="S36" s="171"/>
      <c r="T36" s="171"/>
      <c r="U36" s="171"/>
      <c r="V36" s="146" t="s">
        <v>847</v>
      </c>
      <c r="W36" s="147"/>
      <c r="X36" s="147"/>
      <c r="Y36" s="148"/>
    </row>
    <row r="37" spans="3:37" ht="18" customHeight="1">
      <c r="D37" s="146" t="s">
        <v>262</v>
      </c>
      <c r="E37" s="147"/>
      <c r="F37" s="147"/>
      <c r="G37" s="148"/>
      <c r="H37" s="146" t="s">
        <v>64</v>
      </c>
      <c r="I37" s="147"/>
      <c r="J37" s="147"/>
      <c r="K37" s="148"/>
      <c r="L37" s="146" t="s">
        <v>268</v>
      </c>
      <c r="M37" s="147"/>
      <c r="N37" s="147"/>
      <c r="O37" s="148"/>
      <c r="P37" s="171" t="s">
        <v>266</v>
      </c>
      <c r="Q37" s="171"/>
      <c r="R37" s="171"/>
      <c r="S37" s="171"/>
      <c r="T37" s="171"/>
      <c r="U37" s="171"/>
      <c r="V37" s="146" t="s">
        <v>257</v>
      </c>
      <c r="W37" s="147"/>
      <c r="X37" s="147"/>
      <c r="Y37" s="148"/>
    </row>
    <row r="38" spans="3:37" ht="18" customHeight="1">
      <c r="D38" s="146" t="s">
        <v>263</v>
      </c>
      <c r="E38" s="147"/>
      <c r="F38" s="147"/>
      <c r="G38" s="148"/>
      <c r="H38" s="31"/>
      <c r="I38" s="31"/>
      <c r="J38" s="31"/>
      <c r="K38" s="31"/>
      <c r="L38" s="171" t="s">
        <v>269</v>
      </c>
      <c r="M38" s="171"/>
      <c r="N38" s="171"/>
      <c r="O38" s="171"/>
      <c r="P38" s="181" t="s">
        <v>267</v>
      </c>
      <c r="Q38" s="171"/>
      <c r="R38" s="171"/>
      <c r="S38" s="171"/>
      <c r="T38" s="171"/>
      <c r="U38" s="171"/>
      <c r="V38" s="171" t="s">
        <v>258</v>
      </c>
      <c r="W38" s="171"/>
      <c r="X38" s="171"/>
      <c r="Y38" s="171"/>
    </row>
    <row r="39" spans="3:37" ht="18" customHeight="1">
      <c r="D39" s="146" t="s">
        <v>67</v>
      </c>
      <c r="E39" s="147"/>
      <c r="F39" s="147"/>
      <c r="G39" s="148"/>
      <c r="V39" s="171" t="s">
        <v>259</v>
      </c>
      <c r="W39" s="171"/>
      <c r="X39" s="171"/>
      <c r="Y39" s="171"/>
    </row>
    <row r="40" spans="3:37" ht="18" customHeight="1">
      <c r="D40" s="146" t="s">
        <v>264</v>
      </c>
      <c r="E40" s="147"/>
      <c r="F40" s="147"/>
      <c r="G40" s="148"/>
      <c r="V40" s="171" t="s">
        <v>260</v>
      </c>
      <c r="W40" s="171"/>
      <c r="X40" s="171"/>
      <c r="Y40" s="171"/>
    </row>
    <row r="41" spans="3:37" ht="18" customHeight="1">
      <c r="D41" s="146" t="s">
        <v>265</v>
      </c>
      <c r="E41" s="147"/>
      <c r="F41" s="147"/>
      <c r="G41" s="148"/>
      <c r="V41" s="171" t="s">
        <v>261</v>
      </c>
      <c r="W41" s="171"/>
      <c r="X41" s="171"/>
      <c r="Y41" s="171"/>
    </row>
    <row r="43" spans="3:37" ht="18" customHeight="1">
      <c r="C43" s="1" t="s">
        <v>32</v>
      </c>
      <c r="D43" s="1" t="s">
        <v>284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70" t="s">
        <v>271</v>
      </c>
      <c r="E45" s="170"/>
      <c r="F45" s="170"/>
      <c r="G45" s="170"/>
      <c r="H45" s="170"/>
      <c r="I45" s="170"/>
      <c r="J45" s="170"/>
      <c r="K45" s="230" t="s">
        <v>292</v>
      </c>
      <c r="L45" s="170"/>
      <c r="M45" s="170"/>
      <c r="N45" s="170"/>
      <c r="O45" s="170"/>
      <c r="P45" s="170"/>
      <c r="Q45" s="170"/>
      <c r="R45" s="230" t="s">
        <v>310</v>
      </c>
      <c r="S45" s="170"/>
      <c r="T45" s="170"/>
      <c r="U45" s="170"/>
      <c r="V45" s="170"/>
      <c r="W45" s="170"/>
      <c r="X45" s="170"/>
    </row>
    <row r="46" spans="3:37" ht="18" customHeight="1"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</row>
    <row r="47" spans="3:37" ht="18" customHeight="1">
      <c r="D47" s="231" t="s">
        <v>272</v>
      </c>
      <c r="E47" s="171"/>
      <c r="F47" s="171"/>
      <c r="G47" s="171"/>
      <c r="H47" s="171"/>
      <c r="I47" s="171"/>
      <c r="J47" s="171"/>
      <c r="K47" s="231" t="s">
        <v>288</v>
      </c>
      <c r="L47" s="171"/>
      <c r="M47" s="171"/>
      <c r="N47" s="171"/>
      <c r="O47" s="171"/>
      <c r="P47" s="171"/>
      <c r="Q47" s="171"/>
      <c r="R47" s="231" t="s">
        <v>294</v>
      </c>
      <c r="S47" s="171"/>
      <c r="T47" s="171"/>
      <c r="U47" s="171"/>
      <c r="V47" s="171"/>
      <c r="W47" s="171"/>
      <c r="X47" s="171"/>
      <c r="Y47" s="19" t="s">
        <v>307</v>
      </c>
      <c r="AD47" s="5" t="s">
        <v>314</v>
      </c>
      <c r="AE47" s="5" t="s">
        <v>327</v>
      </c>
      <c r="AJ47" s="5" t="s">
        <v>328</v>
      </c>
      <c r="AK47" s="5" t="s">
        <v>275</v>
      </c>
    </row>
    <row r="48" spans="3:37" ht="18" customHeight="1">
      <c r="D48" s="171" t="s">
        <v>273</v>
      </c>
      <c r="E48" s="171"/>
      <c r="F48" s="171"/>
      <c r="G48" s="171"/>
      <c r="H48" s="171"/>
      <c r="I48" s="171"/>
      <c r="J48" s="171"/>
      <c r="K48" s="171" t="s">
        <v>289</v>
      </c>
      <c r="L48" s="171"/>
      <c r="M48" s="171"/>
      <c r="N48" s="171"/>
      <c r="O48" s="171"/>
      <c r="P48" s="171"/>
      <c r="Q48" s="171"/>
      <c r="R48" s="231" t="s">
        <v>302</v>
      </c>
      <c r="S48" s="171"/>
      <c r="T48" s="171"/>
      <c r="U48" s="171"/>
      <c r="V48" s="171"/>
      <c r="W48" s="171"/>
      <c r="X48" s="171"/>
      <c r="Y48" s="19"/>
      <c r="AK48" s="5" t="s">
        <v>276</v>
      </c>
    </row>
    <row r="49" spans="4:46" ht="18" customHeight="1">
      <c r="D49" s="168" t="s">
        <v>274</v>
      </c>
      <c r="E49" s="232"/>
      <c r="F49" s="232"/>
      <c r="G49" s="232"/>
      <c r="H49" s="232"/>
      <c r="I49" s="232"/>
      <c r="J49" s="169"/>
      <c r="K49" s="168" t="s">
        <v>290</v>
      </c>
      <c r="L49" s="232"/>
      <c r="M49" s="232"/>
      <c r="N49" s="232"/>
      <c r="O49" s="232"/>
      <c r="P49" s="232"/>
      <c r="Q49" s="169"/>
      <c r="R49" s="231" t="s">
        <v>297</v>
      </c>
      <c r="S49" s="171"/>
      <c r="T49" s="171"/>
      <c r="U49" s="171"/>
      <c r="V49" s="171"/>
      <c r="W49" s="171"/>
      <c r="X49" s="171"/>
      <c r="AK49" s="5" t="s">
        <v>278</v>
      </c>
    </row>
    <row r="50" spans="4:46" ht="18" customHeight="1">
      <c r="D50" s="227" t="s">
        <v>275</v>
      </c>
      <c r="E50" s="228"/>
      <c r="F50" s="228"/>
      <c r="G50" s="228"/>
      <c r="H50" s="228"/>
      <c r="I50" s="228"/>
      <c r="J50" s="229"/>
      <c r="K50" s="168" t="s">
        <v>291</v>
      </c>
      <c r="L50" s="232"/>
      <c r="M50" s="232"/>
      <c r="N50" s="232"/>
      <c r="O50" s="232"/>
      <c r="P50" s="232"/>
      <c r="Q50" s="169"/>
      <c r="R50" s="231" t="s">
        <v>303</v>
      </c>
      <c r="S50" s="171"/>
      <c r="T50" s="171"/>
      <c r="U50" s="171"/>
      <c r="V50" s="171"/>
      <c r="W50" s="171"/>
      <c r="X50" s="171"/>
      <c r="AK50" s="5" t="s">
        <v>280</v>
      </c>
    </row>
    <row r="51" spans="4:46" ht="18" customHeight="1">
      <c r="D51" s="227" t="s">
        <v>277</v>
      </c>
      <c r="E51" s="228"/>
      <c r="F51" s="228"/>
      <c r="G51" s="228"/>
      <c r="H51" s="228"/>
      <c r="I51" s="228"/>
      <c r="J51" s="229"/>
      <c r="R51" s="231" t="s">
        <v>304</v>
      </c>
      <c r="S51" s="171"/>
      <c r="T51" s="171"/>
      <c r="U51" s="171"/>
      <c r="V51" s="171"/>
      <c r="W51" s="171"/>
      <c r="X51" s="171"/>
      <c r="AK51" s="5" t="s">
        <v>282</v>
      </c>
    </row>
    <row r="52" spans="4:46" ht="18" customHeight="1">
      <c r="D52" s="227" t="s">
        <v>279</v>
      </c>
      <c r="E52" s="228"/>
      <c r="F52" s="228"/>
      <c r="G52" s="228"/>
      <c r="H52" s="228"/>
      <c r="I52" s="228"/>
      <c r="J52" s="229"/>
      <c r="R52" s="231" t="s">
        <v>305</v>
      </c>
      <c r="S52" s="171"/>
      <c r="T52" s="171"/>
      <c r="U52" s="171"/>
      <c r="V52" s="171"/>
      <c r="W52" s="171"/>
      <c r="X52" s="171"/>
      <c r="Y52" s="19" t="s">
        <v>307</v>
      </c>
      <c r="AD52" s="5" t="s">
        <v>314</v>
      </c>
      <c r="AE52" s="5" t="s">
        <v>329</v>
      </c>
      <c r="AJ52" s="5" t="s">
        <v>328</v>
      </c>
      <c r="AK52" s="5" t="s">
        <v>312</v>
      </c>
    </row>
    <row r="53" spans="4:46" ht="18" customHeight="1">
      <c r="D53" s="227" t="s">
        <v>281</v>
      </c>
      <c r="E53" s="228"/>
      <c r="F53" s="228"/>
      <c r="G53" s="228"/>
      <c r="H53" s="228"/>
      <c r="I53" s="228"/>
      <c r="J53" s="229"/>
      <c r="R53" s="231" t="s">
        <v>306</v>
      </c>
      <c r="S53" s="171"/>
      <c r="T53" s="171"/>
      <c r="U53" s="171"/>
      <c r="V53" s="171"/>
      <c r="W53" s="171"/>
      <c r="X53" s="171"/>
      <c r="AK53" s="5" t="s">
        <v>311</v>
      </c>
      <c r="AL53" s="5" t="s">
        <v>293</v>
      </c>
      <c r="AS53" s="5" t="s">
        <v>251</v>
      </c>
      <c r="AT53" s="5" t="s">
        <v>313</v>
      </c>
    </row>
    <row r="54" spans="4:46" ht="18" customHeight="1">
      <c r="D54" s="227" t="s">
        <v>283</v>
      </c>
      <c r="E54" s="228"/>
      <c r="F54" s="228"/>
      <c r="G54" s="228"/>
      <c r="H54" s="228"/>
      <c r="I54" s="228"/>
      <c r="J54" s="229"/>
      <c r="AK54" s="5" t="s">
        <v>311</v>
      </c>
      <c r="AL54" s="5" t="s">
        <v>295</v>
      </c>
      <c r="AS54" s="5" t="s">
        <v>251</v>
      </c>
      <c r="AT54" s="5" t="s">
        <v>315</v>
      </c>
    </row>
    <row r="55" spans="4:46" ht="18" customHeight="1">
      <c r="AK55" s="5" t="s">
        <v>311</v>
      </c>
      <c r="AL55" s="5" t="s">
        <v>296</v>
      </c>
      <c r="AS55" s="5" t="s">
        <v>251</v>
      </c>
      <c r="AT55" s="5" t="s">
        <v>316</v>
      </c>
    </row>
    <row r="56" spans="4:46" ht="18" customHeight="1">
      <c r="D56" s="5" t="s">
        <v>251</v>
      </c>
      <c r="E56" s="5" t="s">
        <v>556</v>
      </c>
      <c r="AK56" s="5" t="s">
        <v>272</v>
      </c>
      <c r="AS56" s="5" t="s">
        <v>251</v>
      </c>
      <c r="AT56" s="5" t="s">
        <v>317</v>
      </c>
    </row>
    <row r="57" spans="4:46" ht="18" customHeight="1">
      <c r="E57" s="5" t="s">
        <v>311</v>
      </c>
      <c r="F57" s="5" t="s">
        <v>554</v>
      </c>
      <c r="AK57" s="5" t="s">
        <v>311</v>
      </c>
      <c r="AL57" s="5" t="s">
        <v>298</v>
      </c>
      <c r="AS57" s="5" t="s">
        <v>251</v>
      </c>
      <c r="AT57" s="5" t="s">
        <v>318</v>
      </c>
    </row>
    <row r="58" spans="4:46" ht="18" customHeight="1">
      <c r="D58" s="5" t="s">
        <v>251</v>
      </c>
      <c r="E58" s="5" t="s">
        <v>555</v>
      </c>
      <c r="AK58" s="5" t="s">
        <v>311</v>
      </c>
      <c r="AL58" s="5" t="s">
        <v>299</v>
      </c>
    </row>
    <row r="59" spans="4:46" ht="18" customHeight="1">
      <c r="AK59" s="5" t="s">
        <v>311</v>
      </c>
      <c r="AL59" s="5" t="s">
        <v>300</v>
      </c>
    </row>
    <row r="60" spans="4:46" ht="18" customHeight="1">
      <c r="AK60" s="5" t="s">
        <v>311</v>
      </c>
      <c r="AL60" s="5" t="s">
        <v>301</v>
      </c>
    </row>
    <row r="63" spans="4:46" ht="18" customHeight="1">
      <c r="D63" s="230" t="s">
        <v>319</v>
      </c>
      <c r="E63" s="230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</row>
    <row r="64" spans="4:46" ht="18" customHeight="1"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</row>
    <row r="65" spans="4:37" ht="18" customHeight="1">
      <c r="D65" s="181" t="s">
        <v>320</v>
      </c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9" t="s">
        <v>324</v>
      </c>
      <c r="AD65" s="5" t="s">
        <v>314</v>
      </c>
      <c r="AE65" s="5" t="s">
        <v>312</v>
      </c>
      <c r="AJ65" s="5" t="s">
        <v>328</v>
      </c>
      <c r="AK65" s="5" t="s">
        <v>326</v>
      </c>
    </row>
    <row r="66" spans="4:37" ht="18" customHeight="1">
      <c r="D66" s="181" t="s">
        <v>321</v>
      </c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9"/>
    </row>
    <row r="67" spans="4:37" ht="18" customHeight="1">
      <c r="D67" s="181" t="s">
        <v>323</v>
      </c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9" t="s">
        <v>324</v>
      </c>
      <c r="AD67" s="5" t="s">
        <v>314</v>
      </c>
      <c r="AE67" s="5" t="s">
        <v>274</v>
      </c>
      <c r="AJ67" s="5" t="s">
        <v>328</v>
      </c>
      <c r="AK67" s="5" t="s">
        <v>326</v>
      </c>
    </row>
    <row r="68" spans="4:37" ht="18" customHeight="1">
      <c r="D68" s="181" t="s">
        <v>322</v>
      </c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</row>
    <row r="73" spans="4:37" ht="18" customHeight="1">
      <c r="D73" s="230" t="s">
        <v>331</v>
      </c>
      <c r="E73" s="170"/>
      <c r="F73" s="170"/>
      <c r="G73" s="170"/>
      <c r="H73" s="170"/>
      <c r="I73" s="170"/>
      <c r="J73" s="170"/>
    </row>
    <row r="74" spans="4:37" ht="18" customHeight="1">
      <c r="D74" s="170"/>
      <c r="E74" s="170"/>
      <c r="F74" s="170"/>
      <c r="G74" s="170"/>
      <c r="H74" s="170"/>
      <c r="I74" s="170"/>
      <c r="J74" s="170"/>
    </row>
    <row r="75" spans="4:37" ht="18" customHeight="1">
      <c r="D75" s="231" t="s">
        <v>332</v>
      </c>
      <c r="E75" s="171"/>
      <c r="F75" s="171"/>
      <c r="G75" s="171"/>
      <c r="H75" s="171"/>
      <c r="I75" s="171"/>
      <c r="J75" s="171"/>
    </row>
    <row r="76" spans="4:37" ht="18" customHeight="1">
      <c r="D76" s="171" t="s">
        <v>333</v>
      </c>
      <c r="E76" s="171"/>
      <c r="F76" s="171"/>
      <c r="G76" s="171"/>
      <c r="H76" s="171"/>
      <c r="I76" s="171"/>
      <c r="J76" s="171"/>
    </row>
    <row r="79" spans="4:37" ht="18" customHeight="1">
      <c r="D79" s="5" t="s">
        <v>251</v>
      </c>
      <c r="E79" s="5" t="s">
        <v>334</v>
      </c>
    </row>
    <row r="80" spans="4:37" ht="18" customHeight="1">
      <c r="D80" s="230" t="s">
        <v>331</v>
      </c>
      <c r="E80" s="170"/>
      <c r="F80" s="170"/>
      <c r="G80" s="170"/>
      <c r="H80" s="170"/>
      <c r="I80" s="170"/>
      <c r="J80" s="170"/>
    </row>
    <row r="81" spans="4:37" ht="18" customHeight="1">
      <c r="D81" s="170"/>
      <c r="E81" s="170"/>
      <c r="F81" s="170"/>
      <c r="G81" s="170"/>
      <c r="H81" s="170"/>
      <c r="I81" s="170"/>
      <c r="J81" s="170"/>
    </row>
    <row r="82" spans="4:37" ht="18" customHeight="1">
      <c r="D82" s="231" t="s">
        <v>335</v>
      </c>
      <c r="E82" s="171"/>
      <c r="F82" s="171"/>
      <c r="G82" s="171"/>
      <c r="H82" s="171"/>
      <c r="I82" s="171"/>
      <c r="J82" s="171"/>
      <c r="K82" s="19" t="s">
        <v>309</v>
      </c>
      <c r="AD82" s="5" t="s">
        <v>314</v>
      </c>
      <c r="AG82" s="5" t="s">
        <v>335</v>
      </c>
      <c r="AJ82" s="5" t="s">
        <v>328</v>
      </c>
      <c r="AK82" s="5" t="s">
        <v>339</v>
      </c>
    </row>
    <row r="83" spans="4:37" ht="18" customHeight="1">
      <c r="D83" s="171" t="s">
        <v>336</v>
      </c>
      <c r="E83" s="171"/>
      <c r="F83" s="171"/>
      <c r="G83" s="171"/>
      <c r="H83" s="171"/>
      <c r="I83" s="171"/>
      <c r="J83" s="171"/>
      <c r="K83" s="19"/>
    </row>
    <row r="84" spans="4:37" ht="18" customHeight="1">
      <c r="D84" s="171" t="s">
        <v>337</v>
      </c>
      <c r="E84" s="171"/>
      <c r="F84" s="171"/>
      <c r="G84" s="171"/>
      <c r="H84" s="171"/>
      <c r="I84" s="171"/>
      <c r="J84" s="171"/>
    </row>
    <row r="85" spans="4:37" ht="18" customHeight="1">
      <c r="D85" s="171" t="s">
        <v>338</v>
      </c>
      <c r="E85" s="171"/>
      <c r="F85" s="171"/>
      <c r="G85" s="171"/>
      <c r="H85" s="171"/>
      <c r="I85" s="171"/>
      <c r="J85" s="171"/>
    </row>
    <row r="88" spans="4:37" ht="18" customHeight="1">
      <c r="D88" s="5" t="s">
        <v>251</v>
      </c>
      <c r="E88" s="5" t="s">
        <v>340</v>
      </c>
    </row>
    <row r="89" spans="4:37" ht="18" customHeight="1">
      <c r="D89" s="230" t="s">
        <v>179</v>
      </c>
      <c r="E89" s="170"/>
      <c r="F89" s="170"/>
      <c r="G89" s="170"/>
      <c r="H89" s="170"/>
      <c r="I89" s="170"/>
      <c r="J89" s="170"/>
    </row>
    <row r="90" spans="4:37" ht="18" customHeight="1">
      <c r="D90" s="170"/>
      <c r="E90" s="170"/>
      <c r="F90" s="170"/>
      <c r="G90" s="170"/>
      <c r="H90" s="170"/>
      <c r="I90" s="170"/>
      <c r="J90" s="170"/>
    </row>
    <row r="91" spans="4:37" ht="18" customHeight="1">
      <c r="D91" s="231" t="s">
        <v>342</v>
      </c>
      <c r="E91" s="171"/>
      <c r="F91" s="171"/>
      <c r="G91" s="171"/>
      <c r="H91" s="171"/>
      <c r="I91" s="171"/>
      <c r="J91" s="171"/>
      <c r="K91" s="19" t="s">
        <v>309</v>
      </c>
      <c r="AD91" s="5" t="s">
        <v>314</v>
      </c>
      <c r="AE91" s="5" t="s">
        <v>341</v>
      </c>
      <c r="AJ91" s="5" t="s">
        <v>328</v>
      </c>
      <c r="AK91" s="5" t="s">
        <v>344</v>
      </c>
    </row>
    <row r="92" spans="4:37" ht="18" customHeight="1">
      <c r="D92" s="171" t="s">
        <v>343</v>
      </c>
      <c r="E92" s="171"/>
      <c r="F92" s="171"/>
      <c r="G92" s="171"/>
      <c r="H92" s="171"/>
      <c r="I92" s="171"/>
      <c r="J92" s="171"/>
      <c r="K92" s="19" t="s">
        <v>309</v>
      </c>
      <c r="AD92" s="5" t="s">
        <v>314</v>
      </c>
      <c r="AE92" s="5" t="s">
        <v>343</v>
      </c>
      <c r="AJ92" s="5" t="s">
        <v>328</v>
      </c>
      <c r="AK92" s="5" t="s">
        <v>345</v>
      </c>
    </row>
    <row r="93" spans="4:37" ht="18" customHeight="1">
      <c r="AK93" s="5" t="s">
        <v>354</v>
      </c>
    </row>
    <row r="94" spans="4:37" ht="18" customHeight="1">
      <c r="AK94" s="5" t="s">
        <v>355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A43AED13-6356-764D-B695-DBFB20790B8B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378"/>
  <sheetViews>
    <sheetView showGridLines="0" view="pageBreakPreview" topLeftCell="A287" zoomScale="130" zoomScaleNormal="100" zoomScaleSheetLayoutView="130" workbookViewId="0">
      <selection activeCell="U299" sqref="U299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詳細設計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1211</v>
      </c>
    </row>
    <row r="7" spans="2:43" ht="18" customHeight="1">
      <c r="C7" s="5" t="s">
        <v>29</v>
      </c>
      <c r="D7" s="5" t="s">
        <v>1212</v>
      </c>
    </row>
    <row r="9" spans="2:43" ht="18" customHeight="1">
      <c r="D9" s="19" t="s">
        <v>34</v>
      </c>
      <c r="E9" s="5" t="s">
        <v>49</v>
      </c>
      <c r="I9" s="54" t="s">
        <v>348</v>
      </c>
    </row>
    <row r="11" spans="2:43" ht="18" customHeight="1">
      <c r="D11" s="19" t="s">
        <v>35</v>
      </c>
      <c r="E11" s="5" t="s">
        <v>58</v>
      </c>
    </row>
    <row r="13" spans="2:43" ht="18" customHeight="1">
      <c r="E13" s="216"/>
      <c r="F13" s="216"/>
      <c r="G13" s="170" t="s">
        <v>59</v>
      </c>
      <c r="H13" s="170"/>
      <c r="I13" s="170"/>
      <c r="J13" s="170"/>
      <c r="K13" s="170" t="s">
        <v>60</v>
      </c>
      <c r="L13" s="170"/>
      <c r="M13" s="170"/>
      <c r="N13" s="170"/>
      <c r="O13" s="170" t="s">
        <v>112</v>
      </c>
      <c r="P13" s="170"/>
      <c r="Q13" s="170"/>
      <c r="R13" s="170"/>
      <c r="S13" s="170"/>
    </row>
    <row r="14" spans="2:43" ht="18" customHeight="1">
      <c r="E14" s="208" t="s">
        <v>61</v>
      </c>
      <c r="F14" s="208"/>
      <c r="G14" s="171" t="s">
        <v>65</v>
      </c>
      <c r="H14" s="171"/>
      <c r="I14" s="171"/>
      <c r="J14" s="171"/>
      <c r="K14" s="171" t="s">
        <v>62</v>
      </c>
      <c r="L14" s="171"/>
      <c r="M14" s="171"/>
      <c r="N14" s="171"/>
      <c r="O14" s="171" t="s">
        <v>234</v>
      </c>
      <c r="P14" s="171"/>
      <c r="Q14" s="171"/>
      <c r="R14" s="171"/>
      <c r="S14" s="171"/>
    </row>
    <row r="16" spans="2:43" ht="18" customHeight="1">
      <c r="D16" s="19" t="s">
        <v>36</v>
      </c>
      <c r="E16" s="5" t="s">
        <v>369</v>
      </c>
    </row>
    <row r="18" spans="4:38" ht="18" customHeight="1">
      <c r="E18" s="216"/>
      <c r="F18" s="216"/>
      <c r="G18" s="216"/>
      <c r="H18" s="216"/>
      <c r="I18" s="170" t="s">
        <v>350</v>
      </c>
      <c r="J18" s="170"/>
      <c r="K18" s="170"/>
      <c r="L18" s="170"/>
      <c r="M18" s="170"/>
      <c r="N18" s="170"/>
      <c r="O18" s="170"/>
      <c r="P18" s="170"/>
      <c r="Q18" s="170"/>
    </row>
    <row r="19" spans="4:38" ht="18" customHeight="1">
      <c r="E19" s="208" t="s">
        <v>349</v>
      </c>
      <c r="F19" s="208"/>
      <c r="G19" s="208"/>
      <c r="H19" s="208"/>
      <c r="I19" s="233" t="s">
        <v>351</v>
      </c>
      <c r="J19" s="233"/>
      <c r="K19" s="233"/>
      <c r="L19" s="233"/>
      <c r="M19" s="233"/>
      <c r="N19" s="233"/>
      <c r="O19" s="233"/>
      <c r="P19" s="233"/>
      <c r="Q19" s="233"/>
      <c r="R19" s="19" t="s">
        <v>325</v>
      </c>
      <c r="AD19" s="5" t="s">
        <v>314</v>
      </c>
      <c r="AE19" s="5" t="s">
        <v>353</v>
      </c>
    </row>
    <row r="20" spans="4:38" ht="18" customHeight="1">
      <c r="E20" s="208" t="s">
        <v>370</v>
      </c>
      <c r="F20" s="208"/>
      <c r="G20" s="208"/>
      <c r="H20" s="208"/>
      <c r="I20" s="233" t="s">
        <v>352</v>
      </c>
      <c r="J20" s="233"/>
      <c r="K20" s="233"/>
      <c r="L20" s="233"/>
      <c r="M20" s="233"/>
      <c r="N20" s="233"/>
      <c r="O20" s="233"/>
      <c r="P20" s="233"/>
      <c r="Q20" s="233"/>
      <c r="R20" s="19" t="s">
        <v>325</v>
      </c>
      <c r="AD20" s="5" t="s">
        <v>314</v>
      </c>
      <c r="AE20" s="5" t="s">
        <v>455</v>
      </c>
    </row>
    <row r="21" spans="4:38" ht="18" customHeight="1">
      <c r="AE21" s="5" t="s">
        <v>311</v>
      </c>
      <c r="AF21" s="19" t="s">
        <v>356</v>
      </c>
      <c r="AH21" s="5" t="s">
        <v>13</v>
      </c>
      <c r="AI21" s="19" t="s">
        <v>358</v>
      </c>
    </row>
    <row r="22" spans="4:38" ht="18" customHeight="1">
      <c r="AE22" s="5" t="s">
        <v>311</v>
      </c>
      <c r="AF22" s="19" t="s">
        <v>357</v>
      </c>
      <c r="AH22" s="5" t="s">
        <v>13</v>
      </c>
      <c r="AI22" s="19" t="s">
        <v>359</v>
      </c>
    </row>
    <row r="23" spans="4:38" ht="18" customHeight="1">
      <c r="AE23" s="5" t="s">
        <v>311</v>
      </c>
      <c r="AF23" s="5" t="s">
        <v>442</v>
      </c>
      <c r="AH23" s="19"/>
      <c r="AK23" s="5" t="s">
        <v>13</v>
      </c>
      <c r="AL23" s="5" t="s">
        <v>360</v>
      </c>
    </row>
    <row r="25" spans="4:38" ht="18" customHeight="1">
      <c r="D25" s="19" t="s">
        <v>37</v>
      </c>
      <c r="E25" s="54" t="s">
        <v>1243</v>
      </c>
    </row>
    <row r="27" spans="4:38" ht="18" customHeight="1">
      <c r="D27" s="19" t="s">
        <v>38</v>
      </c>
      <c r="E27" s="5" t="s">
        <v>451</v>
      </c>
    </row>
    <row r="29" spans="4:38" ht="18" customHeight="1">
      <c r="E29" s="5" t="s">
        <v>551</v>
      </c>
      <c r="F29" s="5" t="s">
        <v>557</v>
      </c>
    </row>
    <row r="30" spans="4:38" ht="18" customHeight="1">
      <c r="E30" s="5" t="s">
        <v>552</v>
      </c>
      <c r="F30" s="5" t="s">
        <v>558</v>
      </c>
    </row>
    <row r="31" spans="4:38" ht="18" customHeight="1">
      <c r="E31" s="5" t="s">
        <v>553</v>
      </c>
      <c r="F31" s="5" t="s">
        <v>559</v>
      </c>
    </row>
    <row r="34" spans="3:35" ht="18" customHeight="1">
      <c r="C34" s="5" t="s">
        <v>28</v>
      </c>
      <c r="D34" s="5" t="s">
        <v>1213</v>
      </c>
    </row>
    <row r="36" spans="3:35" ht="18" customHeight="1">
      <c r="D36" s="19" t="s">
        <v>34</v>
      </c>
      <c r="E36" s="5" t="s">
        <v>49</v>
      </c>
      <c r="I36" s="54" t="s">
        <v>386</v>
      </c>
    </row>
    <row r="38" spans="3:35" ht="18" customHeight="1">
      <c r="D38" s="19" t="s">
        <v>35</v>
      </c>
      <c r="E38" s="5" t="s">
        <v>58</v>
      </c>
    </row>
    <row r="40" spans="3:35" ht="18" customHeight="1">
      <c r="E40" s="216"/>
      <c r="F40" s="216"/>
      <c r="G40" s="170" t="s">
        <v>59</v>
      </c>
      <c r="H40" s="170"/>
      <c r="I40" s="170"/>
      <c r="J40" s="170"/>
      <c r="K40" s="170" t="s">
        <v>60</v>
      </c>
      <c r="L40" s="170"/>
      <c r="M40" s="170"/>
      <c r="N40" s="170"/>
      <c r="O40" s="170" t="s">
        <v>112</v>
      </c>
      <c r="P40" s="170"/>
      <c r="Q40" s="170"/>
      <c r="R40" s="170"/>
      <c r="S40" s="170"/>
    </row>
    <row r="41" spans="3:35" ht="18" customHeight="1">
      <c r="E41" s="208" t="s">
        <v>61</v>
      </c>
      <c r="F41" s="208"/>
      <c r="G41" s="171" t="s">
        <v>65</v>
      </c>
      <c r="H41" s="171"/>
      <c r="I41" s="171"/>
      <c r="J41" s="171"/>
      <c r="K41" s="171" t="s">
        <v>62</v>
      </c>
      <c r="L41" s="171"/>
      <c r="M41" s="171"/>
      <c r="N41" s="171"/>
      <c r="O41" s="171" t="s">
        <v>234</v>
      </c>
      <c r="P41" s="171"/>
      <c r="Q41" s="171"/>
      <c r="R41" s="171"/>
      <c r="S41" s="171"/>
    </row>
    <row r="43" spans="3:35" ht="18" customHeight="1">
      <c r="D43" s="19" t="s">
        <v>36</v>
      </c>
      <c r="E43" s="5" t="s">
        <v>369</v>
      </c>
    </row>
    <row r="45" spans="3:35" ht="18" customHeight="1">
      <c r="E45" s="216"/>
      <c r="F45" s="216"/>
      <c r="G45" s="216"/>
      <c r="H45" s="216"/>
      <c r="I45" s="170" t="s">
        <v>350</v>
      </c>
      <c r="J45" s="170"/>
      <c r="K45" s="170"/>
      <c r="L45" s="170"/>
      <c r="M45" s="170"/>
      <c r="N45" s="170"/>
      <c r="O45" s="170"/>
      <c r="P45" s="170"/>
      <c r="Q45" s="170"/>
    </row>
    <row r="46" spans="3:35" ht="18" customHeight="1">
      <c r="E46" s="208" t="s">
        <v>349</v>
      </c>
      <c r="F46" s="208"/>
      <c r="G46" s="208"/>
      <c r="H46" s="208"/>
      <c r="I46" s="233" t="s">
        <v>452</v>
      </c>
      <c r="J46" s="233"/>
      <c r="K46" s="233"/>
      <c r="L46" s="233"/>
      <c r="M46" s="233"/>
      <c r="N46" s="233"/>
      <c r="O46" s="233"/>
      <c r="P46" s="233"/>
      <c r="Q46" s="233"/>
      <c r="R46" s="19" t="s">
        <v>325</v>
      </c>
      <c r="AD46" s="5" t="s">
        <v>314</v>
      </c>
      <c r="AE46" s="5" t="s">
        <v>454</v>
      </c>
    </row>
    <row r="47" spans="3:35" ht="18" customHeight="1">
      <c r="E47" s="208" t="s">
        <v>370</v>
      </c>
      <c r="F47" s="208"/>
      <c r="G47" s="208"/>
      <c r="H47" s="208"/>
      <c r="I47" s="233" t="s">
        <v>453</v>
      </c>
      <c r="J47" s="233"/>
      <c r="K47" s="233"/>
      <c r="L47" s="233"/>
      <c r="M47" s="233"/>
      <c r="N47" s="233"/>
      <c r="O47" s="233"/>
      <c r="P47" s="233"/>
      <c r="Q47" s="233"/>
      <c r="R47" s="19" t="s">
        <v>325</v>
      </c>
      <c r="AD47" s="5" t="s">
        <v>314</v>
      </c>
      <c r="AE47" s="5" t="s">
        <v>456</v>
      </c>
    </row>
    <row r="48" spans="3:35" ht="18" customHeight="1">
      <c r="AF48" s="19"/>
      <c r="AI48" s="19"/>
    </row>
    <row r="49" spans="3:19" ht="18" customHeight="1">
      <c r="D49" s="19" t="s">
        <v>37</v>
      </c>
      <c r="E49" s="54" t="s">
        <v>1243</v>
      </c>
    </row>
    <row r="51" spans="3:19" ht="18" customHeight="1">
      <c r="D51" s="19" t="s">
        <v>38</v>
      </c>
      <c r="E51" s="5" t="s">
        <v>451</v>
      </c>
    </row>
    <row r="53" spans="3:19" ht="18" customHeight="1">
      <c r="E53" s="5" t="s">
        <v>551</v>
      </c>
      <c r="F53" s="5" t="s">
        <v>560</v>
      </c>
    </row>
    <row r="54" spans="3:19" ht="18" customHeight="1">
      <c r="E54" s="5" t="s">
        <v>552</v>
      </c>
      <c r="F54" s="5" t="s">
        <v>561</v>
      </c>
    </row>
    <row r="55" spans="3:19" ht="18" customHeight="1">
      <c r="E55" s="5" t="s">
        <v>553</v>
      </c>
      <c r="F55" s="5" t="s">
        <v>562</v>
      </c>
    </row>
    <row r="57" spans="3:19" ht="18" customHeight="1">
      <c r="C57" s="5" t="s">
        <v>30</v>
      </c>
      <c r="D57" s="5" t="s">
        <v>1214</v>
      </c>
    </row>
    <row r="59" spans="3:19" ht="18" customHeight="1">
      <c r="D59" s="19" t="s">
        <v>34</v>
      </c>
      <c r="E59" s="5" t="s">
        <v>49</v>
      </c>
      <c r="I59" s="54" t="s">
        <v>384</v>
      </c>
    </row>
    <row r="61" spans="3:19" ht="18" customHeight="1">
      <c r="D61" s="19" t="s">
        <v>35</v>
      </c>
      <c r="E61" s="5" t="s">
        <v>58</v>
      </c>
    </row>
    <row r="63" spans="3:19" ht="18" customHeight="1">
      <c r="E63" s="216"/>
      <c r="F63" s="216"/>
      <c r="G63" s="170" t="s">
        <v>59</v>
      </c>
      <c r="H63" s="170"/>
      <c r="I63" s="170"/>
      <c r="J63" s="170"/>
      <c r="K63" s="170" t="s">
        <v>60</v>
      </c>
      <c r="L63" s="170"/>
      <c r="M63" s="170"/>
      <c r="N63" s="170"/>
      <c r="O63" s="170" t="s">
        <v>112</v>
      </c>
      <c r="P63" s="170"/>
      <c r="Q63" s="170"/>
      <c r="R63" s="170"/>
      <c r="S63" s="170"/>
    </row>
    <row r="64" spans="3:19" ht="18" customHeight="1">
      <c r="E64" s="208" t="s">
        <v>61</v>
      </c>
      <c r="F64" s="208"/>
      <c r="G64" s="171" t="s">
        <v>65</v>
      </c>
      <c r="H64" s="171"/>
      <c r="I64" s="171"/>
      <c r="J64" s="171"/>
      <c r="K64" s="171" t="s">
        <v>62</v>
      </c>
      <c r="L64" s="171"/>
      <c r="M64" s="171"/>
      <c r="N64" s="171"/>
      <c r="O64" s="171" t="s">
        <v>234</v>
      </c>
      <c r="P64" s="171"/>
      <c r="Q64" s="171"/>
      <c r="R64" s="171"/>
      <c r="S64" s="171"/>
    </row>
    <row r="66" spans="3:35" ht="18" customHeight="1">
      <c r="D66" s="19" t="s">
        <v>36</v>
      </c>
      <c r="E66" s="5" t="s">
        <v>369</v>
      </c>
    </row>
    <row r="68" spans="3:35" ht="18" customHeight="1">
      <c r="E68" s="216"/>
      <c r="F68" s="216"/>
      <c r="G68" s="216"/>
      <c r="H68" s="216"/>
      <c r="I68" s="170" t="s">
        <v>350</v>
      </c>
      <c r="J68" s="170"/>
      <c r="K68" s="170"/>
      <c r="L68" s="170"/>
      <c r="M68" s="170"/>
      <c r="N68" s="170"/>
      <c r="O68" s="170"/>
      <c r="P68" s="170"/>
      <c r="Q68" s="170"/>
    </row>
    <row r="69" spans="3:35" ht="18" customHeight="1">
      <c r="E69" s="208" t="s">
        <v>349</v>
      </c>
      <c r="F69" s="208"/>
      <c r="G69" s="208"/>
      <c r="H69" s="208"/>
      <c r="I69" s="233" t="s">
        <v>469</v>
      </c>
      <c r="J69" s="233"/>
      <c r="K69" s="233"/>
      <c r="L69" s="233"/>
      <c r="M69" s="233"/>
      <c r="N69" s="233"/>
      <c r="O69" s="233"/>
      <c r="P69" s="233"/>
      <c r="Q69" s="233"/>
      <c r="R69" s="19" t="s">
        <v>325</v>
      </c>
      <c r="AD69" s="5" t="s">
        <v>314</v>
      </c>
      <c r="AE69" s="5" t="s">
        <v>470</v>
      </c>
    </row>
    <row r="70" spans="3:35" ht="18" customHeight="1">
      <c r="E70" s="208" t="s">
        <v>370</v>
      </c>
      <c r="F70" s="208"/>
      <c r="G70" s="208"/>
      <c r="H70" s="208"/>
      <c r="I70" s="233" t="s">
        <v>496</v>
      </c>
      <c r="J70" s="233"/>
      <c r="K70" s="233"/>
      <c r="L70" s="233"/>
      <c r="M70" s="233"/>
      <c r="N70" s="233"/>
      <c r="O70" s="233"/>
      <c r="P70" s="233"/>
      <c r="Q70" s="233"/>
      <c r="R70" s="19" t="s">
        <v>325</v>
      </c>
      <c r="AD70" s="5" t="s">
        <v>314</v>
      </c>
      <c r="AE70" s="5" t="s">
        <v>495</v>
      </c>
    </row>
    <row r="71" spans="3:35" ht="18" customHeight="1">
      <c r="AF71" s="19"/>
      <c r="AI71" s="19"/>
    </row>
    <row r="72" spans="3:35" ht="18" customHeight="1">
      <c r="D72" s="19" t="s">
        <v>37</v>
      </c>
      <c r="E72" s="54" t="s">
        <v>1243</v>
      </c>
    </row>
    <row r="74" spans="3:35" ht="18" customHeight="1">
      <c r="D74" s="19" t="s">
        <v>38</v>
      </c>
      <c r="E74" s="5" t="s">
        <v>451</v>
      </c>
    </row>
    <row r="76" spans="3:35" ht="18" customHeight="1">
      <c r="E76" s="5" t="s">
        <v>551</v>
      </c>
      <c r="F76" s="5" t="s">
        <v>1215</v>
      </c>
    </row>
    <row r="77" spans="3:35" ht="18" customHeight="1">
      <c r="E77" s="5" t="s">
        <v>552</v>
      </c>
      <c r="F77" s="5" t="s">
        <v>508</v>
      </c>
    </row>
    <row r="79" spans="3:35" ht="18" customHeight="1">
      <c r="C79" s="5" t="s">
        <v>32</v>
      </c>
      <c r="D79" s="5" t="s">
        <v>1216</v>
      </c>
    </row>
    <row r="81" spans="4:35" ht="18" customHeight="1">
      <c r="D81" s="19" t="s">
        <v>34</v>
      </c>
      <c r="E81" s="5" t="s">
        <v>49</v>
      </c>
      <c r="I81" s="54" t="s">
        <v>509</v>
      </c>
    </row>
    <row r="83" spans="4:35" ht="18" customHeight="1">
      <c r="D83" s="19" t="s">
        <v>35</v>
      </c>
      <c r="E83" s="5" t="s">
        <v>58</v>
      </c>
    </row>
    <row r="85" spans="4:35" ht="18" customHeight="1">
      <c r="E85" s="216"/>
      <c r="F85" s="216"/>
      <c r="G85" s="170" t="s">
        <v>59</v>
      </c>
      <c r="H85" s="170"/>
      <c r="I85" s="170"/>
      <c r="J85" s="170"/>
      <c r="K85" s="170" t="s">
        <v>60</v>
      </c>
      <c r="L85" s="170"/>
      <c r="M85" s="170"/>
      <c r="N85" s="170"/>
      <c r="O85" s="170" t="s">
        <v>112</v>
      </c>
      <c r="P85" s="170"/>
      <c r="Q85" s="170"/>
      <c r="R85" s="170"/>
      <c r="S85" s="170"/>
    </row>
    <row r="86" spans="4:35" ht="18" customHeight="1">
      <c r="E86" s="208" t="s">
        <v>61</v>
      </c>
      <c r="F86" s="208"/>
      <c r="G86" s="171" t="s">
        <v>65</v>
      </c>
      <c r="H86" s="171"/>
      <c r="I86" s="171"/>
      <c r="J86" s="171"/>
      <c r="K86" s="171" t="s">
        <v>62</v>
      </c>
      <c r="L86" s="171"/>
      <c r="M86" s="171"/>
      <c r="N86" s="171"/>
      <c r="O86" s="171" t="s">
        <v>234</v>
      </c>
      <c r="P86" s="171"/>
      <c r="Q86" s="171"/>
      <c r="R86" s="171"/>
      <c r="S86" s="171"/>
    </row>
    <row r="88" spans="4:35" ht="18" customHeight="1">
      <c r="D88" s="19" t="s">
        <v>36</v>
      </c>
      <c r="E88" s="5" t="s">
        <v>369</v>
      </c>
    </row>
    <row r="90" spans="4:35" ht="18" customHeight="1">
      <c r="E90" s="5" t="s">
        <v>311</v>
      </c>
      <c r="F90" s="5" t="s">
        <v>70</v>
      </c>
      <c r="AF90" s="19"/>
      <c r="AI90" s="19"/>
    </row>
    <row r="91" spans="4:35" ht="18" customHeight="1">
      <c r="AF91" s="19"/>
      <c r="AI91" s="19"/>
    </row>
    <row r="92" spans="4:35" ht="18" customHeight="1">
      <c r="D92" s="19" t="s">
        <v>37</v>
      </c>
      <c r="E92" s="54" t="s">
        <v>1243</v>
      </c>
    </row>
    <row r="94" spans="4:35" ht="18" customHeight="1">
      <c r="D94" s="19" t="s">
        <v>38</v>
      </c>
      <c r="E94" s="5" t="s">
        <v>451</v>
      </c>
    </row>
    <row r="95" spans="4:35" ht="18" customHeight="1">
      <c r="N95" s="19"/>
    </row>
    <row r="96" spans="4:35" ht="18" customHeight="1">
      <c r="E96" s="5" t="s">
        <v>551</v>
      </c>
      <c r="F96" s="5" t="s">
        <v>510</v>
      </c>
      <c r="N96" s="19"/>
    </row>
    <row r="97" spans="5:14" ht="18" customHeight="1">
      <c r="F97" s="5" t="s">
        <v>311</v>
      </c>
      <c r="G97" s="5" t="s">
        <v>511</v>
      </c>
    </row>
    <row r="98" spans="5:14" ht="18" customHeight="1">
      <c r="F98" s="5" t="s">
        <v>311</v>
      </c>
      <c r="G98" s="5" t="s">
        <v>512</v>
      </c>
    </row>
    <row r="99" spans="5:14" ht="18" customHeight="1">
      <c r="F99" s="5" t="s">
        <v>311</v>
      </c>
      <c r="G99" s="5" t="s">
        <v>513</v>
      </c>
    </row>
    <row r="101" spans="5:14" ht="18" customHeight="1">
      <c r="E101" s="5" t="s">
        <v>552</v>
      </c>
      <c r="F101" s="5" t="s">
        <v>563</v>
      </c>
    </row>
    <row r="102" spans="5:14" ht="18" customHeight="1">
      <c r="F102" s="5" t="s">
        <v>680</v>
      </c>
      <c r="G102" s="5" t="s">
        <v>514</v>
      </c>
      <c r="L102" s="19"/>
      <c r="N102" s="19"/>
    </row>
    <row r="103" spans="5:14" ht="18" customHeight="1">
      <c r="G103" s="5" t="s">
        <v>311</v>
      </c>
      <c r="H103" s="5" t="s">
        <v>384</v>
      </c>
      <c r="N103" s="19"/>
    </row>
    <row r="104" spans="5:14" ht="18" customHeight="1">
      <c r="G104" s="5" t="s">
        <v>311</v>
      </c>
      <c r="H104" s="5" t="s">
        <v>386</v>
      </c>
      <c r="N104" s="19"/>
    </row>
    <row r="105" spans="5:14" ht="18" customHeight="1">
      <c r="G105" s="5" t="s">
        <v>311</v>
      </c>
      <c r="H105" s="5" t="s">
        <v>387</v>
      </c>
      <c r="N105" s="19"/>
    </row>
    <row r="106" spans="5:14" ht="18" customHeight="1">
      <c r="G106" s="5" t="s">
        <v>311</v>
      </c>
      <c r="H106" s="5" t="s">
        <v>509</v>
      </c>
      <c r="N106" s="19"/>
    </row>
    <row r="107" spans="5:14" ht="18" customHeight="1">
      <c r="G107" s="5" t="s">
        <v>311</v>
      </c>
      <c r="H107" s="5" t="s">
        <v>516</v>
      </c>
      <c r="N107" s="19"/>
    </row>
    <row r="108" spans="5:14" ht="18" customHeight="1">
      <c r="G108" s="5" t="s">
        <v>311</v>
      </c>
      <c r="H108" s="5" t="s">
        <v>517</v>
      </c>
      <c r="N108" s="19"/>
    </row>
    <row r="109" spans="5:14" ht="18" customHeight="1">
      <c r="G109" s="5" t="s">
        <v>311</v>
      </c>
      <c r="H109" s="5" t="s">
        <v>518</v>
      </c>
      <c r="N109" s="19"/>
    </row>
    <row r="110" spans="5:14" ht="18" customHeight="1">
      <c r="G110" s="5" t="s">
        <v>311</v>
      </c>
      <c r="H110" s="5" t="s">
        <v>519</v>
      </c>
      <c r="N110" s="19"/>
    </row>
    <row r="111" spans="5:14" ht="18" customHeight="1">
      <c r="G111" s="5" t="s">
        <v>311</v>
      </c>
      <c r="H111" s="5" t="s">
        <v>520</v>
      </c>
      <c r="N111" s="19"/>
    </row>
    <row r="112" spans="5:14" ht="18" customHeight="1">
      <c r="G112" s="5" t="s">
        <v>311</v>
      </c>
      <c r="H112" s="5" t="s">
        <v>521</v>
      </c>
      <c r="N112" s="19"/>
    </row>
    <row r="113" spans="3:19" ht="18" customHeight="1">
      <c r="G113" s="5" t="s">
        <v>311</v>
      </c>
      <c r="H113" s="5" t="s">
        <v>522</v>
      </c>
      <c r="N113" s="19"/>
    </row>
    <row r="114" spans="3:19" ht="18" customHeight="1">
      <c r="G114" s="5" t="s">
        <v>311</v>
      </c>
      <c r="H114" s="5" t="s">
        <v>377</v>
      </c>
      <c r="N114" s="19"/>
    </row>
    <row r="115" spans="3:19" ht="18" customHeight="1">
      <c r="G115" s="5" t="s">
        <v>311</v>
      </c>
      <c r="H115" s="5" t="s">
        <v>376</v>
      </c>
      <c r="N115" s="19"/>
    </row>
    <row r="116" spans="3:19" ht="18" customHeight="1">
      <c r="G116" s="5" t="s">
        <v>311</v>
      </c>
      <c r="H116" s="5" t="s">
        <v>515</v>
      </c>
      <c r="N116" s="19"/>
    </row>
    <row r="117" spans="3:19" ht="18" customHeight="1">
      <c r="F117" s="5" t="s">
        <v>681</v>
      </c>
      <c r="G117" s="5" t="s">
        <v>524</v>
      </c>
      <c r="M117" s="19"/>
      <c r="N117" s="19"/>
    </row>
    <row r="118" spans="3:19" ht="18" customHeight="1">
      <c r="G118" s="5" t="s">
        <v>311</v>
      </c>
      <c r="H118" s="5" t="s">
        <v>50</v>
      </c>
    </row>
    <row r="119" spans="3:19" ht="18" customHeight="1">
      <c r="G119" s="5" t="s">
        <v>311</v>
      </c>
      <c r="H119" s="5" t="s">
        <v>523</v>
      </c>
    </row>
    <row r="120" spans="3:19" ht="18" customHeight="1">
      <c r="G120" s="5" t="s">
        <v>311</v>
      </c>
      <c r="H120" s="5" t="s">
        <v>114</v>
      </c>
    </row>
    <row r="122" spans="3:19" ht="18" customHeight="1">
      <c r="C122" s="5" t="s">
        <v>33</v>
      </c>
      <c r="D122" s="5" t="s">
        <v>1217</v>
      </c>
    </row>
    <row r="124" spans="3:19" ht="18" customHeight="1">
      <c r="D124" s="19" t="s">
        <v>34</v>
      </c>
      <c r="E124" s="5" t="s">
        <v>49</v>
      </c>
      <c r="I124" s="54" t="s">
        <v>516</v>
      </c>
    </row>
    <row r="126" spans="3:19" ht="18" customHeight="1">
      <c r="D126" s="19" t="s">
        <v>35</v>
      </c>
      <c r="E126" s="5" t="s">
        <v>58</v>
      </c>
    </row>
    <row r="128" spans="3:19" ht="18" customHeight="1">
      <c r="E128" s="216"/>
      <c r="F128" s="216"/>
      <c r="G128" s="170" t="s">
        <v>59</v>
      </c>
      <c r="H128" s="170"/>
      <c r="I128" s="170"/>
      <c r="J128" s="170"/>
      <c r="K128" s="170" t="s">
        <v>60</v>
      </c>
      <c r="L128" s="170"/>
      <c r="M128" s="170"/>
      <c r="N128" s="170"/>
      <c r="O128" s="170" t="s">
        <v>112</v>
      </c>
      <c r="P128" s="170"/>
      <c r="Q128" s="170"/>
      <c r="R128" s="170"/>
      <c r="S128" s="170"/>
    </row>
    <row r="129" spans="4:35" ht="18" customHeight="1">
      <c r="E129" s="208" t="s">
        <v>61</v>
      </c>
      <c r="F129" s="208"/>
      <c r="G129" s="171" t="s">
        <v>65</v>
      </c>
      <c r="H129" s="171"/>
      <c r="I129" s="171"/>
      <c r="J129" s="171"/>
      <c r="K129" s="171" t="s">
        <v>62</v>
      </c>
      <c r="L129" s="171"/>
      <c r="M129" s="171"/>
      <c r="N129" s="171"/>
      <c r="O129" s="171" t="s">
        <v>234</v>
      </c>
      <c r="P129" s="171"/>
      <c r="Q129" s="171"/>
      <c r="R129" s="171"/>
      <c r="S129" s="171"/>
    </row>
    <row r="131" spans="4:35" ht="18" customHeight="1">
      <c r="D131" s="19" t="s">
        <v>36</v>
      </c>
      <c r="E131" s="5" t="s">
        <v>369</v>
      </c>
    </row>
    <row r="133" spans="4:35" ht="18" customHeight="1">
      <c r="E133" s="5" t="s">
        <v>311</v>
      </c>
      <c r="F133" s="5" t="s">
        <v>70</v>
      </c>
      <c r="AF133" s="19"/>
      <c r="AI133" s="19"/>
    </row>
    <row r="134" spans="4:35" ht="18" customHeight="1">
      <c r="AF134" s="19"/>
      <c r="AI134" s="19"/>
    </row>
    <row r="135" spans="4:35" ht="18" customHeight="1">
      <c r="D135" s="19" t="s">
        <v>37</v>
      </c>
      <c r="E135" s="54" t="s">
        <v>1243</v>
      </c>
    </row>
    <row r="137" spans="4:35" ht="18" customHeight="1">
      <c r="D137" s="19" t="s">
        <v>38</v>
      </c>
      <c r="E137" s="5" t="s">
        <v>451</v>
      </c>
    </row>
    <row r="138" spans="4:35" ht="18" customHeight="1">
      <c r="N138" s="19"/>
    </row>
    <row r="139" spans="4:35" ht="18" customHeight="1">
      <c r="E139" s="5" t="s">
        <v>551</v>
      </c>
      <c r="F139" s="5" t="s">
        <v>828</v>
      </c>
      <c r="N139" s="19"/>
      <c r="AB139" s="19"/>
      <c r="AC139" s="19"/>
    </row>
    <row r="140" spans="4:35" ht="18" customHeight="1">
      <c r="F140" s="5" t="s">
        <v>311</v>
      </c>
      <c r="G140" s="20" t="s">
        <v>100</v>
      </c>
      <c r="AA140" s="20"/>
    </row>
    <row r="141" spans="4:35" ht="18" customHeight="1">
      <c r="F141" s="5" t="s">
        <v>311</v>
      </c>
      <c r="G141" s="20" t="s">
        <v>829</v>
      </c>
      <c r="AA141" s="20"/>
    </row>
    <row r="142" spans="4:35" ht="18" customHeight="1">
      <c r="F142" s="5" t="s">
        <v>311</v>
      </c>
      <c r="G142" s="20" t="s">
        <v>744</v>
      </c>
      <c r="AA142" s="20"/>
    </row>
    <row r="143" spans="4:35" ht="18" customHeight="1">
      <c r="F143" s="5" t="s">
        <v>311</v>
      </c>
      <c r="G143" s="20" t="s">
        <v>600</v>
      </c>
      <c r="N143" s="19"/>
      <c r="AB143" s="19"/>
      <c r="AC143" s="19"/>
    </row>
    <row r="144" spans="4:35" ht="18" customHeight="1">
      <c r="G144" s="20"/>
      <c r="N144" s="19"/>
      <c r="AB144" s="19"/>
      <c r="AC144" s="19"/>
    </row>
    <row r="145" spans="5:33" ht="18" customHeight="1">
      <c r="E145" s="5" t="s">
        <v>552</v>
      </c>
      <c r="F145" s="5" t="s">
        <v>830</v>
      </c>
      <c r="N145" s="19"/>
      <c r="Z145" s="19"/>
    </row>
    <row r="146" spans="5:33" ht="18" customHeight="1">
      <c r="F146" s="5" t="s">
        <v>311</v>
      </c>
      <c r="G146" s="5" t="s">
        <v>571</v>
      </c>
      <c r="Z146" s="19"/>
    </row>
    <row r="147" spans="5:33" ht="18" customHeight="1">
      <c r="G147" s="5" t="s">
        <v>566</v>
      </c>
      <c r="H147" s="5" t="s">
        <v>572</v>
      </c>
      <c r="Z147" s="19"/>
    </row>
    <row r="148" spans="5:33" ht="18" customHeight="1">
      <c r="F148" s="5" t="s">
        <v>311</v>
      </c>
      <c r="G148" s="5" t="s">
        <v>573</v>
      </c>
      <c r="Z148" s="19"/>
    </row>
    <row r="149" spans="5:33" ht="18" customHeight="1">
      <c r="G149" s="5" t="s">
        <v>566</v>
      </c>
      <c r="H149" s="5" t="s">
        <v>574</v>
      </c>
      <c r="Z149" s="19"/>
    </row>
    <row r="150" spans="5:33" ht="18" customHeight="1">
      <c r="F150" s="5" t="s">
        <v>311</v>
      </c>
      <c r="G150" s="5" t="s">
        <v>575</v>
      </c>
      <c r="Z150" s="19"/>
    </row>
    <row r="151" spans="5:33" ht="18" customHeight="1">
      <c r="G151" s="5" t="s">
        <v>566</v>
      </c>
      <c r="H151" s="5" t="s">
        <v>576</v>
      </c>
      <c r="Z151" s="19"/>
    </row>
    <row r="152" spans="5:33" ht="18" customHeight="1">
      <c r="F152" s="5" t="s">
        <v>311</v>
      </c>
      <c r="G152" s="5" t="s">
        <v>569</v>
      </c>
      <c r="Z152" s="19"/>
    </row>
    <row r="153" spans="5:33" ht="18" customHeight="1">
      <c r="G153" s="5" t="s">
        <v>566</v>
      </c>
      <c r="H153" s="5" t="s">
        <v>567</v>
      </c>
      <c r="Z153" s="19"/>
    </row>
    <row r="154" spans="5:33" ht="18" customHeight="1">
      <c r="F154" s="5" t="s">
        <v>311</v>
      </c>
      <c r="G154" s="5" t="s">
        <v>570</v>
      </c>
      <c r="Z154" s="19"/>
    </row>
    <row r="155" spans="5:33" ht="18" customHeight="1">
      <c r="G155" s="5" t="s">
        <v>566</v>
      </c>
      <c r="H155" s="5" t="s">
        <v>568</v>
      </c>
      <c r="Z155" s="19"/>
    </row>
    <row r="156" spans="5:33" ht="18" customHeight="1">
      <c r="Z156" s="19"/>
    </row>
    <row r="157" spans="5:33" ht="18" customHeight="1">
      <c r="E157" s="5" t="s">
        <v>553</v>
      </c>
      <c r="F157" s="5" t="s">
        <v>831</v>
      </c>
      <c r="W157" s="19"/>
    </row>
    <row r="158" spans="5:33" ht="18" customHeight="1">
      <c r="F158" s="5" t="s">
        <v>676</v>
      </c>
      <c r="G158" s="5" t="s">
        <v>571</v>
      </c>
      <c r="AA158" s="19"/>
      <c r="AG158" s="19"/>
    </row>
    <row r="159" spans="5:33" ht="18" customHeight="1">
      <c r="G159" s="5" t="s">
        <v>251</v>
      </c>
      <c r="H159" s="5" t="s">
        <v>832</v>
      </c>
      <c r="AA159" s="19"/>
      <c r="AG159" s="19"/>
    </row>
    <row r="160" spans="5:33" ht="18" customHeight="1">
      <c r="G160" s="5" t="s">
        <v>311</v>
      </c>
      <c r="H160" s="5" t="s">
        <v>742</v>
      </c>
      <c r="J160" s="5" t="s">
        <v>13</v>
      </c>
      <c r="K160" s="5" t="s">
        <v>1404</v>
      </c>
      <c r="AA160" s="19"/>
      <c r="AG160" s="19"/>
    </row>
    <row r="161" spans="6:33" ht="18" customHeight="1">
      <c r="G161" s="5" t="s">
        <v>311</v>
      </c>
      <c r="H161" s="5" t="s">
        <v>735</v>
      </c>
      <c r="J161" s="5" t="s">
        <v>13</v>
      </c>
      <c r="K161" s="5" t="s">
        <v>757</v>
      </c>
      <c r="AA161" s="19"/>
      <c r="AG161" s="19"/>
    </row>
    <row r="162" spans="6:33" ht="18" customHeight="1">
      <c r="F162" s="5" t="s">
        <v>678</v>
      </c>
      <c r="G162" s="5" t="s">
        <v>573</v>
      </c>
      <c r="AA162" s="19"/>
      <c r="AG162" s="19"/>
    </row>
    <row r="163" spans="6:33" ht="18" customHeight="1">
      <c r="G163" s="5" t="s">
        <v>311</v>
      </c>
      <c r="H163" s="5">
        <v>0</v>
      </c>
      <c r="I163" s="5" t="s">
        <v>13</v>
      </c>
      <c r="J163" s="19" t="s">
        <v>596</v>
      </c>
      <c r="AA163" s="19"/>
      <c r="AG163" s="19"/>
    </row>
    <row r="164" spans="6:33" ht="18" customHeight="1">
      <c r="G164" s="5" t="s">
        <v>311</v>
      </c>
      <c r="H164" s="5">
        <v>1</v>
      </c>
      <c r="I164" s="5" t="s">
        <v>13</v>
      </c>
      <c r="J164" s="19" t="s">
        <v>597</v>
      </c>
      <c r="AA164" s="19"/>
      <c r="AG164" s="19"/>
    </row>
    <row r="165" spans="6:33" ht="18" customHeight="1">
      <c r="G165" s="5" t="s">
        <v>311</v>
      </c>
      <c r="H165" s="5">
        <v>2</v>
      </c>
      <c r="I165" s="5" t="s">
        <v>13</v>
      </c>
      <c r="J165" s="19" t="s">
        <v>768</v>
      </c>
      <c r="AA165" s="19"/>
      <c r="AG165" s="19"/>
    </row>
    <row r="166" spans="6:33" ht="18" customHeight="1">
      <c r="F166" s="5" t="s">
        <v>696</v>
      </c>
      <c r="G166" s="5" t="s">
        <v>575</v>
      </c>
      <c r="AB166" s="19"/>
    </row>
    <row r="167" spans="6:33" ht="18" customHeight="1">
      <c r="G167" s="5" t="s">
        <v>251</v>
      </c>
      <c r="H167" s="5" t="s">
        <v>833</v>
      </c>
      <c r="W167" s="19"/>
    </row>
    <row r="168" spans="6:33" ht="18" customHeight="1">
      <c r="G168" s="5" t="s">
        <v>311</v>
      </c>
      <c r="H168" s="5" t="s">
        <v>589</v>
      </c>
      <c r="I168" s="5" t="s">
        <v>13</v>
      </c>
      <c r="J168" s="5" t="s">
        <v>682</v>
      </c>
    </row>
    <row r="169" spans="6:33" ht="18" customHeight="1">
      <c r="G169" s="5" t="s">
        <v>311</v>
      </c>
      <c r="H169" s="5" t="s">
        <v>590</v>
      </c>
      <c r="I169" s="5" t="s">
        <v>13</v>
      </c>
      <c r="J169" s="5" t="s">
        <v>683</v>
      </c>
    </row>
    <row r="170" spans="6:33" ht="18" customHeight="1">
      <c r="G170" s="5" t="s">
        <v>311</v>
      </c>
      <c r="H170" s="5" t="s">
        <v>591</v>
      </c>
      <c r="I170" s="5" t="s">
        <v>13</v>
      </c>
      <c r="J170" s="5" t="s">
        <v>684</v>
      </c>
    </row>
    <row r="171" spans="6:33" ht="18" customHeight="1">
      <c r="G171" s="5" t="s">
        <v>311</v>
      </c>
      <c r="H171" s="5" t="s">
        <v>592</v>
      </c>
      <c r="I171" s="5" t="s">
        <v>13</v>
      </c>
      <c r="J171" s="5" t="s">
        <v>685</v>
      </c>
      <c r="T171" s="5" t="s">
        <v>251</v>
      </c>
      <c r="U171" s="5" t="s">
        <v>773</v>
      </c>
    </row>
    <row r="172" spans="6:33" ht="18" customHeight="1">
      <c r="G172" s="5" t="s">
        <v>311</v>
      </c>
      <c r="H172" s="5" t="s">
        <v>593</v>
      </c>
      <c r="I172" s="5" t="s">
        <v>13</v>
      </c>
      <c r="J172" s="5" t="s">
        <v>686</v>
      </c>
    </row>
    <row r="173" spans="6:33" ht="18" customHeight="1">
      <c r="G173" s="5" t="s">
        <v>311</v>
      </c>
      <c r="H173" s="5" t="s">
        <v>594</v>
      </c>
      <c r="I173" s="5" t="s">
        <v>13</v>
      </c>
      <c r="J173" s="5" t="s">
        <v>687</v>
      </c>
      <c r="M173" s="19"/>
    </row>
    <row r="174" spans="6:33" ht="18" customHeight="1">
      <c r="F174" s="5" t="s">
        <v>699</v>
      </c>
      <c r="G174" s="5" t="s">
        <v>677</v>
      </c>
    </row>
    <row r="175" spans="6:33" ht="18" customHeight="1">
      <c r="G175" s="5" t="s">
        <v>251</v>
      </c>
      <c r="H175" s="5" t="s">
        <v>834</v>
      </c>
    </row>
    <row r="176" spans="6:33" ht="18" customHeight="1">
      <c r="G176" s="5" t="s">
        <v>311</v>
      </c>
      <c r="H176" s="5" t="s">
        <v>577</v>
      </c>
      <c r="J176" s="5" t="s">
        <v>13</v>
      </c>
      <c r="K176" s="5" t="s">
        <v>675</v>
      </c>
    </row>
    <row r="177" spans="6:19" ht="18" customHeight="1">
      <c r="K177" s="5" t="s">
        <v>251</v>
      </c>
      <c r="L177" s="5" t="s">
        <v>672</v>
      </c>
      <c r="S177" s="5" t="s">
        <v>599</v>
      </c>
    </row>
    <row r="178" spans="6:19" ht="18" customHeight="1">
      <c r="K178" s="5" t="s">
        <v>251</v>
      </c>
      <c r="L178" s="5" t="s">
        <v>673</v>
      </c>
      <c r="S178" s="5" t="s">
        <v>598</v>
      </c>
    </row>
    <row r="179" spans="6:19" ht="18" customHeight="1">
      <c r="G179" s="5" t="s">
        <v>311</v>
      </c>
      <c r="H179" s="5" t="s">
        <v>578</v>
      </c>
      <c r="J179" s="5" t="s">
        <v>13</v>
      </c>
      <c r="K179" s="5" t="s">
        <v>667</v>
      </c>
    </row>
    <row r="180" spans="6:19" ht="18" customHeight="1">
      <c r="K180" s="5" t="s">
        <v>251</v>
      </c>
      <c r="L180" s="5" t="s">
        <v>672</v>
      </c>
      <c r="S180" s="5" t="s">
        <v>661</v>
      </c>
    </row>
    <row r="181" spans="6:19" ht="18" customHeight="1">
      <c r="K181" s="5" t="s">
        <v>251</v>
      </c>
      <c r="L181" s="5" t="s">
        <v>673</v>
      </c>
      <c r="S181" s="5" t="s">
        <v>662</v>
      </c>
    </row>
    <row r="182" spans="6:19" ht="18" customHeight="1">
      <c r="G182" s="5" t="s">
        <v>311</v>
      </c>
      <c r="H182" s="5" t="s">
        <v>579</v>
      </c>
      <c r="J182" s="5" t="s">
        <v>13</v>
      </c>
      <c r="K182" s="5" t="s">
        <v>668</v>
      </c>
    </row>
    <row r="183" spans="6:19" ht="18" customHeight="1">
      <c r="K183" s="5" t="s">
        <v>251</v>
      </c>
      <c r="L183" s="5" t="s">
        <v>672</v>
      </c>
      <c r="S183" s="5" t="s">
        <v>663</v>
      </c>
    </row>
    <row r="184" spans="6:19" ht="18" customHeight="1">
      <c r="K184" s="5" t="s">
        <v>251</v>
      </c>
      <c r="L184" s="5" t="s">
        <v>673</v>
      </c>
      <c r="S184" s="5" t="s">
        <v>664</v>
      </c>
    </row>
    <row r="185" spans="6:19" ht="18" customHeight="1">
      <c r="G185" s="5" t="s">
        <v>311</v>
      </c>
      <c r="H185" s="5" t="s">
        <v>580</v>
      </c>
      <c r="J185" s="5" t="s">
        <v>13</v>
      </c>
      <c r="K185" s="5" t="s">
        <v>669</v>
      </c>
    </row>
    <row r="186" spans="6:19" ht="18" customHeight="1">
      <c r="K186" s="5" t="s">
        <v>251</v>
      </c>
      <c r="L186" s="5" t="s">
        <v>672</v>
      </c>
      <c r="S186" s="5" t="s">
        <v>665</v>
      </c>
    </row>
    <row r="187" spans="6:19" ht="18" customHeight="1">
      <c r="K187" s="5" t="s">
        <v>251</v>
      </c>
      <c r="L187" s="5" t="s">
        <v>673</v>
      </c>
      <c r="S187" s="5" t="s">
        <v>666</v>
      </c>
    </row>
    <row r="188" spans="6:19" ht="18" customHeight="1">
      <c r="F188" s="5" t="s">
        <v>835</v>
      </c>
      <c r="G188" s="5" t="s">
        <v>570</v>
      </c>
    </row>
    <row r="189" spans="6:19" ht="18" customHeight="1">
      <c r="G189" s="5" t="s">
        <v>251</v>
      </c>
      <c r="H189" s="5" t="s">
        <v>564</v>
      </c>
    </row>
    <row r="190" spans="6:19" ht="18" customHeight="1">
      <c r="G190" s="5" t="s">
        <v>311</v>
      </c>
      <c r="H190" s="5" t="s">
        <v>581</v>
      </c>
      <c r="J190" s="5" t="s">
        <v>13</v>
      </c>
      <c r="K190" s="5" t="s">
        <v>694</v>
      </c>
    </row>
    <row r="191" spans="6:19" ht="18" customHeight="1">
      <c r="K191" s="5" t="s">
        <v>251</v>
      </c>
      <c r="L191" s="5" t="s">
        <v>679</v>
      </c>
      <c r="O191" s="5" t="s">
        <v>670</v>
      </c>
    </row>
    <row r="192" spans="6:19" ht="18" customHeight="1">
      <c r="G192" s="5" t="s">
        <v>311</v>
      </c>
      <c r="H192" s="5" t="s">
        <v>582</v>
      </c>
      <c r="J192" s="5" t="s">
        <v>13</v>
      </c>
      <c r="K192" s="5" t="s">
        <v>695</v>
      </c>
    </row>
    <row r="193" spans="5:26" ht="18" customHeight="1">
      <c r="K193" s="5" t="s">
        <v>251</v>
      </c>
      <c r="L193" s="5" t="s">
        <v>674</v>
      </c>
      <c r="O193" s="5" t="s">
        <v>671</v>
      </c>
    </row>
    <row r="195" spans="5:26" ht="18" customHeight="1">
      <c r="E195" s="5" t="s">
        <v>565</v>
      </c>
      <c r="F195" s="5" t="s">
        <v>836</v>
      </c>
    </row>
    <row r="196" spans="5:26" ht="18" customHeight="1">
      <c r="F196" s="5" t="s">
        <v>251</v>
      </c>
      <c r="G196" s="5" t="s">
        <v>837</v>
      </c>
      <c r="N196" s="5" t="s">
        <v>13</v>
      </c>
      <c r="O196" s="5" t="s">
        <v>838</v>
      </c>
      <c r="Z196" s="5" t="s">
        <v>839</v>
      </c>
    </row>
    <row r="197" spans="5:26" ht="18" customHeight="1">
      <c r="G197" s="5" t="s">
        <v>840</v>
      </c>
      <c r="N197" s="5" t="s">
        <v>13</v>
      </c>
      <c r="O197" s="5" t="s">
        <v>841</v>
      </c>
    </row>
    <row r="198" spans="5:26" ht="18" customHeight="1">
      <c r="F198" s="5" t="s">
        <v>251</v>
      </c>
      <c r="G198" s="5" t="s">
        <v>842</v>
      </c>
    </row>
    <row r="199" spans="5:26" ht="18" customHeight="1">
      <c r="G199" s="5" t="s">
        <v>311</v>
      </c>
      <c r="H199" s="5" t="s">
        <v>749</v>
      </c>
      <c r="J199" s="5" t="s">
        <v>13</v>
      </c>
      <c r="K199" s="5" t="s">
        <v>843</v>
      </c>
    </row>
    <row r="200" spans="5:26" ht="18" customHeight="1">
      <c r="G200" s="5" t="s">
        <v>311</v>
      </c>
      <c r="H200" s="5" t="s">
        <v>751</v>
      </c>
      <c r="J200" s="5" t="s">
        <v>13</v>
      </c>
      <c r="K200" s="5" t="s">
        <v>844</v>
      </c>
    </row>
    <row r="201" spans="5:26" ht="18" customHeight="1">
      <c r="G201" s="5" t="s">
        <v>311</v>
      </c>
      <c r="H201" s="5" t="s">
        <v>750</v>
      </c>
      <c r="J201" s="5" t="s">
        <v>13</v>
      </c>
      <c r="K201" s="5" t="s">
        <v>845</v>
      </c>
    </row>
    <row r="202" spans="5:26" ht="18" customHeight="1">
      <c r="G202" s="5" t="s">
        <v>311</v>
      </c>
      <c r="H202" s="5" t="s">
        <v>752</v>
      </c>
      <c r="J202" s="5" t="s">
        <v>13</v>
      </c>
      <c r="K202" s="5" t="s">
        <v>846</v>
      </c>
    </row>
    <row r="203" spans="5:26" ht="18" customHeight="1">
      <c r="G203" s="5" t="s">
        <v>311</v>
      </c>
      <c r="H203" s="5" t="s">
        <v>847</v>
      </c>
      <c r="J203" s="5" t="s">
        <v>13</v>
      </c>
      <c r="K203" s="5" t="s">
        <v>848</v>
      </c>
    </row>
    <row r="205" spans="5:26" ht="18" customHeight="1">
      <c r="E205" s="5" t="s">
        <v>1191</v>
      </c>
      <c r="F205" s="5" t="s">
        <v>849</v>
      </c>
    </row>
    <row r="206" spans="5:26" ht="18" customHeight="1">
      <c r="F206" s="5" t="s">
        <v>311</v>
      </c>
      <c r="G206" s="5" t="s">
        <v>850</v>
      </c>
    </row>
    <row r="207" spans="5:26" ht="18" customHeight="1">
      <c r="F207" s="5" t="s">
        <v>311</v>
      </c>
      <c r="G207" s="5" t="s">
        <v>851</v>
      </c>
    </row>
    <row r="208" spans="5:26" ht="18" customHeight="1">
      <c r="G208" s="5" t="s">
        <v>311</v>
      </c>
      <c r="H208" s="5" t="s">
        <v>700</v>
      </c>
    </row>
    <row r="209" spans="4:27" ht="18" customHeight="1">
      <c r="H209" s="5" t="s">
        <v>311</v>
      </c>
      <c r="I209" s="5" t="s">
        <v>698</v>
      </c>
    </row>
    <row r="210" spans="4:27" ht="18" customHeight="1">
      <c r="H210" s="5" t="s">
        <v>311</v>
      </c>
      <c r="I210" s="5" t="s">
        <v>697</v>
      </c>
    </row>
    <row r="212" spans="4:27" ht="18" customHeight="1">
      <c r="D212" s="19" t="s">
        <v>39</v>
      </c>
      <c r="E212" s="5" t="s">
        <v>852</v>
      </c>
    </row>
    <row r="214" spans="4:27" ht="18" customHeight="1">
      <c r="E214" s="5" t="s">
        <v>551</v>
      </c>
      <c r="F214" s="5" t="s">
        <v>853</v>
      </c>
      <c r="AA214" s="20"/>
    </row>
    <row r="215" spans="4:27" ht="18" customHeight="1">
      <c r="F215" s="5" t="s">
        <v>311</v>
      </c>
      <c r="G215" s="20" t="s">
        <v>854</v>
      </c>
      <c r="AA215" s="20"/>
    </row>
    <row r="216" spans="4:27" ht="18" customHeight="1">
      <c r="F216" s="5" t="s">
        <v>311</v>
      </c>
      <c r="G216" s="20" t="s">
        <v>829</v>
      </c>
      <c r="H216" s="20"/>
      <c r="AA216" s="20"/>
    </row>
    <row r="217" spans="4:27" ht="18" customHeight="1">
      <c r="F217" s="5" t="s">
        <v>311</v>
      </c>
      <c r="G217" s="20" t="s">
        <v>743</v>
      </c>
      <c r="AA217" s="20"/>
    </row>
    <row r="218" spans="4:27" ht="18" customHeight="1">
      <c r="F218" s="5" t="s">
        <v>311</v>
      </c>
      <c r="G218" s="20" t="s">
        <v>855</v>
      </c>
      <c r="Z218" s="19"/>
      <c r="AA218" s="20"/>
    </row>
    <row r="219" spans="4:27" ht="18" customHeight="1">
      <c r="F219" s="5" t="s">
        <v>311</v>
      </c>
      <c r="G219" s="20" t="s">
        <v>856</v>
      </c>
      <c r="AA219" s="20"/>
    </row>
    <row r="220" spans="4:27" ht="18" customHeight="1">
      <c r="G220" s="20"/>
      <c r="AA220" s="20"/>
    </row>
    <row r="221" spans="4:27" ht="18" customHeight="1">
      <c r="E221" s="5" t="s">
        <v>552</v>
      </c>
      <c r="F221" s="5" t="s">
        <v>857</v>
      </c>
    </row>
    <row r="222" spans="4:27" ht="18" customHeight="1">
      <c r="F222" s="5" t="s">
        <v>311</v>
      </c>
      <c r="G222" s="20" t="s">
        <v>854</v>
      </c>
    </row>
    <row r="223" spans="4:27" ht="18" customHeight="1">
      <c r="F223" s="5" t="s">
        <v>311</v>
      </c>
      <c r="G223" s="20" t="s">
        <v>829</v>
      </c>
      <c r="H223" s="20"/>
    </row>
    <row r="224" spans="4:27" ht="18" customHeight="1">
      <c r="G224" s="20"/>
      <c r="H224" s="20"/>
    </row>
    <row r="225" spans="3:8" ht="18" customHeight="1">
      <c r="E225" s="5" t="s">
        <v>553</v>
      </c>
      <c r="F225" s="5" t="s">
        <v>858</v>
      </c>
    </row>
    <row r="226" spans="3:8" ht="18" customHeight="1">
      <c r="F226" s="5" t="s">
        <v>311</v>
      </c>
      <c r="G226" s="20" t="s">
        <v>854</v>
      </c>
    </row>
    <row r="227" spans="3:8" ht="18" customHeight="1">
      <c r="F227" s="5" t="s">
        <v>311</v>
      </c>
      <c r="G227" s="20" t="s">
        <v>829</v>
      </c>
      <c r="H227" s="20"/>
    </row>
    <row r="228" spans="3:8" ht="18" customHeight="1">
      <c r="F228" s="5" t="s">
        <v>311</v>
      </c>
      <c r="G228" s="20" t="s">
        <v>859</v>
      </c>
      <c r="H228" s="20"/>
    </row>
    <row r="229" spans="3:8" ht="18" customHeight="1">
      <c r="F229" s="5" t="s">
        <v>311</v>
      </c>
      <c r="G229" s="20" t="s">
        <v>860</v>
      </c>
      <c r="H229" s="20"/>
    </row>
    <row r="230" spans="3:8" ht="18" customHeight="1">
      <c r="F230" s="5" t="s">
        <v>311</v>
      </c>
      <c r="G230" s="20" t="s">
        <v>543</v>
      </c>
      <c r="H230" s="20"/>
    </row>
    <row r="231" spans="3:8" ht="18" customHeight="1">
      <c r="F231" s="5" t="s">
        <v>311</v>
      </c>
      <c r="G231" s="20" t="s">
        <v>861</v>
      </c>
      <c r="H231" s="20"/>
    </row>
    <row r="232" spans="3:8" ht="18" customHeight="1">
      <c r="G232" s="20"/>
      <c r="H232" s="20"/>
    </row>
    <row r="233" spans="3:8" ht="18" customHeight="1">
      <c r="E233" s="5" t="s">
        <v>565</v>
      </c>
      <c r="F233" s="5" t="s">
        <v>862</v>
      </c>
    </row>
    <row r="234" spans="3:8" ht="18" customHeight="1">
      <c r="F234" s="5" t="s">
        <v>311</v>
      </c>
      <c r="G234" s="20" t="s">
        <v>854</v>
      </c>
    </row>
    <row r="235" spans="3:8" ht="18" customHeight="1">
      <c r="F235" s="5" t="s">
        <v>311</v>
      </c>
      <c r="G235" s="20" t="s">
        <v>829</v>
      </c>
      <c r="H235" s="20"/>
    </row>
    <row r="236" spans="3:8" ht="18" customHeight="1">
      <c r="F236" s="5" t="s">
        <v>311</v>
      </c>
      <c r="G236" s="20" t="s">
        <v>743</v>
      </c>
    </row>
    <row r="237" spans="3:8" ht="18" customHeight="1">
      <c r="F237" s="5" t="s">
        <v>311</v>
      </c>
      <c r="G237" s="20" t="s">
        <v>863</v>
      </c>
      <c r="H237" s="20"/>
    </row>
    <row r="238" spans="3:8" ht="18" customHeight="1">
      <c r="F238" s="5" t="s">
        <v>311</v>
      </c>
      <c r="G238" s="20" t="s">
        <v>692</v>
      </c>
    </row>
    <row r="240" spans="3:8" ht="18" customHeight="1">
      <c r="C240" s="5" t="s">
        <v>1753</v>
      </c>
      <c r="D240" s="5" t="s">
        <v>1218</v>
      </c>
    </row>
    <row r="242" spans="4:35" ht="18" customHeight="1">
      <c r="D242" s="19" t="s">
        <v>34</v>
      </c>
      <c r="E242" s="5" t="s">
        <v>49</v>
      </c>
      <c r="I242" s="54" t="s">
        <v>517</v>
      </c>
    </row>
    <row r="244" spans="4:35" ht="18" customHeight="1">
      <c r="D244" s="19" t="s">
        <v>35</v>
      </c>
      <c r="E244" s="5" t="s">
        <v>58</v>
      </c>
    </row>
    <row r="246" spans="4:35" ht="18" customHeight="1">
      <c r="E246" s="216"/>
      <c r="F246" s="216"/>
      <c r="G246" s="170" t="s">
        <v>59</v>
      </c>
      <c r="H246" s="170"/>
      <c r="I246" s="170"/>
      <c r="J246" s="170"/>
      <c r="K246" s="170" t="s">
        <v>60</v>
      </c>
      <c r="L246" s="170"/>
      <c r="M246" s="170"/>
      <c r="N246" s="170"/>
      <c r="O246" s="170" t="s">
        <v>112</v>
      </c>
      <c r="P246" s="170"/>
      <c r="Q246" s="170"/>
      <c r="R246" s="170"/>
      <c r="S246" s="170"/>
    </row>
    <row r="247" spans="4:35" ht="18" customHeight="1">
      <c r="E247" s="208" t="s">
        <v>61</v>
      </c>
      <c r="F247" s="208"/>
      <c r="G247" s="171" t="s">
        <v>65</v>
      </c>
      <c r="H247" s="171"/>
      <c r="I247" s="171"/>
      <c r="J247" s="171"/>
      <c r="K247" s="171" t="s">
        <v>62</v>
      </c>
      <c r="L247" s="171"/>
      <c r="M247" s="171"/>
      <c r="N247" s="171"/>
      <c r="O247" s="171" t="s">
        <v>234</v>
      </c>
      <c r="P247" s="171"/>
      <c r="Q247" s="171"/>
      <c r="R247" s="171"/>
      <c r="S247" s="171"/>
    </row>
    <row r="249" spans="4:35" ht="18" customHeight="1">
      <c r="D249" s="19" t="s">
        <v>36</v>
      </c>
      <c r="E249" s="5" t="s">
        <v>369</v>
      </c>
    </row>
    <row r="251" spans="4:35" ht="18" customHeight="1">
      <c r="E251" s="5" t="s">
        <v>311</v>
      </c>
      <c r="F251" s="5" t="s">
        <v>70</v>
      </c>
      <c r="AF251" s="19"/>
      <c r="AI251" s="19"/>
    </row>
    <row r="252" spans="4:35" ht="18" customHeight="1">
      <c r="AF252" s="19"/>
      <c r="AI252" s="19"/>
    </row>
    <row r="253" spans="4:35" ht="18" customHeight="1">
      <c r="D253" s="19" t="s">
        <v>37</v>
      </c>
      <c r="E253" s="54" t="s">
        <v>1243</v>
      </c>
    </row>
    <row r="255" spans="4:35" ht="18" customHeight="1">
      <c r="D255" s="19" t="s">
        <v>38</v>
      </c>
      <c r="E255" s="5" t="s">
        <v>451</v>
      </c>
    </row>
    <row r="256" spans="4:35" ht="18" customHeight="1">
      <c r="N256" s="19"/>
    </row>
    <row r="257" spans="5:29" ht="18" customHeight="1">
      <c r="E257" s="5" t="s">
        <v>551</v>
      </c>
      <c r="F257" s="5" t="s">
        <v>1172</v>
      </c>
      <c r="N257" s="19"/>
      <c r="AB257" s="19"/>
      <c r="AC257" s="19"/>
    </row>
    <row r="258" spans="5:29" ht="18" customHeight="1">
      <c r="F258" s="5" t="s">
        <v>311</v>
      </c>
      <c r="G258" s="20" t="s">
        <v>1173</v>
      </c>
    </row>
    <row r="259" spans="5:29" ht="18" customHeight="1">
      <c r="G259" s="20"/>
    </row>
    <row r="260" spans="5:29" ht="18" customHeight="1">
      <c r="E260" s="5" t="s">
        <v>552</v>
      </c>
      <c r="F260" s="5" t="s">
        <v>1175</v>
      </c>
      <c r="N260" s="19"/>
    </row>
    <row r="261" spans="5:29" ht="18" customHeight="1">
      <c r="F261" s="5" t="s">
        <v>676</v>
      </c>
      <c r="G261" s="5" t="s">
        <v>1182</v>
      </c>
      <c r="N261" s="19"/>
    </row>
    <row r="262" spans="5:29" ht="18" customHeight="1">
      <c r="G262" s="5" t="s">
        <v>311</v>
      </c>
      <c r="H262" s="5" t="s">
        <v>847</v>
      </c>
      <c r="J262" s="5" t="s">
        <v>1174</v>
      </c>
    </row>
    <row r="263" spans="5:29" ht="18" customHeight="1">
      <c r="G263" s="5" t="s">
        <v>311</v>
      </c>
      <c r="H263" s="5" t="s">
        <v>1081</v>
      </c>
    </row>
    <row r="264" spans="5:29" ht="18" customHeight="1">
      <c r="G264" s="5" t="s">
        <v>311</v>
      </c>
      <c r="H264" s="5" t="s">
        <v>1103</v>
      </c>
    </row>
    <row r="265" spans="5:29" ht="18" customHeight="1">
      <c r="G265" s="5" t="s">
        <v>311</v>
      </c>
      <c r="H265" s="5" t="s">
        <v>1104</v>
      </c>
    </row>
    <row r="266" spans="5:29" ht="18" customHeight="1">
      <c r="F266" s="5" t="s">
        <v>678</v>
      </c>
      <c r="G266" s="5" t="s">
        <v>1181</v>
      </c>
      <c r="N266" s="19"/>
    </row>
    <row r="267" spans="5:29" ht="18" customHeight="1">
      <c r="G267" s="5" t="s">
        <v>311</v>
      </c>
      <c r="H267" s="5" t="s">
        <v>847</v>
      </c>
      <c r="J267" s="5" t="s">
        <v>1176</v>
      </c>
    </row>
    <row r="268" spans="5:29" ht="18" customHeight="1">
      <c r="G268" s="5" t="s">
        <v>311</v>
      </c>
      <c r="H268" s="5" t="s">
        <v>257</v>
      </c>
    </row>
    <row r="269" spans="5:29" ht="18" customHeight="1">
      <c r="G269" s="5" t="s">
        <v>311</v>
      </c>
      <c r="H269" s="5" t="s">
        <v>258</v>
      </c>
    </row>
    <row r="270" spans="5:29" ht="18" customHeight="1">
      <c r="G270" s="5" t="s">
        <v>311</v>
      </c>
      <c r="H270" s="5" t="s">
        <v>259</v>
      </c>
    </row>
    <row r="271" spans="5:29" ht="18" customHeight="1">
      <c r="G271" s="5" t="s">
        <v>311</v>
      </c>
      <c r="H271" s="5" t="s">
        <v>260</v>
      </c>
    </row>
    <row r="272" spans="5:29" ht="18" customHeight="1">
      <c r="G272" s="5" t="s">
        <v>311</v>
      </c>
      <c r="H272" s="5" t="s">
        <v>261</v>
      </c>
    </row>
    <row r="273" spans="6:14" ht="18" customHeight="1">
      <c r="F273" s="5" t="s">
        <v>696</v>
      </c>
      <c r="G273" s="5" t="s">
        <v>1180</v>
      </c>
      <c r="N273" s="19"/>
    </row>
    <row r="274" spans="6:14" ht="18" customHeight="1">
      <c r="G274" s="5" t="s">
        <v>311</v>
      </c>
      <c r="H274" s="5" t="s">
        <v>66</v>
      </c>
      <c r="J274" s="5" t="s">
        <v>1177</v>
      </c>
    </row>
    <row r="275" spans="6:14" ht="18" customHeight="1">
      <c r="G275" s="5" t="s">
        <v>311</v>
      </c>
      <c r="H275" s="5" t="s">
        <v>262</v>
      </c>
    </row>
    <row r="276" spans="6:14" ht="18" customHeight="1">
      <c r="G276" s="5" t="s">
        <v>311</v>
      </c>
      <c r="H276" s="5" t="s">
        <v>263</v>
      </c>
      <c r="K276" s="5" t="s">
        <v>251</v>
      </c>
      <c r="L276" s="5" t="s">
        <v>1179</v>
      </c>
    </row>
    <row r="277" spans="6:14" ht="18" customHeight="1">
      <c r="G277" s="5" t="s">
        <v>311</v>
      </c>
      <c r="H277" s="5" t="s">
        <v>67</v>
      </c>
    </row>
    <row r="278" spans="6:14" ht="18" customHeight="1">
      <c r="G278" s="5" t="s">
        <v>311</v>
      </c>
      <c r="H278" s="5" t="s">
        <v>264</v>
      </c>
    </row>
    <row r="279" spans="6:14" ht="18" customHeight="1">
      <c r="G279" s="5" t="s">
        <v>311</v>
      </c>
      <c r="H279" s="5" t="s">
        <v>265</v>
      </c>
      <c r="J279" s="5" t="s">
        <v>1178</v>
      </c>
    </row>
    <row r="280" spans="6:14" ht="18" customHeight="1">
      <c r="F280" s="5" t="s">
        <v>699</v>
      </c>
      <c r="G280" s="5" t="s">
        <v>1183</v>
      </c>
      <c r="N280" s="19"/>
    </row>
    <row r="281" spans="6:14" ht="18" customHeight="1">
      <c r="G281" s="5" t="s">
        <v>311</v>
      </c>
      <c r="H281" s="5" t="s">
        <v>64</v>
      </c>
    </row>
    <row r="282" spans="6:14" ht="18" customHeight="1">
      <c r="G282" s="5" t="s">
        <v>311</v>
      </c>
      <c r="H282" s="5" t="s">
        <v>63</v>
      </c>
    </row>
    <row r="283" spans="6:14" ht="18" customHeight="1">
      <c r="F283" s="5" t="s">
        <v>835</v>
      </c>
      <c r="G283" s="5" t="s">
        <v>1184</v>
      </c>
      <c r="N283" s="19"/>
    </row>
    <row r="284" spans="6:14" ht="18" customHeight="1">
      <c r="G284" s="5" t="s">
        <v>311</v>
      </c>
      <c r="H284" s="5" t="s">
        <v>847</v>
      </c>
      <c r="J284" s="5" t="s">
        <v>1185</v>
      </c>
    </row>
    <row r="285" spans="6:14" ht="18" customHeight="1">
      <c r="G285" s="5" t="s">
        <v>311</v>
      </c>
      <c r="H285" s="5" t="s">
        <v>1082</v>
      </c>
    </row>
    <row r="286" spans="6:14" ht="18" customHeight="1">
      <c r="G286" s="5" t="s">
        <v>311</v>
      </c>
      <c r="H286" s="5" t="s">
        <v>1105</v>
      </c>
    </row>
    <row r="287" spans="6:14" ht="18" customHeight="1">
      <c r="F287" s="5" t="s">
        <v>1186</v>
      </c>
      <c r="G287" s="5" t="s">
        <v>1187</v>
      </c>
      <c r="N287" s="19"/>
    </row>
    <row r="288" spans="6:14" ht="18" customHeight="1">
      <c r="G288" s="5" t="s">
        <v>311</v>
      </c>
      <c r="H288" s="5" t="s">
        <v>847</v>
      </c>
      <c r="J288" s="5" t="s">
        <v>1185</v>
      </c>
    </row>
    <row r="289" spans="3:19" ht="18" customHeight="1">
      <c r="G289" s="5" t="s">
        <v>311</v>
      </c>
      <c r="H289" s="5" t="s">
        <v>1083</v>
      </c>
    </row>
    <row r="290" spans="3:19" ht="18" customHeight="1">
      <c r="G290" s="5" t="s">
        <v>311</v>
      </c>
      <c r="H290" s="5" t="s">
        <v>1106</v>
      </c>
    </row>
    <row r="291" spans="3:19" ht="18" customHeight="1">
      <c r="F291" s="5" t="s">
        <v>1190</v>
      </c>
      <c r="G291" s="5" t="s">
        <v>1188</v>
      </c>
      <c r="N291" s="19"/>
    </row>
    <row r="292" spans="3:19" ht="18" customHeight="1">
      <c r="G292" s="5" t="s">
        <v>311</v>
      </c>
      <c r="H292" s="5" t="s">
        <v>1189</v>
      </c>
    </row>
    <row r="294" spans="3:19" ht="18" customHeight="1">
      <c r="E294" s="5" t="s">
        <v>553</v>
      </c>
      <c r="F294" s="5" t="s">
        <v>1192</v>
      </c>
      <c r="N294" s="19"/>
    </row>
    <row r="295" spans="3:19" ht="18" customHeight="1">
      <c r="F295" s="5" t="s">
        <v>676</v>
      </c>
      <c r="G295" s="5" t="s">
        <v>1193</v>
      </c>
      <c r="N295" s="19"/>
    </row>
    <row r="296" spans="3:19" ht="18" customHeight="1">
      <c r="F296" s="5" t="s">
        <v>678</v>
      </c>
      <c r="G296" s="5" t="s">
        <v>1194</v>
      </c>
      <c r="N296" s="19"/>
    </row>
    <row r="298" spans="3:19" ht="18" customHeight="1">
      <c r="C298" s="5" t="s">
        <v>1755</v>
      </c>
      <c r="D298" s="5" t="s">
        <v>1219</v>
      </c>
    </row>
    <row r="300" spans="3:19" ht="18" customHeight="1">
      <c r="D300" s="19" t="s">
        <v>34</v>
      </c>
      <c r="E300" s="5" t="s">
        <v>49</v>
      </c>
      <c r="I300" s="54" t="s">
        <v>518</v>
      </c>
    </row>
    <row r="302" spans="3:19" ht="18" customHeight="1">
      <c r="D302" s="19" t="s">
        <v>35</v>
      </c>
      <c r="E302" s="5" t="s">
        <v>58</v>
      </c>
    </row>
    <row r="304" spans="3:19" ht="18" customHeight="1">
      <c r="E304" s="216"/>
      <c r="F304" s="216"/>
      <c r="G304" s="170" t="s">
        <v>59</v>
      </c>
      <c r="H304" s="170"/>
      <c r="I304" s="170"/>
      <c r="J304" s="170"/>
      <c r="K304" s="170" t="s">
        <v>60</v>
      </c>
      <c r="L304" s="170"/>
      <c r="M304" s="170"/>
      <c r="N304" s="170"/>
      <c r="O304" s="170" t="s">
        <v>112</v>
      </c>
      <c r="P304" s="170"/>
      <c r="Q304" s="170"/>
      <c r="R304" s="170"/>
      <c r="S304" s="170"/>
    </row>
    <row r="305" spans="4:35" ht="18" customHeight="1">
      <c r="E305" s="208" t="s">
        <v>61</v>
      </c>
      <c r="F305" s="208"/>
      <c r="G305" s="171" t="s">
        <v>65</v>
      </c>
      <c r="H305" s="171"/>
      <c r="I305" s="171"/>
      <c r="J305" s="171"/>
      <c r="K305" s="171" t="s">
        <v>62</v>
      </c>
      <c r="L305" s="171"/>
      <c r="M305" s="171"/>
      <c r="N305" s="171"/>
      <c r="O305" s="171" t="s">
        <v>234</v>
      </c>
      <c r="P305" s="171"/>
      <c r="Q305" s="171"/>
      <c r="R305" s="171"/>
      <c r="S305" s="171"/>
    </row>
    <row r="307" spans="4:35" ht="18" customHeight="1">
      <c r="D307" s="19" t="s">
        <v>36</v>
      </c>
      <c r="E307" s="5" t="s">
        <v>369</v>
      </c>
    </row>
    <row r="309" spans="4:35" ht="18" customHeight="1">
      <c r="E309" s="5" t="s">
        <v>311</v>
      </c>
      <c r="F309" s="5" t="s">
        <v>70</v>
      </c>
      <c r="AF309" s="19"/>
      <c r="AI309" s="19"/>
    </row>
    <row r="310" spans="4:35" ht="18" customHeight="1">
      <c r="AF310" s="19"/>
      <c r="AI310" s="19"/>
    </row>
    <row r="311" spans="4:35" ht="18" customHeight="1">
      <c r="D311" s="19" t="s">
        <v>37</v>
      </c>
      <c r="E311" s="54" t="s">
        <v>1243</v>
      </c>
    </row>
    <row r="313" spans="4:35" ht="18" customHeight="1">
      <c r="D313" s="19" t="s">
        <v>38</v>
      </c>
      <c r="E313" s="5" t="s">
        <v>451</v>
      </c>
    </row>
    <row r="314" spans="4:35" ht="18" customHeight="1">
      <c r="N314" s="19"/>
    </row>
    <row r="315" spans="4:35" ht="18" customHeight="1">
      <c r="E315" s="5" t="s">
        <v>551</v>
      </c>
      <c r="F315" s="5" t="s">
        <v>1172</v>
      </c>
      <c r="N315" s="19"/>
      <c r="AB315" s="19"/>
      <c r="AC315" s="19"/>
    </row>
    <row r="316" spans="4:35" ht="18" customHeight="1">
      <c r="F316" s="5" t="s">
        <v>311</v>
      </c>
      <c r="G316" s="20" t="s">
        <v>1173</v>
      </c>
    </row>
    <row r="317" spans="4:35" ht="18" customHeight="1">
      <c r="G317" s="20"/>
    </row>
    <row r="318" spans="4:35" ht="18" customHeight="1">
      <c r="E318" s="5" t="s">
        <v>552</v>
      </c>
      <c r="F318" s="5" t="s">
        <v>1175</v>
      </c>
      <c r="N318" s="19"/>
    </row>
    <row r="319" spans="4:35" ht="18" customHeight="1">
      <c r="F319" s="5" t="s">
        <v>676</v>
      </c>
      <c r="G319" s="5" t="s">
        <v>1182</v>
      </c>
      <c r="N319" s="19"/>
    </row>
    <row r="320" spans="4:35" ht="18" customHeight="1">
      <c r="G320" s="5" t="s">
        <v>311</v>
      </c>
      <c r="H320" s="5" t="s">
        <v>847</v>
      </c>
      <c r="J320" s="5" t="s">
        <v>1174</v>
      </c>
    </row>
    <row r="321" spans="6:14" ht="18" customHeight="1">
      <c r="G321" s="5" t="s">
        <v>311</v>
      </c>
      <c r="H321" s="5" t="s">
        <v>1081</v>
      </c>
    </row>
    <row r="322" spans="6:14" ht="18" customHeight="1">
      <c r="G322" s="5" t="s">
        <v>311</v>
      </c>
      <c r="H322" s="5" t="s">
        <v>1103</v>
      </c>
    </row>
    <row r="323" spans="6:14" ht="18" customHeight="1">
      <c r="G323" s="5" t="s">
        <v>311</v>
      </c>
      <c r="H323" s="5" t="s">
        <v>1104</v>
      </c>
    </row>
    <row r="324" spans="6:14" ht="18" customHeight="1">
      <c r="F324" s="5" t="s">
        <v>678</v>
      </c>
      <c r="G324" s="5" t="s">
        <v>1181</v>
      </c>
      <c r="N324" s="19"/>
    </row>
    <row r="325" spans="6:14" ht="18" customHeight="1">
      <c r="G325" s="5" t="s">
        <v>311</v>
      </c>
      <c r="H325" s="5" t="s">
        <v>847</v>
      </c>
      <c r="J325" s="5" t="s">
        <v>1176</v>
      </c>
    </row>
    <row r="326" spans="6:14" ht="18" customHeight="1">
      <c r="G326" s="5" t="s">
        <v>311</v>
      </c>
      <c r="H326" s="5" t="s">
        <v>257</v>
      </c>
    </row>
    <row r="327" spans="6:14" ht="18" customHeight="1">
      <c r="G327" s="5" t="s">
        <v>311</v>
      </c>
      <c r="H327" s="5" t="s">
        <v>258</v>
      </c>
    </row>
    <row r="328" spans="6:14" ht="18" customHeight="1">
      <c r="G328" s="5" t="s">
        <v>311</v>
      </c>
      <c r="H328" s="5" t="s">
        <v>259</v>
      </c>
    </row>
    <row r="329" spans="6:14" ht="18" customHeight="1">
      <c r="G329" s="5" t="s">
        <v>311</v>
      </c>
      <c r="H329" s="5" t="s">
        <v>260</v>
      </c>
    </row>
    <row r="330" spans="6:14" ht="18" customHeight="1">
      <c r="G330" s="5" t="s">
        <v>311</v>
      </c>
      <c r="H330" s="5" t="s">
        <v>261</v>
      </c>
    </row>
    <row r="331" spans="6:14" ht="18" customHeight="1">
      <c r="F331" s="5" t="s">
        <v>696</v>
      </c>
      <c r="G331" s="5" t="s">
        <v>1180</v>
      </c>
      <c r="N331" s="19"/>
    </row>
    <row r="332" spans="6:14" ht="18" customHeight="1">
      <c r="G332" s="5" t="s">
        <v>311</v>
      </c>
      <c r="H332" s="5" t="s">
        <v>66</v>
      </c>
      <c r="J332" s="5" t="s">
        <v>1177</v>
      </c>
    </row>
    <row r="333" spans="6:14" ht="18" customHeight="1">
      <c r="G333" s="5" t="s">
        <v>311</v>
      </c>
      <c r="H333" s="5" t="s">
        <v>262</v>
      </c>
    </row>
    <row r="334" spans="6:14" ht="18" customHeight="1">
      <c r="G334" s="5" t="s">
        <v>311</v>
      </c>
      <c r="H334" s="5" t="s">
        <v>263</v>
      </c>
      <c r="K334" s="5" t="s">
        <v>251</v>
      </c>
      <c r="L334" s="5" t="s">
        <v>1179</v>
      </c>
    </row>
    <row r="335" spans="6:14" ht="18" customHeight="1">
      <c r="G335" s="5" t="s">
        <v>311</v>
      </c>
      <c r="H335" s="5" t="s">
        <v>67</v>
      </c>
    </row>
    <row r="336" spans="6:14" ht="18" customHeight="1">
      <c r="G336" s="5" t="s">
        <v>311</v>
      </c>
      <c r="H336" s="5" t="s">
        <v>264</v>
      </c>
    </row>
    <row r="337" spans="5:14" ht="18" customHeight="1">
      <c r="G337" s="5" t="s">
        <v>311</v>
      </c>
      <c r="H337" s="5" t="s">
        <v>265</v>
      </c>
      <c r="J337" s="5" t="s">
        <v>1178</v>
      </c>
    </row>
    <row r="338" spans="5:14" ht="18" customHeight="1">
      <c r="F338" s="5" t="s">
        <v>699</v>
      </c>
      <c r="G338" s="5" t="s">
        <v>1183</v>
      </c>
      <c r="N338" s="19"/>
    </row>
    <row r="339" spans="5:14" ht="18" customHeight="1">
      <c r="G339" s="5" t="s">
        <v>311</v>
      </c>
      <c r="H339" s="5" t="s">
        <v>64</v>
      </c>
    </row>
    <row r="340" spans="5:14" ht="18" customHeight="1">
      <c r="G340" s="5" t="s">
        <v>311</v>
      </c>
      <c r="H340" s="5" t="s">
        <v>63</v>
      </c>
    </row>
    <row r="341" spans="5:14" ht="18" customHeight="1">
      <c r="F341" s="5" t="s">
        <v>835</v>
      </c>
      <c r="G341" s="5" t="s">
        <v>1184</v>
      </c>
      <c r="N341" s="19"/>
    </row>
    <row r="342" spans="5:14" ht="18" customHeight="1">
      <c r="G342" s="5" t="s">
        <v>311</v>
      </c>
      <c r="H342" s="5" t="s">
        <v>847</v>
      </c>
      <c r="J342" s="5" t="s">
        <v>1185</v>
      </c>
    </row>
    <row r="343" spans="5:14" ht="18" customHeight="1">
      <c r="G343" s="5" t="s">
        <v>311</v>
      </c>
      <c r="H343" s="5" t="s">
        <v>1082</v>
      </c>
    </row>
    <row r="344" spans="5:14" ht="18" customHeight="1">
      <c r="G344" s="5" t="s">
        <v>311</v>
      </c>
      <c r="H344" s="5" t="s">
        <v>1105</v>
      </c>
    </row>
    <row r="345" spans="5:14" ht="18" customHeight="1">
      <c r="F345" s="5" t="s">
        <v>1186</v>
      </c>
      <c r="G345" s="5" t="s">
        <v>1187</v>
      </c>
      <c r="N345" s="19"/>
    </row>
    <row r="346" spans="5:14" ht="18" customHeight="1">
      <c r="G346" s="5" t="s">
        <v>311</v>
      </c>
      <c r="H346" s="5" t="s">
        <v>847</v>
      </c>
      <c r="J346" s="5" t="s">
        <v>1185</v>
      </c>
    </row>
    <row r="347" spans="5:14" ht="18" customHeight="1">
      <c r="G347" s="5" t="s">
        <v>311</v>
      </c>
      <c r="H347" s="5" t="s">
        <v>1083</v>
      </c>
    </row>
    <row r="348" spans="5:14" ht="18" customHeight="1">
      <c r="G348" s="5" t="s">
        <v>311</v>
      </c>
      <c r="H348" s="5" t="s">
        <v>1106</v>
      </c>
    </row>
    <row r="349" spans="5:14" ht="18" customHeight="1">
      <c r="F349" s="5" t="s">
        <v>1190</v>
      </c>
      <c r="G349" s="5" t="s">
        <v>1188</v>
      </c>
      <c r="N349" s="19"/>
    </row>
    <row r="350" spans="5:14" ht="18" customHeight="1">
      <c r="G350" s="5" t="s">
        <v>311</v>
      </c>
      <c r="H350" s="5" t="s">
        <v>1189</v>
      </c>
    </row>
    <row r="352" spans="5:14" ht="18" customHeight="1">
      <c r="E352" s="5" t="s">
        <v>553</v>
      </c>
      <c r="F352" s="5" t="s">
        <v>1192</v>
      </c>
      <c r="N352" s="19"/>
    </row>
    <row r="353" spans="2:35" ht="18" customHeight="1">
      <c r="F353" s="5" t="s">
        <v>676</v>
      </c>
      <c r="G353" s="5" t="s">
        <v>1193</v>
      </c>
      <c r="N353" s="19"/>
    </row>
    <row r="354" spans="2:35" ht="18" customHeight="1">
      <c r="F354" s="5" t="s">
        <v>678</v>
      </c>
      <c r="G354" s="5" t="s">
        <v>1194</v>
      </c>
      <c r="N354" s="19"/>
    </row>
    <row r="355" spans="2:35" ht="18" customHeight="1">
      <c r="N355" s="19"/>
    </row>
    <row r="356" spans="2:35" ht="18" customHeight="1">
      <c r="N356" s="19"/>
    </row>
    <row r="357" spans="2:35" ht="18" customHeight="1">
      <c r="N357" s="19"/>
    </row>
    <row r="358" spans="2:35" ht="18" customHeight="1">
      <c r="N358" s="19"/>
    </row>
    <row r="359" spans="2:35" ht="18" customHeight="1">
      <c r="N359" s="19"/>
    </row>
    <row r="360" spans="2:35" ht="18" customHeight="1">
      <c r="N360" s="19"/>
    </row>
    <row r="362" spans="2:35" ht="18" customHeight="1">
      <c r="B362" s="5" t="s">
        <v>26</v>
      </c>
      <c r="C362" s="5" t="s">
        <v>361</v>
      </c>
    </row>
    <row r="364" spans="2:35" ht="18" customHeight="1">
      <c r="C364" s="5" t="s">
        <v>29</v>
      </c>
      <c r="D364" s="5" t="s">
        <v>361</v>
      </c>
      <c r="P364" s="19"/>
    </row>
    <row r="365" spans="2:35" ht="18" customHeight="1">
      <c r="P365" s="19"/>
    </row>
    <row r="366" spans="2:35" ht="18" customHeight="1">
      <c r="D366" s="216"/>
      <c r="E366" s="216"/>
      <c r="F366" s="170" t="s">
        <v>59</v>
      </c>
      <c r="G366" s="170"/>
      <c r="H366" s="170"/>
      <c r="I366" s="170"/>
      <c r="J366" s="170" t="s">
        <v>60</v>
      </c>
      <c r="K366" s="170"/>
      <c r="L366" s="170"/>
      <c r="M366" s="170"/>
      <c r="N366" s="170" t="s">
        <v>112</v>
      </c>
      <c r="O366" s="170"/>
      <c r="P366" s="170"/>
      <c r="Q366" s="170"/>
      <c r="R366" s="170"/>
      <c r="S366" s="170" t="s">
        <v>367</v>
      </c>
      <c r="T366" s="170"/>
      <c r="U366" s="170"/>
      <c r="V366" s="170"/>
      <c r="W366" s="170"/>
      <c r="X366" s="170"/>
      <c r="Y366" s="170"/>
      <c r="AI366" s="19"/>
    </row>
    <row r="367" spans="2:35" ht="18" customHeight="1">
      <c r="D367" s="208" t="s">
        <v>61</v>
      </c>
      <c r="E367" s="208"/>
      <c r="F367" s="171" t="s">
        <v>65</v>
      </c>
      <c r="G367" s="171"/>
      <c r="H367" s="171"/>
      <c r="I367" s="171"/>
      <c r="J367" s="171" t="s">
        <v>62</v>
      </c>
      <c r="K367" s="171"/>
      <c r="L367" s="171"/>
      <c r="M367" s="171"/>
      <c r="N367" s="146" t="s">
        <v>238</v>
      </c>
      <c r="O367" s="147"/>
      <c r="P367" s="147"/>
      <c r="Q367" s="147"/>
      <c r="R367" s="148"/>
      <c r="S367" s="171" t="s">
        <v>368</v>
      </c>
      <c r="T367" s="171"/>
      <c r="U367" s="171"/>
      <c r="V367" s="171"/>
      <c r="W367" s="171"/>
      <c r="X367" s="171"/>
      <c r="Y367" s="171"/>
    </row>
    <row r="368" spans="2:35" ht="18" customHeight="1"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</row>
    <row r="369" spans="3:37" ht="18" customHeight="1">
      <c r="C369" s="5" t="s">
        <v>28</v>
      </c>
      <c r="D369" s="5" t="s">
        <v>363</v>
      </c>
      <c r="P369" s="19"/>
    </row>
    <row r="370" spans="3:37" ht="18" customHeight="1">
      <c r="P370" s="19"/>
    </row>
    <row r="371" spans="3:37" ht="18" customHeight="1">
      <c r="D371" s="5" t="s">
        <v>311</v>
      </c>
      <c r="E371" s="5" t="s">
        <v>364</v>
      </c>
      <c r="F371" s="5" t="s">
        <v>13</v>
      </c>
      <c r="G371" s="5" t="s">
        <v>1203</v>
      </c>
      <c r="L371" s="19"/>
      <c r="AD371" s="5" t="s">
        <v>314</v>
      </c>
      <c r="AE371" s="5" t="s">
        <v>397</v>
      </c>
      <c r="AH371" s="5" t="s">
        <v>13</v>
      </c>
      <c r="AI371" s="54" t="s">
        <v>864</v>
      </c>
      <c r="AK371" s="19"/>
    </row>
    <row r="372" spans="3:37" ht="18" customHeight="1">
      <c r="D372" s="5" t="s">
        <v>311</v>
      </c>
      <c r="E372" s="5" t="s">
        <v>365</v>
      </c>
      <c r="F372" s="5" t="s">
        <v>13</v>
      </c>
      <c r="G372" s="5" t="s">
        <v>390</v>
      </c>
      <c r="K372" s="19"/>
      <c r="AH372" s="19"/>
    </row>
    <row r="373" spans="3:37" ht="18" customHeight="1">
      <c r="D373" s="5" t="s">
        <v>311</v>
      </c>
      <c r="E373" s="5" t="s">
        <v>366</v>
      </c>
      <c r="F373" s="5" t="s">
        <v>13</v>
      </c>
      <c r="G373" s="5" t="s">
        <v>396</v>
      </c>
      <c r="J373" s="19"/>
      <c r="AI373" s="19"/>
    </row>
    <row r="375" spans="3:37" ht="18" customHeight="1">
      <c r="C375" s="5" t="s">
        <v>30</v>
      </c>
      <c r="D375" s="5" t="s">
        <v>361</v>
      </c>
      <c r="P375" s="19"/>
    </row>
    <row r="376" spans="3:37" ht="18" customHeight="1">
      <c r="P376" s="19"/>
    </row>
    <row r="377" spans="3:37" ht="18" customHeight="1">
      <c r="D377" s="5" t="s">
        <v>311</v>
      </c>
      <c r="E377" s="5" t="s">
        <v>1220</v>
      </c>
      <c r="L377" s="19"/>
      <c r="AI377" s="19"/>
    </row>
    <row r="378" spans="3:37" ht="18" customHeight="1">
      <c r="D378" s="5" t="s">
        <v>311</v>
      </c>
      <c r="E378" s="5" t="s">
        <v>371</v>
      </c>
      <c r="K378" s="19"/>
      <c r="AH378" s="19"/>
    </row>
  </sheetData>
  <mergeCells count="97">
    <mergeCell ref="E304:F304"/>
    <mergeCell ref="G304:J304"/>
    <mergeCell ref="K304:N304"/>
    <mergeCell ref="O304:S304"/>
    <mergeCell ref="E305:F305"/>
    <mergeCell ref="G305:J305"/>
    <mergeCell ref="K305:N305"/>
    <mergeCell ref="O305:S305"/>
    <mergeCell ref="E128:F128"/>
    <mergeCell ref="G128:J128"/>
    <mergeCell ref="K128:N128"/>
    <mergeCell ref="O128:S128"/>
    <mergeCell ref="E129:F129"/>
    <mergeCell ref="G129:J129"/>
    <mergeCell ref="K129:N129"/>
    <mergeCell ref="O129:S129"/>
    <mergeCell ref="E85:F85"/>
    <mergeCell ref="G85:J85"/>
    <mergeCell ref="K85:N85"/>
    <mergeCell ref="O85:S85"/>
    <mergeCell ref="E86:F86"/>
    <mergeCell ref="G86:J86"/>
    <mergeCell ref="K86:N86"/>
    <mergeCell ref="O86:S86"/>
    <mergeCell ref="E69:H69"/>
    <mergeCell ref="I69:Q69"/>
    <mergeCell ref="E70:H70"/>
    <mergeCell ref="I70:Q70"/>
    <mergeCell ref="E63:F63"/>
    <mergeCell ref="G63:J63"/>
    <mergeCell ref="K63:N63"/>
    <mergeCell ref="O63:S63"/>
    <mergeCell ref="E64:F64"/>
    <mergeCell ref="G64:J64"/>
    <mergeCell ref="K64:N64"/>
    <mergeCell ref="O64:S64"/>
    <mergeCell ref="E68:H68"/>
    <mergeCell ref="I68:Q68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E40:F40"/>
    <mergeCell ref="G40:J40"/>
    <mergeCell ref="K40:N40"/>
    <mergeCell ref="O40:S40"/>
    <mergeCell ref="E41:F41"/>
    <mergeCell ref="G41:J41"/>
    <mergeCell ref="K41:N41"/>
    <mergeCell ref="O41:S41"/>
    <mergeCell ref="E45:H45"/>
    <mergeCell ref="I45:Q45"/>
    <mergeCell ref="E46:H46"/>
    <mergeCell ref="I46:Q46"/>
    <mergeCell ref="E47:H47"/>
    <mergeCell ref="I47:Q47"/>
    <mergeCell ref="D366:E366"/>
    <mergeCell ref="F366:I366"/>
    <mergeCell ref="J366:M366"/>
    <mergeCell ref="N366:R366"/>
    <mergeCell ref="S366:Y366"/>
    <mergeCell ref="D367:E367"/>
    <mergeCell ref="F367:I367"/>
    <mergeCell ref="J367:M367"/>
    <mergeCell ref="N367:R367"/>
    <mergeCell ref="S367:Y367"/>
    <mergeCell ref="E246:F246"/>
    <mergeCell ref="G246:J246"/>
    <mergeCell ref="K246:N246"/>
    <mergeCell ref="O246:S246"/>
    <mergeCell ref="E247:F247"/>
    <mergeCell ref="G247:J247"/>
    <mergeCell ref="K247:N247"/>
    <mergeCell ref="O247:S247"/>
  </mergeCells>
  <phoneticPr fontId="1" type="noConversion"/>
  <hyperlinks>
    <hyperlink ref="I9" location="db_gen_string_data!A1" display="db_gen_string_data.sh" xr:uid="{9CB6EA79-6274-3649-A94D-A7C49C031998}"/>
    <hyperlink ref="AI371" location="ログ一覧!A1" display="「参照シート」" xr:uid="{8624FBDC-743A-034B-B236-857DF2B0A207}"/>
    <hyperlink ref="I36" location="db_gen_number_data!A1" display="db_gen_number_data.sh" xr:uid="{D3664C48-FE5B-0C4C-ABAC-6134AFDD9E18}"/>
    <hyperlink ref="I59" location="db_gen_date_data!A1" display="db_gen_date_data.sh" xr:uid="{FD0B7C09-58BC-B548-AFC0-6BF59DA8F7B6}"/>
    <hyperlink ref="I81" location="db_check_files_exist!A1" display="db_check_files_exist.sh" xr:uid="{BB846A10-34CA-6045-BF82-B6CF34F3F327}"/>
    <hyperlink ref="I124" location="db_check_data_validate_config1!A1" display="db_check_data_validate_config.sh" xr:uid="{1D55C69A-EC8C-0542-98F8-C8BC32498A75}"/>
    <hyperlink ref="I242" location="db_check_file_validate_config1!A1" display="db_check_file_validate_config.sh" xr:uid="{8C1135C6-E056-D049-996E-30B57304FAF2}"/>
    <hyperlink ref="I300" location="db_check_sql_validate_config1!A1" display="db_check_sql_validate_config.sh" xr:uid="{7EA9FA48-FFC0-4742-AC62-BE21652B7DCF}"/>
    <hyperlink ref="E25" location="シェルスクリプト!D7" display="スクリプト内容" xr:uid="{8A9867B8-94F2-C042-B3D0-8780B525125F}"/>
    <hyperlink ref="E49" location="シェルスクリプト!D70" display="スクリプト内容" xr:uid="{27D1131A-F9BF-8A45-A5DB-F18249497BBC}"/>
    <hyperlink ref="E72" location="シェルスクリプト!D173" display="スクリプト内容" xr:uid="{BCA742D7-D4BB-4945-86FB-3EF9C5E694AE}"/>
    <hyperlink ref="E92" location="シェルスクリプト!D246" display="スクリプト内容" xr:uid="{18B64C8A-018E-894A-BF92-B3091427866E}"/>
    <hyperlink ref="E135" location="シェルスクリプト!D310" display="スクリプト内容" xr:uid="{F18BAC1C-1149-8C48-A640-FEA1B2343871}"/>
    <hyperlink ref="E253" location="シェルスクリプト!D901" display="スクリプト内容" xr:uid="{50D2B970-0255-9046-8151-088A6683AC90}"/>
    <hyperlink ref="E311" location="シェルスクリプト!D1015" display="スクリプト内容" xr:uid="{3A65FAFA-1D56-E049-90C1-F1C7C85EF9EF}"/>
  </hyperlinks>
  <pageMargins left="0.7" right="0.7" top="0.75" bottom="0.75" header="0.3" footer="0.3"/>
  <pageSetup paperSize="9" scale="58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5E09-C029-6E40-AC5D-DD0754241B8E}">
  <sheetPr>
    <tabColor theme="7" tint="0.79998168889431442"/>
  </sheetPr>
  <dimension ref="B2:AQ1019"/>
  <sheetViews>
    <sheetView showGridLines="0" view="pageBreakPreview" topLeftCell="A996" zoomScale="115" zoomScaleNormal="100" zoomScaleSheetLayoutView="130" workbookViewId="0">
      <selection activeCell="O1022" sqref="O1022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シェルスクリプト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1211</v>
      </c>
    </row>
    <row r="7" spans="2:43" ht="18" customHeight="1">
      <c r="C7" s="5" t="s">
        <v>29</v>
      </c>
      <c r="D7" s="5" t="s">
        <v>1212</v>
      </c>
    </row>
    <row r="9" spans="2:43" ht="18" customHeight="1">
      <c r="D9" s="19" t="s">
        <v>34</v>
      </c>
      <c r="E9" s="5" t="s">
        <v>49</v>
      </c>
      <c r="I9" s="5" t="s">
        <v>348</v>
      </c>
    </row>
    <row r="11" spans="2:43" ht="18" customHeight="1">
      <c r="D11" s="19" t="s">
        <v>35</v>
      </c>
      <c r="E11" s="5" t="s">
        <v>1243</v>
      </c>
    </row>
    <row r="12" spans="2:43" ht="18" customHeight="1">
      <c r="D12" s="19"/>
    </row>
    <row r="13" spans="2:43" ht="18" customHeight="1">
      <c r="D13" s="19"/>
      <c r="E13" s="248" t="s">
        <v>1238</v>
      </c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</row>
    <row r="14" spans="2:43" ht="18" customHeight="1">
      <c r="D14" s="19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</row>
    <row r="15" spans="2:43" ht="18" customHeight="1">
      <c r="D15" s="19"/>
      <c r="E15" s="253" t="s">
        <v>1221</v>
      </c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  <c r="AN15" s="248"/>
      <c r="AO15" s="248"/>
      <c r="AP15" s="248"/>
      <c r="AQ15" s="248"/>
    </row>
    <row r="16" spans="2:43" ht="18" customHeight="1">
      <c r="D16" s="19"/>
      <c r="E16" s="248" t="s">
        <v>1239</v>
      </c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</row>
    <row r="17" spans="4:43" ht="18" customHeight="1">
      <c r="D17" s="19"/>
      <c r="E17" s="248" t="s">
        <v>1240</v>
      </c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</row>
    <row r="18" spans="4:43" ht="18" customHeight="1">
      <c r="D18" s="19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</row>
    <row r="19" spans="4:43" ht="18" customHeight="1">
      <c r="D19" s="19"/>
      <c r="E19" s="253" t="s">
        <v>1222</v>
      </c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</row>
    <row r="20" spans="4:43" ht="18" customHeight="1">
      <c r="D20" s="19"/>
      <c r="E20" s="248" t="s">
        <v>1231</v>
      </c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</row>
    <row r="21" spans="4:43" ht="18" customHeight="1">
      <c r="D21" s="19"/>
      <c r="E21" s="248" t="s">
        <v>1260</v>
      </c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</row>
    <row r="22" spans="4:43" ht="18" customHeight="1">
      <c r="D22" s="19"/>
      <c r="E22" s="248" t="s">
        <v>1261</v>
      </c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</row>
    <row r="23" spans="4:43" ht="18" customHeight="1">
      <c r="D23" s="19"/>
      <c r="E23" s="248" t="s">
        <v>1262</v>
      </c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</row>
    <row r="24" spans="4:43" ht="18" customHeight="1">
      <c r="D24" s="19"/>
      <c r="E24" s="248" t="s">
        <v>1223</v>
      </c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</row>
    <row r="25" spans="4:43" ht="18" customHeight="1">
      <c r="D25" s="19"/>
      <c r="E25" s="248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</row>
    <row r="26" spans="4:43" ht="18" customHeight="1">
      <c r="D26" s="19"/>
      <c r="E26" s="253" t="s">
        <v>1224</v>
      </c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</row>
    <row r="27" spans="4:43" ht="18" customHeight="1">
      <c r="D27" s="19"/>
      <c r="E27" s="248" t="s">
        <v>1232</v>
      </c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</row>
    <row r="28" spans="4:43" ht="18" customHeight="1">
      <c r="D28" s="19"/>
      <c r="E28" s="248" t="s">
        <v>1405</v>
      </c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</row>
    <row r="29" spans="4:43" ht="18" customHeight="1">
      <c r="D29" s="19"/>
      <c r="E29" s="248" t="s">
        <v>1406</v>
      </c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</row>
    <row r="30" spans="4:43" ht="18" customHeight="1">
      <c r="D30" s="19"/>
      <c r="E30" s="248" t="s">
        <v>1407</v>
      </c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</row>
    <row r="31" spans="4:43" ht="18" customHeight="1">
      <c r="D31" s="19"/>
      <c r="E31" s="248" t="s">
        <v>1262</v>
      </c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</row>
    <row r="32" spans="4:43" ht="18" customHeight="1">
      <c r="D32" s="19"/>
      <c r="E32" s="248" t="s">
        <v>1223</v>
      </c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</row>
    <row r="33" spans="4:43" ht="18" customHeight="1">
      <c r="D33" s="19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</row>
    <row r="34" spans="4:43" ht="18" customHeight="1">
      <c r="D34" s="19"/>
      <c r="E34" s="248" t="s">
        <v>1233</v>
      </c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</row>
    <row r="35" spans="4:43" ht="18" customHeight="1">
      <c r="D35" s="19"/>
      <c r="E35" s="248" t="s">
        <v>1408</v>
      </c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</row>
    <row r="36" spans="4:43" ht="18" customHeight="1">
      <c r="D36" s="19"/>
      <c r="E36" s="248" t="s">
        <v>1409</v>
      </c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</row>
    <row r="37" spans="4:43" ht="18" customHeight="1">
      <c r="D37" s="19"/>
      <c r="E37" s="248" t="s">
        <v>1410</v>
      </c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  <c r="AQ37" s="248"/>
    </row>
    <row r="38" spans="4:43" ht="18" customHeight="1">
      <c r="D38" s="19"/>
      <c r="E38" s="248" t="s">
        <v>1223</v>
      </c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</row>
    <row r="39" spans="4:43" ht="18" customHeight="1">
      <c r="D39" s="19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AQ39" s="248"/>
    </row>
    <row r="40" spans="4:43" ht="18" customHeight="1">
      <c r="D40" s="19"/>
      <c r="E40" s="253" t="s">
        <v>1225</v>
      </c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</row>
    <row r="41" spans="4:43" ht="18" customHeight="1">
      <c r="D41" s="19"/>
      <c r="E41" s="248" t="s">
        <v>1234</v>
      </c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  <c r="AN41" s="248"/>
      <c r="AO41" s="248"/>
      <c r="AP41" s="248"/>
      <c r="AQ41" s="248"/>
    </row>
    <row r="42" spans="4:43" ht="18" customHeight="1">
      <c r="D42" s="19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  <c r="AN42" s="248"/>
      <c r="AO42" s="248"/>
      <c r="AP42" s="248"/>
      <c r="AQ42" s="248"/>
    </row>
    <row r="43" spans="4:43" ht="18" customHeight="1">
      <c r="D43" s="19"/>
      <c r="E43" s="253" t="s">
        <v>1226</v>
      </c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248"/>
      <c r="AM43" s="248"/>
      <c r="AN43" s="248"/>
      <c r="AO43" s="248"/>
      <c r="AP43" s="248"/>
      <c r="AQ43" s="248"/>
    </row>
    <row r="44" spans="4:43" ht="18" customHeight="1">
      <c r="D44" s="19"/>
      <c r="E44" s="248" t="s">
        <v>1235</v>
      </c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  <c r="AQ44" s="248"/>
    </row>
    <row r="45" spans="4:43" ht="18" customHeight="1">
      <c r="D45" s="19"/>
      <c r="E45" s="248" t="s">
        <v>1411</v>
      </c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  <c r="AN45" s="248"/>
      <c r="AO45" s="248"/>
      <c r="AP45" s="248"/>
      <c r="AQ45" s="248"/>
    </row>
    <row r="46" spans="4:43" ht="18" customHeight="1">
      <c r="D46" s="19"/>
      <c r="E46" s="248" t="s">
        <v>1412</v>
      </c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  <c r="AN46" s="248"/>
      <c r="AO46" s="248"/>
      <c r="AP46" s="248"/>
      <c r="AQ46" s="248"/>
    </row>
    <row r="47" spans="4:43" ht="18" customHeight="1">
      <c r="D47" s="19"/>
      <c r="E47" s="248" t="s">
        <v>1413</v>
      </c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  <c r="AN47" s="248"/>
      <c r="AO47" s="248"/>
      <c r="AP47" s="248"/>
      <c r="AQ47" s="248"/>
    </row>
    <row r="48" spans="4:43" ht="18" customHeight="1">
      <c r="D48" s="19"/>
      <c r="E48" s="248" t="s">
        <v>1414</v>
      </c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  <c r="AN48" s="248"/>
      <c r="AO48" s="248"/>
      <c r="AP48" s="248"/>
      <c r="AQ48" s="248"/>
    </row>
    <row r="49" spans="4:43" ht="18" customHeight="1">
      <c r="D49" s="19"/>
      <c r="E49" s="248" t="s">
        <v>1415</v>
      </c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  <c r="AN49" s="248"/>
      <c r="AO49" s="248"/>
      <c r="AP49" s="248"/>
      <c r="AQ49" s="248"/>
    </row>
    <row r="50" spans="4:43" ht="18" customHeight="1">
      <c r="D50" s="19"/>
      <c r="E50" s="248" t="s">
        <v>1416</v>
      </c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</row>
    <row r="51" spans="4:43" ht="18" customHeight="1">
      <c r="D51" s="19"/>
      <c r="E51" s="248" t="s">
        <v>1414</v>
      </c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</row>
    <row r="52" spans="4:43" ht="18" customHeight="1">
      <c r="D52" s="19"/>
      <c r="E52" s="248" t="s">
        <v>1417</v>
      </c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  <c r="AN52" s="248"/>
      <c r="AO52" s="248"/>
      <c r="AP52" s="248"/>
      <c r="AQ52" s="248"/>
    </row>
    <row r="53" spans="4:43" ht="18" customHeight="1">
      <c r="D53" s="19"/>
      <c r="E53" s="249" t="s">
        <v>1418</v>
      </c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49"/>
      <c r="AA53" s="249"/>
      <c r="AB53" s="249"/>
      <c r="AC53" s="249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</row>
    <row r="54" spans="4:43" ht="18" customHeight="1">
      <c r="D54" s="19"/>
      <c r="E54" s="249" t="s">
        <v>1263</v>
      </c>
      <c r="F54" s="249"/>
      <c r="G54" s="249"/>
      <c r="H54" s="249"/>
      <c r="I54" s="249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49"/>
      <c r="AA54" s="249"/>
      <c r="AB54" s="249"/>
      <c r="AC54" s="249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  <c r="AN54" s="248"/>
      <c r="AO54" s="248"/>
      <c r="AP54" s="248"/>
      <c r="AQ54" s="248"/>
    </row>
    <row r="55" spans="4:43" ht="18" customHeight="1">
      <c r="D55" s="19"/>
      <c r="E55" s="249" t="s">
        <v>1419</v>
      </c>
      <c r="F55" s="249"/>
      <c r="G55" s="249"/>
      <c r="H55" s="249"/>
      <c r="I55" s="249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</row>
    <row r="56" spans="4:43" ht="18" customHeight="1">
      <c r="D56" s="19"/>
      <c r="E56" s="249" t="s">
        <v>1264</v>
      </c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</row>
    <row r="57" spans="4:43" ht="18" customHeight="1">
      <c r="D57" s="19"/>
      <c r="E57" s="249" t="s">
        <v>1420</v>
      </c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  <c r="AN57" s="248"/>
      <c r="AO57" s="248"/>
      <c r="AP57" s="248"/>
      <c r="AQ57" s="248"/>
    </row>
    <row r="58" spans="4:43" ht="18" customHeight="1">
      <c r="D58" s="19"/>
      <c r="E58" s="249" t="s">
        <v>1414</v>
      </c>
      <c r="F58" s="249"/>
      <c r="G58" s="249"/>
      <c r="H58" s="249"/>
      <c r="I58" s="249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  <c r="AA58" s="249"/>
      <c r="AB58" s="249"/>
      <c r="AC58" s="249"/>
      <c r="AD58" s="248"/>
      <c r="AE58" s="248"/>
      <c r="AF58" s="248"/>
      <c r="AG58" s="248"/>
      <c r="AH58" s="248"/>
      <c r="AI58" s="248"/>
      <c r="AJ58" s="248"/>
      <c r="AK58" s="248"/>
      <c r="AL58" s="248"/>
      <c r="AM58" s="248"/>
      <c r="AN58" s="248"/>
      <c r="AO58" s="248"/>
      <c r="AP58" s="248"/>
      <c r="AQ58" s="248"/>
    </row>
    <row r="59" spans="4:43" ht="18" customHeight="1">
      <c r="D59" s="19"/>
      <c r="E59" s="249" t="s">
        <v>1421</v>
      </c>
      <c r="F59" s="249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  <c r="AA59" s="249"/>
      <c r="AB59" s="249"/>
      <c r="AC59" s="249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248"/>
    </row>
    <row r="60" spans="4:43" ht="18" customHeight="1">
      <c r="D60" s="19"/>
      <c r="E60" s="249" t="s">
        <v>1422</v>
      </c>
      <c r="F60" s="249"/>
      <c r="G60" s="249"/>
      <c r="H60" s="249"/>
      <c r="I60" s="249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49"/>
      <c r="AA60" s="249"/>
      <c r="AB60" s="249"/>
      <c r="AC60" s="249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248"/>
    </row>
    <row r="61" spans="4:43" ht="18" customHeight="1">
      <c r="D61" s="19"/>
      <c r="E61" s="249" t="s">
        <v>1423</v>
      </c>
      <c r="F61" s="249"/>
      <c r="G61" s="249"/>
      <c r="H61" s="249"/>
      <c r="I61" s="249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  <c r="AA61" s="249"/>
      <c r="AB61" s="249"/>
      <c r="AC61" s="249"/>
      <c r="AD61" s="248"/>
      <c r="AE61" s="248"/>
      <c r="AF61" s="248"/>
      <c r="AG61" s="248"/>
      <c r="AH61" s="248"/>
      <c r="AI61" s="248"/>
      <c r="AJ61" s="248"/>
      <c r="AK61" s="248"/>
      <c r="AL61" s="248"/>
      <c r="AM61" s="248"/>
      <c r="AN61" s="248"/>
      <c r="AO61" s="248"/>
      <c r="AP61" s="248"/>
      <c r="AQ61" s="248"/>
    </row>
    <row r="62" spans="4:43" ht="18" customHeight="1">
      <c r="D62" s="19"/>
      <c r="E62" s="249" t="s">
        <v>1229</v>
      </c>
      <c r="F62" s="249"/>
      <c r="G62" s="249"/>
      <c r="H62" s="249"/>
      <c r="I62" s="249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  <c r="AA62" s="249"/>
      <c r="AB62" s="249"/>
      <c r="AC62" s="249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</row>
    <row r="63" spans="4:43" ht="18" customHeight="1">
      <c r="D63" s="19"/>
      <c r="E63" s="249"/>
      <c r="F63" s="249"/>
      <c r="G63" s="249"/>
      <c r="H63" s="249"/>
      <c r="I63" s="249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49"/>
      <c r="AA63" s="249"/>
      <c r="AB63" s="249"/>
      <c r="AC63" s="249"/>
      <c r="AD63" s="248"/>
      <c r="AE63" s="248"/>
      <c r="AF63" s="248"/>
      <c r="AG63" s="248"/>
      <c r="AH63" s="248"/>
      <c r="AI63" s="248"/>
      <c r="AJ63" s="248"/>
      <c r="AK63" s="248"/>
      <c r="AL63" s="248"/>
      <c r="AM63" s="248"/>
      <c r="AN63" s="248"/>
      <c r="AO63" s="248"/>
      <c r="AP63" s="248"/>
      <c r="AQ63" s="248"/>
    </row>
    <row r="64" spans="4:43" ht="18" customHeight="1">
      <c r="D64" s="19"/>
      <c r="E64" s="252" t="s">
        <v>1230</v>
      </c>
      <c r="F64" s="249"/>
      <c r="G64" s="249"/>
      <c r="H64" s="249"/>
      <c r="I64" s="249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49"/>
      <c r="AA64" s="249"/>
      <c r="AB64" s="249"/>
      <c r="AC64" s="249"/>
      <c r="AD64" s="248"/>
      <c r="AE64" s="248"/>
      <c r="AF64" s="248"/>
      <c r="AG64" s="248"/>
      <c r="AH64" s="248"/>
      <c r="AI64" s="248"/>
      <c r="AJ64" s="248"/>
      <c r="AK64" s="248"/>
      <c r="AL64" s="248"/>
      <c r="AM64" s="248"/>
      <c r="AN64" s="248"/>
      <c r="AO64" s="248"/>
      <c r="AP64" s="248"/>
      <c r="AQ64" s="248"/>
    </row>
    <row r="65" spans="3:43" ht="18" customHeight="1">
      <c r="D65" s="19"/>
      <c r="E65" s="249" t="s">
        <v>1241</v>
      </c>
      <c r="F65" s="249"/>
      <c r="G65" s="249"/>
      <c r="H65" s="249"/>
      <c r="I65" s="249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49"/>
      <c r="AA65" s="249"/>
      <c r="AB65" s="249"/>
      <c r="AC65" s="249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  <c r="AO65" s="248"/>
      <c r="AP65" s="248"/>
      <c r="AQ65" s="248"/>
    </row>
    <row r="66" spans="3:43" ht="18" customHeight="1">
      <c r="D66" s="19"/>
      <c r="E66" s="248" t="s">
        <v>1242</v>
      </c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248"/>
      <c r="AK66" s="248"/>
      <c r="AL66" s="248"/>
      <c r="AM66" s="248"/>
      <c r="AN66" s="248"/>
      <c r="AO66" s="248"/>
      <c r="AP66" s="248"/>
      <c r="AQ66" s="248"/>
    </row>
    <row r="67" spans="3:43" ht="18" customHeight="1">
      <c r="D67" s="19"/>
      <c r="E67" s="248" t="s">
        <v>1236</v>
      </c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  <c r="AN67" s="248"/>
      <c r="AO67" s="248"/>
      <c r="AP67" s="248"/>
      <c r="AQ67" s="248"/>
    </row>
    <row r="68" spans="3:43" ht="18" customHeight="1">
      <c r="D68" s="19"/>
      <c r="E68" s="248" t="s">
        <v>1237</v>
      </c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</row>
    <row r="70" spans="3:43" ht="18" customHeight="1">
      <c r="C70" s="5" t="s">
        <v>28</v>
      </c>
      <c r="D70" s="5" t="s">
        <v>1213</v>
      </c>
    </row>
    <row r="72" spans="3:43" ht="18" customHeight="1">
      <c r="D72" s="19" t="s">
        <v>34</v>
      </c>
      <c r="E72" s="5" t="s">
        <v>49</v>
      </c>
      <c r="I72" s="20" t="s">
        <v>386</v>
      </c>
    </row>
    <row r="74" spans="3:43" ht="18" customHeight="1">
      <c r="D74" s="19" t="s">
        <v>35</v>
      </c>
      <c r="E74" s="5" t="s">
        <v>1243</v>
      </c>
    </row>
    <row r="76" spans="3:43" ht="18" customHeight="1">
      <c r="D76" s="19"/>
      <c r="E76" s="250" t="s">
        <v>1256</v>
      </c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</row>
    <row r="77" spans="3:43" ht="18" customHeight="1">
      <c r="D77" s="19"/>
      <c r="E77" s="250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  <c r="AN77" s="248"/>
      <c r="AO77" s="248"/>
      <c r="AP77" s="248"/>
      <c r="AQ77" s="248"/>
    </row>
    <row r="78" spans="3:43" ht="18" customHeight="1">
      <c r="D78" s="19"/>
      <c r="E78" s="251" t="s">
        <v>1222</v>
      </c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</row>
    <row r="79" spans="3:43" ht="18" customHeight="1">
      <c r="D79" s="19"/>
      <c r="E79" s="250" t="s">
        <v>1231</v>
      </c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248"/>
    </row>
    <row r="80" spans="3:43" ht="18" customHeight="1">
      <c r="D80" s="19"/>
      <c r="E80" s="250" t="s">
        <v>1424</v>
      </c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</row>
    <row r="81" spans="4:43" ht="18" customHeight="1">
      <c r="D81" s="19"/>
      <c r="E81" s="250" t="s">
        <v>1425</v>
      </c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</row>
    <row r="82" spans="4:43" ht="18" customHeight="1">
      <c r="D82" s="19"/>
      <c r="E82" s="250" t="s">
        <v>1262</v>
      </c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8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</row>
    <row r="83" spans="4:43" ht="18" customHeight="1">
      <c r="D83" s="19"/>
      <c r="E83" s="250" t="s">
        <v>1223</v>
      </c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</row>
    <row r="84" spans="4:43" ht="18" customHeight="1">
      <c r="D84" s="19"/>
      <c r="E84" s="250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</row>
    <row r="85" spans="4:43" ht="18" customHeight="1">
      <c r="D85" s="19"/>
      <c r="E85" s="251" t="s">
        <v>1244</v>
      </c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</row>
    <row r="86" spans="4:43" ht="18" customHeight="1">
      <c r="D86" s="19"/>
      <c r="E86" s="250" t="s">
        <v>1257</v>
      </c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</row>
    <row r="87" spans="4:43" ht="18" customHeight="1">
      <c r="D87" s="19"/>
      <c r="E87" s="250" t="s">
        <v>1258</v>
      </c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</row>
    <row r="88" spans="4:43" ht="18" customHeight="1">
      <c r="D88" s="19"/>
      <c r="E88" s="250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</row>
    <row r="89" spans="4:43" ht="18" customHeight="1">
      <c r="D89" s="19"/>
      <c r="E89" s="251" t="s">
        <v>1245</v>
      </c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  <c r="AN89" s="248"/>
      <c r="AO89" s="248"/>
      <c r="AP89" s="248"/>
      <c r="AQ89" s="248"/>
    </row>
    <row r="90" spans="4:43" ht="18" customHeight="1">
      <c r="D90" s="19"/>
      <c r="E90" s="250" t="s">
        <v>1252</v>
      </c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  <c r="AN90" s="248"/>
      <c r="AO90" s="248"/>
      <c r="AP90" s="248"/>
      <c r="AQ90" s="248"/>
    </row>
    <row r="91" spans="4:43" ht="18" customHeight="1">
      <c r="D91" s="19"/>
      <c r="E91" s="250" t="s">
        <v>1426</v>
      </c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A91" s="248"/>
      <c r="AB91" s="248"/>
      <c r="AC91" s="24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</row>
    <row r="92" spans="4:43" ht="18" customHeight="1">
      <c r="D92" s="19"/>
      <c r="E92" s="250" t="s">
        <v>1427</v>
      </c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</row>
    <row r="93" spans="4:43" ht="18" customHeight="1">
      <c r="D93" s="19"/>
      <c r="E93" s="250" t="s">
        <v>1262</v>
      </c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</row>
    <row r="94" spans="4:43" ht="18" customHeight="1">
      <c r="D94" s="19"/>
      <c r="E94" s="250" t="s">
        <v>1223</v>
      </c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8"/>
      <c r="AB94" s="248"/>
      <c r="AC94" s="24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  <c r="AN94" s="248"/>
      <c r="AO94" s="248"/>
      <c r="AP94" s="248"/>
      <c r="AQ94" s="248"/>
    </row>
    <row r="95" spans="4:43" ht="18" customHeight="1">
      <c r="D95" s="19"/>
      <c r="E95" s="250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  <c r="AN95" s="248"/>
      <c r="AO95" s="248"/>
      <c r="AP95" s="248"/>
      <c r="AQ95" s="248"/>
    </row>
    <row r="96" spans="4:43" ht="18" customHeight="1">
      <c r="D96" s="19"/>
      <c r="E96" s="251" t="s">
        <v>1246</v>
      </c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</row>
    <row r="97" spans="4:43" ht="18" customHeight="1">
      <c r="D97" s="19"/>
      <c r="E97" s="250" t="s">
        <v>1253</v>
      </c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</row>
    <row r="98" spans="4:43" ht="18" customHeight="1">
      <c r="D98" s="19"/>
      <c r="E98" s="250" t="s">
        <v>1428</v>
      </c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</row>
    <row r="99" spans="4:43" ht="18" customHeight="1">
      <c r="D99" s="19"/>
      <c r="E99" s="250" t="s">
        <v>1429</v>
      </c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48"/>
      <c r="AL99" s="248"/>
      <c r="AM99" s="248"/>
      <c r="AN99" s="248"/>
      <c r="AO99" s="248"/>
      <c r="AP99" s="248"/>
      <c r="AQ99" s="248"/>
    </row>
    <row r="100" spans="4:43" ht="18" customHeight="1">
      <c r="D100" s="19"/>
      <c r="E100" s="250" t="s">
        <v>1262</v>
      </c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8"/>
      <c r="AB100" s="248"/>
      <c r="AC100" s="24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  <c r="AN100" s="248"/>
      <c r="AO100" s="248"/>
      <c r="AP100" s="248"/>
      <c r="AQ100" s="248"/>
    </row>
    <row r="101" spans="4:43" ht="18" customHeight="1">
      <c r="D101" s="19"/>
      <c r="E101" s="250" t="s">
        <v>1223</v>
      </c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</row>
    <row r="102" spans="4:43" ht="18" customHeight="1">
      <c r="D102" s="19"/>
      <c r="E102" s="250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</row>
    <row r="103" spans="4:43" ht="18" customHeight="1">
      <c r="D103" s="19"/>
      <c r="E103" s="251" t="s">
        <v>1247</v>
      </c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  <c r="AN103" s="248"/>
      <c r="AO103" s="248"/>
      <c r="AP103" s="248"/>
      <c r="AQ103" s="248"/>
    </row>
    <row r="104" spans="4:43" ht="18" customHeight="1">
      <c r="D104" s="19"/>
      <c r="E104" s="250" t="s">
        <v>1267</v>
      </c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</row>
    <row r="105" spans="4:43" ht="18" customHeight="1">
      <c r="D105" s="19"/>
      <c r="E105" s="250" t="s">
        <v>1430</v>
      </c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  <c r="AA105" s="248"/>
      <c r="AB105" s="248"/>
      <c r="AC105" s="24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  <c r="AN105" s="248"/>
      <c r="AO105" s="248"/>
      <c r="AP105" s="248"/>
      <c r="AQ105" s="248"/>
    </row>
    <row r="106" spans="4:43" ht="18" customHeight="1">
      <c r="D106" s="19"/>
      <c r="E106" s="250" t="s">
        <v>1431</v>
      </c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  <c r="AA106" s="248"/>
      <c r="AB106" s="248"/>
      <c r="AC106" s="24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  <c r="AN106" s="248"/>
      <c r="AO106" s="248"/>
      <c r="AP106" s="248"/>
      <c r="AQ106" s="248"/>
    </row>
    <row r="107" spans="4:43" ht="18" customHeight="1">
      <c r="D107" s="19"/>
      <c r="E107" s="250" t="s">
        <v>1262</v>
      </c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</row>
    <row r="108" spans="4:43" ht="18" customHeight="1">
      <c r="D108" s="19"/>
      <c r="E108" s="250" t="s">
        <v>1223</v>
      </c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  <c r="AA108" s="248"/>
      <c r="AB108" s="248"/>
      <c r="AC108" s="248"/>
      <c r="AD108" s="248"/>
      <c r="AE108" s="248"/>
      <c r="AF108" s="248"/>
      <c r="AG108" s="248"/>
      <c r="AH108" s="248"/>
      <c r="AI108" s="248"/>
      <c r="AJ108" s="248"/>
      <c r="AK108" s="248"/>
      <c r="AL108" s="248"/>
      <c r="AM108" s="248"/>
      <c r="AN108" s="248"/>
      <c r="AO108" s="248"/>
      <c r="AP108" s="248"/>
      <c r="AQ108" s="248"/>
    </row>
    <row r="109" spans="4:43" ht="18" customHeight="1">
      <c r="D109" s="19"/>
      <c r="E109" s="250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  <c r="AN109" s="248"/>
      <c r="AO109" s="248"/>
      <c r="AP109" s="248"/>
      <c r="AQ109" s="248"/>
    </row>
    <row r="110" spans="4:43" ht="18" customHeight="1">
      <c r="D110" s="19"/>
      <c r="E110" s="251" t="s">
        <v>1248</v>
      </c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</row>
    <row r="111" spans="4:43" ht="18" customHeight="1">
      <c r="D111" s="19"/>
      <c r="E111" s="250" t="s">
        <v>1268</v>
      </c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</row>
    <row r="112" spans="4:43" ht="18" customHeight="1">
      <c r="D112" s="19"/>
      <c r="E112" s="250" t="s">
        <v>1432</v>
      </c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  <c r="AA112" s="248"/>
      <c r="AB112" s="248"/>
      <c r="AC112" s="24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  <c r="AN112" s="248"/>
      <c r="AO112" s="248"/>
      <c r="AP112" s="248"/>
      <c r="AQ112" s="248"/>
    </row>
    <row r="113" spans="4:43" ht="18" customHeight="1">
      <c r="D113" s="19"/>
      <c r="E113" s="250" t="s">
        <v>1433</v>
      </c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  <c r="AA113" s="248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  <c r="AN113" s="248"/>
      <c r="AO113" s="248"/>
      <c r="AP113" s="248"/>
      <c r="AQ113" s="248"/>
    </row>
    <row r="114" spans="4:43" ht="18" customHeight="1">
      <c r="D114" s="19"/>
      <c r="E114" s="250" t="s">
        <v>1262</v>
      </c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  <c r="AA114" s="248"/>
      <c r="AB114" s="248"/>
      <c r="AC114" s="248"/>
      <c r="AD114" s="248"/>
      <c r="AE114" s="248"/>
      <c r="AF114" s="248"/>
      <c r="AG114" s="248"/>
      <c r="AH114" s="248"/>
      <c r="AI114" s="248"/>
      <c r="AJ114" s="248"/>
      <c r="AK114" s="248"/>
      <c r="AL114" s="248"/>
      <c r="AM114" s="248"/>
      <c r="AN114" s="248"/>
      <c r="AO114" s="248"/>
      <c r="AP114" s="248"/>
      <c r="AQ114" s="248"/>
    </row>
    <row r="115" spans="4:43" ht="18" customHeight="1">
      <c r="D115" s="19"/>
      <c r="E115" s="250" t="s">
        <v>1223</v>
      </c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  <c r="AA115" s="248"/>
      <c r="AB115" s="248"/>
      <c r="AC115" s="24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  <c r="AN115" s="248"/>
      <c r="AO115" s="248"/>
      <c r="AP115" s="248"/>
      <c r="AQ115" s="248"/>
    </row>
    <row r="116" spans="4:43" ht="18" customHeight="1">
      <c r="D116" s="19"/>
      <c r="E116" s="250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Y116" s="249"/>
      <c r="Z116" s="249"/>
      <c r="AA116" s="249"/>
      <c r="AB116" s="249"/>
      <c r="AC116" s="249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</row>
    <row r="117" spans="4:43" ht="18" customHeight="1">
      <c r="D117" s="19"/>
      <c r="E117" s="251" t="s">
        <v>1249</v>
      </c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Y117" s="249"/>
      <c r="Z117" s="249"/>
      <c r="AA117" s="249"/>
      <c r="AB117" s="249"/>
      <c r="AC117" s="249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  <c r="AN117" s="248"/>
      <c r="AO117" s="248"/>
      <c r="AP117" s="248"/>
      <c r="AQ117" s="248"/>
    </row>
    <row r="118" spans="4:43" ht="18" customHeight="1">
      <c r="D118" s="19"/>
      <c r="E118" s="250" t="s">
        <v>1254</v>
      </c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Y118" s="249"/>
      <c r="Z118" s="249"/>
      <c r="AA118" s="249"/>
      <c r="AB118" s="249"/>
      <c r="AC118" s="249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  <c r="AN118" s="248"/>
      <c r="AO118" s="248"/>
      <c r="AP118" s="248"/>
      <c r="AQ118" s="248"/>
    </row>
    <row r="119" spans="4:43" ht="18" customHeight="1">
      <c r="D119" s="19"/>
      <c r="E119" s="250" t="s">
        <v>1434</v>
      </c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Y119" s="249"/>
      <c r="Z119" s="249"/>
      <c r="AA119" s="249"/>
      <c r="AB119" s="249"/>
      <c r="AC119" s="249"/>
      <c r="AD119" s="248"/>
      <c r="AE119" s="248"/>
      <c r="AF119" s="248"/>
      <c r="AG119" s="248"/>
      <c r="AH119" s="248"/>
      <c r="AI119" s="248"/>
      <c r="AJ119" s="248"/>
      <c r="AK119" s="248"/>
      <c r="AL119" s="248"/>
      <c r="AM119" s="248"/>
      <c r="AN119" s="248"/>
      <c r="AO119" s="248"/>
      <c r="AP119" s="248"/>
      <c r="AQ119" s="248"/>
    </row>
    <row r="120" spans="4:43" ht="18" customHeight="1">
      <c r="D120" s="19"/>
      <c r="E120" s="250" t="s">
        <v>1435</v>
      </c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Y120" s="249"/>
      <c r="Z120" s="249"/>
      <c r="AA120" s="249"/>
      <c r="AB120" s="249"/>
      <c r="AC120" s="249"/>
      <c r="AD120" s="248"/>
      <c r="AE120" s="248"/>
      <c r="AF120" s="248"/>
      <c r="AG120" s="248"/>
      <c r="AH120" s="248"/>
      <c r="AI120" s="248"/>
      <c r="AJ120" s="248"/>
      <c r="AK120" s="248"/>
      <c r="AL120" s="248"/>
      <c r="AM120" s="248"/>
      <c r="AN120" s="248"/>
      <c r="AO120" s="248"/>
      <c r="AP120" s="248"/>
      <c r="AQ120" s="248"/>
    </row>
    <row r="121" spans="4:43" ht="18" customHeight="1">
      <c r="D121" s="19"/>
      <c r="E121" s="250" t="s">
        <v>1436</v>
      </c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  <c r="AA121" s="249"/>
      <c r="AB121" s="249"/>
      <c r="AC121" s="249"/>
      <c r="AD121" s="248"/>
      <c r="AE121" s="248"/>
      <c r="AF121" s="248"/>
      <c r="AG121" s="248"/>
      <c r="AH121" s="248"/>
      <c r="AI121" s="248"/>
      <c r="AJ121" s="248"/>
      <c r="AK121" s="248"/>
      <c r="AL121" s="248"/>
      <c r="AM121" s="248"/>
      <c r="AN121" s="248"/>
      <c r="AO121" s="248"/>
      <c r="AP121" s="248"/>
      <c r="AQ121" s="248"/>
    </row>
    <row r="122" spans="4:43" ht="18" customHeight="1">
      <c r="D122" s="19"/>
      <c r="E122" s="250" t="s">
        <v>1437</v>
      </c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  <c r="AA122" s="249"/>
      <c r="AB122" s="249"/>
      <c r="AC122" s="249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  <c r="AN122" s="248"/>
      <c r="AO122" s="248"/>
      <c r="AP122" s="248"/>
      <c r="AQ122" s="248"/>
    </row>
    <row r="123" spans="4:43" ht="18" customHeight="1">
      <c r="D123" s="19"/>
      <c r="E123" s="250" t="s">
        <v>1438</v>
      </c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Y123" s="249"/>
      <c r="Z123" s="249"/>
      <c r="AA123" s="249"/>
      <c r="AB123" s="249"/>
      <c r="AC123" s="249"/>
      <c r="AD123" s="248"/>
      <c r="AE123" s="248"/>
      <c r="AF123" s="248"/>
      <c r="AG123" s="248"/>
      <c r="AH123" s="248"/>
      <c r="AI123" s="248"/>
      <c r="AJ123" s="248"/>
      <c r="AK123" s="248"/>
      <c r="AL123" s="248"/>
      <c r="AM123" s="248"/>
      <c r="AN123" s="248"/>
      <c r="AO123" s="248"/>
      <c r="AP123" s="248"/>
      <c r="AQ123" s="248"/>
    </row>
    <row r="124" spans="4:43" ht="18" customHeight="1">
      <c r="D124" s="19"/>
      <c r="E124" s="251" t="s">
        <v>1439</v>
      </c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Y124" s="249"/>
      <c r="Z124" s="249"/>
      <c r="AA124" s="249"/>
      <c r="AB124" s="249"/>
      <c r="AC124" s="249"/>
      <c r="AD124" s="248"/>
      <c r="AE124" s="248"/>
      <c r="AF124" s="248"/>
      <c r="AG124" s="248"/>
      <c r="AH124" s="248"/>
      <c r="AI124" s="248"/>
      <c r="AJ124" s="248"/>
      <c r="AK124" s="248"/>
      <c r="AL124" s="248"/>
      <c r="AM124" s="248"/>
      <c r="AN124" s="248"/>
      <c r="AO124" s="248"/>
      <c r="AP124" s="248"/>
      <c r="AQ124" s="248"/>
    </row>
    <row r="125" spans="4:43" ht="18" customHeight="1">
      <c r="D125" s="19"/>
      <c r="E125" s="250" t="s">
        <v>1440</v>
      </c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  <c r="AA125" s="249"/>
      <c r="AB125" s="249"/>
      <c r="AC125" s="249"/>
      <c r="AD125" s="248"/>
      <c r="AE125" s="248"/>
      <c r="AF125" s="248"/>
      <c r="AG125" s="248"/>
      <c r="AH125" s="248"/>
      <c r="AI125" s="248"/>
      <c r="AJ125" s="248"/>
      <c r="AK125" s="248"/>
      <c r="AL125" s="248"/>
      <c r="AM125" s="248"/>
      <c r="AN125" s="248"/>
      <c r="AO125" s="248"/>
      <c r="AP125" s="248"/>
      <c r="AQ125" s="248"/>
    </row>
    <row r="126" spans="4:43" ht="18" customHeight="1">
      <c r="D126" s="19"/>
      <c r="E126" s="250" t="s">
        <v>1441</v>
      </c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  <c r="AA126" s="249"/>
      <c r="AB126" s="249"/>
      <c r="AC126" s="249"/>
      <c r="AD126" s="248"/>
      <c r="AE126" s="248"/>
      <c r="AF126" s="248"/>
      <c r="AG126" s="248"/>
      <c r="AH126" s="248"/>
      <c r="AI126" s="248"/>
      <c r="AJ126" s="248"/>
      <c r="AK126" s="248"/>
      <c r="AL126" s="248"/>
      <c r="AM126" s="248"/>
      <c r="AN126" s="248"/>
      <c r="AO126" s="248"/>
      <c r="AP126" s="248"/>
      <c r="AQ126" s="248"/>
    </row>
    <row r="127" spans="4:43" ht="18" customHeight="1">
      <c r="D127" s="19"/>
      <c r="E127" s="250" t="s">
        <v>1442</v>
      </c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  <c r="AA127" s="249"/>
      <c r="AB127" s="249"/>
      <c r="AC127" s="249"/>
      <c r="AD127" s="248"/>
      <c r="AE127" s="248"/>
      <c r="AF127" s="248"/>
      <c r="AG127" s="248"/>
      <c r="AH127" s="248"/>
      <c r="AI127" s="248"/>
      <c r="AJ127" s="248"/>
      <c r="AK127" s="248"/>
      <c r="AL127" s="248"/>
      <c r="AM127" s="248"/>
      <c r="AN127" s="248"/>
      <c r="AO127" s="248"/>
      <c r="AP127" s="248"/>
      <c r="AQ127" s="248"/>
    </row>
    <row r="128" spans="4:43" ht="18" customHeight="1">
      <c r="D128" s="19"/>
      <c r="E128" s="250" t="s">
        <v>1443</v>
      </c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  <c r="AC128" s="249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  <c r="AN128" s="248"/>
      <c r="AO128" s="248"/>
      <c r="AP128" s="248"/>
      <c r="AQ128" s="248"/>
    </row>
    <row r="129" spans="4:43" ht="18" customHeight="1">
      <c r="D129" s="19"/>
      <c r="E129" s="250" t="s">
        <v>1444</v>
      </c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  <c r="AJ129" s="248"/>
      <c r="AK129" s="248"/>
      <c r="AL129" s="248"/>
      <c r="AM129" s="248"/>
      <c r="AN129" s="248"/>
      <c r="AO129" s="248"/>
      <c r="AP129" s="248"/>
      <c r="AQ129" s="248"/>
    </row>
    <row r="130" spans="4:43" ht="18" customHeight="1">
      <c r="D130" s="19"/>
      <c r="E130" s="250" t="s">
        <v>1445</v>
      </c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  <c r="AJ130" s="248"/>
      <c r="AK130" s="248"/>
      <c r="AL130" s="248"/>
      <c r="AM130" s="248"/>
      <c r="AN130" s="248"/>
      <c r="AO130" s="248"/>
      <c r="AP130" s="248"/>
      <c r="AQ130" s="248"/>
    </row>
    <row r="131" spans="4:43" ht="18" customHeight="1">
      <c r="D131" s="19"/>
      <c r="E131" s="250" t="s">
        <v>1446</v>
      </c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  <c r="AJ131" s="248"/>
      <c r="AK131" s="248"/>
      <c r="AL131" s="248"/>
      <c r="AM131" s="248"/>
      <c r="AN131" s="248"/>
      <c r="AO131" s="248"/>
      <c r="AP131" s="248"/>
      <c r="AQ131" s="248"/>
    </row>
    <row r="132" spans="4:43" ht="18" customHeight="1">
      <c r="D132" s="19"/>
      <c r="E132" s="250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  <c r="AA132" s="248"/>
      <c r="AB132" s="248"/>
      <c r="AC132" s="248"/>
      <c r="AD132" s="248"/>
      <c r="AE132" s="248"/>
      <c r="AF132" s="248"/>
      <c r="AG132" s="248"/>
      <c r="AH132" s="248"/>
      <c r="AI132" s="248"/>
      <c r="AJ132" s="248"/>
      <c r="AK132" s="248"/>
      <c r="AL132" s="248"/>
      <c r="AM132" s="248"/>
      <c r="AN132" s="248"/>
      <c r="AO132" s="248"/>
      <c r="AP132" s="248"/>
      <c r="AQ132" s="248"/>
    </row>
    <row r="133" spans="4:43" ht="18" customHeight="1">
      <c r="D133" s="19"/>
      <c r="E133" s="251" t="s">
        <v>1250</v>
      </c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  <c r="AN133" s="248"/>
      <c r="AO133" s="248"/>
      <c r="AP133" s="248"/>
      <c r="AQ133" s="248"/>
    </row>
    <row r="134" spans="4:43" ht="18" customHeight="1">
      <c r="D134" s="19"/>
      <c r="E134" s="250" t="s">
        <v>1255</v>
      </c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  <c r="AN134" s="248"/>
      <c r="AO134" s="248"/>
      <c r="AP134" s="248"/>
      <c r="AQ134" s="248"/>
    </row>
    <row r="135" spans="4:43" ht="18" customHeight="1">
      <c r="D135" s="19"/>
      <c r="E135" s="250" t="s">
        <v>1447</v>
      </c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  <c r="AJ135" s="248"/>
      <c r="AK135" s="248"/>
      <c r="AL135" s="248"/>
      <c r="AM135" s="248"/>
      <c r="AN135" s="248"/>
      <c r="AO135" s="248"/>
      <c r="AP135" s="248"/>
      <c r="AQ135" s="248"/>
    </row>
    <row r="136" spans="4:43" ht="18" customHeight="1">
      <c r="D136" s="19"/>
      <c r="E136" s="250" t="s">
        <v>1448</v>
      </c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  <c r="AJ136" s="248"/>
      <c r="AK136" s="248"/>
      <c r="AL136" s="248"/>
      <c r="AM136" s="248"/>
      <c r="AN136" s="248"/>
      <c r="AO136" s="248"/>
      <c r="AP136" s="248"/>
      <c r="AQ136" s="248"/>
    </row>
    <row r="137" spans="4:43" ht="18" customHeight="1">
      <c r="D137" s="19"/>
      <c r="E137" s="250" t="s">
        <v>1436</v>
      </c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  <c r="AJ137" s="248"/>
      <c r="AK137" s="248"/>
      <c r="AL137" s="248"/>
      <c r="AM137" s="248"/>
      <c r="AN137" s="248"/>
      <c r="AO137" s="248"/>
      <c r="AP137" s="248"/>
      <c r="AQ137" s="248"/>
    </row>
    <row r="138" spans="4:43" ht="18" customHeight="1">
      <c r="D138" s="19"/>
      <c r="E138" s="250" t="s">
        <v>1449</v>
      </c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  <c r="AA138" s="248"/>
      <c r="AB138" s="248"/>
      <c r="AC138" s="248"/>
      <c r="AD138" s="248"/>
      <c r="AE138" s="248"/>
      <c r="AF138" s="248"/>
      <c r="AG138" s="248"/>
      <c r="AH138" s="248"/>
      <c r="AI138" s="248"/>
      <c r="AJ138" s="248"/>
      <c r="AK138" s="248"/>
      <c r="AL138" s="248"/>
      <c r="AM138" s="248"/>
      <c r="AN138" s="248"/>
      <c r="AO138" s="248"/>
      <c r="AP138" s="248"/>
      <c r="AQ138" s="248"/>
    </row>
    <row r="139" spans="4:43" ht="18" customHeight="1">
      <c r="D139" s="19"/>
      <c r="E139" s="250" t="s">
        <v>1450</v>
      </c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  <c r="AA139" s="248"/>
      <c r="AB139" s="248"/>
      <c r="AC139" s="248"/>
      <c r="AD139" s="248"/>
      <c r="AE139" s="248"/>
      <c r="AF139" s="248"/>
      <c r="AG139" s="248"/>
      <c r="AH139" s="248"/>
      <c r="AI139" s="248"/>
      <c r="AJ139" s="248"/>
      <c r="AK139" s="248"/>
      <c r="AL139" s="248"/>
      <c r="AM139" s="248"/>
      <c r="AN139" s="248"/>
      <c r="AO139" s="248"/>
      <c r="AP139" s="248"/>
      <c r="AQ139" s="248"/>
    </row>
    <row r="140" spans="4:43" ht="18" customHeight="1">
      <c r="D140" s="19"/>
      <c r="E140" s="250" t="s">
        <v>1451</v>
      </c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  <c r="AN140" s="248"/>
      <c r="AO140" s="248"/>
      <c r="AP140" s="248"/>
      <c r="AQ140" s="248"/>
    </row>
    <row r="141" spans="4:43" ht="18" customHeight="1">
      <c r="D141" s="19"/>
      <c r="E141" s="250" t="s">
        <v>1437</v>
      </c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  <c r="AJ141" s="248"/>
      <c r="AK141" s="248"/>
      <c r="AL141" s="248"/>
      <c r="AM141" s="248"/>
      <c r="AN141" s="248"/>
      <c r="AO141" s="248"/>
      <c r="AP141" s="248"/>
      <c r="AQ141" s="248"/>
    </row>
    <row r="142" spans="4:43" ht="18" customHeight="1">
      <c r="D142" s="19"/>
      <c r="E142" s="250" t="s">
        <v>1438</v>
      </c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  <c r="AA142" s="248"/>
      <c r="AB142" s="248"/>
      <c r="AC142" s="248"/>
      <c r="AD142" s="248"/>
      <c r="AE142" s="248"/>
      <c r="AF142" s="248"/>
      <c r="AG142" s="248"/>
      <c r="AH142" s="248"/>
      <c r="AI142" s="248"/>
      <c r="AJ142" s="248"/>
      <c r="AK142" s="248"/>
      <c r="AL142" s="248"/>
      <c r="AM142" s="248"/>
      <c r="AN142" s="248"/>
      <c r="AO142" s="248"/>
      <c r="AP142" s="248"/>
      <c r="AQ142" s="248"/>
    </row>
    <row r="143" spans="4:43" ht="18" customHeight="1">
      <c r="D143" s="19"/>
      <c r="E143" s="250" t="s">
        <v>1452</v>
      </c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  <c r="AJ143" s="248"/>
      <c r="AK143" s="248"/>
      <c r="AL143" s="248"/>
      <c r="AM143" s="248"/>
      <c r="AN143" s="248"/>
      <c r="AO143" s="248"/>
      <c r="AP143" s="248"/>
      <c r="AQ143" s="248"/>
    </row>
    <row r="144" spans="4:43" ht="18" customHeight="1">
      <c r="D144" s="19"/>
      <c r="E144" s="250" t="s">
        <v>1444</v>
      </c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  <c r="AA144" s="248"/>
      <c r="AB144" s="248"/>
      <c r="AC144" s="248"/>
      <c r="AD144" s="248"/>
      <c r="AE144" s="248"/>
      <c r="AF144" s="248"/>
      <c r="AG144" s="248"/>
      <c r="AH144" s="248"/>
      <c r="AI144" s="248"/>
      <c r="AJ144" s="248"/>
      <c r="AK144" s="248"/>
      <c r="AL144" s="248"/>
      <c r="AM144" s="248"/>
      <c r="AN144" s="248"/>
      <c r="AO144" s="248"/>
      <c r="AP144" s="248"/>
      <c r="AQ144" s="248"/>
    </row>
    <row r="145" spans="4:43" ht="18" customHeight="1">
      <c r="D145" s="19"/>
      <c r="E145" s="250" t="s">
        <v>1445</v>
      </c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48"/>
      <c r="AB145" s="248"/>
      <c r="AC145" s="248"/>
      <c r="AD145" s="248"/>
      <c r="AE145" s="248"/>
      <c r="AF145" s="248"/>
      <c r="AG145" s="248"/>
      <c r="AH145" s="248"/>
      <c r="AI145" s="248"/>
      <c r="AJ145" s="248"/>
      <c r="AK145" s="248"/>
      <c r="AL145" s="248"/>
      <c r="AM145" s="248"/>
      <c r="AN145" s="248"/>
      <c r="AO145" s="248"/>
      <c r="AP145" s="248"/>
      <c r="AQ145" s="248"/>
    </row>
    <row r="146" spans="4:43" ht="18" customHeight="1">
      <c r="D146" s="19"/>
      <c r="E146" s="250" t="s">
        <v>1446</v>
      </c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  <c r="AN146" s="248"/>
      <c r="AO146" s="248"/>
      <c r="AP146" s="248"/>
      <c r="AQ146" s="248"/>
    </row>
    <row r="147" spans="4:43" ht="18" customHeight="1">
      <c r="D147" s="19"/>
      <c r="E147" s="250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248"/>
      <c r="AK147" s="248"/>
      <c r="AL147" s="248"/>
      <c r="AM147" s="248"/>
      <c r="AN147" s="248"/>
      <c r="AO147" s="248"/>
      <c r="AP147" s="248"/>
      <c r="AQ147" s="248"/>
    </row>
    <row r="148" spans="4:43" ht="18" customHeight="1">
      <c r="D148" s="19"/>
      <c r="E148" s="251" t="s">
        <v>1251</v>
      </c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248"/>
      <c r="AK148" s="248"/>
      <c r="AL148" s="248"/>
      <c r="AM148" s="248"/>
      <c r="AN148" s="248"/>
      <c r="AO148" s="248"/>
      <c r="AP148" s="248"/>
      <c r="AQ148" s="248"/>
    </row>
    <row r="149" spans="4:43" ht="18" customHeight="1">
      <c r="D149" s="19"/>
      <c r="E149" s="250" t="s">
        <v>1227</v>
      </c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248"/>
      <c r="AK149" s="248"/>
      <c r="AL149" s="248"/>
      <c r="AM149" s="248"/>
      <c r="AN149" s="248"/>
      <c r="AO149" s="248"/>
      <c r="AP149" s="248"/>
      <c r="AQ149" s="248"/>
    </row>
    <row r="150" spans="4:43" ht="18" customHeight="1">
      <c r="D150" s="19"/>
      <c r="E150" s="250" t="s">
        <v>1447</v>
      </c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  <c r="AA150" s="248"/>
      <c r="AB150" s="248"/>
      <c r="AC150" s="248"/>
      <c r="AD150" s="248"/>
      <c r="AE150" s="248"/>
      <c r="AF150" s="248"/>
      <c r="AG150" s="248"/>
      <c r="AH150" s="248"/>
      <c r="AI150" s="248"/>
      <c r="AJ150" s="248"/>
      <c r="AK150" s="248"/>
      <c r="AL150" s="248"/>
      <c r="AM150" s="248"/>
      <c r="AN150" s="248"/>
      <c r="AO150" s="248"/>
      <c r="AP150" s="248"/>
      <c r="AQ150" s="248"/>
    </row>
    <row r="151" spans="4:43" ht="18" customHeight="1">
      <c r="D151" s="19"/>
      <c r="E151" s="250" t="s">
        <v>1448</v>
      </c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  <c r="AN151" s="248"/>
      <c r="AO151" s="248"/>
      <c r="AP151" s="248"/>
      <c r="AQ151" s="248"/>
    </row>
    <row r="152" spans="4:43" ht="18" customHeight="1">
      <c r="D152" s="19"/>
      <c r="E152" s="250" t="s">
        <v>1436</v>
      </c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</row>
    <row r="153" spans="4:43" ht="18" customHeight="1">
      <c r="D153" s="19"/>
      <c r="E153" s="250" t="s">
        <v>1449</v>
      </c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  <c r="AN153" s="248"/>
      <c r="AO153" s="248"/>
      <c r="AP153" s="248"/>
      <c r="AQ153" s="248"/>
    </row>
    <row r="154" spans="4:43" ht="18" customHeight="1">
      <c r="D154" s="19"/>
      <c r="E154" s="250" t="s">
        <v>1450</v>
      </c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</row>
    <row r="155" spans="4:43" ht="18" customHeight="1">
      <c r="D155" s="19"/>
      <c r="E155" s="250" t="s">
        <v>1451</v>
      </c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  <c r="AN155" s="248"/>
      <c r="AO155" s="248"/>
      <c r="AP155" s="248"/>
      <c r="AQ155" s="248"/>
    </row>
    <row r="156" spans="4:43" ht="18" customHeight="1">
      <c r="D156" s="19"/>
      <c r="E156" s="250" t="s">
        <v>1437</v>
      </c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  <c r="AN156" s="248"/>
      <c r="AO156" s="248"/>
      <c r="AP156" s="248"/>
      <c r="AQ156" s="248"/>
    </row>
    <row r="157" spans="4:43" ht="18" customHeight="1">
      <c r="D157" s="19"/>
      <c r="E157" s="250" t="s">
        <v>1438</v>
      </c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  <c r="AN157" s="248"/>
      <c r="AO157" s="248"/>
      <c r="AP157" s="248"/>
      <c r="AQ157" s="248"/>
    </row>
    <row r="158" spans="4:43" ht="18" customHeight="1">
      <c r="D158" s="19"/>
      <c r="E158" s="250" t="s">
        <v>1453</v>
      </c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  <c r="AN158" s="248"/>
      <c r="AO158" s="248"/>
      <c r="AP158" s="248"/>
      <c r="AQ158" s="248"/>
    </row>
    <row r="159" spans="4:43" ht="18" customHeight="1">
      <c r="D159" s="19"/>
      <c r="E159" s="250" t="s">
        <v>1435</v>
      </c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  <c r="AA159" s="248"/>
      <c r="AB159" s="248"/>
      <c r="AC159" s="248"/>
      <c r="AD159" s="248"/>
      <c r="AE159" s="248"/>
      <c r="AF159" s="248"/>
      <c r="AG159" s="248"/>
      <c r="AH159" s="248"/>
      <c r="AI159" s="248"/>
      <c r="AJ159" s="248"/>
      <c r="AK159" s="248"/>
      <c r="AL159" s="248"/>
      <c r="AM159" s="248"/>
      <c r="AN159" s="248"/>
      <c r="AO159" s="248"/>
      <c r="AP159" s="248"/>
      <c r="AQ159" s="248"/>
    </row>
    <row r="160" spans="4:43" ht="18" customHeight="1">
      <c r="D160" s="19"/>
      <c r="E160" s="250" t="s">
        <v>1454</v>
      </c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  <c r="AA160" s="248"/>
      <c r="AB160" s="248"/>
      <c r="AC160" s="248"/>
      <c r="AD160" s="248"/>
      <c r="AE160" s="248"/>
      <c r="AF160" s="248"/>
      <c r="AG160" s="248"/>
      <c r="AH160" s="248"/>
      <c r="AI160" s="248"/>
      <c r="AJ160" s="248"/>
      <c r="AK160" s="248"/>
      <c r="AL160" s="248"/>
      <c r="AM160" s="248"/>
      <c r="AN160" s="248"/>
      <c r="AO160" s="248"/>
      <c r="AP160" s="248"/>
      <c r="AQ160" s="248"/>
    </row>
    <row r="161" spans="3:43" ht="18" customHeight="1">
      <c r="D161" s="19"/>
      <c r="E161" s="250" t="s">
        <v>1437</v>
      </c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  <c r="AA161" s="248"/>
      <c r="AB161" s="248"/>
      <c r="AC161" s="248"/>
      <c r="AD161" s="248"/>
      <c r="AE161" s="248"/>
      <c r="AF161" s="248"/>
      <c r="AG161" s="248"/>
      <c r="AH161" s="248"/>
      <c r="AI161" s="248"/>
      <c r="AJ161" s="248"/>
      <c r="AK161" s="248"/>
      <c r="AL161" s="248"/>
      <c r="AM161" s="248"/>
      <c r="AN161" s="248"/>
      <c r="AO161" s="248"/>
      <c r="AP161" s="248"/>
      <c r="AQ161" s="248"/>
    </row>
    <row r="162" spans="3:43" ht="18" customHeight="1">
      <c r="D162" s="19"/>
      <c r="E162" s="250" t="s">
        <v>1438</v>
      </c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  <c r="AA162" s="248"/>
      <c r="AB162" s="248"/>
      <c r="AC162" s="248"/>
      <c r="AD162" s="248"/>
      <c r="AE162" s="248"/>
      <c r="AF162" s="248"/>
      <c r="AG162" s="248"/>
      <c r="AH162" s="248"/>
      <c r="AI162" s="248"/>
      <c r="AJ162" s="248"/>
      <c r="AK162" s="248"/>
      <c r="AL162" s="248"/>
      <c r="AM162" s="248"/>
      <c r="AN162" s="248"/>
      <c r="AO162" s="248"/>
      <c r="AP162" s="248"/>
      <c r="AQ162" s="248"/>
    </row>
    <row r="163" spans="3:43" ht="18" customHeight="1">
      <c r="D163" s="19"/>
      <c r="E163" s="251" t="s">
        <v>1439</v>
      </c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  <c r="AA163" s="248"/>
      <c r="AB163" s="248"/>
      <c r="AC163" s="248"/>
      <c r="AD163" s="248"/>
      <c r="AE163" s="248"/>
      <c r="AF163" s="248"/>
      <c r="AG163" s="248"/>
      <c r="AH163" s="248"/>
      <c r="AI163" s="248"/>
      <c r="AJ163" s="248"/>
      <c r="AK163" s="248"/>
      <c r="AL163" s="248"/>
      <c r="AM163" s="248"/>
      <c r="AN163" s="248"/>
      <c r="AO163" s="248"/>
      <c r="AP163" s="248"/>
      <c r="AQ163" s="248"/>
    </row>
    <row r="164" spans="3:43" ht="18" customHeight="1">
      <c r="D164" s="19"/>
      <c r="E164" s="250" t="s">
        <v>1440</v>
      </c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  <c r="AN164" s="248"/>
      <c r="AO164" s="248"/>
      <c r="AP164" s="248"/>
      <c r="AQ164" s="248"/>
    </row>
    <row r="165" spans="3:43" ht="18" customHeight="1">
      <c r="D165" s="19"/>
      <c r="E165" s="250" t="s">
        <v>1441</v>
      </c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  <c r="AJ165" s="248"/>
      <c r="AK165" s="248"/>
      <c r="AL165" s="248"/>
      <c r="AM165" s="248"/>
      <c r="AN165" s="248"/>
      <c r="AO165" s="248"/>
      <c r="AP165" s="248"/>
      <c r="AQ165" s="248"/>
    </row>
    <row r="166" spans="3:43" ht="18" customHeight="1">
      <c r="D166" s="19"/>
      <c r="E166" s="250" t="s">
        <v>1442</v>
      </c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  <c r="AJ166" s="248"/>
      <c r="AK166" s="248"/>
      <c r="AL166" s="248"/>
      <c r="AM166" s="248"/>
      <c r="AN166" s="248"/>
      <c r="AO166" s="248"/>
      <c r="AP166" s="248"/>
      <c r="AQ166" s="248"/>
    </row>
    <row r="167" spans="3:43" ht="18" customHeight="1">
      <c r="D167" s="19"/>
      <c r="E167" s="250" t="s">
        <v>1455</v>
      </c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  <c r="AJ167" s="248"/>
      <c r="AK167" s="248"/>
      <c r="AL167" s="248"/>
      <c r="AM167" s="248"/>
      <c r="AN167" s="248"/>
      <c r="AO167" s="248"/>
      <c r="AP167" s="248"/>
      <c r="AQ167" s="248"/>
    </row>
    <row r="168" spans="3:43" ht="18" customHeight="1">
      <c r="D168" s="19"/>
      <c r="E168" s="250" t="s">
        <v>1444</v>
      </c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  <c r="AJ168" s="248"/>
      <c r="AK168" s="248"/>
      <c r="AL168" s="248"/>
      <c r="AM168" s="248"/>
      <c r="AN168" s="248"/>
      <c r="AO168" s="248"/>
      <c r="AP168" s="248"/>
      <c r="AQ168" s="248"/>
    </row>
    <row r="169" spans="3:43" ht="18" customHeight="1">
      <c r="D169" s="19"/>
      <c r="E169" s="250" t="s">
        <v>1445</v>
      </c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  <c r="AA169" s="248"/>
      <c r="AB169" s="248"/>
      <c r="AC169" s="248"/>
      <c r="AD169" s="248"/>
      <c r="AE169" s="248"/>
      <c r="AF169" s="248"/>
      <c r="AG169" s="248"/>
      <c r="AH169" s="248"/>
      <c r="AI169" s="248"/>
      <c r="AJ169" s="248"/>
      <c r="AK169" s="248"/>
      <c r="AL169" s="248"/>
      <c r="AM169" s="248"/>
      <c r="AN169" s="248"/>
      <c r="AO169" s="248"/>
      <c r="AP169" s="248"/>
      <c r="AQ169" s="248"/>
    </row>
    <row r="170" spans="3:43" ht="18" customHeight="1">
      <c r="D170" s="19"/>
      <c r="E170" s="250" t="s">
        <v>1446</v>
      </c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  <c r="AN170" s="248"/>
      <c r="AO170" s="248"/>
      <c r="AP170" s="248"/>
      <c r="AQ170" s="248"/>
    </row>
    <row r="171" spans="3:43" ht="18" customHeight="1">
      <c r="D171" s="19"/>
      <c r="E171" s="250" t="s">
        <v>1223</v>
      </c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8"/>
      <c r="S171" s="248"/>
      <c r="T171" s="248"/>
      <c r="U171" s="248"/>
      <c r="V171" s="248"/>
      <c r="W171" s="248"/>
      <c r="X171" s="248"/>
      <c r="Y171" s="248"/>
      <c r="Z171" s="248"/>
      <c r="AA171" s="248"/>
      <c r="AB171" s="248"/>
      <c r="AC171" s="248"/>
      <c r="AD171" s="248"/>
      <c r="AE171" s="248"/>
      <c r="AF171" s="248"/>
      <c r="AG171" s="248"/>
      <c r="AH171" s="248"/>
      <c r="AI171" s="248"/>
      <c r="AJ171" s="248"/>
      <c r="AK171" s="248"/>
      <c r="AL171" s="248"/>
      <c r="AM171" s="248"/>
      <c r="AN171" s="248"/>
      <c r="AO171" s="248"/>
      <c r="AP171" s="248"/>
      <c r="AQ171" s="248"/>
    </row>
    <row r="173" spans="3:43" ht="18" customHeight="1">
      <c r="C173" s="5" t="s">
        <v>30</v>
      </c>
      <c r="D173" s="5" t="s">
        <v>1214</v>
      </c>
    </row>
    <row r="175" spans="3:43" ht="18" customHeight="1">
      <c r="D175" s="19" t="s">
        <v>34</v>
      </c>
      <c r="E175" s="5" t="s">
        <v>49</v>
      </c>
      <c r="I175" s="20" t="s">
        <v>384</v>
      </c>
    </row>
    <row r="177" spans="4:43" ht="18" customHeight="1">
      <c r="D177" s="19" t="s">
        <v>35</v>
      </c>
      <c r="E177" s="5" t="s">
        <v>1243</v>
      </c>
    </row>
    <row r="179" spans="4:43" ht="18" customHeight="1">
      <c r="D179" s="19"/>
      <c r="E179" s="250" t="s">
        <v>1256</v>
      </c>
      <c r="F179" s="248"/>
      <c r="G179" s="248"/>
      <c r="H179" s="248"/>
      <c r="I179" s="248"/>
      <c r="J179" s="248"/>
      <c r="K179" s="248"/>
      <c r="L179" s="248"/>
      <c r="M179" s="248"/>
      <c r="N179" s="248"/>
      <c r="O179" s="248"/>
      <c r="P179" s="248"/>
      <c r="Q179" s="248"/>
      <c r="R179" s="248"/>
      <c r="S179" s="248"/>
      <c r="T179" s="248"/>
      <c r="U179" s="248"/>
      <c r="V179" s="248"/>
      <c r="W179" s="248"/>
      <c r="X179" s="248"/>
      <c r="Y179" s="248"/>
      <c r="Z179" s="248"/>
      <c r="AA179" s="248"/>
      <c r="AB179" s="248"/>
      <c r="AC179" s="248"/>
      <c r="AD179" s="248"/>
      <c r="AE179" s="248"/>
      <c r="AF179" s="248"/>
      <c r="AG179" s="248"/>
      <c r="AH179" s="248"/>
      <c r="AI179" s="248"/>
      <c r="AJ179" s="248"/>
      <c r="AK179" s="248"/>
      <c r="AL179" s="248"/>
      <c r="AM179" s="248"/>
      <c r="AN179" s="248"/>
      <c r="AO179" s="248"/>
      <c r="AP179" s="248"/>
      <c r="AQ179" s="248"/>
    </row>
    <row r="180" spans="4:43" ht="18" customHeight="1">
      <c r="D180" s="19"/>
      <c r="E180" s="250"/>
      <c r="F180" s="248"/>
      <c r="G180" s="248"/>
      <c r="H180" s="248"/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8"/>
      <c r="U180" s="248"/>
      <c r="V180" s="248"/>
      <c r="W180" s="248"/>
      <c r="X180" s="248"/>
      <c r="Y180" s="248"/>
      <c r="Z180" s="248"/>
      <c r="AA180" s="248"/>
      <c r="AB180" s="248"/>
      <c r="AC180" s="248"/>
      <c r="AD180" s="248"/>
      <c r="AE180" s="248"/>
      <c r="AF180" s="248"/>
      <c r="AG180" s="248"/>
      <c r="AH180" s="248"/>
      <c r="AI180" s="248"/>
      <c r="AJ180" s="248"/>
      <c r="AK180" s="248"/>
      <c r="AL180" s="248"/>
      <c r="AM180" s="248"/>
      <c r="AN180" s="248"/>
      <c r="AO180" s="248"/>
      <c r="AP180" s="248"/>
      <c r="AQ180" s="248"/>
    </row>
    <row r="181" spans="4:43" ht="18" customHeight="1">
      <c r="D181" s="19"/>
      <c r="E181" s="251" t="s">
        <v>1269</v>
      </c>
      <c r="F181" s="248"/>
      <c r="G181" s="248"/>
      <c r="H181" s="248"/>
      <c r="I181" s="248"/>
      <c r="J181" s="248"/>
      <c r="K181" s="248"/>
      <c r="L181" s="248"/>
      <c r="M181" s="248"/>
      <c r="N181" s="248"/>
      <c r="O181" s="248"/>
      <c r="P181" s="248"/>
      <c r="Q181" s="248"/>
      <c r="R181" s="248"/>
      <c r="S181" s="248"/>
      <c r="T181" s="248"/>
      <c r="U181" s="248"/>
      <c r="V181" s="248"/>
      <c r="W181" s="248"/>
      <c r="X181" s="248"/>
      <c r="Y181" s="248"/>
      <c r="Z181" s="248"/>
      <c r="AA181" s="248"/>
      <c r="AB181" s="248"/>
      <c r="AC181" s="248"/>
      <c r="AD181" s="248"/>
      <c r="AE181" s="248"/>
      <c r="AF181" s="248"/>
      <c r="AG181" s="248"/>
      <c r="AH181" s="248"/>
      <c r="AI181" s="248"/>
      <c r="AJ181" s="248"/>
      <c r="AK181" s="248"/>
      <c r="AL181" s="248"/>
      <c r="AM181" s="248"/>
      <c r="AN181" s="248"/>
      <c r="AO181" s="248"/>
      <c r="AP181" s="248"/>
      <c r="AQ181" s="248"/>
    </row>
    <row r="182" spans="4:43" ht="18" customHeight="1">
      <c r="D182" s="19"/>
      <c r="E182" s="250" t="s">
        <v>1280</v>
      </c>
      <c r="F182" s="248"/>
      <c r="G182" s="248"/>
      <c r="H182" s="248"/>
      <c r="I182" s="248"/>
      <c r="J182" s="248"/>
      <c r="K182" s="248"/>
      <c r="L182" s="248"/>
      <c r="M182" s="248"/>
      <c r="N182" s="248"/>
      <c r="O182" s="248"/>
      <c r="P182" s="248"/>
      <c r="Q182" s="248"/>
      <c r="R182" s="248"/>
      <c r="S182" s="248"/>
      <c r="T182" s="248"/>
      <c r="U182" s="248"/>
      <c r="V182" s="248"/>
      <c r="W182" s="248"/>
      <c r="X182" s="248"/>
      <c r="Y182" s="248"/>
      <c r="Z182" s="248"/>
      <c r="AA182" s="248"/>
      <c r="AB182" s="248"/>
      <c r="AC182" s="248"/>
      <c r="AD182" s="248"/>
      <c r="AE182" s="248"/>
      <c r="AF182" s="248"/>
      <c r="AG182" s="248"/>
      <c r="AH182" s="248"/>
      <c r="AI182" s="248"/>
      <c r="AJ182" s="248"/>
      <c r="AK182" s="248"/>
      <c r="AL182" s="248"/>
      <c r="AM182" s="248"/>
      <c r="AN182" s="248"/>
      <c r="AO182" s="248"/>
      <c r="AP182" s="248"/>
      <c r="AQ182" s="248"/>
    </row>
    <row r="183" spans="4:43" ht="18" customHeight="1">
      <c r="D183" s="19"/>
      <c r="E183" s="250" t="s">
        <v>1281</v>
      </c>
      <c r="F183" s="248"/>
      <c r="G183" s="248"/>
      <c r="H183" s="248"/>
      <c r="I183" s="248"/>
      <c r="J183" s="248"/>
      <c r="K183" s="248"/>
      <c r="L183" s="248"/>
      <c r="M183" s="248"/>
      <c r="N183" s="248"/>
      <c r="O183" s="248"/>
      <c r="P183" s="248"/>
      <c r="Q183" s="248"/>
      <c r="R183" s="248"/>
      <c r="S183" s="248"/>
      <c r="T183" s="248"/>
      <c r="U183" s="248"/>
      <c r="V183" s="248"/>
      <c r="W183" s="248"/>
      <c r="X183" s="248"/>
      <c r="Y183" s="248"/>
      <c r="Z183" s="248"/>
      <c r="AA183" s="248"/>
      <c r="AB183" s="248"/>
      <c r="AC183" s="248"/>
      <c r="AD183" s="248"/>
      <c r="AE183" s="248"/>
      <c r="AF183" s="248"/>
      <c r="AG183" s="248"/>
      <c r="AH183" s="248"/>
      <c r="AI183" s="248"/>
      <c r="AJ183" s="248"/>
      <c r="AK183" s="248"/>
      <c r="AL183" s="248"/>
      <c r="AM183" s="248"/>
      <c r="AN183" s="248"/>
      <c r="AO183" s="248"/>
      <c r="AP183" s="248"/>
      <c r="AQ183" s="248"/>
    </row>
    <row r="184" spans="4:43" ht="18" customHeight="1">
      <c r="D184" s="19"/>
      <c r="E184" s="250"/>
      <c r="F184" s="248"/>
      <c r="G184" s="248"/>
      <c r="H184" s="248"/>
      <c r="I184" s="248"/>
      <c r="J184" s="248"/>
      <c r="K184" s="248"/>
      <c r="L184" s="248"/>
      <c r="M184" s="248"/>
      <c r="N184" s="248"/>
      <c r="O184" s="248"/>
      <c r="P184" s="248"/>
      <c r="Q184" s="248"/>
      <c r="R184" s="248"/>
      <c r="S184" s="248"/>
      <c r="T184" s="248"/>
      <c r="U184" s="248"/>
      <c r="V184" s="248"/>
      <c r="W184" s="248"/>
      <c r="X184" s="248"/>
      <c r="Y184" s="248"/>
      <c r="Z184" s="248"/>
      <c r="AA184" s="248"/>
      <c r="AB184" s="248"/>
      <c r="AC184" s="248"/>
      <c r="AD184" s="248"/>
      <c r="AE184" s="248"/>
      <c r="AF184" s="248"/>
      <c r="AG184" s="248"/>
      <c r="AH184" s="248"/>
      <c r="AI184" s="248"/>
      <c r="AJ184" s="248"/>
      <c r="AK184" s="248"/>
      <c r="AL184" s="248"/>
      <c r="AM184" s="248"/>
      <c r="AN184" s="248"/>
      <c r="AO184" s="248"/>
      <c r="AP184" s="248"/>
      <c r="AQ184" s="248"/>
    </row>
    <row r="185" spans="4:43" ht="18" customHeight="1">
      <c r="D185" s="19"/>
      <c r="E185" s="251" t="s">
        <v>1222</v>
      </c>
      <c r="F185" s="248"/>
      <c r="G185" s="248"/>
      <c r="H185" s="248"/>
      <c r="I185" s="248"/>
      <c r="J185" s="248"/>
      <c r="K185" s="248"/>
      <c r="L185" s="248"/>
      <c r="M185" s="248"/>
      <c r="N185" s="248"/>
      <c r="O185" s="248"/>
      <c r="P185" s="248"/>
      <c r="Q185" s="248"/>
      <c r="R185" s="248"/>
      <c r="S185" s="248"/>
      <c r="T185" s="248"/>
      <c r="U185" s="248"/>
      <c r="V185" s="248"/>
      <c r="W185" s="248"/>
      <c r="X185" s="248"/>
      <c r="Y185" s="248"/>
      <c r="Z185" s="248"/>
      <c r="AA185" s="248"/>
      <c r="AB185" s="248"/>
      <c r="AC185" s="248"/>
      <c r="AD185" s="248"/>
      <c r="AE185" s="248"/>
      <c r="AF185" s="248"/>
      <c r="AG185" s="248"/>
      <c r="AH185" s="248"/>
      <c r="AI185" s="248"/>
      <c r="AJ185" s="248"/>
      <c r="AK185" s="248"/>
      <c r="AL185" s="248"/>
      <c r="AM185" s="248"/>
      <c r="AN185" s="248"/>
      <c r="AO185" s="248"/>
      <c r="AP185" s="248"/>
      <c r="AQ185" s="248"/>
    </row>
    <row r="186" spans="4:43" ht="18" customHeight="1">
      <c r="D186" s="19"/>
      <c r="E186" s="250" t="s">
        <v>1231</v>
      </c>
      <c r="F186" s="248"/>
      <c r="G186" s="248"/>
      <c r="H186" s="248"/>
      <c r="I186" s="248"/>
      <c r="J186" s="248"/>
      <c r="K186" s="248"/>
      <c r="L186" s="248"/>
      <c r="M186" s="248"/>
      <c r="N186" s="248"/>
      <c r="O186" s="248"/>
      <c r="P186" s="248"/>
      <c r="Q186" s="248"/>
      <c r="R186" s="248"/>
      <c r="S186" s="248"/>
      <c r="T186" s="248"/>
      <c r="U186" s="248"/>
      <c r="V186" s="248"/>
      <c r="W186" s="248"/>
      <c r="X186" s="248"/>
      <c r="Y186" s="248"/>
      <c r="Z186" s="248"/>
      <c r="AA186" s="248"/>
      <c r="AB186" s="248"/>
      <c r="AC186" s="248"/>
      <c r="AD186" s="248"/>
      <c r="AE186" s="248"/>
      <c r="AF186" s="248"/>
      <c r="AG186" s="248"/>
      <c r="AH186" s="248"/>
      <c r="AI186" s="248"/>
      <c r="AJ186" s="248"/>
      <c r="AK186" s="248"/>
      <c r="AL186" s="248"/>
      <c r="AM186" s="248"/>
      <c r="AN186" s="248"/>
      <c r="AO186" s="248"/>
      <c r="AP186" s="248"/>
      <c r="AQ186" s="248"/>
    </row>
    <row r="187" spans="4:43" ht="18" customHeight="1">
      <c r="D187" s="19"/>
      <c r="E187" s="250" t="s">
        <v>1456</v>
      </c>
      <c r="F187" s="248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8"/>
      <c r="S187" s="248"/>
      <c r="T187" s="248"/>
      <c r="U187" s="248"/>
      <c r="V187" s="248"/>
      <c r="W187" s="248"/>
      <c r="X187" s="248"/>
      <c r="Y187" s="248"/>
      <c r="Z187" s="248"/>
      <c r="AA187" s="248"/>
      <c r="AB187" s="248"/>
      <c r="AC187" s="248"/>
      <c r="AD187" s="248"/>
      <c r="AE187" s="248"/>
      <c r="AF187" s="248"/>
      <c r="AG187" s="248"/>
      <c r="AH187" s="248"/>
      <c r="AI187" s="248"/>
      <c r="AJ187" s="248"/>
      <c r="AK187" s="248"/>
      <c r="AL187" s="248"/>
      <c r="AM187" s="248"/>
      <c r="AN187" s="248"/>
      <c r="AO187" s="248"/>
      <c r="AP187" s="248"/>
      <c r="AQ187" s="248"/>
    </row>
    <row r="188" spans="4:43" ht="18" customHeight="1">
      <c r="D188" s="19"/>
      <c r="E188" s="250" t="s">
        <v>1457</v>
      </c>
      <c r="F188" s="248"/>
      <c r="G188" s="248"/>
      <c r="H188" s="248"/>
      <c r="I188" s="248"/>
      <c r="J188" s="248"/>
      <c r="K188" s="248"/>
      <c r="L188" s="248"/>
      <c r="M188" s="248"/>
      <c r="N188" s="248"/>
      <c r="O188" s="248"/>
      <c r="P188" s="248"/>
      <c r="Q188" s="248"/>
      <c r="R188" s="248"/>
      <c r="S188" s="248"/>
      <c r="T188" s="248"/>
      <c r="U188" s="248"/>
      <c r="V188" s="248"/>
      <c r="W188" s="248"/>
      <c r="X188" s="248"/>
      <c r="Y188" s="248"/>
      <c r="Z188" s="248"/>
      <c r="AA188" s="248"/>
      <c r="AB188" s="248"/>
      <c r="AC188" s="248"/>
      <c r="AD188" s="248"/>
      <c r="AE188" s="248"/>
      <c r="AF188" s="248"/>
      <c r="AG188" s="248"/>
      <c r="AH188" s="248"/>
      <c r="AI188" s="248"/>
      <c r="AJ188" s="248"/>
      <c r="AK188" s="248"/>
      <c r="AL188" s="248"/>
      <c r="AM188" s="248"/>
      <c r="AN188" s="248"/>
      <c r="AO188" s="248"/>
      <c r="AP188" s="248"/>
      <c r="AQ188" s="248"/>
    </row>
    <row r="189" spans="4:43" ht="18" customHeight="1">
      <c r="D189" s="19"/>
      <c r="E189" s="250" t="s">
        <v>1262</v>
      </c>
      <c r="F189" s="248"/>
      <c r="G189" s="248"/>
      <c r="H189" s="248"/>
      <c r="I189" s="248"/>
      <c r="J189" s="248"/>
      <c r="K189" s="248"/>
      <c r="L189" s="248"/>
      <c r="M189" s="248"/>
      <c r="N189" s="248"/>
      <c r="O189" s="248"/>
      <c r="P189" s="248"/>
      <c r="Q189" s="248"/>
      <c r="R189" s="248"/>
      <c r="S189" s="248"/>
      <c r="T189" s="248"/>
      <c r="U189" s="248"/>
      <c r="V189" s="248"/>
      <c r="W189" s="248"/>
      <c r="X189" s="248"/>
      <c r="Y189" s="248"/>
      <c r="Z189" s="248"/>
      <c r="AA189" s="248"/>
      <c r="AB189" s="248"/>
      <c r="AC189" s="248"/>
      <c r="AD189" s="248"/>
      <c r="AE189" s="248"/>
      <c r="AF189" s="248"/>
      <c r="AG189" s="248"/>
      <c r="AH189" s="248"/>
      <c r="AI189" s="248"/>
      <c r="AJ189" s="248"/>
      <c r="AK189" s="248"/>
      <c r="AL189" s="248"/>
      <c r="AM189" s="248"/>
      <c r="AN189" s="248"/>
      <c r="AO189" s="248"/>
      <c r="AP189" s="248"/>
      <c r="AQ189" s="248"/>
    </row>
    <row r="190" spans="4:43" ht="18" customHeight="1">
      <c r="D190" s="19"/>
      <c r="E190" s="250" t="s">
        <v>1223</v>
      </c>
      <c r="F190" s="248"/>
      <c r="G190" s="248"/>
      <c r="H190" s="248"/>
      <c r="I190" s="248"/>
      <c r="J190" s="248"/>
      <c r="K190" s="248"/>
      <c r="L190" s="248"/>
      <c r="M190" s="248"/>
      <c r="N190" s="248"/>
      <c r="O190" s="248"/>
      <c r="P190" s="248"/>
      <c r="Q190" s="248"/>
      <c r="R190" s="248"/>
      <c r="S190" s="248"/>
      <c r="T190" s="248"/>
      <c r="U190" s="248"/>
      <c r="V190" s="248"/>
      <c r="W190" s="248"/>
      <c r="X190" s="248"/>
      <c r="Y190" s="248"/>
      <c r="Z190" s="248"/>
      <c r="AA190" s="248"/>
      <c r="AB190" s="248"/>
      <c r="AC190" s="248"/>
      <c r="AD190" s="248"/>
      <c r="AE190" s="248"/>
      <c r="AF190" s="248"/>
      <c r="AG190" s="248"/>
      <c r="AH190" s="248"/>
      <c r="AI190" s="248"/>
      <c r="AJ190" s="248"/>
      <c r="AK190" s="248"/>
      <c r="AL190" s="248"/>
      <c r="AM190" s="248"/>
      <c r="AN190" s="248"/>
      <c r="AO190" s="248"/>
      <c r="AP190" s="248"/>
      <c r="AQ190" s="248"/>
    </row>
    <row r="191" spans="4:43" ht="18" customHeight="1">
      <c r="D191" s="19"/>
      <c r="E191" s="250"/>
      <c r="F191" s="248"/>
      <c r="G191" s="248"/>
      <c r="H191" s="248"/>
      <c r="I191" s="248"/>
      <c r="J191" s="248"/>
      <c r="K191" s="248"/>
      <c r="L191" s="248"/>
      <c r="M191" s="248"/>
      <c r="N191" s="248"/>
      <c r="O191" s="248"/>
      <c r="P191" s="248"/>
      <c r="Q191" s="248"/>
      <c r="R191" s="248"/>
      <c r="S191" s="248"/>
      <c r="T191" s="248"/>
      <c r="U191" s="248"/>
      <c r="V191" s="248"/>
      <c r="W191" s="248"/>
      <c r="X191" s="248"/>
      <c r="Y191" s="248"/>
      <c r="Z191" s="248"/>
      <c r="AA191" s="248"/>
      <c r="AB191" s="248"/>
      <c r="AC191" s="248"/>
      <c r="AD191" s="248"/>
      <c r="AE191" s="248"/>
      <c r="AF191" s="248"/>
      <c r="AG191" s="248"/>
      <c r="AH191" s="248"/>
      <c r="AI191" s="248"/>
      <c r="AJ191" s="248"/>
      <c r="AK191" s="248"/>
      <c r="AL191" s="248"/>
      <c r="AM191" s="248"/>
      <c r="AN191" s="248"/>
      <c r="AO191" s="248"/>
      <c r="AP191" s="248"/>
      <c r="AQ191" s="248"/>
    </row>
    <row r="192" spans="4:43" ht="18" customHeight="1">
      <c r="D192" s="19"/>
      <c r="E192" s="250" t="s">
        <v>1275</v>
      </c>
      <c r="F192" s="248"/>
      <c r="G192" s="248"/>
      <c r="H192" s="248"/>
      <c r="I192" s="248"/>
      <c r="J192" s="248"/>
      <c r="K192" s="248"/>
      <c r="L192" s="248"/>
      <c r="M192" s="248"/>
      <c r="N192" s="248"/>
      <c r="O192" s="248"/>
      <c r="P192" s="248"/>
      <c r="Q192" s="248"/>
      <c r="R192" s="248"/>
      <c r="S192" s="248"/>
      <c r="T192" s="248"/>
      <c r="U192" s="248"/>
      <c r="V192" s="248"/>
      <c r="W192" s="248"/>
      <c r="X192" s="248"/>
      <c r="Y192" s="248"/>
      <c r="Z192" s="248"/>
      <c r="AA192" s="248"/>
      <c r="AB192" s="248"/>
      <c r="AC192" s="248"/>
      <c r="AD192" s="248"/>
      <c r="AE192" s="248"/>
      <c r="AF192" s="248"/>
      <c r="AG192" s="248"/>
      <c r="AH192" s="248"/>
      <c r="AI192" s="248"/>
      <c r="AJ192" s="248"/>
      <c r="AK192" s="248"/>
      <c r="AL192" s="248"/>
      <c r="AM192" s="248"/>
      <c r="AN192" s="248"/>
      <c r="AO192" s="248"/>
      <c r="AP192" s="248"/>
      <c r="AQ192" s="248"/>
    </row>
    <row r="193" spans="4:43" ht="18" customHeight="1">
      <c r="D193" s="19"/>
      <c r="E193" s="250" t="s">
        <v>1458</v>
      </c>
      <c r="F193" s="248"/>
      <c r="G193" s="248"/>
      <c r="H193" s="248"/>
      <c r="I193" s="248"/>
      <c r="J193" s="248"/>
      <c r="K193" s="248"/>
      <c r="L193" s="248"/>
      <c r="M193" s="248"/>
      <c r="N193" s="248"/>
      <c r="O193" s="248"/>
      <c r="P193" s="248"/>
      <c r="Q193" s="248"/>
      <c r="R193" s="248"/>
      <c r="S193" s="248"/>
      <c r="T193" s="248"/>
      <c r="U193" s="248"/>
      <c r="V193" s="248"/>
      <c r="W193" s="248"/>
      <c r="X193" s="248"/>
      <c r="Y193" s="248"/>
      <c r="Z193" s="248"/>
      <c r="AA193" s="248"/>
      <c r="AB193" s="248"/>
      <c r="AC193" s="248"/>
      <c r="AD193" s="248"/>
      <c r="AE193" s="248"/>
      <c r="AF193" s="248"/>
      <c r="AG193" s="248"/>
      <c r="AH193" s="248"/>
      <c r="AI193" s="248"/>
      <c r="AJ193" s="248"/>
      <c r="AK193" s="248"/>
      <c r="AL193" s="248"/>
      <c r="AM193" s="248"/>
      <c r="AN193" s="248"/>
      <c r="AO193" s="248"/>
      <c r="AP193" s="248"/>
      <c r="AQ193" s="248"/>
    </row>
    <row r="194" spans="4:43" ht="18" customHeight="1">
      <c r="D194" s="19"/>
      <c r="E194" s="250" t="s">
        <v>1459</v>
      </c>
      <c r="F194" s="248"/>
      <c r="G194" s="248"/>
      <c r="H194" s="248"/>
      <c r="I194" s="248"/>
      <c r="J194" s="248"/>
      <c r="K194" s="248"/>
      <c r="L194" s="248"/>
      <c r="M194" s="248"/>
      <c r="N194" s="248"/>
      <c r="O194" s="248"/>
      <c r="P194" s="248"/>
      <c r="Q194" s="248"/>
      <c r="R194" s="248"/>
      <c r="S194" s="248"/>
      <c r="T194" s="248"/>
      <c r="U194" s="248"/>
      <c r="V194" s="248"/>
      <c r="W194" s="248"/>
      <c r="X194" s="248"/>
      <c r="Y194" s="248"/>
      <c r="Z194" s="248"/>
      <c r="AA194" s="248"/>
      <c r="AB194" s="248"/>
      <c r="AC194" s="248"/>
      <c r="AD194" s="248"/>
      <c r="AE194" s="248"/>
      <c r="AF194" s="248"/>
      <c r="AG194" s="248"/>
      <c r="AH194" s="248"/>
      <c r="AI194" s="248"/>
      <c r="AJ194" s="248"/>
      <c r="AK194" s="248"/>
      <c r="AL194" s="248"/>
      <c r="AM194" s="248"/>
      <c r="AN194" s="248"/>
      <c r="AO194" s="248"/>
      <c r="AP194" s="248"/>
      <c r="AQ194" s="248"/>
    </row>
    <row r="195" spans="4:43" ht="18" customHeight="1">
      <c r="D195" s="19"/>
      <c r="E195" s="250" t="s">
        <v>1262</v>
      </c>
      <c r="F195" s="248"/>
      <c r="G195" s="248"/>
      <c r="H195" s="248"/>
      <c r="I195" s="248"/>
      <c r="J195" s="248"/>
      <c r="K195" s="248"/>
      <c r="L195" s="248"/>
      <c r="M195" s="248"/>
      <c r="N195" s="248"/>
      <c r="O195" s="248"/>
      <c r="P195" s="248"/>
      <c r="Q195" s="248"/>
      <c r="R195" s="248"/>
      <c r="S195" s="248"/>
      <c r="T195" s="248"/>
      <c r="U195" s="248"/>
      <c r="V195" s="248"/>
      <c r="W195" s="248"/>
      <c r="X195" s="248"/>
      <c r="Y195" s="248"/>
      <c r="Z195" s="248"/>
      <c r="AA195" s="248"/>
      <c r="AB195" s="248"/>
      <c r="AC195" s="248"/>
      <c r="AD195" s="248"/>
      <c r="AE195" s="248"/>
      <c r="AF195" s="248"/>
      <c r="AG195" s="248"/>
      <c r="AH195" s="248"/>
      <c r="AI195" s="248"/>
      <c r="AJ195" s="248"/>
      <c r="AK195" s="248"/>
      <c r="AL195" s="248"/>
      <c r="AM195" s="248"/>
      <c r="AN195" s="248"/>
      <c r="AO195" s="248"/>
      <c r="AP195" s="248"/>
      <c r="AQ195" s="248"/>
    </row>
    <row r="196" spans="4:43" ht="18" customHeight="1">
      <c r="D196" s="19"/>
      <c r="E196" s="250" t="s">
        <v>1223</v>
      </c>
      <c r="F196" s="248"/>
      <c r="G196" s="248"/>
      <c r="H196" s="248"/>
      <c r="I196" s="248"/>
      <c r="J196" s="248"/>
      <c r="K196" s="248"/>
      <c r="L196" s="248"/>
      <c r="M196" s="248"/>
      <c r="N196" s="248"/>
      <c r="O196" s="248"/>
      <c r="P196" s="248"/>
      <c r="Q196" s="248"/>
      <c r="R196" s="248"/>
      <c r="S196" s="248"/>
      <c r="T196" s="248"/>
      <c r="U196" s="248"/>
      <c r="V196" s="248"/>
      <c r="W196" s="248"/>
      <c r="X196" s="248"/>
      <c r="Y196" s="248"/>
      <c r="Z196" s="248"/>
      <c r="AA196" s="248"/>
      <c r="AB196" s="248"/>
      <c r="AC196" s="248"/>
      <c r="AD196" s="248"/>
      <c r="AE196" s="248"/>
      <c r="AF196" s="248"/>
      <c r="AG196" s="248"/>
      <c r="AH196" s="248"/>
      <c r="AI196" s="248"/>
      <c r="AJ196" s="248"/>
      <c r="AK196" s="248"/>
      <c r="AL196" s="248"/>
      <c r="AM196" s="248"/>
      <c r="AN196" s="248"/>
      <c r="AO196" s="248"/>
      <c r="AP196" s="248"/>
      <c r="AQ196" s="248"/>
    </row>
    <row r="197" spans="4:43" ht="18" customHeight="1">
      <c r="D197" s="19"/>
      <c r="E197" s="250"/>
      <c r="F197" s="248"/>
      <c r="G197" s="248"/>
      <c r="H197" s="248"/>
      <c r="I197" s="248"/>
      <c r="J197" s="248"/>
      <c r="K197" s="248"/>
      <c r="L197" s="248"/>
      <c r="M197" s="248"/>
      <c r="N197" s="248"/>
      <c r="O197" s="248"/>
      <c r="P197" s="248"/>
      <c r="Q197" s="248"/>
      <c r="R197" s="248"/>
      <c r="S197" s="248"/>
      <c r="T197" s="248"/>
      <c r="U197" s="248"/>
      <c r="V197" s="248"/>
      <c r="W197" s="248"/>
      <c r="X197" s="248"/>
      <c r="Y197" s="248"/>
      <c r="Z197" s="248"/>
      <c r="AA197" s="248"/>
      <c r="AB197" s="248"/>
      <c r="AC197" s="248"/>
      <c r="AD197" s="248"/>
      <c r="AE197" s="248"/>
      <c r="AF197" s="248"/>
      <c r="AG197" s="248"/>
      <c r="AH197" s="248"/>
      <c r="AI197" s="248"/>
      <c r="AJ197" s="248"/>
      <c r="AK197" s="248"/>
      <c r="AL197" s="248"/>
      <c r="AM197" s="248"/>
      <c r="AN197" s="248"/>
      <c r="AO197" s="248"/>
      <c r="AP197" s="248"/>
      <c r="AQ197" s="248"/>
    </row>
    <row r="198" spans="4:43" ht="18" customHeight="1">
      <c r="D198" s="19"/>
      <c r="E198" s="251" t="s">
        <v>1270</v>
      </c>
      <c r="F198" s="248"/>
      <c r="G198" s="248"/>
      <c r="H198" s="248"/>
      <c r="I198" s="248"/>
      <c r="J198" s="248"/>
      <c r="K198" s="248"/>
      <c r="L198" s="248"/>
      <c r="M198" s="248"/>
      <c r="N198" s="248"/>
      <c r="O198" s="248"/>
      <c r="P198" s="248"/>
      <c r="Q198" s="248"/>
      <c r="R198" s="248"/>
      <c r="S198" s="248"/>
      <c r="T198" s="248"/>
      <c r="U198" s="248"/>
      <c r="V198" s="248"/>
      <c r="W198" s="248"/>
      <c r="X198" s="248"/>
      <c r="Y198" s="248"/>
      <c r="Z198" s="248"/>
      <c r="AA198" s="248"/>
      <c r="AB198" s="248"/>
      <c r="AC198" s="248"/>
      <c r="AD198" s="248"/>
      <c r="AE198" s="248"/>
      <c r="AF198" s="248"/>
      <c r="AG198" s="248"/>
      <c r="AH198" s="248"/>
      <c r="AI198" s="248"/>
      <c r="AJ198" s="248"/>
      <c r="AK198" s="248"/>
      <c r="AL198" s="248"/>
      <c r="AM198" s="248"/>
      <c r="AN198" s="248"/>
      <c r="AO198" s="248"/>
      <c r="AP198" s="248"/>
      <c r="AQ198" s="248"/>
    </row>
    <row r="199" spans="4:43" ht="18" customHeight="1">
      <c r="D199" s="19"/>
      <c r="E199" s="250" t="s">
        <v>1276</v>
      </c>
      <c r="F199" s="248"/>
      <c r="G199" s="248"/>
      <c r="H199" s="248"/>
      <c r="I199" s="248"/>
      <c r="J199" s="248"/>
      <c r="K199" s="248"/>
      <c r="L199" s="248"/>
      <c r="M199" s="248"/>
      <c r="N199" s="248"/>
      <c r="O199" s="248"/>
      <c r="P199" s="248"/>
      <c r="Q199" s="248"/>
      <c r="R199" s="248"/>
      <c r="S199" s="248"/>
      <c r="T199" s="248"/>
      <c r="U199" s="248"/>
      <c r="V199" s="248"/>
      <c r="W199" s="248"/>
      <c r="X199" s="248"/>
      <c r="Y199" s="248"/>
      <c r="Z199" s="248"/>
      <c r="AA199" s="248"/>
      <c r="AB199" s="248"/>
      <c r="AC199" s="248"/>
      <c r="AD199" s="248"/>
      <c r="AE199" s="248"/>
      <c r="AF199" s="248"/>
      <c r="AG199" s="248"/>
      <c r="AH199" s="248"/>
      <c r="AI199" s="248"/>
      <c r="AJ199" s="248"/>
      <c r="AK199" s="248"/>
      <c r="AL199" s="248"/>
      <c r="AM199" s="248"/>
      <c r="AN199" s="248"/>
      <c r="AO199" s="248"/>
      <c r="AP199" s="248"/>
      <c r="AQ199" s="248"/>
    </row>
    <row r="200" spans="4:43" ht="18" customHeight="1">
      <c r="D200" s="19"/>
      <c r="E200" s="250" t="s">
        <v>1460</v>
      </c>
      <c r="F200" s="248"/>
      <c r="G200" s="248"/>
      <c r="H200" s="248"/>
      <c r="I200" s="248"/>
      <c r="J200" s="248"/>
      <c r="K200" s="248"/>
      <c r="L200" s="248"/>
      <c r="M200" s="248"/>
      <c r="N200" s="248"/>
      <c r="O200" s="248"/>
      <c r="P200" s="248"/>
      <c r="Q200" s="248"/>
      <c r="R200" s="248"/>
      <c r="S200" s="248"/>
      <c r="T200" s="248"/>
      <c r="U200" s="248"/>
      <c r="V200" s="248"/>
      <c r="W200" s="248"/>
      <c r="X200" s="248"/>
      <c r="Y200" s="248"/>
      <c r="Z200" s="248"/>
      <c r="AA200" s="248"/>
      <c r="AB200" s="248"/>
      <c r="AC200" s="248"/>
      <c r="AD200" s="248"/>
      <c r="AE200" s="248"/>
      <c r="AF200" s="248"/>
      <c r="AG200" s="248"/>
      <c r="AH200" s="248"/>
      <c r="AI200" s="248"/>
      <c r="AJ200" s="248"/>
      <c r="AK200" s="248"/>
      <c r="AL200" s="248"/>
      <c r="AM200" s="248"/>
      <c r="AN200" s="248"/>
      <c r="AO200" s="248"/>
      <c r="AP200" s="248"/>
      <c r="AQ200" s="248"/>
    </row>
    <row r="201" spans="4:43" ht="18" customHeight="1">
      <c r="D201" s="19"/>
      <c r="E201" s="250" t="s">
        <v>1461</v>
      </c>
      <c r="F201" s="248"/>
      <c r="G201" s="248"/>
      <c r="H201" s="248"/>
      <c r="I201" s="248"/>
      <c r="J201" s="248"/>
      <c r="K201" s="248"/>
      <c r="L201" s="248"/>
      <c r="M201" s="248"/>
      <c r="N201" s="248"/>
      <c r="O201" s="248"/>
      <c r="P201" s="248"/>
      <c r="Q201" s="248"/>
      <c r="R201" s="248"/>
      <c r="S201" s="248"/>
      <c r="T201" s="248"/>
      <c r="U201" s="248"/>
      <c r="V201" s="248"/>
      <c r="W201" s="248"/>
      <c r="X201" s="248"/>
      <c r="Y201" s="248"/>
      <c r="Z201" s="248"/>
      <c r="AA201" s="248"/>
      <c r="AB201" s="248"/>
      <c r="AC201" s="248"/>
      <c r="AD201" s="248"/>
      <c r="AE201" s="248"/>
      <c r="AF201" s="248"/>
      <c r="AG201" s="248"/>
      <c r="AH201" s="248"/>
      <c r="AI201" s="248"/>
      <c r="AJ201" s="248"/>
      <c r="AK201" s="248"/>
      <c r="AL201" s="248"/>
      <c r="AM201" s="248"/>
      <c r="AN201" s="248"/>
      <c r="AO201" s="248"/>
      <c r="AP201" s="248"/>
      <c r="AQ201" s="248"/>
    </row>
    <row r="202" spans="4:43" ht="18" customHeight="1">
      <c r="D202" s="19"/>
      <c r="E202" s="250" t="s">
        <v>1262</v>
      </c>
      <c r="F202" s="248"/>
      <c r="G202" s="248"/>
      <c r="H202" s="248"/>
      <c r="I202" s="248"/>
      <c r="J202" s="248"/>
      <c r="K202" s="248"/>
      <c r="L202" s="248"/>
      <c r="M202" s="248"/>
      <c r="N202" s="248"/>
      <c r="O202" s="248"/>
      <c r="P202" s="248"/>
      <c r="Q202" s="248"/>
      <c r="R202" s="248"/>
      <c r="S202" s="248"/>
      <c r="T202" s="248"/>
      <c r="U202" s="248"/>
      <c r="V202" s="248"/>
      <c r="W202" s="248"/>
      <c r="X202" s="248"/>
      <c r="Y202" s="248"/>
      <c r="Z202" s="248"/>
      <c r="AA202" s="248"/>
      <c r="AB202" s="248"/>
      <c r="AC202" s="248"/>
      <c r="AD202" s="248"/>
      <c r="AE202" s="248"/>
      <c r="AF202" s="248"/>
      <c r="AG202" s="248"/>
      <c r="AH202" s="248"/>
      <c r="AI202" s="248"/>
      <c r="AJ202" s="248"/>
      <c r="AK202" s="248"/>
      <c r="AL202" s="248"/>
      <c r="AM202" s="248"/>
      <c r="AN202" s="248"/>
      <c r="AO202" s="248"/>
      <c r="AP202" s="248"/>
      <c r="AQ202" s="248"/>
    </row>
    <row r="203" spans="4:43" ht="18" customHeight="1">
      <c r="D203" s="19"/>
      <c r="E203" s="250" t="s">
        <v>1223</v>
      </c>
      <c r="F203" s="248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8"/>
      <c r="S203" s="248"/>
      <c r="T203" s="248"/>
      <c r="U203" s="248"/>
      <c r="V203" s="248"/>
      <c r="W203" s="248"/>
      <c r="X203" s="248"/>
      <c r="Y203" s="248"/>
      <c r="Z203" s="248"/>
      <c r="AA203" s="248"/>
      <c r="AB203" s="248"/>
      <c r="AC203" s="248"/>
      <c r="AD203" s="248"/>
      <c r="AE203" s="248"/>
      <c r="AF203" s="248"/>
      <c r="AG203" s="248"/>
      <c r="AH203" s="248"/>
      <c r="AI203" s="248"/>
      <c r="AJ203" s="248"/>
      <c r="AK203" s="248"/>
      <c r="AL203" s="248"/>
      <c r="AM203" s="248"/>
      <c r="AN203" s="248"/>
      <c r="AO203" s="248"/>
      <c r="AP203" s="248"/>
      <c r="AQ203" s="248"/>
    </row>
    <row r="204" spans="4:43" ht="18" customHeight="1">
      <c r="D204" s="19"/>
      <c r="E204" s="250"/>
      <c r="F204" s="248"/>
      <c r="G204" s="248"/>
      <c r="H204" s="248"/>
      <c r="I204" s="248"/>
      <c r="J204" s="248"/>
      <c r="K204" s="248"/>
      <c r="L204" s="248"/>
      <c r="M204" s="248"/>
      <c r="N204" s="248"/>
      <c r="O204" s="248"/>
      <c r="P204" s="248"/>
      <c r="Q204" s="248"/>
      <c r="R204" s="248"/>
      <c r="S204" s="248"/>
      <c r="T204" s="248"/>
      <c r="U204" s="248"/>
      <c r="V204" s="248"/>
      <c r="W204" s="248"/>
      <c r="X204" s="248"/>
      <c r="Y204" s="248"/>
      <c r="Z204" s="248"/>
      <c r="AA204" s="248"/>
      <c r="AB204" s="248"/>
      <c r="AC204" s="248"/>
      <c r="AD204" s="248"/>
      <c r="AE204" s="248"/>
      <c r="AF204" s="248"/>
      <c r="AG204" s="248"/>
      <c r="AH204" s="248"/>
      <c r="AI204" s="248"/>
      <c r="AJ204" s="248"/>
      <c r="AK204" s="248"/>
      <c r="AL204" s="248"/>
      <c r="AM204" s="248"/>
      <c r="AN204" s="248"/>
      <c r="AO204" s="248"/>
      <c r="AP204" s="248"/>
      <c r="AQ204" s="248"/>
    </row>
    <row r="205" spans="4:43" ht="18" customHeight="1">
      <c r="D205" s="19"/>
      <c r="E205" s="251" t="s">
        <v>1271</v>
      </c>
      <c r="F205" s="248"/>
      <c r="G205" s="248"/>
      <c r="H205" s="248"/>
      <c r="I205" s="248"/>
      <c r="J205" s="248"/>
      <c r="K205" s="248"/>
      <c r="L205" s="248"/>
      <c r="M205" s="248"/>
      <c r="N205" s="248"/>
      <c r="O205" s="248"/>
      <c r="P205" s="248"/>
      <c r="Q205" s="248"/>
      <c r="R205" s="248"/>
      <c r="S205" s="248"/>
      <c r="T205" s="248"/>
      <c r="U205" s="248"/>
      <c r="V205" s="248"/>
      <c r="W205" s="248"/>
      <c r="X205" s="248"/>
      <c r="Y205" s="248"/>
      <c r="Z205" s="248"/>
      <c r="AA205" s="248"/>
      <c r="AB205" s="248"/>
      <c r="AC205" s="248"/>
      <c r="AD205" s="248"/>
      <c r="AE205" s="248"/>
      <c r="AF205" s="248"/>
      <c r="AG205" s="248"/>
      <c r="AH205" s="248"/>
      <c r="AI205" s="248"/>
      <c r="AJ205" s="248"/>
      <c r="AK205" s="248"/>
      <c r="AL205" s="248"/>
      <c r="AM205" s="248"/>
      <c r="AN205" s="248"/>
      <c r="AO205" s="248"/>
      <c r="AP205" s="248"/>
      <c r="AQ205" s="248"/>
    </row>
    <row r="206" spans="4:43" ht="18" customHeight="1">
      <c r="D206" s="19"/>
      <c r="E206" s="250" t="s">
        <v>1277</v>
      </c>
      <c r="F206" s="248"/>
      <c r="G206" s="248"/>
      <c r="H206" s="248"/>
      <c r="I206" s="248"/>
      <c r="J206" s="248"/>
      <c r="K206" s="248"/>
      <c r="L206" s="248"/>
      <c r="M206" s="248"/>
      <c r="N206" s="248"/>
      <c r="O206" s="248"/>
      <c r="P206" s="248"/>
      <c r="Q206" s="248"/>
      <c r="R206" s="248"/>
      <c r="S206" s="248"/>
      <c r="T206" s="248"/>
      <c r="U206" s="248"/>
      <c r="V206" s="248"/>
      <c r="W206" s="248"/>
      <c r="X206" s="248"/>
      <c r="Y206" s="248"/>
      <c r="Z206" s="248"/>
      <c r="AA206" s="248"/>
      <c r="AB206" s="248"/>
      <c r="AC206" s="248"/>
      <c r="AD206" s="248"/>
      <c r="AE206" s="248"/>
      <c r="AF206" s="248"/>
      <c r="AG206" s="248"/>
      <c r="AH206" s="248"/>
      <c r="AI206" s="248"/>
      <c r="AJ206" s="248"/>
      <c r="AK206" s="248"/>
      <c r="AL206" s="248"/>
      <c r="AM206" s="248"/>
      <c r="AN206" s="248"/>
      <c r="AO206" s="248"/>
      <c r="AP206" s="248"/>
      <c r="AQ206" s="248"/>
    </row>
    <row r="207" spans="4:43" ht="18" customHeight="1">
      <c r="D207" s="19"/>
      <c r="E207" s="251" t="s">
        <v>1462</v>
      </c>
      <c r="F207" s="248"/>
      <c r="G207" s="248"/>
      <c r="H207" s="248"/>
      <c r="I207" s="248"/>
      <c r="J207" s="248"/>
      <c r="K207" s="248"/>
      <c r="L207" s="248"/>
      <c r="M207" s="248"/>
      <c r="N207" s="248"/>
      <c r="O207" s="248"/>
      <c r="P207" s="248"/>
      <c r="Q207" s="248"/>
      <c r="R207" s="248"/>
      <c r="S207" s="248"/>
      <c r="T207" s="248"/>
      <c r="U207" s="248"/>
      <c r="V207" s="248"/>
      <c r="W207" s="248"/>
      <c r="X207" s="248"/>
      <c r="Y207" s="248"/>
      <c r="Z207" s="248"/>
      <c r="AA207" s="248"/>
      <c r="AB207" s="248"/>
      <c r="AC207" s="248"/>
      <c r="AD207" s="248"/>
      <c r="AE207" s="248"/>
      <c r="AF207" s="248"/>
      <c r="AG207" s="248"/>
      <c r="AH207" s="248"/>
      <c r="AI207" s="248"/>
      <c r="AJ207" s="248"/>
      <c r="AK207" s="248"/>
      <c r="AL207" s="248"/>
      <c r="AM207" s="248"/>
      <c r="AN207" s="248"/>
      <c r="AO207" s="248"/>
      <c r="AP207" s="248"/>
      <c r="AQ207" s="248"/>
    </row>
    <row r="208" spans="4:43" ht="18" customHeight="1">
      <c r="D208" s="19"/>
      <c r="E208" s="250" t="s">
        <v>1463</v>
      </c>
      <c r="F208" s="248"/>
      <c r="G208" s="248"/>
      <c r="H208" s="248"/>
      <c r="I208" s="248"/>
      <c r="J208" s="248"/>
      <c r="K208" s="248"/>
      <c r="L208" s="248"/>
      <c r="M208" s="248"/>
      <c r="N208" s="248"/>
      <c r="O208" s="248"/>
      <c r="P208" s="248"/>
      <c r="Q208" s="248"/>
      <c r="R208" s="248"/>
      <c r="S208" s="248"/>
      <c r="T208" s="248"/>
      <c r="U208" s="248"/>
      <c r="V208" s="248"/>
      <c r="W208" s="248"/>
      <c r="X208" s="248"/>
      <c r="Y208" s="248"/>
      <c r="Z208" s="248"/>
      <c r="AA208" s="248"/>
      <c r="AB208" s="248"/>
      <c r="AC208" s="248"/>
      <c r="AD208" s="248"/>
      <c r="AE208" s="248"/>
      <c r="AF208" s="248"/>
      <c r="AG208" s="248"/>
      <c r="AH208" s="248"/>
      <c r="AI208" s="248"/>
      <c r="AJ208" s="248"/>
      <c r="AK208" s="248"/>
      <c r="AL208" s="248"/>
      <c r="AM208" s="248"/>
      <c r="AN208" s="248"/>
      <c r="AO208" s="248"/>
      <c r="AP208" s="248"/>
      <c r="AQ208" s="248"/>
    </row>
    <row r="209" spans="4:43" ht="18" customHeight="1">
      <c r="D209" s="19"/>
      <c r="E209" s="250" t="s">
        <v>1464</v>
      </c>
      <c r="F209" s="248"/>
      <c r="G209" s="248"/>
      <c r="H209" s="248"/>
      <c r="I209" s="248"/>
      <c r="J209" s="248"/>
      <c r="K209" s="248"/>
      <c r="L209" s="248"/>
      <c r="M209" s="248"/>
      <c r="N209" s="248"/>
      <c r="O209" s="248"/>
      <c r="P209" s="248"/>
      <c r="Q209" s="248"/>
      <c r="R209" s="248"/>
      <c r="S209" s="248"/>
      <c r="T209" s="248"/>
      <c r="U209" s="248"/>
      <c r="V209" s="248"/>
      <c r="W209" s="248"/>
      <c r="X209" s="248"/>
      <c r="Y209" s="248"/>
      <c r="Z209" s="248"/>
      <c r="AA209" s="248"/>
      <c r="AB209" s="248"/>
      <c r="AC209" s="248"/>
      <c r="AD209" s="248"/>
      <c r="AE209" s="248"/>
      <c r="AF209" s="248"/>
      <c r="AG209" s="248"/>
      <c r="AH209" s="248"/>
      <c r="AI209" s="248"/>
      <c r="AJ209" s="248"/>
      <c r="AK209" s="248"/>
      <c r="AL209" s="248"/>
      <c r="AM209" s="248"/>
      <c r="AN209" s="248"/>
      <c r="AO209" s="248"/>
      <c r="AP209" s="248"/>
      <c r="AQ209" s="248"/>
    </row>
    <row r="210" spans="4:43" ht="18" customHeight="1">
      <c r="D210" s="19"/>
      <c r="E210" s="250" t="s">
        <v>1465</v>
      </c>
      <c r="F210" s="248"/>
      <c r="G210" s="248"/>
      <c r="H210" s="248"/>
      <c r="I210" s="248"/>
      <c r="J210" s="248"/>
      <c r="K210" s="248"/>
      <c r="L210" s="248"/>
      <c r="M210" s="248"/>
      <c r="N210" s="248"/>
      <c r="O210" s="248"/>
      <c r="P210" s="248"/>
      <c r="Q210" s="248"/>
      <c r="R210" s="248"/>
      <c r="S210" s="248"/>
      <c r="T210" s="248"/>
      <c r="U210" s="248"/>
      <c r="V210" s="248"/>
      <c r="W210" s="248"/>
      <c r="X210" s="248"/>
      <c r="Y210" s="248"/>
      <c r="Z210" s="248"/>
      <c r="AA210" s="248"/>
      <c r="AB210" s="248"/>
      <c r="AC210" s="248"/>
      <c r="AD210" s="248"/>
      <c r="AE210" s="248"/>
      <c r="AF210" s="248"/>
      <c r="AG210" s="248"/>
      <c r="AH210" s="248"/>
      <c r="AI210" s="248"/>
      <c r="AJ210" s="248"/>
      <c r="AK210" s="248"/>
      <c r="AL210" s="248"/>
      <c r="AM210" s="248"/>
      <c r="AN210" s="248"/>
      <c r="AO210" s="248"/>
      <c r="AP210" s="248"/>
      <c r="AQ210" s="248"/>
    </row>
    <row r="211" spans="4:43" ht="18" customHeight="1">
      <c r="D211" s="19"/>
      <c r="E211" s="250" t="s">
        <v>1466</v>
      </c>
      <c r="F211" s="248"/>
      <c r="G211" s="248"/>
      <c r="H211" s="248"/>
      <c r="I211" s="248"/>
      <c r="J211" s="248"/>
      <c r="K211" s="248"/>
      <c r="L211" s="248"/>
      <c r="M211" s="248"/>
      <c r="N211" s="248"/>
      <c r="O211" s="248"/>
      <c r="P211" s="248"/>
      <c r="Q211" s="248"/>
      <c r="R211" s="248"/>
      <c r="S211" s="248"/>
      <c r="T211" s="248"/>
      <c r="U211" s="248"/>
      <c r="V211" s="248"/>
      <c r="W211" s="248"/>
      <c r="X211" s="248"/>
      <c r="Y211" s="248"/>
      <c r="Z211" s="248"/>
      <c r="AA211" s="248"/>
      <c r="AB211" s="248"/>
      <c r="AC211" s="248"/>
      <c r="AD211" s="248"/>
      <c r="AE211" s="248"/>
      <c r="AF211" s="248"/>
      <c r="AG211" s="248"/>
      <c r="AH211" s="248"/>
      <c r="AI211" s="248"/>
      <c r="AJ211" s="248"/>
      <c r="AK211" s="248"/>
      <c r="AL211" s="248"/>
      <c r="AM211" s="248"/>
      <c r="AN211" s="248"/>
      <c r="AO211" s="248"/>
      <c r="AP211" s="248"/>
      <c r="AQ211" s="248"/>
    </row>
    <row r="212" spans="4:43" ht="18" customHeight="1">
      <c r="D212" s="19"/>
      <c r="E212" s="250" t="s">
        <v>1282</v>
      </c>
      <c r="F212" s="248"/>
      <c r="G212" s="248"/>
      <c r="H212" s="248"/>
      <c r="I212" s="248"/>
      <c r="J212" s="248"/>
      <c r="K212" s="248"/>
      <c r="L212" s="248"/>
      <c r="M212" s="248"/>
      <c r="N212" s="248"/>
      <c r="O212" s="248"/>
      <c r="P212" s="248"/>
      <c r="Q212" s="248"/>
      <c r="R212" s="248"/>
      <c r="S212" s="248"/>
      <c r="T212" s="248"/>
      <c r="U212" s="248"/>
      <c r="V212" s="248"/>
      <c r="W212" s="248"/>
      <c r="X212" s="248"/>
      <c r="Y212" s="248"/>
      <c r="Z212" s="248"/>
      <c r="AA212" s="248"/>
      <c r="AB212" s="248"/>
      <c r="AC212" s="248"/>
      <c r="AD212" s="248"/>
      <c r="AE212" s="248"/>
      <c r="AF212" s="248"/>
      <c r="AG212" s="248"/>
      <c r="AH212" s="248"/>
      <c r="AI212" s="248"/>
      <c r="AJ212" s="248"/>
      <c r="AK212" s="248"/>
      <c r="AL212" s="248"/>
      <c r="AM212" s="248"/>
      <c r="AN212" s="248"/>
      <c r="AO212" s="248"/>
      <c r="AP212" s="248"/>
      <c r="AQ212" s="248"/>
    </row>
    <row r="213" spans="4:43" ht="18" customHeight="1">
      <c r="D213" s="19"/>
      <c r="E213" s="250" t="s">
        <v>1467</v>
      </c>
      <c r="F213" s="248"/>
      <c r="G213" s="248"/>
      <c r="H213" s="248"/>
      <c r="I213" s="248"/>
      <c r="J213" s="248"/>
      <c r="K213" s="248"/>
      <c r="L213" s="248"/>
      <c r="M213" s="248"/>
      <c r="N213" s="248"/>
      <c r="O213" s="248"/>
      <c r="P213" s="248"/>
      <c r="Q213" s="248"/>
      <c r="R213" s="248"/>
      <c r="S213" s="248"/>
      <c r="T213" s="248"/>
      <c r="U213" s="248"/>
      <c r="V213" s="248"/>
      <c r="W213" s="248"/>
      <c r="X213" s="248"/>
      <c r="Y213" s="248"/>
      <c r="Z213" s="248"/>
      <c r="AA213" s="248"/>
      <c r="AB213" s="248"/>
      <c r="AC213" s="248"/>
      <c r="AD213" s="248"/>
      <c r="AE213" s="248"/>
      <c r="AF213" s="248"/>
      <c r="AG213" s="248"/>
      <c r="AH213" s="248"/>
      <c r="AI213" s="248"/>
      <c r="AJ213" s="248"/>
      <c r="AK213" s="248"/>
      <c r="AL213" s="248"/>
      <c r="AM213" s="248"/>
      <c r="AN213" s="248"/>
      <c r="AO213" s="248"/>
      <c r="AP213" s="248"/>
      <c r="AQ213" s="248"/>
    </row>
    <row r="214" spans="4:43" ht="18" customHeight="1">
      <c r="D214" s="19"/>
      <c r="E214" s="250" t="s">
        <v>1223</v>
      </c>
      <c r="F214" s="248"/>
      <c r="G214" s="248"/>
      <c r="H214" s="248"/>
      <c r="I214" s="248"/>
      <c r="J214" s="248"/>
      <c r="K214" s="248"/>
      <c r="L214" s="248"/>
      <c r="M214" s="248"/>
      <c r="N214" s="248"/>
      <c r="O214" s="248"/>
      <c r="P214" s="248"/>
      <c r="Q214" s="248"/>
      <c r="R214" s="248"/>
      <c r="S214" s="248"/>
      <c r="T214" s="248"/>
      <c r="U214" s="248"/>
      <c r="V214" s="248"/>
      <c r="W214" s="248"/>
      <c r="X214" s="248"/>
      <c r="Y214" s="248"/>
      <c r="Z214" s="248"/>
      <c r="AA214" s="248"/>
      <c r="AB214" s="248"/>
      <c r="AC214" s="248"/>
      <c r="AD214" s="248"/>
      <c r="AE214" s="248"/>
      <c r="AF214" s="248"/>
      <c r="AG214" s="248"/>
      <c r="AH214" s="248"/>
      <c r="AI214" s="248"/>
      <c r="AJ214" s="248"/>
      <c r="AK214" s="248"/>
      <c r="AL214" s="248"/>
      <c r="AM214" s="248"/>
      <c r="AN214" s="248"/>
      <c r="AO214" s="248"/>
      <c r="AP214" s="248"/>
      <c r="AQ214" s="248"/>
    </row>
    <row r="215" spans="4:43" ht="18" customHeight="1">
      <c r="D215" s="19"/>
      <c r="E215" s="250"/>
      <c r="F215" s="248"/>
      <c r="G215" s="248"/>
      <c r="H215" s="248"/>
      <c r="I215" s="248"/>
      <c r="J215" s="248"/>
      <c r="K215" s="248"/>
      <c r="L215" s="248"/>
      <c r="M215" s="248"/>
      <c r="N215" s="248"/>
      <c r="O215" s="248"/>
      <c r="P215" s="248"/>
      <c r="Q215" s="248"/>
      <c r="R215" s="248"/>
      <c r="S215" s="248"/>
      <c r="T215" s="248"/>
      <c r="U215" s="248"/>
      <c r="V215" s="248"/>
      <c r="W215" s="248"/>
      <c r="X215" s="248"/>
      <c r="Y215" s="248"/>
      <c r="Z215" s="248"/>
      <c r="AA215" s="248"/>
      <c r="AB215" s="248"/>
      <c r="AC215" s="248"/>
      <c r="AD215" s="248"/>
      <c r="AE215" s="248"/>
      <c r="AF215" s="248"/>
      <c r="AG215" s="248"/>
      <c r="AH215" s="248"/>
      <c r="AI215" s="248"/>
      <c r="AJ215" s="248"/>
      <c r="AK215" s="248"/>
      <c r="AL215" s="248"/>
      <c r="AM215" s="248"/>
      <c r="AN215" s="248"/>
      <c r="AO215" s="248"/>
      <c r="AP215" s="248"/>
      <c r="AQ215" s="248"/>
    </row>
    <row r="216" spans="4:43" ht="18" customHeight="1">
      <c r="D216" s="19"/>
      <c r="E216" s="251" t="s">
        <v>1272</v>
      </c>
      <c r="F216" s="248"/>
      <c r="G216" s="248"/>
      <c r="H216" s="248"/>
      <c r="I216" s="248"/>
      <c r="J216" s="248"/>
      <c r="K216" s="248"/>
      <c r="L216" s="248"/>
      <c r="M216" s="248"/>
      <c r="N216" s="248"/>
      <c r="O216" s="248"/>
      <c r="P216" s="248"/>
      <c r="Q216" s="248"/>
      <c r="R216" s="248"/>
      <c r="S216" s="248"/>
      <c r="T216" s="248"/>
      <c r="U216" s="248"/>
      <c r="V216" s="248"/>
      <c r="W216" s="248"/>
      <c r="X216" s="248"/>
      <c r="Y216" s="248"/>
      <c r="Z216" s="248"/>
      <c r="AA216" s="248"/>
      <c r="AB216" s="248"/>
      <c r="AC216" s="248"/>
      <c r="AD216" s="248"/>
      <c r="AE216" s="248"/>
      <c r="AF216" s="248"/>
      <c r="AG216" s="248"/>
      <c r="AH216" s="248"/>
      <c r="AI216" s="248"/>
      <c r="AJ216" s="248"/>
      <c r="AK216" s="248"/>
      <c r="AL216" s="248"/>
      <c r="AM216" s="248"/>
      <c r="AN216" s="248"/>
      <c r="AO216" s="248"/>
      <c r="AP216" s="248"/>
      <c r="AQ216" s="248"/>
    </row>
    <row r="217" spans="4:43" ht="18" customHeight="1">
      <c r="D217" s="19"/>
      <c r="E217" s="250" t="s">
        <v>1278</v>
      </c>
      <c r="F217" s="248"/>
      <c r="G217" s="248"/>
      <c r="H217" s="248"/>
      <c r="I217" s="248"/>
      <c r="J217" s="248"/>
      <c r="K217" s="248"/>
      <c r="L217" s="248"/>
      <c r="M217" s="248"/>
      <c r="N217" s="248"/>
      <c r="O217" s="248"/>
      <c r="P217" s="248"/>
      <c r="Q217" s="248"/>
      <c r="R217" s="248"/>
      <c r="S217" s="248"/>
      <c r="T217" s="248"/>
      <c r="U217" s="248"/>
      <c r="V217" s="248"/>
      <c r="W217" s="248"/>
      <c r="X217" s="248"/>
      <c r="Y217" s="248"/>
      <c r="Z217" s="248"/>
      <c r="AA217" s="248"/>
      <c r="AB217" s="248"/>
      <c r="AC217" s="248"/>
      <c r="AD217" s="248"/>
      <c r="AE217" s="248"/>
      <c r="AF217" s="248"/>
      <c r="AG217" s="248"/>
      <c r="AH217" s="248"/>
      <c r="AI217" s="248"/>
      <c r="AJ217" s="248"/>
      <c r="AK217" s="248"/>
      <c r="AL217" s="248"/>
      <c r="AM217" s="248"/>
      <c r="AN217" s="248"/>
      <c r="AO217" s="248"/>
      <c r="AP217" s="248"/>
      <c r="AQ217" s="248"/>
    </row>
    <row r="218" spans="4:43" ht="18" customHeight="1">
      <c r="D218" s="19"/>
      <c r="E218" s="251" t="s">
        <v>1468</v>
      </c>
      <c r="F218" s="248"/>
      <c r="G218" s="248"/>
      <c r="H218" s="248"/>
      <c r="I218" s="248"/>
      <c r="J218" s="248"/>
      <c r="K218" s="248"/>
      <c r="L218" s="248"/>
      <c r="M218" s="248"/>
      <c r="N218" s="248"/>
      <c r="O218" s="248"/>
      <c r="P218" s="248"/>
      <c r="Q218" s="248"/>
      <c r="R218" s="248"/>
      <c r="S218" s="248"/>
      <c r="T218" s="248"/>
      <c r="U218" s="248"/>
      <c r="V218" s="248"/>
      <c r="W218" s="248"/>
      <c r="X218" s="248"/>
      <c r="Y218" s="248"/>
      <c r="Z218" s="248"/>
      <c r="AA218" s="248"/>
      <c r="AB218" s="248"/>
      <c r="AC218" s="248"/>
      <c r="AD218" s="248"/>
      <c r="AE218" s="248"/>
      <c r="AF218" s="248"/>
      <c r="AG218" s="248"/>
      <c r="AH218" s="248"/>
      <c r="AI218" s="248"/>
      <c r="AJ218" s="248"/>
      <c r="AK218" s="248"/>
      <c r="AL218" s="248"/>
      <c r="AM218" s="248"/>
      <c r="AN218" s="248"/>
      <c r="AO218" s="248"/>
      <c r="AP218" s="248"/>
      <c r="AQ218" s="248"/>
    </row>
    <row r="219" spans="4:43" ht="18" customHeight="1">
      <c r="D219" s="19"/>
      <c r="E219" s="250" t="s">
        <v>1469</v>
      </c>
      <c r="F219" s="249"/>
      <c r="G219" s="249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R219" s="249"/>
      <c r="S219" s="249"/>
      <c r="T219" s="249"/>
      <c r="U219" s="249"/>
      <c r="V219" s="249"/>
      <c r="W219" s="249"/>
      <c r="X219" s="249"/>
      <c r="Y219" s="249"/>
      <c r="Z219" s="249"/>
      <c r="AA219" s="249"/>
      <c r="AB219" s="249"/>
      <c r="AC219" s="249"/>
      <c r="AD219" s="248"/>
      <c r="AE219" s="248"/>
      <c r="AF219" s="248"/>
      <c r="AG219" s="248"/>
      <c r="AH219" s="248"/>
      <c r="AI219" s="248"/>
      <c r="AJ219" s="248"/>
      <c r="AK219" s="248"/>
      <c r="AL219" s="248"/>
      <c r="AM219" s="248"/>
      <c r="AN219" s="248"/>
      <c r="AO219" s="248"/>
      <c r="AP219" s="248"/>
      <c r="AQ219" s="248"/>
    </row>
    <row r="220" spans="4:43" ht="18" customHeight="1">
      <c r="D220" s="19"/>
      <c r="E220" s="250" t="s">
        <v>1470</v>
      </c>
      <c r="F220" s="249"/>
      <c r="G220" s="249"/>
      <c r="H220" s="249"/>
      <c r="I220" s="249"/>
      <c r="J220" s="249"/>
      <c r="K220" s="249"/>
      <c r="L220" s="249"/>
      <c r="M220" s="249"/>
      <c r="N220" s="249"/>
      <c r="O220" s="249"/>
      <c r="P220" s="249"/>
      <c r="Q220" s="249"/>
      <c r="R220" s="249"/>
      <c r="S220" s="249"/>
      <c r="T220" s="249"/>
      <c r="U220" s="249"/>
      <c r="V220" s="249"/>
      <c r="W220" s="249"/>
      <c r="X220" s="249"/>
      <c r="Y220" s="249"/>
      <c r="Z220" s="249"/>
      <c r="AA220" s="249"/>
      <c r="AB220" s="249"/>
      <c r="AC220" s="249"/>
      <c r="AD220" s="248"/>
      <c r="AE220" s="248"/>
      <c r="AF220" s="248"/>
      <c r="AG220" s="248"/>
      <c r="AH220" s="248"/>
      <c r="AI220" s="248"/>
      <c r="AJ220" s="248"/>
      <c r="AK220" s="248"/>
      <c r="AL220" s="248"/>
      <c r="AM220" s="248"/>
      <c r="AN220" s="248"/>
      <c r="AO220" s="248"/>
      <c r="AP220" s="248"/>
      <c r="AQ220" s="248"/>
    </row>
    <row r="221" spans="4:43" ht="18" customHeight="1">
      <c r="D221" s="19"/>
      <c r="E221" s="250" t="s">
        <v>1471</v>
      </c>
      <c r="F221" s="249"/>
      <c r="G221" s="249"/>
      <c r="H221" s="249"/>
      <c r="I221" s="249"/>
      <c r="J221" s="249"/>
      <c r="K221" s="249"/>
      <c r="L221" s="249"/>
      <c r="M221" s="249"/>
      <c r="N221" s="249"/>
      <c r="O221" s="249"/>
      <c r="P221" s="249"/>
      <c r="Q221" s="249"/>
      <c r="R221" s="249"/>
      <c r="S221" s="249"/>
      <c r="T221" s="249"/>
      <c r="U221" s="249"/>
      <c r="V221" s="249"/>
      <c r="W221" s="249"/>
      <c r="X221" s="249"/>
      <c r="Y221" s="249"/>
      <c r="Z221" s="249"/>
      <c r="AA221" s="249"/>
      <c r="AB221" s="249"/>
      <c r="AC221" s="249"/>
      <c r="AD221" s="248"/>
      <c r="AE221" s="248"/>
      <c r="AF221" s="248"/>
      <c r="AG221" s="248"/>
      <c r="AH221" s="248"/>
      <c r="AI221" s="248"/>
      <c r="AJ221" s="248"/>
      <c r="AK221" s="248"/>
      <c r="AL221" s="248"/>
      <c r="AM221" s="248"/>
      <c r="AN221" s="248"/>
      <c r="AO221" s="248"/>
      <c r="AP221" s="248"/>
      <c r="AQ221" s="248"/>
    </row>
    <row r="222" spans="4:43" ht="18" customHeight="1">
      <c r="D222" s="19"/>
      <c r="E222" s="250" t="s">
        <v>1472</v>
      </c>
      <c r="F222" s="249"/>
      <c r="G222" s="249"/>
      <c r="H222" s="249"/>
      <c r="I222" s="249"/>
      <c r="J222" s="249"/>
      <c r="K222" s="249"/>
      <c r="L222" s="249"/>
      <c r="M222" s="249"/>
      <c r="N222" s="249"/>
      <c r="O222" s="249"/>
      <c r="P222" s="249"/>
      <c r="Q222" s="249"/>
      <c r="R222" s="249"/>
      <c r="S222" s="249"/>
      <c r="T222" s="249"/>
      <c r="U222" s="249"/>
      <c r="V222" s="249"/>
      <c r="W222" s="249"/>
      <c r="X222" s="249"/>
      <c r="Y222" s="249"/>
      <c r="Z222" s="249"/>
      <c r="AA222" s="249"/>
      <c r="AB222" s="249"/>
      <c r="AC222" s="249"/>
      <c r="AD222" s="248"/>
      <c r="AE222" s="248"/>
      <c r="AF222" s="248"/>
      <c r="AG222" s="248"/>
      <c r="AH222" s="248"/>
      <c r="AI222" s="248"/>
      <c r="AJ222" s="248"/>
      <c r="AK222" s="248"/>
      <c r="AL222" s="248"/>
      <c r="AM222" s="248"/>
      <c r="AN222" s="248"/>
      <c r="AO222" s="248"/>
      <c r="AP222" s="248"/>
      <c r="AQ222" s="248"/>
    </row>
    <row r="223" spans="4:43" ht="18" customHeight="1">
      <c r="D223" s="19"/>
      <c r="E223" s="250" t="s">
        <v>1442</v>
      </c>
      <c r="F223" s="249"/>
      <c r="G223" s="249"/>
      <c r="H223" s="249"/>
      <c r="I223" s="249"/>
      <c r="J223" s="249"/>
      <c r="K223" s="249"/>
      <c r="L223" s="249"/>
      <c r="M223" s="249"/>
      <c r="N223" s="249"/>
      <c r="O223" s="249"/>
      <c r="P223" s="249"/>
      <c r="Q223" s="249"/>
      <c r="R223" s="249"/>
      <c r="S223" s="249"/>
      <c r="T223" s="249"/>
      <c r="U223" s="249"/>
      <c r="V223" s="249"/>
      <c r="W223" s="249"/>
      <c r="X223" s="249"/>
      <c r="Y223" s="249"/>
      <c r="Z223" s="249"/>
      <c r="AA223" s="249"/>
      <c r="AB223" s="249"/>
      <c r="AC223" s="249"/>
      <c r="AD223" s="248"/>
      <c r="AE223" s="248"/>
      <c r="AF223" s="248"/>
      <c r="AG223" s="248"/>
      <c r="AH223" s="248"/>
      <c r="AI223" s="248"/>
      <c r="AJ223" s="248"/>
      <c r="AK223" s="248"/>
      <c r="AL223" s="248"/>
      <c r="AM223" s="248"/>
      <c r="AN223" s="248"/>
      <c r="AO223" s="248"/>
      <c r="AP223" s="248"/>
      <c r="AQ223" s="248"/>
    </row>
    <row r="224" spans="4:43" ht="18" customHeight="1">
      <c r="D224" s="19"/>
      <c r="E224" s="250" t="s">
        <v>1227</v>
      </c>
      <c r="F224" s="249"/>
      <c r="G224" s="249"/>
      <c r="H224" s="249"/>
      <c r="I224" s="249"/>
      <c r="J224" s="249"/>
      <c r="K224" s="249"/>
      <c r="L224" s="249"/>
      <c r="M224" s="249"/>
      <c r="N224" s="249"/>
      <c r="O224" s="249"/>
      <c r="P224" s="249"/>
      <c r="Q224" s="249"/>
      <c r="R224" s="249"/>
      <c r="S224" s="249"/>
      <c r="T224" s="249"/>
      <c r="U224" s="249"/>
      <c r="V224" s="249"/>
      <c r="W224" s="249"/>
      <c r="X224" s="249"/>
      <c r="Y224" s="249"/>
      <c r="Z224" s="249"/>
      <c r="AA224" s="249"/>
      <c r="AB224" s="249"/>
      <c r="AC224" s="249"/>
      <c r="AD224" s="248"/>
      <c r="AE224" s="248"/>
      <c r="AF224" s="248"/>
      <c r="AG224" s="248"/>
      <c r="AH224" s="248"/>
      <c r="AI224" s="248"/>
      <c r="AJ224" s="248"/>
      <c r="AK224" s="248"/>
      <c r="AL224" s="248"/>
      <c r="AM224" s="248"/>
      <c r="AN224" s="248"/>
      <c r="AO224" s="248"/>
      <c r="AP224" s="248"/>
      <c r="AQ224" s="248"/>
    </row>
    <row r="225" spans="4:43" ht="18" customHeight="1">
      <c r="D225" s="19"/>
      <c r="E225" s="251" t="s">
        <v>1473</v>
      </c>
      <c r="F225" s="249"/>
      <c r="G225" s="249"/>
      <c r="H225" s="249"/>
      <c r="I225" s="249"/>
      <c r="J225" s="249"/>
      <c r="K225" s="249"/>
      <c r="L225" s="249"/>
      <c r="M225" s="249"/>
      <c r="N225" s="249"/>
      <c r="O225" s="249"/>
      <c r="P225" s="249"/>
      <c r="Q225" s="249"/>
      <c r="R225" s="249"/>
      <c r="S225" s="249"/>
      <c r="T225" s="249"/>
      <c r="U225" s="249"/>
      <c r="V225" s="249"/>
      <c r="W225" s="249"/>
      <c r="X225" s="249"/>
      <c r="Y225" s="249"/>
      <c r="Z225" s="249"/>
      <c r="AA225" s="249"/>
      <c r="AB225" s="249"/>
      <c r="AC225" s="249"/>
      <c r="AD225" s="248"/>
      <c r="AE225" s="248"/>
      <c r="AF225" s="248"/>
      <c r="AG225" s="248"/>
      <c r="AH225" s="248"/>
      <c r="AI225" s="248"/>
      <c r="AJ225" s="248"/>
      <c r="AK225" s="248"/>
      <c r="AL225" s="248"/>
      <c r="AM225" s="248"/>
      <c r="AN225" s="248"/>
      <c r="AO225" s="248"/>
      <c r="AP225" s="248"/>
      <c r="AQ225" s="248"/>
    </row>
    <row r="226" spans="4:43" ht="18" customHeight="1">
      <c r="D226" s="19"/>
      <c r="E226" s="250" t="s">
        <v>1469</v>
      </c>
      <c r="F226" s="249"/>
      <c r="G226" s="249"/>
      <c r="H226" s="249"/>
      <c r="I226" s="249"/>
      <c r="J226" s="249"/>
      <c r="K226" s="249"/>
      <c r="L226" s="249"/>
      <c r="M226" s="249"/>
      <c r="N226" s="249"/>
      <c r="O226" s="249"/>
      <c r="P226" s="249"/>
      <c r="Q226" s="249"/>
      <c r="R226" s="249"/>
      <c r="S226" s="249"/>
      <c r="T226" s="249"/>
      <c r="U226" s="249"/>
      <c r="V226" s="249"/>
      <c r="W226" s="249"/>
      <c r="X226" s="249"/>
      <c r="Y226" s="249"/>
      <c r="Z226" s="249"/>
      <c r="AA226" s="249"/>
      <c r="AB226" s="249"/>
      <c r="AC226" s="249"/>
      <c r="AD226" s="248"/>
      <c r="AE226" s="248"/>
      <c r="AF226" s="248"/>
      <c r="AG226" s="248"/>
      <c r="AH226" s="248"/>
      <c r="AI226" s="248"/>
      <c r="AJ226" s="248"/>
      <c r="AK226" s="248"/>
      <c r="AL226" s="248"/>
      <c r="AM226" s="248"/>
      <c r="AN226" s="248"/>
      <c r="AO226" s="248"/>
      <c r="AP226" s="248"/>
      <c r="AQ226" s="248"/>
    </row>
    <row r="227" spans="4:43" ht="18" customHeight="1">
      <c r="D227" s="19"/>
      <c r="E227" s="250" t="s">
        <v>1474</v>
      </c>
      <c r="F227" s="249"/>
      <c r="G227" s="249"/>
      <c r="H227" s="249"/>
      <c r="I227" s="249"/>
      <c r="J227" s="249"/>
      <c r="K227" s="249"/>
      <c r="L227" s="249"/>
      <c r="M227" s="249"/>
      <c r="N227" s="249"/>
      <c r="O227" s="249"/>
      <c r="P227" s="249"/>
      <c r="Q227" s="249"/>
      <c r="R227" s="249"/>
      <c r="S227" s="249"/>
      <c r="T227" s="249"/>
      <c r="U227" s="249"/>
      <c r="V227" s="249"/>
      <c r="W227" s="249"/>
      <c r="X227" s="249"/>
      <c r="Y227" s="249"/>
      <c r="Z227" s="249"/>
      <c r="AA227" s="249"/>
      <c r="AB227" s="249"/>
      <c r="AC227" s="249"/>
      <c r="AD227" s="248"/>
      <c r="AE227" s="248"/>
      <c r="AF227" s="248"/>
      <c r="AG227" s="248"/>
      <c r="AH227" s="248"/>
      <c r="AI227" s="248"/>
      <c r="AJ227" s="248"/>
      <c r="AK227" s="248"/>
      <c r="AL227" s="248"/>
      <c r="AM227" s="248"/>
      <c r="AN227" s="248"/>
      <c r="AO227" s="248"/>
      <c r="AP227" s="248"/>
      <c r="AQ227" s="248"/>
    </row>
    <row r="228" spans="4:43" ht="18" customHeight="1">
      <c r="D228" s="19"/>
      <c r="E228" s="250" t="s">
        <v>1471</v>
      </c>
      <c r="F228" s="249"/>
      <c r="G228" s="249"/>
      <c r="H228" s="249"/>
      <c r="I228" s="249"/>
      <c r="J228" s="249"/>
      <c r="K228" s="249"/>
      <c r="L228" s="249"/>
      <c r="M228" s="249"/>
      <c r="N228" s="249"/>
      <c r="O228" s="249"/>
      <c r="P228" s="249"/>
      <c r="Q228" s="249"/>
      <c r="R228" s="249"/>
      <c r="S228" s="249"/>
      <c r="T228" s="249"/>
      <c r="U228" s="249"/>
      <c r="V228" s="249"/>
      <c r="W228" s="249"/>
      <c r="X228" s="249"/>
      <c r="Y228" s="249"/>
      <c r="Z228" s="249"/>
      <c r="AA228" s="249"/>
      <c r="AB228" s="249"/>
      <c r="AC228" s="249"/>
      <c r="AD228" s="248"/>
      <c r="AE228" s="248"/>
      <c r="AF228" s="248"/>
      <c r="AG228" s="248"/>
      <c r="AH228" s="248"/>
      <c r="AI228" s="248"/>
      <c r="AJ228" s="248"/>
      <c r="AK228" s="248"/>
      <c r="AL228" s="248"/>
      <c r="AM228" s="248"/>
      <c r="AN228" s="248"/>
      <c r="AO228" s="248"/>
      <c r="AP228" s="248"/>
      <c r="AQ228" s="248"/>
    </row>
    <row r="229" spans="4:43" ht="18" customHeight="1">
      <c r="D229" s="19"/>
      <c r="E229" s="250" t="s">
        <v>1475</v>
      </c>
      <c r="F229" s="249"/>
      <c r="G229" s="249"/>
      <c r="H229" s="249"/>
      <c r="I229" s="249"/>
      <c r="J229" s="249"/>
      <c r="K229" s="249"/>
      <c r="L229" s="249"/>
      <c r="M229" s="249"/>
      <c r="N229" s="249"/>
      <c r="O229" s="249"/>
      <c r="P229" s="249"/>
      <c r="Q229" s="249"/>
      <c r="R229" s="249"/>
      <c r="S229" s="249"/>
      <c r="T229" s="249"/>
      <c r="U229" s="249"/>
      <c r="V229" s="249"/>
      <c r="W229" s="249"/>
      <c r="X229" s="249"/>
      <c r="Y229" s="249"/>
      <c r="Z229" s="249"/>
      <c r="AA229" s="249"/>
      <c r="AB229" s="249"/>
      <c r="AC229" s="249"/>
      <c r="AD229" s="248"/>
      <c r="AE229" s="248"/>
      <c r="AF229" s="248"/>
      <c r="AG229" s="248"/>
      <c r="AH229" s="248"/>
      <c r="AI229" s="248"/>
      <c r="AJ229" s="248"/>
      <c r="AK229" s="248"/>
      <c r="AL229" s="248"/>
      <c r="AM229" s="248"/>
      <c r="AN229" s="248"/>
      <c r="AO229" s="248"/>
      <c r="AP229" s="248"/>
      <c r="AQ229" s="248"/>
    </row>
    <row r="230" spans="4:43" ht="18" customHeight="1">
      <c r="D230" s="19"/>
      <c r="E230" s="250" t="s">
        <v>1442</v>
      </c>
      <c r="F230" s="249"/>
      <c r="G230" s="249"/>
      <c r="H230" s="249"/>
      <c r="I230" s="249"/>
      <c r="J230" s="249"/>
      <c r="K230" s="249"/>
      <c r="L230" s="249"/>
      <c r="M230" s="249"/>
      <c r="N230" s="249"/>
      <c r="O230" s="249"/>
      <c r="P230" s="249"/>
      <c r="Q230" s="249"/>
      <c r="R230" s="249"/>
      <c r="S230" s="249"/>
      <c r="T230" s="249"/>
      <c r="U230" s="249"/>
      <c r="V230" s="249"/>
      <c r="W230" s="249"/>
      <c r="X230" s="249"/>
      <c r="Y230" s="249"/>
      <c r="Z230" s="249"/>
      <c r="AA230" s="249"/>
      <c r="AB230" s="249"/>
      <c r="AC230" s="249"/>
      <c r="AD230" s="248"/>
      <c r="AE230" s="248"/>
      <c r="AF230" s="248"/>
      <c r="AG230" s="248"/>
      <c r="AH230" s="248"/>
      <c r="AI230" s="248"/>
      <c r="AJ230" s="248"/>
      <c r="AK230" s="248"/>
      <c r="AL230" s="248"/>
      <c r="AM230" s="248"/>
      <c r="AN230" s="248"/>
      <c r="AO230" s="248"/>
      <c r="AP230" s="248"/>
      <c r="AQ230" s="248"/>
    </row>
    <row r="231" spans="4:43" ht="18" customHeight="1">
      <c r="D231" s="19"/>
      <c r="E231" s="250" t="s">
        <v>1223</v>
      </c>
      <c r="F231" s="249"/>
      <c r="G231" s="249"/>
      <c r="H231" s="249"/>
      <c r="I231" s="249"/>
      <c r="J231" s="249"/>
      <c r="K231" s="249"/>
      <c r="L231" s="249"/>
      <c r="M231" s="249"/>
      <c r="N231" s="249"/>
      <c r="O231" s="249"/>
      <c r="P231" s="249"/>
      <c r="Q231" s="249"/>
      <c r="R231" s="249"/>
      <c r="S231" s="249"/>
      <c r="T231" s="249"/>
      <c r="U231" s="249"/>
      <c r="V231" s="249"/>
      <c r="W231" s="249"/>
      <c r="X231" s="249"/>
      <c r="Y231" s="249"/>
      <c r="Z231" s="249"/>
      <c r="AA231" s="249"/>
      <c r="AB231" s="249"/>
      <c r="AC231" s="249"/>
      <c r="AD231" s="248"/>
      <c r="AE231" s="248"/>
      <c r="AF231" s="248"/>
      <c r="AG231" s="248"/>
      <c r="AH231" s="248"/>
      <c r="AI231" s="248"/>
      <c r="AJ231" s="248"/>
      <c r="AK231" s="248"/>
      <c r="AL231" s="248"/>
      <c r="AM231" s="248"/>
      <c r="AN231" s="248"/>
      <c r="AO231" s="248"/>
      <c r="AP231" s="248"/>
      <c r="AQ231" s="248"/>
    </row>
    <row r="232" spans="4:43" ht="18" customHeight="1">
      <c r="D232" s="19"/>
      <c r="E232" s="250"/>
      <c r="F232" s="248"/>
      <c r="G232" s="248"/>
      <c r="H232" s="248"/>
      <c r="I232" s="248"/>
      <c r="J232" s="248"/>
      <c r="K232" s="248"/>
      <c r="L232" s="248"/>
      <c r="M232" s="248"/>
      <c r="N232" s="248"/>
      <c r="O232" s="248"/>
      <c r="P232" s="248"/>
      <c r="Q232" s="248"/>
      <c r="R232" s="248"/>
      <c r="S232" s="248"/>
      <c r="T232" s="248"/>
      <c r="U232" s="248"/>
      <c r="V232" s="248"/>
      <c r="W232" s="248"/>
      <c r="X232" s="248"/>
      <c r="Y232" s="248"/>
      <c r="Z232" s="248"/>
      <c r="AA232" s="248"/>
      <c r="AB232" s="248"/>
      <c r="AC232" s="248"/>
      <c r="AD232" s="248"/>
      <c r="AE232" s="248"/>
      <c r="AF232" s="248"/>
      <c r="AG232" s="248"/>
      <c r="AH232" s="248"/>
      <c r="AI232" s="248"/>
      <c r="AJ232" s="248"/>
      <c r="AK232" s="248"/>
      <c r="AL232" s="248"/>
      <c r="AM232" s="248"/>
      <c r="AN232" s="248"/>
      <c r="AO232" s="248"/>
      <c r="AP232" s="248"/>
      <c r="AQ232" s="248"/>
    </row>
    <row r="233" spans="4:43" ht="18" customHeight="1">
      <c r="D233" s="19"/>
      <c r="E233" s="251" t="s">
        <v>1273</v>
      </c>
      <c r="F233" s="248"/>
      <c r="G233" s="248"/>
      <c r="H233" s="248"/>
      <c r="I233" s="248"/>
      <c r="J233" s="248"/>
      <c r="K233" s="248"/>
      <c r="L233" s="248"/>
      <c r="M233" s="248"/>
      <c r="N233" s="248"/>
      <c r="O233" s="248"/>
      <c r="P233" s="248"/>
      <c r="Q233" s="248"/>
      <c r="R233" s="248"/>
      <c r="S233" s="248"/>
      <c r="T233" s="248"/>
      <c r="U233" s="248"/>
      <c r="V233" s="248"/>
      <c r="W233" s="248"/>
      <c r="X233" s="248"/>
      <c r="Y233" s="248"/>
      <c r="Z233" s="248"/>
      <c r="AA233" s="248"/>
      <c r="AB233" s="248"/>
      <c r="AC233" s="248"/>
      <c r="AD233" s="248"/>
      <c r="AE233" s="248"/>
      <c r="AF233" s="248"/>
      <c r="AG233" s="248"/>
      <c r="AH233" s="248"/>
      <c r="AI233" s="248"/>
      <c r="AJ233" s="248"/>
      <c r="AK233" s="248"/>
      <c r="AL233" s="248"/>
      <c r="AM233" s="248"/>
      <c r="AN233" s="248"/>
      <c r="AO233" s="248"/>
      <c r="AP233" s="248"/>
      <c r="AQ233" s="248"/>
    </row>
    <row r="234" spans="4:43" ht="18" customHeight="1">
      <c r="D234" s="19"/>
      <c r="E234" s="250" t="s">
        <v>1279</v>
      </c>
      <c r="F234" s="248"/>
      <c r="G234" s="248"/>
      <c r="H234" s="248"/>
      <c r="I234" s="248"/>
      <c r="J234" s="248"/>
      <c r="K234" s="248"/>
      <c r="L234" s="248"/>
      <c r="M234" s="248"/>
      <c r="N234" s="248"/>
      <c r="O234" s="248"/>
      <c r="P234" s="248"/>
      <c r="Q234" s="248"/>
      <c r="R234" s="248"/>
      <c r="S234" s="248"/>
      <c r="T234" s="248"/>
      <c r="U234" s="248"/>
      <c r="V234" s="248"/>
      <c r="W234" s="248"/>
      <c r="X234" s="248"/>
      <c r="Y234" s="248"/>
      <c r="Z234" s="248"/>
      <c r="AA234" s="248"/>
      <c r="AB234" s="248"/>
      <c r="AC234" s="248"/>
      <c r="AD234" s="248"/>
      <c r="AE234" s="248"/>
      <c r="AF234" s="248"/>
      <c r="AG234" s="248"/>
      <c r="AH234" s="248"/>
      <c r="AI234" s="248"/>
      <c r="AJ234" s="248"/>
      <c r="AK234" s="248"/>
      <c r="AL234" s="248"/>
      <c r="AM234" s="248"/>
      <c r="AN234" s="248"/>
      <c r="AO234" s="248"/>
      <c r="AP234" s="248"/>
      <c r="AQ234" s="248"/>
    </row>
    <row r="235" spans="4:43" ht="18" customHeight="1">
      <c r="D235" s="19"/>
      <c r="E235" s="250" t="s">
        <v>1476</v>
      </c>
      <c r="F235" s="248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8"/>
      <c r="S235" s="248"/>
      <c r="T235" s="248"/>
      <c r="U235" s="248"/>
      <c r="V235" s="248"/>
      <c r="W235" s="248"/>
      <c r="X235" s="248"/>
      <c r="Y235" s="248"/>
      <c r="Z235" s="248"/>
      <c r="AA235" s="248"/>
      <c r="AB235" s="248"/>
      <c r="AC235" s="248"/>
      <c r="AD235" s="248"/>
      <c r="AE235" s="248"/>
      <c r="AF235" s="248"/>
      <c r="AG235" s="248"/>
      <c r="AH235" s="248"/>
      <c r="AI235" s="248"/>
      <c r="AJ235" s="248"/>
      <c r="AK235" s="248"/>
      <c r="AL235" s="248"/>
      <c r="AM235" s="248"/>
      <c r="AN235" s="248"/>
      <c r="AO235" s="248"/>
      <c r="AP235" s="248"/>
      <c r="AQ235" s="248"/>
    </row>
    <row r="236" spans="4:43" ht="18" customHeight="1">
      <c r="D236" s="19"/>
      <c r="E236" s="250" t="s">
        <v>1477</v>
      </c>
      <c r="F236" s="248"/>
      <c r="G236" s="248"/>
      <c r="H236" s="248"/>
      <c r="I236" s="248"/>
      <c r="J236" s="248"/>
      <c r="K236" s="248"/>
      <c r="L236" s="248"/>
      <c r="M236" s="248"/>
      <c r="N236" s="248"/>
      <c r="O236" s="248"/>
      <c r="P236" s="248"/>
      <c r="Q236" s="248"/>
      <c r="R236" s="248"/>
      <c r="S236" s="248"/>
      <c r="T236" s="248"/>
      <c r="U236" s="248"/>
      <c r="V236" s="248"/>
      <c r="W236" s="248"/>
      <c r="X236" s="248"/>
      <c r="Y236" s="248"/>
      <c r="Z236" s="248"/>
      <c r="AA236" s="248"/>
      <c r="AB236" s="248"/>
      <c r="AC236" s="248"/>
      <c r="AD236" s="248"/>
      <c r="AE236" s="248"/>
      <c r="AF236" s="248"/>
      <c r="AG236" s="248"/>
      <c r="AH236" s="248"/>
      <c r="AI236" s="248"/>
      <c r="AJ236" s="248"/>
      <c r="AK236" s="248"/>
      <c r="AL236" s="248"/>
      <c r="AM236" s="248"/>
      <c r="AN236" s="248"/>
      <c r="AO236" s="248"/>
      <c r="AP236" s="248"/>
      <c r="AQ236" s="248"/>
    </row>
    <row r="237" spans="4:43" ht="18" customHeight="1">
      <c r="D237" s="19"/>
      <c r="E237" s="250" t="s">
        <v>1262</v>
      </c>
      <c r="F237" s="248"/>
      <c r="G237" s="248"/>
      <c r="H237" s="248"/>
      <c r="I237" s="248"/>
      <c r="J237" s="248"/>
      <c r="K237" s="248"/>
      <c r="L237" s="248"/>
      <c r="M237" s="248"/>
      <c r="N237" s="248"/>
      <c r="O237" s="248"/>
      <c r="P237" s="248"/>
      <c r="Q237" s="248"/>
      <c r="R237" s="248"/>
      <c r="S237" s="248"/>
      <c r="T237" s="248"/>
      <c r="U237" s="248"/>
      <c r="V237" s="248"/>
      <c r="W237" s="248"/>
      <c r="X237" s="248"/>
      <c r="Y237" s="248"/>
      <c r="Z237" s="248"/>
      <c r="AA237" s="248"/>
      <c r="AB237" s="248"/>
      <c r="AC237" s="248"/>
      <c r="AD237" s="248"/>
      <c r="AE237" s="248"/>
      <c r="AF237" s="248"/>
      <c r="AG237" s="248"/>
      <c r="AH237" s="248"/>
      <c r="AI237" s="248"/>
      <c r="AJ237" s="248"/>
      <c r="AK237" s="248"/>
      <c r="AL237" s="248"/>
      <c r="AM237" s="248"/>
      <c r="AN237" s="248"/>
      <c r="AO237" s="248"/>
      <c r="AP237" s="248"/>
      <c r="AQ237" s="248"/>
    </row>
    <row r="238" spans="4:43" ht="18" customHeight="1">
      <c r="D238" s="19"/>
      <c r="E238" s="250" t="s">
        <v>1223</v>
      </c>
      <c r="F238" s="248"/>
      <c r="G238" s="248"/>
      <c r="H238" s="248"/>
      <c r="I238" s="248"/>
      <c r="J238" s="248"/>
      <c r="K238" s="248"/>
      <c r="L238" s="248"/>
      <c r="M238" s="248"/>
      <c r="N238" s="248"/>
      <c r="O238" s="248"/>
      <c r="P238" s="248"/>
      <c r="Q238" s="248"/>
      <c r="R238" s="248"/>
      <c r="S238" s="248"/>
      <c r="T238" s="248"/>
      <c r="U238" s="248"/>
      <c r="V238" s="248"/>
      <c r="W238" s="248"/>
      <c r="X238" s="248"/>
      <c r="Y238" s="248"/>
      <c r="Z238" s="248"/>
      <c r="AA238" s="248"/>
      <c r="AB238" s="248"/>
      <c r="AC238" s="248"/>
      <c r="AD238" s="248"/>
      <c r="AE238" s="248"/>
      <c r="AF238" s="248"/>
      <c r="AG238" s="248"/>
      <c r="AH238" s="248"/>
      <c r="AI238" s="248"/>
      <c r="AJ238" s="248"/>
      <c r="AK238" s="248"/>
      <c r="AL238" s="248"/>
      <c r="AM238" s="248"/>
      <c r="AN238" s="248"/>
      <c r="AO238" s="248"/>
      <c r="AP238" s="248"/>
      <c r="AQ238" s="248"/>
    </row>
    <row r="239" spans="4:43" ht="18" customHeight="1">
      <c r="D239" s="19"/>
      <c r="E239" s="250"/>
      <c r="F239" s="248"/>
      <c r="G239" s="248"/>
      <c r="H239" s="248"/>
      <c r="I239" s="248"/>
      <c r="J239" s="248"/>
      <c r="K239" s="248"/>
      <c r="L239" s="248"/>
      <c r="M239" s="248"/>
      <c r="N239" s="248"/>
      <c r="O239" s="248"/>
      <c r="P239" s="248"/>
      <c r="Q239" s="248"/>
      <c r="R239" s="248"/>
      <c r="S239" s="248"/>
      <c r="T239" s="248"/>
      <c r="U239" s="248"/>
      <c r="V239" s="248"/>
      <c r="W239" s="248"/>
      <c r="X239" s="248"/>
      <c r="Y239" s="248"/>
      <c r="Z239" s="248"/>
      <c r="AA239" s="248"/>
      <c r="AB239" s="248"/>
      <c r="AC239" s="248"/>
      <c r="AD239" s="248"/>
      <c r="AE239" s="248"/>
      <c r="AF239" s="248"/>
      <c r="AG239" s="248"/>
      <c r="AH239" s="248"/>
      <c r="AI239" s="248"/>
      <c r="AJ239" s="248"/>
      <c r="AK239" s="248"/>
      <c r="AL239" s="248"/>
      <c r="AM239" s="248"/>
      <c r="AN239" s="248"/>
      <c r="AO239" s="248"/>
      <c r="AP239" s="248"/>
      <c r="AQ239" s="248"/>
    </row>
    <row r="240" spans="4:43" ht="18" customHeight="1">
      <c r="D240" s="19"/>
      <c r="E240" s="251" t="s">
        <v>1274</v>
      </c>
      <c r="F240" s="248"/>
      <c r="G240" s="248"/>
      <c r="H240" s="248"/>
      <c r="I240" s="248"/>
      <c r="J240" s="248"/>
      <c r="K240" s="248"/>
      <c r="L240" s="248"/>
      <c r="M240" s="248"/>
      <c r="N240" s="248"/>
      <c r="O240" s="248"/>
      <c r="P240" s="248"/>
      <c r="Q240" s="248"/>
      <c r="R240" s="248"/>
      <c r="S240" s="248"/>
      <c r="T240" s="248"/>
      <c r="U240" s="248"/>
      <c r="V240" s="248"/>
      <c r="W240" s="248"/>
      <c r="X240" s="248"/>
      <c r="Y240" s="248"/>
      <c r="Z240" s="248"/>
      <c r="AA240" s="248"/>
      <c r="AB240" s="248"/>
      <c r="AC240" s="248"/>
      <c r="AD240" s="248"/>
      <c r="AE240" s="248"/>
      <c r="AF240" s="248"/>
      <c r="AG240" s="248"/>
      <c r="AH240" s="248"/>
      <c r="AI240" s="248"/>
      <c r="AJ240" s="248"/>
      <c r="AK240" s="248"/>
      <c r="AL240" s="248"/>
      <c r="AM240" s="248"/>
      <c r="AN240" s="248"/>
      <c r="AO240" s="248"/>
      <c r="AP240" s="248"/>
      <c r="AQ240" s="248"/>
    </row>
    <row r="241" spans="3:43" ht="18" customHeight="1">
      <c r="D241" s="19"/>
      <c r="E241" s="250" t="s">
        <v>1283</v>
      </c>
      <c r="F241" s="248"/>
      <c r="G241" s="248"/>
      <c r="H241" s="248"/>
      <c r="I241" s="248"/>
      <c r="J241" s="248"/>
      <c r="K241" s="248"/>
      <c r="L241" s="248"/>
      <c r="M241" s="248"/>
      <c r="N241" s="248"/>
      <c r="O241" s="248"/>
      <c r="P241" s="248"/>
      <c r="Q241" s="248"/>
      <c r="R241" s="248"/>
      <c r="S241" s="248"/>
      <c r="T241" s="248"/>
      <c r="U241" s="248"/>
      <c r="V241" s="248"/>
      <c r="W241" s="248"/>
      <c r="X241" s="248"/>
      <c r="Y241" s="248"/>
      <c r="Z241" s="248"/>
      <c r="AA241" s="248"/>
      <c r="AB241" s="248"/>
      <c r="AC241" s="248"/>
      <c r="AD241" s="248"/>
      <c r="AE241" s="248"/>
      <c r="AF241" s="248"/>
      <c r="AG241" s="248"/>
      <c r="AH241" s="248"/>
      <c r="AI241" s="248"/>
      <c r="AJ241" s="248"/>
      <c r="AK241" s="248"/>
      <c r="AL241" s="248"/>
      <c r="AM241" s="248"/>
      <c r="AN241" s="248"/>
      <c r="AO241" s="248"/>
      <c r="AP241" s="248"/>
      <c r="AQ241" s="248"/>
    </row>
    <row r="242" spans="3:43" ht="18" customHeight="1">
      <c r="D242" s="19"/>
      <c r="E242" s="250" t="s">
        <v>1259</v>
      </c>
      <c r="F242" s="248"/>
      <c r="G242" s="248"/>
      <c r="H242" s="248"/>
      <c r="I242" s="248"/>
      <c r="J242" s="248"/>
      <c r="K242" s="248"/>
      <c r="L242" s="248"/>
      <c r="M242" s="248"/>
      <c r="N242" s="248"/>
      <c r="O242" s="248"/>
      <c r="P242" s="248"/>
      <c r="Q242" s="248"/>
      <c r="R242" s="248"/>
      <c r="S242" s="248"/>
      <c r="T242" s="248"/>
      <c r="U242" s="248"/>
      <c r="V242" s="248"/>
      <c r="W242" s="248"/>
      <c r="X242" s="248"/>
      <c r="Y242" s="248"/>
      <c r="Z242" s="248"/>
      <c r="AA242" s="248"/>
      <c r="AB242" s="248"/>
      <c r="AC242" s="248"/>
      <c r="AD242" s="248"/>
      <c r="AE242" s="248"/>
      <c r="AF242" s="248"/>
      <c r="AG242" s="248"/>
      <c r="AH242" s="248"/>
      <c r="AI242" s="248"/>
      <c r="AJ242" s="248"/>
      <c r="AK242" s="248"/>
      <c r="AL242" s="248"/>
      <c r="AM242" s="248"/>
      <c r="AN242" s="248"/>
      <c r="AO242" s="248"/>
      <c r="AP242" s="248"/>
      <c r="AQ242" s="248"/>
    </row>
    <row r="243" spans="3:43" ht="18" customHeight="1">
      <c r="D243" s="19"/>
      <c r="E243" s="250" t="s">
        <v>1236</v>
      </c>
      <c r="F243" s="248"/>
      <c r="G243" s="248"/>
      <c r="H243" s="248"/>
      <c r="I243" s="248"/>
      <c r="J243" s="248"/>
      <c r="K243" s="248"/>
      <c r="L243" s="248"/>
      <c r="M243" s="248"/>
      <c r="N243" s="248"/>
      <c r="O243" s="248"/>
      <c r="P243" s="248"/>
      <c r="Q243" s="248"/>
      <c r="R243" s="248"/>
      <c r="S243" s="248"/>
      <c r="T243" s="248"/>
      <c r="U243" s="248"/>
      <c r="V243" s="248"/>
      <c r="W243" s="248"/>
      <c r="X243" s="248"/>
      <c r="Y243" s="248"/>
      <c r="Z243" s="248"/>
      <c r="AA243" s="248"/>
      <c r="AB243" s="248"/>
      <c r="AC243" s="248"/>
      <c r="AD243" s="248"/>
      <c r="AE243" s="248"/>
      <c r="AF243" s="248"/>
      <c r="AG243" s="248"/>
      <c r="AH243" s="248"/>
      <c r="AI243" s="248"/>
      <c r="AJ243" s="248"/>
      <c r="AK243" s="248"/>
      <c r="AL243" s="248"/>
      <c r="AM243" s="248"/>
      <c r="AN243" s="248"/>
      <c r="AO243" s="248"/>
      <c r="AP243" s="248"/>
      <c r="AQ243" s="248"/>
    </row>
    <row r="244" spans="3:43" ht="18" customHeight="1">
      <c r="D244" s="19"/>
      <c r="E244" s="250" t="s">
        <v>1237</v>
      </c>
      <c r="F244" s="248"/>
      <c r="G244" s="248"/>
      <c r="H244" s="248"/>
      <c r="I244" s="248"/>
      <c r="J244" s="248"/>
      <c r="K244" s="248"/>
      <c r="L244" s="248"/>
      <c r="M244" s="248"/>
      <c r="N244" s="248"/>
      <c r="O244" s="248"/>
      <c r="P244" s="248"/>
      <c r="Q244" s="248"/>
      <c r="R244" s="248"/>
      <c r="S244" s="248"/>
      <c r="T244" s="248"/>
      <c r="U244" s="248"/>
      <c r="V244" s="248"/>
      <c r="W244" s="248"/>
      <c r="X244" s="248"/>
      <c r="Y244" s="248"/>
      <c r="Z244" s="248"/>
      <c r="AA244" s="248"/>
      <c r="AB244" s="248"/>
      <c r="AC244" s="248"/>
      <c r="AD244" s="248"/>
      <c r="AE244" s="248"/>
      <c r="AF244" s="248"/>
      <c r="AG244" s="248"/>
      <c r="AH244" s="248"/>
      <c r="AI244" s="248"/>
      <c r="AJ244" s="248"/>
      <c r="AK244" s="248"/>
      <c r="AL244" s="248"/>
      <c r="AM244" s="248"/>
      <c r="AN244" s="248"/>
      <c r="AO244" s="248"/>
      <c r="AP244" s="248"/>
      <c r="AQ244" s="248"/>
    </row>
    <row r="246" spans="3:43" ht="18" customHeight="1">
      <c r="C246" s="5" t="s">
        <v>32</v>
      </c>
      <c r="D246" s="5" t="s">
        <v>1216</v>
      </c>
    </row>
    <row r="248" spans="3:43" ht="18" customHeight="1">
      <c r="D248" s="19" t="s">
        <v>34</v>
      </c>
      <c r="E248" s="5" t="s">
        <v>49</v>
      </c>
      <c r="I248" s="20" t="s">
        <v>509</v>
      </c>
    </row>
    <row r="250" spans="3:43" ht="18" customHeight="1">
      <c r="D250" s="19" t="s">
        <v>35</v>
      </c>
      <c r="E250" s="5" t="s">
        <v>1243</v>
      </c>
    </row>
    <row r="252" spans="3:43" ht="18" customHeight="1">
      <c r="D252" s="19"/>
      <c r="E252" s="250" t="s">
        <v>1293</v>
      </c>
      <c r="F252" s="248"/>
      <c r="G252" s="248"/>
      <c r="H252" s="248"/>
      <c r="I252" s="248"/>
      <c r="J252" s="248"/>
      <c r="K252" s="248"/>
      <c r="L252" s="248"/>
      <c r="M252" s="248"/>
      <c r="N252" s="248"/>
      <c r="O252" s="248"/>
      <c r="P252" s="248"/>
      <c r="Q252" s="248"/>
      <c r="R252" s="248"/>
      <c r="S252" s="248"/>
      <c r="T252" s="248"/>
      <c r="U252" s="248"/>
      <c r="V252" s="248"/>
      <c r="W252" s="248"/>
      <c r="X252" s="248"/>
      <c r="Y252" s="248"/>
      <c r="Z252" s="248"/>
      <c r="AA252" s="248"/>
      <c r="AB252" s="248"/>
      <c r="AC252" s="248"/>
      <c r="AD252" s="248"/>
      <c r="AE252" s="248"/>
      <c r="AF252" s="248"/>
      <c r="AG252" s="248"/>
      <c r="AH252" s="248"/>
      <c r="AI252" s="248"/>
      <c r="AJ252" s="248"/>
      <c r="AK252" s="248"/>
      <c r="AL252" s="248"/>
      <c r="AM252" s="248"/>
      <c r="AN252" s="248"/>
      <c r="AO252" s="248"/>
      <c r="AP252" s="248"/>
      <c r="AQ252" s="248"/>
    </row>
    <row r="253" spans="3:43" ht="18" customHeight="1">
      <c r="D253" s="19"/>
      <c r="E253" s="250" t="s">
        <v>1256</v>
      </c>
      <c r="F253" s="248"/>
      <c r="G253" s="248"/>
      <c r="H253" s="248"/>
      <c r="I253" s="248"/>
      <c r="J253" s="248"/>
      <c r="K253" s="248"/>
      <c r="L253" s="248"/>
      <c r="M253" s="248"/>
      <c r="N253" s="248"/>
      <c r="O253" s="248"/>
      <c r="P253" s="248"/>
      <c r="Q253" s="248"/>
      <c r="R253" s="248"/>
      <c r="S253" s="248"/>
      <c r="T253" s="248"/>
      <c r="U253" s="248"/>
      <c r="V253" s="248"/>
      <c r="W253" s="248"/>
      <c r="X253" s="248"/>
      <c r="Y253" s="248"/>
      <c r="Z253" s="248"/>
      <c r="AA253" s="248"/>
      <c r="AB253" s="248"/>
      <c r="AC253" s="248"/>
      <c r="AD253" s="248"/>
      <c r="AE253" s="248"/>
      <c r="AF253" s="248"/>
      <c r="AG253" s="248"/>
      <c r="AH253" s="248"/>
      <c r="AI253" s="248"/>
      <c r="AJ253" s="248"/>
      <c r="AK253" s="248"/>
      <c r="AL253" s="248"/>
      <c r="AM253" s="248"/>
      <c r="AN253" s="248"/>
      <c r="AO253" s="248"/>
      <c r="AP253" s="248"/>
      <c r="AQ253" s="248"/>
    </row>
    <row r="254" spans="3:43" ht="18" customHeight="1">
      <c r="D254" s="19"/>
      <c r="E254" s="250"/>
      <c r="F254" s="248"/>
      <c r="G254" s="248"/>
      <c r="H254" s="248"/>
      <c r="I254" s="248"/>
      <c r="J254" s="248"/>
      <c r="K254" s="248"/>
      <c r="L254" s="248"/>
      <c r="M254" s="248"/>
      <c r="N254" s="248"/>
      <c r="O254" s="248"/>
      <c r="P254" s="248"/>
      <c r="Q254" s="248"/>
      <c r="R254" s="248"/>
      <c r="S254" s="248"/>
      <c r="T254" s="248"/>
      <c r="U254" s="248"/>
      <c r="V254" s="248"/>
      <c r="W254" s="248"/>
      <c r="X254" s="248"/>
      <c r="Y254" s="248"/>
      <c r="Z254" s="248"/>
      <c r="AA254" s="248"/>
      <c r="AB254" s="248"/>
      <c r="AC254" s="248"/>
      <c r="AD254" s="248"/>
      <c r="AE254" s="248"/>
      <c r="AF254" s="248"/>
      <c r="AG254" s="248"/>
      <c r="AH254" s="248"/>
      <c r="AI254" s="248"/>
      <c r="AJ254" s="248"/>
      <c r="AK254" s="248"/>
      <c r="AL254" s="248"/>
      <c r="AM254" s="248"/>
      <c r="AN254" s="248"/>
      <c r="AO254" s="248"/>
      <c r="AP254" s="248"/>
      <c r="AQ254" s="248"/>
    </row>
    <row r="255" spans="3:43" ht="18" customHeight="1">
      <c r="D255" s="19"/>
      <c r="E255" s="251" t="s">
        <v>1284</v>
      </c>
      <c r="F255" s="248"/>
      <c r="G255" s="248"/>
      <c r="H255" s="248"/>
      <c r="I255" s="248"/>
      <c r="J255" s="248"/>
      <c r="K255" s="248"/>
      <c r="L255" s="248"/>
      <c r="M255" s="248"/>
      <c r="N255" s="248"/>
      <c r="O255" s="248"/>
      <c r="P255" s="248"/>
      <c r="Q255" s="248"/>
      <c r="R255" s="248"/>
      <c r="S255" s="248"/>
      <c r="T255" s="248"/>
      <c r="U255" s="248"/>
      <c r="V255" s="248"/>
      <c r="W255" s="248"/>
      <c r="X255" s="248"/>
      <c r="Y255" s="248"/>
      <c r="Z255" s="248"/>
      <c r="AA255" s="248"/>
      <c r="AB255" s="248"/>
      <c r="AC255" s="248"/>
      <c r="AD255" s="248"/>
      <c r="AE255" s="248"/>
      <c r="AF255" s="248"/>
      <c r="AG255" s="248"/>
      <c r="AH255" s="248"/>
      <c r="AI255" s="248"/>
      <c r="AJ255" s="248"/>
      <c r="AK255" s="248"/>
      <c r="AL255" s="248"/>
      <c r="AM255" s="248"/>
      <c r="AN255" s="248"/>
      <c r="AO255" s="248"/>
      <c r="AP255" s="248"/>
      <c r="AQ255" s="248"/>
    </row>
    <row r="256" spans="3:43" ht="18" customHeight="1">
      <c r="D256" s="19"/>
      <c r="E256" s="250" t="s">
        <v>1294</v>
      </c>
      <c r="F256" s="248"/>
      <c r="G256" s="248"/>
      <c r="H256" s="248"/>
      <c r="I256" s="248"/>
      <c r="J256" s="248"/>
      <c r="K256" s="248"/>
      <c r="L256" s="248"/>
      <c r="M256" s="248"/>
      <c r="N256" s="248"/>
      <c r="O256" s="248"/>
      <c r="P256" s="248"/>
      <c r="Q256" s="248"/>
      <c r="R256" s="248"/>
      <c r="S256" s="248"/>
      <c r="T256" s="248"/>
      <c r="U256" s="248"/>
      <c r="V256" s="248"/>
      <c r="W256" s="248"/>
      <c r="X256" s="248"/>
      <c r="Y256" s="248"/>
      <c r="Z256" s="248"/>
      <c r="AA256" s="248"/>
      <c r="AB256" s="248"/>
      <c r="AC256" s="248"/>
      <c r="AD256" s="248"/>
      <c r="AE256" s="248"/>
      <c r="AF256" s="248"/>
      <c r="AG256" s="248"/>
      <c r="AH256" s="248"/>
      <c r="AI256" s="248"/>
      <c r="AJ256" s="248"/>
      <c r="AK256" s="248"/>
      <c r="AL256" s="248"/>
      <c r="AM256" s="248"/>
      <c r="AN256" s="248"/>
      <c r="AO256" s="248"/>
      <c r="AP256" s="248"/>
      <c r="AQ256" s="248"/>
    </row>
    <row r="257" spans="4:43" ht="18" customHeight="1">
      <c r="D257" s="19"/>
      <c r="E257" s="250"/>
      <c r="F257" s="248"/>
      <c r="G257" s="248"/>
      <c r="H257" s="248"/>
      <c r="I257" s="248"/>
      <c r="J257" s="248"/>
      <c r="K257" s="248"/>
      <c r="L257" s="248"/>
      <c r="M257" s="248"/>
      <c r="N257" s="248"/>
      <c r="O257" s="248"/>
      <c r="P257" s="248"/>
      <c r="Q257" s="248"/>
      <c r="R257" s="248"/>
      <c r="S257" s="248"/>
      <c r="T257" s="248"/>
      <c r="U257" s="248"/>
      <c r="V257" s="248"/>
      <c r="W257" s="248"/>
      <c r="X257" s="248"/>
      <c r="Y257" s="248"/>
      <c r="Z257" s="248"/>
      <c r="AA257" s="248"/>
      <c r="AB257" s="248"/>
      <c r="AC257" s="248"/>
      <c r="AD257" s="248"/>
      <c r="AE257" s="248"/>
      <c r="AF257" s="248"/>
      <c r="AG257" s="248"/>
      <c r="AH257" s="248"/>
      <c r="AI257" s="248"/>
      <c r="AJ257" s="248"/>
      <c r="AK257" s="248"/>
      <c r="AL257" s="248"/>
      <c r="AM257" s="248"/>
      <c r="AN257" s="248"/>
      <c r="AO257" s="248"/>
      <c r="AP257" s="248"/>
      <c r="AQ257" s="248"/>
    </row>
    <row r="258" spans="4:43" ht="18" customHeight="1">
      <c r="D258" s="19"/>
      <c r="E258" s="251" t="s">
        <v>1285</v>
      </c>
      <c r="F258" s="248"/>
      <c r="G258" s="248"/>
      <c r="H258" s="248"/>
      <c r="I258" s="248"/>
      <c r="J258" s="248"/>
      <c r="K258" s="248"/>
      <c r="L258" s="248"/>
      <c r="M258" s="248"/>
      <c r="N258" s="248"/>
      <c r="O258" s="248"/>
      <c r="P258" s="248"/>
      <c r="Q258" s="248"/>
      <c r="R258" s="248"/>
      <c r="S258" s="248"/>
      <c r="T258" s="248"/>
      <c r="U258" s="248"/>
      <c r="V258" s="248"/>
      <c r="W258" s="248"/>
      <c r="X258" s="248"/>
      <c r="Y258" s="248"/>
      <c r="Z258" s="248"/>
      <c r="AA258" s="248"/>
      <c r="AB258" s="248"/>
      <c r="AC258" s="248"/>
      <c r="AD258" s="248"/>
      <c r="AE258" s="248"/>
      <c r="AF258" s="248"/>
      <c r="AG258" s="248"/>
      <c r="AH258" s="248"/>
      <c r="AI258" s="248"/>
      <c r="AJ258" s="248"/>
      <c r="AK258" s="248"/>
      <c r="AL258" s="248"/>
      <c r="AM258" s="248"/>
      <c r="AN258" s="248"/>
      <c r="AO258" s="248"/>
      <c r="AP258" s="248"/>
      <c r="AQ258" s="248"/>
    </row>
    <row r="259" spans="4:43" ht="18" customHeight="1">
      <c r="D259" s="19"/>
      <c r="E259" s="250" t="s">
        <v>1295</v>
      </c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</row>
    <row r="260" spans="4:43" ht="18" customHeight="1">
      <c r="D260" s="19"/>
      <c r="E260" s="250" t="s">
        <v>1478</v>
      </c>
      <c r="F260" s="248"/>
      <c r="G260" s="248"/>
      <c r="H260" s="248"/>
      <c r="I260" s="248"/>
      <c r="J260" s="248"/>
      <c r="K260" s="248"/>
      <c r="L260" s="248"/>
      <c r="M260" s="248"/>
      <c r="N260" s="248"/>
      <c r="O260" s="248"/>
      <c r="P260" s="248"/>
      <c r="Q260" s="248"/>
      <c r="R260" s="248"/>
      <c r="S260" s="248"/>
      <c r="T260" s="248"/>
      <c r="U260" s="248"/>
      <c r="V260" s="248"/>
      <c r="W260" s="248"/>
      <c r="X260" s="248"/>
      <c r="Y260" s="248"/>
      <c r="Z260" s="248"/>
      <c r="AA260" s="248"/>
      <c r="AB260" s="248"/>
      <c r="AC260" s="248"/>
      <c r="AD260" s="248"/>
      <c r="AE260" s="248"/>
      <c r="AF260" s="248"/>
      <c r="AG260" s="248"/>
      <c r="AH260" s="248"/>
      <c r="AI260" s="248"/>
      <c r="AJ260" s="248"/>
      <c r="AK260" s="248"/>
      <c r="AL260" s="248"/>
      <c r="AM260" s="248"/>
      <c r="AN260" s="248"/>
      <c r="AO260" s="248"/>
      <c r="AP260" s="248"/>
      <c r="AQ260" s="248"/>
    </row>
    <row r="261" spans="4:43" ht="18" customHeight="1">
      <c r="D261" s="19"/>
      <c r="E261" s="250" t="s">
        <v>1479</v>
      </c>
      <c r="F261" s="248"/>
      <c r="G261" s="248"/>
      <c r="H261" s="248"/>
      <c r="I261" s="248"/>
      <c r="J261" s="248"/>
      <c r="K261" s="248"/>
      <c r="L261" s="248"/>
      <c r="M261" s="248"/>
      <c r="N261" s="248"/>
      <c r="O261" s="248"/>
      <c r="P261" s="248"/>
      <c r="Q261" s="248"/>
      <c r="R261" s="248"/>
      <c r="S261" s="248"/>
      <c r="T261" s="248"/>
      <c r="U261" s="248"/>
      <c r="V261" s="248"/>
      <c r="W261" s="248"/>
      <c r="X261" s="248"/>
      <c r="Y261" s="248"/>
      <c r="Z261" s="248"/>
      <c r="AA261" s="248"/>
      <c r="AB261" s="248"/>
      <c r="AC261" s="248"/>
      <c r="AD261" s="248"/>
      <c r="AE261" s="248"/>
      <c r="AF261" s="248"/>
      <c r="AG261" s="248"/>
      <c r="AH261" s="248"/>
      <c r="AI261" s="248"/>
      <c r="AJ261" s="248"/>
      <c r="AK261" s="248"/>
      <c r="AL261" s="248"/>
      <c r="AM261" s="248"/>
      <c r="AN261" s="248"/>
      <c r="AO261" s="248"/>
      <c r="AP261" s="248"/>
      <c r="AQ261" s="248"/>
    </row>
    <row r="262" spans="4:43" ht="18" customHeight="1">
      <c r="D262" s="19"/>
      <c r="E262" s="250" t="s">
        <v>1262</v>
      </c>
      <c r="F262" s="248"/>
      <c r="G262" s="248"/>
      <c r="H262" s="248"/>
      <c r="I262" s="248"/>
      <c r="J262" s="248"/>
      <c r="K262" s="248"/>
      <c r="L262" s="248"/>
      <c r="M262" s="248"/>
      <c r="N262" s="248"/>
      <c r="O262" s="248"/>
      <c r="P262" s="248"/>
      <c r="Q262" s="248"/>
      <c r="R262" s="248"/>
      <c r="S262" s="248"/>
      <c r="T262" s="248"/>
      <c r="U262" s="248"/>
      <c r="V262" s="248"/>
      <c r="W262" s="248"/>
      <c r="X262" s="248"/>
      <c r="Y262" s="248"/>
      <c r="Z262" s="248"/>
      <c r="AA262" s="248"/>
      <c r="AB262" s="248"/>
      <c r="AC262" s="248"/>
      <c r="AD262" s="248"/>
      <c r="AE262" s="248"/>
      <c r="AF262" s="248"/>
      <c r="AG262" s="248"/>
      <c r="AH262" s="248"/>
      <c r="AI262" s="248"/>
      <c r="AJ262" s="248"/>
      <c r="AK262" s="248"/>
      <c r="AL262" s="248"/>
      <c r="AM262" s="248"/>
      <c r="AN262" s="248"/>
      <c r="AO262" s="248"/>
      <c r="AP262" s="248"/>
      <c r="AQ262" s="248"/>
    </row>
    <row r="263" spans="4:43" ht="18" customHeight="1">
      <c r="D263" s="19"/>
      <c r="E263" s="250" t="s">
        <v>1223</v>
      </c>
      <c r="F263" s="248"/>
      <c r="G263" s="248"/>
      <c r="H263" s="248"/>
      <c r="I263" s="248"/>
      <c r="J263" s="248"/>
      <c r="K263" s="248"/>
      <c r="L263" s="248"/>
      <c r="M263" s="248"/>
      <c r="N263" s="248"/>
      <c r="O263" s="248"/>
      <c r="P263" s="248"/>
      <c r="Q263" s="248"/>
      <c r="R263" s="248"/>
      <c r="S263" s="248"/>
      <c r="T263" s="248"/>
      <c r="U263" s="248"/>
      <c r="V263" s="248"/>
      <c r="W263" s="248"/>
      <c r="X263" s="248"/>
      <c r="Y263" s="248"/>
      <c r="Z263" s="248"/>
      <c r="AA263" s="248"/>
      <c r="AB263" s="248"/>
      <c r="AC263" s="248"/>
      <c r="AD263" s="248"/>
      <c r="AE263" s="248"/>
      <c r="AF263" s="248"/>
      <c r="AG263" s="248"/>
      <c r="AH263" s="248"/>
      <c r="AI263" s="248"/>
      <c r="AJ263" s="248"/>
      <c r="AK263" s="248"/>
      <c r="AL263" s="248"/>
      <c r="AM263" s="248"/>
      <c r="AN263" s="248"/>
      <c r="AO263" s="248"/>
      <c r="AP263" s="248"/>
      <c r="AQ263" s="248"/>
    </row>
    <row r="264" spans="4:43" ht="18" customHeight="1">
      <c r="D264" s="19"/>
      <c r="E264" s="250"/>
      <c r="F264" s="248"/>
      <c r="G264" s="248"/>
      <c r="H264" s="248"/>
      <c r="I264" s="248"/>
      <c r="J264" s="248"/>
      <c r="K264" s="248"/>
      <c r="L264" s="248"/>
      <c r="M264" s="248"/>
      <c r="N264" s="248"/>
      <c r="O264" s="248"/>
      <c r="P264" s="248"/>
      <c r="Q264" s="248"/>
      <c r="R264" s="248"/>
      <c r="S264" s="248"/>
      <c r="T264" s="248"/>
      <c r="U264" s="248"/>
      <c r="V264" s="248"/>
      <c r="W264" s="248"/>
      <c r="X264" s="248"/>
      <c r="Y264" s="248"/>
      <c r="Z264" s="248"/>
      <c r="AA264" s="248"/>
      <c r="AB264" s="248"/>
      <c r="AC264" s="248"/>
      <c r="AD264" s="248"/>
      <c r="AE264" s="248"/>
      <c r="AF264" s="248"/>
      <c r="AG264" s="248"/>
      <c r="AH264" s="248"/>
      <c r="AI264" s="248"/>
      <c r="AJ264" s="248"/>
      <c r="AK264" s="248"/>
      <c r="AL264" s="248"/>
      <c r="AM264" s="248"/>
      <c r="AN264" s="248"/>
      <c r="AO264" s="248"/>
      <c r="AP264" s="248"/>
      <c r="AQ264" s="248"/>
    </row>
    <row r="265" spans="4:43" ht="18" customHeight="1">
      <c r="D265" s="19"/>
      <c r="E265" s="251" t="s">
        <v>1286</v>
      </c>
      <c r="F265" s="248"/>
      <c r="G265" s="248"/>
      <c r="H265" s="248"/>
      <c r="I265" s="248"/>
      <c r="J265" s="248"/>
      <c r="K265" s="248"/>
      <c r="L265" s="248"/>
      <c r="M265" s="248"/>
      <c r="N265" s="248"/>
      <c r="O265" s="248"/>
      <c r="P265" s="248"/>
      <c r="Q265" s="248"/>
      <c r="R265" s="248"/>
      <c r="S265" s="248"/>
      <c r="T265" s="248"/>
      <c r="U265" s="248"/>
      <c r="V265" s="248"/>
      <c r="W265" s="248"/>
      <c r="X265" s="248"/>
      <c r="Y265" s="248"/>
      <c r="Z265" s="248"/>
      <c r="AA265" s="248"/>
      <c r="AB265" s="248"/>
      <c r="AC265" s="248"/>
      <c r="AD265" s="248"/>
      <c r="AE265" s="248"/>
      <c r="AF265" s="248"/>
      <c r="AG265" s="248"/>
      <c r="AH265" s="248"/>
      <c r="AI265" s="248"/>
      <c r="AJ265" s="248"/>
      <c r="AK265" s="248"/>
      <c r="AL265" s="248"/>
      <c r="AM265" s="248"/>
      <c r="AN265" s="248"/>
      <c r="AO265" s="248"/>
      <c r="AP265" s="248"/>
      <c r="AQ265" s="248"/>
    </row>
    <row r="266" spans="4:43" ht="18" customHeight="1">
      <c r="D266" s="19"/>
      <c r="E266" s="250" t="s">
        <v>1296</v>
      </c>
      <c r="F266" s="248"/>
      <c r="G266" s="248"/>
      <c r="H266" s="248"/>
      <c r="I266" s="248"/>
      <c r="J266" s="248"/>
      <c r="K266" s="248"/>
      <c r="L266" s="248"/>
      <c r="M266" s="248"/>
      <c r="N266" s="248"/>
      <c r="O266" s="248"/>
      <c r="P266" s="248"/>
      <c r="Q266" s="248"/>
      <c r="R266" s="248"/>
      <c r="S266" s="248"/>
      <c r="T266" s="248"/>
      <c r="U266" s="248"/>
      <c r="V266" s="248"/>
      <c r="W266" s="248"/>
      <c r="X266" s="248"/>
      <c r="Y266" s="248"/>
      <c r="Z266" s="248"/>
      <c r="AA266" s="248"/>
      <c r="AB266" s="248"/>
      <c r="AC266" s="248"/>
      <c r="AD266" s="248"/>
      <c r="AE266" s="248"/>
      <c r="AF266" s="248"/>
      <c r="AG266" s="248"/>
      <c r="AH266" s="248"/>
      <c r="AI266" s="248"/>
      <c r="AJ266" s="248"/>
      <c r="AK266" s="248"/>
      <c r="AL266" s="248"/>
      <c r="AM266" s="248"/>
      <c r="AN266" s="248"/>
      <c r="AO266" s="248"/>
      <c r="AP266" s="248"/>
      <c r="AQ266" s="248"/>
    </row>
    <row r="267" spans="4:43" ht="18" customHeight="1">
      <c r="D267" s="19"/>
      <c r="E267" s="250" t="s">
        <v>1297</v>
      </c>
      <c r="F267" s="248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8"/>
      <c r="S267" s="248"/>
      <c r="T267" s="248"/>
      <c r="U267" s="248"/>
      <c r="V267" s="248"/>
      <c r="W267" s="248"/>
      <c r="X267" s="248"/>
      <c r="Y267" s="248"/>
      <c r="Z267" s="248"/>
      <c r="AA267" s="248"/>
      <c r="AB267" s="248"/>
      <c r="AC267" s="248"/>
      <c r="AD267" s="248"/>
      <c r="AE267" s="248"/>
      <c r="AF267" s="248"/>
      <c r="AG267" s="248"/>
      <c r="AH267" s="248"/>
      <c r="AI267" s="248"/>
      <c r="AJ267" s="248"/>
      <c r="AK267" s="248"/>
      <c r="AL267" s="248"/>
      <c r="AM267" s="248"/>
      <c r="AN267" s="248"/>
      <c r="AO267" s="248"/>
      <c r="AP267" s="248"/>
      <c r="AQ267" s="248"/>
    </row>
    <row r="268" spans="4:43" ht="18" customHeight="1">
      <c r="D268" s="19"/>
      <c r="E268" s="250" t="s">
        <v>1298</v>
      </c>
      <c r="F268" s="248"/>
      <c r="G268" s="248"/>
      <c r="H268" s="248"/>
      <c r="I268" s="248"/>
      <c r="J268" s="248"/>
      <c r="K268" s="248"/>
      <c r="L268" s="248"/>
      <c r="M268" s="248"/>
      <c r="N268" s="248"/>
      <c r="O268" s="248"/>
      <c r="P268" s="248"/>
      <c r="Q268" s="248"/>
      <c r="R268" s="248"/>
      <c r="S268" s="248"/>
      <c r="T268" s="248"/>
      <c r="U268" s="248"/>
      <c r="V268" s="248"/>
      <c r="W268" s="248"/>
      <c r="X268" s="248"/>
      <c r="Y268" s="248"/>
      <c r="Z268" s="248"/>
      <c r="AA268" s="248"/>
      <c r="AB268" s="248"/>
      <c r="AC268" s="248"/>
      <c r="AD268" s="248"/>
      <c r="AE268" s="248"/>
      <c r="AF268" s="248"/>
      <c r="AG268" s="248"/>
      <c r="AH268" s="248"/>
      <c r="AI268" s="248"/>
      <c r="AJ268" s="248"/>
      <c r="AK268" s="248"/>
      <c r="AL268" s="248"/>
      <c r="AM268" s="248"/>
      <c r="AN268" s="248"/>
      <c r="AO268" s="248"/>
      <c r="AP268" s="248"/>
      <c r="AQ268" s="248"/>
    </row>
    <row r="269" spans="4:43" ht="18" customHeight="1">
      <c r="D269" s="19"/>
      <c r="E269" s="250"/>
      <c r="F269" s="248"/>
      <c r="G269" s="248"/>
      <c r="H269" s="248"/>
      <c r="I269" s="248"/>
      <c r="J269" s="248"/>
      <c r="K269" s="248"/>
      <c r="L269" s="248"/>
      <c r="M269" s="248"/>
      <c r="N269" s="248"/>
      <c r="O269" s="248"/>
      <c r="P269" s="248"/>
      <c r="Q269" s="248"/>
      <c r="R269" s="248"/>
      <c r="S269" s="248"/>
      <c r="T269" s="248"/>
      <c r="U269" s="248"/>
      <c r="V269" s="248"/>
      <c r="W269" s="248"/>
      <c r="X269" s="248"/>
      <c r="Y269" s="248"/>
      <c r="Z269" s="248"/>
      <c r="AA269" s="248"/>
      <c r="AB269" s="248"/>
      <c r="AC269" s="248"/>
      <c r="AD269" s="248"/>
      <c r="AE269" s="248"/>
      <c r="AF269" s="248"/>
      <c r="AG269" s="248"/>
      <c r="AH269" s="248"/>
      <c r="AI269" s="248"/>
      <c r="AJ269" s="248"/>
      <c r="AK269" s="248"/>
      <c r="AL269" s="248"/>
      <c r="AM269" s="248"/>
      <c r="AN269" s="248"/>
      <c r="AO269" s="248"/>
      <c r="AP269" s="248"/>
      <c r="AQ269" s="248"/>
    </row>
    <row r="270" spans="4:43" ht="18" customHeight="1">
      <c r="D270" s="19"/>
      <c r="E270" s="251" t="s">
        <v>1287</v>
      </c>
      <c r="F270" s="248"/>
      <c r="G270" s="248"/>
      <c r="H270" s="248"/>
      <c r="I270" s="248"/>
      <c r="J270" s="248"/>
      <c r="K270" s="248"/>
      <c r="L270" s="248"/>
      <c r="M270" s="248"/>
      <c r="N270" s="248"/>
      <c r="O270" s="248"/>
      <c r="P270" s="248"/>
      <c r="Q270" s="248"/>
      <c r="R270" s="248"/>
      <c r="S270" s="248"/>
      <c r="T270" s="248"/>
      <c r="U270" s="248"/>
      <c r="V270" s="248"/>
      <c r="W270" s="248"/>
      <c r="X270" s="248"/>
      <c r="Y270" s="248"/>
      <c r="Z270" s="248"/>
      <c r="AA270" s="248"/>
      <c r="AB270" s="248"/>
      <c r="AC270" s="248"/>
      <c r="AD270" s="248"/>
      <c r="AE270" s="248"/>
      <c r="AF270" s="248"/>
      <c r="AG270" s="248"/>
      <c r="AH270" s="248"/>
      <c r="AI270" s="248"/>
      <c r="AJ270" s="248"/>
      <c r="AK270" s="248"/>
      <c r="AL270" s="248"/>
      <c r="AM270" s="248"/>
      <c r="AN270" s="248"/>
      <c r="AO270" s="248"/>
      <c r="AP270" s="248"/>
      <c r="AQ270" s="248"/>
    </row>
    <row r="271" spans="4:43" ht="18" customHeight="1">
      <c r="D271" s="19"/>
      <c r="E271" s="250" t="s">
        <v>1299</v>
      </c>
      <c r="F271" s="248"/>
      <c r="G271" s="248"/>
      <c r="H271" s="248"/>
      <c r="I271" s="248"/>
      <c r="J271" s="248"/>
      <c r="K271" s="248"/>
      <c r="L271" s="248"/>
      <c r="M271" s="248"/>
      <c r="N271" s="248"/>
      <c r="O271" s="248"/>
      <c r="P271" s="248"/>
      <c r="Q271" s="248"/>
      <c r="R271" s="248"/>
      <c r="S271" s="248"/>
      <c r="T271" s="248"/>
      <c r="U271" s="248"/>
      <c r="V271" s="248"/>
      <c r="W271" s="248"/>
      <c r="X271" s="248"/>
      <c r="Y271" s="248"/>
      <c r="Z271" s="248"/>
      <c r="AA271" s="248"/>
      <c r="AB271" s="248"/>
      <c r="AC271" s="248"/>
      <c r="AD271" s="248"/>
      <c r="AE271" s="248"/>
      <c r="AF271" s="248"/>
      <c r="AG271" s="248"/>
      <c r="AH271" s="248"/>
      <c r="AI271" s="248"/>
      <c r="AJ271" s="248"/>
      <c r="AK271" s="248"/>
      <c r="AL271" s="248"/>
      <c r="AM271" s="248"/>
      <c r="AN271" s="248"/>
      <c r="AO271" s="248"/>
      <c r="AP271" s="248"/>
      <c r="AQ271" s="248"/>
    </row>
    <row r="272" spans="4:43" ht="18" customHeight="1">
      <c r="D272" s="19"/>
      <c r="E272" s="250"/>
      <c r="F272" s="248"/>
      <c r="G272" s="248"/>
      <c r="H272" s="248"/>
      <c r="I272" s="248"/>
      <c r="J272" s="248"/>
      <c r="K272" s="248"/>
      <c r="L272" s="248"/>
      <c r="M272" s="248"/>
      <c r="N272" s="248"/>
      <c r="O272" s="248"/>
      <c r="P272" s="248"/>
      <c r="Q272" s="248"/>
      <c r="R272" s="248"/>
      <c r="S272" s="248"/>
      <c r="T272" s="248"/>
      <c r="U272" s="248"/>
      <c r="V272" s="248"/>
      <c r="W272" s="248"/>
      <c r="X272" s="248"/>
      <c r="Y272" s="248"/>
      <c r="Z272" s="248"/>
      <c r="AA272" s="248"/>
      <c r="AB272" s="248"/>
      <c r="AC272" s="248"/>
      <c r="AD272" s="248"/>
      <c r="AE272" s="248"/>
      <c r="AF272" s="248"/>
      <c r="AG272" s="248"/>
      <c r="AH272" s="248"/>
      <c r="AI272" s="248"/>
      <c r="AJ272" s="248"/>
      <c r="AK272" s="248"/>
      <c r="AL272" s="248"/>
      <c r="AM272" s="248"/>
      <c r="AN272" s="248"/>
      <c r="AO272" s="248"/>
      <c r="AP272" s="248"/>
      <c r="AQ272" s="248"/>
    </row>
    <row r="273" spans="4:43" ht="18" customHeight="1">
      <c r="D273" s="19"/>
      <c r="E273" s="251" t="s">
        <v>1288</v>
      </c>
      <c r="F273" s="248"/>
      <c r="G273" s="248"/>
      <c r="H273" s="248"/>
      <c r="I273" s="248"/>
      <c r="J273" s="248"/>
      <c r="K273" s="248"/>
      <c r="L273" s="248"/>
      <c r="M273" s="248"/>
      <c r="N273" s="248"/>
      <c r="O273" s="248"/>
      <c r="P273" s="248"/>
      <c r="Q273" s="248"/>
      <c r="R273" s="248"/>
      <c r="S273" s="248"/>
      <c r="T273" s="248"/>
      <c r="U273" s="248"/>
      <c r="V273" s="248"/>
      <c r="W273" s="248"/>
      <c r="X273" s="248"/>
      <c r="Y273" s="248"/>
      <c r="Z273" s="248"/>
      <c r="AA273" s="248"/>
      <c r="AB273" s="248"/>
      <c r="AC273" s="248"/>
      <c r="AD273" s="248"/>
      <c r="AE273" s="248"/>
      <c r="AF273" s="248"/>
      <c r="AG273" s="248"/>
      <c r="AH273" s="248"/>
      <c r="AI273" s="248"/>
      <c r="AJ273" s="248"/>
      <c r="AK273" s="248"/>
      <c r="AL273" s="248"/>
      <c r="AM273" s="248"/>
      <c r="AN273" s="248"/>
      <c r="AO273" s="248"/>
      <c r="AP273" s="248"/>
      <c r="AQ273" s="248"/>
    </row>
    <row r="274" spans="4:43" ht="18" customHeight="1">
      <c r="D274" s="19"/>
      <c r="E274" s="250" t="s">
        <v>1300</v>
      </c>
      <c r="F274" s="248"/>
      <c r="G274" s="248"/>
      <c r="H274" s="248"/>
      <c r="I274" s="248"/>
      <c r="J274" s="248"/>
      <c r="K274" s="248"/>
      <c r="L274" s="248"/>
      <c r="M274" s="248"/>
      <c r="N274" s="248"/>
      <c r="O274" s="248"/>
      <c r="P274" s="248"/>
      <c r="Q274" s="248"/>
      <c r="R274" s="248"/>
      <c r="S274" s="248"/>
      <c r="T274" s="248"/>
      <c r="U274" s="248"/>
      <c r="V274" s="248"/>
      <c r="W274" s="248"/>
      <c r="X274" s="248"/>
      <c r="Y274" s="248"/>
      <c r="Z274" s="248"/>
      <c r="AA274" s="248"/>
      <c r="AB274" s="248"/>
      <c r="AC274" s="248"/>
      <c r="AD274" s="248"/>
      <c r="AE274" s="248"/>
      <c r="AF274" s="248"/>
      <c r="AG274" s="248"/>
      <c r="AH274" s="248"/>
      <c r="AI274" s="248"/>
      <c r="AJ274" s="248"/>
      <c r="AK274" s="248"/>
      <c r="AL274" s="248"/>
      <c r="AM274" s="248"/>
      <c r="AN274" s="248"/>
      <c r="AO274" s="248"/>
      <c r="AP274" s="248"/>
      <c r="AQ274" s="248"/>
    </row>
    <row r="275" spans="4:43" ht="18" customHeight="1">
      <c r="D275" s="19"/>
      <c r="E275" s="250"/>
      <c r="F275" s="248"/>
      <c r="G275" s="248"/>
      <c r="H275" s="248"/>
      <c r="I275" s="248"/>
      <c r="J275" s="248"/>
      <c r="K275" s="248"/>
      <c r="L275" s="248"/>
      <c r="M275" s="248"/>
      <c r="N275" s="248"/>
      <c r="O275" s="248"/>
      <c r="P275" s="248"/>
      <c r="Q275" s="248"/>
      <c r="R275" s="248"/>
      <c r="S275" s="248"/>
      <c r="T275" s="248"/>
      <c r="U275" s="248"/>
      <c r="V275" s="248"/>
      <c r="W275" s="248"/>
      <c r="X275" s="248"/>
      <c r="Y275" s="248"/>
      <c r="Z275" s="248"/>
      <c r="AA275" s="248"/>
      <c r="AB275" s="248"/>
      <c r="AC275" s="248"/>
      <c r="AD275" s="248"/>
      <c r="AE275" s="248"/>
      <c r="AF275" s="248"/>
      <c r="AG275" s="248"/>
      <c r="AH275" s="248"/>
      <c r="AI275" s="248"/>
      <c r="AJ275" s="248"/>
      <c r="AK275" s="248"/>
      <c r="AL275" s="248"/>
      <c r="AM275" s="248"/>
      <c r="AN275" s="248"/>
      <c r="AO275" s="248"/>
      <c r="AP275" s="248"/>
      <c r="AQ275" s="248"/>
    </row>
    <row r="276" spans="4:43" ht="18" customHeight="1">
      <c r="D276" s="19"/>
      <c r="E276" s="251" t="s">
        <v>1289</v>
      </c>
      <c r="F276" s="248"/>
      <c r="G276" s="248"/>
      <c r="H276" s="248"/>
      <c r="I276" s="248"/>
      <c r="J276" s="248"/>
      <c r="K276" s="248"/>
      <c r="L276" s="248"/>
      <c r="M276" s="248"/>
      <c r="N276" s="248"/>
      <c r="O276" s="248"/>
      <c r="P276" s="248"/>
      <c r="Q276" s="248"/>
      <c r="R276" s="248"/>
      <c r="S276" s="248"/>
      <c r="T276" s="248"/>
      <c r="U276" s="248"/>
      <c r="V276" s="248"/>
      <c r="W276" s="248"/>
      <c r="X276" s="248"/>
      <c r="Y276" s="248"/>
      <c r="Z276" s="248"/>
      <c r="AA276" s="248"/>
      <c r="AB276" s="248"/>
      <c r="AC276" s="248"/>
      <c r="AD276" s="248"/>
      <c r="AE276" s="248"/>
      <c r="AF276" s="248"/>
      <c r="AG276" s="248"/>
      <c r="AH276" s="248"/>
      <c r="AI276" s="248"/>
      <c r="AJ276" s="248"/>
      <c r="AK276" s="248"/>
      <c r="AL276" s="248"/>
      <c r="AM276" s="248"/>
      <c r="AN276" s="248"/>
      <c r="AO276" s="248"/>
      <c r="AP276" s="248"/>
      <c r="AQ276" s="248"/>
    </row>
    <row r="277" spans="4:43" ht="18" customHeight="1">
      <c r="D277" s="19"/>
      <c r="E277" s="250" t="s">
        <v>1301</v>
      </c>
      <c r="F277" s="248"/>
      <c r="G277" s="248"/>
      <c r="H277" s="248"/>
      <c r="I277" s="248"/>
      <c r="J277" s="248"/>
      <c r="K277" s="248"/>
      <c r="L277" s="248"/>
      <c r="M277" s="248"/>
      <c r="N277" s="248"/>
      <c r="O277" s="248"/>
      <c r="P277" s="248"/>
      <c r="Q277" s="248"/>
      <c r="R277" s="248"/>
      <c r="S277" s="248"/>
      <c r="T277" s="248"/>
      <c r="U277" s="248"/>
      <c r="V277" s="248"/>
      <c r="W277" s="248"/>
      <c r="X277" s="248"/>
      <c r="Y277" s="248"/>
      <c r="Z277" s="248"/>
      <c r="AA277" s="248"/>
      <c r="AB277" s="248"/>
      <c r="AC277" s="248"/>
      <c r="AD277" s="248"/>
      <c r="AE277" s="248"/>
      <c r="AF277" s="248"/>
      <c r="AG277" s="248"/>
      <c r="AH277" s="248"/>
      <c r="AI277" s="248"/>
      <c r="AJ277" s="248"/>
      <c r="AK277" s="248"/>
      <c r="AL277" s="248"/>
      <c r="AM277" s="248"/>
      <c r="AN277" s="248"/>
      <c r="AO277" s="248"/>
      <c r="AP277" s="248"/>
      <c r="AQ277" s="248"/>
    </row>
    <row r="278" spans="4:43" ht="18" customHeight="1">
      <c r="D278" s="19"/>
      <c r="E278" s="250" t="s">
        <v>1480</v>
      </c>
      <c r="F278" s="248"/>
      <c r="G278" s="248"/>
      <c r="H278" s="248"/>
      <c r="I278" s="248"/>
      <c r="J278" s="248"/>
      <c r="K278" s="248"/>
      <c r="L278" s="248"/>
      <c r="M278" s="248"/>
      <c r="N278" s="248"/>
      <c r="O278" s="248"/>
      <c r="P278" s="248"/>
      <c r="Q278" s="248"/>
      <c r="R278" s="248"/>
      <c r="S278" s="248"/>
      <c r="T278" s="248"/>
      <c r="U278" s="248"/>
      <c r="V278" s="248"/>
      <c r="W278" s="248"/>
      <c r="X278" s="248"/>
      <c r="Y278" s="248"/>
      <c r="Z278" s="248"/>
      <c r="AA278" s="248"/>
      <c r="AB278" s="248"/>
      <c r="AC278" s="248"/>
      <c r="AD278" s="248"/>
      <c r="AE278" s="248"/>
      <c r="AF278" s="248"/>
      <c r="AG278" s="248"/>
      <c r="AH278" s="248"/>
      <c r="AI278" s="248"/>
      <c r="AJ278" s="248"/>
      <c r="AK278" s="248"/>
      <c r="AL278" s="248"/>
      <c r="AM278" s="248"/>
      <c r="AN278" s="248"/>
      <c r="AO278" s="248"/>
      <c r="AP278" s="248"/>
      <c r="AQ278" s="248"/>
    </row>
    <row r="279" spans="4:43" ht="18" customHeight="1">
      <c r="D279" s="19"/>
      <c r="E279" s="250" t="s">
        <v>1481</v>
      </c>
      <c r="F279" s="248"/>
      <c r="G279" s="248"/>
      <c r="H279" s="248"/>
      <c r="I279" s="248"/>
      <c r="J279" s="248"/>
      <c r="K279" s="248"/>
      <c r="L279" s="248"/>
      <c r="M279" s="248"/>
      <c r="N279" s="248"/>
      <c r="O279" s="248"/>
      <c r="P279" s="248"/>
      <c r="Q279" s="248"/>
      <c r="R279" s="248"/>
      <c r="S279" s="248"/>
      <c r="T279" s="248"/>
      <c r="U279" s="248"/>
      <c r="V279" s="248"/>
      <c r="W279" s="248"/>
      <c r="X279" s="248"/>
      <c r="Y279" s="248"/>
      <c r="Z279" s="248"/>
      <c r="AA279" s="248"/>
      <c r="AB279" s="248"/>
      <c r="AC279" s="248"/>
      <c r="AD279" s="248"/>
      <c r="AE279" s="248"/>
      <c r="AF279" s="248"/>
      <c r="AG279" s="248"/>
      <c r="AH279" s="248"/>
      <c r="AI279" s="248"/>
      <c r="AJ279" s="248"/>
      <c r="AK279" s="248"/>
      <c r="AL279" s="248"/>
      <c r="AM279" s="248"/>
      <c r="AN279" s="248"/>
      <c r="AO279" s="248"/>
      <c r="AP279" s="248"/>
      <c r="AQ279" s="248"/>
    </row>
    <row r="280" spans="4:43" ht="18" customHeight="1">
      <c r="D280" s="19"/>
      <c r="E280" s="250" t="s">
        <v>1442</v>
      </c>
      <c r="F280" s="248"/>
      <c r="G280" s="248"/>
      <c r="H280" s="248"/>
      <c r="I280" s="248"/>
      <c r="J280" s="248"/>
      <c r="K280" s="248"/>
      <c r="L280" s="248"/>
      <c r="M280" s="248"/>
      <c r="N280" s="248"/>
      <c r="O280" s="248"/>
      <c r="P280" s="248"/>
      <c r="Q280" s="248"/>
      <c r="R280" s="248"/>
      <c r="S280" s="248"/>
      <c r="T280" s="248"/>
      <c r="U280" s="248"/>
      <c r="V280" s="248"/>
      <c r="W280" s="248"/>
      <c r="X280" s="248"/>
      <c r="Y280" s="248"/>
      <c r="Z280" s="248"/>
      <c r="AA280" s="248"/>
      <c r="AB280" s="248"/>
      <c r="AC280" s="248"/>
      <c r="AD280" s="248"/>
      <c r="AE280" s="248"/>
      <c r="AF280" s="248"/>
      <c r="AG280" s="248"/>
      <c r="AH280" s="248"/>
      <c r="AI280" s="248"/>
      <c r="AJ280" s="248"/>
      <c r="AK280" s="248"/>
      <c r="AL280" s="248"/>
      <c r="AM280" s="248"/>
      <c r="AN280" s="248"/>
      <c r="AO280" s="248"/>
      <c r="AP280" s="248"/>
      <c r="AQ280" s="248"/>
    </row>
    <row r="281" spans="4:43" ht="18" customHeight="1">
      <c r="D281" s="19"/>
      <c r="E281" s="250" t="s">
        <v>1229</v>
      </c>
      <c r="F281" s="248"/>
      <c r="G281" s="248"/>
      <c r="H281" s="248"/>
      <c r="I281" s="248"/>
      <c r="J281" s="248"/>
      <c r="K281" s="248"/>
      <c r="L281" s="248"/>
      <c r="M281" s="248"/>
      <c r="N281" s="248"/>
      <c r="O281" s="248"/>
      <c r="P281" s="248"/>
      <c r="Q281" s="248"/>
      <c r="R281" s="248"/>
      <c r="S281" s="248"/>
      <c r="T281" s="248"/>
      <c r="U281" s="248"/>
      <c r="V281" s="248"/>
      <c r="W281" s="248"/>
      <c r="X281" s="248"/>
      <c r="Y281" s="248"/>
      <c r="Z281" s="248"/>
      <c r="AA281" s="248"/>
      <c r="AB281" s="248"/>
      <c r="AC281" s="248"/>
      <c r="AD281" s="248"/>
      <c r="AE281" s="248"/>
      <c r="AF281" s="248"/>
      <c r="AG281" s="248"/>
      <c r="AH281" s="248"/>
      <c r="AI281" s="248"/>
      <c r="AJ281" s="248"/>
      <c r="AK281" s="248"/>
      <c r="AL281" s="248"/>
      <c r="AM281" s="248"/>
      <c r="AN281" s="248"/>
      <c r="AO281" s="248"/>
      <c r="AP281" s="248"/>
      <c r="AQ281" s="248"/>
    </row>
    <row r="282" spans="4:43" ht="18" customHeight="1">
      <c r="D282" s="19"/>
      <c r="E282" s="250"/>
      <c r="F282" s="248"/>
      <c r="G282" s="248"/>
      <c r="H282" s="248"/>
      <c r="I282" s="248"/>
      <c r="J282" s="248"/>
      <c r="K282" s="248"/>
      <c r="L282" s="248"/>
      <c r="M282" s="248"/>
      <c r="N282" s="248"/>
      <c r="O282" s="248"/>
      <c r="P282" s="248"/>
      <c r="Q282" s="248"/>
      <c r="R282" s="248"/>
      <c r="S282" s="248"/>
      <c r="T282" s="248"/>
      <c r="U282" s="248"/>
      <c r="V282" s="248"/>
      <c r="W282" s="248"/>
      <c r="X282" s="248"/>
      <c r="Y282" s="248"/>
      <c r="Z282" s="248"/>
      <c r="AA282" s="248"/>
      <c r="AB282" s="248"/>
      <c r="AC282" s="248"/>
      <c r="AD282" s="248"/>
      <c r="AE282" s="248"/>
      <c r="AF282" s="248"/>
      <c r="AG282" s="248"/>
      <c r="AH282" s="248"/>
      <c r="AI282" s="248"/>
      <c r="AJ282" s="248"/>
      <c r="AK282" s="248"/>
      <c r="AL282" s="248"/>
      <c r="AM282" s="248"/>
      <c r="AN282" s="248"/>
      <c r="AO282" s="248"/>
      <c r="AP282" s="248"/>
      <c r="AQ282" s="248"/>
    </row>
    <row r="283" spans="4:43" ht="18" customHeight="1">
      <c r="D283" s="19"/>
      <c r="E283" s="251" t="s">
        <v>1290</v>
      </c>
      <c r="F283" s="248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8"/>
      <c r="S283" s="248"/>
      <c r="T283" s="248"/>
      <c r="U283" s="248"/>
      <c r="V283" s="248"/>
      <c r="W283" s="248"/>
      <c r="X283" s="248"/>
      <c r="Y283" s="248"/>
      <c r="Z283" s="248"/>
      <c r="AA283" s="248"/>
      <c r="AB283" s="248"/>
      <c r="AC283" s="248"/>
      <c r="AD283" s="248"/>
      <c r="AE283" s="248"/>
      <c r="AF283" s="248"/>
      <c r="AG283" s="248"/>
      <c r="AH283" s="248"/>
      <c r="AI283" s="248"/>
      <c r="AJ283" s="248"/>
      <c r="AK283" s="248"/>
      <c r="AL283" s="248"/>
      <c r="AM283" s="248"/>
      <c r="AN283" s="248"/>
      <c r="AO283" s="248"/>
      <c r="AP283" s="248"/>
      <c r="AQ283" s="248"/>
    </row>
    <row r="284" spans="4:43" ht="18" customHeight="1">
      <c r="D284" s="19"/>
      <c r="E284" s="250" t="s">
        <v>1302</v>
      </c>
      <c r="F284" s="248"/>
      <c r="G284" s="248"/>
      <c r="H284" s="248"/>
      <c r="I284" s="248"/>
      <c r="J284" s="248"/>
      <c r="K284" s="248"/>
      <c r="L284" s="248"/>
      <c r="M284" s="248"/>
      <c r="N284" s="248"/>
      <c r="O284" s="248"/>
      <c r="P284" s="248"/>
      <c r="Q284" s="248"/>
      <c r="R284" s="248"/>
      <c r="S284" s="248"/>
      <c r="T284" s="248"/>
      <c r="U284" s="248"/>
      <c r="V284" s="248"/>
      <c r="W284" s="248"/>
      <c r="X284" s="248"/>
      <c r="Y284" s="248"/>
      <c r="Z284" s="248"/>
      <c r="AA284" s="248"/>
      <c r="AB284" s="248"/>
      <c r="AC284" s="248"/>
      <c r="AD284" s="248"/>
      <c r="AE284" s="248"/>
      <c r="AF284" s="248"/>
      <c r="AG284" s="248"/>
      <c r="AH284" s="248"/>
      <c r="AI284" s="248"/>
      <c r="AJ284" s="248"/>
      <c r="AK284" s="248"/>
      <c r="AL284" s="248"/>
      <c r="AM284" s="248"/>
      <c r="AN284" s="248"/>
      <c r="AO284" s="248"/>
      <c r="AP284" s="248"/>
      <c r="AQ284" s="248"/>
    </row>
    <row r="285" spans="4:43" ht="18" customHeight="1">
      <c r="D285" s="19"/>
      <c r="E285" s="250" t="s">
        <v>1482</v>
      </c>
      <c r="F285" s="248"/>
      <c r="G285" s="248"/>
      <c r="H285" s="248"/>
      <c r="I285" s="248"/>
      <c r="J285" s="248"/>
      <c r="K285" s="248"/>
      <c r="L285" s="248"/>
      <c r="M285" s="248"/>
      <c r="N285" s="248"/>
      <c r="O285" s="248"/>
      <c r="P285" s="248"/>
      <c r="Q285" s="248"/>
      <c r="R285" s="248"/>
      <c r="S285" s="248"/>
      <c r="T285" s="248"/>
      <c r="U285" s="248"/>
      <c r="V285" s="248"/>
      <c r="W285" s="248"/>
      <c r="X285" s="248"/>
      <c r="Y285" s="248"/>
      <c r="Z285" s="248"/>
      <c r="AA285" s="248"/>
      <c r="AB285" s="248"/>
      <c r="AC285" s="248"/>
      <c r="AD285" s="248"/>
      <c r="AE285" s="248"/>
      <c r="AF285" s="248"/>
      <c r="AG285" s="248"/>
      <c r="AH285" s="248"/>
      <c r="AI285" s="248"/>
      <c r="AJ285" s="248"/>
      <c r="AK285" s="248"/>
      <c r="AL285" s="248"/>
      <c r="AM285" s="248"/>
      <c r="AN285" s="248"/>
      <c r="AO285" s="248"/>
      <c r="AP285" s="248"/>
      <c r="AQ285" s="248"/>
    </row>
    <row r="286" spans="4:43" ht="18" customHeight="1">
      <c r="D286" s="19"/>
      <c r="E286" s="250" t="s">
        <v>1483</v>
      </c>
      <c r="F286" s="248"/>
      <c r="G286" s="248"/>
      <c r="H286" s="248"/>
      <c r="I286" s="248"/>
      <c r="J286" s="248"/>
      <c r="K286" s="248"/>
      <c r="L286" s="248"/>
      <c r="M286" s="248"/>
      <c r="N286" s="248"/>
      <c r="O286" s="248"/>
      <c r="P286" s="248"/>
      <c r="Q286" s="248"/>
      <c r="R286" s="248"/>
      <c r="S286" s="248"/>
      <c r="T286" s="248"/>
      <c r="U286" s="248"/>
      <c r="V286" s="248"/>
      <c r="W286" s="248"/>
      <c r="X286" s="248"/>
      <c r="Y286" s="248"/>
      <c r="Z286" s="248"/>
      <c r="AA286" s="248"/>
      <c r="AB286" s="248"/>
      <c r="AC286" s="248"/>
      <c r="AD286" s="248"/>
      <c r="AE286" s="248"/>
      <c r="AF286" s="248"/>
      <c r="AG286" s="248"/>
      <c r="AH286" s="248"/>
      <c r="AI286" s="248"/>
      <c r="AJ286" s="248"/>
      <c r="AK286" s="248"/>
      <c r="AL286" s="248"/>
      <c r="AM286" s="248"/>
      <c r="AN286" s="248"/>
      <c r="AO286" s="248"/>
      <c r="AP286" s="248"/>
      <c r="AQ286" s="248"/>
    </row>
    <row r="287" spans="4:43" ht="18" customHeight="1">
      <c r="D287" s="19"/>
      <c r="E287" s="250" t="s">
        <v>1442</v>
      </c>
      <c r="F287" s="248"/>
      <c r="G287" s="248"/>
      <c r="H287" s="248"/>
      <c r="I287" s="248"/>
      <c r="J287" s="248"/>
      <c r="K287" s="248"/>
      <c r="L287" s="248"/>
      <c r="M287" s="248"/>
      <c r="N287" s="248"/>
      <c r="O287" s="248"/>
      <c r="P287" s="248"/>
      <c r="Q287" s="248"/>
      <c r="R287" s="248"/>
      <c r="S287" s="248"/>
      <c r="T287" s="248"/>
      <c r="U287" s="248"/>
      <c r="V287" s="248"/>
      <c r="W287" s="248"/>
      <c r="X287" s="248"/>
      <c r="Y287" s="248"/>
      <c r="Z287" s="248"/>
      <c r="AA287" s="248"/>
      <c r="AB287" s="248"/>
      <c r="AC287" s="248"/>
      <c r="AD287" s="248"/>
      <c r="AE287" s="248"/>
      <c r="AF287" s="248"/>
      <c r="AG287" s="248"/>
      <c r="AH287" s="248"/>
      <c r="AI287" s="248"/>
      <c r="AJ287" s="248"/>
      <c r="AK287" s="248"/>
      <c r="AL287" s="248"/>
      <c r="AM287" s="248"/>
      <c r="AN287" s="248"/>
      <c r="AO287" s="248"/>
      <c r="AP287" s="248"/>
      <c r="AQ287" s="248"/>
    </row>
    <row r="288" spans="4:43" ht="18" customHeight="1">
      <c r="D288" s="19"/>
      <c r="E288" s="250" t="s">
        <v>1229</v>
      </c>
      <c r="F288" s="248"/>
      <c r="G288" s="248"/>
      <c r="H288" s="248"/>
      <c r="I288" s="248"/>
      <c r="J288" s="248"/>
      <c r="K288" s="248"/>
      <c r="L288" s="248"/>
      <c r="M288" s="248"/>
      <c r="N288" s="248"/>
      <c r="O288" s="248"/>
      <c r="P288" s="248"/>
      <c r="Q288" s="248"/>
      <c r="R288" s="248"/>
      <c r="S288" s="248"/>
      <c r="T288" s="248"/>
      <c r="U288" s="248"/>
      <c r="V288" s="248"/>
      <c r="W288" s="248"/>
      <c r="X288" s="248"/>
      <c r="Y288" s="248"/>
      <c r="Z288" s="248"/>
      <c r="AA288" s="248"/>
      <c r="AB288" s="248"/>
      <c r="AC288" s="248"/>
      <c r="AD288" s="248"/>
      <c r="AE288" s="248"/>
      <c r="AF288" s="248"/>
      <c r="AG288" s="248"/>
      <c r="AH288" s="248"/>
      <c r="AI288" s="248"/>
      <c r="AJ288" s="248"/>
      <c r="AK288" s="248"/>
      <c r="AL288" s="248"/>
      <c r="AM288" s="248"/>
      <c r="AN288" s="248"/>
      <c r="AO288" s="248"/>
      <c r="AP288" s="248"/>
      <c r="AQ288" s="248"/>
    </row>
    <row r="289" spans="4:43" ht="18" customHeight="1">
      <c r="D289" s="19"/>
      <c r="E289" s="250"/>
      <c r="F289" s="248"/>
      <c r="G289" s="248"/>
      <c r="H289" s="248"/>
      <c r="I289" s="248"/>
      <c r="J289" s="248"/>
      <c r="K289" s="248"/>
      <c r="L289" s="248"/>
      <c r="M289" s="248"/>
      <c r="N289" s="248"/>
      <c r="O289" s="248"/>
      <c r="P289" s="248"/>
      <c r="Q289" s="248"/>
      <c r="R289" s="248"/>
      <c r="S289" s="248"/>
      <c r="T289" s="248"/>
      <c r="U289" s="248"/>
      <c r="V289" s="248"/>
      <c r="W289" s="248"/>
      <c r="X289" s="248"/>
      <c r="Y289" s="248"/>
      <c r="Z289" s="248"/>
      <c r="AA289" s="248"/>
      <c r="AB289" s="248"/>
      <c r="AC289" s="248"/>
      <c r="AD289" s="248"/>
      <c r="AE289" s="248"/>
      <c r="AF289" s="248"/>
      <c r="AG289" s="248"/>
      <c r="AH289" s="248"/>
      <c r="AI289" s="248"/>
      <c r="AJ289" s="248"/>
      <c r="AK289" s="248"/>
      <c r="AL289" s="248"/>
      <c r="AM289" s="248"/>
      <c r="AN289" s="248"/>
      <c r="AO289" s="248"/>
      <c r="AP289" s="248"/>
      <c r="AQ289" s="248"/>
    </row>
    <row r="290" spans="4:43" ht="18" customHeight="1">
      <c r="D290" s="19"/>
      <c r="E290" s="251" t="s">
        <v>1291</v>
      </c>
      <c r="F290" s="248"/>
      <c r="G290" s="248"/>
      <c r="H290" s="248"/>
      <c r="I290" s="248"/>
      <c r="J290" s="248"/>
      <c r="K290" s="248"/>
      <c r="L290" s="248"/>
      <c r="M290" s="248"/>
      <c r="N290" s="248"/>
      <c r="O290" s="248"/>
      <c r="P290" s="248"/>
      <c r="Q290" s="248"/>
      <c r="R290" s="248"/>
      <c r="S290" s="248"/>
      <c r="T290" s="248"/>
      <c r="U290" s="248"/>
      <c r="V290" s="248"/>
      <c r="W290" s="248"/>
      <c r="X290" s="248"/>
      <c r="Y290" s="248"/>
      <c r="Z290" s="248"/>
      <c r="AA290" s="248"/>
      <c r="AB290" s="248"/>
      <c r="AC290" s="248"/>
      <c r="AD290" s="248"/>
      <c r="AE290" s="248"/>
      <c r="AF290" s="248"/>
      <c r="AG290" s="248"/>
      <c r="AH290" s="248"/>
      <c r="AI290" s="248"/>
      <c r="AJ290" s="248"/>
      <c r="AK290" s="248"/>
      <c r="AL290" s="248"/>
      <c r="AM290" s="248"/>
      <c r="AN290" s="248"/>
      <c r="AO290" s="248"/>
      <c r="AP290" s="248"/>
      <c r="AQ290" s="248"/>
    </row>
    <row r="291" spans="4:43" ht="18" customHeight="1">
      <c r="D291" s="19"/>
      <c r="E291" s="250" t="s">
        <v>1303</v>
      </c>
      <c r="F291" s="248"/>
      <c r="G291" s="248"/>
      <c r="H291" s="248"/>
      <c r="I291" s="248"/>
      <c r="J291" s="248"/>
      <c r="K291" s="248"/>
      <c r="L291" s="248"/>
      <c r="M291" s="248"/>
      <c r="N291" s="248"/>
      <c r="O291" s="248"/>
      <c r="P291" s="248"/>
      <c r="Q291" s="248"/>
      <c r="R291" s="248"/>
      <c r="S291" s="248"/>
      <c r="T291" s="248"/>
      <c r="U291" s="248"/>
      <c r="V291" s="248"/>
      <c r="W291" s="248"/>
      <c r="X291" s="248"/>
      <c r="Y291" s="248"/>
      <c r="Z291" s="248"/>
      <c r="AA291" s="248"/>
      <c r="AB291" s="248"/>
      <c r="AC291" s="248"/>
      <c r="AD291" s="248"/>
      <c r="AE291" s="248"/>
      <c r="AF291" s="248"/>
      <c r="AG291" s="248"/>
      <c r="AH291" s="248"/>
      <c r="AI291" s="248"/>
      <c r="AJ291" s="248"/>
      <c r="AK291" s="248"/>
      <c r="AL291" s="248"/>
      <c r="AM291" s="248"/>
      <c r="AN291" s="248"/>
      <c r="AO291" s="248"/>
      <c r="AP291" s="248"/>
      <c r="AQ291" s="248"/>
    </row>
    <row r="292" spans="4:43" ht="18" customHeight="1">
      <c r="D292" s="19"/>
      <c r="E292" s="250" t="s">
        <v>1484</v>
      </c>
      <c r="F292" s="249"/>
      <c r="G292" s="249"/>
      <c r="H292" s="249"/>
      <c r="I292" s="249"/>
      <c r="J292" s="249"/>
      <c r="K292" s="249"/>
      <c r="L292" s="249"/>
      <c r="M292" s="249"/>
      <c r="N292" s="249"/>
      <c r="O292" s="249"/>
      <c r="P292" s="249"/>
      <c r="Q292" s="249"/>
      <c r="R292" s="249"/>
      <c r="S292" s="249"/>
      <c r="T292" s="249"/>
      <c r="U292" s="249"/>
      <c r="V292" s="249"/>
      <c r="W292" s="249"/>
      <c r="X292" s="249"/>
      <c r="Y292" s="249"/>
      <c r="Z292" s="249"/>
      <c r="AA292" s="249"/>
      <c r="AB292" s="249"/>
      <c r="AC292" s="249"/>
      <c r="AD292" s="248"/>
      <c r="AE292" s="248"/>
      <c r="AF292" s="248"/>
      <c r="AG292" s="248"/>
      <c r="AH292" s="248"/>
      <c r="AI292" s="248"/>
      <c r="AJ292" s="248"/>
      <c r="AK292" s="248"/>
      <c r="AL292" s="248"/>
      <c r="AM292" s="248"/>
      <c r="AN292" s="248"/>
      <c r="AO292" s="248"/>
      <c r="AP292" s="248"/>
      <c r="AQ292" s="248"/>
    </row>
    <row r="293" spans="4:43" ht="18" customHeight="1">
      <c r="D293" s="19"/>
      <c r="E293" s="250" t="s">
        <v>1485</v>
      </c>
      <c r="F293" s="249"/>
      <c r="G293" s="249"/>
      <c r="H293" s="249"/>
      <c r="I293" s="249"/>
      <c r="J293" s="249"/>
      <c r="K293" s="249"/>
      <c r="L293" s="249"/>
      <c r="M293" s="249"/>
      <c r="N293" s="249"/>
      <c r="O293" s="249"/>
      <c r="P293" s="249"/>
      <c r="Q293" s="249"/>
      <c r="R293" s="249"/>
      <c r="S293" s="249"/>
      <c r="T293" s="249"/>
      <c r="U293" s="249"/>
      <c r="V293" s="249"/>
      <c r="W293" s="249"/>
      <c r="X293" s="249"/>
      <c r="Y293" s="249"/>
      <c r="Z293" s="249"/>
      <c r="AA293" s="249"/>
      <c r="AB293" s="249"/>
      <c r="AC293" s="249"/>
      <c r="AD293" s="248"/>
      <c r="AE293" s="248"/>
      <c r="AF293" s="248"/>
      <c r="AG293" s="248"/>
      <c r="AH293" s="248"/>
      <c r="AI293" s="248"/>
      <c r="AJ293" s="248"/>
      <c r="AK293" s="248"/>
      <c r="AL293" s="248"/>
      <c r="AM293" s="248"/>
      <c r="AN293" s="248"/>
      <c r="AO293" s="248"/>
      <c r="AP293" s="248"/>
      <c r="AQ293" s="248"/>
    </row>
    <row r="294" spans="4:43" ht="18" customHeight="1">
      <c r="D294" s="19"/>
      <c r="E294" s="250" t="s">
        <v>1486</v>
      </c>
      <c r="F294" s="249"/>
      <c r="G294" s="249"/>
      <c r="H294" s="249"/>
      <c r="I294" s="249"/>
      <c r="J294" s="249"/>
      <c r="K294" s="249"/>
      <c r="L294" s="249"/>
      <c r="M294" s="249"/>
      <c r="N294" s="249"/>
      <c r="O294" s="249"/>
      <c r="P294" s="249"/>
      <c r="Q294" s="249"/>
      <c r="R294" s="249"/>
      <c r="S294" s="249"/>
      <c r="T294" s="249"/>
      <c r="U294" s="249"/>
      <c r="V294" s="249"/>
      <c r="W294" s="249"/>
      <c r="X294" s="249"/>
      <c r="Y294" s="249"/>
      <c r="Z294" s="249"/>
      <c r="AA294" s="249"/>
      <c r="AB294" s="249"/>
      <c r="AC294" s="249"/>
      <c r="AD294" s="248"/>
      <c r="AE294" s="248"/>
      <c r="AF294" s="248"/>
      <c r="AG294" s="248"/>
      <c r="AH294" s="248"/>
      <c r="AI294" s="248"/>
      <c r="AJ294" s="248"/>
      <c r="AK294" s="248"/>
      <c r="AL294" s="248"/>
      <c r="AM294" s="248"/>
      <c r="AN294" s="248"/>
      <c r="AO294" s="248"/>
      <c r="AP294" s="248"/>
      <c r="AQ294" s="248"/>
    </row>
    <row r="295" spans="4:43" ht="18" customHeight="1">
      <c r="D295" s="19"/>
      <c r="E295" s="250" t="s">
        <v>1438</v>
      </c>
      <c r="F295" s="249"/>
      <c r="G295" s="249"/>
      <c r="H295" s="249"/>
      <c r="I295" s="249"/>
      <c r="J295" s="249"/>
      <c r="K295" s="249"/>
      <c r="L295" s="249"/>
      <c r="M295" s="249"/>
      <c r="N295" s="249"/>
      <c r="O295" s="249"/>
      <c r="P295" s="249"/>
      <c r="Q295" s="249"/>
      <c r="R295" s="249"/>
      <c r="S295" s="249"/>
      <c r="T295" s="249"/>
      <c r="U295" s="249"/>
      <c r="V295" s="249"/>
      <c r="W295" s="249"/>
      <c r="X295" s="249"/>
      <c r="Y295" s="249"/>
      <c r="Z295" s="249"/>
      <c r="AA295" s="249"/>
      <c r="AB295" s="249"/>
      <c r="AC295" s="249"/>
      <c r="AD295" s="248"/>
      <c r="AE295" s="248"/>
      <c r="AF295" s="248"/>
      <c r="AG295" s="248"/>
      <c r="AH295" s="248"/>
      <c r="AI295" s="248"/>
      <c r="AJ295" s="248"/>
      <c r="AK295" s="248"/>
      <c r="AL295" s="248"/>
      <c r="AM295" s="248"/>
      <c r="AN295" s="248"/>
      <c r="AO295" s="248"/>
      <c r="AP295" s="248"/>
      <c r="AQ295" s="248"/>
    </row>
    <row r="296" spans="4:43" ht="18" customHeight="1">
      <c r="D296" s="19"/>
      <c r="E296" s="250"/>
      <c r="F296" s="249"/>
      <c r="G296" s="249"/>
      <c r="H296" s="249"/>
      <c r="I296" s="249"/>
      <c r="J296" s="249"/>
      <c r="K296" s="249"/>
      <c r="L296" s="249"/>
      <c r="M296" s="249"/>
      <c r="N296" s="249"/>
      <c r="O296" s="249"/>
      <c r="P296" s="249"/>
      <c r="Q296" s="249"/>
      <c r="R296" s="249"/>
      <c r="S296" s="249"/>
      <c r="T296" s="249"/>
      <c r="U296" s="249"/>
      <c r="V296" s="249"/>
      <c r="W296" s="249"/>
      <c r="X296" s="249"/>
      <c r="Y296" s="249"/>
      <c r="Z296" s="249"/>
      <c r="AA296" s="249"/>
      <c r="AB296" s="249"/>
      <c r="AC296" s="249"/>
      <c r="AD296" s="248"/>
      <c r="AE296" s="248"/>
      <c r="AF296" s="248"/>
      <c r="AG296" s="248"/>
      <c r="AH296" s="248"/>
      <c r="AI296" s="248"/>
      <c r="AJ296" s="248"/>
      <c r="AK296" s="248"/>
      <c r="AL296" s="248"/>
      <c r="AM296" s="248"/>
      <c r="AN296" s="248"/>
      <c r="AO296" s="248"/>
      <c r="AP296" s="248"/>
      <c r="AQ296" s="248"/>
    </row>
    <row r="297" spans="4:43" ht="18" customHeight="1">
      <c r="D297" s="19"/>
      <c r="E297" s="250" t="s">
        <v>1487</v>
      </c>
      <c r="F297" s="249"/>
      <c r="G297" s="249"/>
      <c r="H297" s="249"/>
      <c r="I297" s="249"/>
      <c r="J297" s="249"/>
      <c r="K297" s="249"/>
      <c r="L297" s="249"/>
      <c r="M297" s="249"/>
      <c r="N297" s="249"/>
      <c r="O297" s="249"/>
      <c r="P297" s="249"/>
      <c r="Q297" s="249"/>
      <c r="R297" s="249"/>
      <c r="S297" s="249"/>
      <c r="T297" s="249"/>
      <c r="U297" s="249"/>
      <c r="V297" s="249"/>
      <c r="W297" s="249"/>
      <c r="X297" s="249"/>
      <c r="Y297" s="249"/>
      <c r="Z297" s="249"/>
      <c r="AA297" s="249"/>
      <c r="AB297" s="249"/>
      <c r="AC297" s="249"/>
      <c r="AD297" s="248"/>
      <c r="AE297" s="248"/>
      <c r="AF297" s="248"/>
      <c r="AG297" s="248"/>
      <c r="AH297" s="248"/>
      <c r="AI297" s="248"/>
      <c r="AJ297" s="248"/>
      <c r="AK297" s="248"/>
      <c r="AL297" s="248"/>
      <c r="AM297" s="248"/>
      <c r="AN297" s="248"/>
      <c r="AO297" s="248"/>
      <c r="AP297" s="248"/>
      <c r="AQ297" s="248"/>
    </row>
    <row r="298" spans="4:43" ht="18" customHeight="1">
      <c r="D298" s="19"/>
      <c r="E298" s="250" t="s">
        <v>1488</v>
      </c>
      <c r="F298" s="249"/>
      <c r="G298" s="249"/>
      <c r="H298" s="249"/>
      <c r="I298" s="249"/>
      <c r="J298" s="249"/>
      <c r="K298" s="249"/>
      <c r="L298" s="249"/>
      <c r="M298" s="249"/>
      <c r="N298" s="249"/>
      <c r="O298" s="249"/>
      <c r="P298" s="249"/>
      <c r="Q298" s="249"/>
      <c r="R298" s="249"/>
      <c r="S298" s="249"/>
      <c r="T298" s="249"/>
      <c r="U298" s="249"/>
      <c r="V298" s="249"/>
      <c r="W298" s="249"/>
      <c r="X298" s="249"/>
      <c r="Y298" s="249"/>
      <c r="Z298" s="249"/>
      <c r="AA298" s="249"/>
      <c r="AB298" s="249"/>
      <c r="AC298" s="249"/>
      <c r="AD298" s="248"/>
      <c r="AE298" s="248"/>
      <c r="AF298" s="248"/>
      <c r="AG298" s="248"/>
      <c r="AH298" s="248"/>
      <c r="AI298" s="248"/>
      <c r="AJ298" s="248"/>
      <c r="AK298" s="248"/>
      <c r="AL298" s="248"/>
      <c r="AM298" s="248"/>
      <c r="AN298" s="248"/>
      <c r="AO298" s="248"/>
      <c r="AP298" s="248"/>
      <c r="AQ298" s="248"/>
    </row>
    <row r="299" spans="4:43" ht="18" customHeight="1">
      <c r="D299" s="19"/>
      <c r="E299" s="250" t="s">
        <v>1489</v>
      </c>
      <c r="F299" s="249"/>
      <c r="G299" s="249"/>
      <c r="H299" s="249"/>
      <c r="I299" s="249"/>
      <c r="J299" s="249"/>
      <c r="K299" s="249"/>
      <c r="L299" s="249"/>
      <c r="M299" s="249"/>
      <c r="N299" s="249"/>
      <c r="O299" s="249"/>
      <c r="P299" s="249"/>
      <c r="Q299" s="249"/>
      <c r="R299" s="249"/>
      <c r="S299" s="249"/>
      <c r="T299" s="249"/>
      <c r="U299" s="249"/>
      <c r="V299" s="249"/>
      <c r="W299" s="249"/>
      <c r="X299" s="249"/>
      <c r="Y299" s="249"/>
      <c r="Z299" s="249"/>
      <c r="AA299" s="249"/>
      <c r="AB299" s="249"/>
      <c r="AC299" s="249"/>
      <c r="AD299" s="248"/>
      <c r="AE299" s="248"/>
      <c r="AF299" s="248"/>
      <c r="AG299" s="248"/>
      <c r="AH299" s="248"/>
      <c r="AI299" s="248"/>
      <c r="AJ299" s="248"/>
      <c r="AK299" s="248"/>
      <c r="AL299" s="248"/>
      <c r="AM299" s="248"/>
      <c r="AN299" s="248"/>
      <c r="AO299" s="248"/>
      <c r="AP299" s="248"/>
      <c r="AQ299" s="248"/>
    </row>
    <row r="300" spans="4:43" ht="18" customHeight="1">
      <c r="D300" s="19"/>
      <c r="E300" s="250" t="s">
        <v>1438</v>
      </c>
      <c r="F300" s="249"/>
      <c r="G300" s="249"/>
      <c r="H300" s="249"/>
      <c r="I300" s="249"/>
      <c r="J300" s="249"/>
      <c r="K300" s="249"/>
      <c r="L300" s="249"/>
      <c r="M300" s="249"/>
      <c r="N300" s="249"/>
      <c r="O300" s="249"/>
      <c r="P300" s="249"/>
      <c r="Q300" s="249"/>
      <c r="R300" s="249"/>
      <c r="S300" s="249"/>
      <c r="T300" s="249"/>
      <c r="U300" s="249"/>
      <c r="V300" s="249"/>
      <c r="W300" s="249"/>
      <c r="X300" s="249"/>
      <c r="Y300" s="249"/>
      <c r="Z300" s="249"/>
      <c r="AA300" s="249"/>
      <c r="AB300" s="249"/>
      <c r="AC300" s="249"/>
      <c r="AD300" s="248"/>
      <c r="AE300" s="248"/>
      <c r="AF300" s="248"/>
      <c r="AG300" s="248"/>
      <c r="AH300" s="248"/>
      <c r="AI300" s="248"/>
      <c r="AJ300" s="248"/>
      <c r="AK300" s="248"/>
      <c r="AL300" s="248"/>
      <c r="AM300" s="248"/>
      <c r="AN300" s="248"/>
      <c r="AO300" s="248"/>
      <c r="AP300" s="248"/>
      <c r="AQ300" s="248"/>
    </row>
    <row r="301" spans="4:43" ht="18" customHeight="1">
      <c r="D301" s="19"/>
      <c r="E301" s="250" t="s">
        <v>1262</v>
      </c>
      <c r="F301" s="249"/>
      <c r="G301" s="249"/>
      <c r="H301" s="249"/>
      <c r="I301" s="249"/>
      <c r="J301" s="249"/>
      <c r="K301" s="249"/>
      <c r="L301" s="249"/>
      <c r="M301" s="249"/>
      <c r="N301" s="249"/>
      <c r="O301" s="249"/>
      <c r="P301" s="249"/>
      <c r="Q301" s="249"/>
      <c r="R301" s="249"/>
      <c r="S301" s="249"/>
      <c r="T301" s="249"/>
      <c r="U301" s="249"/>
      <c r="V301" s="249"/>
      <c r="W301" s="249"/>
      <c r="X301" s="249"/>
      <c r="Y301" s="249"/>
      <c r="Z301" s="249"/>
      <c r="AA301" s="249"/>
      <c r="AB301" s="249"/>
      <c r="AC301" s="249"/>
      <c r="AD301" s="248"/>
      <c r="AE301" s="248"/>
      <c r="AF301" s="248"/>
      <c r="AG301" s="248"/>
      <c r="AH301" s="248"/>
      <c r="AI301" s="248"/>
      <c r="AJ301" s="248"/>
      <c r="AK301" s="248"/>
      <c r="AL301" s="248"/>
      <c r="AM301" s="248"/>
      <c r="AN301" s="248"/>
      <c r="AO301" s="248"/>
      <c r="AP301" s="248"/>
      <c r="AQ301" s="248"/>
    </row>
    <row r="302" spans="4:43" ht="18" customHeight="1">
      <c r="D302" s="19"/>
      <c r="E302" s="250" t="s">
        <v>1223</v>
      </c>
      <c r="F302" s="249"/>
      <c r="G302" s="249"/>
      <c r="H302" s="249"/>
      <c r="I302" s="249"/>
      <c r="J302" s="249"/>
      <c r="K302" s="249"/>
      <c r="L302" s="249"/>
      <c r="M302" s="249"/>
      <c r="N302" s="249"/>
      <c r="O302" s="249"/>
      <c r="P302" s="249"/>
      <c r="Q302" s="249"/>
      <c r="R302" s="249"/>
      <c r="S302" s="249"/>
      <c r="T302" s="249"/>
      <c r="U302" s="249"/>
      <c r="V302" s="249"/>
      <c r="W302" s="249"/>
      <c r="X302" s="249"/>
      <c r="Y302" s="249"/>
      <c r="Z302" s="249"/>
      <c r="AA302" s="249"/>
      <c r="AB302" s="249"/>
      <c r="AC302" s="249"/>
      <c r="AD302" s="248"/>
      <c r="AE302" s="248"/>
      <c r="AF302" s="248"/>
      <c r="AG302" s="248"/>
      <c r="AH302" s="248"/>
      <c r="AI302" s="248"/>
      <c r="AJ302" s="248"/>
      <c r="AK302" s="248"/>
      <c r="AL302" s="248"/>
      <c r="AM302" s="248"/>
      <c r="AN302" s="248"/>
      <c r="AO302" s="248"/>
      <c r="AP302" s="248"/>
      <c r="AQ302" s="248"/>
    </row>
    <row r="303" spans="4:43" ht="18" customHeight="1">
      <c r="D303" s="19"/>
      <c r="E303" s="250"/>
      <c r="F303" s="249"/>
      <c r="G303" s="249"/>
      <c r="H303" s="249"/>
      <c r="I303" s="249"/>
      <c r="J303" s="249"/>
      <c r="K303" s="249"/>
      <c r="L303" s="249"/>
      <c r="M303" s="249"/>
      <c r="N303" s="249"/>
      <c r="O303" s="249"/>
      <c r="P303" s="249"/>
      <c r="Q303" s="249"/>
      <c r="R303" s="249"/>
      <c r="S303" s="249"/>
      <c r="T303" s="249"/>
      <c r="U303" s="249"/>
      <c r="V303" s="249"/>
      <c r="W303" s="249"/>
      <c r="X303" s="249"/>
      <c r="Y303" s="249"/>
      <c r="Z303" s="249"/>
      <c r="AA303" s="249"/>
      <c r="AB303" s="249"/>
      <c r="AC303" s="249"/>
      <c r="AD303" s="248"/>
      <c r="AE303" s="248"/>
      <c r="AF303" s="248"/>
      <c r="AG303" s="248"/>
      <c r="AH303" s="248"/>
      <c r="AI303" s="248"/>
      <c r="AJ303" s="248"/>
      <c r="AK303" s="248"/>
      <c r="AL303" s="248"/>
      <c r="AM303" s="248"/>
      <c r="AN303" s="248"/>
      <c r="AO303" s="248"/>
      <c r="AP303" s="248"/>
      <c r="AQ303" s="248"/>
    </row>
    <row r="304" spans="4:43" ht="18" customHeight="1">
      <c r="D304" s="19"/>
      <c r="E304" s="251" t="s">
        <v>1292</v>
      </c>
      <c r="F304" s="249"/>
      <c r="G304" s="249"/>
      <c r="H304" s="249"/>
      <c r="I304" s="249"/>
      <c r="J304" s="249"/>
      <c r="K304" s="249"/>
      <c r="L304" s="249"/>
      <c r="M304" s="249"/>
      <c r="N304" s="249"/>
      <c r="O304" s="249"/>
      <c r="P304" s="249"/>
      <c r="Q304" s="249"/>
      <c r="R304" s="249"/>
      <c r="S304" s="249"/>
      <c r="T304" s="249"/>
      <c r="U304" s="249"/>
      <c r="V304" s="249"/>
      <c r="W304" s="249"/>
      <c r="X304" s="249"/>
      <c r="Y304" s="249"/>
      <c r="Z304" s="249"/>
      <c r="AA304" s="249"/>
      <c r="AB304" s="249"/>
      <c r="AC304" s="249"/>
      <c r="AD304" s="248"/>
      <c r="AE304" s="248"/>
      <c r="AF304" s="248"/>
      <c r="AG304" s="248"/>
      <c r="AH304" s="248"/>
      <c r="AI304" s="248"/>
      <c r="AJ304" s="248"/>
      <c r="AK304" s="248"/>
      <c r="AL304" s="248"/>
      <c r="AM304" s="248"/>
      <c r="AN304" s="248"/>
      <c r="AO304" s="248"/>
      <c r="AP304" s="248"/>
      <c r="AQ304" s="248"/>
    </row>
    <row r="305" spans="3:43" ht="18" customHeight="1">
      <c r="D305" s="19"/>
      <c r="E305" s="250" t="s">
        <v>1305</v>
      </c>
      <c r="F305" s="248"/>
      <c r="G305" s="248"/>
      <c r="H305" s="248"/>
      <c r="I305" s="248"/>
      <c r="J305" s="248"/>
      <c r="K305" s="248"/>
      <c r="L305" s="248"/>
      <c r="M305" s="248"/>
      <c r="N305" s="248"/>
      <c r="O305" s="248"/>
      <c r="P305" s="248"/>
      <c r="Q305" s="248"/>
      <c r="R305" s="248"/>
      <c r="S305" s="248"/>
      <c r="T305" s="248"/>
      <c r="U305" s="248"/>
      <c r="V305" s="248"/>
      <c r="W305" s="248"/>
      <c r="X305" s="248"/>
      <c r="Y305" s="248"/>
      <c r="Z305" s="248"/>
      <c r="AA305" s="248"/>
      <c r="AB305" s="248"/>
      <c r="AC305" s="248"/>
      <c r="AD305" s="248"/>
      <c r="AE305" s="248"/>
      <c r="AF305" s="248"/>
      <c r="AG305" s="248"/>
      <c r="AH305" s="248"/>
      <c r="AI305" s="248"/>
      <c r="AJ305" s="248"/>
      <c r="AK305" s="248"/>
      <c r="AL305" s="248"/>
      <c r="AM305" s="248"/>
      <c r="AN305" s="248"/>
      <c r="AO305" s="248"/>
      <c r="AP305" s="248"/>
      <c r="AQ305" s="248"/>
    </row>
    <row r="306" spans="3:43" ht="18" customHeight="1">
      <c r="D306" s="19"/>
      <c r="E306" s="250" t="s">
        <v>1259</v>
      </c>
      <c r="F306" s="248"/>
      <c r="G306" s="248"/>
      <c r="H306" s="248"/>
      <c r="I306" s="248"/>
      <c r="J306" s="248"/>
      <c r="K306" s="248"/>
      <c r="L306" s="248"/>
      <c r="M306" s="248"/>
      <c r="N306" s="248"/>
      <c r="O306" s="248"/>
      <c r="P306" s="248"/>
      <c r="Q306" s="248"/>
      <c r="R306" s="248"/>
      <c r="S306" s="248"/>
      <c r="T306" s="248"/>
      <c r="U306" s="248"/>
      <c r="V306" s="248"/>
      <c r="W306" s="248"/>
      <c r="X306" s="248"/>
      <c r="Y306" s="248"/>
      <c r="Z306" s="248"/>
      <c r="AA306" s="248"/>
      <c r="AB306" s="248"/>
      <c r="AC306" s="248"/>
      <c r="AD306" s="248"/>
      <c r="AE306" s="248"/>
      <c r="AF306" s="248"/>
      <c r="AG306" s="248"/>
      <c r="AH306" s="248"/>
      <c r="AI306" s="248"/>
      <c r="AJ306" s="248"/>
      <c r="AK306" s="248"/>
      <c r="AL306" s="248"/>
      <c r="AM306" s="248"/>
      <c r="AN306" s="248"/>
      <c r="AO306" s="248"/>
      <c r="AP306" s="248"/>
      <c r="AQ306" s="248"/>
    </row>
    <row r="307" spans="3:43" ht="18" customHeight="1">
      <c r="D307" s="19"/>
      <c r="E307" s="250" t="s">
        <v>1304</v>
      </c>
      <c r="F307" s="248"/>
      <c r="G307" s="248"/>
      <c r="H307" s="248"/>
      <c r="I307" s="248"/>
      <c r="J307" s="248"/>
      <c r="K307" s="248"/>
      <c r="L307" s="248"/>
      <c r="M307" s="248"/>
      <c r="N307" s="248"/>
      <c r="O307" s="248"/>
      <c r="P307" s="248"/>
      <c r="Q307" s="248"/>
      <c r="R307" s="248"/>
      <c r="S307" s="248"/>
      <c r="T307" s="248"/>
      <c r="U307" s="248"/>
      <c r="V307" s="248"/>
      <c r="W307" s="248"/>
      <c r="X307" s="248"/>
      <c r="Y307" s="248"/>
      <c r="Z307" s="248"/>
      <c r="AA307" s="248"/>
      <c r="AB307" s="248"/>
      <c r="AC307" s="248"/>
      <c r="AD307" s="248"/>
      <c r="AE307" s="248"/>
      <c r="AF307" s="248"/>
      <c r="AG307" s="248"/>
      <c r="AH307" s="248"/>
      <c r="AI307" s="248"/>
      <c r="AJ307" s="248"/>
      <c r="AK307" s="248"/>
      <c r="AL307" s="248"/>
      <c r="AM307" s="248"/>
      <c r="AN307" s="248"/>
      <c r="AO307" s="248"/>
      <c r="AP307" s="248"/>
      <c r="AQ307" s="248"/>
    </row>
    <row r="308" spans="3:43" ht="18" customHeight="1">
      <c r="D308" s="19"/>
      <c r="E308" s="250" t="s">
        <v>1237</v>
      </c>
      <c r="F308" s="248"/>
      <c r="G308" s="248"/>
      <c r="H308" s="248"/>
      <c r="I308" s="248"/>
      <c r="J308" s="248"/>
      <c r="K308" s="248"/>
      <c r="L308" s="248"/>
      <c r="M308" s="248"/>
      <c r="N308" s="248"/>
      <c r="O308" s="248"/>
      <c r="P308" s="248"/>
      <c r="Q308" s="248"/>
      <c r="R308" s="248"/>
      <c r="S308" s="248"/>
      <c r="T308" s="248"/>
      <c r="U308" s="248"/>
      <c r="V308" s="248"/>
      <c r="W308" s="248"/>
      <c r="X308" s="248"/>
      <c r="Y308" s="248"/>
      <c r="Z308" s="248"/>
      <c r="AA308" s="248"/>
      <c r="AB308" s="248"/>
      <c r="AC308" s="248"/>
      <c r="AD308" s="248"/>
      <c r="AE308" s="248"/>
      <c r="AF308" s="248"/>
      <c r="AG308" s="248"/>
      <c r="AH308" s="248"/>
      <c r="AI308" s="248"/>
      <c r="AJ308" s="248"/>
      <c r="AK308" s="248"/>
      <c r="AL308" s="248"/>
      <c r="AM308" s="248"/>
      <c r="AN308" s="248"/>
      <c r="AO308" s="248"/>
      <c r="AP308" s="248"/>
      <c r="AQ308" s="248"/>
    </row>
    <row r="310" spans="3:43" ht="18" customHeight="1">
      <c r="C310" s="5" t="s">
        <v>33</v>
      </c>
      <c r="D310" s="5" t="s">
        <v>1217</v>
      </c>
    </row>
    <row r="312" spans="3:43" ht="18" customHeight="1">
      <c r="D312" s="19" t="s">
        <v>34</v>
      </c>
      <c r="E312" s="5" t="s">
        <v>49</v>
      </c>
      <c r="I312" s="20" t="s">
        <v>516</v>
      </c>
    </row>
    <row r="314" spans="3:43" ht="18" customHeight="1">
      <c r="D314" s="19" t="s">
        <v>35</v>
      </c>
      <c r="E314" s="5" t="s">
        <v>1243</v>
      </c>
    </row>
    <row r="316" spans="3:43" ht="18" customHeight="1">
      <c r="D316" s="19"/>
      <c r="E316" s="250" t="s">
        <v>1338</v>
      </c>
      <c r="F316" s="248"/>
      <c r="G316" s="248"/>
      <c r="H316" s="248"/>
      <c r="I316" s="248"/>
      <c r="J316" s="248"/>
      <c r="K316" s="248"/>
      <c r="L316" s="248"/>
      <c r="M316" s="248"/>
      <c r="N316" s="248"/>
      <c r="O316" s="248"/>
      <c r="P316" s="248"/>
      <c r="Q316" s="248"/>
      <c r="R316" s="248"/>
      <c r="S316" s="248"/>
      <c r="T316" s="248"/>
      <c r="U316" s="248"/>
      <c r="V316" s="248"/>
      <c r="W316" s="248"/>
      <c r="X316" s="248"/>
      <c r="Y316" s="248"/>
      <c r="Z316" s="248"/>
      <c r="AA316" s="248"/>
      <c r="AB316" s="248"/>
      <c r="AC316" s="248"/>
      <c r="AD316" s="248"/>
      <c r="AE316" s="248"/>
      <c r="AF316" s="248"/>
      <c r="AG316" s="248"/>
      <c r="AH316" s="248"/>
      <c r="AI316" s="248"/>
      <c r="AJ316" s="248"/>
      <c r="AK316" s="248"/>
      <c r="AL316" s="248"/>
      <c r="AM316" s="248"/>
      <c r="AN316" s="248"/>
      <c r="AO316" s="248"/>
      <c r="AP316" s="248"/>
      <c r="AQ316" s="248"/>
    </row>
    <row r="317" spans="3:43" ht="18" customHeight="1">
      <c r="D317" s="19"/>
      <c r="E317" s="250" t="s">
        <v>1256</v>
      </c>
      <c r="F317" s="248"/>
      <c r="G317" s="248"/>
      <c r="H317" s="248"/>
      <c r="I317" s="248"/>
      <c r="J317" s="248"/>
      <c r="K317" s="248"/>
      <c r="L317" s="248"/>
      <c r="M317" s="248"/>
      <c r="N317" s="248"/>
      <c r="O317" s="248"/>
      <c r="P317" s="248"/>
      <c r="Q317" s="248"/>
      <c r="R317" s="248"/>
      <c r="S317" s="248"/>
      <c r="T317" s="248"/>
      <c r="U317" s="248"/>
      <c r="V317" s="248"/>
      <c r="W317" s="248"/>
      <c r="X317" s="248"/>
      <c r="Y317" s="248"/>
      <c r="Z317" s="248"/>
      <c r="AA317" s="248"/>
      <c r="AB317" s="248"/>
      <c r="AC317" s="248"/>
      <c r="AD317" s="248"/>
      <c r="AE317" s="248"/>
      <c r="AF317" s="248"/>
      <c r="AG317" s="248"/>
      <c r="AH317" s="248"/>
      <c r="AI317" s="248"/>
      <c r="AJ317" s="248"/>
      <c r="AK317" s="248"/>
      <c r="AL317" s="248"/>
      <c r="AM317" s="248"/>
      <c r="AN317" s="248"/>
      <c r="AO317" s="248"/>
      <c r="AP317" s="248"/>
      <c r="AQ317" s="248"/>
    </row>
    <row r="318" spans="3:43" ht="18" customHeight="1">
      <c r="D318" s="19"/>
      <c r="E318" s="250"/>
      <c r="F318" s="248"/>
      <c r="G318" s="248"/>
      <c r="H318" s="248"/>
      <c r="I318" s="248"/>
      <c r="J318" s="248"/>
      <c r="K318" s="248"/>
      <c r="L318" s="248"/>
      <c r="M318" s="248"/>
      <c r="N318" s="248"/>
      <c r="O318" s="248"/>
      <c r="P318" s="248"/>
      <c r="Q318" s="248"/>
      <c r="R318" s="248"/>
      <c r="S318" s="248"/>
      <c r="T318" s="248"/>
      <c r="U318" s="248"/>
      <c r="V318" s="248"/>
      <c r="W318" s="248"/>
      <c r="X318" s="248"/>
      <c r="Y318" s="248"/>
      <c r="Z318" s="248"/>
      <c r="AA318" s="248"/>
      <c r="AB318" s="248"/>
      <c r="AC318" s="248"/>
      <c r="AD318" s="248"/>
      <c r="AE318" s="248"/>
      <c r="AF318" s="248"/>
      <c r="AG318" s="248"/>
      <c r="AH318" s="248"/>
      <c r="AI318" s="248"/>
      <c r="AJ318" s="248"/>
      <c r="AK318" s="248"/>
      <c r="AL318" s="248"/>
      <c r="AM318" s="248"/>
      <c r="AN318" s="248"/>
      <c r="AO318" s="248"/>
      <c r="AP318" s="248"/>
      <c r="AQ318" s="248"/>
    </row>
    <row r="319" spans="3:43" ht="18" customHeight="1">
      <c r="D319" s="19"/>
      <c r="E319" s="251" t="s">
        <v>1306</v>
      </c>
      <c r="F319" s="248"/>
      <c r="G319" s="248"/>
      <c r="H319" s="248"/>
      <c r="I319" s="248"/>
      <c r="J319" s="248"/>
      <c r="K319" s="248"/>
      <c r="L319" s="248"/>
      <c r="M319" s="248"/>
      <c r="N319" s="248"/>
      <c r="O319" s="248"/>
      <c r="P319" s="248"/>
      <c r="Q319" s="248"/>
      <c r="R319" s="248"/>
      <c r="S319" s="248"/>
      <c r="T319" s="248"/>
      <c r="U319" s="248"/>
      <c r="V319" s="248"/>
      <c r="W319" s="248"/>
      <c r="X319" s="248"/>
      <c r="Y319" s="248"/>
      <c r="Z319" s="248"/>
      <c r="AA319" s="248"/>
      <c r="AB319" s="248"/>
      <c r="AC319" s="248"/>
      <c r="AD319" s="248"/>
      <c r="AE319" s="248"/>
      <c r="AF319" s="248"/>
      <c r="AG319" s="248"/>
      <c r="AH319" s="248"/>
      <c r="AI319" s="248"/>
      <c r="AJ319" s="248"/>
      <c r="AK319" s="248"/>
      <c r="AL319" s="248"/>
      <c r="AM319" s="248"/>
      <c r="AN319" s="248"/>
      <c r="AO319" s="248"/>
      <c r="AP319" s="248"/>
      <c r="AQ319" s="248"/>
    </row>
    <row r="320" spans="3:43" ht="18" customHeight="1">
      <c r="D320" s="19"/>
      <c r="E320" s="250" t="s">
        <v>1339</v>
      </c>
      <c r="F320" s="248"/>
      <c r="G320" s="248"/>
      <c r="H320" s="248"/>
      <c r="I320" s="248"/>
      <c r="J320" s="248"/>
      <c r="K320" s="248"/>
      <c r="L320" s="248"/>
      <c r="M320" s="248"/>
      <c r="N320" s="248"/>
      <c r="O320" s="248"/>
      <c r="P320" s="248"/>
      <c r="Q320" s="248"/>
      <c r="R320" s="248"/>
      <c r="S320" s="248"/>
      <c r="T320" s="248"/>
      <c r="U320" s="248"/>
      <c r="V320" s="248"/>
      <c r="W320" s="248"/>
      <c r="X320" s="248"/>
      <c r="Y320" s="248"/>
      <c r="Z320" s="248"/>
      <c r="AA320" s="248"/>
      <c r="AB320" s="248"/>
      <c r="AC320" s="248"/>
      <c r="AD320" s="248"/>
      <c r="AE320" s="248"/>
      <c r="AF320" s="248"/>
      <c r="AG320" s="248"/>
      <c r="AH320" s="248"/>
      <c r="AI320" s="248"/>
      <c r="AJ320" s="248"/>
      <c r="AK320" s="248"/>
      <c r="AL320" s="248"/>
      <c r="AM320" s="248"/>
      <c r="AN320" s="248"/>
      <c r="AO320" s="248"/>
      <c r="AP320" s="248"/>
      <c r="AQ320" s="248"/>
    </row>
    <row r="321" spans="4:43" ht="18" customHeight="1">
      <c r="D321" s="19"/>
      <c r="E321" s="250"/>
      <c r="F321" s="248"/>
      <c r="G321" s="248"/>
      <c r="H321" s="248"/>
      <c r="I321" s="248"/>
      <c r="J321" s="248"/>
      <c r="K321" s="248"/>
      <c r="L321" s="248"/>
      <c r="M321" s="248"/>
      <c r="N321" s="248"/>
      <c r="O321" s="248"/>
      <c r="P321" s="248"/>
      <c r="Q321" s="248"/>
      <c r="R321" s="248"/>
      <c r="S321" s="248"/>
      <c r="T321" s="248"/>
      <c r="U321" s="248"/>
      <c r="V321" s="248"/>
      <c r="W321" s="248"/>
      <c r="X321" s="248"/>
      <c r="Y321" s="248"/>
      <c r="Z321" s="248"/>
      <c r="AA321" s="248"/>
      <c r="AB321" s="248"/>
      <c r="AC321" s="248"/>
      <c r="AD321" s="248"/>
      <c r="AE321" s="248"/>
      <c r="AF321" s="248"/>
      <c r="AG321" s="248"/>
      <c r="AH321" s="248"/>
      <c r="AI321" s="248"/>
      <c r="AJ321" s="248"/>
      <c r="AK321" s="248"/>
      <c r="AL321" s="248"/>
      <c r="AM321" s="248"/>
      <c r="AN321" s="248"/>
      <c r="AO321" s="248"/>
      <c r="AP321" s="248"/>
      <c r="AQ321" s="248"/>
    </row>
    <row r="322" spans="4:43" ht="18" customHeight="1">
      <c r="D322" s="19"/>
      <c r="E322" s="251" t="s">
        <v>1307</v>
      </c>
      <c r="F322" s="248"/>
      <c r="G322" s="248"/>
      <c r="H322" s="248"/>
      <c r="I322" s="248"/>
      <c r="J322" s="248"/>
      <c r="K322" s="248"/>
      <c r="L322" s="248"/>
      <c r="M322" s="248"/>
      <c r="N322" s="248"/>
      <c r="O322" s="248"/>
      <c r="P322" s="248"/>
      <c r="Q322" s="248"/>
      <c r="R322" s="248"/>
      <c r="S322" s="248"/>
      <c r="T322" s="248"/>
      <c r="U322" s="248"/>
      <c r="V322" s="248"/>
      <c r="W322" s="248"/>
      <c r="X322" s="248"/>
      <c r="Y322" s="248"/>
      <c r="Z322" s="248"/>
      <c r="AA322" s="248"/>
      <c r="AB322" s="248"/>
      <c r="AC322" s="248"/>
      <c r="AD322" s="248"/>
      <c r="AE322" s="248"/>
      <c r="AF322" s="248"/>
      <c r="AG322" s="248"/>
      <c r="AH322" s="248"/>
      <c r="AI322" s="248"/>
      <c r="AJ322" s="248"/>
      <c r="AK322" s="248"/>
      <c r="AL322" s="248"/>
      <c r="AM322" s="248"/>
      <c r="AN322" s="248"/>
      <c r="AO322" s="248"/>
      <c r="AP322" s="248"/>
      <c r="AQ322" s="248"/>
    </row>
    <row r="323" spans="4:43" ht="18" customHeight="1">
      <c r="D323" s="19"/>
      <c r="E323" s="251" t="s">
        <v>1308</v>
      </c>
      <c r="F323" s="248"/>
      <c r="G323" s="248"/>
      <c r="H323" s="248"/>
      <c r="I323" s="248"/>
      <c r="J323" s="248"/>
      <c r="K323" s="248"/>
      <c r="L323" s="248"/>
      <c r="M323" s="248"/>
      <c r="N323" s="248"/>
      <c r="O323" s="248"/>
      <c r="P323" s="248"/>
      <c r="Q323" s="248"/>
      <c r="R323" s="248"/>
      <c r="S323" s="248"/>
      <c r="T323" s="248"/>
      <c r="U323" s="248"/>
      <c r="V323" s="248"/>
      <c r="W323" s="248"/>
      <c r="X323" s="248"/>
      <c r="Y323" s="248"/>
      <c r="Z323" s="248"/>
      <c r="AA323" s="248"/>
      <c r="AB323" s="248"/>
      <c r="AC323" s="248"/>
      <c r="AD323" s="248"/>
      <c r="AE323" s="248"/>
      <c r="AF323" s="248"/>
      <c r="AG323" s="248"/>
      <c r="AH323" s="248"/>
      <c r="AI323" s="248"/>
      <c r="AJ323" s="248"/>
      <c r="AK323" s="248"/>
      <c r="AL323" s="248"/>
      <c r="AM323" s="248"/>
      <c r="AN323" s="248"/>
      <c r="AO323" s="248"/>
      <c r="AP323" s="248"/>
      <c r="AQ323" s="248"/>
    </row>
    <row r="324" spans="4:43" ht="18" customHeight="1">
      <c r="D324" s="19"/>
      <c r="E324" s="250" t="s">
        <v>1340</v>
      </c>
      <c r="F324" s="248"/>
      <c r="G324" s="248"/>
      <c r="H324" s="248"/>
      <c r="I324" s="248"/>
      <c r="J324" s="248"/>
      <c r="K324" s="248"/>
      <c r="L324" s="248"/>
      <c r="M324" s="248"/>
      <c r="N324" s="248"/>
      <c r="O324" s="248"/>
      <c r="P324" s="248"/>
      <c r="Q324" s="248"/>
      <c r="R324" s="248"/>
      <c r="S324" s="248"/>
      <c r="T324" s="248"/>
      <c r="U324" s="248"/>
      <c r="V324" s="248"/>
      <c r="W324" s="248"/>
      <c r="X324" s="248"/>
      <c r="Y324" s="248"/>
      <c r="Z324" s="248"/>
      <c r="AA324" s="248"/>
      <c r="AB324" s="248"/>
      <c r="AC324" s="248"/>
      <c r="AD324" s="248"/>
      <c r="AE324" s="248"/>
      <c r="AF324" s="248"/>
      <c r="AG324" s="248"/>
      <c r="AH324" s="248"/>
      <c r="AI324" s="248"/>
      <c r="AJ324" s="248"/>
      <c r="AK324" s="248"/>
      <c r="AL324" s="248"/>
      <c r="AM324" s="248"/>
      <c r="AN324" s="248"/>
      <c r="AO324" s="248"/>
      <c r="AP324" s="248"/>
      <c r="AQ324" s="248"/>
    </row>
    <row r="325" spans="4:43" ht="18" customHeight="1">
      <c r="D325" s="19"/>
      <c r="E325" s="250" t="s">
        <v>1490</v>
      </c>
      <c r="F325" s="248"/>
      <c r="G325" s="248"/>
      <c r="H325" s="248"/>
      <c r="I325" s="248"/>
      <c r="J325" s="248"/>
      <c r="K325" s="248"/>
      <c r="L325" s="248"/>
      <c r="M325" s="248"/>
      <c r="N325" s="248"/>
      <c r="O325" s="248"/>
      <c r="P325" s="248"/>
      <c r="Q325" s="248"/>
      <c r="R325" s="248"/>
      <c r="S325" s="248"/>
      <c r="T325" s="248"/>
      <c r="U325" s="248"/>
      <c r="V325" s="248"/>
      <c r="W325" s="248"/>
      <c r="X325" s="248"/>
      <c r="Y325" s="248"/>
      <c r="Z325" s="248"/>
      <c r="AA325" s="248"/>
      <c r="AB325" s="248"/>
      <c r="AC325" s="248"/>
      <c r="AD325" s="248"/>
      <c r="AE325" s="248"/>
      <c r="AF325" s="248"/>
      <c r="AG325" s="248"/>
      <c r="AH325" s="248"/>
      <c r="AI325" s="248"/>
      <c r="AJ325" s="248"/>
      <c r="AK325" s="248"/>
      <c r="AL325" s="248"/>
      <c r="AM325" s="248"/>
      <c r="AN325" s="248"/>
      <c r="AO325" s="248"/>
      <c r="AP325" s="248"/>
      <c r="AQ325" s="248"/>
    </row>
    <row r="326" spans="4:43" ht="18" customHeight="1">
      <c r="D326" s="19"/>
      <c r="E326" s="250" t="s">
        <v>1491</v>
      </c>
      <c r="F326" s="248"/>
      <c r="G326" s="248"/>
      <c r="H326" s="248"/>
      <c r="I326" s="248"/>
      <c r="J326" s="248"/>
      <c r="K326" s="248"/>
      <c r="L326" s="248"/>
      <c r="M326" s="248"/>
      <c r="N326" s="248"/>
      <c r="O326" s="248"/>
      <c r="P326" s="248"/>
      <c r="Q326" s="248"/>
      <c r="R326" s="248"/>
      <c r="S326" s="248"/>
      <c r="T326" s="248"/>
      <c r="U326" s="248"/>
      <c r="V326" s="248"/>
      <c r="W326" s="248"/>
      <c r="X326" s="248"/>
      <c r="Y326" s="248"/>
      <c r="Z326" s="248"/>
      <c r="AA326" s="248"/>
      <c r="AB326" s="248"/>
      <c r="AC326" s="248"/>
      <c r="AD326" s="248"/>
      <c r="AE326" s="248"/>
      <c r="AF326" s="248"/>
      <c r="AG326" s="248"/>
      <c r="AH326" s="248"/>
      <c r="AI326" s="248"/>
      <c r="AJ326" s="248"/>
      <c r="AK326" s="248"/>
      <c r="AL326" s="248"/>
      <c r="AM326" s="248"/>
      <c r="AN326" s="248"/>
      <c r="AO326" s="248"/>
      <c r="AP326" s="248"/>
      <c r="AQ326" s="248"/>
    </row>
    <row r="327" spans="4:43" ht="18" customHeight="1">
      <c r="D327" s="19"/>
      <c r="E327" s="250" t="s">
        <v>1262</v>
      </c>
      <c r="F327" s="248"/>
      <c r="G327" s="248"/>
      <c r="H327" s="248"/>
      <c r="I327" s="248"/>
      <c r="J327" s="248"/>
      <c r="K327" s="248"/>
      <c r="L327" s="248"/>
      <c r="M327" s="248"/>
      <c r="N327" s="248"/>
      <c r="O327" s="248"/>
      <c r="P327" s="248"/>
      <c r="Q327" s="248"/>
      <c r="R327" s="248"/>
      <c r="S327" s="248"/>
      <c r="T327" s="248"/>
      <c r="U327" s="248"/>
      <c r="V327" s="248"/>
      <c r="W327" s="248"/>
      <c r="X327" s="248"/>
      <c r="Y327" s="248"/>
      <c r="Z327" s="248"/>
      <c r="AA327" s="248"/>
      <c r="AB327" s="248"/>
      <c r="AC327" s="248"/>
      <c r="AD327" s="248"/>
      <c r="AE327" s="248"/>
      <c r="AF327" s="248"/>
      <c r="AG327" s="248"/>
      <c r="AH327" s="248"/>
      <c r="AI327" s="248"/>
      <c r="AJ327" s="248"/>
      <c r="AK327" s="248"/>
      <c r="AL327" s="248"/>
      <c r="AM327" s="248"/>
      <c r="AN327" s="248"/>
      <c r="AO327" s="248"/>
      <c r="AP327" s="248"/>
      <c r="AQ327" s="248"/>
    </row>
    <row r="328" spans="4:43" ht="18" customHeight="1">
      <c r="D328" s="19"/>
      <c r="E328" s="250" t="s">
        <v>1223</v>
      </c>
      <c r="F328" s="248"/>
      <c r="G328" s="248"/>
      <c r="H328" s="248"/>
      <c r="I328" s="248"/>
      <c r="J328" s="248"/>
      <c r="K328" s="248"/>
      <c r="L328" s="248"/>
      <c r="M328" s="248"/>
      <c r="N328" s="248"/>
      <c r="O328" s="248"/>
      <c r="P328" s="248"/>
      <c r="Q328" s="248"/>
      <c r="R328" s="248"/>
      <c r="S328" s="248"/>
      <c r="T328" s="248"/>
      <c r="U328" s="248"/>
      <c r="V328" s="248"/>
      <c r="W328" s="248"/>
      <c r="X328" s="248"/>
      <c r="Y328" s="248"/>
      <c r="Z328" s="248"/>
      <c r="AA328" s="248"/>
      <c r="AB328" s="248"/>
      <c r="AC328" s="248"/>
      <c r="AD328" s="248"/>
      <c r="AE328" s="248"/>
      <c r="AF328" s="248"/>
      <c r="AG328" s="248"/>
      <c r="AH328" s="248"/>
      <c r="AI328" s="248"/>
      <c r="AJ328" s="248"/>
      <c r="AK328" s="248"/>
      <c r="AL328" s="248"/>
      <c r="AM328" s="248"/>
      <c r="AN328" s="248"/>
      <c r="AO328" s="248"/>
      <c r="AP328" s="248"/>
      <c r="AQ328" s="248"/>
    </row>
    <row r="329" spans="4:43" ht="18" customHeight="1">
      <c r="D329" s="19"/>
      <c r="E329" s="250"/>
      <c r="F329" s="248"/>
      <c r="G329" s="248"/>
      <c r="H329" s="248"/>
      <c r="I329" s="248"/>
      <c r="J329" s="248"/>
      <c r="K329" s="248"/>
      <c r="L329" s="248"/>
      <c r="M329" s="248"/>
      <c r="N329" s="248"/>
      <c r="O329" s="248"/>
      <c r="P329" s="248"/>
      <c r="Q329" s="248"/>
      <c r="R329" s="248"/>
      <c r="S329" s="248"/>
      <c r="T329" s="248"/>
      <c r="U329" s="248"/>
      <c r="V329" s="248"/>
      <c r="W329" s="248"/>
      <c r="X329" s="248"/>
      <c r="Y329" s="248"/>
      <c r="Z329" s="248"/>
      <c r="AA329" s="248"/>
      <c r="AB329" s="248"/>
      <c r="AC329" s="248"/>
      <c r="AD329" s="248"/>
      <c r="AE329" s="248"/>
      <c r="AF329" s="248"/>
      <c r="AG329" s="248"/>
      <c r="AH329" s="248"/>
      <c r="AI329" s="248"/>
      <c r="AJ329" s="248"/>
      <c r="AK329" s="248"/>
      <c r="AL329" s="248"/>
      <c r="AM329" s="248"/>
      <c r="AN329" s="248"/>
      <c r="AO329" s="248"/>
      <c r="AP329" s="248"/>
      <c r="AQ329" s="248"/>
    </row>
    <row r="330" spans="4:43" ht="18" customHeight="1">
      <c r="D330" s="19"/>
      <c r="E330" s="251" t="s">
        <v>1309</v>
      </c>
      <c r="F330" s="248"/>
      <c r="G330" s="248"/>
      <c r="H330" s="248"/>
      <c r="I330" s="248"/>
      <c r="J330" s="248"/>
      <c r="K330" s="248"/>
      <c r="L330" s="248"/>
      <c r="M330" s="248"/>
      <c r="N330" s="248"/>
      <c r="O330" s="248"/>
      <c r="P330" s="248"/>
      <c r="Q330" s="248"/>
      <c r="R330" s="248"/>
      <c r="S330" s="248"/>
      <c r="T330" s="248"/>
      <c r="U330" s="248"/>
      <c r="V330" s="248"/>
      <c r="W330" s="248"/>
      <c r="X330" s="248"/>
      <c r="Y330" s="248"/>
      <c r="Z330" s="248"/>
      <c r="AA330" s="248"/>
      <c r="AB330" s="248"/>
      <c r="AC330" s="248"/>
      <c r="AD330" s="248"/>
      <c r="AE330" s="248"/>
      <c r="AF330" s="248"/>
      <c r="AG330" s="248"/>
      <c r="AH330" s="248"/>
      <c r="AI330" s="248"/>
      <c r="AJ330" s="248"/>
      <c r="AK330" s="248"/>
      <c r="AL330" s="248"/>
      <c r="AM330" s="248"/>
      <c r="AN330" s="248"/>
      <c r="AO330" s="248"/>
      <c r="AP330" s="248"/>
      <c r="AQ330" s="248"/>
    </row>
    <row r="331" spans="4:43" ht="18" customHeight="1">
      <c r="D331" s="19"/>
      <c r="E331" s="250" t="s">
        <v>1341</v>
      </c>
      <c r="F331" s="248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8"/>
      <c r="S331" s="248"/>
      <c r="T331" s="248"/>
      <c r="U331" s="248"/>
      <c r="V331" s="248"/>
      <c r="W331" s="248"/>
      <c r="X331" s="248"/>
      <c r="Y331" s="248"/>
      <c r="Z331" s="248"/>
      <c r="AA331" s="248"/>
      <c r="AB331" s="248"/>
      <c r="AC331" s="248"/>
      <c r="AD331" s="248"/>
      <c r="AE331" s="248"/>
      <c r="AF331" s="248"/>
      <c r="AG331" s="248"/>
      <c r="AH331" s="248"/>
      <c r="AI331" s="248"/>
      <c r="AJ331" s="248"/>
      <c r="AK331" s="248"/>
      <c r="AL331" s="248"/>
      <c r="AM331" s="248"/>
      <c r="AN331" s="248"/>
      <c r="AO331" s="248"/>
      <c r="AP331" s="248"/>
      <c r="AQ331" s="248"/>
    </row>
    <row r="332" spans="4:43" ht="18" customHeight="1">
      <c r="D332" s="19"/>
      <c r="E332" s="250" t="s">
        <v>1492</v>
      </c>
      <c r="F332" s="248"/>
      <c r="G332" s="248"/>
      <c r="H332" s="248"/>
      <c r="I332" s="248"/>
      <c r="J332" s="248"/>
      <c r="K332" s="248"/>
      <c r="L332" s="248"/>
      <c r="M332" s="248"/>
      <c r="N332" s="248"/>
      <c r="O332" s="248"/>
      <c r="P332" s="248"/>
      <c r="Q332" s="248"/>
      <c r="R332" s="248"/>
      <c r="S332" s="248"/>
      <c r="T332" s="248"/>
      <c r="U332" s="248"/>
      <c r="V332" s="248"/>
      <c r="W332" s="248"/>
      <c r="X332" s="248"/>
      <c r="Y332" s="248"/>
      <c r="Z332" s="248"/>
      <c r="AA332" s="248"/>
      <c r="AB332" s="248"/>
      <c r="AC332" s="248"/>
      <c r="AD332" s="248"/>
      <c r="AE332" s="248"/>
      <c r="AF332" s="248"/>
      <c r="AG332" s="248"/>
      <c r="AH332" s="248"/>
      <c r="AI332" s="248"/>
      <c r="AJ332" s="248"/>
      <c r="AK332" s="248"/>
      <c r="AL332" s="248"/>
      <c r="AM332" s="248"/>
      <c r="AN332" s="248"/>
      <c r="AO332" s="248"/>
      <c r="AP332" s="248"/>
      <c r="AQ332" s="248"/>
    </row>
    <row r="333" spans="4:43" ht="18" customHeight="1">
      <c r="D333" s="19"/>
      <c r="E333" s="250" t="s">
        <v>1493</v>
      </c>
      <c r="F333" s="248"/>
      <c r="G333" s="248"/>
      <c r="H333" s="248"/>
      <c r="I333" s="248"/>
      <c r="J333" s="248"/>
      <c r="K333" s="248"/>
      <c r="L333" s="248"/>
      <c r="M333" s="248"/>
      <c r="N333" s="248"/>
      <c r="O333" s="248"/>
      <c r="P333" s="248"/>
      <c r="Q333" s="248"/>
      <c r="R333" s="248"/>
      <c r="S333" s="248"/>
      <c r="T333" s="248"/>
      <c r="U333" s="248"/>
      <c r="V333" s="248"/>
      <c r="W333" s="248"/>
      <c r="X333" s="248"/>
      <c r="Y333" s="248"/>
      <c r="Z333" s="248"/>
      <c r="AA333" s="248"/>
      <c r="AB333" s="248"/>
      <c r="AC333" s="248"/>
      <c r="AD333" s="248"/>
      <c r="AE333" s="248"/>
      <c r="AF333" s="248"/>
      <c r="AG333" s="248"/>
      <c r="AH333" s="248"/>
      <c r="AI333" s="248"/>
      <c r="AJ333" s="248"/>
      <c r="AK333" s="248"/>
      <c r="AL333" s="248"/>
      <c r="AM333" s="248"/>
      <c r="AN333" s="248"/>
      <c r="AO333" s="248"/>
      <c r="AP333" s="248"/>
      <c r="AQ333" s="248"/>
    </row>
    <row r="334" spans="4:43" ht="18" customHeight="1">
      <c r="D334" s="19"/>
      <c r="E334" s="250" t="s">
        <v>1262</v>
      </c>
      <c r="F334" s="248"/>
      <c r="G334" s="248"/>
      <c r="H334" s="248"/>
      <c r="I334" s="248"/>
      <c r="J334" s="248"/>
      <c r="K334" s="248"/>
      <c r="L334" s="248"/>
      <c r="M334" s="248"/>
      <c r="N334" s="248"/>
      <c r="O334" s="248"/>
      <c r="P334" s="248"/>
      <c r="Q334" s="248"/>
      <c r="R334" s="248"/>
      <c r="S334" s="248"/>
      <c r="T334" s="248"/>
      <c r="U334" s="248"/>
      <c r="V334" s="248"/>
      <c r="W334" s="248"/>
      <c r="X334" s="248"/>
      <c r="Y334" s="248"/>
      <c r="Z334" s="248"/>
      <c r="AA334" s="248"/>
      <c r="AB334" s="248"/>
      <c r="AC334" s="248"/>
      <c r="AD334" s="248"/>
      <c r="AE334" s="248"/>
      <c r="AF334" s="248"/>
      <c r="AG334" s="248"/>
      <c r="AH334" s="248"/>
      <c r="AI334" s="248"/>
      <c r="AJ334" s="248"/>
      <c r="AK334" s="248"/>
      <c r="AL334" s="248"/>
      <c r="AM334" s="248"/>
      <c r="AN334" s="248"/>
      <c r="AO334" s="248"/>
      <c r="AP334" s="248"/>
      <c r="AQ334" s="248"/>
    </row>
    <row r="335" spans="4:43" ht="18" customHeight="1">
      <c r="D335" s="19"/>
      <c r="E335" s="250" t="s">
        <v>1223</v>
      </c>
      <c r="F335" s="248"/>
      <c r="G335" s="248"/>
      <c r="H335" s="248"/>
      <c r="I335" s="248"/>
      <c r="J335" s="248"/>
      <c r="K335" s="248"/>
      <c r="L335" s="248"/>
      <c r="M335" s="248"/>
      <c r="N335" s="248"/>
      <c r="O335" s="248"/>
      <c r="P335" s="248"/>
      <c r="Q335" s="248"/>
      <c r="R335" s="248"/>
      <c r="S335" s="248"/>
      <c r="T335" s="248"/>
      <c r="U335" s="248"/>
      <c r="V335" s="248"/>
      <c r="W335" s="248"/>
      <c r="X335" s="248"/>
      <c r="Y335" s="248"/>
      <c r="Z335" s="248"/>
      <c r="AA335" s="248"/>
      <c r="AB335" s="248"/>
      <c r="AC335" s="248"/>
      <c r="AD335" s="248"/>
      <c r="AE335" s="248"/>
      <c r="AF335" s="248"/>
      <c r="AG335" s="248"/>
      <c r="AH335" s="248"/>
      <c r="AI335" s="248"/>
      <c r="AJ335" s="248"/>
      <c r="AK335" s="248"/>
      <c r="AL335" s="248"/>
      <c r="AM335" s="248"/>
      <c r="AN335" s="248"/>
      <c r="AO335" s="248"/>
      <c r="AP335" s="248"/>
      <c r="AQ335" s="248"/>
    </row>
    <row r="336" spans="4:43" ht="18" customHeight="1">
      <c r="D336" s="19"/>
      <c r="E336" s="250"/>
      <c r="F336" s="248"/>
      <c r="G336" s="248"/>
      <c r="H336" s="248"/>
      <c r="I336" s="248"/>
      <c r="J336" s="248"/>
      <c r="K336" s="248"/>
      <c r="L336" s="248"/>
      <c r="M336" s="248"/>
      <c r="N336" s="248"/>
      <c r="O336" s="248"/>
      <c r="P336" s="248"/>
      <c r="Q336" s="248"/>
      <c r="R336" s="248"/>
      <c r="S336" s="248"/>
      <c r="T336" s="248"/>
      <c r="U336" s="248"/>
      <c r="V336" s="248"/>
      <c r="W336" s="248"/>
      <c r="X336" s="248"/>
      <c r="Y336" s="248"/>
      <c r="Z336" s="248"/>
      <c r="AA336" s="248"/>
      <c r="AB336" s="248"/>
      <c r="AC336" s="248"/>
      <c r="AD336" s="248"/>
      <c r="AE336" s="248"/>
      <c r="AF336" s="248"/>
      <c r="AG336" s="248"/>
      <c r="AH336" s="248"/>
      <c r="AI336" s="248"/>
      <c r="AJ336" s="248"/>
      <c r="AK336" s="248"/>
      <c r="AL336" s="248"/>
      <c r="AM336" s="248"/>
      <c r="AN336" s="248"/>
      <c r="AO336" s="248"/>
      <c r="AP336" s="248"/>
      <c r="AQ336" s="248"/>
    </row>
    <row r="337" spans="4:43" ht="18" customHeight="1">
      <c r="D337" s="19"/>
      <c r="E337" s="251" t="s">
        <v>1310</v>
      </c>
      <c r="F337" s="248"/>
      <c r="G337" s="248"/>
      <c r="H337" s="248"/>
      <c r="I337" s="248"/>
      <c r="J337" s="248"/>
      <c r="K337" s="248"/>
      <c r="L337" s="248"/>
      <c r="M337" s="248"/>
      <c r="N337" s="248"/>
      <c r="O337" s="248"/>
      <c r="P337" s="248"/>
      <c r="Q337" s="248"/>
      <c r="R337" s="248"/>
      <c r="S337" s="248"/>
      <c r="T337" s="248"/>
      <c r="U337" s="248"/>
      <c r="V337" s="248"/>
      <c r="W337" s="248"/>
      <c r="X337" s="248"/>
      <c r="Y337" s="248"/>
      <c r="Z337" s="248"/>
      <c r="AA337" s="248"/>
      <c r="AB337" s="248"/>
      <c r="AC337" s="248"/>
      <c r="AD337" s="248"/>
      <c r="AE337" s="248"/>
      <c r="AF337" s="248"/>
      <c r="AG337" s="248"/>
      <c r="AH337" s="248"/>
      <c r="AI337" s="248"/>
      <c r="AJ337" s="248"/>
      <c r="AK337" s="248"/>
      <c r="AL337" s="248"/>
      <c r="AM337" s="248"/>
      <c r="AN337" s="248"/>
      <c r="AO337" s="248"/>
      <c r="AP337" s="248"/>
      <c r="AQ337" s="248"/>
    </row>
    <row r="338" spans="4:43" ht="18" customHeight="1">
      <c r="D338" s="19"/>
      <c r="E338" s="250" t="s">
        <v>1342</v>
      </c>
      <c r="F338" s="248"/>
      <c r="G338" s="248"/>
      <c r="H338" s="248"/>
      <c r="I338" s="248"/>
      <c r="J338" s="248"/>
      <c r="K338" s="248"/>
      <c r="L338" s="248"/>
      <c r="M338" s="248"/>
      <c r="N338" s="248"/>
      <c r="O338" s="248"/>
      <c r="P338" s="248"/>
      <c r="Q338" s="248"/>
      <c r="R338" s="248"/>
      <c r="S338" s="248"/>
      <c r="T338" s="248"/>
      <c r="U338" s="248"/>
      <c r="V338" s="248"/>
      <c r="W338" s="248"/>
      <c r="X338" s="248"/>
      <c r="Y338" s="248"/>
      <c r="Z338" s="248"/>
      <c r="AA338" s="248"/>
      <c r="AB338" s="248"/>
      <c r="AC338" s="248"/>
      <c r="AD338" s="248"/>
      <c r="AE338" s="248"/>
      <c r="AF338" s="248"/>
      <c r="AG338" s="248"/>
      <c r="AH338" s="248"/>
      <c r="AI338" s="248"/>
      <c r="AJ338" s="248"/>
      <c r="AK338" s="248"/>
      <c r="AL338" s="248"/>
      <c r="AM338" s="248"/>
      <c r="AN338" s="248"/>
      <c r="AO338" s="248"/>
      <c r="AP338" s="248"/>
      <c r="AQ338" s="248"/>
    </row>
    <row r="339" spans="4:43" ht="18" customHeight="1">
      <c r="D339" s="19"/>
      <c r="E339" s="250" t="s">
        <v>1494</v>
      </c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  <c r="AG339" s="248"/>
      <c r="AH339" s="248"/>
      <c r="AI339" s="248"/>
      <c r="AJ339" s="248"/>
      <c r="AK339" s="248"/>
      <c r="AL339" s="248"/>
      <c r="AM339" s="248"/>
      <c r="AN339" s="248"/>
      <c r="AO339" s="248"/>
      <c r="AP339" s="248"/>
      <c r="AQ339" s="248"/>
    </row>
    <row r="340" spans="4:43" ht="18" customHeight="1">
      <c r="D340" s="19"/>
      <c r="E340" s="250" t="s">
        <v>1495</v>
      </c>
      <c r="F340" s="248"/>
      <c r="G340" s="248"/>
      <c r="H340" s="248"/>
      <c r="I340" s="248"/>
      <c r="J340" s="248"/>
      <c r="K340" s="248"/>
      <c r="L340" s="248"/>
      <c r="M340" s="248"/>
      <c r="N340" s="248"/>
      <c r="O340" s="248"/>
      <c r="P340" s="248"/>
      <c r="Q340" s="248"/>
      <c r="R340" s="248"/>
      <c r="S340" s="248"/>
      <c r="T340" s="248"/>
      <c r="U340" s="248"/>
      <c r="V340" s="248"/>
      <c r="W340" s="248"/>
      <c r="X340" s="248"/>
      <c r="Y340" s="248"/>
      <c r="Z340" s="248"/>
      <c r="AA340" s="248"/>
      <c r="AB340" s="248"/>
      <c r="AC340" s="248"/>
      <c r="AD340" s="248"/>
      <c r="AE340" s="248"/>
      <c r="AF340" s="248"/>
      <c r="AG340" s="248"/>
      <c r="AH340" s="248"/>
      <c r="AI340" s="248"/>
      <c r="AJ340" s="248"/>
      <c r="AK340" s="248"/>
      <c r="AL340" s="248"/>
      <c r="AM340" s="248"/>
      <c r="AN340" s="248"/>
      <c r="AO340" s="248"/>
      <c r="AP340" s="248"/>
      <c r="AQ340" s="248"/>
    </row>
    <row r="341" spans="4:43" ht="18" customHeight="1">
      <c r="D341" s="19"/>
      <c r="E341" s="250" t="s">
        <v>1262</v>
      </c>
      <c r="F341" s="248"/>
      <c r="G341" s="248"/>
      <c r="H341" s="248"/>
      <c r="I341" s="248"/>
      <c r="J341" s="248"/>
      <c r="K341" s="248"/>
      <c r="L341" s="248"/>
      <c r="M341" s="248"/>
      <c r="N341" s="248"/>
      <c r="O341" s="248"/>
      <c r="P341" s="248"/>
      <c r="Q341" s="248"/>
      <c r="R341" s="248"/>
      <c r="S341" s="248"/>
      <c r="T341" s="248"/>
      <c r="U341" s="248"/>
      <c r="V341" s="248"/>
      <c r="W341" s="248"/>
      <c r="X341" s="248"/>
      <c r="Y341" s="248"/>
      <c r="Z341" s="248"/>
      <c r="AA341" s="248"/>
      <c r="AB341" s="248"/>
      <c r="AC341" s="248"/>
      <c r="AD341" s="248"/>
      <c r="AE341" s="248"/>
      <c r="AF341" s="248"/>
      <c r="AG341" s="248"/>
      <c r="AH341" s="248"/>
      <c r="AI341" s="248"/>
      <c r="AJ341" s="248"/>
      <c r="AK341" s="248"/>
      <c r="AL341" s="248"/>
      <c r="AM341" s="248"/>
      <c r="AN341" s="248"/>
      <c r="AO341" s="248"/>
      <c r="AP341" s="248"/>
      <c r="AQ341" s="248"/>
    </row>
    <row r="342" spans="4:43" ht="18" customHeight="1">
      <c r="D342" s="19"/>
      <c r="E342" s="250" t="s">
        <v>1223</v>
      </c>
      <c r="F342" s="248"/>
      <c r="G342" s="248"/>
      <c r="H342" s="248"/>
      <c r="I342" s="248"/>
      <c r="J342" s="248"/>
      <c r="K342" s="248"/>
      <c r="L342" s="248"/>
      <c r="M342" s="248"/>
      <c r="N342" s="248"/>
      <c r="O342" s="248"/>
      <c r="P342" s="248"/>
      <c r="Q342" s="248"/>
      <c r="R342" s="248"/>
      <c r="S342" s="248"/>
      <c r="T342" s="248"/>
      <c r="U342" s="248"/>
      <c r="V342" s="248"/>
      <c r="W342" s="248"/>
      <c r="X342" s="248"/>
      <c r="Y342" s="248"/>
      <c r="Z342" s="248"/>
      <c r="AA342" s="248"/>
      <c r="AB342" s="248"/>
      <c r="AC342" s="248"/>
      <c r="AD342" s="248"/>
      <c r="AE342" s="248"/>
      <c r="AF342" s="248"/>
      <c r="AG342" s="248"/>
      <c r="AH342" s="248"/>
      <c r="AI342" s="248"/>
      <c r="AJ342" s="248"/>
      <c r="AK342" s="248"/>
      <c r="AL342" s="248"/>
      <c r="AM342" s="248"/>
      <c r="AN342" s="248"/>
      <c r="AO342" s="248"/>
      <c r="AP342" s="248"/>
      <c r="AQ342" s="248"/>
    </row>
    <row r="343" spans="4:43" ht="18" customHeight="1">
      <c r="D343" s="19"/>
      <c r="E343" s="250"/>
      <c r="F343" s="248"/>
      <c r="G343" s="248"/>
      <c r="H343" s="248"/>
      <c r="I343" s="248"/>
      <c r="J343" s="248"/>
      <c r="K343" s="248"/>
      <c r="L343" s="248"/>
      <c r="M343" s="248"/>
      <c r="N343" s="248"/>
      <c r="O343" s="248"/>
      <c r="P343" s="248"/>
      <c r="Q343" s="248"/>
      <c r="R343" s="248"/>
      <c r="S343" s="248"/>
      <c r="T343" s="248"/>
      <c r="U343" s="248"/>
      <c r="V343" s="248"/>
      <c r="W343" s="248"/>
      <c r="X343" s="248"/>
      <c r="Y343" s="248"/>
      <c r="Z343" s="248"/>
      <c r="AA343" s="248"/>
      <c r="AB343" s="248"/>
      <c r="AC343" s="248"/>
      <c r="AD343" s="248"/>
      <c r="AE343" s="248"/>
      <c r="AF343" s="248"/>
      <c r="AG343" s="248"/>
      <c r="AH343" s="248"/>
      <c r="AI343" s="248"/>
      <c r="AJ343" s="248"/>
      <c r="AK343" s="248"/>
      <c r="AL343" s="248"/>
      <c r="AM343" s="248"/>
      <c r="AN343" s="248"/>
      <c r="AO343" s="248"/>
      <c r="AP343" s="248"/>
      <c r="AQ343" s="248"/>
    </row>
    <row r="344" spans="4:43" ht="18" customHeight="1">
      <c r="D344" s="19"/>
      <c r="E344" s="251" t="s">
        <v>1311</v>
      </c>
      <c r="F344" s="248"/>
      <c r="G344" s="248"/>
      <c r="H344" s="248"/>
      <c r="I344" s="248"/>
      <c r="J344" s="248"/>
      <c r="K344" s="248"/>
      <c r="L344" s="248"/>
      <c r="M344" s="248"/>
      <c r="N344" s="248"/>
      <c r="O344" s="248"/>
      <c r="P344" s="248"/>
      <c r="Q344" s="248"/>
      <c r="R344" s="248"/>
      <c r="S344" s="248"/>
      <c r="T344" s="248"/>
      <c r="U344" s="248"/>
      <c r="V344" s="248"/>
      <c r="W344" s="248"/>
      <c r="X344" s="248"/>
      <c r="Y344" s="248"/>
      <c r="Z344" s="248"/>
      <c r="AA344" s="248"/>
      <c r="AB344" s="248"/>
      <c r="AC344" s="248"/>
      <c r="AD344" s="248"/>
      <c r="AE344" s="248"/>
      <c r="AF344" s="248"/>
      <c r="AG344" s="248"/>
      <c r="AH344" s="248"/>
      <c r="AI344" s="248"/>
      <c r="AJ344" s="248"/>
      <c r="AK344" s="248"/>
      <c r="AL344" s="248"/>
      <c r="AM344" s="248"/>
      <c r="AN344" s="248"/>
      <c r="AO344" s="248"/>
      <c r="AP344" s="248"/>
      <c r="AQ344" s="248"/>
    </row>
    <row r="345" spans="4:43" ht="18" customHeight="1">
      <c r="D345" s="19"/>
      <c r="E345" s="250" t="s">
        <v>1343</v>
      </c>
      <c r="F345" s="248"/>
      <c r="G345" s="248"/>
      <c r="H345" s="248"/>
      <c r="I345" s="248"/>
      <c r="J345" s="248"/>
      <c r="K345" s="248"/>
      <c r="L345" s="248"/>
      <c r="M345" s="248"/>
      <c r="N345" s="248"/>
      <c r="O345" s="248"/>
      <c r="P345" s="248"/>
      <c r="Q345" s="248"/>
      <c r="R345" s="248"/>
      <c r="S345" s="248"/>
      <c r="T345" s="248"/>
      <c r="U345" s="248"/>
      <c r="V345" s="248"/>
      <c r="W345" s="248"/>
      <c r="X345" s="248"/>
      <c r="Y345" s="248"/>
      <c r="Z345" s="248"/>
      <c r="AA345" s="248"/>
      <c r="AB345" s="248"/>
      <c r="AC345" s="248"/>
      <c r="AD345" s="248"/>
      <c r="AE345" s="248"/>
      <c r="AF345" s="248"/>
      <c r="AG345" s="248"/>
      <c r="AH345" s="248"/>
      <c r="AI345" s="248"/>
      <c r="AJ345" s="248"/>
      <c r="AK345" s="248"/>
      <c r="AL345" s="248"/>
      <c r="AM345" s="248"/>
      <c r="AN345" s="248"/>
      <c r="AO345" s="248"/>
      <c r="AP345" s="248"/>
      <c r="AQ345" s="248"/>
    </row>
    <row r="346" spans="4:43" ht="18" customHeight="1">
      <c r="D346" s="19"/>
      <c r="E346" s="250" t="s">
        <v>1496</v>
      </c>
      <c r="F346" s="248"/>
      <c r="G346" s="248"/>
      <c r="H346" s="248"/>
      <c r="I346" s="248"/>
      <c r="J346" s="248"/>
      <c r="K346" s="248"/>
      <c r="L346" s="248"/>
      <c r="M346" s="248"/>
      <c r="N346" s="248"/>
      <c r="O346" s="248"/>
      <c r="P346" s="248"/>
      <c r="Q346" s="248"/>
      <c r="R346" s="248"/>
      <c r="S346" s="248"/>
      <c r="T346" s="248"/>
      <c r="U346" s="248"/>
      <c r="V346" s="248"/>
      <c r="W346" s="248"/>
      <c r="X346" s="248"/>
      <c r="Y346" s="248"/>
      <c r="Z346" s="248"/>
      <c r="AA346" s="248"/>
      <c r="AB346" s="248"/>
      <c r="AC346" s="248"/>
      <c r="AD346" s="248"/>
      <c r="AE346" s="248"/>
      <c r="AF346" s="248"/>
      <c r="AG346" s="248"/>
      <c r="AH346" s="248"/>
      <c r="AI346" s="248"/>
      <c r="AJ346" s="248"/>
      <c r="AK346" s="248"/>
      <c r="AL346" s="248"/>
      <c r="AM346" s="248"/>
      <c r="AN346" s="248"/>
      <c r="AO346" s="248"/>
      <c r="AP346" s="248"/>
      <c r="AQ346" s="248"/>
    </row>
    <row r="347" spans="4:43" ht="18" customHeight="1">
      <c r="D347" s="19"/>
      <c r="E347" s="250" t="s">
        <v>1497</v>
      </c>
      <c r="F347" s="248"/>
      <c r="G347" s="248"/>
      <c r="H347" s="248"/>
      <c r="I347" s="248"/>
      <c r="J347" s="248"/>
      <c r="K347" s="248"/>
      <c r="L347" s="248"/>
      <c r="M347" s="248"/>
      <c r="N347" s="248"/>
      <c r="O347" s="248"/>
      <c r="P347" s="248"/>
      <c r="Q347" s="248"/>
      <c r="R347" s="248"/>
      <c r="S347" s="248"/>
      <c r="T347" s="248"/>
      <c r="U347" s="248"/>
      <c r="V347" s="248"/>
      <c r="W347" s="248"/>
      <c r="X347" s="248"/>
      <c r="Y347" s="248"/>
      <c r="Z347" s="248"/>
      <c r="AA347" s="248"/>
      <c r="AB347" s="248"/>
      <c r="AC347" s="248"/>
      <c r="AD347" s="248"/>
      <c r="AE347" s="248"/>
      <c r="AF347" s="248"/>
      <c r="AG347" s="248"/>
      <c r="AH347" s="248"/>
      <c r="AI347" s="248"/>
      <c r="AJ347" s="248"/>
      <c r="AK347" s="248"/>
      <c r="AL347" s="248"/>
      <c r="AM347" s="248"/>
      <c r="AN347" s="248"/>
      <c r="AO347" s="248"/>
      <c r="AP347" s="248"/>
      <c r="AQ347" s="248"/>
    </row>
    <row r="348" spans="4:43" ht="18" customHeight="1">
      <c r="D348" s="19"/>
      <c r="E348" s="250" t="s">
        <v>1262</v>
      </c>
      <c r="F348" s="248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8"/>
      <c r="S348" s="248"/>
      <c r="T348" s="248"/>
      <c r="U348" s="248"/>
      <c r="V348" s="248"/>
      <c r="W348" s="248"/>
      <c r="X348" s="248"/>
      <c r="Y348" s="248"/>
      <c r="Z348" s="248"/>
      <c r="AA348" s="248"/>
      <c r="AB348" s="248"/>
      <c r="AC348" s="248"/>
      <c r="AD348" s="248"/>
      <c r="AE348" s="248"/>
      <c r="AF348" s="248"/>
      <c r="AG348" s="248"/>
      <c r="AH348" s="248"/>
      <c r="AI348" s="248"/>
      <c r="AJ348" s="248"/>
      <c r="AK348" s="248"/>
      <c r="AL348" s="248"/>
      <c r="AM348" s="248"/>
      <c r="AN348" s="248"/>
      <c r="AO348" s="248"/>
      <c r="AP348" s="248"/>
      <c r="AQ348" s="248"/>
    </row>
    <row r="349" spans="4:43" ht="18" customHeight="1">
      <c r="D349" s="19"/>
      <c r="E349" s="250" t="s">
        <v>1223</v>
      </c>
      <c r="F349" s="248"/>
      <c r="G349" s="248"/>
      <c r="H349" s="248"/>
      <c r="I349" s="248"/>
      <c r="J349" s="248"/>
      <c r="K349" s="248"/>
      <c r="L349" s="248"/>
      <c r="M349" s="248"/>
      <c r="N349" s="248"/>
      <c r="O349" s="248"/>
      <c r="P349" s="248"/>
      <c r="Q349" s="248"/>
      <c r="R349" s="248"/>
      <c r="S349" s="248"/>
      <c r="T349" s="248"/>
      <c r="U349" s="248"/>
      <c r="V349" s="248"/>
      <c r="W349" s="248"/>
      <c r="X349" s="248"/>
      <c r="Y349" s="248"/>
      <c r="Z349" s="248"/>
      <c r="AA349" s="248"/>
      <c r="AB349" s="248"/>
      <c r="AC349" s="248"/>
      <c r="AD349" s="248"/>
      <c r="AE349" s="248"/>
      <c r="AF349" s="248"/>
      <c r="AG349" s="248"/>
      <c r="AH349" s="248"/>
      <c r="AI349" s="248"/>
      <c r="AJ349" s="248"/>
      <c r="AK349" s="248"/>
      <c r="AL349" s="248"/>
      <c r="AM349" s="248"/>
      <c r="AN349" s="248"/>
      <c r="AO349" s="248"/>
      <c r="AP349" s="248"/>
      <c r="AQ349" s="248"/>
    </row>
    <row r="350" spans="4:43" ht="18" customHeight="1">
      <c r="D350" s="19"/>
      <c r="E350" s="250"/>
      <c r="F350" s="248"/>
      <c r="G350" s="248"/>
      <c r="H350" s="248"/>
      <c r="I350" s="248"/>
      <c r="J350" s="248"/>
      <c r="K350" s="248"/>
      <c r="L350" s="248"/>
      <c r="M350" s="248"/>
      <c r="N350" s="248"/>
      <c r="O350" s="248"/>
      <c r="P350" s="248"/>
      <c r="Q350" s="248"/>
      <c r="R350" s="248"/>
      <c r="S350" s="248"/>
      <c r="T350" s="248"/>
      <c r="U350" s="248"/>
      <c r="V350" s="248"/>
      <c r="W350" s="248"/>
      <c r="X350" s="248"/>
      <c r="Y350" s="248"/>
      <c r="Z350" s="248"/>
      <c r="AA350" s="248"/>
      <c r="AB350" s="248"/>
      <c r="AC350" s="248"/>
      <c r="AD350" s="248"/>
      <c r="AE350" s="248"/>
      <c r="AF350" s="248"/>
      <c r="AG350" s="248"/>
      <c r="AH350" s="248"/>
      <c r="AI350" s="248"/>
      <c r="AJ350" s="248"/>
      <c r="AK350" s="248"/>
      <c r="AL350" s="248"/>
      <c r="AM350" s="248"/>
      <c r="AN350" s="248"/>
      <c r="AO350" s="248"/>
      <c r="AP350" s="248"/>
      <c r="AQ350" s="248"/>
    </row>
    <row r="351" spans="4:43" ht="18" customHeight="1">
      <c r="D351" s="19"/>
      <c r="E351" s="251" t="s">
        <v>1312</v>
      </c>
      <c r="F351" s="248"/>
      <c r="G351" s="248"/>
      <c r="H351" s="248"/>
      <c r="I351" s="248"/>
      <c r="J351" s="248"/>
      <c r="K351" s="248"/>
      <c r="L351" s="248"/>
      <c r="M351" s="248"/>
      <c r="N351" s="248"/>
      <c r="O351" s="248"/>
      <c r="P351" s="248"/>
      <c r="Q351" s="248"/>
      <c r="R351" s="248"/>
      <c r="S351" s="248"/>
      <c r="T351" s="248"/>
      <c r="U351" s="248"/>
      <c r="V351" s="248"/>
      <c r="W351" s="248"/>
      <c r="X351" s="248"/>
      <c r="Y351" s="248"/>
      <c r="Z351" s="248"/>
      <c r="AA351" s="248"/>
      <c r="AB351" s="248"/>
      <c r="AC351" s="248"/>
      <c r="AD351" s="248"/>
      <c r="AE351" s="248"/>
      <c r="AF351" s="248"/>
      <c r="AG351" s="248"/>
      <c r="AH351" s="248"/>
      <c r="AI351" s="248"/>
      <c r="AJ351" s="248"/>
      <c r="AK351" s="248"/>
      <c r="AL351" s="248"/>
      <c r="AM351" s="248"/>
      <c r="AN351" s="248"/>
      <c r="AO351" s="248"/>
      <c r="AP351" s="248"/>
      <c r="AQ351" s="248"/>
    </row>
    <row r="352" spans="4:43" ht="18" customHeight="1">
      <c r="D352" s="19"/>
      <c r="E352" s="250" t="s">
        <v>1344</v>
      </c>
      <c r="F352" s="248"/>
      <c r="G352" s="248"/>
      <c r="H352" s="248"/>
      <c r="I352" s="248"/>
      <c r="J352" s="248"/>
      <c r="K352" s="248"/>
      <c r="L352" s="248"/>
      <c r="M352" s="248"/>
      <c r="N352" s="248"/>
      <c r="O352" s="248"/>
      <c r="P352" s="248"/>
      <c r="Q352" s="248"/>
      <c r="R352" s="248"/>
      <c r="S352" s="248"/>
      <c r="T352" s="248"/>
      <c r="U352" s="248"/>
      <c r="V352" s="248"/>
      <c r="W352" s="248"/>
      <c r="X352" s="248"/>
      <c r="Y352" s="248"/>
      <c r="Z352" s="248"/>
      <c r="AA352" s="248"/>
      <c r="AB352" s="248"/>
      <c r="AC352" s="248"/>
      <c r="AD352" s="248"/>
      <c r="AE352" s="248"/>
      <c r="AF352" s="248"/>
      <c r="AG352" s="248"/>
      <c r="AH352" s="248"/>
      <c r="AI352" s="248"/>
      <c r="AJ352" s="248"/>
      <c r="AK352" s="248"/>
      <c r="AL352" s="248"/>
      <c r="AM352" s="248"/>
      <c r="AN352" s="248"/>
      <c r="AO352" s="248"/>
      <c r="AP352" s="248"/>
      <c r="AQ352" s="248"/>
    </row>
    <row r="353" spans="4:43" ht="18" customHeight="1">
      <c r="D353" s="19"/>
      <c r="E353" s="250" t="s">
        <v>1498</v>
      </c>
      <c r="F353" s="248"/>
      <c r="G353" s="248"/>
      <c r="H353" s="248"/>
      <c r="I353" s="248"/>
      <c r="J353" s="248"/>
      <c r="K353" s="248"/>
      <c r="L353" s="248"/>
      <c r="M353" s="248"/>
      <c r="N353" s="248"/>
      <c r="O353" s="248"/>
      <c r="P353" s="248"/>
      <c r="Q353" s="248"/>
      <c r="R353" s="248"/>
      <c r="S353" s="248"/>
      <c r="T353" s="248"/>
      <c r="U353" s="248"/>
      <c r="V353" s="248"/>
      <c r="W353" s="248"/>
      <c r="X353" s="248"/>
      <c r="Y353" s="248"/>
      <c r="Z353" s="248"/>
      <c r="AA353" s="248"/>
      <c r="AB353" s="248"/>
      <c r="AC353" s="248"/>
      <c r="AD353" s="248"/>
      <c r="AE353" s="248"/>
      <c r="AF353" s="248"/>
      <c r="AG353" s="248"/>
      <c r="AH353" s="248"/>
      <c r="AI353" s="248"/>
      <c r="AJ353" s="248"/>
      <c r="AK353" s="248"/>
      <c r="AL353" s="248"/>
      <c r="AM353" s="248"/>
      <c r="AN353" s="248"/>
      <c r="AO353" s="248"/>
      <c r="AP353" s="248"/>
      <c r="AQ353" s="248"/>
    </row>
    <row r="354" spans="4:43" ht="18" customHeight="1">
      <c r="D354" s="19"/>
      <c r="E354" s="250" t="s">
        <v>1499</v>
      </c>
      <c r="F354" s="248"/>
      <c r="G354" s="248"/>
      <c r="H354" s="248"/>
      <c r="I354" s="248"/>
      <c r="J354" s="248"/>
      <c r="K354" s="248"/>
      <c r="L354" s="248"/>
      <c r="M354" s="248"/>
      <c r="N354" s="248"/>
      <c r="O354" s="248"/>
      <c r="P354" s="248"/>
      <c r="Q354" s="248"/>
      <c r="R354" s="248"/>
      <c r="S354" s="248"/>
      <c r="T354" s="248"/>
      <c r="U354" s="248"/>
      <c r="V354" s="248"/>
      <c r="W354" s="248"/>
      <c r="X354" s="248"/>
      <c r="Y354" s="248"/>
      <c r="Z354" s="248"/>
      <c r="AA354" s="248"/>
      <c r="AB354" s="248"/>
      <c r="AC354" s="248"/>
      <c r="AD354" s="248"/>
      <c r="AE354" s="248"/>
      <c r="AF354" s="248"/>
      <c r="AG354" s="248"/>
      <c r="AH354" s="248"/>
      <c r="AI354" s="248"/>
      <c r="AJ354" s="248"/>
      <c r="AK354" s="248"/>
      <c r="AL354" s="248"/>
      <c r="AM354" s="248"/>
      <c r="AN354" s="248"/>
      <c r="AO354" s="248"/>
      <c r="AP354" s="248"/>
      <c r="AQ354" s="248"/>
    </row>
    <row r="355" spans="4:43" ht="18" customHeight="1">
      <c r="D355" s="19"/>
      <c r="E355" s="250" t="s">
        <v>1262</v>
      </c>
      <c r="F355" s="248"/>
      <c r="G355" s="248"/>
      <c r="H355" s="248"/>
      <c r="I355" s="248"/>
      <c r="J355" s="248"/>
      <c r="K355" s="248"/>
      <c r="L355" s="248"/>
      <c r="M355" s="248"/>
      <c r="N355" s="248"/>
      <c r="O355" s="248"/>
      <c r="P355" s="248"/>
      <c r="Q355" s="248"/>
      <c r="R355" s="248"/>
      <c r="S355" s="248"/>
      <c r="T355" s="248"/>
      <c r="U355" s="248"/>
      <c r="V355" s="248"/>
      <c r="W355" s="248"/>
      <c r="X355" s="248"/>
      <c r="Y355" s="248"/>
      <c r="Z355" s="248"/>
      <c r="AA355" s="248"/>
      <c r="AB355" s="248"/>
      <c r="AC355" s="248"/>
      <c r="AD355" s="248"/>
      <c r="AE355" s="248"/>
      <c r="AF355" s="248"/>
      <c r="AG355" s="248"/>
      <c r="AH355" s="248"/>
      <c r="AI355" s="248"/>
      <c r="AJ355" s="248"/>
      <c r="AK355" s="248"/>
      <c r="AL355" s="248"/>
      <c r="AM355" s="248"/>
      <c r="AN355" s="248"/>
      <c r="AO355" s="248"/>
      <c r="AP355" s="248"/>
      <c r="AQ355" s="248"/>
    </row>
    <row r="356" spans="4:43" ht="18" customHeight="1">
      <c r="D356" s="19"/>
      <c r="E356" s="250" t="s">
        <v>1223</v>
      </c>
      <c r="F356" s="249"/>
      <c r="G356" s="249"/>
      <c r="H356" s="249"/>
      <c r="I356" s="249"/>
      <c r="J356" s="249"/>
      <c r="K356" s="249"/>
      <c r="L356" s="249"/>
      <c r="M356" s="249"/>
      <c r="N356" s="249"/>
      <c r="O356" s="249"/>
      <c r="P356" s="249"/>
      <c r="Q356" s="249"/>
      <c r="R356" s="249"/>
      <c r="S356" s="249"/>
      <c r="T356" s="249"/>
      <c r="U356" s="249"/>
      <c r="V356" s="249"/>
      <c r="W356" s="249"/>
      <c r="X356" s="249"/>
      <c r="Y356" s="249"/>
      <c r="Z356" s="249"/>
      <c r="AA356" s="249"/>
      <c r="AB356" s="249"/>
      <c r="AC356" s="249"/>
      <c r="AD356" s="248"/>
      <c r="AE356" s="248"/>
      <c r="AF356" s="248"/>
      <c r="AG356" s="248"/>
      <c r="AH356" s="248"/>
      <c r="AI356" s="248"/>
      <c r="AJ356" s="248"/>
      <c r="AK356" s="248"/>
      <c r="AL356" s="248"/>
      <c r="AM356" s="248"/>
      <c r="AN356" s="248"/>
      <c r="AO356" s="248"/>
      <c r="AP356" s="248"/>
      <c r="AQ356" s="248"/>
    </row>
    <row r="357" spans="4:43" ht="18" customHeight="1">
      <c r="D357" s="19"/>
      <c r="E357" s="250"/>
      <c r="F357" s="249"/>
      <c r="G357" s="249"/>
      <c r="H357" s="249"/>
      <c r="I357" s="249"/>
      <c r="J357" s="249"/>
      <c r="K357" s="249"/>
      <c r="L357" s="249"/>
      <c r="M357" s="249"/>
      <c r="N357" s="249"/>
      <c r="O357" s="249"/>
      <c r="P357" s="249"/>
      <c r="Q357" s="249"/>
      <c r="R357" s="249"/>
      <c r="S357" s="249"/>
      <c r="T357" s="249"/>
      <c r="U357" s="249"/>
      <c r="V357" s="249"/>
      <c r="W357" s="249"/>
      <c r="X357" s="249"/>
      <c r="Y357" s="249"/>
      <c r="Z357" s="249"/>
      <c r="AA357" s="249"/>
      <c r="AB357" s="249"/>
      <c r="AC357" s="249"/>
      <c r="AD357" s="248"/>
      <c r="AE357" s="248"/>
      <c r="AF357" s="248"/>
      <c r="AG357" s="248"/>
      <c r="AH357" s="248"/>
      <c r="AI357" s="248"/>
      <c r="AJ357" s="248"/>
      <c r="AK357" s="248"/>
      <c r="AL357" s="248"/>
      <c r="AM357" s="248"/>
      <c r="AN357" s="248"/>
      <c r="AO357" s="248"/>
      <c r="AP357" s="248"/>
      <c r="AQ357" s="248"/>
    </row>
    <row r="358" spans="4:43" ht="18" customHeight="1">
      <c r="D358" s="19"/>
      <c r="E358" s="251" t="s">
        <v>1313</v>
      </c>
      <c r="F358" s="249"/>
      <c r="G358" s="249"/>
      <c r="H358" s="249"/>
      <c r="I358" s="249"/>
      <c r="J358" s="249"/>
      <c r="K358" s="249"/>
      <c r="L358" s="249"/>
      <c r="M358" s="249"/>
      <c r="N358" s="249"/>
      <c r="O358" s="249"/>
      <c r="P358" s="249"/>
      <c r="Q358" s="249"/>
      <c r="R358" s="249"/>
      <c r="S358" s="249"/>
      <c r="T358" s="249"/>
      <c r="U358" s="249"/>
      <c r="V358" s="249"/>
      <c r="W358" s="249"/>
      <c r="X358" s="249"/>
      <c r="Y358" s="249"/>
      <c r="Z358" s="249"/>
      <c r="AA358" s="249"/>
      <c r="AB358" s="249"/>
      <c r="AC358" s="249"/>
      <c r="AD358" s="248"/>
      <c r="AE358" s="248"/>
      <c r="AF358" s="248"/>
      <c r="AG358" s="248"/>
      <c r="AH358" s="248"/>
      <c r="AI358" s="248"/>
      <c r="AJ358" s="248"/>
      <c r="AK358" s="248"/>
      <c r="AL358" s="248"/>
      <c r="AM358" s="248"/>
      <c r="AN358" s="248"/>
      <c r="AO358" s="248"/>
      <c r="AP358" s="248"/>
      <c r="AQ358" s="248"/>
    </row>
    <row r="359" spans="4:43" ht="18" customHeight="1">
      <c r="D359" s="19"/>
      <c r="E359" s="250" t="s">
        <v>1345</v>
      </c>
      <c r="F359" s="249"/>
      <c r="G359" s="249"/>
      <c r="H359" s="249"/>
      <c r="I359" s="249"/>
      <c r="J359" s="249"/>
      <c r="K359" s="249"/>
      <c r="L359" s="249"/>
      <c r="M359" s="249"/>
      <c r="N359" s="249"/>
      <c r="O359" s="249"/>
      <c r="P359" s="249"/>
      <c r="Q359" s="249"/>
      <c r="R359" s="249"/>
      <c r="S359" s="249"/>
      <c r="T359" s="249"/>
      <c r="U359" s="249"/>
      <c r="V359" s="249"/>
      <c r="W359" s="249"/>
      <c r="X359" s="249"/>
      <c r="Y359" s="249"/>
      <c r="Z359" s="249"/>
      <c r="AA359" s="249"/>
      <c r="AB359" s="249"/>
      <c r="AC359" s="249"/>
      <c r="AD359" s="248"/>
      <c r="AE359" s="248"/>
      <c r="AF359" s="248"/>
      <c r="AG359" s="248"/>
      <c r="AH359" s="248"/>
      <c r="AI359" s="248"/>
      <c r="AJ359" s="248"/>
      <c r="AK359" s="248"/>
      <c r="AL359" s="248"/>
      <c r="AM359" s="248"/>
      <c r="AN359" s="248"/>
      <c r="AO359" s="248"/>
      <c r="AP359" s="248"/>
      <c r="AQ359" s="248"/>
    </row>
    <row r="360" spans="4:43" ht="18" customHeight="1">
      <c r="D360" s="19"/>
      <c r="E360" s="250" t="s">
        <v>1500</v>
      </c>
      <c r="F360" s="249"/>
      <c r="G360" s="249"/>
      <c r="H360" s="249"/>
      <c r="I360" s="249"/>
      <c r="J360" s="249"/>
      <c r="K360" s="249"/>
      <c r="L360" s="249"/>
      <c r="M360" s="249"/>
      <c r="N360" s="249"/>
      <c r="O360" s="249"/>
      <c r="P360" s="249"/>
      <c r="Q360" s="249"/>
      <c r="R360" s="249"/>
      <c r="S360" s="249"/>
      <c r="T360" s="249"/>
      <c r="U360" s="249"/>
      <c r="V360" s="249"/>
      <c r="W360" s="249"/>
      <c r="X360" s="249"/>
      <c r="Y360" s="249"/>
      <c r="Z360" s="249"/>
      <c r="AA360" s="249"/>
      <c r="AB360" s="249"/>
      <c r="AC360" s="249"/>
      <c r="AD360" s="248"/>
      <c r="AE360" s="248"/>
      <c r="AF360" s="248"/>
      <c r="AG360" s="248"/>
      <c r="AH360" s="248"/>
      <c r="AI360" s="248"/>
      <c r="AJ360" s="248"/>
      <c r="AK360" s="248"/>
      <c r="AL360" s="248"/>
      <c r="AM360" s="248"/>
      <c r="AN360" s="248"/>
      <c r="AO360" s="248"/>
      <c r="AP360" s="248"/>
      <c r="AQ360" s="248"/>
    </row>
    <row r="361" spans="4:43" ht="18" customHeight="1">
      <c r="D361" s="19"/>
      <c r="E361" s="250" t="s">
        <v>1501</v>
      </c>
      <c r="F361" s="249"/>
      <c r="G361" s="249"/>
      <c r="H361" s="249"/>
      <c r="I361" s="249"/>
      <c r="J361" s="249"/>
      <c r="K361" s="249"/>
      <c r="L361" s="249"/>
      <c r="M361" s="249"/>
      <c r="N361" s="249"/>
      <c r="O361" s="249"/>
      <c r="P361" s="249"/>
      <c r="Q361" s="249"/>
      <c r="R361" s="249"/>
      <c r="S361" s="249"/>
      <c r="T361" s="249"/>
      <c r="U361" s="249"/>
      <c r="V361" s="249"/>
      <c r="W361" s="249"/>
      <c r="X361" s="249"/>
      <c r="Y361" s="249"/>
      <c r="Z361" s="249"/>
      <c r="AA361" s="249"/>
      <c r="AB361" s="249"/>
      <c r="AC361" s="249"/>
      <c r="AD361" s="248"/>
      <c r="AE361" s="248"/>
      <c r="AF361" s="248"/>
      <c r="AG361" s="248"/>
      <c r="AH361" s="248"/>
      <c r="AI361" s="248"/>
      <c r="AJ361" s="248"/>
      <c r="AK361" s="248"/>
      <c r="AL361" s="248"/>
      <c r="AM361" s="248"/>
      <c r="AN361" s="248"/>
      <c r="AO361" s="248"/>
      <c r="AP361" s="248"/>
      <c r="AQ361" s="248"/>
    </row>
    <row r="362" spans="4:43" ht="18" customHeight="1">
      <c r="D362" s="19"/>
      <c r="E362" s="250" t="s">
        <v>1262</v>
      </c>
      <c r="F362" s="249"/>
      <c r="G362" s="249"/>
      <c r="H362" s="249"/>
      <c r="I362" s="249"/>
      <c r="J362" s="249"/>
      <c r="K362" s="249"/>
      <c r="L362" s="249"/>
      <c r="M362" s="249"/>
      <c r="N362" s="249"/>
      <c r="O362" s="249"/>
      <c r="P362" s="249"/>
      <c r="Q362" s="249"/>
      <c r="R362" s="249"/>
      <c r="S362" s="249"/>
      <c r="T362" s="249"/>
      <c r="U362" s="249"/>
      <c r="V362" s="249"/>
      <c r="W362" s="249"/>
      <c r="X362" s="249"/>
      <c r="Y362" s="249"/>
      <c r="Z362" s="249"/>
      <c r="AA362" s="249"/>
      <c r="AB362" s="249"/>
      <c r="AC362" s="249"/>
      <c r="AD362" s="248"/>
      <c r="AE362" s="248"/>
      <c r="AF362" s="248"/>
      <c r="AG362" s="248"/>
      <c r="AH362" s="248"/>
      <c r="AI362" s="248"/>
      <c r="AJ362" s="248"/>
      <c r="AK362" s="248"/>
      <c r="AL362" s="248"/>
      <c r="AM362" s="248"/>
      <c r="AN362" s="248"/>
      <c r="AO362" s="248"/>
      <c r="AP362" s="248"/>
      <c r="AQ362" s="248"/>
    </row>
    <row r="363" spans="4:43" ht="18" customHeight="1">
      <c r="D363" s="19"/>
      <c r="E363" s="250" t="s">
        <v>1223</v>
      </c>
      <c r="F363" s="249"/>
      <c r="G363" s="249"/>
      <c r="H363" s="249"/>
      <c r="I363" s="249"/>
      <c r="J363" s="249"/>
      <c r="K363" s="249"/>
      <c r="L363" s="249"/>
      <c r="M363" s="249"/>
      <c r="N363" s="249"/>
      <c r="O363" s="249"/>
      <c r="P363" s="249"/>
      <c r="Q363" s="249"/>
      <c r="R363" s="249"/>
      <c r="S363" s="249"/>
      <c r="T363" s="249"/>
      <c r="U363" s="249"/>
      <c r="V363" s="249"/>
      <c r="W363" s="249"/>
      <c r="X363" s="249"/>
      <c r="Y363" s="249"/>
      <c r="Z363" s="249"/>
      <c r="AA363" s="249"/>
      <c r="AB363" s="249"/>
      <c r="AC363" s="249"/>
      <c r="AD363" s="248"/>
      <c r="AE363" s="248"/>
      <c r="AF363" s="248"/>
      <c r="AG363" s="248"/>
      <c r="AH363" s="248"/>
      <c r="AI363" s="248"/>
      <c r="AJ363" s="248"/>
      <c r="AK363" s="248"/>
      <c r="AL363" s="248"/>
      <c r="AM363" s="248"/>
      <c r="AN363" s="248"/>
      <c r="AO363" s="248"/>
      <c r="AP363" s="248"/>
      <c r="AQ363" s="248"/>
    </row>
    <row r="364" spans="4:43" ht="18" customHeight="1">
      <c r="D364" s="19"/>
      <c r="E364" s="250"/>
      <c r="F364" s="249"/>
      <c r="G364" s="249"/>
      <c r="H364" s="249"/>
      <c r="I364" s="249"/>
      <c r="J364" s="249"/>
      <c r="K364" s="249"/>
      <c r="L364" s="249"/>
      <c r="M364" s="249"/>
      <c r="N364" s="249"/>
      <c r="O364" s="249"/>
      <c r="P364" s="249"/>
      <c r="Q364" s="249"/>
      <c r="R364" s="249"/>
      <c r="S364" s="249"/>
      <c r="T364" s="249"/>
      <c r="U364" s="249"/>
      <c r="V364" s="249"/>
      <c r="W364" s="249"/>
      <c r="X364" s="249"/>
      <c r="Y364" s="249"/>
      <c r="Z364" s="249"/>
      <c r="AA364" s="249"/>
      <c r="AB364" s="249"/>
      <c r="AC364" s="249"/>
      <c r="AD364" s="248"/>
      <c r="AE364" s="248"/>
      <c r="AF364" s="248"/>
      <c r="AG364" s="248"/>
      <c r="AH364" s="248"/>
      <c r="AI364" s="248"/>
      <c r="AJ364" s="248"/>
      <c r="AK364" s="248"/>
      <c r="AL364" s="248"/>
      <c r="AM364" s="248"/>
      <c r="AN364" s="248"/>
      <c r="AO364" s="248"/>
      <c r="AP364" s="248"/>
      <c r="AQ364" s="248"/>
    </row>
    <row r="365" spans="4:43" ht="18" customHeight="1">
      <c r="D365" s="19"/>
      <c r="E365" s="251" t="s">
        <v>1314</v>
      </c>
      <c r="F365" s="249"/>
      <c r="G365" s="249"/>
      <c r="H365" s="249"/>
      <c r="I365" s="249"/>
      <c r="J365" s="249"/>
      <c r="K365" s="249"/>
      <c r="L365" s="249"/>
      <c r="M365" s="249"/>
      <c r="N365" s="249"/>
      <c r="O365" s="249"/>
      <c r="P365" s="249"/>
      <c r="Q365" s="249"/>
      <c r="R365" s="249"/>
      <c r="S365" s="249"/>
      <c r="T365" s="249"/>
      <c r="U365" s="249"/>
      <c r="V365" s="249"/>
      <c r="W365" s="249"/>
      <c r="X365" s="249"/>
      <c r="Y365" s="249"/>
      <c r="Z365" s="249"/>
      <c r="AA365" s="249"/>
      <c r="AB365" s="249"/>
      <c r="AC365" s="249"/>
      <c r="AD365" s="248"/>
      <c r="AE365" s="248"/>
      <c r="AF365" s="248"/>
      <c r="AG365" s="248"/>
      <c r="AH365" s="248"/>
      <c r="AI365" s="248"/>
      <c r="AJ365" s="248"/>
      <c r="AK365" s="248"/>
      <c r="AL365" s="248"/>
      <c r="AM365" s="248"/>
      <c r="AN365" s="248"/>
      <c r="AO365" s="248"/>
      <c r="AP365" s="248"/>
      <c r="AQ365" s="248"/>
    </row>
    <row r="366" spans="4:43" ht="18" customHeight="1">
      <c r="D366" s="19"/>
      <c r="E366" s="250" t="s">
        <v>1346</v>
      </c>
      <c r="F366" s="249"/>
      <c r="G366" s="249"/>
      <c r="H366" s="249"/>
      <c r="I366" s="249"/>
      <c r="J366" s="249"/>
      <c r="K366" s="249"/>
      <c r="L366" s="249"/>
      <c r="M366" s="249"/>
      <c r="N366" s="249"/>
      <c r="O366" s="249"/>
      <c r="P366" s="249"/>
      <c r="Q366" s="249"/>
      <c r="R366" s="249"/>
      <c r="S366" s="249"/>
      <c r="T366" s="249"/>
      <c r="U366" s="249"/>
      <c r="V366" s="249"/>
      <c r="W366" s="249"/>
      <c r="X366" s="249"/>
      <c r="Y366" s="249"/>
      <c r="Z366" s="249"/>
      <c r="AA366" s="249"/>
      <c r="AB366" s="249"/>
      <c r="AC366" s="249"/>
      <c r="AD366" s="248"/>
      <c r="AE366" s="248"/>
      <c r="AF366" s="248"/>
      <c r="AG366" s="248"/>
      <c r="AH366" s="248"/>
      <c r="AI366" s="248"/>
      <c r="AJ366" s="248"/>
      <c r="AK366" s="248"/>
      <c r="AL366" s="248"/>
      <c r="AM366" s="248"/>
      <c r="AN366" s="248"/>
      <c r="AO366" s="248"/>
      <c r="AP366" s="248"/>
      <c r="AQ366" s="248"/>
    </row>
    <row r="367" spans="4:43" ht="18" customHeight="1">
      <c r="D367" s="19"/>
      <c r="E367" s="250" t="s">
        <v>1502</v>
      </c>
      <c r="F367" s="249"/>
      <c r="G367" s="249"/>
      <c r="H367" s="249"/>
      <c r="I367" s="249"/>
      <c r="J367" s="249"/>
      <c r="K367" s="249"/>
      <c r="L367" s="249"/>
      <c r="M367" s="249"/>
      <c r="N367" s="249"/>
      <c r="O367" s="249"/>
      <c r="P367" s="249"/>
      <c r="Q367" s="249"/>
      <c r="R367" s="249"/>
      <c r="S367" s="249"/>
      <c r="T367" s="249"/>
      <c r="U367" s="249"/>
      <c r="V367" s="249"/>
      <c r="W367" s="249"/>
      <c r="X367" s="249"/>
      <c r="Y367" s="249"/>
      <c r="Z367" s="249"/>
      <c r="AA367" s="249"/>
      <c r="AB367" s="249"/>
      <c r="AC367" s="249"/>
      <c r="AD367" s="248"/>
      <c r="AE367" s="248"/>
      <c r="AF367" s="248"/>
      <c r="AG367" s="248"/>
      <c r="AH367" s="248"/>
      <c r="AI367" s="248"/>
      <c r="AJ367" s="248"/>
      <c r="AK367" s="248"/>
      <c r="AL367" s="248"/>
      <c r="AM367" s="248"/>
      <c r="AN367" s="248"/>
      <c r="AO367" s="248"/>
      <c r="AP367" s="248"/>
      <c r="AQ367" s="248"/>
    </row>
    <row r="368" spans="4:43" ht="18" customHeight="1">
      <c r="D368" s="19"/>
      <c r="E368" s="250" t="s">
        <v>1503</v>
      </c>
      <c r="F368" s="249"/>
      <c r="G368" s="249"/>
      <c r="H368" s="249"/>
      <c r="I368" s="249"/>
      <c r="J368" s="249"/>
      <c r="K368" s="249"/>
      <c r="L368" s="249"/>
      <c r="M368" s="249"/>
      <c r="N368" s="249"/>
      <c r="O368" s="249"/>
      <c r="P368" s="249"/>
      <c r="Q368" s="249"/>
      <c r="R368" s="249"/>
      <c r="S368" s="249"/>
      <c r="T368" s="249"/>
      <c r="U368" s="249"/>
      <c r="V368" s="249"/>
      <c r="W368" s="249"/>
      <c r="X368" s="249"/>
      <c r="Y368" s="249"/>
      <c r="Z368" s="249"/>
      <c r="AA368" s="249"/>
      <c r="AB368" s="249"/>
      <c r="AC368" s="249"/>
      <c r="AD368" s="248"/>
      <c r="AE368" s="248"/>
      <c r="AF368" s="248"/>
      <c r="AG368" s="248"/>
      <c r="AH368" s="248"/>
      <c r="AI368" s="248"/>
      <c r="AJ368" s="248"/>
      <c r="AK368" s="248"/>
      <c r="AL368" s="248"/>
      <c r="AM368" s="248"/>
      <c r="AN368" s="248"/>
      <c r="AO368" s="248"/>
      <c r="AP368" s="248"/>
      <c r="AQ368" s="248"/>
    </row>
    <row r="369" spans="4:43" ht="18" customHeight="1">
      <c r="D369" s="19"/>
      <c r="E369" s="250" t="s">
        <v>1262</v>
      </c>
      <c r="F369" s="248"/>
      <c r="G369" s="248"/>
      <c r="H369" s="248"/>
      <c r="I369" s="248"/>
      <c r="J369" s="248"/>
      <c r="K369" s="248"/>
      <c r="L369" s="248"/>
      <c r="M369" s="248"/>
      <c r="N369" s="248"/>
      <c r="O369" s="248"/>
      <c r="P369" s="248"/>
      <c r="Q369" s="248"/>
      <c r="R369" s="248"/>
      <c r="S369" s="248"/>
      <c r="T369" s="248"/>
      <c r="U369" s="248"/>
      <c r="V369" s="248"/>
      <c r="W369" s="248"/>
      <c r="X369" s="248"/>
      <c r="Y369" s="248"/>
      <c r="Z369" s="248"/>
      <c r="AA369" s="248"/>
      <c r="AB369" s="248"/>
      <c r="AC369" s="248"/>
      <c r="AD369" s="248"/>
      <c r="AE369" s="248"/>
      <c r="AF369" s="248"/>
      <c r="AG369" s="248"/>
      <c r="AH369" s="248"/>
      <c r="AI369" s="248"/>
      <c r="AJ369" s="248"/>
      <c r="AK369" s="248"/>
      <c r="AL369" s="248"/>
      <c r="AM369" s="248"/>
      <c r="AN369" s="248"/>
      <c r="AO369" s="248"/>
      <c r="AP369" s="248"/>
      <c r="AQ369" s="248"/>
    </row>
    <row r="370" spans="4:43" ht="18" customHeight="1">
      <c r="D370" s="19"/>
      <c r="E370" s="250" t="s">
        <v>1223</v>
      </c>
      <c r="F370" s="248"/>
      <c r="G370" s="248"/>
      <c r="H370" s="248"/>
      <c r="I370" s="248"/>
      <c r="J370" s="248"/>
      <c r="K370" s="248"/>
      <c r="L370" s="248"/>
      <c r="M370" s="248"/>
      <c r="N370" s="248"/>
      <c r="O370" s="248"/>
      <c r="P370" s="248"/>
      <c r="Q370" s="248"/>
      <c r="R370" s="248"/>
      <c r="S370" s="248"/>
      <c r="T370" s="248"/>
      <c r="U370" s="248"/>
      <c r="V370" s="248"/>
      <c r="W370" s="248"/>
      <c r="X370" s="248"/>
      <c r="Y370" s="248"/>
      <c r="Z370" s="248"/>
      <c r="AA370" s="248"/>
      <c r="AB370" s="248"/>
      <c r="AC370" s="248"/>
      <c r="AD370" s="248"/>
      <c r="AE370" s="248"/>
      <c r="AF370" s="248"/>
      <c r="AG370" s="248"/>
      <c r="AH370" s="248"/>
      <c r="AI370" s="248"/>
      <c r="AJ370" s="248"/>
      <c r="AK370" s="248"/>
      <c r="AL370" s="248"/>
      <c r="AM370" s="248"/>
      <c r="AN370" s="248"/>
      <c r="AO370" s="248"/>
      <c r="AP370" s="248"/>
      <c r="AQ370" s="248"/>
    </row>
    <row r="371" spans="4:43" ht="18" customHeight="1">
      <c r="D371" s="19"/>
      <c r="E371" s="250"/>
      <c r="F371" s="248"/>
      <c r="G371" s="248"/>
      <c r="H371" s="248"/>
      <c r="I371" s="248"/>
      <c r="J371" s="248"/>
      <c r="K371" s="248"/>
      <c r="L371" s="248"/>
      <c r="M371" s="248"/>
      <c r="N371" s="248"/>
      <c r="O371" s="248"/>
      <c r="P371" s="248"/>
      <c r="Q371" s="248"/>
      <c r="R371" s="248"/>
      <c r="S371" s="248"/>
      <c r="T371" s="248"/>
      <c r="U371" s="248"/>
      <c r="V371" s="248"/>
      <c r="W371" s="248"/>
      <c r="X371" s="248"/>
      <c r="Y371" s="248"/>
      <c r="Z371" s="248"/>
      <c r="AA371" s="248"/>
      <c r="AB371" s="248"/>
      <c r="AC371" s="248"/>
      <c r="AD371" s="248"/>
      <c r="AE371" s="248"/>
      <c r="AF371" s="248"/>
      <c r="AG371" s="248"/>
      <c r="AH371" s="248"/>
      <c r="AI371" s="248"/>
      <c r="AJ371" s="248"/>
      <c r="AK371" s="248"/>
      <c r="AL371" s="248"/>
      <c r="AM371" s="248"/>
      <c r="AN371" s="248"/>
      <c r="AO371" s="248"/>
      <c r="AP371" s="248"/>
      <c r="AQ371" s="248"/>
    </row>
    <row r="372" spans="4:43" ht="18" customHeight="1">
      <c r="D372" s="19"/>
      <c r="E372" s="251" t="s">
        <v>1315</v>
      </c>
      <c r="F372" s="248"/>
      <c r="G372" s="248"/>
      <c r="H372" s="248"/>
      <c r="I372" s="248"/>
      <c r="J372" s="248"/>
      <c r="K372" s="248"/>
      <c r="L372" s="248"/>
      <c r="M372" s="248"/>
      <c r="N372" s="248"/>
      <c r="O372" s="248"/>
      <c r="P372" s="248"/>
      <c r="Q372" s="248"/>
      <c r="R372" s="248"/>
      <c r="S372" s="248"/>
      <c r="T372" s="248"/>
      <c r="U372" s="248"/>
      <c r="V372" s="248"/>
      <c r="W372" s="248"/>
      <c r="X372" s="248"/>
      <c r="Y372" s="248"/>
      <c r="Z372" s="248"/>
      <c r="AA372" s="248"/>
      <c r="AB372" s="248"/>
      <c r="AC372" s="248"/>
      <c r="AD372" s="248"/>
      <c r="AE372" s="248"/>
      <c r="AF372" s="248"/>
      <c r="AG372" s="248"/>
      <c r="AH372" s="248"/>
      <c r="AI372" s="248"/>
      <c r="AJ372" s="248"/>
      <c r="AK372" s="248"/>
      <c r="AL372" s="248"/>
      <c r="AM372" s="248"/>
      <c r="AN372" s="248"/>
      <c r="AO372" s="248"/>
      <c r="AP372" s="248"/>
      <c r="AQ372" s="248"/>
    </row>
    <row r="373" spans="4:43" ht="18" customHeight="1">
      <c r="E373" s="250" t="s">
        <v>1347</v>
      </c>
      <c r="F373" s="248"/>
      <c r="G373" s="248"/>
      <c r="H373" s="248"/>
      <c r="I373" s="248"/>
      <c r="J373" s="248"/>
      <c r="K373" s="248"/>
      <c r="L373" s="248"/>
      <c r="M373" s="248"/>
      <c r="N373" s="248"/>
      <c r="O373" s="248"/>
      <c r="P373" s="248"/>
      <c r="Q373" s="248"/>
      <c r="R373" s="248"/>
      <c r="S373" s="248"/>
      <c r="T373" s="248"/>
      <c r="U373" s="248"/>
      <c r="V373" s="248"/>
      <c r="W373" s="248"/>
      <c r="X373" s="248"/>
      <c r="Y373" s="248"/>
      <c r="Z373" s="248"/>
      <c r="AA373" s="248"/>
      <c r="AB373" s="248"/>
      <c r="AC373" s="248"/>
      <c r="AD373" s="248"/>
      <c r="AE373" s="248"/>
      <c r="AF373" s="248"/>
      <c r="AG373" s="248"/>
      <c r="AH373" s="248"/>
      <c r="AI373" s="248"/>
      <c r="AJ373" s="248"/>
      <c r="AK373" s="248"/>
      <c r="AL373" s="248"/>
      <c r="AM373" s="248"/>
      <c r="AN373" s="248"/>
      <c r="AO373" s="248"/>
      <c r="AP373" s="248"/>
      <c r="AQ373" s="248"/>
    </row>
    <row r="374" spans="4:43" ht="18" customHeight="1">
      <c r="E374" s="250" t="s">
        <v>1504</v>
      </c>
      <c r="F374" s="248"/>
      <c r="G374" s="248"/>
      <c r="H374" s="248"/>
      <c r="I374" s="248"/>
      <c r="J374" s="248"/>
      <c r="K374" s="248"/>
      <c r="L374" s="248"/>
      <c r="M374" s="248"/>
      <c r="N374" s="248"/>
      <c r="O374" s="248"/>
      <c r="P374" s="248"/>
      <c r="Q374" s="248"/>
      <c r="R374" s="248"/>
      <c r="S374" s="248"/>
      <c r="T374" s="248"/>
      <c r="U374" s="248"/>
      <c r="V374" s="248"/>
      <c r="W374" s="248"/>
      <c r="X374" s="248"/>
      <c r="Y374" s="248"/>
      <c r="Z374" s="248"/>
      <c r="AA374" s="248"/>
      <c r="AB374" s="248"/>
      <c r="AC374" s="248"/>
      <c r="AD374" s="248"/>
      <c r="AE374" s="248"/>
      <c r="AF374" s="248"/>
      <c r="AG374" s="248"/>
      <c r="AH374" s="248"/>
      <c r="AI374" s="248"/>
      <c r="AJ374" s="248"/>
      <c r="AK374" s="248"/>
      <c r="AL374" s="248"/>
      <c r="AM374" s="248"/>
      <c r="AN374" s="248"/>
      <c r="AO374" s="248"/>
      <c r="AP374" s="248"/>
      <c r="AQ374" s="248"/>
    </row>
    <row r="375" spans="4:43" ht="18" customHeight="1">
      <c r="E375" s="250" t="s">
        <v>1505</v>
      </c>
      <c r="F375" s="248"/>
      <c r="G375" s="248"/>
      <c r="H375" s="248"/>
      <c r="I375" s="248"/>
      <c r="J375" s="248"/>
      <c r="K375" s="248"/>
      <c r="L375" s="248"/>
      <c r="M375" s="248"/>
      <c r="N375" s="248"/>
      <c r="O375" s="248"/>
      <c r="P375" s="248"/>
      <c r="Q375" s="248"/>
      <c r="R375" s="248"/>
      <c r="S375" s="248"/>
      <c r="T375" s="248"/>
      <c r="U375" s="248"/>
      <c r="V375" s="248"/>
      <c r="W375" s="248"/>
      <c r="X375" s="248"/>
      <c r="Y375" s="248"/>
      <c r="Z375" s="248"/>
      <c r="AA375" s="248"/>
      <c r="AB375" s="248"/>
      <c r="AC375" s="248"/>
      <c r="AD375" s="248"/>
      <c r="AE375" s="248"/>
      <c r="AF375" s="248"/>
      <c r="AG375" s="248"/>
      <c r="AH375" s="248"/>
      <c r="AI375" s="248"/>
      <c r="AJ375" s="248"/>
      <c r="AK375" s="248"/>
      <c r="AL375" s="248"/>
      <c r="AM375" s="248"/>
      <c r="AN375" s="248"/>
      <c r="AO375" s="248"/>
      <c r="AP375" s="248"/>
      <c r="AQ375" s="248"/>
    </row>
    <row r="376" spans="4:43" ht="18" customHeight="1">
      <c r="E376" s="250" t="s">
        <v>1262</v>
      </c>
      <c r="F376" s="248"/>
      <c r="G376" s="248"/>
      <c r="H376" s="248"/>
      <c r="I376" s="248"/>
      <c r="J376" s="248"/>
      <c r="K376" s="248"/>
      <c r="L376" s="248"/>
      <c r="M376" s="248"/>
      <c r="N376" s="248"/>
      <c r="O376" s="248"/>
      <c r="P376" s="248"/>
      <c r="Q376" s="248"/>
      <c r="R376" s="248"/>
      <c r="S376" s="248"/>
      <c r="T376" s="248"/>
      <c r="U376" s="248"/>
      <c r="V376" s="248"/>
      <c r="W376" s="248"/>
      <c r="X376" s="248"/>
      <c r="Y376" s="248"/>
      <c r="Z376" s="248"/>
      <c r="AA376" s="248"/>
      <c r="AB376" s="248"/>
      <c r="AC376" s="248"/>
      <c r="AD376" s="248"/>
      <c r="AE376" s="248"/>
      <c r="AF376" s="248"/>
      <c r="AG376" s="248"/>
      <c r="AH376" s="248"/>
      <c r="AI376" s="248"/>
      <c r="AJ376" s="248"/>
      <c r="AK376" s="248"/>
      <c r="AL376" s="248"/>
      <c r="AM376" s="248"/>
      <c r="AN376" s="248"/>
      <c r="AO376" s="248"/>
      <c r="AP376" s="248"/>
      <c r="AQ376" s="248"/>
    </row>
    <row r="377" spans="4:43" ht="18" customHeight="1">
      <c r="E377" s="250" t="s">
        <v>1223</v>
      </c>
      <c r="F377" s="248"/>
      <c r="G377" s="248"/>
      <c r="H377" s="248"/>
      <c r="I377" s="248"/>
      <c r="J377" s="248"/>
      <c r="K377" s="248"/>
      <c r="L377" s="248"/>
      <c r="M377" s="248"/>
      <c r="N377" s="248"/>
      <c r="O377" s="248"/>
      <c r="P377" s="248"/>
      <c r="Q377" s="248"/>
      <c r="R377" s="248"/>
      <c r="S377" s="248"/>
      <c r="T377" s="248"/>
      <c r="U377" s="248"/>
      <c r="V377" s="248"/>
      <c r="W377" s="248"/>
      <c r="X377" s="248"/>
      <c r="Y377" s="248"/>
      <c r="Z377" s="248"/>
      <c r="AA377" s="248"/>
      <c r="AB377" s="248"/>
      <c r="AC377" s="248"/>
      <c r="AD377" s="248"/>
      <c r="AE377" s="248"/>
      <c r="AF377" s="248"/>
      <c r="AG377" s="248"/>
      <c r="AH377" s="248"/>
      <c r="AI377" s="248"/>
      <c r="AJ377" s="248"/>
      <c r="AK377" s="248"/>
      <c r="AL377" s="248"/>
      <c r="AM377" s="248"/>
      <c r="AN377" s="248"/>
      <c r="AO377" s="248"/>
      <c r="AP377" s="248"/>
      <c r="AQ377" s="248"/>
    </row>
    <row r="378" spans="4:43" ht="18" customHeight="1">
      <c r="E378" s="250"/>
      <c r="F378" s="248"/>
      <c r="G378" s="248"/>
      <c r="H378" s="248"/>
      <c r="I378" s="248"/>
      <c r="J378" s="248"/>
      <c r="K378" s="248"/>
      <c r="L378" s="248"/>
      <c r="M378" s="248"/>
      <c r="N378" s="248"/>
      <c r="O378" s="248"/>
      <c r="P378" s="248"/>
      <c r="Q378" s="248"/>
      <c r="R378" s="248"/>
      <c r="S378" s="248"/>
      <c r="T378" s="248"/>
      <c r="U378" s="248"/>
      <c r="V378" s="248"/>
      <c r="W378" s="248"/>
      <c r="X378" s="248"/>
      <c r="Y378" s="248"/>
      <c r="Z378" s="248"/>
      <c r="AA378" s="248"/>
      <c r="AB378" s="248"/>
      <c r="AC378" s="248"/>
      <c r="AD378" s="248"/>
      <c r="AE378" s="248"/>
      <c r="AF378" s="248"/>
      <c r="AG378" s="248"/>
      <c r="AH378" s="248"/>
      <c r="AI378" s="248"/>
      <c r="AJ378" s="248"/>
      <c r="AK378" s="248"/>
      <c r="AL378" s="248"/>
      <c r="AM378" s="248"/>
      <c r="AN378" s="248"/>
      <c r="AO378" s="248"/>
      <c r="AP378" s="248"/>
      <c r="AQ378" s="248"/>
    </row>
    <row r="379" spans="4:43" ht="18" customHeight="1">
      <c r="E379" s="251" t="s">
        <v>1316</v>
      </c>
      <c r="F379" s="248"/>
      <c r="G379" s="248"/>
      <c r="H379" s="248"/>
      <c r="I379" s="248"/>
      <c r="J379" s="248"/>
      <c r="K379" s="248"/>
      <c r="L379" s="248"/>
      <c r="M379" s="248"/>
      <c r="N379" s="248"/>
      <c r="O379" s="248"/>
      <c r="P379" s="248"/>
      <c r="Q379" s="248"/>
      <c r="R379" s="248"/>
      <c r="S379" s="248"/>
      <c r="T379" s="248"/>
      <c r="U379" s="248"/>
      <c r="V379" s="248"/>
      <c r="W379" s="248"/>
      <c r="X379" s="248"/>
      <c r="Y379" s="248"/>
      <c r="Z379" s="248"/>
      <c r="AA379" s="248"/>
      <c r="AB379" s="248"/>
      <c r="AC379" s="248"/>
      <c r="AD379" s="248"/>
      <c r="AE379" s="248"/>
      <c r="AF379" s="248"/>
      <c r="AG379" s="248"/>
      <c r="AH379" s="248"/>
      <c r="AI379" s="248"/>
      <c r="AJ379" s="248"/>
      <c r="AK379" s="248"/>
      <c r="AL379" s="248"/>
      <c r="AM379" s="248"/>
      <c r="AN379" s="248"/>
      <c r="AO379" s="248"/>
      <c r="AP379" s="248"/>
      <c r="AQ379" s="248"/>
    </row>
    <row r="380" spans="4:43" ht="18" customHeight="1">
      <c r="E380" s="250" t="s">
        <v>1348</v>
      </c>
      <c r="F380" s="248"/>
      <c r="G380" s="248"/>
      <c r="H380" s="248"/>
      <c r="I380" s="248"/>
      <c r="J380" s="248"/>
      <c r="K380" s="248"/>
      <c r="L380" s="248"/>
      <c r="M380" s="248"/>
      <c r="N380" s="248"/>
      <c r="O380" s="248"/>
      <c r="P380" s="248"/>
      <c r="Q380" s="248"/>
      <c r="R380" s="248"/>
      <c r="S380" s="248"/>
      <c r="T380" s="248"/>
      <c r="U380" s="248"/>
      <c r="V380" s="248"/>
      <c r="W380" s="248"/>
      <c r="X380" s="248"/>
      <c r="Y380" s="248"/>
      <c r="Z380" s="248"/>
      <c r="AA380" s="248"/>
      <c r="AB380" s="248"/>
      <c r="AC380" s="248"/>
      <c r="AD380" s="248"/>
      <c r="AE380" s="248"/>
      <c r="AF380" s="248"/>
      <c r="AG380" s="248"/>
      <c r="AH380" s="248"/>
      <c r="AI380" s="248"/>
      <c r="AJ380" s="248"/>
      <c r="AK380" s="248"/>
      <c r="AL380" s="248"/>
      <c r="AM380" s="248"/>
      <c r="AN380" s="248"/>
      <c r="AO380" s="248"/>
      <c r="AP380" s="248"/>
      <c r="AQ380" s="248"/>
    </row>
    <row r="381" spans="4:43" ht="18" customHeight="1">
      <c r="E381" s="250" t="s">
        <v>1506</v>
      </c>
      <c r="F381" s="248"/>
      <c r="G381" s="248"/>
      <c r="H381" s="248"/>
      <c r="I381" s="248"/>
      <c r="J381" s="248"/>
      <c r="K381" s="248"/>
      <c r="L381" s="248"/>
      <c r="M381" s="248"/>
      <c r="N381" s="248"/>
      <c r="O381" s="248"/>
      <c r="P381" s="248"/>
      <c r="Q381" s="248"/>
      <c r="R381" s="248"/>
      <c r="S381" s="248"/>
      <c r="T381" s="248"/>
      <c r="U381" s="248"/>
      <c r="V381" s="248"/>
      <c r="W381" s="248"/>
      <c r="X381" s="248"/>
      <c r="Y381" s="248"/>
      <c r="Z381" s="248"/>
      <c r="AA381" s="248"/>
      <c r="AB381" s="248"/>
      <c r="AC381" s="248"/>
      <c r="AD381" s="248"/>
      <c r="AE381" s="248"/>
      <c r="AF381" s="248"/>
      <c r="AG381" s="248"/>
      <c r="AH381" s="248"/>
      <c r="AI381" s="248"/>
      <c r="AJ381" s="248"/>
      <c r="AK381" s="248"/>
      <c r="AL381" s="248"/>
      <c r="AM381" s="248"/>
      <c r="AN381" s="248"/>
      <c r="AO381" s="248"/>
      <c r="AP381" s="248"/>
      <c r="AQ381" s="248"/>
    </row>
    <row r="382" spans="4:43" ht="18" customHeight="1">
      <c r="E382" s="250" t="s">
        <v>1507</v>
      </c>
      <c r="F382" s="248"/>
      <c r="G382" s="248"/>
      <c r="H382" s="248"/>
      <c r="I382" s="248"/>
      <c r="J382" s="248"/>
      <c r="K382" s="248"/>
      <c r="L382" s="248"/>
      <c r="M382" s="248"/>
      <c r="N382" s="248"/>
      <c r="O382" s="248"/>
      <c r="P382" s="248"/>
      <c r="Q382" s="248"/>
      <c r="R382" s="248"/>
      <c r="S382" s="248"/>
      <c r="T382" s="248"/>
      <c r="U382" s="248"/>
      <c r="V382" s="248"/>
      <c r="W382" s="248"/>
      <c r="X382" s="248"/>
      <c r="Y382" s="248"/>
      <c r="Z382" s="248"/>
      <c r="AA382" s="248"/>
      <c r="AB382" s="248"/>
      <c r="AC382" s="248"/>
      <c r="AD382" s="248"/>
      <c r="AE382" s="248"/>
      <c r="AF382" s="248"/>
      <c r="AG382" s="248"/>
      <c r="AH382" s="248"/>
      <c r="AI382" s="248"/>
      <c r="AJ382" s="248"/>
      <c r="AK382" s="248"/>
      <c r="AL382" s="248"/>
      <c r="AM382" s="248"/>
      <c r="AN382" s="248"/>
      <c r="AO382" s="248"/>
      <c r="AP382" s="248"/>
      <c r="AQ382" s="248"/>
    </row>
    <row r="383" spans="4:43" ht="18" customHeight="1">
      <c r="E383" s="250" t="s">
        <v>1262</v>
      </c>
      <c r="F383" s="248"/>
      <c r="G383" s="248"/>
      <c r="H383" s="248"/>
      <c r="I383" s="248"/>
      <c r="J383" s="248"/>
      <c r="K383" s="248"/>
      <c r="L383" s="248"/>
      <c r="M383" s="248"/>
      <c r="N383" s="248"/>
      <c r="O383" s="248"/>
      <c r="P383" s="248"/>
      <c r="Q383" s="248"/>
      <c r="R383" s="248"/>
      <c r="S383" s="248"/>
      <c r="T383" s="248"/>
      <c r="U383" s="248"/>
      <c r="V383" s="248"/>
      <c r="W383" s="248"/>
      <c r="X383" s="248"/>
      <c r="Y383" s="248"/>
      <c r="Z383" s="248"/>
      <c r="AA383" s="248"/>
      <c r="AB383" s="248"/>
      <c r="AC383" s="248"/>
      <c r="AD383" s="248"/>
      <c r="AE383" s="248"/>
      <c r="AF383" s="248"/>
      <c r="AG383" s="248"/>
      <c r="AH383" s="248"/>
      <c r="AI383" s="248"/>
      <c r="AJ383" s="248"/>
      <c r="AK383" s="248"/>
      <c r="AL383" s="248"/>
      <c r="AM383" s="248"/>
      <c r="AN383" s="248"/>
      <c r="AO383" s="248"/>
      <c r="AP383" s="248"/>
      <c r="AQ383" s="248"/>
    </row>
    <row r="384" spans="4:43" ht="18" customHeight="1">
      <c r="E384" s="250" t="s">
        <v>1223</v>
      </c>
      <c r="F384" s="248"/>
      <c r="G384" s="248"/>
      <c r="H384" s="248"/>
      <c r="I384" s="248"/>
      <c r="J384" s="248"/>
      <c r="K384" s="248"/>
      <c r="L384" s="248"/>
      <c r="M384" s="248"/>
      <c r="N384" s="248"/>
      <c r="O384" s="248"/>
      <c r="P384" s="248"/>
      <c r="Q384" s="248"/>
      <c r="R384" s="248"/>
      <c r="S384" s="248"/>
      <c r="T384" s="248"/>
      <c r="U384" s="248"/>
      <c r="V384" s="248"/>
      <c r="W384" s="248"/>
      <c r="X384" s="248"/>
      <c r="Y384" s="248"/>
      <c r="Z384" s="248"/>
      <c r="AA384" s="248"/>
      <c r="AB384" s="248"/>
      <c r="AC384" s="248"/>
      <c r="AD384" s="248"/>
      <c r="AE384" s="248"/>
      <c r="AF384" s="248"/>
      <c r="AG384" s="248"/>
      <c r="AH384" s="248"/>
      <c r="AI384" s="248"/>
      <c r="AJ384" s="248"/>
      <c r="AK384" s="248"/>
      <c r="AL384" s="248"/>
      <c r="AM384" s="248"/>
      <c r="AN384" s="248"/>
      <c r="AO384" s="248"/>
      <c r="AP384" s="248"/>
      <c r="AQ384" s="248"/>
    </row>
    <row r="385" spans="5:43" ht="18" customHeight="1">
      <c r="E385" s="250"/>
      <c r="F385" s="248"/>
      <c r="G385" s="248"/>
      <c r="H385" s="248"/>
      <c r="I385" s="248"/>
      <c r="J385" s="248"/>
      <c r="K385" s="248"/>
      <c r="L385" s="248"/>
      <c r="M385" s="248"/>
      <c r="N385" s="248"/>
      <c r="O385" s="248"/>
      <c r="P385" s="248"/>
      <c r="Q385" s="248"/>
      <c r="R385" s="248"/>
      <c r="S385" s="248"/>
      <c r="T385" s="248"/>
      <c r="U385" s="248"/>
      <c r="V385" s="248"/>
      <c r="W385" s="248"/>
      <c r="X385" s="248"/>
      <c r="Y385" s="248"/>
      <c r="Z385" s="248"/>
      <c r="AA385" s="248"/>
      <c r="AB385" s="248"/>
      <c r="AC385" s="248"/>
      <c r="AD385" s="248"/>
      <c r="AE385" s="248"/>
      <c r="AF385" s="248"/>
      <c r="AG385" s="248"/>
      <c r="AH385" s="248"/>
      <c r="AI385" s="248"/>
      <c r="AJ385" s="248"/>
      <c r="AK385" s="248"/>
      <c r="AL385" s="248"/>
      <c r="AM385" s="248"/>
      <c r="AN385" s="248"/>
      <c r="AO385" s="248"/>
      <c r="AP385" s="248"/>
      <c r="AQ385" s="248"/>
    </row>
    <row r="386" spans="5:43" ht="18" customHeight="1">
      <c r="E386" s="251" t="s">
        <v>1317</v>
      </c>
      <c r="F386" s="248"/>
      <c r="G386" s="248"/>
      <c r="H386" s="248"/>
      <c r="I386" s="248"/>
      <c r="J386" s="248"/>
      <c r="K386" s="248"/>
      <c r="L386" s="248"/>
      <c r="M386" s="248"/>
      <c r="N386" s="248"/>
      <c r="O386" s="248"/>
      <c r="P386" s="248"/>
      <c r="Q386" s="248"/>
      <c r="R386" s="248"/>
      <c r="S386" s="248"/>
      <c r="T386" s="248"/>
      <c r="U386" s="248"/>
      <c r="V386" s="248"/>
      <c r="W386" s="248"/>
      <c r="X386" s="248"/>
      <c r="Y386" s="248"/>
      <c r="Z386" s="248"/>
      <c r="AA386" s="248"/>
      <c r="AB386" s="248"/>
      <c r="AC386" s="248"/>
      <c r="AD386" s="248"/>
      <c r="AE386" s="248"/>
      <c r="AF386" s="248"/>
      <c r="AG386" s="248"/>
      <c r="AH386" s="248"/>
      <c r="AI386" s="248"/>
      <c r="AJ386" s="248"/>
      <c r="AK386" s="248"/>
      <c r="AL386" s="248"/>
      <c r="AM386" s="248"/>
      <c r="AN386" s="248"/>
      <c r="AO386" s="248"/>
      <c r="AP386" s="248"/>
      <c r="AQ386" s="248"/>
    </row>
    <row r="387" spans="5:43" ht="18" customHeight="1">
      <c r="E387" s="250" t="s">
        <v>1349</v>
      </c>
      <c r="F387" s="248"/>
      <c r="G387" s="248"/>
      <c r="H387" s="248"/>
      <c r="I387" s="248"/>
      <c r="J387" s="248"/>
      <c r="K387" s="248"/>
      <c r="L387" s="248"/>
      <c r="M387" s="248"/>
      <c r="N387" s="248"/>
      <c r="O387" s="248"/>
      <c r="P387" s="248"/>
      <c r="Q387" s="248"/>
      <c r="R387" s="248"/>
      <c r="S387" s="248"/>
      <c r="T387" s="248"/>
      <c r="U387" s="248"/>
      <c r="V387" s="248"/>
      <c r="W387" s="248"/>
      <c r="X387" s="248"/>
      <c r="Y387" s="248"/>
      <c r="Z387" s="248"/>
      <c r="AA387" s="248"/>
      <c r="AB387" s="248"/>
      <c r="AC387" s="248"/>
      <c r="AD387" s="248"/>
      <c r="AE387" s="248"/>
      <c r="AF387" s="248"/>
      <c r="AG387" s="248"/>
      <c r="AH387" s="248"/>
      <c r="AI387" s="248"/>
      <c r="AJ387" s="248"/>
      <c r="AK387" s="248"/>
      <c r="AL387" s="248"/>
      <c r="AM387" s="248"/>
      <c r="AN387" s="248"/>
      <c r="AO387" s="248"/>
      <c r="AP387" s="248"/>
      <c r="AQ387" s="248"/>
    </row>
    <row r="388" spans="5:43" ht="18" customHeight="1">
      <c r="E388" s="250" t="s">
        <v>1508</v>
      </c>
      <c r="F388" s="248"/>
      <c r="G388" s="248"/>
      <c r="H388" s="248"/>
      <c r="I388" s="248"/>
      <c r="J388" s="248"/>
      <c r="K388" s="248"/>
      <c r="L388" s="248"/>
      <c r="M388" s="248"/>
      <c r="N388" s="248"/>
      <c r="O388" s="248"/>
      <c r="P388" s="248"/>
      <c r="Q388" s="248"/>
      <c r="R388" s="248"/>
      <c r="S388" s="248"/>
      <c r="T388" s="248"/>
      <c r="U388" s="248"/>
      <c r="V388" s="248"/>
      <c r="W388" s="248"/>
      <c r="X388" s="248"/>
      <c r="Y388" s="248"/>
      <c r="Z388" s="248"/>
      <c r="AA388" s="248"/>
      <c r="AB388" s="248"/>
      <c r="AC388" s="248"/>
      <c r="AD388" s="248"/>
      <c r="AE388" s="248"/>
      <c r="AF388" s="248"/>
      <c r="AG388" s="248"/>
      <c r="AH388" s="248"/>
      <c r="AI388" s="248"/>
      <c r="AJ388" s="248"/>
      <c r="AK388" s="248"/>
      <c r="AL388" s="248"/>
      <c r="AM388" s="248"/>
      <c r="AN388" s="248"/>
      <c r="AO388" s="248"/>
      <c r="AP388" s="248"/>
      <c r="AQ388" s="248"/>
    </row>
    <row r="389" spans="5:43" ht="18" customHeight="1">
      <c r="E389" s="250" t="s">
        <v>1509</v>
      </c>
      <c r="F389" s="248"/>
      <c r="G389" s="248"/>
      <c r="H389" s="248"/>
      <c r="I389" s="248"/>
      <c r="J389" s="248"/>
      <c r="K389" s="248"/>
      <c r="L389" s="248"/>
      <c r="M389" s="248"/>
      <c r="N389" s="248"/>
      <c r="O389" s="248"/>
      <c r="P389" s="248"/>
      <c r="Q389" s="248"/>
      <c r="R389" s="248"/>
      <c r="S389" s="248"/>
      <c r="T389" s="248"/>
      <c r="U389" s="248"/>
      <c r="V389" s="248"/>
      <c r="W389" s="248"/>
      <c r="X389" s="248"/>
      <c r="Y389" s="248"/>
      <c r="Z389" s="248"/>
      <c r="AA389" s="248"/>
      <c r="AB389" s="248"/>
      <c r="AC389" s="248"/>
      <c r="AD389" s="248"/>
      <c r="AE389" s="248"/>
      <c r="AF389" s="248"/>
      <c r="AG389" s="248"/>
      <c r="AH389" s="248"/>
      <c r="AI389" s="248"/>
      <c r="AJ389" s="248"/>
      <c r="AK389" s="248"/>
      <c r="AL389" s="248"/>
      <c r="AM389" s="248"/>
      <c r="AN389" s="248"/>
      <c r="AO389" s="248"/>
      <c r="AP389" s="248"/>
      <c r="AQ389" s="248"/>
    </row>
    <row r="390" spans="5:43" ht="18" customHeight="1">
      <c r="E390" s="250" t="s">
        <v>1262</v>
      </c>
      <c r="F390" s="248"/>
      <c r="G390" s="248"/>
      <c r="H390" s="248"/>
      <c r="I390" s="248"/>
      <c r="J390" s="248"/>
      <c r="K390" s="248"/>
      <c r="L390" s="248"/>
      <c r="M390" s="248"/>
      <c r="N390" s="248"/>
      <c r="O390" s="248"/>
      <c r="P390" s="248"/>
      <c r="Q390" s="248"/>
      <c r="R390" s="248"/>
      <c r="S390" s="248"/>
      <c r="T390" s="248"/>
      <c r="U390" s="248"/>
      <c r="V390" s="248"/>
      <c r="W390" s="248"/>
      <c r="X390" s="248"/>
      <c r="Y390" s="248"/>
      <c r="Z390" s="248"/>
      <c r="AA390" s="248"/>
      <c r="AB390" s="248"/>
      <c r="AC390" s="248"/>
      <c r="AD390" s="248"/>
      <c r="AE390" s="248"/>
      <c r="AF390" s="248"/>
      <c r="AG390" s="248"/>
      <c r="AH390" s="248"/>
      <c r="AI390" s="248"/>
      <c r="AJ390" s="248"/>
      <c r="AK390" s="248"/>
      <c r="AL390" s="248"/>
      <c r="AM390" s="248"/>
      <c r="AN390" s="248"/>
      <c r="AO390" s="248"/>
      <c r="AP390" s="248"/>
      <c r="AQ390" s="248"/>
    </row>
    <row r="391" spans="5:43" ht="18" customHeight="1">
      <c r="E391" s="250" t="s">
        <v>1223</v>
      </c>
      <c r="F391" s="248"/>
      <c r="G391" s="248"/>
      <c r="H391" s="248"/>
      <c r="I391" s="248"/>
      <c r="J391" s="248"/>
      <c r="K391" s="248"/>
      <c r="L391" s="248"/>
      <c r="M391" s="248"/>
      <c r="N391" s="248"/>
      <c r="O391" s="248"/>
      <c r="P391" s="248"/>
      <c r="Q391" s="248"/>
      <c r="R391" s="248"/>
      <c r="S391" s="248"/>
      <c r="T391" s="248"/>
      <c r="U391" s="248"/>
      <c r="V391" s="248"/>
      <c r="W391" s="248"/>
      <c r="X391" s="248"/>
      <c r="Y391" s="248"/>
      <c r="Z391" s="248"/>
      <c r="AA391" s="248"/>
      <c r="AB391" s="248"/>
      <c r="AC391" s="248"/>
      <c r="AD391" s="248"/>
      <c r="AE391" s="248"/>
      <c r="AF391" s="248"/>
      <c r="AG391" s="248"/>
      <c r="AH391" s="248"/>
      <c r="AI391" s="248"/>
      <c r="AJ391" s="248"/>
      <c r="AK391" s="248"/>
      <c r="AL391" s="248"/>
      <c r="AM391" s="248"/>
      <c r="AN391" s="248"/>
      <c r="AO391" s="248"/>
      <c r="AP391" s="248"/>
      <c r="AQ391" s="248"/>
    </row>
    <row r="392" spans="5:43" ht="18" customHeight="1">
      <c r="E392" s="250"/>
      <c r="F392" s="248"/>
      <c r="G392" s="248"/>
      <c r="H392" s="248"/>
      <c r="I392" s="248"/>
      <c r="J392" s="248"/>
      <c r="K392" s="248"/>
      <c r="L392" s="248"/>
      <c r="M392" s="248"/>
      <c r="N392" s="248"/>
      <c r="O392" s="248"/>
      <c r="P392" s="248"/>
      <c r="Q392" s="248"/>
      <c r="R392" s="248"/>
      <c r="S392" s="248"/>
      <c r="T392" s="248"/>
      <c r="U392" s="248"/>
      <c r="V392" s="248"/>
      <c r="W392" s="248"/>
      <c r="X392" s="248"/>
      <c r="Y392" s="248"/>
      <c r="Z392" s="248"/>
      <c r="AA392" s="248"/>
      <c r="AB392" s="248"/>
      <c r="AC392" s="248"/>
      <c r="AD392" s="248"/>
      <c r="AE392" s="248"/>
      <c r="AF392" s="248"/>
      <c r="AG392" s="248"/>
      <c r="AH392" s="248"/>
      <c r="AI392" s="248"/>
      <c r="AJ392" s="248"/>
      <c r="AK392" s="248"/>
      <c r="AL392" s="248"/>
      <c r="AM392" s="248"/>
      <c r="AN392" s="248"/>
      <c r="AO392" s="248"/>
      <c r="AP392" s="248"/>
      <c r="AQ392" s="248"/>
    </row>
    <row r="393" spans="5:43" ht="18" customHeight="1">
      <c r="E393" s="251" t="s">
        <v>1318</v>
      </c>
      <c r="F393" s="248"/>
      <c r="G393" s="248"/>
      <c r="H393" s="248"/>
      <c r="I393" s="248"/>
      <c r="J393" s="248"/>
      <c r="K393" s="248"/>
      <c r="L393" s="248"/>
      <c r="M393" s="248"/>
      <c r="N393" s="248"/>
      <c r="O393" s="248"/>
      <c r="P393" s="248"/>
      <c r="Q393" s="248"/>
      <c r="R393" s="248"/>
      <c r="S393" s="248"/>
      <c r="T393" s="248"/>
      <c r="U393" s="248"/>
      <c r="V393" s="248"/>
      <c r="W393" s="248"/>
      <c r="X393" s="248"/>
      <c r="Y393" s="248"/>
      <c r="Z393" s="248"/>
      <c r="AA393" s="248"/>
      <c r="AB393" s="248"/>
      <c r="AC393" s="248"/>
      <c r="AD393" s="248"/>
      <c r="AE393" s="248"/>
      <c r="AF393" s="248"/>
      <c r="AG393" s="248"/>
      <c r="AH393" s="248"/>
      <c r="AI393" s="248"/>
      <c r="AJ393" s="248"/>
      <c r="AK393" s="248"/>
      <c r="AL393" s="248"/>
      <c r="AM393" s="248"/>
      <c r="AN393" s="248"/>
      <c r="AO393" s="248"/>
      <c r="AP393" s="248"/>
      <c r="AQ393" s="248"/>
    </row>
    <row r="394" spans="5:43" ht="18" customHeight="1">
      <c r="E394" s="250" t="s">
        <v>1375</v>
      </c>
      <c r="F394" s="248"/>
      <c r="G394" s="248"/>
      <c r="H394" s="248"/>
      <c r="I394" s="248"/>
      <c r="J394" s="248"/>
      <c r="K394" s="248"/>
      <c r="L394" s="248"/>
      <c r="M394" s="248"/>
      <c r="N394" s="248"/>
      <c r="O394" s="248"/>
      <c r="P394" s="248"/>
      <c r="Q394" s="248"/>
      <c r="R394" s="248"/>
      <c r="S394" s="248"/>
      <c r="T394" s="248"/>
      <c r="U394" s="248"/>
      <c r="V394" s="248"/>
      <c r="W394" s="248"/>
      <c r="X394" s="248"/>
      <c r="Y394" s="248"/>
      <c r="Z394" s="248"/>
      <c r="AA394" s="248"/>
      <c r="AB394" s="248"/>
      <c r="AC394" s="248"/>
      <c r="AD394" s="248"/>
      <c r="AE394" s="248"/>
      <c r="AF394" s="248"/>
      <c r="AG394" s="248"/>
      <c r="AH394" s="248"/>
      <c r="AI394" s="248"/>
      <c r="AJ394" s="248"/>
      <c r="AK394" s="248"/>
      <c r="AL394" s="248"/>
      <c r="AM394" s="248"/>
      <c r="AN394" s="248"/>
      <c r="AO394" s="248"/>
      <c r="AP394" s="248"/>
      <c r="AQ394" s="248"/>
    </row>
    <row r="395" spans="5:43" ht="18" customHeight="1">
      <c r="E395" s="250" t="s">
        <v>1510</v>
      </c>
      <c r="F395" s="248"/>
      <c r="G395" s="248"/>
      <c r="H395" s="248"/>
      <c r="I395" s="248"/>
      <c r="J395" s="248"/>
      <c r="K395" s="248"/>
      <c r="L395" s="248"/>
      <c r="M395" s="248"/>
      <c r="N395" s="248"/>
      <c r="O395" s="248"/>
      <c r="P395" s="248"/>
      <c r="Q395" s="248"/>
      <c r="R395" s="248"/>
      <c r="S395" s="248"/>
      <c r="T395" s="248"/>
      <c r="U395" s="248"/>
      <c r="V395" s="248"/>
      <c r="W395" s="248"/>
      <c r="X395" s="248"/>
      <c r="Y395" s="248"/>
      <c r="Z395" s="248"/>
      <c r="AA395" s="248"/>
      <c r="AB395" s="248"/>
      <c r="AC395" s="248"/>
      <c r="AD395" s="248"/>
      <c r="AE395" s="248"/>
      <c r="AF395" s="248"/>
      <c r="AG395" s="248"/>
      <c r="AH395" s="248"/>
      <c r="AI395" s="248"/>
      <c r="AJ395" s="248"/>
      <c r="AK395" s="248"/>
      <c r="AL395" s="248"/>
      <c r="AM395" s="248"/>
      <c r="AN395" s="248"/>
      <c r="AO395" s="248"/>
      <c r="AP395" s="248"/>
      <c r="AQ395" s="248"/>
    </row>
    <row r="396" spans="5:43" ht="18" customHeight="1">
      <c r="E396" s="250" t="s">
        <v>1511</v>
      </c>
      <c r="F396" s="248"/>
      <c r="G396" s="248"/>
      <c r="H396" s="248"/>
      <c r="I396" s="248"/>
      <c r="J396" s="248"/>
      <c r="K396" s="248"/>
      <c r="L396" s="248"/>
      <c r="M396" s="248"/>
      <c r="N396" s="248"/>
      <c r="O396" s="248"/>
      <c r="P396" s="248"/>
      <c r="Q396" s="248"/>
      <c r="R396" s="248"/>
      <c r="S396" s="248"/>
      <c r="T396" s="248"/>
      <c r="U396" s="248"/>
      <c r="V396" s="248"/>
      <c r="W396" s="248"/>
      <c r="X396" s="248"/>
      <c r="Y396" s="248"/>
      <c r="Z396" s="248"/>
      <c r="AA396" s="248"/>
      <c r="AB396" s="248"/>
      <c r="AC396" s="248"/>
      <c r="AD396" s="248"/>
      <c r="AE396" s="248"/>
      <c r="AF396" s="248"/>
      <c r="AG396" s="248"/>
      <c r="AH396" s="248"/>
      <c r="AI396" s="248"/>
      <c r="AJ396" s="248"/>
      <c r="AK396" s="248"/>
      <c r="AL396" s="248"/>
      <c r="AM396" s="248"/>
      <c r="AN396" s="248"/>
      <c r="AO396" s="248"/>
      <c r="AP396" s="248"/>
      <c r="AQ396" s="248"/>
    </row>
    <row r="397" spans="5:43" ht="18" customHeight="1">
      <c r="E397" s="250" t="s">
        <v>1262</v>
      </c>
      <c r="F397" s="248"/>
      <c r="G397" s="248"/>
      <c r="H397" s="248"/>
      <c r="I397" s="248"/>
      <c r="J397" s="248"/>
      <c r="K397" s="248"/>
      <c r="L397" s="248"/>
      <c r="M397" s="248"/>
      <c r="N397" s="248"/>
      <c r="O397" s="248"/>
      <c r="P397" s="248"/>
      <c r="Q397" s="248"/>
      <c r="R397" s="248"/>
      <c r="S397" s="248"/>
      <c r="T397" s="248"/>
      <c r="U397" s="248"/>
      <c r="V397" s="248"/>
      <c r="W397" s="248"/>
      <c r="X397" s="248"/>
      <c r="Y397" s="248"/>
      <c r="Z397" s="248"/>
      <c r="AA397" s="248"/>
      <c r="AB397" s="248"/>
      <c r="AC397" s="248"/>
      <c r="AD397" s="248"/>
      <c r="AE397" s="248"/>
      <c r="AF397" s="248"/>
      <c r="AG397" s="248"/>
      <c r="AH397" s="248"/>
      <c r="AI397" s="248"/>
      <c r="AJ397" s="248"/>
      <c r="AK397" s="248"/>
      <c r="AL397" s="248"/>
      <c r="AM397" s="248"/>
      <c r="AN397" s="248"/>
      <c r="AO397" s="248"/>
      <c r="AP397" s="248"/>
      <c r="AQ397" s="248"/>
    </row>
    <row r="398" spans="5:43" ht="18" customHeight="1">
      <c r="E398" s="250" t="s">
        <v>1223</v>
      </c>
      <c r="F398" s="248"/>
      <c r="G398" s="248"/>
      <c r="H398" s="248"/>
      <c r="I398" s="248"/>
      <c r="J398" s="248"/>
      <c r="K398" s="248"/>
      <c r="L398" s="248"/>
      <c r="M398" s="248"/>
      <c r="N398" s="248"/>
      <c r="O398" s="248"/>
      <c r="P398" s="248"/>
      <c r="Q398" s="248"/>
      <c r="R398" s="248"/>
      <c r="S398" s="248"/>
      <c r="T398" s="248"/>
      <c r="U398" s="248"/>
      <c r="V398" s="248"/>
      <c r="W398" s="248"/>
      <c r="X398" s="248"/>
      <c r="Y398" s="248"/>
      <c r="Z398" s="248"/>
      <c r="AA398" s="248"/>
      <c r="AB398" s="248"/>
      <c r="AC398" s="248"/>
      <c r="AD398" s="248"/>
      <c r="AE398" s="248"/>
      <c r="AF398" s="248"/>
      <c r="AG398" s="248"/>
      <c r="AH398" s="248"/>
      <c r="AI398" s="248"/>
      <c r="AJ398" s="248"/>
      <c r="AK398" s="248"/>
      <c r="AL398" s="248"/>
      <c r="AM398" s="248"/>
      <c r="AN398" s="248"/>
      <c r="AO398" s="248"/>
      <c r="AP398" s="248"/>
      <c r="AQ398" s="248"/>
    </row>
    <row r="399" spans="5:43" ht="18" customHeight="1">
      <c r="E399" s="250"/>
      <c r="F399" s="248"/>
      <c r="G399" s="248"/>
      <c r="H399" s="248"/>
      <c r="I399" s="248"/>
      <c r="J399" s="248"/>
      <c r="K399" s="248"/>
      <c r="L399" s="248"/>
      <c r="M399" s="248"/>
      <c r="N399" s="248"/>
      <c r="O399" s="248"/>
      <c r="P399" s="248"/>
      <c r="Q399" s="248"/>
      <c r="R399" s="248"/>
      <c r="S399" s="248"/>
      <c r="T399" s="248"/>
      <c r="U399" s="248"/>
      <c r="V399" s="248"/>
      <c r="W399" s="248"/>
      <c r="X399" s="248"/>
      <c r="Y399" s="248"/>
      <c r="Z399" s="248"/>
      <c r="AA399" s="248"/>
      <c r="AB399" s="248"/>
      <c r="AC399" s="248"/>
      <c r="AD399" s="248"/>
      <c r="AE399" s="248"/>
      <c r="AF399" s="248"/>
      <c r="AG399" s="248"/>
      <c r="AH399" s="248"/>
      <c r="AI399" s="248"/>
      <c r="AJ399" s="248"/>
      <c r="AK399" s="248"/>
      <c r="AL399" s="248"/>
      <c r="AM399" s="248"/>
      <c r="AN399" s="248"/>
      <c r="AO399" s="248"/>
      <c r="AP399" s="248"/>
      <c r="AQ399" s="248"/>
    </row>
    <row r="400" spans="5:43" ht="18" customHeight="1">
      <c r="E400" s="251" t="s">
        <v>1319</v>
      </c>
      <c r="F400" s="248"/>
      <c r="G400" s="248"/>
      <c r="H400" s="248"/>
      <c r="I400" s="248"/>
      <c r="J400" s="248"/>
      <c r="K400" s="248"/>
      <c r="L400" s="248"/>
      <c r="M400" s="248"/>
      <c r="N400" s="248"/>
      <c r="O400" s="248"/>
      <c r="P400" s="248"/>
      <c r="Q400" s="248"/>
      <c r="R400" s="248"/>
      <c r="S400" s="248"/>
      <c r="T400" s="248"/>
      <c r="U400" s="248"/>
      <c r="V400" s="248"/>
      <c r="W400" s="248"/>
      <c r="X400" s="248"/>
      <c r="Y400" s="248"/>
      <c r="Z400" s="248"/>
      <c r="AA400" s="248"/>
      <c r="AB400" s="248"/>
      <c r="AC400" s="248"/>
      <c r="AD400" s="248"/>
      <c r="AE400" s="248"/>
      <c r="AF400" s="248"/>
      <c r="AG400" s="248"/>
      <c r="AH400" s="248"/>
      <c r="AI400" s="248"/>
      <c r="AJ400" s="248"/>
      <c r="AK400" s="248"/>
      <c r="AL400" s="248"/>
      <c r="AM400" s="248"/>
      <c r="AN400" s="248"/>
      <c r="AO400" s="248"/>
      <c r="AP400" s="248"/>
      <c r="AQ400" s="248"/>
    </row>
    <row r="401" spans="5:43" ht="18" customHeight="1">
      <c r="E401" s="250" t="s">
        <v>1350</v>
      </c>
      <c r="F401" s="248"/>
      <c r="G401" s="248"/>
      <c r="H401" s="248"/>
      <c r="I401" s="248"/>
      <c r="J401" s="248"/>
      <c r="K401" s="248"/>
      <c r="L401" s="248"/>
      <c r="M401" s="248"/>
      <c r="N401" s="248"/>
      <c r="O401" s="248"/>
      <c r="P401" s="248"/>
      <c r="Q401" s="248"/>
      <c r="R401" s="248"/>
      <c r="S401" s="248"/>
      <c r="T401" s="248"/>
      <c r="U401" s="248"/>
      <c r="V401" s="248"/>
      <c r="W401" s="248"/>
      <c r="X401" s="248"/>
      <c r="Y401" s="248"/>
      <c r="Z401" s="248"/>
      <c r="AA401" s="248"/>
      <c r="AB401" s="248"/>
      <c r="AC401" s="248"/>
      <c r="AD401" s="248"/>
      <c r="AE401" s="248"/>
      <c r="AF401" s="248"/>
      <c r="AG401" s="248"/>
      <c r="AH401" s="248"/>
      <c r="AI401" s="248"/>
      <c r="AJ401" s="248"/>
      <c r="AK401" s="248"/>
      <c r="AL401" s="248"/>
      <c r="AM401" s="248"/>
      <c r="AN401" s="248"/>
      <c r="AO401" s="248"/>
      <c r="AP401" s="248"/>
      <c r="AQ401" s="248"/>
    </row>
    <row r="402" spans="5:43" ht="18" customHeight="1">
      <c r="E402" s="250" t="s">
        <v>1512</v>
      </c>
      <c r="F402" s="248"/>
      <c r="G402" s="248"/>
      <c r="H402" s="248"/>
      <c r="I402" s="248"/>
      <c r="J402" s="248"/>
      <c r="K402" s="248"/>
      <c r="L402" s="248"/>
      <c r="M402" s="248"/>
      <c r="N402" s="248"/>
      <c r="O402" s="248"/>
      <c r="P402" s="248"/>
      <c r="Q402" s="248"/>
      <c r="R402" s="248"/>
      <c r="S402" s="248"/>
      <c r="T402" s="248"/>
      <c r="U402" s="248"/>
      <c r="V402" s="248"/>
      <c r="W402" s="248"/>
      <c r="X402" s="248"/>
      <c r="Y402" s="248"/>
      <c r="Z402" s="248"/>
      <c r="AA402" s="248"/>
      <c r="AB402" s="248"/>
      <c r="AC402" s="248"/>
      <c r="AD402" s="248"/>
      <c r="AE402" s="248"/>
      <c r="AF402" s="248"/>
      <c r="AG402" s="248"/>
      <c r="AH402" s="248"/>
      <c r="AI402" s="248"/>
      <c r="AJ402" s="248"/>
      <c r="AK402" s="248"/>
      <c r="AL402" s="248"/>
      <c r="AM402" s="248"/>
      <c r="AN402" s="248"/>
      <c r="AO402" s="248"/>
      <c r="AP402" s="248"/>
      <c r="AQ402" s="248"/>
    </row>
    <row r="403" spans="5:43" ht="18" customHeight="1">
      <c r="E403" s="250" t="s">
        <v>1513</v>
      </c>
      <c r="F403" s="248"/>
      <c r="G403" s="248"/>
      <c r="H403" s="248"/>
      <c r="I403" s="248"/>
      <c r="J403" s="248"/>
      <c r="K403" s="248"/>
      <c r="L403" s="248"/>
      <c r="M403" s="248"/>
      <c r="N403" s="248"/>
      <c r="O403" s="248"/>
      <c r="P403" s="248"/>
      <c r="Q403" s="248"/>
      <c r="R403" s="248"/>
      <c r="S403" s="248"/>
      <c r="T403" s="248"/>
      <c r="U403" s="248"/>
      <c r="V403" s="248"/>
      <c r="W403" s="248"/>
      <c r="X403" s="248"/>
      <c r="Y403" s="248"/>
      <c r="Z403" s="248"/>
      <c r="AA403" s="248"/>
      <c r="AB403" s="248"/>
      <c r="AC403" s="248"/>
      <c r="AD403" s="248"/>
      <c r="AE403" s="248"/>
      <c r="AF403" s="248"/>
      <c r="AG403" s="248"/>
      <c r="AH403" s="248"/>
      <c r="AI403" s="248"/>
      <c r="AJ403" s="248"/>
      <c r="AK403" s="248"/>
      <c r="AL403" s="248"/>
      <c r="AM403" s="248"/>
      <c r="AN403" s="248"/>
      <c r="AO403" s="248"/>
      <c r="AP403" s="248"/>
      <c r="AQ403" s="248"/>
    </row>
    <row r="404" spans="5:43" ht="18" customHeight="1">
      <c r="E404" s="250" t="s">
        <v>1262</v>
      </c>
      <c r="F404" s="248"/>
      <c r="G404" s="248"/>
      <c r="H404" s="248"/>
      <c r="I404" s="248"/>
      <c r="J404" s="248"/>
      <c r="K404" s="248"/>
      <c r="L404" s="248"/>
      <c r="M404" s="248"/>
      <c r="N404" s="248"/>
      <c r="O404" s="248"/>
      <c r="P404" s="248"/>
      <c r="Q404" s="248"/>
      <c r="R404" s="248"/>
      <c r="S404" s="248"/>
      <c r="T404" s="248"/>
      <c r="U404" s="248"/>
      <c r="V404" s="248"/>
      <c r="W404" s="248"/>
      <c r="X404" s="248"/>
      <c r="Y404" s="248"/>
      <c r="Z404" s="248"/>
      <c r="AA404" s="248"/>
      <c r="AB404" s="248"/>
      <c r="AC404" s="248"/>
      <c r="AD404" s="248"/>
      <c r="AE404" s="248"/>
      <c r="AF404" s="248"/>
      <c r="AG404" s="248"/>
      <c r="AH404" s="248"/>
      <c r="AI404" s="248"/>
      <c r="AJ404" s="248"/>
      <c r="AK404" s="248"/>
      <c r="AL404" s="248"/>
      <c r="AM404" s="248"/>
      <c r="AN404" s="248"/>
      <c r="AO404" s="248"/>
      <c r="AP404" s="248"/>
      <c r="AQ404" s="248"/>
    </row>
    <row r="405" spans="5:43" ht="18" customHeight="1">
      <c r="E405" s="250" t="s">
        <v>1223</v>
      </c>
      <c r="F405" s="248"/>
      <c r="G405" s="248"/>
      <c r="H405" s="248"/>
      <c r="I405" s="248"/>
      <c r="J405" s="248"/>
      <c r="K405" s="248"/>
      <c r="L405" s="248"/>
      <c r="M405" s="248"/>
      <c r="N405" s="248"/>
      <c r="O405" s="248"/>
      <c r="P405" s="248"/>
      <c r="Q405" s="248"/>
      <c r="R405" s="248"/>
      <c r="S405" s="248"/>
      <c r="T405" s="248"/>
      <c r="U405" s="248"/>
      <c r="V405" s="248"/>
      <c r="W405" s="248"/>
      <c r="X405" s="248"/>
      <c r="Y405" s="248"/>
      <c r="Z405" s="248"/>
      <c r="AA405" s="248"/>
      <c r="AB405" s="248"/>
      <c r="AC405" s="248"/>
      <c r="AD405" s="248"/>
      <c r="AE405" s="248"/>
      <c r="AF405" s="248"/>
      <c r="AG405" s="248"/>
      <c r="AH405" s="248"/>
      <c r="AI405" s="248"/>
      <c r="AJ405" s="248"/>
      <c r="AK405" s="248"/>
      <c r="AL405" s="248"/>
      <c r="AM405" s="248"/>
      <c r="AN405" s="248"/>
      <c r="AO405" s="248"/>
      <c r="AP405" s="248"/>
      <c r="AQ405" s="248"/>
    </row>
    <row r="406" spans="5:43" ht="18" customHeight="1">
      <c r="E406" s="250"/>
      <c r="F406" s="248"/>
      <c r="G406" s="248"/>
      <c r="H406" s="248"/>
      <c r="I406" s="248"/>
      <c r="J406" s="248"/>
      <c r="K406" s="248"/>
      <c r="L406" s="248"/>
      <c r="M406" s="248"/>
      <c r="N406" s="248"/>
      <c r="O406" s="248"/>
      <c r="P406" s="248"/>
      <c r="Q406" s="248"/>
      <c r="R406" s="248"/>
      <c r="S406" s="248"/>
      <c r="T406" s="248"/>
      <c r="U406" s="248"/>
      <c r="V406" s="248"/>
      <c r="W406" s="248"/>
      <c r="X406" s="248"/>
      <c r="Y406" s="248"/>
      <c r="Z406" s="248"/>
      <c r="AA406" s="248"/>
      <c r="AB406" s="248"/>
      <c r="AC406" s="248"/>
      <c r="AD406" s="248"/>
      <c r="AE406" s="248"/>
      <c r="AF406" s="248"/>
      <c r="AG406" s="248"/>
      <c r="AH406" s="248"/>
      <c r="AI406" s="248"/>
      <c r="AJ406" s="248"/>
      <c r="AK406" s="248"/>
      <c r="AL406" s="248"/>
      <c r="AM406" s="248"/>
      <c r="AN406" s="248"/>
      <c r="AO406" s="248"/>
      <c r="AP406" s="248"/>
      <c r="AQ406" s="248"/>
    </row>
    <row r="407" spans="5:43" ht="18" customHeight="1">
      <c r="E407" s="251" t="s">
        <v>1320</v>
      </c>
      <c r="F407" s="248"/>
      <c r="G407" s="248"/>
      <c r="H407" s="248"/>
      <c r="I407" s="248"/>
      <c r="J407" s="248"/>
      <c r="K407" s="248"/>
      <c r="L407" s="248"/>
      <c r="M407" s="248"/>
      <c r="N407" s="248"/>
      <c r="O407" s="248"/>
      <c r="P407" s="248"/>
      <c r="Q407" s="248"/>
      <c r="R407" s="248"/>
      <c r="S407" s="248"/>
      <c r="T407" s="248"/>
      <c r="U407" s="248"/>
      <c r="V407" s="248"/>
      <c r="W407" s="248"/>
      <c r="X407" s="248"/>
      <c r="Y407" s="248"/>
      <c r="Z407" s="248"/>
      <c r="AA407" s="248"/>
      <c r="AB407" s="248"/>
      <c r="AC407" s="248"/>
      <c r="AD407" s="248"/>
      <c r="AE407" s="248"/>
      <c r="AF407" s="248"/>
      <c r="AG407" s="248"/>
      <c r="AH407" s="248"/>
      <c r="AI407" s="248"/>
      <c r="AJ407" s="248"/>
      <c r="AK407" s="248"/>
      <c r="AL407" s="248"/>
      <c r="AM407" s="248"/>
      <c r="AN407" s="248"/>
      <c r="AO407" s="248"/>
      <c r="AP407" s="248"/>
      <c r="AQ407" s="248"/>
    </row>
    <row r="408" spans="5:43" ht="18" customHeight="1">
      <c r="E408" s="250" t="s">
        <v>1351</v>
      </c>
      <c r="F408" s="248"/>
      <c r="G408" s="248"/>
      <c r="H408" s="248"/>
      <c r="I408" s="248"/>
      <c r="J408" s="248"/>
      <c r="K408" s="248"/>
      <c r="L408" s="248"/>
      <c r="M408" s="248"/>
      <c r="N408" s="248"/>
      <c r="O408" s="248"/>
      <c r="P408" s="248"/>
      <c r="Q408" s="248"/>
      <c r="R408" s="248"/>
      <c r="S408" s="248"/>
      <c r="T408" s="248"/>
      <c r="U408" s="248"/>
      <c r="V408" s="248"/>
      <c r="W408" s="248"/>
      <c r="X408" s="248"/>
      <c r="Y408" s="248"/>
      <c r="Z408" s="248"/>
      <c r="AA408" s="248"/>
      <c r="AB408" s="248"/>
      <c r="AC408" s="248"/>
      <c r="AD408" s="248"/>
      <c r="AE408" s="248"/>
      <c r="AF408" s="248"/>
      <c r="AG408" s="248"/>
      <c r="AH408" s="248"/>
      <c r="AI408" s="248"/>
      <c r="AJ408" s="248"/>
      <c r="AK408" s="248"/>
      <c r="AL408" s="248"/>
      <c r="AM408" s="248"/>
      <c r="AN408" s="248"/>
      <c r="AO408" s="248"/>
      <c r="AP408" s="248"/>
      <c r="AQ408" s="248"/>
    </row>
    <row r="409" spans="5:43" ht="18" customHeight="1">
      <c r="E409" s="250" t="s">
        <v>1514</v>
      </c>
      <c r="F409" s="248"/>
      <c r="G409" s="248"/>
      <c r="H409" s="248"/>
      <c r="I409" s="248"/>
      <c r="J409" s="248"/>
      <c r="K409" s="248"/>
      <c r="L409" s="248"/>
      <c r="M409" s="248"/>
      <c r="N409" s="248"/>
      <c r="O409" s="248"/>
      <c r="P409" s="248"/>
      <c r="Q409" s="248"/>
      <c r="R409" s="248"/>
      <c r="S409" s="248"/>
      <c r="T409" s="248"/>
      <c r="U409" s="248"/>
      <c r="V409" s="248"/>
      <c r="W409" s="248"/>
      <c r="X409" s="248"/>
      <c r="Y409" s="248"/>
      <c r="Z409" s="248"/>
      <c r="AA409" s="248"/>
      <c r="AB409" s="248"/>
      <c r="AC409" s="248"/>
      <c r="AD409" s="248"/>
      <c r="AE409" s="248"/>
      <c r="AF409" s="248"/>
      <c r="AG409" s="248"/>
      <c r="AH409" s="248"/>
      <c r="AI409" s="248"/>
      <c r="AJ409" s="248"/>
      <c r="AK409" s="248"/>
      <c r="AL409" s="248"/>
      <c r="AM409" s="248"/>
      <c r="AN409" s="248"/>
      <c r="AO409" s="248"/>
      <c r="AP409" s="248"/>
      <c r="AQ409" s="248"/>
    </row>
    <row r="410" spans="5:43" ht="18" customHeight="1">
      <c r="E410" s="250" t="s">
        <v>1515</v>
      </c>
      <c r="F410" s="248"/>
      <c r="G410" s="248"/>
      <c r="H410" s="248"/>
      <c r="I410" s="248"/>
      <c r="J410" s="248"/>
      <c r="K410" s="248"/>
      <c r="L410" s="248"/>
      <c r="M410" s="248"/>
      <c r="N410" s="248"/>
      <c r="O410" s="248"/>
      <c r="P410" s="248"/>
      <c r="Q410" s="248"/>
      <c r="R410" s="248"/>
      <c r="S410" s="248"/>
      <c r="T410" s="248"/>
      <c r="U410" s="248"/>
      <c r="V410" s="248"/>
      <c r="W410" s="248"/>
      <c r="X410" s="248"/>
      <c r="Y410" s="248"/>
      <c r="Z410" s="248"/>
      <c r="AA410" s="248"/>
      <c r="AB410" s="248"/>
      <c r="AC410" s="248"/>
      <c r="AD410" s="248"/>
      <c r="AE410" s="248"/>
      <c r="AF410" s="248"/>
      <c r="AG410" s="248"/>
      <c r="AH410" s="248"/>
      <c r="AI410" s="248"/>
      <c r="AJ410" s="248"/>
      <c r="AK410" s="248"/>
      <c r="AL410" s="248"/>
      <c r="AM410" s="248"/>
      <c r="AN410" s="248"/>
      <c r="AO410" s="248"/>
      <c r="AP410" s="248"/>
      <c r="AQ410" s="248"/>
    </row>
    <row r="411" spans="5:43" ht="18" customHeight="1">
      <c r="E411" s="250" t="s">
        <v>1262</v>
      </c>
      <c r="F411" s="248"/>
      <c r="G411" s="248"/>
      <c r="H411" s="248"/>
      <c r="I411" s="248"/>
      <c r="J411" s="248"/>
      <c r="K411" s="248"/>
      <c r="L411" s="248"/>
      <c r="M411" s="248"/>
      <c r="N411" s="248"/>
      <c r="O411" s="248"/>
      <c r="P411" s="248"/>
      <c r="Q411" s="248"/>
      <c r="R411" s="248"/>
      <c r="S411" s="248"/>
      <c r="T411" s="248"/>
      <c r="U411" s="248"/>
      <c r="V411" s="248"/>
      <c r="W411" s="248"/>
      <c r="X411" s="248"/>
      <c r="Y411" s="248"/>
      <c r="Z411" s="248"/>
      <c r="AA411" s="248"/>
      <c r="AB411" s="248"/>
      <c r="AC411" s="248"/>
      <c r="AD411" s="248"/>
      <c r="AE411" s="248"/>
      <c r="AF411" s="248"/>
      <c r="AG411" s="248"/>
      <c r="AH411" s="248"/>
      <c r="AI411" s="248"/>
      <c r="AJ411" s="248"/>
      <c r="AK411" s="248"/>
      <c r="AL411" s="248"/>
      <c r="AM411" s="248"/>
      <c r="AN411" s="248"/>
      <c r="AO411" s="248"/>
      <c r="AP411" s="248"/>
      <c r="AQ411" s="248"/>
    </row>
    <row r="412" spans="5:43" ht="18" customHeight="1">
      <c r="E412" s="250" t="s">
        <v>1223</v>
      </c>
      <c r="F412" s="248"/>
      <c r="G412" s="248"/>
      <c r="H412" s="248"/>
      <c r="I412" s="248"/>
      <c r="J412" s="248"/>
      <c r="K412" s="248"/>
      <c r="L412" s="248"/>
      <c r="M412" s="248"/>
      <c r="N412" s="248"/>
      <c r="O412" s="248"/>
      <c r="P412" s="248"/>
      <c r="Q412" s="248"/>
      <c r="R412" s="248"/>
      <c r="S412" s="248"/>
      <c r="T412" s="248"/>
      <c r="U412" s="248"/>
      <c r="V412" s="248"/>
      <c r="W412" s="248"/>
      <c r="X412" s="248"/>
      <c r="Y412" s="248"/>
      <c r="Z412" s="248"/>
      <c r="AA412" s="248"/>
      <c r="AB412" s="248"/>
      <c r="AC412" s="248"/>
      <c r="AD412" s="248"/>
      <c r="AE412" s="248"/>
      <c r="AF412" s="248"/>
      <c r="AG412" s="248"/>
      <c r="AH412" s="248"/>
      <c r="AI412" s="248"/>
      <c r="AJ412" s="248"/>
      <c r="AK412" s="248"/>
      <c r="AL412" s="248"/>
      <c r="AM412" s="248"/>
      <c r="AN412" s="248"/>
      <c r="AO412" s="248"/>
      <c r="AP412" s="248"/>
      <c r="AQ412" s="248"/>
    </row>
    <row r="413" spans="5:43" ht="18" customHeight="1">
      <c r="E413" s="250"/>
      <c r="F413" s="248"/>
      <c r="G413" s="248"/>
      <c r="H413" s="248"/>
      <c r="I413" s="248"/>
      <c r="J413" s="248"/>
      <c r="K413" s="248"/>
      <c r="L413" s="248"/>
      <c r="M413" s="248"/>
      <c r="N413" s="248"/>
      <c r="O413" s="248"/>
      <c r="P413" s="248"/>
      <c r="Q413" s="248"/>
      <c r="R413" s="248"/>
      <c r="S413" s="248"/>
      <c r="T413" s="248"/>
      <c r="U413" s="248"/>
      <c r="V413" s="248"/>
      <c r="W413" s="248"/>
      <c r="X413" s="248"/>
      <c r="Y413" s="248"/>
      <c r="Z413" s="248"/>
      <c r="AA413" s="248"/>
      <c r="AB413" s="248"/>
      <c r="AC413" s="248"/>
      <c r="AD413" s="248"/>
      <c r="AE413" s="248"/>
      <c r="AF413" s="248"/>
      <c r="AG413" s="248"/>
      <c r="AH413" s="248"/>
      <c r="AI413" s="248"/>
      <c r="AJ413" s="248"/>
      <c r="AK413" s="248"/>
      <c r="AL413" s="248"/>
      <c r="AM413" s="248"/>
      <c r="AN413" s="248"/>
      <c r="AO413" s="248"/>
      <c r="AP413" s="248"/>
      <c r="AQ413" s="248"/>
    </row>
    <row r="414" spans="5:43" ht="18" customHeight="1">
      <c r="E414" s="251" t="s">
        <v>1321</v>
      </c>
      <c r="F414" s="248"/>
      <c r="G414" s="248"/>
      <c r="H414" s="248"/>
      <c r="I414" s="248"/>
      <c r="J414" s="248"/>
      <c r="K414" s="248"/>
      <c r="L414" s="248"/>
      <c r="M414" s="248"/>
      <c r="N414" s="248"/>
      <c r="O414" s="248"/>
      <c r="P414" s="248"/>
      <c r="Q414" s="248"/>
      <c r="R414" s="248"/>
      <c r="S414" s="248"/>
      <c r="T414" s="248"/>
      <c r="U414" s="248"/>
      <c r="V414" s="248"/>
      <c r="W414" s="248"/>
      <c r="X414" s="248"/>
      <c r="Y414" s="248"/>
      <c r="Z414" s="248"/>
      <c r="AA414" s="248"/>
      <c r="AB414" s="248"/>
      <c r="AC414" s="248"/>
      <c r="AD414" s="248"/>
      <c r="AE414" s="248"/>
      <c r="AF414" s="248"/>
      <c r="AG414" s="248"/>
      <c r="AH414" s="248"/>
      <c r="AI414" s="248"/>
      <c r="AJ414" s="248"/>
      <c r="AK414" s="248"/>
      <c r="AL414" s="248"/>
      <c r="AM414" s="248"/>
      <c r="AN414" s="248"/>
      <c r="AO414" s="248"/>
      <c r="AP414" s="248"/>
      <c r="AQ414" s="248"/>
    </row>
    <row r="415" spans="5:43" ht="18" customHeight="1">
      <c r="E415" s="250" t="s">
        <v>1352</v>
      </c>
      <c r="F415" s="248"/>
      <c r="G415" s="248"/>
      <c r="H415" s="248"/>
      <c r="I415" s="248"/>
      <c r="J415" s="248"/>
      <c r="K415" s="248"/>
      <c r="L415" s="248"/>
      <c r="M415" s="248"/>
      <c r="N415" s="248"/>
      <c r="O415" s="248"/>
      <c r="P415" s="248"/>
      <c r="Q415" s="248"/>
      <c r="R415" s="248"/>
      <c r="S415" s="248"/>
      <c r="T415" s="248"/>
      <c r="U415" s="248"/>
      <c r="V415" s="248"/>
      <c r="W415" s="248"/>
      <c r="X415" s="248"/>
      <c r="Y415" s="248"/>
      <c r="Z415" s="248"/>
      <c r="AA415" s="248"/>
      <c r="AB415" s="248"/>
      <c r="AC415" s="248"/>
      <c r="AD415" s="248"/>
      <c r="AE415" s="248"/>
      <c r="AF415" s="248"/>
      <c r="AG415" s="248"/>
      <c r="AH415" s="248"/>
      <c r="AI415" s="248"/>
      <c r="AJ415" s="248"/>
      <c r="AK415" s="248"/>
      <c r="AL415" s="248"/>
      <c r="AM415" s="248"/>
      <c r="AN415" s="248"/>
      <c r="AO415" s="248"/>
      <c r="AP415" s="248"/>
      <c r="AQ415" s="248"/>
    </row>
    <row r="416" spans="5:43" ht="18" customHeight="1">
      <c r="E416" s="250" t="s">
        <v>1516</v>
      </c>
      <c r="F416" s="248"/>
      <c r="G416" s="248"/>
      <c r="H416" s="248"/>
      <c r="I416" s="248"/>
      <c r="J416" s="248"/>
      <c r="K416" s="248"/>
      <c r="L416" s="248"/>
      <c r="M416" s="248"/>
      <c r="N416" s="248"/>
      <c r="O416" s="248"/>
      <c r="P416" s="248"/>
      <c r="Q416" s="248"/>
      <c r="R416" s="248"/>
      <c r="S416" s="248"/>
      <c r="T416" s="248"/>
      <c r="U416" s="248"/>
      <c r="V416" s="248"/>
      <c r="W416" s="248"/>
      <c r="X416" s="248"/>
      <c r="Y416" s="248"/>
      <c r="Z416" s="248"/>
      <c r="AA416" s="248"/>
      <c r="AB416" s="248"/>
      <c r="AC416" s="248"/>
      <c r="AD416" s="248"/>
      <c r="AE416" s="248"/>
      <c r="AF416" s="248"/>
      <c r="AG416" s="248"/>
      <c r="AH416" s="248"/>
      <c r="AI416" s="248"/>
      <c r="AJ416" s="248"/>
      <c r="AK416" s="248"/>
      <c r="AL416" s="248"/>
      <c r="AM416" s="248"/>
      <c r="AN416" s="248"/>
      <c r="AO416" s="248"/>
      <c r="AP416" s="248"/>
      <c r="AQ416" s="248"/>
    </row>
    <row r="417" spans="5:43" ht="18" customHeight="1">
      <c r="E417" s="250" t="s">
        <v>1517</v>
      </c>
      <c r="F417" s="248"/>
      <c r="G417" s="248"/>
      <c r="H417" s="248"/>
      <c r="I417" s="248"/>
      <c r="J417" s="248"/>
      <c r="K417" s="248"/>
      <c r="L417" s="248"/>
      <c r="M417" s="248"/>
      <c r="N417" s="248"/>
      <c r="O417" s="248"/>
      <c r="P417" s="248"/>
      <c r="Q417" s="248"/>
      <c r="R417" s="248"/>
      <c r="S417" s="248"/>
      <c r="T417" s="248"/>
      <c r="U417" s="248"/>
      <c r="V417" s="248"/>
      <c r="W417" s="248"/>
      <c r="X417" s="248"/>
      <c r="Y417" s="248"/>
      <c r="Z417" s="248"/>
      <c r="AA417" s="248"/>
      <c r="AB417" s="248"/>
      <c r="AC417" s="248"/>
      <c r="AD417" s="248"/>
      <c r="AE417" s="248"/>
      <c r="AF417" s="248"/>
      <c r="AG417" s="248"/>
      <c r="AH417" s="248"/>
      <c r="AI417" s="248"/>
      <c r="AJ417" s="248"/>
      <c r="AK417" s="248"/>
      <c r="AL417" s="248"/>
      <c r="AM417" s="248"/>
      <c r="AN417" s="248"/>
      <c r="AO417" s="248"/>
      <c r="AP417" s="248"/>
      <c r="AQ417" s="248"/>
    </row>
    <row r="418" spans="5:43" ht="18" customHeight="1">
      <c r="E418" s="250" t="s">
        <v>1262</v>
      </c>
      <c r="F418" s="248"/>
      <c r="G418" s="248"/>
      <c r="H418" s="248"/>
      <c r="I418" s="248"/>
      <c r="J418" s="248"/>
      <c r="K418" s="248"/>
      <c r="L418" s="248"/>
      <c r="M418" s="248"/>
      <c r="N418" s="248"/>
      <c r="O418" s="248"/>
      <c r="P418" s="248"/>
      <c r="Q418" s="248"/>
      <c r="R418" s="248"/>
      <c r="S418" s="248"/>
      <c r="T418" s="248"/>
      <c r="U418" s="248"/>
      <c r="V418" s="248"/>
      <c r="W418" s="248"/>
      <c r="X418" s="248"/>
      <c r="Y418" s="248"/>
      <c r="Z418" s="248"/>
      <c r="AA418" s="248"/>
      <c r="AB418" s="248"/>
      <c r="AC418" s="248"/>
      <c r="AD418" s="248"/>
      <c r="AE418" s="248"/>
      <c r="AF418" s="248"/>
      <c r="AG418" s="248"/>
      <c r="AH418" s="248"/>
      <c r="AI418" s="248"/>
      <c r="AJ418" s="248"/>
      <c r="AK418" s="248"/>
      <c r="AL418" s="248"/>
      <c r="AM418" s="248"/>
      <c r="AN418" s="248"/>
      <c r="AO418" s="248"/>
      <c r="AP418" s="248"/>
      <c r="AQ418" s="248"/>
    </row>
    <row r="419" spans="5:43" ht="18" customHeight="1">
      <c r="E419" s="250" t="s">
        <v>1223</v>
      </c>
      <c r="F419" s="248"/>
      <c r="G419" s="248"/>
      <c r="H419" s="248"/>
      <c r="I419" s="248"/>
      <c r="J419" s="248"/>
      <c r="K419" s="248"/>
      <c r="L419" s="248"/>
      <c r="M419" s="248"/>
      <c r="N419" s="248"/>
      <c r="O419" s="248"/>
      <c r="P419" s="248"/>
      <c r="Q419" s="248"/>
      <c r="R419" s="248"/>
      <c r="S419" s="248"/>
      <c r="T419" s="248"/>
      <c r="U419" s="248"/>
      <c r="V419" s="248"/>
      <c r="W419" s="248"/>
      <c r="X419" s="248"/>
      <c r="Y419" s="248"/>
      <c r="Z419" s="248"/>
      <c r="AA419" s="248"/>
      <c r="AB419" s="248"/>
      <c r="AC419" s="248"/>
      <c r="AD419" s="248"/>
      <c r="AE419" s="248"/>
      <c r="AF419" s="248"/>
      <c r="AG419" s="248"/>
      <c r="AH419" s="248"/>
      <c r="AI419" s="248"/>
      <c r="AJ419" s="248"/>
      <c r="AK419" s="248"/>
      <c r="AL419" s="248"/>
      <c r="AM419" s="248"/>
      <c r="AN419" s="248"/>
      <c r="AO419" s="248"/>
      <c r="AP419" s="248"/>
      <c r="AQ419" s="248"/>
    </row>
    <row r="420" spans="5:43" ht="18" customHeight="1">
      <c r="E420" s="250"/>
      <c r="F420" s="248"/>
      <c r="G420" s="248"/>
      <c r="H420" s="248"/>
      <c r="I420" s="248"/>
      <c r="J420" s="248"/>
      <c r="K420" s="248"/>
      <c r="L420" s="248"/>
      <c r="M420" s="248"/>
      <c r="N420" s="248"/>
      <c r="O420" s="248"/>
      <c r="P420" s="248"/>
      <c r="Q420" s="248"/>
      <c r="R420" s="248"/>
      <c r="S420" s="248"/>
      <c r="T420" s="248"/>
      <c r="U420" s="248"/>
      <c r="V420" s="248"/>
      <c r="W420" s="248"/>
      <c r="X420" s="248"/>
      <c r="Y420" s="248"/>
      <c r="Z420" s="248"/>
      <c r="AA420" s="248"/>
      <c r="AB420" s="248"/>
      <c r="AC420" s="248"/>
      <c r="AD420" s="248"/>
      <c r="AE420" s="248"/>
      <c r="AF420" s="248"/>
      <c r="AG420" s="248"/>
      <c r="AH420" s="248"/>
      <c r="AI420" s="248"/>
      <c r="AJ420" s="248"/>
      <c r="AK420" s="248"/>
      <c r="AL420" s="248"/>
      <c r="AM420" s="248"/>
      <c r="AN420" s="248"/>
      <c r="AO420" s="248"/>
      <c r="AP420" s="248"/>
      <c r="AQ420" s="248"/>
    </row>
    <row r="421" spans="5:43" ht="18" customHeight="1">
      <c r="E421" s="250" t="s">
        <v>1353</v>
      </c>
      <c r="F421" s="248"/>
      <c r="G421" s="248"/>
      <c r="H421" s="248"/>
      <c r="I421" s="248"/>
      <c r="J421" s="248"/>
      <c r="K421" s="248"/>
      <c r="L421" s="248"/>
      <c r="M421" s="248"/>
      <c r="N421" s="248"/>
      <c r="O421" s="248"/>
      <c r="P421" s="248"/>
      <c r="Q421" s="248"/>
      <c r="R421" s="248"/>
      <c r="S421" s="248"/>
      <c r="T421" s="248"/>
      <c r="U421" s="248"/>
      <c r="V421" s="248"/>
      <c r="W421" s="248"/>
      <c r="X421" s="248"/>
      <c r="Y421" s="248"/>
      <c r="Z421" s="248"/>
      <c r="AA421" s="248"/>
      <c r="AB421" s="248"/>
      <c r="AC421" s="248"/>
      <c r="AD421" s="248"/>
      <c r="AE421" s="248"/>
      <c r="AF421" s="248"/>
      <c r="AG421" s="248"/>
      <c r="AH421" s="248"/>
      <c r="AI421" s="248"/>
      <c r="AJ421" s="248"/>
      <c r="AK421" s="248"/>
      <c r="AL421" s="248"/>
      <c r="AM421" s="248"/>
      <c r="AN421" s="248"/>
      <c r="AO421" s="248"/>
      <c r="AP421" s="248"/>
      <c r="AQ421" s="248"/>
    </row>
    <row r="422" spans="5:43" ht="18" customHeight="1">
      <c r="E422" s="250" t="s">
        <v>1354</v>
      </c>
      <c r="F422" s="248"/>
      <c r="G422" s="248"/>
      <c r="H422" s="248"/>
      <c r="I422" s="248"/>
      <c r="J422" s="248"/>
      <c r="K422" s="248"/>
      <c r="L422" s="248"/>
      <c r="M422" s="248"/>
      <c r="N422" s="248"/>
      <c r="O422" s="248"/>
      <c r="P422" s="248"/>
      <c r="Q422" s="248"/>
      <c r="R422" s="248"/>
      <c r="S422" s="248"/>
      <c r="T422" s="248"/>
      <c r="U422" s="248"/>
      <c r="V422" s="248"/>
      <c r="W422" s="248"/>
      <c r="X422" s="248"/>
      <c r="Y422" s="248"/>
      <c r="Z422" s="248"/>
      <c r="AA422" s="248"/>
      <c r="AB422" s="248"/>
      <c r="AC422" s="248"/>
      <c r="AD422" s="248"/>
      <c r="AE422" s="248"/>
      <c r="AF422" s="248"/>
      <c r="AG422" s="248"/>
      <c r="AH422" s="248"/>
      <c r="AI422" s="248"/>
      <c r="AJ422" s="248"/>
      <c r="AK422" s="248"/>
      <c r="AL422" s="248"/>
      <c r="AM422" s="248"/>
      <c r="AN422" s="248"/>
      <c r="AO422" s="248"/>
      <c r="AP422" s="248"/>
      <c r="AQ422" s="248"/>
    </row>
    <row r="423" spans="5:43" ht="18" customHeight="1">
      <c r="E423" s="250" t="s">
        <v>1355</v>
      </c>
      <c r="F423" s="248"/>
      <c r="G423" s="248"/>
      <c r="H423" s="248"/>
      <c r="I423" s="248"/>
      <c r="J423" s="248"/>
      <c r="K423" s="248"/>
      <c r="L423" s="248"/>
      <c r="M423" s="248"/>
      <c r="N423" s="248"/>
      <c r="O423" s="248"/>
      <c r="P423" s="248"/>
      <c r="Q423" s="248"/>
      <c r="R423" s="248"/>
      <c r="S423" s="248"/>
      <c r="T423" s="248"/>
      <c r="U423" s="248"/>
      <c r="V423" s="248"/>
      <c r="W423" s="248"/>
      <c r="X423" s="248"/>
      <c r="Y423" s="248"/>
      <c r="Z423" s="248"/>
      <c r="AA423" s="248"/>
      <c r="AB423" s="248"/>
      <c r="AC423" s="248"/>
      <c r="AD423" s="248"/>
      <c r="AE423" s="248"/>
      <c r="AF423" s="248"/>
      <c r="AG423" s="248"/>
      <c r="AH423" s="248"/>
      <c r="AI423" s="248"/>
      <c r="AJ423" s="248"/>
      <c r="AK423" s="248"/>
      <c r="AL423" s="248"/>
      <c r="AM423" s="248"/>
      <c r="AN423" s="248"/>
      <c r="AO423" s="248"/>
      <c r="AP423" s="248"/>
      <c r="AQ423" s="248"/>
    </row>
    <row r="424" spans="5:43" ht="18" customHeight="1">
      <c r="E424" s="250" t="s">
        <v>1356</v>
      </c>
      <c r="F424" s="248"/>
      <c r="G424" s="248"/>
      <c r="H424" s="248"/>
      <c r="I424" s="248"/>
      <c r="J424" s="248"/>
      <c r="K424" s="248"/>
      <c r="L424" s="248"/>
      <c r="M424" s="248"/>
      <c r="N424" s="248"/>
      <c r="O424" s="248"/>
      <c r="P424" s="248"/>
      <c r="Q424" s="248"/>
      <c r="R424" s="248"/>
      <c r="S424" s="248"/>
      <c r="T424" s="248"/>
      <c r="U424" s="248"/>
      <c r="V424" s="248"/>
      <c r="W424" s="248"/>
      <c r="X424" s="248"/>
      <c r="Y424" s="248"/>
      <c r="Z424" s="248"/>
      <c r="AA424" s="248"/>
      <c r="AB424" s="248"/>
      <c r="AC424" s="248"/>
      <c r="AD424" s="248"/>
      <c r="AE424" s="248"/>
      <c r="AF424" s="248"/>
      <c r="AG424" s="248"/>
      <c r="AH424" s="248"/>
      <c r="AI424" s="248"/>
      <c r="AJ424" s="248"/>
      <c r="AK424" s="248"/>
      <c r="AL424" s="248"/>
      <c r="AM424" s="248"/>
      <c r="AN424" s="248"/>
      <c r="AO424" s="248"/>
      <c r="AP424" s="248"/>
      <c r="AQ424" s="248"/>
    </row>
    <row r="425" spans="5:43" ht="18" customHeight="1">
      <c r="E425" s="250"/>
      <c r="F425" s="248"/>
      <c r="G425" s="248"/>
      <c r="H425" s="248"/>
      <c r="I425" s="248"/>
      <c r="J425" s="248"/>
      <c r="K425" s="248"/>
      <c r="L425" s="248"/>
      <c r="M425" s="248"/>
      <c r="N425" s="248"/>
      <c r="O425" s="248"/>
      <c r="P425" s="248"/>
      <c r="Q425" s="248"/>
      <c r="R425" s="248"/>
      <c r="S425" s="248"/>
      <c r="T425" s="248"/>
      <c r="U425" s="248"/>
      <c r="V425" s="248"/>
      <c r="W425" s="248"/>
      <c r="X425" s="248"/>
      <c r="Y425" s="248"/>
      <c r="Z425" s="248"/>
      <c r="AA425" s="248"/>
      <c r="AB425" s="248"/>
      <c r="AC425" s="248"/>
      <c r="AD425" s="248"/>
      <c r="AE425" s="248"/>
      <c r="AF425" s="248"/>
      <c r="AG425" s="248"/>
      <c r="AH425" s="248"/>
      <c r="AI425" s="248"/>
      <c r="AJ425" s="248"/>
      <c r="AK425" s="248"/>
      <c r="AL425" s="248"/>
      <c r="AM425" s="248"/>
      <c r="AN425" s="248"/>
      <c r="AO425" s="248"/>
      <c r="AP425" s="248"/>
      <c r="AQ425" s="248"/>
    </row>
    <row r="426" spans="5:43" ht="18" customHeight="1">
      <c r="E426" s="251" t="s">
        <v>1322</v>
      </c>
      <c r="F426" s="248"/>
      <c r="G426" s="248"/>
      <c r="H426" s="248"/>
      <c r="I426" s="248"/>
      <c r="J426" s="248"/>
      <c r="K426" s="248"/>
      <c r="L426" s="248"/>
      <c r="M426" s="248"/>
      <c r="N426" s="248"/>
      <c r="O426" s="248"/>
      <c r="P426" s="248"/>
      <c r="Q426" s="248"/>
      <c r="R426" s="248"/>
      <c r="S426" s="248"/>
      <c r="T426" s="248"/>
      <c r="U426" s="248"/>
      <c r="V426" s="248"/>
      <c r="W426" s="248"/>
      <c r="X426" s="248"/>
      <c r="Y426" s="248"/>
      <c r="Z426" s="248"/>
      <c r="AA426" s="248"/>
      <c r="AB426" s="248"/>
      <c r="AC426" s="248"/>
      <c r="AD426" s="248"/>
      <c r="AE426" s="248"/>
      <c r="AF426" s="248"/>
      <c r="AG426" s="248"/>
      <c r="AH426" s="248"/>
      <c r="AI426" s="248"/>
      <c r="AJ426" s="248"/>
      <c r="AK426" s="248"/>
      <c r="AL426" s="248"/>
      <c r="AM426" s="248"/>
      <c r="AN426" s="248"/>
      <c r="AO426" s="248"/>
      <c r="AP426" s="248"/>
      <c r="AQ426" s="248"/>
    </row>
    <row r="427" spans="5:43" ht="18" customHeight="1">
      <c r="E427" s="250" t="s">
        <v>1357</v>
      </c>
      <c r="F427" s="248"/>
      <c r="G427" s="248"/>
      <c r="H427" s="248"/>
      <c r="I427" s="248"/>
      <c r="J427" s="248"/>
      <c r="K427" s="248"/>
      <c r="L427" s="248"/>
      <c r="M427" s="248"/>
      <c r="N427" s="248"/>
      <c r="O427" s="248"/>
      <c r="P427" s="248"/>
      <c r="Q427" s="248"/>
      <c r="R427" s="248"/>
      <c r="S427" s="248"/>
      <c r="T427" s="248"/>
      <c r="U427" s="248"/>
      <c r="V427" s="248"/>
      <c r="W427" s="248"/>
      <c r="X427" s="248"/>
      <c r="Y427" s="248"/>
      <c r="Z427" s="248"/>
      <c r="AA427" s="248"/>
      <c r="AB427" s="248"/>
      <c r="AC427" s="248"/>
      <c r="AD427" s="248"/>
      <c r="AE427" s="248"/>
      <c r="AF427" s="248"/>
      <c r="AG427" s="248"/>
      <c r="AH427" s="248"/>
      <c r="AI427" s="248"/>
      <c r="AJ427" s="248"/>
      <c r="AK427" s="248"/>
      <c r="AL427" s="248"/>
      <c r="AM427" s="248"/>
      <c r="AN427" s="248"/>
      <c r="AO427" s="248"/>
      <c r="AP427" s="248"/>
      <c r="AQ427" s="248"/>
    </row>
    <row r="428" spans="5:43" ht="18" customHeight="1">
      <c r="E428" s="250" t="s">
        <v>1518</v>
      </c>
      <c r="F428" s="248"/>
      <c r="G428" s="248"/>
      <c r="H428" s="248"/>
      <c r="I428" s="248"/>
      <c r="J428" s="248"/>
      <c r="K428" s="248"/>
      <c r="L428" s="248"/>
      <c r="M428" s="248"/>
      <c r="N428" s="248"/>
      <c r="O428" s="248"/>
      <c r="P428" s="248"/>
      <c r="Q428" s="248"/>
      <c r="R428" s="248"/>
      <c r="S428" s="248"/>
      <c r="T428" s="248"/>
      <c r="U428" s="248"/>
      <c r="V428" s="248"/>
      <c r="W428" s="248"/>
      <c r="X428" s="248"/>
      <c r="Y428" s="248"/>
      <c r="Z428" s="248"/>
      <c r="AA428" s="248"/>
      <c r="AB428" s="248"/>
      <c r="AC428" s="248"/>
      <c r="AD428" s="248"/>
      <c r="AE428" s="248"/>
      <c r="AF428" s="248"/>
      <c r="AG428" s="248"/>
      <c r="AH428" s="248"/>
      <c r="AI428" s="248"/>
      <c r="AJ428" s="248"/>
      <c r="AK428" s="248"/>
      <c r="AL428" s="248"/>
      <c r="AM428" s="248"/>
      <c r="AN428" s="248"/>
      <c r="AO428" s="248"/>
      <c r="AP428" s="248"/>
      <c r="AQ428" s="248"/>
    </row>
    <row r="429" spans="5:43" ht="18" customHeight="1">
      <c r="E429" s="250" t="s">
        <v>1519</v>
      </c>
      <c r="F429" s="248"/>
      <c r="G429" s="248"/>
      <c r="H429" s="248"/>
      <c r="I429" s="248"/>
      <c r="J429" s="248"/>
      <c r="K429" s="248"/>
      <c r="L429" s="248"/>
      <c r="M429" s="248"/>
      <c r="N429" s="248"/>
      <c r="O429" s="248"/>
      <c r="P429" s="248"/>
      <c r="Q429" s="248"/>
      <c r="R429" s="248"/>
      <c r="S429" s="248"/>
      <c r="T429" s="248"/>
      <c r="U429" s="248"/>
      <c r="V429" s="248"/>
      <c r="W429" s="248"/>
      <c r="X429" s="248"/>
      <c r="Y429" s="248"/>
      <c r="Z429" s="248"/>
      <c r="AA429" s="248"/>
      <c r="AB429" s="248"/>
      <c r="AC429" s="248"/>
      <c r="AD429" s="248"/>
      <c r="AE429" s="248"/>
      <c r="AF429" s="248"/>
      <c r="AG429" s="248"/>
      <c r="AH429" s="248"/>
      <c r="AI429" s="248"/>
      <c r="AJ429" s="248"/>
      <c r="AK429" s="248"/>
      <c r="AL429" s="248"/>
      <c r="AM429" s="248"/>
      <c r="AN429" s="248"/>
      <c r="AO429" s="248"/>
      <c r="AP429" s="248"/>
      <c r="AQ429" s="248"/>
    </row>
    <row r="430" spans="5:43" ht="18" customHeight="1">
      <c r="E430" s="250" t="s">
        <v>1262</v>
      </c>
      <c r="F430" s="248"/>
      <c r="G430" s="248"/>
      <c r="H430" s="248"/>
      <c r="I430" s="248"/>
      <c r="J430" s="248"/>
      <c r="K430" s="248"/>
      <c r="L430" s="248"/>
      <c r="M430" s="248"/>
      <c r="N430" s="248"/>
      <c r="O430" s="248"/>
      <c r="P430" s="248"/>
      <c r="Q430" s="248"/>
      <c r="R430" s="248"/>
      <c r="S430" s="248"/>
      <c r="T430" s="248"/>
      <c r="U430" s="248"/>
      <c r="V430" s="248"/>
      <c r="W430" s="248"/>
      <c r="X430" s="248"/>
      <c r="Y430" s="248"/>
      <c r="Z430" s="248"/>
      <c r="AA430" s="248"/>
      <c r="AB430" s="248"/>
      <c r="AC430" s="248"/>
      <c r="AD430" s="248"/>
      <c r="AE430" s="248"/>
      <c r="AF430" s="248"/>
      <c r="AG430" s="248"/>
      <c r="AH430" s="248"/>
      <c r="AI430" s="248"/>
      <c r="AJ430" s="248"/>
      <c r="AK430" s="248"/>
      <c r="AL430" s="248"/>
      <c r="AM430" s="248"/>
      <c r="AN430" s="248"/>
      <c r="AO430" s="248"/>
      <c r="AP430" s="248"/>
      <c r="AQ430" s="248"/>
    </row>
    <row r="431" spans="5:43" ht="18" customHeight="1">
      <c r="E431" s="250" t="s">
        <v>1223</v>
      </c>
      <c r="F431" s="248"/>
      <c r="G431" s="248"/>
      <c r="H431" s="248"/>
      <c r="I431" s="248"/>
      <c r="J431" s="248"/>
      <c r="K431" s="248"/>
      <c r="L431" s="248"/>
      <c r="M431" s="248"/>
      <c r="N431" s="248"/>
      <c r="O431" s="248"/>
      <c r="P431" s="248"/>
      <c r="Q431" s="248"/>
      <c r="R431" s="248"/>
      <c r="S431" s="248"/>
      <c r="T431" s="248"/>
      <c r="U431" s="248"/>
      <c r="V431" s="248"/>
      <c r="W431" s="248"/>
      <c r="X431" s="248"/>
      <c r="Y431" s="248"/>
      <c r="Z431" s="248"/>
      <c r="AA431" s="248"/>
      <c r="AB431" s="248"/>
      <c r="AC431" s="248"/>
      <c r="AD431" s="248"/>
      <c r="AE431" s="248"/>
      <c r="AF431" s="248"/>
      <c r="AG431" s="248"/>
      <c r="AH431" s="248"/>
      <c r="AI431" s="248"/>
      <c r="AJ431" s="248"/>
      <c r="AK431" s="248"/>
      <c r="AL431" s="248"/>
      <c r="AM431" s="248"/>
      <c r="AN431" s="248"/>
      <c r="AO431" s="248"/>
      <c r="AP431" s="248"/>
      <c r="AQ431" s="248"/>
    </row>
    <row r="432" spans="5:43" ht="18" customHeight="1">
      <c r="E432" s="250"/>
      <c r="F432" s="248"/>
      <c r="G432" s="248"/>
      <c r="H432" s="248"/>
      <c r="I432" s="248"/>
      <c r="J432" s="248"/>
      <c r="K432" s="248"/>
      <c r="L432" s="248"/>
      <c r="M432" s="248"/>
      <c r="N432" s="248"/>
      <c r="O432" s="248"/>
      <c r="P432" s="248"/>
      <c r="Q432" s="248"/>
      <c r="R432" s="248"/>
      <c r="S432" s="248"/>
      <c r="T432" s="248"/>
      <c r="U432" s="248"/>
      <c r="V432" s="248"/>
      <c r="W432" s="248"/>
      <c r="X432" s="248"/>
      <c r="Y432" s="248"/>
      <c r="Z432" s="248"/>
      <c r="AA432" s="248"/>
      <c r="AB432" s="248"/>
      <c r="AC432" s="248"/>
      <c r="AD432" s="248"/>
      <c r="AE432" s="248"/>
      <c r="AF432" s="248"/>
      <c r="AG432" s="248"/>
      <c r="AH432" s="248"/>
      <c r="AI432" s="248"/>
      <c r="AJ432" s="248"/>
      <c r="AK432" s="248"/>
      <c r="AL432" s="248"/>
      <c r="AM432" s="248"/>
      <c r="AN432" s="248"/>
      <c r="AO432" s="248"/>
      <c r="AP432" s="248"/>
      <c r="AQ432" s="248"/>
    </row>
    <row r="433" spans="5:43" ht="18" customHeight="1">
      <c r="E433" s="251" t="s">
        <v>1323</v>
      </c>
      <c r="F433" s="248"/>
      <c r="G433" s="248"/>
      <c r="H433" s="248"/>
      <c r="I433" s="248"/>
      <c r="J433" s="248"/>
      <c r="K433" s="248"/>
      <c r="L433" s="248"/>
      <c r="M433" s="248"/>
      <c r="N433" s="248"/>
      <c r="O433" s="248"/>
      <c r="P433" s="248"/>
      <c r="Q433" s="248"/>
      <c r="R433" s="248"/>
      <c r="S433" s="248"/>
      <c r="T433" s="248"/>
      <c r="U433" s="248"/>
      <c r="V433" s="248"/>
      <c r="W433" s="248"/>
      <c r="X433" s="248"/>
      <c r="Y433" s="248"/>
      <c r="Z433" s="248"/>
      <c r="AA433" s="248"/>
      <c r="AB433" s="248"/>
      <c r="AC433" s="248"/>
      <c r="AD433" s="248"/>
      <c r="AE433" s="248"/>
      <c r="AF433" s="248"/>
      <c r="AG433" s="248"/>
      <c r="AH433" s="248"/>
      <c r="AI433" s="248"/>
      <c r="AJ433" s="248"/>
      <c r="AK433" s="248"/>
      <c r="AL433" s="248"/>
      <c r="AM433" s="248"/>
      <c r="AN433" s="248"/>
      <c r="AO433" s="248"/>
      <c r="AP433" s="248"/>
      <c r="AQ433" s="248"/>
    </row>
    <row r="434" spans="5:43" ht="18" customHeight="1">
      <c r="E434" s="250" t="s">
        <v>1358</v>
      </c>
      <c r="F434" s="248"/>
      <c r="G434" s="248"/>
      <c r="H434" s="248"/>
      <c r="I434" s="248"/>
      <c r="J434" s="248"/>
      <c r="K434" s="248"/>
      <c r="L434" s="248"/>
      <c r="M434" s="248"/>
      <c r="N434" s="248"/>
      <c r="O434" s="248"/>
      <c r="P434" s="248"/>
      <c r="Q434" s="248"/>
      <c r="R434" s="248"/>
      <c r="S434" s="248"/>
      <c r="T434" s="248"/>
      <c r="U434" s="248"/>
      <c r="V434" s="248"/>
      <c r="W434" s="248"/>
      <c r="X434" s="248"/>
      <c r="Y434" s="248"/>
      <c r="Z434" s="248"/>
      <c r="AA434" s="248"/>
      <c r="AB434" s="248"/>
      <c r="AC434" s="248"/>
      <c r="AD434" s="248"/>
      <c r="AE434" s="248"/>
      <c r="AF434" s="248"/>
      <c r="AG434" s="248"/>
      <c r="AH434" s="248"/>
      <c r="AI434" s="248"/>
      <c r="AJ434" s="248"/>
      <c r="AK434" s="248"/>
      <c r="AL434" s="248"/>
      <c r="AM434" s="248"/>
      <c r="AN434" s="248"/>
      <c r="AO434" s="248"/>
      <c r="AP434" s="248"/>
      <c r="AQ434" s="248"/>
    </row>
    <row r="435" spans="5:43" ht="18" customHeight="1">
      <c r="E435" s="250" t="s">
        <v>1520</v>
      </c>
      <c r="F435" s="248"/>
      <c r="G435" s="248"/>
      <c r="H435" s="248"/>
      <c r="I435" s="248"/>
      <c r="J435" s="248"/>
      <c r="K435" s="248"/>
      <c r="L435" s="248"/>
      <c r="M435" s="248"/>
      <c r="N435" s="248"/>
      <c r="O435" s="248"/>
      <c r="P435" s="248"/>
      <c r="Q435" s="248"/>
      <c r="R435" s="248"/>
      <c r="S435" s="248"/>
      <c r="T435" s="248"/>
      <c r="U435" s="248"/>
      <c r="V435" s="248"/>
      <c r="W435" s="248"/>
      <c r="X435" s="248"/>
      <c r="Y435" s="248"/>
      <c r="Z435" s="248"/>
      <c r="AA435" s="248"/>
      <c r="AB435" s="248"/>
      <c r="AC435" s="248"/>
      <c r="AD435" s="248"/>
      <c r="AE435" s="248"/>
      <c r="AF435" s="248"/>
      <c r="AG435" s="248"/>
      <c r="AH435" s="248"/>
      <c r="AI435" s="248"/>
      <c r="AJ435" s="248"/>
      <c r="AK435" s="248"/>
      <c r="AL435" s="248"/>
      <c r="AM435" s="248"/>
      <c r="AN435" s="248"/>
      <c r="AO435" s="248"/>
      <c r="AP435" s="248"/>
      <c r="AQ435" s="248"/>
    </row>
    <row r="436" spans="5:43" ht="18" customHeight="1">
      <c r="E436" s="250" t="s">
        <v>1521</v>
      </c>
      <c r="F436" s="248"/>
      <c r="G436" s="248"/>
      <c r="H436" s="248"/>
      <c r="I436" s="248"/>
      <c r="J436" s="248"/>
      <c r="K436" s="248"/>
      <c r="L436" s="248"/>
      <c r="M436" s="248"/>
      <c r="N436" s="248"/>
      <c r="O436" s="248"/>
      <c r="P436" s="248"/>
      <c r="Q436" s="248"/>
      <c r="R436" s="248"/>
      <c r="S436" s="248"/>
      <c r="T436" s="248"/>
      <c r="U436" s="248"/>
      <c r="V436" s="248"/>
      <c r="W436" s="248"/>
      <c r="X436" s="248"/>
      <c r="Y436" s="248"/>
      <c r="Z436" s="248"/>
      <c r="AA436" s="248"/>
      <c r="AB436" s="248"/>
      <c r="AC436" s="248"/>
      <c r="AD436" s="248"/>
      <c r="AE436" s="248"/>
      <c r="AF436" s="248"/>
      <c r="AG436" s="248"/>
      <c r="AH436" s="248"/>
      <c r="AI436" s="248"/>
      <c r="AJ436" s="248"/>
      <c r="AK436" s="248"/>
      <c r="AL436" s="248"/>
      <c r="AM436" s="248"/>
      <c r="AN436" s="248"/>
      <c r="AO436" s="248"/>
      <c r="AP436" s="248"/>
      <c r="AQ436" s="248"/>
    </row>
    <row r="437" spans="5:43" ht="18" customHeight="1">
      <c r="E437" s="250" t="s">
        <v>1262</v>
      </c>
      <c r="F437" s="248"/>
      <c r="G437" s="248"/>
      <c r="H437" s="248"/>
      <c r="I437" s="248"/>
      <c r="J437" s="248"/>
      <c r="K437" s="248"/>
      <c r="L437" s="248"/>
      <c r="M437" s="248"/>
      <c r="N437" s="248"/>
      <c r="O437" s="248"/>
      <c r="P437" s="248"/>
      <c r="Q437" s="248"/>
      <c r="R437" s="248"/>
      <c r="S437" s="248"/>
      <c r="T437" s="248"/>
      <c r="U437" s="248"/>
      <c r="V437" s="248"/>
      <c r="W437" s="248"/>
      <c r="X437" s="248"/>
      <c r="Y437" s="248"/>
      <c r="Z437" s="248"/>
      <c r="AA437" s="248"/>
      <c r="AB437" s="248"/>
      <c r="AC437" s="248"/>
      <c r="AD437" s="248"/>
      <c r="AE437" s="248"/>
      <c r="AF437" s="248"/>
      <c r="AG437" s="248"/>
      <c r="AH437" s="248"/>
      <c r="AI437" s="248"/>
      <c r="AJ437" s="248"/>
      <c r="AK437" s="248"/>
      <c r="AL437" s="248"/>
      <c r="AM437" s="248"/>
      <c r="AN437" s="248"/>
      <c r="AO437" s="248"/>
      <c r="AP437" s="248"/>
      <c r="AQ437" s="248"/>
    </row>
    <row r="438" spans="5:43" ht="18" customHeight="1">
      <c r="E438" s="250" t="s">
        <v>1223</v>
      </c>
      <c r="F438" s="248"/>
      <c r="G438" s="248"/>
      <c r="H438" s="248"/>
      <c r="I438" s="248"/>
      <c r="J438" s="248"/>
      <c r="K438" s="248"/>
      <c r="L438" s="248"/>
      <c r="M438" s="248"/>
      <c r="N438" s="248"/>
      <c r="O438" s="248"/>
      <c r="P438" s="248"/>
      <c r="Q438" s="248"/>
      <c r="R438" s="248"/>
      <c r="S438" s="248"/>
      <c r="T438" s="248"/>
      <c r="U438" s="248"/>
      <c r="V438" s="248"/>
      <c r="W438" s="248"/>
      <c r="X438" s="248"/>
      <c r="Y438" s="248"/>
      <c r="Z438" s="248"/>
      <c r="AA438" s="248"/>
      <c r="AB438" s="248"/>
      <c r="AC438" s="248"/>
      <c r="AD438" s="248"/>
      <c r="AE438" s="248"/>
      <c r="AF438" s="248"/>
      <c r="AG438" s="248"/>
      <c r="AH438" s="248"/>
      <c r="AI438" s="248"/>
      <c r="AJ438" s="248"/>
      <c r="AK438" s="248"/>
      <c r="AL438" s="248"/>
      <c r="AM438" s="248"/>
      <c r="AN438" s="248"/>
      <c r="AO438" s="248"/>
      <c r="AP438" s="248"/>
      <c r="AQ438" s="248"/>
    </row>
    <row r="439" spans="5:43" ht="18" customHeight="1">
      <c r="E439" s="250"/>
      <c r="F439" s="248"/>
      <c r="G439" s="248"/>
      <c r="H439" s="248"/>
      <c r="I439" s="248"/>
      <c r="J439" s="248"/>
      <c r="K439" s="248"/>
      <c r="L439" s="248"/>
      <c r="M439" s="248"/>
      <c r="N439" s="248"/>
      <c r="O439" s="248"/>
      <c r="P439" s="248"/>
      <c r="Q439" s="248"/>
      <c r="R439" s="248"/>
      <c r="S439" s="248"/>
      <c r="T439" s="248"/>
      <c r="U439" s="248"/>
      <c r="V439" s="248"/>
      <c r="W439" s="248"/>
      <c r="X439" s="248"/>
      <c r="Y439" s="248"/>
      <c r="Z439" s="248"/>
      <c r="AA439" s="248"/>
      <c r="AB439" s="248"/>
      <c r="AC439" s="248"/>
      <c r="AD439" s="248"/>
      <c r="AE439" s="248"/>
      <c r="AF439" s="248"/>
      <c r="AG439" s="248"/>
      <c r="AH439" s="248"/>
      <c r="AI439" s="248"/>
      <c r="AJ439" s="248"/>
      <c r="AK439" s="248"/>
      <c r="AL439" s="248"/>
      <c r="AM439" s="248"/>
      <c r="AN439" s="248"/>
      <c r="AO439" s="248"/>
      <c r="AP439" s="248"/>
      <c r="AQ439" s="248"/>
    </row>
    <row r="440" spans="5:43" ht="18" customHeight="1">
      <c r="E440" s="251" t="s">
        <v>1324</v>
      </c>
      <c r="F440" s="248"/>
      <c r="G440" s="248"/>
      <c r="H440" s="248"/>
      <c r="I440" s="248"/>
      <c r="J440" s="248"/>
      <c r="K440" s="248"/>
      <c r="L440" s="248"/>
      <c r="M440" s="248"/>
      <c r="N440" s="248"/>
      <c r="O440" s="248"/>
      <c r="P440" s="248"/>
      <c r="Q440" s="248"/>
      <c r="R440" s="248"/>
      <c r="S440" s="248"/>
      <c r="T440" s="248"/>
      <c r="U440" s="248"/>
      <c r="V440" s="248"/>
      <c r="W440" s="248"/>
      <c r="X440" s="248"/>
      <c r="Y440" s="248"/>
      <c r="Z440" s="248"/>
      <c r="AA440" s="248"/>
      <c r="AB440" s="248"/>
      <c r="AC440" s="248"/>
      <c r="AD440" s="248"/>
      <c r="AE440" s="248"/>
      <c r="AF440" s="248"/>
      <c r="AG440" s="248"/>
      <c r="AH440" s="248"/>
      <c r="AI440" s="248"/>
      <c r="AJ440" s="248"/>
      <c r="AK440" s="248"/>
      <c r="AL440" s="248"/>
      <c r="AM440" s="248"/>
      <c r="AN440" s="248"/>
      <c r="AO440" s="248"/>
      <c r="AP440" s="248"/>
      <c r="AQ440" s="248"/>
    </row>
    <row r="441" spans="5:43" ht="18" customHeight="1">
      <c r="E441" s="250" t="s">
        <v>1359</v>
      </c>
      <c r="F441" s="248"/>
      <c r="G441" s="248"/>
      <c r="H441" s="248"/>
      <c r="I441" s="248"/>
      <c r="J441" s="248"/>
      <c r="K441" s="248"/>
      <c r="L441" s="248"/>
      <c r="M441" s="248"/>
      <c r="N441" s="248"/>
      <c r="O441" s="248"/>
      <c r="P441" s="248"/>
      <c r="Q441" s="248"/>
      <c r="R441" s="248"/>
      <c r="S441" s="248"/>
      <c r="T441" s="248"/>
      <c r="U441" s="248"/>
      <c r="V441" s="248"/>
      <c r="W441" s="248"/>
      <c r="X441" s="248"/>
      <c r="Y441" s="248"/>
      <c r="Z441" s="248"/>
      <c r="AA441" s="248"/>
      <c r="AB441" s="248"/>
      <c r="AC441" s="248"/>
      <c r="AD441" s="248"/>
      <c r="AE441" s="248"/>
      <c r="AF441" s="248"/>
      <c r="AG441" s="248"/>
      <c r="AH441" s="248"/>
      <c r="AI441" s="248"/>
      <c r="AJ441" s="248"/>
      <c r="AK441" s="248"/>
      <c r="AL441" s="248"/>
      <c r="AM441" s="248"/>
      <c r="AN441" s="248"/>
      <c r="AO441" s="248"/>
      <c r="AP441" s="248"/>
      <c r="AQ441" s="248"/>
    </row>
    <row r="442" spans="5:43" ht="18" customHeight="1">
      <c r="E442" s="250" t="s">
        <v>1522</v>
      </c>
      <c r="F442" s="248"/>
      <c r="G442" s="248"/>
      <c r="H442" s="248"/>
      <c r="I442" s="248"/>
      <c r="J442" s="248"/>
      <c r="K442" s="248"/>
      <c r="L442" s="248"/>
      <c r="M442" s="248"/>
      <c r="N442" s="248"/>
      <c r="O442" s="248"/>
      <c r="P442" s="248"/>
      <c r="Q442" s="248"/>
      <c r="R442" s="248"/>
      <c r="S442" s="248"/>
      <c r="T442" s="248"/>
      <c r="U442" s="248"/>
      <c r="V442" s="248"/>
      <c r="W442" s="248"/>
      <c r="X442" s="248"/>
      <c r="Y442" s="248"/>
      <c r="Z442" s="248"/>
      <c r="AA442" s="248"/>
      <c r="AB442" s="248"/>
      <c r="AC442" s="248"/>
      <c r="AD442" s="248"/>
      <c r="AE442" s="248"/>
      <c r="AF442" s="248"/>
      <c r="AG442" s="248"/>
      <c r="AH442" s="248"/>
      <c r="AI442" s="248"/>
      <c r="AJ442" s="248"/>
      <c r="AK442" s="248"/>
      <c r="AL442" s="248"/>
      <c r="AM442" s="248"/>
      <c r="AN442" s="248"/>
      <c r="AO442" s="248"/>
      <c r="AP442" s="248"/>
      <c r="AQ442" s="248"/>
    </row>
    <row r="443" spans="5:43" ht="18" customHeight="1">
      <c r="E443" s="250" t="s">
        <v>1523</v>
      </c>
      <c r="F443" s="248"/>
      <c r="G443" s="248"/>
      <c r="H443" s="248"/>
      <c r="I443" s="248"/>
      <c r="J443" s="248"/>
      <c r="K443" s="248"/>
      <c r="L443" s="248"/>
      <c r="M443" s="248"/>
      <c r="N443" s="248"/>
      <c r="O443" s="248"/>
      <c r="P443" s="248"/>
      <c r="Q443" s="248"/>
      <c r="R443" s="248"/>
      <c r="S443" s="248"/>
      <c r="T443" s="248"/>
      <c r="U443" s="248"/>
      <c r="V443" s="248"/>
      <c r="W443" s="248"/>
      <c r="X443" s="248"/>
      <c r="Y443" s="248"/>
      <c r="Z443" s="248"/>
      <c r="AA443" s="248"/>
      <c r="AB443" s="248"/>
      <c r="AC443" s="248"/>
      <c r="AD443" s="248"/>
      <c r="AE443" s="248"/>
      <c r="AF443" s="248"/>
      <c r="AG443" s="248"/>
      <c r="AH443" s="248"/>
      <c r="AI443" s="248"/>
      <c r="AJ443" s="248"/>
      <c r="AK443" s="248"/>
      <c r="AL443" s="248"/>
      <c r="AM443" s="248"/>
      <c r="AN443" s="248"/>
      <c r="AO443" s="248"/>
      <c r="AP443" s="248"/>
      <c r="AQ443" s="248"/>
    </row>
    <row r="444" spans="5:43" ht="18" customHeight="1">
      <c r="E444" s="250" t="s">
        <v>1262</v>
      </c>
      <c r="F444" s="248"/>
      <c r="G444" s="248"/>
      <c r="H444" s="248"/>
      <c r="I444" s="248"/>
      <c r="J444" s="248"/>
      <c r="K444" s="248"/>
      <c r="L444" s="248"/>
      <c r="M444" s="248"/>
      <c r="N444" s="248"/>
      <c r="O444" s="248"/>
      <c r="P444" s="248"/>
      <c r="Q444" s="248"/>
      <c r="R444" s="248"/>
      <c r="S444" s="248"/>
      <c r="T444" s="248"/>
      <c r="U444" s="248"/>
      <c r="V444" s="248"/>
      <c r="W444" s="248"/>
      <c r="X444" s="248"/>
      <c r="Y444" s="248"/>
      <c r="Z444" s="248"/>
      <c r="AA444" s="248"/>
      <c r="AB444" s="248"/>
      <c r="AC444" s="248"/>
      <c r="AD444" s="248"/>
      <c r="AE444" s="248"/>
      <c r="AF444" s="248"/>
      <c r="AG444" s="248"/>
      <c r="AH444" s="248"/>
      <c r="AI444" s="248"/>
      <c r="AJ444" s="248"/>
      <c r="AK444" s="248"/>
      <c r="AL444" s="248"/>
      <c r="AM444" s="248"/>
      <c r="AN444" s="248"/>
      <c r="AO444" s="248"/>
      <c r="AP444" s="248"/>
      <c r="AQ444" s="248"/>
    </row>
    <row r="445" spans="5:43" ht="18" customHeight="1">
      <c r="E445" s="250" t="s">
        <v>1223</v>
      </c>
      <c r="F445" s="248"/>
      <c r="G445" s="248"/>
      <c r="H445" s="248"/>
      <c r="I445" s="248"/>
      <c r="J445" s="248"/>
      <c r="K445" s="248"/>
      <c r="L445" s="248"/>
      <c r="M445" s="248"/>
      <c r="N445" s="248"/>
      <c r="O445" s="248"/>
      <c r="P445" s="248"/>
      <c r="Q445" s="248"/>
      <c r="R445" s="248"/>
      <c r="S445" s="248"/>
      <c r="T445" s="248"/>
      <c r="U445" s="248"/>
      <c r="V445" s="248"/>
      <c r="W445" s="248"/>
      <c r="X445" s="248"/>
      <c r="Y445" s="248"/>
      <c r="Z445" s="248"/>
      <c r="AA445" s="248"/>
      <c r="AB445" s="248"/>
      <c r="AC445" s="248"/>
      <c r="AD445" s="248"/>
      <c r="AE445" s="248"/>
      <c r="AF445" s="248"/>
      <c r="AG445" s="248"/>
      <c r="AH445" s="248"/>
      <c r="AI445" s="248"/>
      <c r="AJ445" s="248"/>
      <c r="AK445" s="248"/>
      <c r="AL445" s="248"/>
      <c r="AM445" s="248"/>
      <c r="AN445" s="248"/>
      <c r="AO445" s="248"/>
      <c r="AP445" s="248"/>
      <c r="AQ445" s="248"/>
    </row>
    <row r="446" spans="5:43" ht="18" customHeight="1">
      <c r="E446" s="250"/>
      <c r="F446" s="248"/>
      <c r="G446" s="248"/>
      <c r="H446" s="248"/>
      <c r="I446" s="248"/>
      <c r="J446" s="248"/>
      <c r="K446" s="248"/>
      <c r="L446" s="248"/>
      <c r="M446" s="248"/>
      <c r="N446" s="248"/>
      <c r="O446" s="248"/>
      <c r="P446" s="248"/>
      <c r="Q446" s="248"/>
      <c r="R446" s="248"/>
      <c r="S446" s="248"/>
      <c r="T446" s="248"/>
      <c r="U446" s="248"/>
      <c r="V446" s="248"/>
      <c r="W446" s="248"/>
      <c r="X446" s="248"/>
      <c r="Y446" s="248"/>
      <c r="Z446" s="248"/>
      <c r="AA446" s="248"/>
      <c r="AB446" s="248"/>
      <c r="AC446" s="248"/>
      <c r="AD446" s="248"/>
      <c r="AE446" s="248"/>
      <c r="AF446" s="248"/>
      <c r="AG446" s="248"/>
      <c r="AH446" s="248"/>
      <c r="AI446" s="248"/>
      <c r="AJ446" s="248"/>
      <c r="AK446" s="248"/>
      <c r="AL446" s="248"/>
      <c r="AM446" s="248"/>
      <c r="AN446" s="248"/>
      <c r="AO446" s="248"/>
      <c r="AP446" s="248"/>
      <c r="AQ446" s="248"/>
    </row>
    <row r="447" spans="5:43" ht="18" customHeight="1">
      <c r="E447" s="251" t="s">
        <v>1325</v>
      </c>
      <c r="F447" s="248"/>
      <c r="G447" s="248"/>
      <c r="H447" s="248"/>
      <c r="I447" s="248"/>
      <c r="J447" s="248"/>
      <c r="K447" s="248"/>
      <c r="L447" s="248"/>
      <c r="M447" s="248"/>
      <c r="N447" s="248"/>
      <c r="O447" s="248"/>
      <c r="P447" s="248"/>
      <c r="Q447" s="248"/>
      <c r="R447" s="248"/>
      <c r="S447" s="248"/>
      <c r="T447" s="248"/>
      <c r="U447" s="248"/>
      <c r="V447" s="248"/>
      <c r="W447" s="248"/>
      <c r="X447" s="248"/>
      <c r="Y447" s="248"/>
      <c r="Z447" s="248"/>
      <c r="AA447" s="248"/>
      <c r="AB447" s="248"/>
      <c r="AC447" s="248"/>
      <c r="AD447" s="248"/>
      <c r="AE447" s="248"/>
      <c r="AF447" s="248"/>
      <c r="AG447" s="248"/>
      <c r="AH447" s="248"/>
      <c r="AI447" s="248"/>
      <c r="AJ447" s="248"/>
      <c r="AK447" s="248"/>
      <c r="AL447" s="248"/>
      <c r="AM447" s="248"/>
      <c r="AN447" s="248"/>
      <c r="AO447" s="248"/>
      <c r="AP447" s="248"/>
      <c r="AQ447" s="248"/>
    </row>
    <row r="448" spans="5:43" ht="18" customHeight="1">
      <c r="E448" s="250" t="s">
        <v>1360</v>
      </c>
      <c r="F448" s="248"/>
      <c r="G448" s="248"/>
      <c r="H448" s="248"/>
      <c r="I448" s="248"/>
      <c r="J448" s="248"/>
      <c r="K448" s="248"/>
      <c r="L448" s="248"/>
      <c r="M448" s="248"/>
      <c r="N448" s="248"/>
      <c r="O448" s="248"/>
      <c r="P448" s="248"/>
      <c r="Q448" s="248"/>
      <c r="R448" s="248"/>
      <c r="S448" s="248"/>
      <c r="T448" s="248"/>
      <c r="U448" s="248"/>
      <c r="V448" s="248"/>
      <c r="W448" s="248"/>
      <c r="X448" s="248"/>
      <c r="Y448" s="248"/>
      <c r="Z448" s="248"/>
      <c r="AA448" s="248"/>
      <c r="AB448" s="248"/>
      <c r="AC448" s="248"/>
      <c r="AD448" s="248"/>
      <c r="AE448" s="248"/>
      <c r="AF448" s="248"/>
      <c r="AG448" s="248"/>
      <c r="AH448" s="248"/>
      <c r="AI448" s="248"/>
      <c r="AJ448" s="248"/>
      <c r="AK448" s="248"/>
      <c r="AL448" s="248"/>
      <c r="AM448" s="248"/>
      <c r="AN448" s="248"/>
      <c r="AO448" s="248"/>
      <c r="AP448" s="248"/>
      <c r="AQ448" s="248"/>
    </row>
    <row r="449" spans="5:43" ht="18" customHeight="1">
      <c r="E449" s="250" t="s">
        <v>1524</v>
      </c>
      <c r="F449" s="248"/>
      <c r="G449" s="248"/>
      <c r="H449" s="248"/>
      <c r="I449" s="248"/>
      <c r="J449" s="248"/>
      <c r="K449" s="248"/>
      <c r="L449" s="248"/>
      <c r="M449" s="248"/>
      <c r="N449" s="248"/>
      <c r="O449" s="248"/>
      <c r="P449" s="248"/>
      <c r="Q449" s="248"/>
      <c r="R449" s="248"/>
      <c r="S449" s="248"/>
      <c r="T449" s="248"/>
      <c r="U449" s="248"/>
      <c r="V449" s="248"/>
      <c r="W449" s="248"/>
      <c r="X449" s="248"/>
      <c r="Y449" s="248"/>
      <c r="Z449" s="248"/>
      <c r="AA449" s="248"/>
      <c r="AB449" s="248"/>
      <c r="AC449" s="248"/>
      <c r="AD449" s="248"/>
      <c r="AE449" s="248"/>
      <c r="AF449" s="248"/>
      <c r="AG449" s="248"/>
      <c r="AH449" s="248"/>
      <c r="AI449" s="248"/>
      <c r="AJ449" s="248"/>
      <c r="AK449" s="248"/>
      <c r="AL449" s="248"/>
      <c r="AM449" s="248"/>
      <c r="AN449" s="248"/>
      <c r="AO449" s="248"/>
      <c r="AP449" s="248"/>
      <c r="AQ449" s="248"/>
    </row>
    <row r="450" spans="5:43" ht="18" customHeight="1">
      <c r="E450" s="250" t="s">
        <v>1525</v>
      </c>
      <c r="F450" s="248"/>
      <c r="G450" s="248"/>
      <c r="H450" s="248"/>
      <c r="I450" s="248"/>
      <c r="J450" s="248"/>
      <c r="K450" s="248"/>
      <c r="L450" s="248"/>
      <c r="M450" s="248"/>
      <c r="N450" s="248"/>
      <c r="O450" s="248"/>
      <c r="P450" s="248"/>
      <c r="Q450" s="248"/>
      <c r="R450" s="248"/>
      <c r="S450" s="248"/>
      <c r="T450" s="248"/>
      <c r="U450" s="248"/>
      <c r="V450" s="248"/>
      <c r="W450" s="248"/>
      <c r="X450" s="248"/>
      <c r="Y450" s="248"/>
      <c r="Z450" s="248"/>
      <c r="AA450" s="248"/>
      <c r="AB450" s="248"/>
      <c r="AC450" s="248"/>
      <c r="AD450" s="248"/>
      <c r="AE450" s="248"/>
      <c r="AF450" s="248"/>
      <c r="AG450" s="248"/>
      <c r="AH450" s="248"/>
      <c r="AI450" s="248"/>
      <c r="AJ450" s="248"/>
      <c r="AK450" s="248"/>
      <c r="AL450" s="248"/>
      <c r="AM450" s="248"/>
      <c r="AN450" s="248"/>
      <c r="AO450" s="248"/>
      <c r="AP450" s="248"/>
      <c r="AQ450" s="248"/>
    </row>
    <row r="451" spans="5:43" ht="18" customHeight="1">
      <c r="E451" s="250" t="s">
        <v>1262</v>
      </c>
      <c r="F451" s="248"/>
      <c r="G451" s="248"/>
      <c r="H451" s="248"/>
      <c r="I451" s="248"/>
      <c r="J451" s="248"/>
      <c r="K451" s="248"/>
      <c r="L451" s="248"/>
      <c r="M451" s="248"/>
      <c r="N451" s="248"/>
      <c r="O451" s="248"/>
      <c r="P451" s="248"/>
      <c r="Q451" s="248"/>
      <c r="R451" s="248"/>
      <c r="S451" s="248"/>
      <c r="T451" s="248"/>
      <c r="U451" s="248"/>
      <c r="V451" s="248"/>
      <c r="W451" s="248"/>
      <c r="X451" s="248"/>
      <c r="Y451" s="248"/>
      <c r="Z451" s="248"/>
      <c r="AA451" s="248"/>
      <c r="AB451" s="248"/>
      <c r="AC451" s="248"/>
      <c r="AD451" s="248"/>
      <c r="AE451" s="248"/>
      <c r="AF451" s="248"/>
      <c r="AG451" s="248"/>
      <c r="AH451" s="248"/>
      <c r="AI451" s="248"/>
      <c r="AJ451" s="248"/>
      <c r="AK451" s="248"/>
      <c r="AL451" s="248"/>
      <c r="AM451" s="248"/>
      <c r="AN451" s="248"/>
      <c r="AO451" s="248"/>
      <c r="AP451" s="248"/>
      <c r="AQ451" s="248"/>
    </row>
    <row r="452" spans="5:43" ht="18" customHeight="1">
      <c r="E452" s="250" t="s">
        <v>1223</v>
      </c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  <c r="AG452" s="248"/>
      <c r="AH452" s="248"/>
      <c r="AI452" s="248"/>
      <c r="AJ452" s="248"/>
      <c r="AK452" s="248"/>
      <c r="AL452" s="248"/>
      <c r="AM452" s="248"/>
      <c r="AN452" s="248"/>
      <c r="AO452" s="248"/>
      <c r="AP452" s="248"/>
      <c r="AQ452" s="248"/>
    </row>
    <row r="453" spans="5:43" ht="18" customHeight="1">
      <c r="E453" s="250"/>
      <c r="F453" s="248"/>
      <c r="G453" s="248"/>
      <c r="H453" s="248"/>
      <c r="I453" s="248"/>
      <c r="J453" s="248"/>
      <c r="K453" s="248"/>
      <c r="L453" s="248"/>
      <c r="M453" s="248"/>
      <c r="N453" s="248"/>
      <c r="O453" s="248"/>
      <c r="P453" s="248"/>
      <c r="Q453" s="248"/>
      <c r="R453" s="248"/>
      <c r="S453" s="248"/>
      <c r="T453" s="248"/>
      <c r="U453" s="248"/>
      <c r="V453" s="248"/>
      <c r="W453" s="248"/>
      <c r="X453" s="248"/>
      <c r="Y453" s="248"/>
      <c r="Z453" s="248"/>
      <c r="AA453" s="248"/>
      <c r="AB453" s="248"/>
      <c r="AC453" s="248"/>
      <c r="AD453" s="248"/>
      <c r="AE453" s="248"/>
      <c r="AF453" s="248"/>
      <c r="AG453" s="248"/>
      <c r="AH453" s="248"/>
      <c r="AI453" s="248"/>
      <c r="AJ453" s="248"/>
      <c r="AK453" s="248"/>
      <c r="AL453" s="248"/>
      <c r="AM453" s="248"/>
      <c r="AN453" s="248"/>
      <c r="AO453" s="248"/>
      <c r="AP453" s="248"/>
      <c r="AQ453" s="248"/>
    </row>
    <row r="454" spans="5:43" ht="18" customHeight="1">
      <c r="E454" s="251" t="s">
        <v>1326</v>
      </c>
      <c r="F454" s="248"/>
      <c r="G454" s="248"/>
      <c r="H454" s="248"/>
      <c r="I454" s="248"/>
      <c r="J454" s="248"/>
      <c r="K454" s="248"/>
      <c r="L454" s="248"/>
      <c r="M454" s="248"/>
      <c r="N454" s="248"/>
      <c r="O454" s="248"/>
      <c r="P454" s="248"/>
      <c r="Q454" s="248"/>
      <c r="R454" s="248"/>
      <c r="S454" s="248"/>
      <c r="T454" s="248"/>
      <c r="U454" s="248"/>
      <c r="V454" s="248"/>
      <c r="W454" s="248"/>
      <c r="X454" s="248"/>
      <c r="Y454" s="248"/>
      <c r="Z454" s="248"/>
      <c r="AA454" s="248"/>
      <c r="AB454" s="248"/>
      <c r="AC454" s="248"/>
      <c r="AD454" s="248"/>
      <c r="AE454" s="248"/>
      <c r="AF454" s="248"/>
      <c r="AG454" s="248"/>
      <c r="AH454" s="248"/>
      <c r="AI454" s="248"/>
      <c r="AJ454" s="248"/>
      <c r="AK454" s="248"/>
      <c r="AL454" s="248"/>
      <c r="AM454" s="248"/>
      <c r="AN454" s="248"/>
      <c r="AO454" s="248"/>
      <c r="AP454" s="248"/>
      <c r="AQ454" s="248"/>
    </row>
    <row r="455" spans="5:43" ht="18" customHeight="1">
      <c r="E455" s="250" t="s">
        <v>1361</v>
      </c>
      <c r="F455" s="248"/>
      <c r="G455" s="248"/>
      <c r="H455" s="248"/>
      <c r="I455" s="248"/>
      <c r="J455" s="248"/>
      <c r="K455" s="248"/>
      <c r="L455" s="248"/>
      <c r="M455" s="248"/>
      <c r="N455" s="248"/>
      <c r="O455" s="248"/>
      <c r="P455" s="248"/>
      <c r="Q455" s="248"/>
      <c r="R455" s="248"/>
      <c r="S455" s="248"/>
      <c r="T455" s="248"/>
      <c r="U455" s="248"/>
      <c r="V455" s="248"/>
      <c r="W455" s="248"/>
      <c r="X455" s="248"/>
      <c r="Y455" s="248"/>
      <c r="Z455" s="248"/>
      <c r="AA455" s="248"/>
      <c r="AB455" s="248"/>
      <c r="AC455" s="248"/>
      <c r="AD455" s="248"/>
      <c r="AE455" s="248"/>
      <c r="AF455" s="248"/>
      <c r="AG455" s="248"/>
      <c r="AH455" s="248"/>
      <c r="AI455" s="248"/>
      <c r="AJ455" s="248"/>
      <c r="AK455" s="248"/>
      <c r="AL455" s="248"/>
      <c r="AM455" s="248"/>
      <c r="AN455" s="248"/>
      <c r="AO455" s="248"/>
      <c r="AP455" s="248"/>
      <c r="AQ455" s="248"/>
    </row>
    <row r="456" spans="5:43" ht="18" customHeight="1">
      <c r="E456" s="250" t="s">
        <v>1362</v>
      </c>
      <c r="F456" s="248"/>
      <c r="G456" s="248"/>
      <c r="H456" s="248"/>
      <c r="I456" s="248"/>
      <c r="J456" s="248"/>
      <c r="K456" s="248"/>
      <c r="L456" s="248"/>
      <c r="M456" s="248"/>
      <c r="N456" s="248"/>
      <c r="O456" s="248"/>
      <c r="P456" s="248"/>
      <c r="Q456" s="248"/>
      <c r="R456" s="248"/>
      <c r="S456" s="248"/>
      <c r="T456" s="248"/>
      <c r="U456" s="248"/>
      <c r="V456" s="248"/>
      <c r="W456" s="248"/>
      <c r="X456" s="248"/>
      <c r="Y456" s="248"/>
      <c r="Z456" s="248"/>
      <c r="AA456" s="248"/>
      <c r="AB456" s="248"/>
      <c r="AC456" s="248"/>
      <c r="AD456" s="248"/>
      <c r="AE456" s="248"/>
      <c r="AF456" s="248"/>
      <c r="AG456" s="248"/>
      <c r="AH456" s="248"/>
      <c r="AI456" s="248"/>
      <c r="AJ456" s="248"/>
      <c r="AK456" s="248"/>
      <c r="AL456" s="248"/>
      <c r="AM456" s="248"/>
      <c r="AN456" s="248"/>
      <c r="AO456" s="248"/>
      <c r="AP456" s="248"/>
      <c r="AQ456" s="248"/>
    </row>
    <row r="457" spans="5:43" ht="18" customHeight="1">
      <c r="E457" s="250" t="s">
        <v>1526</v>
      </c>
      <c r="F457" s="248"/>
      <c r="G457" s="248"/>
      <c r="H457" s="248"/>
      <c r="I457" s="248"/>
      <c r="J457" s="248"/>
      <c r="K457" s="248"/>
      <c r="L457" s="248"/>
      <c r="M457" s="248"/>
      <c r="N457" s="248"/>
      <c r="O457" s="248"/>
      <c r="P457" s="248"/>
      <c r="Q457" s="248"/>
      <c r="R457" s="248"/>
      <c r="S457" s="248"/>
      <c r="T457" s="248"/>
      <c r="U457" s="248"/>
      <c r="V457" s="248"/>
      <c r="W457" s="248"/>
      <c r="X457" s="248"/>
      <c r="Y457" s="248"/>
      <c r="Z457" s="248"/>
      <c r="AA457" s="248"/>
      <c r="AB457" s="248"/>
      <c r="AC457" s="248"/>
      <c r="AD457" s="248"/>
      <c r="AE457" s="248"/>
      <c r="AF457" s="248"/>
      <c r="AG457" s="248"/>
      <c r="AH457" s="248"/>
      <c r="AI457" s="248"/>
      <c r="AJ457" s="248"/>
      <c r="AK457" s="248"/>
      <c r="AL457" s="248"/>
      <c r="AM457" s="248"/>
      <c r="AN457" s="248"/>
      <c r="AO457" s="248"/>
      <c r="AP457" s="248"/>
      <c r="AQ457" s="248"/>
    </row>
    <row r="458" spans="5:43" ht="18" customHeight="1">
      <c r="E458" s="250" t="s">
        <v>1527</v>
      </c>
      <c r="F458" s="248"/>
      <c r="G458" s="248"/>
      <c r="H458" s="248"/>
      <c r="I458" s="248"/>
      <c r="J458" s="248"/>
      <c r="K458" s="248"/>
      <c r="L458" s="248"/>
      <c r="M458" s="248"/>
      <c r="N458" s="248"/>
      <c r="O458" s="248"/>
      <c r="P458" s="248"/>
      <c r="Q458" s="248"/>
      <c r="R458" s="248"/>
      <c r="S458" s="248"/>
      <c r="T458" s="248"/>
      <c r="U458" s="248"/>
      <c r="V458" s="248"/>
      <c r="W458" s="248"/>
      <c r="X458" s="248"/>
      <c r="Y458" s="248"/>
      <c r="Z458" s="248"/>
      <c r="AA458" s="248"/>
      <c r="AB458" s="248"/>
      <c r="AC458" s="248"/>
      <c r="AD458" s="248"/>
      <c r="AE458" s="248"/>
      <c r="AF458" s="248"/>
      <c r="AG458" s="248"/>
      <c r="AH458" s="248"/>
      <c r="AI458" s="248"/>
      <c r="AJ458" s="248"/>
      <c r="AK458" s="248"/>
      <c r="AL458" s="248"/>
      <c r="AM458" s="248"/>
      <c r="AN458" s="248"/>
      <c r="AO458" s="248"/>
      <c r="AP458" s="248"/>
      <c r="AQ458" s="248"/>
    </row>
    <row r="459" spans="5:43" ht="18" customHeight="1">
      <c r="E459" s="250" t="s">
        <v>1528</v>
      </c>
      <c r="F459" s="248"/>
      <c r="G459" s="248"/>
      <c r="H459" s="248"/>
      <c r="I459" s="248"/>
      <c r="J459" s="248"/>
      <c r="K459" s="248"/>
      <c r="L459" s="248"/>
      <c r="M459" s="248"/>
      <c r="N459" s="248"/>
      <c r="O459" s="248"/>
      <c r="P459" s="248"/>
      <c r="Q459" s="248"/>
      <c r="R459" s="248"/>
      <c r="S459" s="248"/>
      <c r="T459" s="248"/>
      <c r="U459" s="248"/>
      <c r="V459" s="248"/>
      <c r="W459" s="248"/>
      <c r="X459" s="248"/>
      <c r="Y459" s="248"/>
      <c r="Z459" s="248"/>
      <c r="AA459" s="248"/>
      <c r="AB459" s="248"/>
      <c r="AC459" s="248"/>
      <c r="AD459" s="248"/>
      <c r="AE459" s="248"/>
      <c r="AF459" s="248"/>
      <c r="AG459" s="248"/>
      <c r="AH459" s="248"/>
      <c r="AI459" s="248"/>
      <c r="AJ459" s="248"/>
      <c r="AK459" s="248"/>
      <c r="AL459" s="248"/>
      <c r="AM459" s="248"/>
      <c r="AN459" s="248"/>
      <c r="AO459" s="248"/>
      <c r="AP459" s="248"/>
      <c r="AQ459" s="248"/>
    </row>
    <row r="460" spans="5:43" ht="18" customHeight="1">
      <c r="E460" s="250" t="s">
        <v>1529</v>
      </c>
      <c r="F460" s="248"/>
      <c r="G460" s="248"/>
      <c r="H460" s="248"/>
      <c r="I460" s="248"/>
      <c r="J460" s="248"/>
      <c r="K460" s="248"/>
      <c r="L460" s="248"/>
      <c r="M460" s="248"/>
      <c r="N460" s="248"/>
      <c r="O460" s="248"/>
      <c r="P460" s="248"/>
      <c r="Q460" s="248"/>
      <c r="R460" s="248"/>
      <c r="S460" s="248"/>
      <c r="T460" s="248"/>
      <c r="U460" s="248"/>
      <c r="V460" s="248"/>
      <c r="W460" s="248"/>
      <c r="X460" s="248"/>
      <c r="Y460" s="248"/>
      <c r="Z460" s="248"/>
      <c r="AA460" s="248"/>
      <c r="AB460" s="248"/>
      <c r="AC460" s="248"/>
      <c r="AD460" s="248"/>
      <c r="AE460" s="248"/>
      <c r="AF460" s="248"/>
      <c r="AG460" s="248"/>
      <c r="AH460" s="248"/>
      <c r="AI460" s="248"/>
      <c r="AJ460" s="248"/>
      <c r="AK460" s="248"/>
      <c r="AL460" s="248"/>
      <c r="AM460" s="248"/>
      <c r="AN460" s="248"/>
      <c r="AO460" s="248"/>
      <c r="AP460" s="248"/>
      <c r="AQ460" s="248"/>
    </row>
    <row r="461" spans="5:43" ht="18" customHeight="1">
      <c r="E461" s="250" t="s">
        <v>1442</v>
      </c>
      <c r="F461" s="248"/>
      <c r="G461" s="248"/>
      <c r="H461" s="248"/>
      <c r="I461" s="248"/>
      <c r="J461" s="248"/>
      <c r="K461" s="248"/>
      <c r="L461" s="248"/>
      <c r="M461" s="248"/>
      <c r="N461" s="248"/>
      <c r="O461" s="248"/>
      <c r="P461" s="248"/>
      <c r="Q461" s="248"/>
      <c r="R461" s="248"/>
      <c r="S461" s="248"/>
      <c r="T461" s="248"/>
      <c r="U461" s="248"/>
      <c r="V461" s="248"/>
      <c r="W461" s="248"/>
      <c r="X461" s="248"/>
      <c r="Y461" s="248"/>
      <c r="Z461" s="248"/>
      <c r="AA461" s="248"/>
      <c r="AB461" s="248"/>
      <c r="AC461" s="248"/>
      <c r="AD461" s="248"/>
      <c r="AE461" s="248"/>
      <c r="AF461" s="248"/>
      <c r="AG461" s="248"/>
      <c r="AH461" s="248"/>
      <c r="AI461" s="248"/>
      <c r="AJ461" s="248"/>
      <c r="AK461" s="248"/>
      <c r="AL461" s="248"/>
      <c r="AM461" s="248"/>
      <c r="AN461" s="248"/>
      <c r="AO461" s="248"/>
      <c r="AP461" s="248"/>
      <c r="AQ461" s="248"/>
    </row>
    <row r="462" spans="5:43" ht="18" customHeight="1">
      <c r="E462" s="250" t="s">
        <v>1229</v>
      </c>
      <c r="F462" s="248"/>
      <c r="G462" s="248"/>
      <c r="H462" s="248"/>
      <c r="I462" s="248"/>
      <c r="J462" s="248"/>
      <c r="K462" s="248"/>
      <c r="L462" s="248"/>
      <c r="M462" s="248"/>
      <c r="N462" s="248"/>
      <c r="O462" s="248"/>
      <c r="P462" s="248"/>
      <c r="Q462" s="248"/>
      <c r="R462" s="248"/>
      <c r="S462" s="248"/>
      <c r="T462" s="248"/>
      <c r="U462" s="248"/>
      <c r="V462" s="248"/>
      <c r="W462" s="248"/>
      <c r="X462" s="248"/>
      <c r="Y462" s="248"/>
      <c r="Z462" s="248"/>
      <c r="AA462" s="248"/>
      <c r="AB462" s="248"/>
      <c r="AC462" s="248"/>
      <c r="AD462" s="248"/>
      <c r="AE462" s="248"/>
      <c r="AF462" s="248"/>
      <c r="AG462" s="248"/>
      <c r="AH462" s="248"/>
      <c r="AI462" s="248"/>
      <c r="AJ462" s="248"/>
      <c r="AK462" s="248"/>
      <c r="AL462" s="248"/>
      <c r="AM462" s="248"/>
      <c r="AN462" s="248"/>
      <c r="AO462" s="248"/>
      <c r="AP462" s="248"/>
      <c r="AQ462" s="248"/>
    </row>
    <row r="463" spans="5:43" ht="18" customHeight="1">
      <c r="E463" s="250"/>
      <c r="F463" s="248"/>
      <c r="G463" s="248"/>
      <c r="H463" s="248"/>
      <c r="I463" s="248"/>
      <c r="J463" s="248"/>
      <c r="K463" s="248"/>
      <c r="L463" s="248"/>
      <c r="M463" s="248"/>
      <c r="N463" s="248"/>
      <c r="O463" s="248"/>
      <c r="P463" s="248"/>
      <c r="Q463" s="248"/>
      <c r="R463" s="248"/>
      <c r="S463" s="248"/>
      <c r="T463" s="248"/>
      <c r="U463" s="248"/>
      <c r="V463" s="248"/>
      <c r="W463" s="248"/>
      <c r="X463" s="248"/>
      <c r="Y463" s="248"/>
      <c r="Z463" s="248"/>
      <c r="AA463" s="248"/>
      <c r="AB463" s="248"/>
      <c r="AC463" s="248"/>
      <c r="AD463" s="248"/>
      <c r="AE463" s="248"/>
      <c r="AF463" s="248"/>
      <c r="AG463" s="248"/>
      <c r="AH463" s="248"/>
      <c r="AI463" s="248"/>
      <c r="AJ463" s="248"/>
      <c r="AK463" s="248"/>
      <c r="AL463" s="248"/>
      <c r="AM463" s="248"/>
      <c r="AN463" s="248"/>
      <c r="AO463" s="248"/>
      <c r="AP463" s="248"/>
      <c r="AQ463" s="248"/>
    </row>
    <row r="464" spans="5:43" ht="18" customHeight="1">
      <c r="E464" s="251" t="s">
        <v>1327</v>
      </c>
      <c r="F464" s="248"/>
      <c r="G464" s="248"/>
      <c r="H464" s="248"/>
      <c r="I464" s="248"/>
      <c r="J464" s="248"/>
      <c r="K464" s="248"/>
      <c r="L464" s="248"/>
      <c r="M464" s="248"/>
      <c r="N464" s="248"/>
      <c r="O464" s="248"/>
      <c r="P464" s="248"/>
      <c r="Q464" s="248"/>
      <c r="R464" s="248"/>
      <c r="S464" s="248"/>
      <c r="T464" s="248"/>
      <c r="U464" s="248"/>
      <c r="V464" s="248"/>
      <c r="W464" s="248"/>
      <c r="X464" s="248"/>
      <c r="Y464" s="248"/>
      <c r="Z464" s="248"/>
      <c r="AA464" s="248"/>
      <c r="AB464" s="248"/>
      <c r="AC464" s="248"/>
      <c r="AD464" s="248"/>
      <c r="AE464" s="248"/>
      <c r="AF464" s="248"/>
      <c r="AG464" s="248"/>
      <c r="AH464" s="248"/>
      <c r="AI464" s="248"/>
      <c r="AJ464" s="248"/>
      <c r="AK464" s="248"/>
      <c r="AL464" s="248"/>
      <c r="AM464" s="248"/>
      <c r="AN464" s="248"/>
      <c r="AO464" s="248"/>
      <c r="AP464" s="248"/>
      <c r="AQ464" s="248"/>
    </row>
    <row r="465" spans="5:43" ht="18" customHeight="1">
      <c r="E465" s="250" t="s">
        <v>1363</v>
      </c>
      <c r="F465" s="248"/>
      <c r="G465" s="248"/>
      <c r="H465" s="248"/>
      <c r="I465" s="248"/>
      <c r="J465" s="248"/>
      <c r="K465" s="248"/>
      <c r="L465" s="248"/>
      <c r="M465" s="248"/>
      <c r="N465" s="248"/>
      <c r="O465" s="248"/>
      <c r="P465" s="248"/>
      <c r="Q465" s="248"/>
      <c r="R465" s="248"/>
      <c r="S465" s="248"/>
      <c r="T465" s="248"/>
      <c r="U465" s="248"/>
      <c r="V465" s="248"/>
      <c r="W465" s="248"/>
      <c r="X465" s="248"/>
      <c r="Y465" s="248"/>
      <c r="Z465" s="248"/>
      <c r="AA465" s="248"/>
      <c r="AB465" s="248"/>
      <c r="AC465" s="248"/>
      <c r="AD465" s="248"/>
      <c r="AE465" s="248"/>
      <c r="AF465" s="248"/>
      <c r="AG465" s="248"/>
      <c r="AH465" s="248"/>
      <c r="AI465" s="248"/>
      <c r="AJ465" s="248"/>
      <c r="AK465" s="248"/>
      <c r="AL465" s="248"/>
      <c r="AM465" s="248"/>
      <c r="AN465" s="248"/>
      <c r="AO465" s="248"/>
      <c r="AP465" s="248"/>
      <c r="AQ465" s="248"/>
    </row>
    <row r="466" spans="5:43" ht="18" customHeight="1">
      <c r="E466" s="250" t="s">
        <v>1364</v>
      </c>
      <c r="F466" s="248"/>
      <c r="G466" s="248"/>
      <c r="H466" s="248"/>
      <c r="I466" s="248"/>
      <c r="J466" s="248"/>
      <c r="K466" s="248"/>
      <c r="L466" s="248"/>
      <c r="M466" s="248"/>
      <c r="N466" s="248"/>
      <c r="O466" s="248"/>
      <c r="P466" s="248"/>
      <c r="Q466" s="248"/>
      <c r="R466" s="248"/>
      <c r="S466" s="248"/>
      <c r="T466" s="248"/>
      <c r="U466" s="248"/>
      <c r="V466" s="248"/>
      <c r="W466" s="248"/>
      <c r="X466" s="248"/>
      <c r="Y466" s="248"/>
      <c r="Z466" s="248"/>
      <c r="AA466" s="248"/>
      <c r="AB466" s="248"/>
      <c r="AC466" s="248"/>
      <c r="AD466" s="248"/>
      <c r="AE466" s="248"/>
      <c r="AF466" s="248"/>
      <c r="AG466" s="248"/>
      <c r="AH466" s="248"/>
      <c r="AI466" s="248"/>
      <c r="AJ466" s="248"/>
      <c r="AK466" s="248"/>
      <c r="AL466" s="248"/>
      <c r="AM466" s="248"/>
      <c r="AN466" s="248"/>
      <c r="AO466" s="248"/>
      <c r="AP466" s="248"/>
      <c r="AQ466" s="248"/>
    </row>
    <row r="467" spans="5:43" ht="18" customHeight="1">
      <c r="E467" s="251" t="s">
        <v>1530</v>
      </c>
      <c r="F467" s="248"/>
      <c r="G467" s="248"/>
      <c r="H467" s="248"/>
      <c r="I467" s="248"/>
      <c r="J467" s="248"/>
      <c r="K467" s="248"/>
      <c r="L467" s="248"/>
      <c r="M467" s="248"/>
      <c r="N467" s="248"/>
      <c r="O467" s="248"/>
      <c r="P467" s="248"/>
      <c r="Q467" s="248"/>
      <c r="R467" s="248"/>
      <c r="S467" s="248"/>
      <c r="T467" s="248"/>
      <c r="U467" s="248"/>
      <c r="V467" s="248"/>
      <c r="W467" s="248"/>
      <c r="X467" s="248"/>
      <c r="Y467" s="248"/>
      <c r="Z467" s="248"/>
      <c r="AA467" s="248"/>
      <c r="AB467" s="248"/>
      <c r="AC467" s="248"/>
      <c r="AD467" s="248"/>
      <c r="AE467" s="248"/>
      <c r="AF467" s="248"/>
      <c r="AG467" s="248"/>
      <c r="AH467" s="248"/>
      <c r="AI467" s="248"/>
      <c r="AJ467" s="248"/>
      <c r="AK467" s="248"/>
      <c r="AL467" s="248"/>
      <c r="AM467" s="248"/>
      <c r="AN467" s="248"/>
      <c r="AO467" s="248"/>
      <c r="AP467" s="248"/>
      <c r="AQ467" s="248"/>
    </row>
    <row r="468" spans="5:43" ht="18" customHeight="1">
      <c r="E468" s="250" t="s">
        <v>1531</v>
      </c>
      <c r="F468" s="248"/>
      <c r="G468" s="248"/>
      <c r="H468" s="248"/>
      <c r="I468" s="248"/>
      <c r="J468" s="248"/>
      <c r="K468" s="248"/>
      <c r="L468" s="248"/>
      <c r="M468" s="248"/>
      <c r="N468" s="248"/>
      <c r="O468" s="248"/>
      <c r="P468" s="248"/>
      <c r="Q468" s="248"/>
      <c r="R468" s="248"/>
      <c r="S468" s="248"/>
      <c r="T468" s="248"/>
      <c r="U468" s="248"/>
      <c r="V468" s="248"/>
      <c r="W468" s="248"/>
      <c r="X468" s="248"/>
      <c r="Y468" s="248"/>
      <c r="Z468" s="248"/>
      <c r="AA468" s="248"/>
      <c r="AB468" s="248"/>
      <c r="AC468" s="248"/>
      <c r="AD468" s="248"/>
      <c r="AE468" s="248"/>
      <c r="AF468" s="248"/>
      <c r="AG468" s="248"/>
      <c r="AH468" s="248"/>
      <c r="AI468" s="248"/>
      <c r="AJ468" s="248"/>
      <c r="AK468" s="248"/>
      <c r="AL468" s="248"/>
      <c r="AM468" s="248"/>
      <c r="AN468" s="248"/>
      <c r="AO468" s="248"/>
      <c r="AP468" s="248"/>
      <c r="AQ468" s="248"/>
    </row>
    <row r="469" spans="5:43" ht="18" customHeight="1">
      <c r="E469" s="250" t="s">
        <v>1532</v>
      </c>
      <c r="F469" s="248"/>
      <c r="G469" s="248"/>
      <c r="H469" s="248"/>
      <c r="I469" s="248"/>
      <c r="J469" s="248"/>
      <c r="K469" s="248"/>
      <c r="L469" s="248"/>
      <c r="M469" s="248"/>
      <c r="N469" s="248"/>
      <c r="O469" s="248"/>
      <c r="P469" s="248"/>
      <c r="Q469" s="248"/>
      <c r="R469" s="248"/>
      <c r="S469" s="248"/>
      <c r="T469" s="248"/>
      <c r="U469" s="248"/>
      <c r="V469" s="248"/>
      <c r="W469" s="248"/>
      <c r="X469" s="248"/>
      <c r="Y469" s="248"/>
      <c r="Z469" s="248"/>
      <c r="AA469" s="248"/>
      <c r="AB469" s="248"/>
      <c r="AC469" s="248"/>
      <c r="AD469" s="248"/>
      <c r="AE469" s="248"/>
      <c r="AF469" s="248"/>
      <c r="AG469" s="248"/>
      <c r="AH469" s="248"/>
      <c r="AI469" s="248"/>
      <c r="AJ469" s="248"/>
      <c r="AK469" s="248"/>
      <c r="AL469" s="248"/>
      <c r="AM469" s="248"/>
      <c r="AN469" s="248"/>
      <c r="AO469" s="248"/>
      <c r="AP469" s="248"/>
      <c r="AQ469" s="248"/>
    </row>
    <row r="470" spans="5:43" ht="18" customHeight="1">
      <c r="E470" s="250" t="s">
        <v>1442</v>
      </c>
      <c r="F470" s="248"/>
      <c r="G470" s="248"/>
      <c r="H470" s="248"/>
      <c r="I470" s="248"/>
      <c r="J470" s="248"/>
      <c r="K470" s="248"/>
      <c r="L470" s="248"/>
      <c r="M470" s="248"/>
      <c r="N470" s="248"/>
      <c r="O470" s="248"/>
      <c r="P470" s="248"/>
      <c r="Q470" s="248"/>
      <c r="R470" s="248"/>
      <c r="S470" s="248"/>
      <c r="T470" s="248"/>
      <c r="U470" s="248"/>
      <c r="V470" s="248"/>
      <c r="W470" s="248"/>
      <c r="X470" s="248"/>
      <c r="Y470" s="248"/>
      <c r="Z470" s="248"/>
      <c r="AA470" s="248"/>
      <c r="AB470" s="248"/>
      <c r="AC470" s="248"/>
      <c r="AD470" s="248"/>
      <c r="AE470" s="248"/>
      <c r="AF470" s="248"/>
      <c r="AG470" s="248"/>
      <c r="AH470" s="248"/>
      <c r="AI470" s="248"/>
      <c r="AJ470" s="248"/>
      <c r="AK470" s="248"/>
      <c r="AL470" s="248"/>
      <c r="AM470" s="248"/>
      <c r="AN470" s="248"/>
      <c r="AO470" s="248"/>
      <c r="AP470" s="248"/>
      <c r="AQ470" s="248"/>
    </row>
    <row r="471" spans="5:43" ht="18" customHeight="1">
      <c r="E471" s="251" t="s">
        <v>1533</v>
      </c>
      <c r="F471" s="248"/>
      <c r="G471" s="248"/>
      <c r="H471" s="248"/>
      <c r="I471" s="248"/>
      <c r="J471" s="248"/>
      <c r="K471" s="248"/>
      <c r="L471" s="248"/>
      <c r="M471" s="248"/>
      <c r="N471" s="248"/>
      <c r="O471" s="248"/>
      <c r="P471" s="248"/>
      <c r="Q471" s="248"/>
      <c r="R471" s="248"/>
      <c r="S471" s="248"/>
      <c r="T471" s="248"/>
      <c r="U471" s="248"/>
      <c r="V471" s="248"/>
      <c r="W471" s="248"/>
      <c r="X471" s="248"/>
      <c r="Y471" s="248"/>
      <c r="Z471" s="248"/>
      <c r="AA471" s="248"/>
      <c r="AB471" s="248"/>
      <c r="AC471" s="248"/>
      <c r="AD471" s="248"/>
      <c r="AE471" s="248"/>
      <c r="AF471" s="248"/>
      <c r="AG471" s="248"/>
      <c r="AH471" s="248"/>
      <c r="AI471" s="248"/>
      <c r="AJ471" s="248"/>
      <c r="AK471" s="248"/>
      <c r="AL471" s="248"/>
      <c r="AM471" s="248"/>
      <c r="AN471" s="248"/>
      <c r="AO471" s="248"/>
      <c r="AP471" s="248"/>
      <c r="AQ471" s="248"/>
    </row>
    <row r="472" spans="5:43" ht="18" customHeight="1">
      <c r="E472" s="250" t="s">
        <v>1534</v>
      </c>
      <c r="F472" s="248"/>
      <c r="G472" s="248"/>
      <c r="H472" s="248"/>
      <c r="I472" s="248"/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  <c r="AA472" s="248"/>
      <c r="AB472" s="248"/>
      <c r="AC472" s="248"/>
      <c r="AD472" s="248"/>
      <c r="AE472" s="248"/>
      <c r="AF472" s="248"/>
      <c r="AG472" s="248"/>
      <c r="AH472" s="248"/>
      <c r="AI472" s="248"/>
      <c r="AJ472" s="248"/>
      <c r="AK472" s="248"/>
      <c r="AL472" s="248"/>
      <c r="AM472" s="248"/>
      <c r="AN472" s="248"/>
      <c r="AO472" s="248"/>
      <c r="AP472" s="248"/>
      <c r="AQ472" s="248"/>
    </row>
    <row r="473" spans="5:43" ht="18" customHeight="1">
      <c r="E473" s="250" t="s">
        <v>1535</v>
      </c>
      <c r="F473" s="248"/>
      <c r="G473" s="248"/>
      <c r="H473" s="248"/>
      <c r="I473" s="248"/>
      <c r="J473" s="248"/>
      <c r="K473" s="248"/>
      <c r="L473" s="248"/>
      <c r="M473" s="248"/>
      <c r="N473" s="248"/>
      <c r="O473" s="248"/>
      <c r="P473" s="248"/>
      <c r="Q473" s="248"/>
      <c r="R473" s="248"/>
      <c r="S473" s="248"/>
      <c r="T473" s="248"/>
      <c r="U473" s="248"/>
      <c r="V473" s="248"/>
      <c r="W473" s="248"/>
      <c r="X473" s="248"/>
      <c r="Y473" s="248"/>
      <c r="Z473" s="248"/>
      <c r="AA473" s="248"/>
      <c r="AB473" s="248"/>
      <c r="AC473" s="248"/>
      <c r="AD473" s="248"/>
      <c r="AE473" s="248"/>
      <c r="AF473" s="248"/>
      <c r="AG473" s="248"/>
      <c r="AH473" s="248"/>
      <c r="AI473" s="248"/>
      <c r="AJ473" s="248"/>
      <c r="AK473" s="248"/>
      <c r="AL473" s="248"/>
      <c r="AM473" s="248"/>
      <c r="AN473" s="248"/>
      <c r="AO473" s="248"/>
      <c r="AP473" s="248"/>
      <c r="AQ473" s="248"/>
    </row>
    <row r="474" spans="5:43" ht="18" customHeight="1">
      <c r="E474" s="250" t="s">
        <v>1536</v>
      </c>
      <c r="F474" s="248"/>
      <c r="G474" s="248"/>
      <c r="H474" s="248"/>
      <c r="I474" s="248"/>
      <c r="J474" s="248"/>
      <c r="K474" s="248"/>
      <c r="L474" s="248"/>
      <c r="M474" s="248"/>
      <c r="N474" s="248"/>
      <c r="O474" s="248"/>
      <c r="P474" s="248"/>
      <c r="Q474" s="248"/>
      <c r="R474" s="248"/>
      <c r="S474" s="248"/>
      <c r="T474" s="248"/>
      <c r="U474" s="248"/>
      <c r="V474" s="248"/>
      <c r="W474" s="248"/>
      <c r="X474" s="248"/>
      <c r="Y474" s="248"/>
      <c r="Z474" s="248"/>
      <c r="AA474" s="248"/>
      <c r="AB474" s="248"/>
      <c r="AC474" s="248"/>
      <c r="AD474" s="248"/>
      <c r="AE474" s="248"/>
      <c r="AF474" s="248"/>
      <c r="AG474" s="248"/>
      <c r="AH474" s="248"/>
      <c r="AI474" s="248"/>
      <c r="AJ474" s="248"/>
      <c r="AK474" s="248"/>
      <c r="AL474" s="248"/>
      <c r="AM474" s="248"/>
      <c r="AN474" s="248"/>
      <c r="AO474" s="248"/>
      <c r="AP474" s="248"/>
      <c r="AQ474" s="248"/>
    </row>
    <row r="475" spans="5:43" ht="18" customHeight="1">
      <c r="E475" s="250" t="s">
        <v>1529</v>
      </c>
      <c r="F475" s="248"/>
      <c r="G475" s="248"/>
      <c r="H475" s="248"/>
      <c r="I475" s="248"/>
      <c r="J475" s="248"/>
      <c r="K475" s="248"/>
      <c r="L475" s="248"/>
      <c r="M475" s="248"/>
      <c r="N475" s="248"/>
      <c r="O475" s="248"/>
      <c r="P475" s="248"/>
      <c r="Q475" s="248"/>
      <c r="R475" s="248"/>
      <c r="S475" s="248"/>
      <c r="T475" s="248"/>
      <c r="U475" s="248"/>
      <c r="V475" s="248"/>
      <c r="W475" s="248"/>
      <c r="X475" s="248"/>
      <c r="Y475" s="248"/>
      <c r="Z475" s="248"/>
      <c r="AA475" s="248"/>
      <c r="AB475" s="248"/>
      <c r="AC475" s="248"/>
      <c r="AD475" s="248"/>
      <c r="AE475" s="248"/>
      <c r="AF475" s="248"/>
      <c r="AG475" s="248"/>
      <c r="AH475" s="248"/>
      <c r="AI475" s="248"/>
      <c r="AJ475" s="248"/>
      <c r="AK475" s="248"/>
      <c r="AL475" s="248"/>
      <c r="AM475" s="248"/>
      <c r="AN475" s="248"/>
      <c r="AO475" s="248"/>
      <c r="AP475" s="248"/>
      <c r="AQ475" s="248"/>
    </row>
    <row r="476" spans="5:43" ht="18" customHeight="1">
      <c r="E476" s="250" t="s">
        <v>1442</v>
      </c>
      <c r="F476" s="248"/>
      <c r="G476" s="248"/>
      <c r="H476" s="248"/>
      <c r="I476" s="248"/>
      <c r="J476" s="248"/>
      <c r="K476" s="248"/>
      <c r="L476" s="248"/>
      <c r="M476" s="248"/>
      <c r="N476" s="248"/>
      <c r="O476" s="248"/>
      <c r="P476" s="248"/>
      <c r="Q476" s="248"/>
      <c r="R476" s="248"/>
      <c r="S476" s="248"/>
      <c r="T476" s="248"/>
      <c r="U476" s="248"/>
      <c r="V476" s="248"/>
      <c r="W476" s="248"/>
      <c r="X476" s="248"/>
      <c r="Y476" s="248"/>
      <c r="Z476" s="248"/>
      <c r="AA476" s="248"/>
      <c r="AB476" s="248"/>
      <c r="AC476" s="248"/>
      <c r="AD476" s="248"/>
      <c r="AE476" s="248"/>
      <c r="AF476" s="248"/>
      <c r="AG476" s="248"/>
      <c r="AH476" s="248"/>
      <c r="AI476" s="248"/>
      <c r="AJ476" s="248"/>
      <c r="AK476" s="248"/>
      <c r="AL476" s="248"/>
      <c r="AM476" s="248"/>
      <c r="AN476" s="248"/>
      <c r="AO476" s="248"/>
      <c r="AP476" s="248"/>
      <c r="AQ476" s="248"/>
    </row>
    <row r="477" spans="5:43" ht="18" customHeight="1">
      <c r="E477" s="250" t="s">
        <v>1229</v>
      </c>
      <c r="F477" s="248"/>
      <c r="G477" s="248"/>
      <c r="H477" s="248"/>
      <c r="I477" s="248"/>
      <c r="J477" s="248"/>
      <c r="K477" s="248"/>
      <c r="L477" s="248"/>
      <c r="M477" s="248"/>
      <c r="N477" s="248"/>
      <c r="O477" s="248"/>
      <c r="P477" s="248"/>
      <c r="Q477" s="248"/>
      <c r="R477" s="248"/>
      <c r="S477" s="248"/>
      <c r="T477" s="248"/>
      <c r="U477" s="248"/>
      <c r="V477" s="248"/>
      <c r="W477" s="248"/>
      <c r="X477" s="248"/>
      <c r="Y477" s="248"/>
      <c r="Z477" s="248"/>
      <c r="AA477" s="248"/>
      <c r="AB477" s="248"/>
      <c r="AC477" s="248"/>
      <c r="AD477" s="248"/>
      <c r="AE477" s="248"/>
      <c r="AF477" s="248"/>
      <c r="AG477" s="248"/>
      <c r="AH477" s="248"/>
      <c r="AI477" s="248"/>
      <c r="AJ477" s="248"/>
      <c r="AK477" s="248"/>
      <c r="AL477" s="248"/>
      <c r="AM477" s="248"/>
      <c r="AN477" s="248"/>
      <c r="AO477" s="248"/>
      <c r="AP477" s="248"/>
      <c r="AQ477" s="248"/>
    </row>
    <row r="478" spans="5:43" ht="18" customHeight="1">
      <c r="E478" s="250"/>
      <c r="F478" s="248"/>
      <c r="G478" s="248"/>
      <c r="H478" s="248"/>
      <c r="I478" s="248"/>
      <c r="J478" s="248"/>
      <c r="K478" s="248"/>
      <c r="L478" s="248"/>
      <c r="M478" s="248"/>
      <c r="N478" s="248"/>
      <c r="O478" s="248"/>
      <c r="P478" s="248"/>
      <c r="Q478" s="248"/>
      <c r="R478" s="248"/>
      <c r="S478" s="248"/>
      <c r="T478" s="248"/>
      <c r="U478" s="248"/>
      <c r="V478" s="248"/>
      <c r="W478" s="248"/>
      <c r="X478" s="248"/>
      <c r="Y478" s="248"/>
      <c r="Z478" s="248"/>
      <c r="AA478" s="248"/>
      <c r="AB478" s="248"/>
      <c r="AC478" s="248"/>
      <c r="AD478" s="248"/>
      <c r="AE478" s="248"/>
      <c r="AF478" s="248"/>
      <c r="AG478" s="248"/>
      <c r="AH478" s="248"/>
      <c r="AI478" s="248"/>
      <c r="AJ478" s="248"/>
      <c r="AK478" s="248"/>
      <c r="AL478" s="248"/>
      <c r="AM478" s="248"/>
      <c r="AN478" s="248"/>
      <c r="AO478" s="248"/>
      <c r="AP478" s="248"/>
      <c r="AQ478" s="248"/>
    </row>
    <row r="479" spans="5:43" ht="18" customHeight="1">
      <c r="E479" s="251" t="s">
        <v>1328</v>
      </c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  <c r="AA479" s="248"/>
      <c r="AB479" s="248"/>
      <c r="AC479" s="248"/>
      <c r="AD479" s="248"/>
      <c r="AE479" s="248"/>
      <c r="AF479" s="248"/>
      <c r="AG479" s="248"/>
      <c r="AH479" s="248"/>
      <c r="AI479" s="248"/>
      <c r="AJ479" s="248"/>
      <c r="AK479" s="248"/>
      <c r="AL479" s="248"/>
      <c r="AM479" s="248"/>
      <c r="AN479" s="248"/>
      <c r="AO479" s="248"/>
      <c r="AP479" s="248"/>
      <c r="AQ479" s="248"/>
    </row>
    <row r="480" spans="5:43" ht="18" customHeight="1">
      <c r="E480" s="250" t="s">
        <v>1365</v>
      </c>
      <c r="F480" s="248"/>
      <c r="G480" s="248"/>
      <c r="H480" s="248"/>
      <c r="I480" s="248"/>
      <c r="J480" s="248"/>
      <c r="K480" s="248"/>
      <c r="L480" s="248"/>
      <c r="M480" s="248"/>
      <c r="N480" s="248"/>
      <c r="O480" s="248"/>
      <c r="P480" s="248"/>
      <c r="Q480" s="248"/>
      <c r="R480" s="248"/>
      <c r="S480" s="248"/>
      <c r="T480" s="248"/>
      <c r="U480" s="248"/>
      <c r="V480" s="248"/>
      <c r="W480" s="248"/>
      <c r="X480" s="248"/>
      <c r="Y480" s="248"/>
      <c r="Z480" s="248"/>
      <c r="AA480" s="248"/>
      <c r="AB480" s="248"/>
      <c r="AC480" s="248"/>
      <c r="AD480" s="248"/>
      <c r="AE480" s="248"/>
      <c r="AF480" s="248"/>
      <c r="AG480" s="248"/>
      <c r="AH480" s="248"/>
      <c r="AI480" s="248"/>
      <c r="AJ480" s="248"/>
      <c r="AK480" s="248"/>
      <c r="AL480" s="248"/>
      <c r="AM480" s="248"/>
      <c r="AN480" s="248"/>
      <c r="AO480" s="248"/>
      <c r="AP480" s="248"/>
      <c r="AQ480" s="248"/>
    </row>
    <row r="481" spans="5:43" ht="18" customHeight="1">
      <c r="E481" s="250" t="s">
        <v>1366</v>
      </c>
      <c r="F481" s="248"/>
      <c r="G481" s="248"/>
      <c r="H481" s="248"/>
      <c r="I481" s="248"/>
      <c r="J481" s="248"/>
      <c r="K481" s="248"/>
      <c r="L481" s="248"/>
      <c r="M481" s="248"/>
      <c r="N481" s="248"/>
      <c r="O481" s="248"/>
      <c r="P481" s="248"/>
      <c r="Q481" s="248"/>
      <c r="R481" s="248"/>
      <c r="S481" s="248"/>
      <c r="T481" s="248"/>
      <c r="U481" s="248"/>
      <c r="V481" s="248"/>
      <c r="W481" s="248"/>
      <c r="X481" s="248"/>
      <c r="Y481" s="248"/>
      <c r="Z481" s="248"/>
      <c r="AA481" s="248"/>
      <c r="AB481" s="248"/>
      <c r="AC481" s="248"/>
      <c r="AD481" s="248"/>
      <c r="AE481" s="248"/>
      <c r="AF481" s="248"/>
      <c r="AG481" s="248"/>
      <c r="AH481" s="248"/>
      <c r="AI481" s="248"/>
      <c r="AJ481" s="248"/>
      <c r="AK481" s="248"/>
      <c r="AL481" s="248"/>
      <c r="AM481" s="248"/>
      <c r="AN481" s="248"/>
      <c r="AO481" s="248"/>
      <c r="AP481" s="248"/>
      <c r="AQ481" s="248"/>
    </row>
    <row r="482" spans="5:43" ht="18" customHeight="1">
      <c r="E482" s="250" t="s">
        <v>1537</v>
      </c>
      <c r="F482" s="248"/>
      <c r="G482" s="248"/>
      <c r="H482" s="248"/>
      <c r="I482" s="248"/>
      <c r="J482" s="248"/>
      <c r="K482" s="248"/>
      <c r="L482" s="248"/>
      <c r="M482" s="248"/>
      <c r="N482" s="248"/>
      <c r="O482" s="248"/>
      <c r="P482" s="248"/>
      <c r="Q482" s="248"/>
      <c r="R482" s="248"/>
      <c r="S482" s="248"/>
      <c r="T482" s="248"/>
      <c r="U482" s="248"/>
      <c r="V482" s="248"/>
      <c r="W482" s="248"/>
      <c r="X482" s="248"/>
      <c r="Y482" s="248"/>
      <c r="Z482" s="248"/>
      <c r="AA482" s="248"/>
      <c r="AB482" s="248"/>
      <c r="AC482" s="248"/>
      <c r="AD482" s="248"/>
      <c r="AE482" s="248"/>
      <c r="AF482" s="248"/>
      <c r="AG482" s="248"/>
      <c r="AH482" s="248"/>
      <c r="AI482" s="248"/>
      <c r="AJ482" s="248"/>
      <c r="AK482" s="248"/>
      <c r="AL482" s="248"/>
      <c r="AM482" s="248"/>
      <c r="AN482" s="248"/>
      <c r="AO482" s="248"/>
      <c r="AP482" s="248"/>
      <c r="AQ482" s="248"/>
    </row>
    <row r="483" spans="5:43" ht="18" customHeight="1">
      <c r="E483" s="250" t="s">
        <v>1538</v>
      </c>
      <c r="F483" s="248"/>
      <c r="G483" s="248"/>
      <c r="H483" s="248"/>
      <c r="I483" s="248"/>
      <c r="J483" s="248"/>
      <c r="K483" s="248"/>
      <c r="L483" s="248"/>
      <c r="M483" s="248"/>
      <c r="N483" s="248"/>
      <c r="O483" s="248"/>
      <c r="P483" s="248"/>
      <c r="Q483" s="248"/>
      <c r="R483" s="248"/>
      <c r="S483" s="248"/>
      <c r="T483" s="248"/>
      <c r="U483" s="248"/>
      <c r="V483" s="248"/>
      <c r="W483" s="248"/>
      <c r="X483" s="248"/>
      <c r="Y483" s="248"/>
      <c r="Z483" s="248"/>
      <c r="AA483" s="248"/>
      <c r="AB483" s="248"/>
      <c r="AC483" s="248"/>
      <c r="AD483" s="248"/>
      <c r="AE483" s="248"/>
      <c r="AF483" s="248"/>
      <c r="AG483" s="248"/>
      <c r="AH483" s="248"/>
      <c r="AI483" s="248"/>
      <c r="AJ483" s="248"/>
      <c r="AK483" s="248"/>
      <c r="AL483" s="248"/>
      <c r="AM483" s="248"/>
      <c r="AN483" s="248"/>
      <c r="AO483" s="248"/>
      <c r="AP483" s="248"/>
      <c r="AQ483" s="248"/>
    </row>
    <row r="484" spans="5:43" ht="18" customHeight="1">
      <c r="E484" s="250" t="s">
        <v>1539</v>
      </c>
      <c r="F484" s="248"/>
      <c r="G484" s="248"/>
      <c r="H484" s="248"/>
      <c r="I484" s="248"/>
      <c r="J484" s="248"/>
      <c r="K484" s="248"/>
      <c r="L484" s="248"/>
      <c r="M484" s="248"/>
      <c r="N484" s="248"/>
      <c r="O484" s="248"/>
      <c r="P484" s="248"/>
      <c r="Q484" s="248"/>
      <c r="R484" s="248"/>
      <c r="S484" s="248"/>
      <c r="T484" s="248"/>
      <c r="U484" s="248"/>
      <c r="V484" s="248"/>
      <c r="W484" s="248"/>
      <c r="X484" s="248"/>
      <c r="Y484" s="248"/>
      <c r="Z484" s="248"/>
      <c r="AA484" s="248"/>
      <c r="AB484" s="248"/>
      <c r="AC484" s="248"/>
      <c r="AD484" s="248"/>
      <c r="AE484" s="248"/>
      <c r="AF484" s="248"/>
      <c r="AG484" s="248"/>
      <c r="AH484" s="248"/>
      <c r="AI484" s="248"/>
      <c r="AJ484" s="248"/>
      <c r="AK484" s="248"/>
      <c r="AL484" s="248"/>
      <c r="AM484" s="248"/>
      <c r="AN484" s="248"/>
      <c r="AO484" s="248"/>
      <c r="AP484" s="248"/>
      <c r="AQ484" s="248"/>
    </row>
    <row r="485" spans="5:43" ht="18" customHeight="1">
      <c r="E485" s="250" t="s">
        <v>1529</v>
      </c>
      <c r="F485" s="248"/>
      <c r="G485" s="248"/>
      <c r="H485" s="248"/>
      <c r="I485" s="248"/>
      <c r="J485" s="248"/>
      <c r="K485" s="248"/>
      <c r="L485" s="248"/>
      <c r="M485" s="248"/>
      <c r="N485" s="248"/>
      <c r="O485" s="248"/>
      <c r="P485" s="248"/>
      <c r="Q485" s="248"/>
      <c r="R485" s="248"/>
      <c r="S485" s="248"/>
      <c r="T485" s="248"/>
      <c r="U485" s="248"/>
      <c r="V485" s="248"/>
      <c r="W485" s="248"/>
      <c r="X485" s="248"/>
      <c r="Y485" s="248"/>
      <c r="Z485" s="248"/>
      <c r="AA485" s="248"/>
      <c r="AB485" s="248"/>
      <c r="AC485" s="248"/>
      <c r="AD485" s="248"/>
      <c r="AE485" s="248"/>
      <c r="AF485" s="248"/>
      <c r="AG485" s="248"/>
      <c r="AH485" s="248"/>
      <c r="AI485" s="248"/>
      <c r="AJ485" s="248"/>
      <c r="AK485" s="248"/>
      <c r="AL485" s="248"/>
      <c r="AM485" s="248"/>
      <c r="AN485" s="248"/>
      <c r="AO485" s="248"/>
      <c r="AP485" s="248"/>
      <c r="AQ485" s="248"/>
    </row>
    <row r="486" spans="5:43" ht="18" customHeight="1">
      <c r="E486" s="250" t="s">
        <v>1442</v>
      </c>
      <c r="F486" s="248"/>
      <c r="G486" s="248"/>
      <c r="H486" s="248"/>
      <c r="I486" s="248"/>
      <c r="J486" s="248"/>
      <c r="K486" s="248"/>
      <c r="L486" s="248"/>
      <c r="M486" s="248"/>
      <c r="N486" s="248"/>
      <c r="O486" s="248"/>
      <c r="P486" s="248"/>
      <c r="Q486" s="248"/>
      <c r="R486" s="248"/>
      <c r="S486" s="248"/>
      <c r="T486" s="248"/>
      <c r="U486" s="248"/>
      <c r="V486" s="248"/>
      <c r="W486" s="248"/>
      <c r="X486" s="248"/>
      <c r="Y486" s="248"/>
      <c r="Z486" s="248"/>
      <c r="AA486" s="248"/>
      <c r="AB486" s="248"/>
      <c r="AC486" s="248"/>
      <c r="AD486" s="248"/>
      <c r="AE486" s="248"/>
      <c r="AF486" s="248"/>
      <c r="AG486" s="248"/>
      <c r="AH486" s="248"/>
      <c r="AI486" s="248"/>
      <c r="AJ486" s="248"/>
      <c r="AK486" s="248"/>
      <c r="AL486" s="248"/>
      <c r="AM486" s="248"/>
      <c r="AN486" s="248"/>
      <c r="AO486" s="248"/>
      <c r="AP486" s="248"/>
      <c r="AQ486" s="248"/>
    </row>
    <row r="487" spans="5:43" ht="18" customHeight="1">
      <c r="E487" s="250" t="s">
        <v>1229</v>
      </c>
      <c r="F487" s="248"/>
      <c r="G487" s="248"/>
      <c r="H487" s="248"/>
      <c r="I487" s="248"/>
      <c r="J487" s="248"/>
      <c r="K487" s="248"/>
      <c r="L487" s="248"/>
      <c r="M487" s="248"/>
      <c r="N487" s="248"/>
      <c r="O487" s="248"/>
      <c r="P487" s="248"/>
      <c r="Q487" s="248"/>
      <c r="R487" s="248"/>
      <c r="S487" s="248"/>
      <c r="T487" s="248"/>
      <c r="U487" s="248"/>
      <c r="V487" s="248"/>
      <c r="W487" s="248"/>
      <c r="X487" s="248"/>
      <c r="Y487" s="248"/>
      <c r="Z487" s="248"/>
      <c r="AA487" s="248"/>
      <c r="AB487" s="248"/>
      <c r="AC487" s="248"/>
      <c r="AD487" s="248"/>
      <c r="AE487" s="248"/>
      <c r="AF487" s="248"/>
      <c r="AG487" s="248"/>
      <c r="AH487" s="248"/>
      <c r="AI487" s="248"/>
      <c r="AJ487" s="248"/>
      <c r="AK487" s="248"/>
      <c r="AL487" s="248"/>
      <c r="AM487" s="248"/>
      <c r="AN487" s="248"/>
      <c r="AO487" s="248"/>
      <c r="AP487" s="248"/>
      <c r="AQ487" s="248"/>
    </row>
    <row r="488" spans="5:43" ht="18" customHeight="1">
      <c r="E488" s="250"/>
      <c r="F488" s="248"/>
      <c r="G488" s="248"/>
      <c r="H488" s="248"/>
      <c r="I488" s="248"/>
      <c r="J488" s="248"/>
      <c r="K488" s="248"/>
      <c r="L488" s="248"/>
      <c r="M488" s="248"/>
      <c r="N488" s="248"/>
      <c r="O488" s="248"/>
      <c r="P488" s="248"/>
      <c r="Q488" s="248"/>
      <c r="R488" s="248"/>
      <c r="S488" s="248"/>
      <c r="T488" s="248"/>
      <c r="U488" s="248"/>
      <c r="V488" s="248"/>
      <c r="W488" s="248"/>
      <c r="X488" s="248"/>
      <c r="Y488" s="248"/>
      <c r="Z488" s="248"/>
      <c r="AA488" s="248"/>
      <c r="AB488" s="248"/>
      <c r="AC488" s="248"/>
      <c r="AD488" s="248"/>
      <c r="AE488" s="248"/>
      <c r="AF488" s="248"/>
      <c r="AG488" s="248"/>
      <c r="AH488" s="248"/>
      <c r="AI488" s="248"/>
      <c r="AJ488" s="248"/>
      <c r="AK488" s="248"/>
      <c r="AL488" s="248"/>
      <c r="AM488" s="248"/>
      <c r="AN488" s="248"/>
      <c r="AO488" s="248"/>
      <c r="AP488" s="248"/>
      <c r="AQ488" s="248"/>
    </row>
    <row r="489" spans="5:43" ht="18" customHeight="1">
      <c r="E489" s="251" t="s">
        <v>1329</v>
      </c>
      <c r="F489" s="248"/>
      <c r="G489" s="248"/>
      <c r="H489" s="248"/>
      <c r="I489" s="248"/>
      <c r="J489" s="248"/>
      <c r="K489" s="248"/>
      <c r="L489" s="248"/>
      <c r="M489" s="248"/>
      <c r="N489" s="248"/>
      <c r="O489" s="248"/>
      <c r="P489" s="248"/>
      <c r="Q489" s="248"/>
      <c r="R489" s="248"/>
      <c r="S489" s="248"/>
      <c r="T489" s="248"/>
      <c r="U489" s="248"/>
      <c r="V489" s="248"/>
      <c r="W489" s="248"/>
      <c r="X489" s="248"/>
      <c r="Y489" s="248"/>
      <c r="Z489" s="248"/>
      <c r="AA489" s="248"/>
      <c r="AB489" s="248"/>
      <c r="AC489" s="248"/>
      <c r="AD489" s="248"/>
      <c r="AE489" s="248"/>
      <c r="AF489" s="248"/>
      <c r="AG489" s="248"/>
      <c r="AH489" s="248"/>
      <c r="AI489" s="248"/>
      <c r="AJ489" s="248"/>
      <c r="AK489" s="248"/>
      <c r="AL489" s="248"/>
      <c r="AM489" s="248"/>
      <c r="AN489" s="248"/>
      <c r="AO489" s="248"/>
      <c r="AP489" s="248"/>
      <c r="AQ489" s="248"/>
    </row>
    <row r="490" spans="5:43" ht="18" customHeight="1">
      <c r="E490" s="250" t="s">
        <v>1367</v>
      </c>
      <c r="F490" s="248"/>
      <c r="G490" s="248"/>
      <c r="H490" s="248"/>
      <c r="I490" s="248"/>
      <c r="J490" s="248"/>
      <c r="K490" s="248"/>
      <c r="L490" s="248"/>
      <c r="M490" s="248"/>
      <c r="N490" s="248"/>
      <c r="O490" s="248"/>
      <c r="P490" s="248"/>
      <c r="Q490" s="248"/>
      <c r="R490" s="248"/>
      <c r="S490" s="248"/>
      <c r="T490" s="248"/>
      <c r="U490" s="248"/>
      <c r="V490" s="248"/>
      <c r="W490" s="248"/>
      <c r="X490" s="248"/>
      <c r="Y490" s="248"/>
      <c r="Z490" s="248"/>
      <c r="AA490" s="248"/>
      <c r="AB490" s="248"/>
      <c r="AC490" s="248"/>
      <c r="AD490" s="248"/>
      <c r="AE490" s="248"/>
      <c r="AF490" s="248"/>
      <c r="AG490" s="248"/>
      <c r="AH490" s="248"/>
      <c r="AI490" s="248"/>
      <c r="AJ490" s="248"/>
      <c r="AK490" s="248"/>
      <c r="AL490" s="248"/>
      <c r="AM490" s="248"/>
      <c r="AN490" s="248"/>
      <c r="AO490" s="248"/>
      <c r="AP490" s="248"/>
      <c r="AQ490" s="248"/>
    </row>
    <row r="491" spans="5:43" ht="18" customHeight="1">
      <c r="E491" s="250" t="s">
        <v>1540</v>
      </c>
      <c r="F491" s="248"/>
      <c r="G491" s="248"/>
      <c r="H491" s="248"/>
      <c r="I491" s="248"/>
      <c r="J491" s="248"/>
      <c r="K491" s="248"/>
      <c r="L491" s="248"/>
      <c r="M491" s="248"/>
      <c r="N491" s="248"/>
      <c r="O491" s="248"/>
      <c r="P491" s="248"/>
      <c r="Q491" s="248"/>
      <c r="R491" s="248"/>
      <c r="S491" s="248"/>
      <c r="T491" s="248"/>
      <c r="U491" s="248"/>
      <c r="V491" s="248"/>
      <c r="W491" s="248"/>
      <c r="X491" s="248"/>
      <c r="Y491" s="248"/>
      <c r="Z491" s="248"/>
      <c r="AA491" s="248"/>
      <c r="AB491" s="248"/>
      <c r="AC491" s="248"/>
      <c r="AD491" s="248"/>
      <c r="AE491" s="248"/>
      <c r="AF491" s="248"/>
      <c r="AG491" s="248"/>
      <c r="AH491" s="248"/>
      <c r="AI491" s="248"/>
      <c r="AJ491" s="248"/>
      <c r="AK491" s="248"/>
      <c r="AL491" s="248"/>
      <c r="AM491" s="248"/>
      <c r="AN491" s="248"/>
      <c r="AO491" s="248"/>
      <c r="AP491" s="248"/>
      <c r="AQ491" s="248"/>
    </row>
    <row r="492" spans="5:43" ht="18" customHeight="1">
      <c r="E492" s="250" t="s">
        <v>1541</v>
      </c>
      <c r="F492" s="248"/>
      <c r="G492" s="248"/>
      <c r="H492" s="248"/>
      <c r="I492" s="248"/>
      <c r="J492" s="248"/>
      <c r="K492" s="248"/>
      <c r="L492" s="248"/>
      <c r="M492" s="248"/>
      <c r="N492" s="248"/>
      <c r="O492" s="248"/>
      <c r="P492" s="248"/>
      <c r="Q492" s="248"/>
      <c r="R492" s="248"/>
      <c r="S492" s="248"/>
      <c r="T492" s="248"/>
      <c r="U492" s="248"/>
      <c r="V492" s="248"/>
      <c r="W492" s="248"/>
      <c r="X492" s="248"/>
      <c r="Y492" s="248"/>
      <c r="Z492" s="248"/>
      <c r="AA492" s="248"/>
      <c r="AB492" s="248"/>
      <c r="AC492" s="248"/>
      <c r="AD492" s="248"/>
      <c r="AE492" s="248"/>
      <c r="AF492" s="248"/>
      <c r="AG492" s="248"/>
      <c r="AH492" s="248"/>
      <c r="AI492" s="248"/>
      <c r="AJ492" s="248"/>
      <c r="AK492" s="248"/>
      <c r="AL492" s="248"/>
      <c r="AM492" s="248"/>
      <c r="AN492" s="248"/>
      <c r="AO492" s="248"/>
      <c r="AP492" s="248"/>
      <c r="AQ492" s="248"/>
    </row>
    <row r="493" spans="5:43" ht="18" customHeight="1">
      <c r="E493" s="250" t="s">
        <v>1262</v>
      </c>
      <c r="F493" s="248"/>
      <c r="G493" s="248"/>
      <c r="H493" s="248"/>
      <c r="I493" s="248"/>
      <c r="J493" s="248"/>
      <c r="K493" s="248"/>
      <c r="L493" s="248"/>
      <c r="M493" s="248"/>
      <c r="N493" s="248"/>
      <c r="O493" s="248"/>
      <c r="P493" s="248"/>
      <c r="Q493" s="248"/>
      <c r="R493" s="248"/>
      <c r="S493" s="248"/>
      <c r="T493" s="248"/>
      <c r="U493" s="248"/>
      <c r="V493" s="248"/>
      <c r="W493" s="248"/>
      <c r="X493" s="248"/>
      <c r="Y493" s="248"/>
      <c r="Z493" s="248"/>
      <c r="AA493" s="248"/>
      <c r="AB493" s="248"/>
      <c r="AC493" s="248"/>
      <c r="AD493" s="248"/>
      <c r="AE493" s="248"/>
      <c r="AF493" s="248"/>
      <c r="AG493" s="248"/>
      <c r="AH493" s="248"/>
      <c r="AI493" s="248"/>
      <c r="AJ493" s="248"/>
      <c r="AK493" s="248"/>
      <c r="AL493" s="248"/>
      <c r="AM493" s="248"/>
      <c r="AN493" s="248"/>
      <c r="AO493" s="248"/>
      <c r="AP493" s="248"/>
      <c r="AQ493" s="248"/>
    </row>
    <row r="494" spans="5:43" ht="18" customHeight="1">
      <c r="E494" s="250" t="s">
        <v>1223</v>
      </c>
      <c r="F494" s="248"/>
      <c r="G494" s="248"/>
      <c r="H494" s="248"/>
      <c r="I494" s="248"/>
      <c r="J494" s="248"/>
      <c r="K494" s="248"/>
      <c r="L494" s="248"/>
      <c r="M494" s="248"/>
      <c r="N494" s="248"/>
      <c r="O494" s="248"/>
      <c r="P494" s="248"/>
      <c r="Q494" s="248"/>
      <c r="R494" s="248"/>
      <c r="S494" s="248"/>
      <c r="T494" s="248"/>
      <c r="U494" s="248"/>
      <c r="V494" s="248"/>
      <c r="W494" s="248"/>
      <c r="X494" s="248"/>
      <c r="Y494" s="248"/>
      <c r="Z494" s="248"/>
      <c r="AA494" s="248"/>
      <c r="AB494" s="248"/>
      <c r="AC494" s="248"/>
      <c r="AD494" s="248"/>
      <c r="AE494" s="248"/>
      <c r="AF494" s="248"/>
      <c r="AG494" s="248"/>
      <c r="AH494" s="248"/>
      <c r="AI494" s="248"/>
      <c r="AJ494" s="248"/>
      <c r="AK494" s="248"/>
      <c r="AL494" s="248"/>
      <c r="AM494" s="248"/>
      <c r="AN494" s="248"/>
      <c r="AO494" s="248"/>
      <c r="AP494" s="248"/>
      <c r="AQ494" s="248"/>
    </row>
    <row r="495" spans="5:43" ht="18" customHeight="1">
      <c r="E495" s="250"/>
      <c r="F495" s="248"/>
      <c r="G495" s="248"/>
      <c r="H495" s="248"/>
      <c r="I495" s="248"/>
      <c r="J495" s="248"/>
      <c r="K495" s="248"/>
      <c r="L495" s="248"/>
      <c r="M495" s="248"/>
      <c r="N495" s="248"/>
      <c r="O495" s="248"/>
      <c r="P495" s="248"/>
      <c r="Q495" s="248"/>
      <c r="R495" s="248"/>
      <c r="S495" s="248"/>
      <c r="T495" s="248"/>
      <c r="U495" s="248"/>
      <c r="V495" s="248"/>
      <c r="W495" s="248"/>
      <c r="X495" s="248"/>
      <c r="Y495" s="248"/>
      <c r="Z495" s="248"/>
      <c r="AA495" s="248"/>
      <c r="AB495" s="248"/>
      <c r="AC495" s="248"/>
      <c r="AD495" s="248"/>
      <c r="AE495" s="248"/>
      <c r="AF495" s="248"/>
      <c r="AG495" s="248"/>
      <c r="AH495" s="248"/>
      <c r="AI495" s="248"/>
      <c r="AJ495" s="248"/>
      <c r="AK495" s="248"/>
      <c r="AL495" s="248"/>
      <c r="AM495" s="248"/>
      <c r="AN495" s="248"/>
      <c r="AO495" s="248"/>
      <c r="AP495" s="248"/>
      <c r="AQ495" s="248"/>
    </row>
    <row r="496" spans="5:43" ht="18" customHeight="1">
      <c r="E496" s="251" t="s">
        <v>1330</v>
      </c>
      <c r="F496" s="248"/>
      <c r="G496" s="248"/>
      <c r="H496" s="248"/>
      <c r="I496" s="248"/>
      <c r="J496" s="248"/>
      <c r="K496" s="248"/>
      <c r="L496" s="248"/>
      <c r="M496" s="248"/>
      <c r="N496" s="248"/>
      <c r="O496" s="248"/>
      <c r="P496" s="248"/>
      <c r="Q496" s="248"/>
      <c r="R496" s="248"/>
      <c r="S496" s="248"/>
      <c r="T496" s="248"/>
      <c r="U496" s="248"/>
      <c r="V496" s="248"/>
      <c r="W496" s="248"/>
      <c r="X496" s="248"/>
      <c r="Y496" s="248"/>
      <c r="Z496" s="248"/>
      <c r="AA496" s="248"/>
      <c r="AB496" s="248"/>
      <c r="AC496" s="248"/>
      <c r="AD496" s="248"/>
      <c r="AE496" s="248"/>
      <c r="AF496" s="248"/>
      <c r="AG496" s="248"/>
      <c r="AH496" s="248"/>
      <c r="AI496" s="248"/>
      <c r="AJ496" s="248"/>
      <c r="AK496" s="248"/>
      <c r="AL496" s="248"/>
      <c r="AM496" s="248"/>
      <c r="AN496" s="248"/>
      <c r="AO496" s="248"/>
      <c r="AP496" s="248"/>
      <c r="AQ496" s="248"/>
    </row>
    <row r="497" spans="5:43" ht="18" customHeight="1">
      <c r="E497" s="250" t="s">
        <v>1368</v>
      </c>
      <c r="F497" s="248"/>
      <c r="G497" s="248"/>
      <c r="H497" s="248"/>
      <c r="I497" s="248"/>
      <c r="J497" s="248"/>
      <c r="K497" s="248"/>
      <c r="L497" s="248"/>
      <c r="M497" s="248"/>
      <c r="N497" s="248"/>
      <c r="O497" s="248"/>
      <c r="P497" s="248"/>
      <c r="Q497" s="248"/>
      <c r="R497" s="248"/>
      <c r="S497" s="248"/>
      <c r="T497" s="248"/>
      <c r="U497" s="248"/>
      <c r="V497" s="248"/>
      <c r="W497" s="248"/>
      <c r="X497" s="248"/>
      <c r="Y497" s="248"/>
      <c r="Z497" s="248"/>
      <c r="AA497" s="248"/>
      <c r="AB497" s="248"/>
      <c r="AC497" s="248"/>
      <c r="AD497" s="248"/>
      <c r="AE497" s="248"/>
      <c r="AF497" s="248"/>
      <c r="AG497" s="248"/>
      <c r="AH497" s="248"/>
      <c r="AI497" s="248"/>
      <c r="AJ497" s="248"/>
      <c r="AK497" s="248"/>
      <c r="AL497" s="248"/>
      <c r="AM497" s="248"/>
      <c r="AN497" s="248"/>
      <c r="AO497" s="248"/>
      <c r="AP497" s="248"/>
      <c r="AQ497" s="248"/>
    </row>
    <row r="498" spans="5:43" ht="18" customHeight="1">
      <c r="E498" s="250" t="s">
        <v>1542</v>
      </c>
      <c r="F498" s="248"/>
      <c r="G498" s="248"/>
      <c r="H498" s="248"/>
      <c r="I498" s="248"/>
      <c r="J498" s="248"/>
      <c r="K498" s="248"/>
      <c r="L498" s="248"/>
      <c r="M498" s="248"/>
      <c r="N498" s="248"/>
      <c r="O498" s="248"/>
      <c r="P498" s="248"/>
      <c r="Q498" s="248"/>
      <c r="R498" s="248"/>
      <c r="S498" s="248"/>
      <c r="T498" s="248"/>
      <c r="U498" s="248"/>
      <c r="V498" s="248"/>
      <c r="W498" s="248"/>
      <c r="X498" s="248"/>
      <c r="Y498" s="248"/>
      <c r="Z498" s="248"/>
      <c r="AA498" s="248"/>
      <c r="AB498" s="248"/>
      <c r="AC498" s="248"/>
      <c r="AD498" s="248"/>
      <c r="AE498" s="248"/>
      <c r="AF498" s="248"/>
      <c r="AG498" s="248"/>
      <c r="AH498" s="248"/>
      <c r="AI498" s="248"/>
      <c r="AJ498" s="248"/>
      <c r="AK498" s="248"/>
      <c r="AL498" s="248"/>
      <c r="AM498" s="248"/>
      <c r="AN498" s="248"/>
      <c r="AO498" s="248"/>
      <c r="AP498" s="248"/>
      <c r="AQ498" s="248"/>
    </row>
    <row r="499" spans="5:43" ht="18" customHeight="1">
      <c r="E499" s="250" t="s">
        <v>1543</v>
      </c>
      <c r="F499" s="248"/>
      <c r="G499" s="248"/>
      <c r="H499" s="248"/>
      <c r="I499" s="248"/>
      <c r="J499" s="248"/>
      <c r="K499" s="248"/>
      <c r="L499" s="248"/>
      <c r="M499" s="248"/>
      <c r="N499" s="248"/>
      <c r="O499" s="248"/>
      <c r="P499" s="248"/>
      <c r="Q499" s="248"/>
      <c r="R499" s="248"/>
      <c r="S499" s="248"/>
      <c r="T499" s="248"/>
      <c r="U499" s="248"/>
      <c r="V499" s="248"/>
      <c r="W499" s="248"/>
      <c r="X499" s="248"/>
      <c r="Y499" s="248"/>
      <c r="Z499" s="248"/>
      <c r="AA499" s="248"/>
      <c r="AB499" s="248"/>
      <c r="AC499" s="248"/>
      <c r="AD499" s="248"/>
      <c r="AE499" s="248"/>
      <c r="AF499" s="248"/>
      <c r="AG499" s="248"/>
      <c r="AH499" s="248"/>
      <c r="AI499" s="248"/>
      <c r="AJ499" s="248"/>
      <c r="AK499" s="248"/>
      <c r="AL499" s="248"/>
      <c r="AM499" s="248"/>
      <c r="AN499" s="248"/>
      <c r="AO499" s="248"/>
      <c r="AP499" s="248"/>
      <c r="AQ499" s="248"/>
    </row>
    <row r="500" spans="5:43" ht="18" customHeight="1">
      <c r="E500" s="250" t="s">
        <v>1262</v>
      </c>
      <c r="F500" s="248"/>
      <c r="G500" s="248"/>
      <c r="H500" s="248"/>
      <c r="I500" s="248"/>
      <c r="J500" s="248"/>
      <c r="K500" s="248"/>
      <c r="L500" s="248"/>
      <c r="M500" s="248"/>
      <c r="N500" s="248"/>
      <c r="O500" s="248"/>
      <c r="P500" s="248"/>
      <c r="Q500" s="248"/>
      <c r="R500" s="248"/>
      <c r="S500" s="248"/>
      <c r="T500" s="248"/>
      <c r="U500" s="248"/>
      <c r="V500" s="248"/>
      <c r="W500" s="248"/>
      <c r="X500" s="248"/>
      <c r="Y500" s="248"/>
      <c r="Z500" s="248"/>
      <c r="AA500" s="248"/>
      <c r="AB500" s="248"/>
      <c r="AC500" s="248"/>
      <c r="AD500" s="248"/>
      <c r="AE500" s="248"/>
      <c r="AF500" s="248"/>
      <c r="AG500" s="248"/>
      <c r="AH500" s="248"/>
      <c r="AI500" s="248"/>
      <c r="AJ500" s="248"/>
      <c r="AK500" s="248"/>
      <c r="AL500" s="248"/>
      <c r="AM500" s="248"/>
      <c r="AN500" s="248"/>
      <c r="AO500" s="248"/>
      <c r="AP500" s="248"/>
      <c r="AQ500" s="248"/>
    </row>
    <row r="501" spans="5:43" ht="18" customHeight="1">
      <c r="E501" s="250" t="s">
        <v>1223</v>
      </c>
      <c r="F501" s="248"/>
      <c r="G501" s="248"/>
      <c r="H501" s="248"/>
      <c r="I501" s="248"/>
      <c r="J501" s="248"/>
      <c r="K501" s="248"/>
      <c r="L501" s="248"/>
      <c r="M501" s="248"/>
      <c r="N501" s="248"/>
      <c r="O501" s="248"/>
      <c r="P501" s="248"/>
      <c r="Q501" s="248"/>
      <c r="R501" s="248"/>
      <c r="S501" s="248"/>
      <c r="T501" s="248"/>
      <c r="U501" s="248"/>
      <c r="V501" s="248"/>
      <c r="W501" s="248"/>
      <c r="X501" s="248"/>
      <c r="Y501" s="248"/>
      <c r="Z501" s="248"/>
      <c r="AA501" s="248"/>
      <c r="AB501" s="248"/>
      <c r="AC501" s="248"/>
      <c r="AD501" s="248"/>
      <c r="AE501" s="248"/>
      <c r="AF501" s="248"/>
      <c r="AG501" s="248"/>
      <c r="AH501" s="248"/>
      <c r="AI501" s="248"/>
      <c r="AJ501" s="248"/>
      <c r="AK501" s="248"/>
      <c r="AL501" s="248"/>
      <c r="AM501" s="248"/>
      <c r="AN501" s="248"/>
      <c r="AO501" s="248"/>
      <c r="AP501" s="248"/>
      <c r="AQ501" s="248"/>
    </row>
    <row r="502" spans="5:43" ht="18" customHeight="1">
      <c r="E502" s="250"/>
      <c r="F502" s="248"/>
      <c r="G502" s="248"/>
      <c r="H502" s="248"/>
      <c r="I502" s="248"/>
      <c r="J502" s="248"/>
      <c r="K502" s="248"/>
      <c r="L502" s="248"/>
      <c r="M502" s="248"/>
      <c r="N502" s="248"/>
      <c r="O502" s="248"/>
      <c r="P502" s="248"/>
      <c r="Q502" s="248"/>
      <c r="R502" s="248"/>
      <c r="S502" s="248"/>
      <c r="T502" s="248"/>
      <c r="U502" s="248"/>
      <c r="V502" s="248"/>
      <c r="W502" s="248"/>
      <c r="X502" s="248"/>
      <c r="Y502" s="248"/>
      <c r="Z502" s="248"/>
      <c r="AA502" s="248"/>
      <c r="AB502" s="248"/>
      <c r="AC502" s="248"/>
      <c r="AD502" s="248"/>
      <c r="AE502" s="248"/>
      <c r="AF502" s="248"/>
      <c r="AG502" s="248"/>
      <c r="AH502" s="248"/>
      <c r="AI502" s="248"/>
      <c r="AJ502" s="248"/>
      <c r="AK502" s="248"/>
      <c r="AL502" s="248"/>
      <c r="AM502" s="248"/>
      <c r="AN502" s="248"/>
      <c r="AO502" s="248"/>
      <c r="AP502" s="248"/>
      <c r="AQ502" s="248"/>
    </row>
    <row r="503" spans="5:43" ht="18" customHeight="1">
      <c r="E503" s="251" t="s">
        <v>1331</v>
      </c>
      <c r="F503" s="248"/>
      <c r="G503" s="248"/>
      <c r="H503" s="248"/>
      <c r="I503" s="248"/>
      <c r="J503" s="248"/>
      <c r="K503" s="248"/>
      <c r="L503" s="248"/>
      <c r="M503" s="248"/>
      <c r="N503" s="248"/>
      <c r="O503" s="248"/>
      <c r="P503" s="248"/>
      <c r="Q503" s="248"/>
      <c r="R503" s="248"/>
      <c r="S503" s="248"/>
      <c r="T503" s="248"/>
      <c r="U503" s="248"/>
      <c r="V503" s="248"/>
      <c r="W503" s="248"/>
      <c r="X503" s="248"/>
      <c r="Y503" s="248"/>
      <c r="Z503" s="248"/>
      <c r="AA503" s="248"/>
      <c r="AB503" s="248"/>
      <c r="AC503" s="248"/>
      <c r="AD503" s="248"/>
      <c r="AE503" s="248"/>
      <c r="AF503" s="248"/>
      <c r="AG503" s="248"/>
      <c r="AH503" s="248"/>
      <c r="AI503" s="248"/>
      <c r="AJ503" s="248"/>
      <c r="AK503" s="248"/>
      <c r="AL503" s="248"/>
      <c r="AM503" s="248"/>
      <c r="AN503" s="248"/>
      <c r="AO503" s="248"/>
      <c r="AP503" s="248"/>
      <c r="AQ503" s="248"/>
    </row>
    <row r="504" spans="5:43" ht="18" customHeight="1">
      <c r="E504" s="250" t="s">
        <v>1369</v>
      </c>
      <c r="F504" s="248"/>
      <c r="G504" s="248"/>
      <c r="H504" s="248"/>
      <c r="I504" s="248"/>
      <c r="J504" s="248"/>
      <c r="K504" s="248"/>
      <c r="L504" s="248"/>
      <c r="M504" s="248"/>
      <c r="N504" s="248"/>
      <c r="O504" s="248"/>
      <c r="P504" s="248"/>
      <c r="Q504" s="248"/>
      <c r="R504" s="248"/>
      <c r="S504" s="248"/>
      <c r="T504" s="248"/>
      <c r="U504" s="248"/>
      <c r="V504" s="248"/>
      <c r="W504" s="248"/>
      <c r="X504" s="248"/>
      <c r="Y504" s="248"/>
      <c r="Z504" s="248"/>
      <c r="AA504" s="248"/>
      <c r="AB504" s="248"/>
      <c r="AC504" s="248"/>
      <c r="AD504" s="248"/>
      <c r="AE504" s="248"/>
      <c r="AF504" s="248"/>
      <c r="AG504" s="248"/>
      <c r="AH504" s="248"/>
      <c r="AI504" s="248"/>
      <c r="AJ504" s="248"/>
      <c r="AK504" s="248"/>
      <c r="AL504" s="248"/>
      <c r="AM504" s="248"/>
      <c r="AN504" s="248"/>
      <c r="AO504" s="248"/>
      <c r="AP504" s="248"/>
      <c r="AQ504" s="248"/>
    </row>
    <row r="505" spans="5:43" ht="18" customHeight="1">
      <c r="E505" s="250" t="s">
        <v>1544</v>
      </c>
      <c r="F505" s="248"/>
      <c r="G505" s="248"/>
      <c r="H505" s="248"/>
      <c r="I505" s="248"/>
      <c r="J505" s="248"/>
      <c r="K505" s="248"/>
      <c r="L505" s="248"/>
      <c r="M505" s="248"/>
      <c r="N505" s="248"/>
      <c r="O505" s="248"/>
      <c r="P505" s="248"/>
      <c r="Q505" s="248"/>
      <c r="R505" s="248"/>
      <c r="S505" s="248"/>
      <c r="T505" s="248"/>
      <c r="U505" s="248"/>
      <c r="V505" s="248"/>
      <c r="W505" s="248"/>
      <c r="X505" s="248"/>
      <c r="Y505" s="248"/>
      <c r="Z505" s="248"/>
      <c r="AA505" s="248"/>
      <c r="AB505" s="248"/>
      <c r="AC505" s="248"/>
      <c r="AD505" s="248"/>
      <c r="AE505" s="248"/>
      <c r="AF505" s="248"/>
      <c r="AG505" s="248"/>
      <c r="AH505" s="248"/>
      <c r="AI505" s="248"/>
      <c r="AJ505" s="248"/>
      <c r="AK505" s="248"/>
      <c r="AL505" s="248"/>
      <c r="AM505" s="248"/>
      <c r="AN505" s="248"/>
      <c r="AO505" s="248"/>
      <c r="AP505" s="248"/>
      <c r="AQ505" s="248"/>
    </row>
    <row r="506" spans="5:43" ht="18" customHeight="1">
      <c r="E506" s="250" t="s">
        <v>1545</v>
      </c>
      <c r="F506" s="248"/>
      <c r="G506" s="248"/>
      <c r="H506" s="248"/>
      <c r="I506" s="248"/>
      <c r="J506" s="248"/>
      <c r="K506" s="248"/>
      <c r="L506" s="248"/>
      <c r="M506" s="248"/>
      <c r="N506" s="248"/>
      <c r="O506" s="248"/>
      <c r="P506" s="248"/>
      <c r="Q506" s="248"/>
      <c r="R506" s="248"/>
      <c r="S506" s="248"/>
      <c r="T506" s="248"/>
      <c r="U506" s="248"/>
      <c r="V506" s="248"/>
      <c r="W506" s="248"/>
      <c r="X506" s="248"/>
      <c r="Y506" s="248"/>
      <c r="Z506" s="248"/>
      <c r="AA506" s="248"/>
      <c r="AB506" s="248"/>
      <c r="AC506" s="248"/>
      <c r="AD506" s="248"/>
      <c r="AE506" s="248"/>
      <c r="AF506" s="248"/>
      <c r="AG506" s="248"/>
      <c r="AH506" s="248"/>
      <c r="AI506" s="248"/>
      <c r="AJ506" s="248"/>
      <c r="AK506" s="248"/>
      <c r="AL506" s="248"/>
      <c r="AM506" s="248"/>
      <c r="AN506" s="248"/>
      <c r="AO506" s="248"/>
      <c r="AP506" s="248"/>
      <c r="AQ506" s="248"/>
    </row>
    <row r="507" spans="5:43" ht="18" customHeight="1">
      <c r="E507" s="250" t="s">
        <v>1262</v>
      </c>
      <c r="F507" s="248"/>
      <c r="G507" s="248"/>
      <c r="H507" s="248"/>
      <c r="I507" s="248"/>
      <c r="J507" s="248"/>
      <c r="K507" s="248"/>
      <c r="L507" s="248"/>
      <c r="M507" s="248"/>
      <c r="N507" s="248"/>
      <c r="O507" s="248"/>
      <c r="P507" s="248"/>
      <c r="Q507" s="248"/>
      <c r="R507" s="248"/>
      <c r="S507" s="248"/>
      <c r="T507" s="248"/>
      <c r="U507" s="248"/>
      <c r="V507" s="248"/>
      <c r="W507" s="248"/>
      <c r="X507" s="248"/>
      <c r="Y507" s="248"/>
      <c r="Z507" s="248"/>
      <c r="AA507" s="248"/>
      <c r="AB507" s="248"/>
      <c r="AC507" s="248"/>
      <c r="AD507" s="248"/>
      <c r="AE507" s="248"/>
      <c r="AF507" s="248"/>
      <c r="AG507" s="248"/>
      <c r="AH507" s="248"/>
      <c r="AI507" s="248"/>
      <c r="AJ507" s="248"/>
      <c r="AK507" s="248"/>
      <c r="AL507" s="248"/>
      <c r="AM507" s="248"/>
      <c r="AN507" s="248"/>
      <c r="AO507" s="248"/>
      <c r="AP507" s="248"/>
      <c r="AQ507" s="248"/>
    </row>
    <row r="508" spans="5:43" ht="18" customHeight="1">
      <c r="E508" s="250" t="s">
        <v>1223</v>
      </c>
      <c r="F508" s="248"/>
      <c r="G508" s="248"/>
      <c r="H508" s="248"/>
      <c r="I508" s="248"/>
      <c r="J508" s="248"/>
      <c r="K508" s="248"/>
      <c r="L508" s="248"/>
      <c r="M508" s="248"/>
      <c r="N508" s="248"/>
      <c r="O508" s="248"/>
      <c r="P508" s="248"/>
      <c r="Q508" s="248"/>
      <c r="R508" s="248"/>
      <c r="S508" s="248"/>
      <c r="T508" s="248"/>
      <c r="U508" s="248"/>
      <c r="V508" s="248"/>
      <c r="W508" s="248"/>
      <c r="X508" s="248"/>
      <c r="Y508" s="248"/>
      <c r="Z508" s="248"/>
      <c r="AA508" s="248"/>
      <c r="AB508" s="248"/>
      <c r="AC508" s="248"/>
      <c r="AD508" s="248"/>
      <c r="AE508" s="248"/>
      <c r="AF508" s="248"/>
      <c r="AG508" s="248"/>
      <c r="AH508" s="248"/>
      <c r="AI508" s="248"/>
      <c r="AJ508" s="248"/>
      <c r="AK508" s="248"/>
      <c r="AL508" s="248"/>
      <c r="AM508" s="248"/>
      <c r="AN508" s="248"/>
      <c r="AO508" s="248"/>
      <c r="AP508" s="248"/>
      <c r="AQ508" s="248"/>
    </row>
    <row r="509" spans="5:43" ht="18" customHeight="1">
      <c r="E509" s="250"/>
      <c r="F509" s="248"/>
      <c r="G509" s="248"/>
      <c r="H509" s="248"/>
      <c r="I509" s="248"/>
      <c r="J509" s="248"/>
      <c r="K509" s="248"/>
      <c r="L509" s="248"/>
      <c r="M509" s="248"/>
      <c r="N509" s="248"/>
      <c r="O509" s="248"/>
      <c r="P509" s="248"/>
      <c r="Q509" s="248"/>
      <c r="R509" s="248"/>
      <c r="S509" s="248"/>
      <c r="T509" s="248"/>
      <c r="U509" s="248"/>
      <c r="V509" s="248"/>
      <c r="W509" s="248"/>
      <c r="X509" s="248"/>
      <c r="Y509" s="248"/>
      <c r="Z509" s="248"/>
      <c r="AA509" s="248"/>
      <c r="AB509" s="248"/>
      <c r="AC509" s="248"/>
      <c r="AD509" s="248"/>
      <c r="AE509" s="248"/>
      <c r="AF509" s="248"/>
      <c r="AG509" s="248"/>
      <c r="AH509" s="248"/>
      <c r="AI509" s="248"/>
      <c r="AJ509" s="248"/>
      <c r="AK509" s="248"/>
      <c r="AL509" s="248"/>
      <c r="AM509" s="248"/>
      <c r="AN509" s="248"/>
      <c r="AO509" s="248"/>
      <c r="AP509" s="248"/>
      <c r="AQ509" s="248"/>
    </row>
    <row r="510" spans="5:43" ht="18" customHeight="1">
      <c r="E510" s="251" t="s">
        <v>1332</v>
      </c>
      <c r="F510" s="248"/>
      <c r="G510" s="248"/>
      <c r="H510" s="248"/>
      <c r="I510" s="248"/>
      <c r="J510" s="248"/>
      <c r="K510" s="248"/>
      <c r="L510" s="248"/>
      <c r="M510" s="248"/>
      <c r="N510" s="248"/>
      <c r="O510" s="248"/>
      <c r="P510" s="248"/>
      <c r="Q510" s="248"/>
      <c r="R510" s="248"/>
      <c r="S510" s="248"/>
      <c r="T510" s="248"/>
      <c r="U510" s="248"/>
      <c r="V510" s="248"/>
      <c r="W510" s="248"/>
      <c r="X510" s="248"/>
      <c r="Y510" s="248"/>
      <c r="Z510" s="248"/>
      <c r="AA510" s="248"/>
      <c r="AB510" s="248"/>
      <c r="AC510" s="248"/>
      <c r="AD510" s="248"/>
      <c r="AE510" s="248"/>
      <c r="AF510" s="248"/>
      <c r="AG510" s="248"/>
      <c r="AH510" s="248"/>
      <c r="AI510" s="248"/>
      <c r="AJ510" s="248"/>
      <c r="AK510" s="248"/>
      <c r="AL510" s="248"/>
      <c r="AM510" s="248"/>
      <c r="AN510" s="248"/>
      <c r="AO510" s="248"/>
      <c r="AP510" s="248"/>
      <c r="AQ510" s="248"/>
    </row>
    <row r="511" spans="5:43" ht="18" customHeight="1">
      <c r="E511" s="250" t="s">
        <v>1370</v>
      </c>
      <c r="F511" s="248"/>
      <c r="G511" s="248"/>
      <c r="H511" s="248"/>
      <c r="I511" s="248"/>
      <c r="J511" s="248"/>
      <c r="K511" s="248"/>
      <c r="L511" s="248"/>
      <c r="M511" s="248"/>
      <c r="N511" s="248"/>
      <c r="O511" s="248"/>
      <c r="P511" s="248"/>
      <c r="Q511" s="248"/>
      <c r="R511" s="248"/>
      <c r="S511" s="248"/>
      <c r="T511" s="248"/>
      <c r="U511" s="248"/>
      <c r="V511" s="248"/>
      <c r="W511" s="248"/>
      <c r="X511" s="248"/>
      <c r="Y511" s="248"/>
      <c r="Z511" s="248"/>
      <c r="AA511" s="248"/>
      <c r="AB511" s="248"/>
      <c r="AC511" s="248"/>
      <c r="AD511" s="248"/>
      <c r="AE511" s="248"/>
      <c r="AF511" s="248"/>
      <c r="AG511" s="248"/>
      <c r="AH511" s="248"/>
      <c r="AI511" s="248"/>
      <c r="AJ511" s="248"/>
      <c r="AK511" s="248"/>
      <c r="AL511" s="248"/>
      <c r="AM511" s="248"/>
      <c r="AN511" s="248"/>
      <c r="AO511" s="248"/>
      <c r="AP511" s="248"/>
      <c r="AQ511" s="248"/>
    </row>
    <row r="512" spans="5:43" ht="18" customHeight="1">
      <c r="E512" s="250" t="s">
        <v>1546</v>
      </c>
      <c r="F512" s="248"/>
      <c r="G512" s="248"/>
      <c r="H512" s="248"/>
      <c r="I512" s="248"/>
      <c r="J512" s="248"/>
      <c r="K512" s="248"/>
      <c r="L512" s="248"/>
      <c r="M512" s="248"/>
      <c r="N512" s="248"/>
      <c r="O512" s="248"/>
      <c r="P512" s="248"/>
      <c r="Q512" s="248"/>
      <c r="R512" s="248"/>
      <c r="S512" s="248"/>
      <c r="T512" s="248"/>
      <c r="U512" s="248"/>
      <c r="V512" s="248"/>
      <c r="W512" s="248"/>
      <c r="X512" s="248"/>
      <c r="Y512" s="248"/>
      <c r="Z512" s="248"/>
      <c r="AA512" s="248"/>
      <c r="AB512" s="248"/>
      <c r="AC512" s="248"/>
      <c r="AD512" s="248"/>
      <c r="AE512" s="248"/>
      <c r="AF512" s="248"/>
      <c r="AG512" s="248"/>
      <c r="AH512" s="248"/>
      <c r="AI512" s="248"/>
      <c r="AJ512" s="248"/>
      <c r="AK512" s="248"/>
      <c r="AL512" s="248"/>
      <c r="AM512" s="248"/>
      <c r="AN512" s="248"/>
      <c r="AO512" s="248"/>
      <c r="AP512" s="248"/>
      <c r="AQ512" s="248"/>
    </row>
    <row r="513" spans="5:43" ht="18" customHeight="1">
      <c r="E513" s="250" t="s">
        <v>1547</v>
      </c>
      <c r="F513" s="248"/>
      <c r="G513" s="248"/>
      <c r="H513" s="248"/>
      <c r="I513" s="248"/>
      <c r="J513" s="248"/>
      <c r="K513" s="248"/>
      <c r="L513" s="248"/>
      <c r="M513" s="248"/>
      <c r="N513" s="248"/>
      <c r="O513" s="248"/>
      <c r="P513" s="248"/>
      <c r="Q513" s="248"/>
      <c r="R513" s="248"/>
      <c r="S513" s="248"/>
      <c r="T513" s="248"/>
      <c r="U513" s="248"/>
      <c r="V513" s="248"/>
      <c r="W513" s="248"/>
      <c r="X513" s="248"/>
      <c r="Y513" s="248"/>
      <c r="Z513" s="248"/>
      <c r="AA513" s="248"/>
      <c r="AB513" s="248"/>
      <c r="AC513" s="248"/>
      <c r="AD513" s="248"/>
      <c r="AE513" s="248"/>
      <c r="AF513" s="248"/>
      <c r="AG513" s="248"/>
      <c r="AH513" s="248"/>
      <c r="AI513" s="248"/>
      <c r="AJ513" s="248"/>
      <c r="AK513" s="248"/>
      <c r="AL513" s="248"/>
      <c r="AM513" s="248"/>
      <c r="AN513" s="248"/>
      <c r="AO513" s="248"/>
      <c r="AP513" s="248"/>
      <c r="AQ513" s="248"/>
    </row>
    <row r="514" spans="5:43" ht="18" customHeight="1">
      <c r="E514" s="250" t="s">
        <v>1262</v>
      </c>
      <c r="F514" s="248"/>
      <c r="G514" s="248"/>
      <c r="H514" s="248"/>
      <c r="I514" s="248"/>
      <c r="J514" s="248"/>
      <c r="K514" s="248"/>
      <c r="L514" s="248"/>
      <c r="M514" s="248"/>
      <c r="N514" s="248"/>
      <c r="O514" s="248"/>
      <c r="P514" s="248"/>
      <c r="Q514" s="248"/>
      <c r="R514" s="248"/>
      <c r="S514" s="248"/>
      <c r="T514" s="248"/>
      <c r="U514" s="248"/>
      <c r="V514" s="248"/>
      <c r="W514" s="248"/>
      <c r="X514" s="248"/>
      <c r="Y514" s="248"/>
      <c r="Z514" s="248"/>
      <c r="AA514" s="248"/>
      <c r="AB514" s="248"/>
      <c r="AC514" s="248"/>
      <c r="AD514" s="248"/>
      <c r="AE514" s="248"/>
      <c r="AF514" s="248"/>
      <c r="AG514" s="248"/>
      <c r="AH514" s="248"/>
      <c r="AI514" s="248"/>
      <c r="AJ514" s="248"/>
      <c r="AK514" s="248"/>
      <c r="AL514" s="248"/>
      <c r="AM514" s="248"/>
      <c r="AN514" s="248"/>
      <c r="AO514" s="248"/>
      <c r="AP514" s="248"/>
      <c r="AQ514" s="248"/>
    </row>
    <row r="515" spans="5:43" ht="18" customHeight="1">
      <c r="E515" s="250" t="s">
        <v>1223</v>
      </c>
      <c r="F515" s="248"/>
      <c r="G515" s="248"/>
      <c r="H515" s="248"/>
      <c r="I515" s="248"/>
      <c r="J515" s="248"/>
      <c r="K515" s="248"/>
      <c r="L515" s="248"/>
      <c r="M515" s="248"/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  <c r="AA515" s="248"/>
      <c r="AB515" s="248"/>
      <c r="AC515" s="248"/>
      <c r="AD515" s="248"/>
      <c r="AE515" s="248"/>
      <c r="AF515" s="248"/>
      <c r="AG515" s="248"/>
      <c r="AH515" s="248"/>
      <c r="AI515" s="248"/>
      <c r="AJ515" s="248"/>
      <c r="AK515" s="248"/>
      <c r="AL515" s="248"/>
      <c r="AM515" s="248"/>
      <c r="AN515" s="248"/>
      <c r="AO515" s="248"/>
      <c r="AP515" s="248"/>
      <c r="AQ515" s="248"/>
    </row>
    <row r="516" spans="5:43" ht="18" customHeight="1">
      <c r="E516" s="250"/>
      <c r="F516" s="248"/>
      <c r="G516" s="248"/>
      <c r="H516" s="248"/>
      <c r="I516" s="248"/>
      <c r="J516" s="248"/>
      <c r="K516" s="248"/>
      <c r="L516" s="248"/>
      <c r="M516" s="248"/>
      <c r="N516" s="248"/>
      <c r="O516" s="248"/>
      <c r="P516" s="248"/>
      <c r="Q516" s="248"/>
      <c r="R516" s="248"/>
      <c r="S516" s="248"/>
      <c r="T516" s="248"/>
      <c r="U516" s="248"/>
      <c r="V516" s="248"/>
      <c r="W516" s="248"/>
      <c r="X516" s="248"/>
      <c r="Y516" s="248"/>
      <c r="Z516" s="248"/>
      <c r="AA516" s="248"/>
      <c r="AB516" s="248"/>
      <c r="AC516" s="248"/>
      <c r="AD516" s="248"/>
      <c r="AE516" s="248"/>
      <c r="AF516" s="248"/>
      <c r="AG516" s="248"/>
      <c r="AH516" s="248"/>
      <c r="AI516" s="248"/>
      <c r="AJ516" s="248"/>
      <c r="AK516" s="248"/>
      <c r="AL516" s="248"/>
      <c r="AM516" s="248"/>
      <c r="AN516" s="248"/>
      <c r="AO516" s="248"/>
      <c r="AP516" s="248"/>
      <c r="AQ516" s="248"/>
    </row>
    <row r="517" spans="5:43" ht="18" customHeight="1">
      <c r="E517" s="251" t="s">
        <v>1333</v>
      </c>
      <c r="F517" s="248"/>
      <c r="G517" s="248"/>
      <c r="H517" s="248"/>
      <c r="I517" s="248"/>
      <c r="J517" s="248"/>
      <c r="K517" s="248"/>
      <c r="L517" s="248"/>
      <c r="M517" s="248"/>
      <c r="N517" s="248"/>
      <c r="O517" s="248"/>
      <c r="P517" s="248"/>
      <c r="Q517" s="248"/>
      <c r="R517" s="248"/>
      <c r="S517" s="248"/>
      <c r="T517" s="248"/>
      <c r="U517" s="248"/>
      <c r="V517" s="248"/>
      <c r="W517" s="248"/>
      <c r="X517" s="248"/>
      <c r="Y517" s="248"/>
      <c r="Z517" s="248"/>
      <c r="AA517" s="248"/>
      <c r="AB517" s="248"/>
      <c r="AC517" s="248"/>
      <c r="AD517" s="248"/>
      <c r="AE517" s="248"/>
      <c r="AF517" s="248"/>
      <c r="AG517" s="248"/>
      <c r="AH517" s="248"/>
      <c r="AI517" s="248"/>
      <c r="AJ517" s="248"/>
      <c r="AK517" s="248"/>
      <c r="AL517" s="248"/>
      <c r="AM517" s="248"/>
      <c r="AN517" s="248"/>
      <c r="AO517" s="248"/>
      <c r="AP517" s="248"/>
      <c r="AQ517" s="248"/>
    </row>
    <row r="518" spans="5:43" ht="18" customHeight="1">
      <c r="E518" s="250" t="s">
        <v>1278</v>
      </c>
      <c r="F518" s="248"/>
      <c r="G518" s="248"/>
      <c r="H518" s="248"/>
      <c r="I518" s="248"/>
      <c r="J518" s="248"/>
      <c r="K518" s="248"/>
      <c r="L518" s="248"/>
      <c r="M518" s="248"/>
      <c r="N518" s="248"/>
      <c r="O518" s="248"/>
      <c r="P518" s="248"/>
      <c r="Q518" s="248"/>
      <c r="R518" s="248"/>
      <c r="S518" s="248"/>
      <c r="T518" s="248"/>
      <c r="U518" s="248"/>
      <c r="V518" s="248"/>
      <c r="W518" s="248"/>
      <c r="X518" s="248"/>
      <c r="Y518" s="248"/>
      <c r="Z518" s="248"/>
      <c r="AA518" s="248"/>
      <c r="AB518" s="248"/>
      <c r="AC518" s="248"/>
      <c r="AD518" s="248"/>
      <c r="AE518" s="248"/>
      <c r="AF518" s="248"/>
      <c r="AG518" s="248"/>
      <c r="AH518" s="248"/>
      <c r="AI518" s="248"/>
      <c r="AJ518" s="248"/>
      <c r="AK518" s="248"/>
      <c r="AL518" s="248"/>
      <c r="AM518" s="248"/>
      <c r="AN518" s="248"/>
      <c r="AO518" s="248"/>
      <c r="AP518" s="248"/>
      <c r="AQ518" s="248"/>
    </row>
    <row r="519" spans="5:43" ht="18" customHeight="1">
      <c r="E519" s="251" t="s">
        <v>1468</v>
      </c>
      <c r="F519" s="248"/>
      <c r="G519" s="248"/>
      <c r="H519" s="248"/>
      <c r="I519" s="248"/>
      <c r="J519" s="248"/>
      <c r="K519" s="248"/>
      <c r="L519" s="248"/>
      <c r="M519" s="248"/>
      <c r="N519" s="248"/>
      <c r="O519" s="248"/>
      <c r="P519" s="248"/>
      <c r="Q519" s="248"/>
      <c r="R519" s="248"/>
      <c r="S519" s="248"/>
      <c r="T519" s="248"/>
      <c r="U519" s="248"/>
      <c r="V519" s="248"/>
      <c r="W519" s="248"/>
      <c r="X519" s="248"/>
      <c r="Y519" s="248"/>
      <c r="Z519" s="248"/>
      <c r="AA519" s="248"/>
      <c r="AB519" s="248"/>
      <c r="AC519" s="248"/>
      <c r="AD519" s="248"/>
      <c r="AE519" s="248"/>
      <c r="AF519" s="248"/>
      <c r="AG519" s="248"/>
      <c r="AH519" s="248"/>
      <c r="AI519" s="248"/>
      <c r="AJ519" s="248"/>
      <c r="AK519" s="248"/>
      <c r="AL519" s="248"/>
      <c r="AM519" s="248"/>
      <c r="AN519" s="248"/>
      <c r="AO519" s="248"/>
      <c r="AP519" s="248"/>
      <c r="AQ519" s="248"/>
    </row>
    <row r="520" spans="5:43" ht="18" customHeight="1">
      <c r="E520" s="250" t="s">
        <v>1548</v>
      </c>
      <c r="F520" s="248"/>
      <c r="G520" s="248"/>
      <c r="H520" s="248"/>
      <c r="I520" s="248"/>
      <c r="J520" s="248"/>
      <c r="K520" s="248"/>
      <c r="L520" s="248"/>
      <c r="M520" s="248"/>
      <c r="N520" s="248"/>
      <c r="O520" s="248"/>
      <c r="P520" s="248"/>
      <c r="Q520" s="248"/>
      <c r="R520" s="248"/>
      <c r="S520" s="248"/>
      <c r="T520" s="248"/>
      <c r="U520" s="248"/>
      <c r="V520" s="248"/>
      <c r="W520" s="248"/>
      <c r="X520" s="248"/>
      <c r="Y520" s="248"/>
      <c r="Z520" s="248"/>
      <c r="AA520" s="248"/>
      <c r="AB520" s="248"/>
      <c r="AC520" s="248"/>
      <c r="AD520" s="248"/>
      <c r="AE520" s="248"/>
      <c r="AF520" s="248"/>
      <c r="AG520" s="248"/>
      <c r="AH520" s="248"/>
      <c r="AI520" s="248"/>
      <c r="AJ520" s="248"/>
      <c r="AK520" s="248"/>
      <c r="AL520" s="248"/>
      <c r="AM520" s="248"/>
      <c r="AN520" s="248"/>
      <c r="AO520" s="248"/>
      <c r="AP520" s="248"/>
      <c r="AQ520" s="248"/>
    </row>
    <row r="521" spans="5:43" ht="18" customHeight="1">
      <c r="E521" s="250" t="s">
        <v>1549</v>
      </c>
      <c r="F521" s="248"/>
      <c r="G521" s="248"/>
      <c r="H521" s="248"/>
      <c r="I521" s="248"/>
      <c r="J521" s="248"/>
      <c r="K521" s="248"/>
      <c r="L521" s="248"/>
      <c r="M521" s="248"/>
      <c r="N521" s="248"/>
      <c r="O521" s="248"/>
      <c r="P521" s="248"/>
      <c r="Q521" s="248"/>
      <c r="R521" s="248"/>
      <c r="S521" s="248"/>
      <c r="T521" s="248"/>
      <c r="U521" s="248"/>
      <c r="V521" s="248"/>
      <c r="W521" s="248"/>
      <c r="X521" s="248"/>
      <c r="Y521" s="248"/>
      <c r="Z521" s="248"/>
      <c r="AA521" s="248"/>
      <c r="AB521" s="248"/>
      <c r="AC521" s="248"/>
      <c r="AD521" s="248"/>
      <c r="AE521" s="248"/>
      <c r="AF521" s="248"/>
      <c r="AG521" s="248"/>
      <c r="AH521" s="248"/>
      <c r="AI521" s="248"/>
      <c r="AJ521" s="248"/>
      <c r="AK521" s="248"/>
      <c r="AL521" s="248"/>
      <c r="AM521" s="248"/>
      <c r="AN521" s="248"/>
      <c r="AO521" s="248"/>
      <c r="AP521" s="248"/>
      <c r="AQ521" s="248"/>
    </row>
    <row r="522" spans="5:43" ht="18" customHeight="1">
      <c r="E522" s="250" t="s">
        <v>1550</v>
      </c>
      <c r="F522" s="248"/>
      <c r="G522" s="248"/>
      <c r="H522" s="248"/>
      <c r="I522" s="248"/>
      <c r="J522" s="248"/>
      <c r="K522" s="248"/>
      <c r="L522" s="248"/>
      <c r="M522" s="248"/>
      <c r="N522" s="248"/>
      <c r="O522" s="248"/>
      <c r="P522" s="248"/>
      <c r="Q522" s="248"/>
      <c r="R522" s="248"/>
      <c r="S522" s="248"/>
      <c r="T522" s="248"/>
      <c r="U522" s="248"/>
      <c r="V522" s="248"/>
      <c r="W522" s="248"/>
      <c r="X522" s="248"/>
      <c r="Y522" s="248"/>
      <c r="Z522" s="248"/>
      <c r="AA522" s="248"/>
      <c r="AB522" s="248"/>
      <c r="AC522" s="248"/>
      <c r="AD522" s="248"/>
      <c r="AE522" s="248"/>
      <c r="AF522" s="248"/>
      <c r="AG522" s="248"/>
      <c r="AH522" s="248"/>
      <c r="AI522" s="248"/>
      <c r="AJ522" s="248"/>
      <c r="AK522" s="248"/>
      <c r="AL522" s="248"/>
      <c r="AM522" s="248"/>
      <c r="AN522" s="248"/>
      <c r="AO522" s="248"/>
      <c r="AP522" s="248"/>
      <c r="AQ522" s="248"/>
    </row>
    <row r="523" spans="5:43" ht="18" customHeight="1">
      <c r="E523" s="250" t="s">
        <v>1529</v>
      </c>
      <c r="F523" s="248"/>
      <c r="G523" s="248"/>
      <c r="H523" s="248"/>
      <c r="I523" s="248"/>
      <c r="J523" s="248"/>
      <c r="K523" s="248"/>
      <c r="L523" s="248"/>
      <c r="M523" s="248"/>
      <c r="N523" s="248"/>
      <c r="O523" s="248"/>
      <c r="P523" s="248"/>
      <c r="Q523" s="248"/>
      <c r="R523" s="248"/>
      <c r="S523" s="248"/>
      <c r="T523" s="248"/>
      <c r="U523" s="248"/>
      <c r="V523" s="248"/>
      <c r="W523" s="248"/>
      <c r="X523" s="248"/>
      <c r="Y523" s="248"/>
      <c r="Z523" s="248"/>
      <c r="AA523" s="248"/>
      <c r="AB523" s="248"/>
      <c r="AC523" s="248"/>
      <c r="AD523" s="248"/>
      <c r="AE523" s="248"/>
      <c r="AF523" s="248"/>
      <c r="AG523" s="248"/>
      <c r="AH523" s="248"/>
      <c r="AI523" s="248"/>
      <c r="AJ523" s="248"/>
      <c r="AK523" s="248"/>
      <c r="AL523" s="248"/>
      <c r="AM523" s="248"/>
      <c r="AN523" s="248"/>
      <c r="AO523" s="248"/>
      <c r="AP523" s="248"/>
      <c r="AQ523" s="248"/>
    </row>
    <row r="524" spans="5:43" ht="18" customHeight="1">
      <c r="E524" s="250" t="s">
        <v>1442</v>
      </c>
      <c r="F524" s="248"/>
      <c r="G524" s="248"/>
      <c r="H524" s="248"/>
      <c r="I524" s="248"/>
      <c r="J524" s="248"/>
      <c r="K524" s="248"/>
      <c r="L524" s="248"/>
      <c r="M524" s="248"/>
      <c r="N524" s="248"/>
      <c r="O524" s="248"/>
      <c r="P524" s="248"/>
      <c r="Q524" s="248"/>
      <c r="R524" s="248"/>
      <c r="S524" s="248"/>
      <c r="T524" s="248"/>
      <c r="U524" s="248"/>
      <c r="V524" s="248"/>
      <c r="W524" s="248"/>
      <c r="X524" s="248"/>
      <c r="Y524" s="248"/>
      <c r="Z524" s="248"/>
      <c r="AA524" s="248"/>
      <c r="AB524" s="248"/>
      <c r="AC524" s="248"/>
      <c r="AD524" s="248"/>
      <c r="AE524" s="248"/>
      <c r="AF524" s="248"/>
      <c r="AG524" s="248"/>
      <c r="AH524" s="248"/>
      <c r="AI524" s="248"/>
      <c r="AJ524" s="248"/>
      <c r="AK524" s="248"/>
      <c r="AL524" s="248"/>
      <c r="AM524" s="248"/>
      <c r="AN524" s="248"/>
      <c r="AO524" s="248"/>
      <c r="AP524" s="248"/>
      <c r="AQ524" s="248"/>
    </row>
    <row r="525" spans="5:43" ht="18" customHeight="1">
      <c r="E525" s="250" t="s">
        <v>1282</v>
      </c>
      <c r="F525" s="248"/>
      <c r="G525" s="248"/>
      <c r="H525" s="248"/>
      <c r="I525" s="248"/>
      <c r="J525" s="248"/>
      <c r="K525" s="248"/>
      <c r="L525" s="248"/>
      <c r="M525" s="248"/>
      <c r="N525" s="248"/>
      <c r="O525" s="248"/>
      <c r="P525" s="248"/>
      <c r="Q525" s="248"/>
      <c r="R525" s="248"/>
      <c r="S525" s="248"/>
      <c r="T525" s="248"/>
      <c r="U525" s="248"/>
      <c r="V525" s="248"/>
      <c r="W525" s="248"/>
      <c r="X525" s="248"/>
      <c r="Y525" s="248"/>
      <c r="Z525" s="248"/>
      <c r="AA525" s="248"/>
      <c r="AB525" s="248"/>
      <c r="AC525" s="248"/>
      <c r="AD525" s="248"/>
      <c r="AE525" s="248"/>
      <c r="AF525" s="248"/>
      <c r="AG525" s="248"/>
      <c r="AH525" s="248"/>
      <c r="AI525" s="248"/>
      <c r="AJ525" s="248"/>
      <c r="AK525" s="248"/>
      <c r="AL525" s="248"/>
      <c r="AM525" s="248"/>
      <c r="AN525" s="248"/>
      <c r="AO525" s="248"/>
      <c r="AP525" s="248"/>
      <c r="AQ525" s="248"/>
    </row>
    <row r="526" spans="5:43" ht="18" customHeight="1">
      <c r="E526" s="251" t="s">
        <v>1473</v>
      </c>
      <c r="F526" s="248"/>
      <c r="G526" s="248"/>
      <c r="H526" s="248"/>
      <c r="I526" s="248"/>
      <c r="J526" s="248"/>
      <c r="K526" s="248"/>
      <c r="L526" s="248"/>
      <c r="M526" s="248"/>
      <c r="N526" s="248"/>
      <c r="O526" s="248"/>
      <c r="P526" s="248"/>
      <c r="Q526" s="248"/>
      <c r="R526" s="248"/>
      <c r="S526" s="248"/>
      <c r="T526" s="248"/>
      <c r="U526" s="248"/>
      <c r="V526" s="248"/>
      <c r="W526" s="248"/>
      <c r="X526" s="248"/>
      <c r="Y526" s="248"/>
      <c r="Z526" s="248"/>
      <c r="AA526" s="248"/>
      <c r="AB526" s="248"/>
      <c r="AC526" s="248"/>
      <c r="AD526" s="248"/>
      <c r="AE526" s="248"/>
      <c r="AF526" s="248"/>
      <c r="AG526" s="248"/>
      <c r="AH526" s="248"/>
      <c r="AI526" s="248"/>
      <c r="AJ526" s="248"/>
      <c r="AK526" s="248"/>
      <c r="AL526" s="248"/>
      <c r="AM526" s="248"/>
      <c r="AN526" s="248"/>
      <c r="AO526" s="248"/>
      <c r="AP526" s="248"/>
      <c r="AQ526" s="248"/>
    </row>
    <row r="527" spans="5:43" ht="18" customHeight="1">
      <c r="E527" s="250" t="s">
        <v>1551</v>
      </c>
      <c r="F527" s="248"/>
      <c r="G527" s="248"/>
      <c r="H527" s="248"/>
      <c r="I527" s="248"/>
      <c r="J527" s="248"/>
      <c r="K527" s="248"/>
      <c r="L527" s="248"/>
      <c r="M527" s="248"/>
      <c r="N527" s="248"/>
      <c r="O527" s="248"/>
      <c r="P527" s="248"/>
      <c r="Q527" s="248"/>
      <c r="R527" s="248"/>
      <c r="S527" s="248"/>
      <c r="T527" s="248"/>
      <c r="U527" s="248"/>
      <c r="V527" s="248"/>
      <c r="W527" s="248"/>
      <c r="X527" s="248"/>
      <c r="Y527" s="248"/>
      <c r="Z527" s="248"/>
      <c r="AA527" s="248"/>
      <c r="AB527" s="248"/>
      <c r="AC527" s="248"/>
      <c r="AD527" s="248"/>
      <c r="AE527" s="248"/>
      <c r="AF527" s="248"/>
      <c r="AG527" s="248"/>
      <c r="AH527" s="248"/>
      <c r="AI527" s="248"/>
      <c r="AJ527" s="248"/>
      <c r="AK527" s="248"/>
      <c r="AL527" s="248"/>
      <c r="AM527" s="248"/>
      <c r="AN527" s="248"/>
      <c r="AO527" s="248"/>
      <c r="AP527" s="248"/>
      <c r="AQ527" s="248"/>
    </row>
    <row r="528" spans="5:43" ht="18" customHeight="1">
      <c r="E528" s="250" t="s">
        <v>1552</v>
      </c>
      <c r="F528" s="248"/>
      <c r="G528" s="248"/>
      <c r="H528" s="248"/>
      <c r="I528" s="248"/>
      <c r="J528" s="248"/>
      <c r="K528" s="248"/>
      <c r="L528" s="248"/>
      <c r="M528" s="248"/>
      <c r="N528" s="248"/>
      <c r="O528" s="248"/>
      <c r="P528" s="248"/>
      <c r="Q528" s="248"/>
      <c r="R528" s="248"/>
      <c r="S528" s="248"/>
      <c r="T528" s="248"/>
      <c r="U528" s="248"/>
      <c r="V528" s="248"/>
      <c r="W528" s="248"/>
      <c r="X528" s="248"/>
      <c r="Y528" s="248"/>
      <c r="Z528" s="248"/>
      <c r="AA528" s="248"/>
      <c r="AB528" s="248"/>
      <c r="AC528" s="248"/>
      <c r="AD528" s="248"/>
      <c r="AE528" s="248"/>
      <c r="AF528" s="248"/>
      <c r="AG528" s="248"/>
      <c r="AH528" s="248"/>
      <c r="AI528" s="248"/>
      <c r="AJ528" s="248"/>
      <c r="AK528" s="248"/>
      <c r="AL528" s="248"/>
      <c r="AM528" s="248"/>
      <c r="AN528" s="248"/>
      <c r="AO528" s="248"/>
      <c r="AP528" s="248"/>
      <c r="AQ528" s="248"/>
    </row>
    <row r="529" spans="5:43" ht="18" customHeight="1">
      <c r="E529" s="250" t="s">
        <v>1553</v>
      </c>
      <c r="F529" s="248"/>
      <c r="G529" s="248"/>
      <c r="H529" s="248"/>
      <c r="I529" s="248"/>
      <c r="J529" s="248"/>
      <c r="K529" s="248"/>
      <c r="L529" s="248"/>
      <c r="M529" s="248"/>
      <c r="N529" s="248"/>
      <c r="O529" s="248"/>
      <c r="P529" s="248"/>
      <c r="Q529" s="248"/>
      <c r="R529" s="248"/>
      <c r="S529" s="248"/>
      <c r="T529" s="248"/>
      <c r="U529" s="248"/>
      <c r="V529" s="248"/>
      <c r="W529" s="248"/>
      <c r="X529" s="248"/>
      <c r="Y529" s="248"/>
      <c r="Z529" s="248"/>
      <c r="AA529" s="248"/>
      <c r="AB529" s="248"/>
      <c r="AC529" s="248"/>
      <c r="AD529" s="248"/>
      <c r="AE529" s="248"/>
      <c r="AF529" s="248"/>
      <c r="AG529" s="248"/>
      <c r="AH529" s="248"/>
      <c r="AI529" s="248"/>
      <c r="AJ529" s="248"/>
      <c r="AK529" s="248"/>
      <c r="AL529" s="248"/>
      <c r="AM529" s="248"/>
      <c r="AN529" s="248"/>
      <c r="AO529" s="248"/>
      <c r="AP529" s="248"/>
      <c r="AQ529" s="248"/>
    </row>
    <row r="530" spans="5:43" ht="18" customHeight="1">
      <c r="E530" s="250" t="s">
        <v>1529</v>
      </c>
      <c r="F530" s="248"/>
      <c r="G530" s="248"/>
      <c r="H530" s="248"/>
      <c r="I530" s="248"/>
      <c r="J530" s="248"/>
      <c r="K530" s="248"/>
      <c r="L530" s="248"/>
      <c r="M530" s="248"/>
      <c r="N530" s="248"/>
      <c r="O530" s="248"/>
      <c r="P530" s="248"/>
      <c r="Q530" s="248"/>
      <c r="R530" s="248"/>
      <c r="S530" s="248"/>
      <c r="T530" s="248"/>
      <c r="U530" s="248"/>
      <c r="V530" s="248"/>
      <c r="W530" s="248"/>
      <c r="X530" s="248"/>
      <c r="Y530" s="248"/>
      <c r="Z530" s="248"/>
      <c r="AA530" s="248"/>
      <c r="AB530" s="248"/>
      <c r="AC530" s="248"/>
      <c r="AD530" s="248"/>
      <c r="AE530" s="248"/>
      <c r="AF530" s="248"/>
      <c r="AG530" s="248"/>
      <c r="AH530" s="248"/>
      <c r="AI530" s="248"/>
      <c r="AJ530" s="248"/>
      <c r="AK530" s="248"/>
      <c r="AL530" s="248"/>
      <c r="AM530" s="248"/>
      <c r="AN530" s="248"/>
      <c r="AO530" s="248"/>
      <c r="AP530" s="248"/>
      <c r="AQ530" s="248"/>
    </row>
    <row r="531" spans="5:43" ht="18" customHeight="1">
      <c r="E531" s="250" t="s">
        <v>1442</v>
      </c>
      <c r="F531" s="248"/>
      <c r="G531" s="248"/>
      <c r="H531" s="248"/>
      <c r="I531" s="248"/>
      <c r="J531" s="248"/>
      <c r="K531" s="248"/>
      <c r="L531" s="248"/>
      <c r="M531" s="248"/>
      <c r="N531" s="248"/>
      <c r="O531" s="248"/>
      <c r="P531" s="248"/>
      <c r="Q531" s="248"/>
      <c r="R531" s="248"/>
      <c r="S531" s="248"/>
      <c r="T531" s="248"/>
      <c r="U531" s="248"/>
      <c r="V531" s="248"/>
      <c r="W531" s="248"/>
      <c r="X531" s="248"/>
      <c r="Y531" s="248"/>
      <c r="Z531" s="248"/>
      <c r="AA531" s="248"/>
      <c r="AB531" s="248"/>
      <c r="AC531" s="248"/>
      <c r="AD531" s="248"/>
      <c r="AE531" s="248"/>
      <c r="AF531" s="248"/>
      <c r="AG531" s="248"/>
      <c r="AH531" s="248"/>
      <c r="AI531" s="248"/>
      <c r="AJ531" s="248"/>
      <c r="AK531" s="248"/>
      <c r="AL531" s="248"/>
      <c r="AM531" s="248"/>
      <c r="AN531" s="248"/>
      <c r="AO531" s="248"/>
      <c r="AP531" s="248"/>
      <c r="AQ531" s="248"/>
    </row>
    <row r="532" spans="5:43" ht="18" customHeight="1">
      <c r="E532" s="250" t="s">
        <v>1223</v>
      </c>
      <c r="F532" s="248"/>
      <c r="G532" s="248"/>
      <c r="H532" s="248"/>
      <c r="I532" s="248"/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  <c r="AA532" s="248"/>
      <c r="AB532" s="248"/>
      <c r="AC532" s="248"/>
      <c r="AD532" s="248"/>
      <c r="AE532" s="248"/>
      <c r="AF532" s="248"/>
      <c r="AG532" s="248"/>
      <c r="AH532" s="248"/>
      <c r="AI532" s="248"/>
      <c r="AJ532" s="248"/>
      <c r="AK532" s="248"/>
      <c r="AL532" s="248"/>
      <c r="AM532" s="248"/>
      <c r="AN532" s="248"/>
      <c r="AO532" s="248"/>
      <c r="AP532" s="248"/>
      <c r="AQ532" s="248"/>
    </row>
    <row r="533" spans="5:43" ht="18" customHeight="1">
      <c r="E533" s="250"/>
      <c r="F533" s="248"/>
      <c r="G533" s="248"/>
      <c r="H533" s="248"/>
      <c r="I533" s="248"/>
      <c r="J533" s="248"/>
      <c r="K533" s="248"/>
      <c r="L533" s="248"/>
      <c r="M533" s="248"/>
      <c r="N533" s="248"/>
      <c r="O533" s="248"/>
      <c r="P533" s="248"/>
      <c r="Q533" s="248"/>
      <c r="R533" s="248"/>
      <c r="S533" s="248"/>
      <c r="T533" s="248"/>
      <c r="U533" s="248"/>
      <c r="V533" s="248"/>
      <c r="W533" s="248"/>
      <c r="X533" s="248"/>
      <c r="Y533" s="248"/>
      <c r="Z533" s="248"/>
      <c r="AA533" s="248"/>
      <c r="AB533" s="248"/>
      <c r="AC533" s="248"/>
      <c r="AD533" s="248"/>
      <c r="AE533" s="248"/>
      <c r="AF533" s="248"/>
      <c r="AG533" s="248"/>
      <c r="AH533" s="248"/>
      <c r="AI533" s="248"/>
      <c r="AJ533" s="248"/>
      <c r="AK533" s="248"/>
      <c r="AL533" s="248"/>
      <c r="AM533" s="248"/>
      <c r="AN533" s="248"/>
      <c r="AO533" s="248"/>
      <c r="AP533" s="248"/>
      <c r="AQ533" s="248"/>
    </row>
    <row r="534" spans="5:43" ht="18" customHeight="1">
      <c r="E534" s="251" t="s">
        <v>1334</v>
      </c>
      <c r="F534" s="248"/>
      <c r="G534" s="248"/>
      <c r="H534" s="248"/>
      <c r="I534" s="248"/>
      <c r="J534" s="248"/>
      <c r="K534" s="248"/>
      <c r="L534" s="248"/>
      <c r="M534" s="248"/>
      <c r="N534" s="248"/>
      <c r="O534" s="248"/>
      <c r="P534" s="248"/>
      <c r="Q534" s="248"/>
      <c r="R534" s="248"/>
      <c r="S534" s="248"/>
      <c r="T534" s="248"/>
      <c r="U534" s="248"/>
      <c r="V534" s="248"/>
      <c r="W534" s="248"/>
      <c r="X534" s="248"/>
      <c r="Y534" s="248"/>
      <c r="Z534" s="248"/>
      <c r="AA534" s="248"/>
      <c r="AB534" s="248"/>
      <c r="AC534" s="248"/>
      <c r="AD534" s="248"/>
      <c r="AE534" s="248"/>
      <c r="AF534" s="248"/>
      <c r="AG534" s="248"/>
      <c r="AH534" s="248"/>
      <c r="AI534" s="248"/>
      <c r="AJ534" s="248"/>
      <c r="AK534" s="248"/>
      <c r="AL534" s="248"/>
      <c r="AM534" s="248"/>
      <c r="AN534" s="248"/>
      <c r="AO534" s="248"/>
      <c r="AP534" s="248"/>
      <c r="AQ534" s="248"/>
    </row>
    <row r="535" spans="5:43" ht="18" customHeight="1">
      <c r="E535" s="250" t="s">
        <v>1371</v>
      </c>
      <c r="F535" s="248"/>
      <c r="G535" s="248"/>
      <c r="H535" s="248"/>
      <c r="I535" s="248"/>
      <c r="J535" s="248"/>
      <c r="K535" s="248"/>
      <c r="L535" s="248"/>
      <c r="M535" s="248"/>
      <c r="N535" s="248"/>
      <c r="O535" s="248"/>
      <c r="P535" s="248"/>
      <c r="Q535" s="248"/>
      <c r="R535" s="248"/>
      <c r="S535" s="248"/>
      <c r="T535" s="248"/>
      <c r="U535" s="248"/>
      <c r="V535" s="248"/>
      <c r="W535" s="248"/>
      <c r="X535" s="248"/>
      <c r="Y535" s="248"/>
      <c r="Z535" s="248"/>
      <c r="AA535" s="248"/>
      <c r="AB535" s="248"/>
      <c r="AC535" s="248"/>
      <c r="AD535" s="248"/>
      <c r="AE535" s="248"/>
      <c r="AF535" s="248"/>
      <c r="AG535" s="248"/>
      <c r="AH535" s="248"/>
      <c r="AI535" s="248"/>
      <c r="AJ535" s="248"/>
      <c r="AK535" s="248"/>
      <c r="AL535" s="248"/>
      <c r="AM535" s="248"/>
      <c r="AN535" s="248"/>
      <c r="AO535" s="248"/>
      <c r="AP535" s="248"/>
      <c r="AQ535" s="248"/>
    </row>
    <row r="536" spans="5:43" ht="18" customHeight="1">
      <c r="E536" s="250" t="s">
        <v>1554</v>
      </c>
      <c r="F536" s="248"/>
      <c r="G536" s="248"/>
      <c r="H536" s="248"/>
      <c r="I536" s="248"/>
      <c r="J536" s="248"/>
      <c r="K536" s="248"/>
      <c r="L536" s="248"/>
      <c r="M536" s="248"/>
      <c r="N536" s="248"/>
      <c r="O536" s="248"/>
      <c r="P536" s="248"/>
      <c r="Q536" s="248"/>
      <c r="R536" s="248"/>
      <c r="S536" s="248"/>
      <c r="T536" s="248"/>
      <c r="U536" s="248"/>
      <c r="V536" s="248"/>
      <c r="W536" s="248"/>
      <c r="X536" s="248"/>
      <c r="Y536" s="248"/>
      <c r="Z536" s="248"/>
      <c r="AA536" s="248"/>
      <c r="AB536" s="248"/>
      <c r="AC536" s="248"/>
      <c r="AD536" s="248"/>
      <c r="AE536" s="248"/>
      <c r="AF536" s="248"/>
      <c r="AG536" s="248"/>
      <c r="AH536" s="248"/>
      <c r="AI536" s="248"/>
      <c r="AJ536" s="248"/>
      <c r="AK536" s="248"/>
      <c r="AL536" s="248"/>
      <c r="AM536" s="248"/>
      <c r="AN536" s="248"/>
      <c r="AO536" s="248"/>
      <c r="AP536" s="248"/>
      <c r="AQ536" s="248"/>
    </row>
    <row r="537" spans="5:43" ht="18" customHeight="1">
      <c r="E537" s="250" t="s">
        <v>1555</v>
      </c>
      <c r="F537" s="248"/>
      <c r="G537" s="248"/>
      <c r="H537" s="248"/>
      <c r="I537" s="248"/>
      <c r="J537" s="248"/>
      <c r="K537" s="248"/>
      <c r="L537" s="248"/>
      <c r="M537" s="248"/>
      <c r="N537" s="248"/>
      <c r="O537" s="248"/>
      <c r="P537" s="248"/>
      <c r="Q537" s="248"/>
      <c r="R537" s="248"/>
      <c r="S537" s="248"/>
      <c r="T537" s="248"/>
      <c r="U537" s="248"/>
      <c r="V537" s="248"/>
      <c r="W537" s="248"/>
      <c r="X537" s="248"/>
      <c r="Y537" s="248"/>
      <c r="Z537" s="248"/>
      <c r="AA537" s="248"/>
      <c r="AB537" s="248"/>
      <c r="AC537" s="248"/>
      <c r="AD537" s="248"/>
      <c r="AE537" s="248"/>
      <c r="AF537" s="248"/>
      <c r="AG537" s="248"/>
      <c r="AH537" s="248"/>
      <c r="AI537" s="248"/>
      <c r="AJ537" s="248"/>
      <c r="AK537" s="248"/>
      <c r="AL537" s="248"/>
      <c r="AM537" s="248"/>
      <c r="AN537" s="248"/>
      <c r="AO537" s="248"/>
      <c r="AP537" s="248"/>
      <c r="AQ537" s="248"/>
    </row>
    <row r="538" spans="5:43" ht="18" customHeight="1">
      <c r="E538" s="250" t="s">
        <v>1262</v>
      </c>
      <c r="F538" s="248"/>
      <c r="G538" s="248"/>
      <c r="H538" s="248"/>
      <c r="I538" s="248"/>
      <c r="J538" s="248"/>
      <c r="K538" s="248"/>
      <c r="L538" s="248"/>
      <c r="M538" s="248"/>
      <c r="N538" s="248"/>
      <c r="O538" s="248"/>
      <c r="P538" s="248"/>
      <c r="Q538" s="248"/>
      <c r="R538" s="248"/>
      <c r="S538" s="248"/>
      <c r="T538" s="248"/>
      <c r="U538" s="248"/>
      <c r="V538" s="248"/>
      <c r="W538" s="248"/>
      <c r="X538" s="248"/>
      <c r="Y538" s="248"/>
      <c r="Z538" s="248"/>
      <c r="AA538" s="248"/>
      <c r="AB538" s="248"/>
      <c r="AC538" s="248"/>
      <c r="AD538" s="248"/>
      <c r="AE538" s="248"/>
      <c r="AF538" s="248"/>
      <c r="AG538" s="248"/>
      <c r="AH538" s="248"/>
      <c r="AI538" s="248"/>
      <c r="AJ538" s="248"/>
      <c r="AK538" s="248"/>
      <c r="AL538" s="248"/>
      <c r="AM538" s="248"/>
      <c r="AN538" s="248"/>
      <c r="AO538" s="248"/>
      <c r="AP538" s="248"/>
      <c r="AQ538" s="248"/>
    </row>
    <row r="539" spans="5:43" ht="18" customHeight="1">
      <c r="E539" s="250" t="s">
        <v>1223</v>
      </c>
      <c r="F539" s="248"/>
      <c r="G539" s="248"/>
      <c r="H539" s="248"/>
      <c r="I539" s="248"/>
      <c r="J539" s="248"/>
      <c r="K539" s="248"/>
      <c r="L539" s="248"/>
      <c r="M539" s="248"/>
      <c r="N539" s="248"/>
      <c r="O539" s="248"/>
      <c r="P539" s="248"/>
      <c r="Q539" s="248"/>
      <c r="R539" s="248"/>
      <c r="S539" s="248"/>
      <c r="T539" s="248"/>
      <c r="U539" s="248"/>
      <c r="V539" s="248"/>
      <c r="W539" s="248"/>
      <c r="X539" s="248"/>
      <c r="Y539" s="248"/>
      <c r="Z539" s="248"/>
      <c r="AA539" s="248"/>
      <c r="AB539" s="248"/>
      <c r="AC539" s="248"/>
      <c r="AD539" s="248"/>
      <c r="AE539" s="248"/>
      <c r="AF539" s="248"/>
      <c r="AG539" s="248"/>
      <c r="AH539" s="248"/>
      <c r="AI539" s="248"/>
      <c r="AJ539" s="248"/>
      <c r="AK539" s="248"/>
      <c r="AL539" s="248"/>
      <c r="AM539" s="248"/>
      <c r="AN539" s="248"/>
      <c r="AO539" s="248"/>
      <c r="AP539" s="248"/>
      <c r="AQ539" s="248"/>
    </row>
    <row r="540" spans="5:43" ht="18" customHeight="1">
      <c r="E540" s="250"/>
      <c r="F540" s="248"/>
      <c r="G540" s="248"/>
      <c r="H540" s="248"/>
      <c r="I540" s="248"/>
      <c r="J540" s="248"/>
      <c r="K540" s="248"/>
      <c r="L540" s="248"/>
      <c r="M540" s="248"/>
      <c r="N540" s="248"/>
      <c r="O540" s="248"/>
      <c r="P540" s="248"/>
      <c r="Q540" s="248"/>
      <c r="R540" s="248"/>
      <c r="S540" s="248"/>
      <c r="T540" s="248"/>
      <c r="U540" s="248"/>
      <c r="V540" s="248"/>
      <c r="W540" s="248"/>
      <c r="X540" s="248"/>
      <c r="Y540" s="248"/>
      <c r="Z540" s="248"/>
      <c r="AA540" s="248"/>
      <c r="AB540" s="248"/>
      <c r="AC540" s="248"/>
      <c r="AD540" s="248"/>
      <c r="AE540" s="248"/>
      <c r="AF540" s="248"/>
      <c r="AG540" s="248"/>
      <c r="AH540" s="248"/>
      <c r="AI540" s="248"/>
      <c r="AJ540" s="248"/>
      <c r="AK540" s="248"/>
      <c r="AL540" s="248"/>
      <c r="AM540" s="248"/>
      <c r="AN540" s="248"/>
      <c r="AO540" s="248"/>
      <c r="AP540" s="248"/>
      <c r="AQ540" s="248"/>
    </row>
    <row r="541" spans="5:43" ht="18" customHeight="1">
      <c r="E541" s="251" t="s">
        <v>1335</v>
      </c>
      <c r="F541" s="248"/>
      <c r="G541" s="248"/>
      <c r="H541" s="248"/>
      <c r="I541" s="248"/>
      <c r="J541" s="248"/>
      <c r="K541" s="248"/>
      <c r="L541" s="248"/>
      <c r="M541" s="248"/>
      <c r="N541" s="248"/>
      <c r="O541" s="248"/>
      <c r="P541" s="248"/>
      <c r="Q541" s="248"/>
      <c r="R541" s="248"/>
      <c r="S541" s="248"/>
      <c r="T541" s="248"/>
      <c r="U541" s="248"/>
      <c r="V541" s="248"/>
      <c r="W541" s="248"/>
      <c r="X541" s="248"/>
      <c r="Y541" s="248"/>
      <c r="Z541" s="248"/>
      <c r="AA541" s="248"/>
      <c r="AB541" s="248"/>
      <c r="AC541" s="248"/>
      <c r="AD541" s="248"/>
      <c r="AE541" s="248"/>
      <c r="AF541" s="248"/>
      <c r="AG541" s="248"/>
      <c r="AH541" s="248"/>
      <c r="AI541" s="248"/>
      <c r="AJ541" s="248"/>
      <c r="AK541" s="248"/>
      <c r="AL541" s="248"/>
      <c r="AM541" s="248"/>
      <c r="AN541" s="248"/>
      <c r="AO541" s="248"/>
      <c r="AP541" s="248"/>
      <c r="AQ541" s="248"/>
    </row>
    <row r="542" spans="5:43" ht="18" customHeight="1">
      <c r="E542" s="250" t="s">
        <v>1376</v>
      </c>
      <c r="F542" s="248"/>
      <c r="G542" s="248"/>
      <c r="H542" s="248"/>
      <c r="I542" s="248"/>
      <c r="J542" s="248"/>
      <c r="K542" s="248"/>
      <c r="L542" s="248"/>
      <c r="M542" s="248"/>
      <c r="N542" s="248"/>
      <c r="O542" s="248"/>
      <c r="P542" s="248"/>
      <c r="Q542" s="248"/>
      <c r="R542" s="248"/>
      <c r="S542" s="248"/>
      <c r="T542" s="248"/>
      <c r="U542" s="248"/>
      <c r="V542" s="248"/>
      <c r="W542" s="248"/>
      <c r="X542" s="248"/>
      <c r="Y542" s="248"/>
      <c r="Z542" s="248"/>
      <c r="AA542" s="248"/>
      <c r="AB542" s="248"/>
      <c r="AC542" s="248"/>
      <c r="AD542" s="248"/>
      <c r="AE542" s="248"/>
      <c r="AF542" s="248"/>
      <c r="AG542" s="248"/>
      <c r="AH542" s="248"/>
      <c r="AI542" s="248"/>
      <c r="AJ542" s="248"/>
      <c r="AK542" s="248"/>
      <c r="AL542" s="248"/>
      <c r="AM542" s="248"/>
      <c r="AN542" s="248"/>
      <c r="AO542" s="248"/>
      <c r="AP542" s="248"/>
      <c r="AQ542" s="248"/>
    </row>
    <row r="543" spans="5:43" ht="18" customHeight="1">
      <c r="E543" s="250" t="s">
        <v>1556</v>
      </c>
      <c r="F543" s="248"/>
      <c r="G543" s="248"/>
      <c r="H543" s="248"/>
      <c r="I543" s="248"/>
      <c r="J543" s="248"/>
      <c r="K543" s="248"/>
      <c r="L543" s="248"/>
      <c r="M543" s="248"/>
      <c r="N543" s="248"/>
      <c r="O543" s="248"/>
      <c r="P543" s="248"/>
      <c r="Q543" s="248"/>
      <c r="R543" s="248"/>
      <c r="S543" s="248"/>
      <c r="T543" s="248"/>
      <c r="U543" s="248"/>
      <c r="V543" s="248"/>
      <c r="W543" s="248"/>
      <c r="X543" s="248"/>
      <c r="Y543" s="248"/>
      <c r="Z543" s="248"/>
      <c r="AA543" s="248"/>
      <c r="AB543" s="248"/>
      <c r="AC543" s="248"/>
      <c r="AD543" s="248"/>
      <c r="AE543" s="248"/>
      <c r="AF543" s="248"/>
      <c r="AG543" s="248"/>
      <c r="AH543" s="248"/>
      <c r="AI543" s="248"/>
      <c r="AJ543" s="248"/>
      <c r="AK543" s="248"/>
      <c r="AL543" s="248"/>
      <c r="AM543" s="248"/>
      <c r="AN543" s="248"/>
      <c r="AO543" s="248"/>
      <c r="AP543" s="248"/>
      <c r="AQ543" s="248"/>
    </row>
    <row r="544" spans="5:43" ht="18" customHeight="1">
      <c r="E544" s="250" t="s">
        <v>1557</v>
      </c>
      <c r="F544" s="248"/>
      <c r="G544" s="248"/>
      <c r="H544" s="248"/>
      <c r="I544" s="248"/>
      <c r="J544" s="248"/>
      <c r="K544" s="248"/>
      <c r="L544" s="248"/>
      <c r="M544" s="248"/>
      <c r="N544" s="248"/>
      <c r="O544" s="248"/>
      <c r="P544" s="248"/>
      <c r="Q544" s="248"/>
      <c r="R544" s="248"/>
      <c r="S544" s="248"/>
      <c r="T544" s="248"/>
      <c r="U544" s="248"/>
      <c r="V544" s="248"/>
      <c r="W544" s="248"/>
      <c r="X544" s="248"/>
      <c r="Y544" s="248"/>
      <c r="Z544" s="248"/>
      <c r="AA544" s="248"/>
      <c r="AB544" s="248"/>
      <c r="AC544" s="248"/>
      <c r="AD544" s="248"/>
      <c r="AE544" s="248"/>
      <c r="AF544" s="248"/>
      <c r="AG544" s="248"/>
      <c r="AH544" s="248"/>
      <c r="AI544" s="248"/>
      <c r="AJ544" s="248"/>
      <c r="AK544" s="248"/>
      <c r="AL544" s="248"/>
      <c r="AM544" s="248"/>
      <c r="AN544" s="248"/>
      <c r="AO544" s="248"/>
      <c r="AP544" s="248"/>
      <c r="AQ544" s="248"/>
    </row>
    <row r="545" spans="5:43" ht="18" customHeight="1">
      <c r="E545" s="250" t="s">
        <v>1262</v>
      </c>
      <c r="F545" s="248"/>
      <c r="G545" s="248"/>
      <c r="H545" s="248"/>
      <c r="I545" s="248"/>
      <c r="J545" s="248"/>
      <c r="K545" s="248"/>
      <c r="L545" s="248"/>
      <c r="M545" s="248"/>
      <c r="N545" s="248"/>
      <c r="O545" s="248"/>
      <c r="P545" s="248"/>
      <c r="Q545" s="248"/>
      <c r="R545" s="248"/>
      <c r="S545" s="248"/>
      <c r="T545" s="248"/>
      <c r="U545" s="248"/>
      <c r="V545" s="248"/>
      <c r="W545" s="248"/>
      <c r="X545" s="248"/>
      <c r="Y545" s="248"/>
      <c r="Z545" s="248"/>
      <c r="AA545" s="248"/>
      <c r="AB545" s="248"/>
      <c r="AC545" s="248"/>
      <c r="AD545" s="248"/>
      <c r="AE545" s="248"/>
      <c r="AF545" s="248"/>
      <c r="AG545" s="248"/>
      <c r="AH545" s="248"/>
      <c r="AI545" s="248"/>
      <c r="AJ545" s="248"/>
      <c r="AK545" s="248"/>
      <c r="AL545" s="248"/>
      <c r="AM545" s="248"/>
      <c r="AN545" s="248"/>
      <c r="AO545" s="248"/>
      <c r="AP545" s="248"/>
      <c r="AQ545" s="248"/>
    </row>
    <row r="546" spans="5:43" ht="18" customHeight="1">
      <c r="E546" s="250" t="s">
        <v>1223</v>
      </c>
      <c r="F546" s="248"/>
      <c r="G546" s="248"/>
      <c r="H546" s="248"/>
      <c r="I546" s="248"/>
      <c r="J546" s="248"/>
      <c r="K546" s="248"/>
      <c r="L546" s="248"/>
      <c r="M546" s="248"/>
      <c r="N546" s="248"/>
      <c r="O546" s="248"/>
      <c r="P546" s="248"/>
      <c r="Q546" s="248"/>
      <c r="R546" s="248"/>
      <c r="S546" s="248"/>
      <c r="T546" s="248"/>
      <c r="U546" s="248"/>
      <c r="V546" s="248"/>
      <c r="W546" s="248"/>
      <c r="X546" s="248"/>
      <c r="Y546" s="248"/>
      <c r="Z546" s="248"/>
      <c r="AA546" s="248"/>
      <c r="AB546" s="248"/>
      <c r="AC546" s="248"/>
      <c r="AD546" s="248"/>
      <c r="AE546" s="248"/>
      <c r="AF546" s="248"/>
      <c r="AG546" s="248"/>
      <c r="AH546" s="248"/>
      <c r="AI546" s="248"/>
      <c r="AJ546" s="248"/>
      <c r="AK546" s="248"/>
      <c r="AL546" s="248"/>
      <c r="AM546" s="248"/>
      <c r="AN546" s="248"/>
      <c r="AO546" s="248"/>
      <c r="AP546" s="248"/>
      <c r="AQ546" s="248"/>
    </row>
    <row r="547" spans="5:43" ht="18" customHeight="1">
      <c r="E547" s="250"/>
      <c r="F547" s="248"/>
      <c r="G547" s="248"/>
      <c r="H547" s="248"/>
      <c r="I547" s="248"/>
      <c r="J547" s="248"/>
      <c r="K547" s="248"/>
      <c r="L547" s="248"/>
      <c r="M547" s="248"/>
      <c r="N547" s="248"/>
      <c r="O547" s="248"/>
      <c r="P547" s="248"/>
      <c r="Q547" s="248"/>
      <c r="R547" s="248"/>
      <c r="S547" s="248"/>
      <c r="T547" s="248"/>
      <c r="U547" s="248"/>
      <c r="V547" s="248"/>
      <c r="W547" s="248"/>
      <c r="X547" s="248"/>
      <c r="Y547" s="248"/>
      <c r="Z547" s="248"/>
      <c r="AA547" s="248"/>
      <c r="AB547" s="248"/>
      <c r="AC547" s="248"/>
      <c r="AD547" s="248"/>
      <c r="AE547" s="248"/>
      <c r="AF547" s="248"/>
      <c r="AG547" s="248"/>
      <c r="AH547" s="248"/>
      <c r="AI547" s="248"/>
      <c r="AJ547" s="248"/>
      <c r="AK547" s="248"/>
      <c r="AL547" s="248"/>
      <c r="AM547" s="248"/>
      <c r="AN547" s="248"/>
      <c r="AO547" s="248"/>
      <c r="AP547" s="248"/>
      <c r="AQ547" s="248"/>
    </row>
    <row r="548" spans="5:43" ht="18" customHeight="1">
      <c r="E548" s="251" t="s">
        <v>1336</v>
      </c>
      <c r="F548" s="248"/>
      <c r="G548" s="248"/>
      <c r="H548" s="248"/>
      <c r="I548" s="248"/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  <c r="AA548" s="248"/>
      <c r="AB548" s="248"/>
      <c r="AC548" s="248"/>
      <c r="AD548" s="248"/>
      <c r="AE548" s="248"/>
      <c r="AF548" s="248"/>
      <c r="AG548" s="248"/>
      <c r="AH548" s="248"/>
      <c r="AI548" s="248"/>
      <c r="AJ548" s="248"/>
      <c r="AK548" s="248"/>
      <c r="AL548" s="248"/>
      <c r="AM548" s="248"/>
      <c r="AN548" s="248"/>
      <c r="AO548" s="248"/>
      <c r="AP548" s="248"/>
      <c r="AQ548" s="248"/>
    </row>
    <row r="549" spans="5:43" ht="18" customHeight="1">
      <c r="E549" s="250" t="s">
        <v>1372</v>
      </c>
      <c r="F549" s="248"/>
      <c r="G549" s="248"/>
      <c r="H549" s="248"/>
      <c r="I549" s="248"/>
      <c r="J549" s="248"/>
      <c r="K549" s="248"/>
      <c r="L549" s="248"/>
      <c r="M549" s="248"/>
      <c r="N549" s="248"/>
      <c r="O549" s="248"/>
      <c r="P549" s="248"/>
      <c r="Q549" s="248"/>
      <c r="R549" s="248"/>
      <c r="S549" s="248"/>
      <c r="T549" s="248"/>
      <c r="U549" s="248"/>
      <c r="V549" s="248"/>
      <c r="W549" s="248"/>
      <c r="X549" s="248"/>
      <c r="Y549" s="248"/>
      <c r="Z549" s="248"/>
      <c r="AA549" s="248"/>
      <c r="AB549" s="248"/>
      <c r="AC549" s="248"/>
      <c r="AD549" s="248"/>
      <c r="AE549" s="248"/>
      <c r="AF549" s="248"/>
      <c r="AG549" s="248"/>
      <c r="AH549" s="248"/>
      <c r="AI549" s="248"/>
      <c r="AJ549" s="248"/>
      <c r="AK549" s="248"/>
      <c r="AL549" s="248"/>
      <c r="AM549" s="248"/>
      <c r="AN549" s="248"/>
      <c r="AO549" s="248"/>
      <c r="AP549" s="248"/>
      <c r="AQ549" s="248"/>
    </row>
    <row r="550" spans="5:43" ht="18" customHeight="1">
      <c r="E550" s="250" t="s">
        <v>1558</v>
      </c>
      <c r="F550" s="248"/>
      <c r="G550" s="248"/>
      <c r="H550" s="248"/>
      <c r="I550" s="248"/>
      <c r="J550" s="248"/>
      <c r="K550" s="248"/>
      <c r="L550" s="248"/>
      <c r="M550" s="248"/>
      <c r="N550" s="248"/>
      <c r="O550" s="248"/>
      <c r="P550" s="248"/>
      <c r="Q550" s="248"/>
      <c r="R550" s="248"/>
      <c r="S550" s="248"/>
      <c r="T550" s="248"/>
      <c r="U550" s="248"/>
      <c r="V550" s="248"/>
      <c r="W550" s="248"/>
      <c r="X550" s="248"/>
      <c r="Y550" s="248"/>
      <c r="Z550" s="248"/>
      <c r="AA550" s="248"/>
      <c r="AB550" s="248"/>
      <c r="AC550" s="248"/>
      <c r="AD550" s="248"/>
      <c r="AE550" s="248"/>
      <c r="AF550" s="248"/>
      <c r="AG550" s="248"/>
      <c r="AH550" s="248"/>
      <c r="AI550" s="248"/>
      <c r="AJ550" s="248"/>
      <c r="AK550" s="248"/>
      <c r="AL550" s="248"/>
      <c r="AM550" s="248"/>
      <c r="AN550" s="248"/>
      <c r="AO550" s="248"/>
      <c r="AP550" s="248"/>
      <c r="AQ550" s="248"/>
    </row>
    <row r="551" spans="5:43" ht="18" customHeight="1">
      <c r="E551" s="250" t="s">
        <v>1559</v>
      </c>
      <c r="F551" s="248"/>
      <c r="G551" s="248"/>
      <c r="H551" s="248"/>
      <c r="I551" s="248"/>
      <c r="J551" s="248"/>
      <c r="K551" s="248"/>
      <c r="L551" s="248"/>
      <c r="M551" s="248"/>
      <c r="N551" s="248"/>
      <c r="O551" s="248"/>
      <c r="P551" s="248"/>
      <c r="Q551" s="248"/>
      <c r="R551" s="248"/>
      <c r="S551" s="248"/>
      <c r="T551" s="248"/>
      <c r="U551" s="248"/>
      <c r="V551" s="248"/>
      <c r="W551" s="248"/>
      <c r="X551" s="248"/>
      <c r="Y551" s="248"/>
      <c r="Z551" s="248"/>
      <c r="AA551" s="248"/>
      <c r="AB551" s="248"/>
      <c r="AC551" s="248"/>
      <c r="AD551" s="248"/>
      <c r="AE551" s="248"/>
      <c r="AF551" s="248"/>
      <c r="AG551" s="248"/>
      <c r="AH551" s="248"/>
      <c r="AI551" s="248"/>
      <c r="AJ551" s="248"/>
      <c r="AK551" s="248"/>
      <c r="AL551" s="248"/>
      <c r="AM551" s="248"/>
      <c r="AN551" s="248"/>
      <c r="AO551" s="248"/>
      <c r="AP551" s="248"/>
      <c r="AQ551" s="248"/>
    </row>
    <row r="552" spans="5:43" ht="18" customHeight="1">
      <c r="E552" s="250" t="s">
        <v>1560</v>
      </c>
      <c r="F552" s="248"/>
      <c r="G552" s="248"/>
      <c r="H552" s="248"/>
      <c r="I552" s="248"/>
      <c r="J552" s="248"/>
      <c r="K552" s="248"/>
      <c r="L552" s="248"/>
      <c r="M552" s="248"/>
      <c r="N552" s="248"/>
      <c r="O552" s="248"/>
      <c r="P552" s="248"/>
      <c r="Q552" s="248"/>
      <c r="R552" s="248"/>
      <c r="S552" s="248"/>
      <c r="T552" s="248"/>
      <c r="U552" s="248"/>
      <c r="V552" s="248"/>
      <c r="W552" s="248"/>
      <c r="X552" s="248"/>
      <c r="Y552" s="248"/>
      <c r="Z552" s="248"/>
      <c r="AA552" s="248"/>
      <c r="AB552" s="248"/>
      <c r="AC552" s="248"/>
      <c r="AD552" s="248"/>
      <c r="AE552" s="248"/>
      <c r="AF552" s="248"/>
      <c r="AG552" s="248"/>
      <c r="AH552" s="248"/>
      <c r="AI552" s="248"/>
      <c r="AJ552" s="248"/>
      <c r="AK552" s="248"/>
      <c r="AL552" s="248"/>
      <c r="AM552" s="248"/>
      <c r="AN552" s="248"/>
      <c r="AO552" s="248"/>
      <c r="AP552" s="248"/>
      <c r="AQ552" s="248"/>
    </row>
    <row r="553" spans="5:43" ht="18" customHeight="1">
      <c r="E553" s="250" t="s">
        <v>1561</v>
      </c>
      <c r="F553" s="248"/>
      <c r="G553" s="248"/>
      <c r="H553" s="248"/>
      <c r="I553" s="248"/>
      <c r="J553" s="248"/>
      <c r="K553" s="248"/>
      <c r="L553" s="248"/>
      <c r="M553" s="248"/>
      <c r="N553" s="248"/>
      <c r="O553" s="248"/>
      <c r="P553" s="248"/>
      <c r="Q553" s="248"/>
      <c r="R553" s="248"/>
      <c r="S553" s="248"/>
      <c r="T553" s="248"/>
      <c r="U553" s="248"/>
      <c r="V553" s="248"/>
      <c r="W553" s="248"/>
      <c r="X553" s="248"/>
      <c r="Y553" s="248"/>
      <c r="Z553" s="248"/>
      <c r="AA553" s="248"/>
      <c r="AB553" s="248"/>
      <c r="AC553" s="248"/>
      <c r="AD553" s="248"/>
      <c r="AE553" s="248"/>
      <c r="AF553" s="248"/>
      <c r="AG553" s="248"/>
      <c r="AH553" s="248"/>
      <c r="AI553" s="248"/>
      <c r="AJ553" s="248"/>
      <c r="AK553" s="248"/>
      <c r="AL553" s="248"/>
      <c r="AM553" s="248"/>
      <c r="AN553" s="248"/>
      <c r="AO553" s="248"/>
      <c r="AP553" s="248"/>
      <c r="AQ553" s="248"/>
    </row>
    <row r="554" spans="5:43" ht="18" customHeight="1">
      <c r="E554" s="250" t="s">
        <v>1562</v>
      </c>
      <c r="F554" s="248"/>
      <c r="G554" s="248"/>
      <c r="H554" s="248"/>
      <c r="I554" s="248"/>
      <c r="J554" s="248"/>
      <c r="K554" s="248"/>
      <c r="L554" s="248"/>
      <c r="M554" s="248"/>
      <c r="N554" s="248"/>
      <c r="O554" s="248"/>
      <c r="P554" s="248"/>
      <c r="Q554" s="248"/>
      <c r="R554" s="248"/>
      <c r="S554" s="248"/>
      <c r="T554" s="248"/>
      <c r="U554" s="248"/>
      <c r="V554" s="248"/>
      <c r="W554" s="248"/>
      <c r="X554" s="248"/>
      <c r="Y554" s="248"/>
      <c r="Z554" s="248"/>
      <c r="AA554" s="248"/>
      <c r="AB554" s="248"/>
      <c r="AC554" s="248"/>
      <c r="AD554" s="248"/>
      <c r="AE554" s="248"/>
      <c r="AF554" s="248"/>
      <c r="AG554" s="248"/>
      <c r="AH554" s="248"/>
      <c r="AI554" s="248"/>
      <c r="AJ554" s="248"/>
      <c r="AK554" s="248"/>
      <c r="AL554" s="248"/>
      <c r="AM554" s="248"/>
      <c r="AN554" s="248"/>
      <c r="AO554" s="248"/>
      <c r="AP554" s="248"/>
      <c r="AQ554" s="248"/>
    </row>
    <row r="555" spans="5:43" ht="18" customHeight="1">
      <c r="E555" s="250" t="s">
        <v>1563</v>
      </c>
      <c r="F555" s="248"/>
      <c r="G555" s="248"/>
      <c r="H555" s="248"/>
      <c r="I555" s="248"/>
      <c r="J555" s="248"/>
      <c r="K555" s="248"/>
      <c r="L555" s="248"/>
      <c r="M555" s="248"/>
      <c r="N555" s="248"/>
      <c r="O555" s="248"/>
      <c r="P555" s="248"/>
      <c r="Q555" s="248"/>
      <c r="R555" s="248"/>
      <c r="S555" s="248"/>
      <c r="T555" s="248"/>
      <c r="U555" s="248"/>
      <c r="V555" s="248"/>
      <c r="W555" s="248"/>
      <c r="X555" s="248"/>
      <c r="Y555" s="248"/>
      <c r="Z555" s="248"/>
      <c r="AA555" s="248"/>
      <c r="AB555" s="248"/>
      <c r="AC555" s="248"/>
      <c r="AD555" s="248"/>
      <c r="AE555" s="248"/>
      <c r="AF555" s="248"/>
      <c r="AG555" s="248"/>
      <c r="AH555" s="248"/>
      <c r="AI555" s="248"/>
      <c r="AJ555" s="248"/>
      <c r="AK555" s="248"/>
      <c r="AL555" s="248"/>
      <c r="AM555" s="248"/>
      <c r="AN555" s="248"/>
      <c r="AO555" s="248"/>
      <c r="AP555" s="248"/>
      <c r="AQ555" s="248"/>
    </row>
    <row r="556" spans="5:43" ht="18" customHeight="1">
      <c r="E556" s="251" t="s">
        <v>1564</v>
      </c>
      <c r="F556" s="248"/>
      <c r="G556" s="248"/>
      <c r="H556" s="248"/>
      <c r="I556" s="248"/>
      <c r="J556" s="248"/>
      <c r="K556" s="248"/>
      <c r="L556" s="248"/>
      <c r="M556" s="248"/>
      <c r="N556" s="248"/>
      <c r="O556" s="248"/>
      <c r="P556" s="248"/>
      <c r="Q556" s="248"/>
      <c r="R556" s="248"/>
      <c r="S556" s="248"/>
      <c r="T556" s="248"/>
      <c r="U556" s="248"/>
      <c r="V556" s="248"/>
      <c r="W556" s="248"/>
      <c r="X556" s="248"/>
      <c r="Y556" s="248"/>
      <c r="Z556" s="248"/>
      <c r="AA556" s="248"/>
      <c r="AB556" s="248"/>
      <c r="AC556" s="248"/>
      <c r="AD556" s="248"/>
      <c r="AE556" s="248"/>
      <c r="AF556" s="248"/>
      <c r="AG556" s="248"/>
      <c r="AH556" s="248"/>
      <c r="AI556" s="248"/>
      <c r="AJ556" s="248"/>
      <c r="AK556" s="248"/>
      <c r="AL556" s="248"/>
      <c r="AM556" s="248"/>
      <c r="AN556" s="248"/>
      <c r="AO556" s="248"/>
      <c r="AP556" s="248"/>
      <c r="AQ556" s="248"/>
    </row>
    <row r="557" spans="5:43" ht="18" customHeight="1">
      <c r="E557" s="250" t="s">
        <v>1565</v>
      </c>
      <c r="F557" s="248"/>
      <c r="G557" s="248"/>
      <c r="H557" s="248"/>
      <c r="I557" s="248"/>
      <c r="J557" s="248"/>
      <c r="K557" s="248"/>
      <c r="L557" s="248"/>
      <c r="M557" s="248"/>
      <c r="N557" s="248"/>
      <c r="O557" s="248"/>
      <c r="P557" s="248"/>
      <c r="Q557" s="248"/>
      <c r="R557" s="248"/>
      <c r="S557" s="248"/>
      <c r="T557" s="248"/>
      <c r="U557" s="248"/>
      <c r="V557" s="248"/>
      <c r="W557" s="248"/>
      <c r="X557" s="248"/>
      <c r="Y557" s="248"/>
      <c r="Z557" s="248"/>
      <c r="AA557" s="248"/>
      <c r="AB557" s="248"/>
      <c r="AC557" s="248"/>
      <c r="AD557" s="248"/>
      <c r="AE557" s="248"/>
      <c r="AF557" s="248"/>
      <c r="AG557" s="248"/>
      <c r="AH557" s="248"/>
      <c r="AI557" s="248"/>
      <c r="AJ557" s="248"/>
      <c r="AK557" s="248"/>
      <c r="AL557" s="248"/>
      <c r="AM557" s="248"/>
      <c r="AN557" s="248"/>
      <c r="AO557" s="248"/>
      <c r="AP557" s="248"/>
      <c r="AQ557" s="248"/>
    </row>
    <row r="558" spans="5:43" ht="18" customHeight="1">
      <c r="E558" s="251" t="s">
        <v>1566</v>
      </c>
      <c r="F558" s="248"/>
      <c r="G558" s="248"/>
      <c r="H558" s="248"/>
      <c r="I558" s="248"/>
      <c r="J558" s="248"/>
      <c r="K558" s="248"/>
      <c r="L558" s="248"/>
      <c r="M558" s="248"/>
      <c r="N558" s="248"/>
      <c r="O558" s="248"/>
      <c r="P558" s="248"/>
      <c r="Q558" s="248"/>
      <c r="R558" s="248"/>
      <c r="S558" s="248"/>
      <c r="T558" s="248"/>
      <c r="U558" s="248"/>
      <c r="V558" s="248"/>
      <c r="W558" s="248"/>
      <c r="X558" s="248"/>
      <c r="Y558" s="248"/>
      <c r="Z558" s="248"/>
      <c r="AA558" s="248"/>
      <c r="AB558" s="248"/>
      <c r="AC558" s="248"/>
      <c r="AD558" s="248"/>
      <c r="AE558" s="248"/>
      <c r="AF558" s="248"/>
      <c r="AG558" s="248"/>
      <c r="AH558" s="248"/>
      <c r="AI558" s="248"/>
      <c r="AJ558" s="248"/>
      <c r="AK558" s="248"/>
      <c r="AL558" s="248"/>
      <c r="AM558" s="248"/>
      <c r="AN558" s="248"/>
      <c r="AO558" s="248"/>
      <c r="AP558" s="248"/>
      <c r="AQ558" s="248"/>
    </row>
    <row r="559" spans="5:43" ht="18" customHeight="1">
      <c r="E559" s="250" t="s">
        <v>1567</v>
      </c>
      <c r="F559" s="248"/>
      <c r="G559" s="248"/>
      <c r="H559" s="248"/>
      <c r="I559" s="248"/>
      <c r="J559" s="248"/>
      <c r="K559" s="248"/>
      <c r="L559" s="248"/>
      <c r="M559" s="248"/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  <c r="AA559" s="248"/>
      <c r="AB559" s="248"/>
      <c r="AC559" s="248"/>
      <c r="AD559" s="248"/>
      <c r="AE559" s="248"/>
      <c r="AF559" s="248"/>
      <c r="AG559" s="248"/>
      <c r="AH559" s="248"/>
      <c r="AI559" s="248"/>
      <c r="AJ559" s="248"/>
      <c r="AK559" s="248"/>
      <c r="AL559" s="248"/>
      <c r="AM559" s="248"/>
      <c r="AN559" s="248"/>
      <c r="AO559" s="248"/>
      <c r="AP559" s="248"/>
      <c r="AQ559" s="248"/>
    </row>
    <row r="560" spans="5:43" ht="18" customHeight="1">
      <c r="E560" s="250" t="s">
        <v>1568</v>
      </c>
      <c r="F560" s="248"/>
      <c r="G560" s="248"/>
      <c r="H560" s="248"/>
      <c r="I560" s="248"/>
      <c r="J560" s="248"/>
      <c r="K560" s="248"/>
      <c r="L560" s="248"/>
      <c r="M560" s="248"/>
      <c r="N560" s="248"/>
      <c r="O560" s="248"/>
      <c r="P560" s="248"/>
      <c r="Q560" s="248"/>
      <c r="R560" s="248"/>
      <c r="S560" s="248"/>
      <c r="T560" s="248"/>
      <c r="U560" s="248"/>
      <c r="V560" s="248"/>
      <c r="W560" s="248"/>
      <c r="X560" s="248"/>
      <c r="Y560" s="248"/>
      <c r="Z560" s="248"/>
      <c r="AA560" s="248"/>
      <c r="AB560" s="248"/>
      <c r="AC560" s="248"/>
      <c r="AD560" s="248"/>
      <c r="AE560" s="248"/>
      <c r="AF560" s="248"/>
      <c r="AG560" s="248"/>
      <c r="AH560" s="248"/>
      <c r="AI560" s="248"/>
      <c r="AJ560" s="248"/>
      <c r="AK560" s="248"/>
      <c r="AL560" s="248"/>
      <c r="AM560" s="248"/>
      <c r="AN560" s="248"/>
      <c r="AO560" s="248"/>
      <c r="AP560" s="248"/>
      <c r="AQ560" s="248"/>
    </row>
    <row r="561" spans="5:43" ht="18" customHeight="1">
      <c r="E561" s="250" t="s">
        <v>1569</v>
      </c>
      <c r="F561" s="248"/>
      <c r="G561" s="248"/>
      <c r="H561" s="248"/>
      <c r="I561" s="248"/>
      <c r="J561" s="248"/>
      <c r="K561" s="248"/>
      <c r="L561" s="248"/>
      <c r="M561" s="248"/>
      <c r="N561" s="248"/>
      <c r="O561" s="248"/>
      <c r="P561" s="248"/>
      <c r="Q561" s="248"/>
      <c r="R561" s="248"/>
      <c r="S561" s="248"/>
      <c r="T561" s="248"/>
      <c r="U561" s="248"/>
      <c r="V561" s="248"/>
      <c r="W561" s="248"/>
      <c r="X561" s="248"/>
      <c r="Y561" s="248"/>
      <c r="Z561" s="248"/>
      <c r="AA561" s="248"/>
      <c r="AB561" s="248"/>
      <c r="AC561" s="248"/>
      <c r="AD561" s="248"/>
      <c r="AE561" s="248"/>
      <c r="AF561" s="248"/>
      <c r="AG561" s="248"/>
      <c r="AH561" s="248"/>
      <c r="AI561" s="248"/>
      <c r="AJ561" s="248"/>
      <c r="AK561" s="248"/>
      <c r="AL561" s="248"/>
      <c r="AM561" s="248"/>
      <c r="AN561" s="248"/>
      <c r="AO561" s="248"/>
      <c r="AP561" s="248"/>
      <c r="AQ561" s="248"/>
    </row>
    <row r="562" spans="5:43" ht="18" customHeight="1">
      <c r="E562" s="250" t="s">
        <v>1380</v>
      </c>
      <c r="F562" s="248"/>
      <c r="G562" s="248"/>
      <c r="H562" s="248"/>
      <c r="I562" s="248"/>
      <c r="J562" s="248"/>
      <c r="K562" s="248"/>
      <c r="L562" s="248"/>
      <c r="M562" s="248"/>
      <c r="N562" s="248"/>
      <c r="O562" s="248"/>
      <c r="P562" s="248"/>
      <c r="Q562" s="248"/>
      <c r="R562" s="248"/>
      <c r="S562" s="248"/>
      <c r="T562" s="248"/>
      <c r="U562" s="248"/>
      <c r="V562" s="248"/>
      <c r="W562" s="248"/>
      <c r="X562" s="248"/>
      <c r="Y562" s="248"/>
      <c r="Z562" s="248"/>
      <c r="AA562" s="248"/>
      <c r="AB562" s="248"/>
      <c r="AC562" s="248"/>
      <c r="AD562" s="248"/>
      <c r="AE562" s="248"/>
      <c r="AF562" s="248"/>
      <c r="AG562" s="248"/>
      <c r="AH562" s="248"/>
      <c r="AI562" s="248"/>
      <c r="AJ562" s="248"/>
      <c r="AK562" s="248"/>
      <c r="AL562" s="248"/>
      <c r="AM562" s="248"/>
      <c r="AN562" s="248"/>
      <c r="AO562" s="248"/>
      <c r="AP562" s="248"/>
      <c r="AQ562" s="248"/>
    </row>
    <row r="563" spans="5:43" ht="18" customHeight="1">
      <c r="E563" s="250" t="s">
        <v>1420</v>
      </c>
      <c r="F563" s="248"/>
      <c r="G563" s="248"/>
      <c r="H563" s="248"/>
      <c r="I563" s="248"/>
      <c r="J563" s="248"/>
      <c r="K563" s="248"/>
      <c r="L563" s="248"/>
      <c r="M563" s="248"/>
      <c r="N563" s="248"/>
      <c r="O563" s="248"/>
      <c r="P563" s="248"/>
      <c r="Q563" s="248"/>
      <c r="R563" s="248"/>
      <c r="S563" s="248"/>
      <c r="T563" s="248"/>
      <c r="U563" s="248"/>
      <c r="V563" s="248"/>
      <c r="W563" s="248"/>
      <c r="X563" s="248"/>
      <c r="Y563" s="248"/>
      <c r="Z563" s="248"/>
      <c r="AA563" s="248"/>
      <c r="AB563" s="248"/>
      <c r="AC563" s="248"/>
      <c r="AD563" s="248"/>
      <c r="AE563" s="248"/>
      <c r="AF563" s="248"/>
      <c r="AG563" s="248"/>
      <c r="AH563" s="248"/>
      <c r="AI563" s="248"/>
      <c r="AJ563" s="248"/>
      <c r="AK563" s="248"/>
      <c r="AL563" s="248"/>
      <c r="AM563" s="248"/>
      <c r="AN563" s="248"/>
      <c r="AO563" s="248"/>
      <c r="AP563" s="248"/>
      <c r="AQ563" s="248"/>
    </row>
    <row r="564" spans="5:43" ht="18" customHeight="1">
      <c r="E564" s="251" t="s">
        <v>1570</v>
      </c>
      <c r="F564" s="248"/>
      <c r="G564" s="248"/>
      <c r="H564" s="248"/>
      <c r="I564" s="248"/>
      <c r="J564" s="248"/>
      <c r="K564" s="248"/>
      <c r="L564" s="248"/>
      <c r="M564" s="248"/>
      <c r="N564" s="248"/>
      <c r="O564" s="248"/>
      <c r="P564" s="248"/>
      <c r="Q564" s="248"/>
      <c r="R564" s="248"/>
      <c r="S564" s="248"/>
      <c r="T564" s="248"/>
      <c r="U564" s="248"/>
      <c r="V564" s="248"/>
      <c r="W564" s="248"/>
      <c r="X564" s="248"/>
      <c r="Y564" s="248"/>
      <c r="Z564" s="248"/>
      <c r="AA564" s="248"/>
      <c r="AB564" s="248"/>
      <c r="AC564" s="248"/>
      <c r="AD564" s="248"/>
      <c r="AE564" s="248"/>
      <c r="AF564" s="248"/>
      <c r="AG564" s="248"/>
      <c r="AH564" s="248"/>
      <c r="AI564" s="248"/>
      <c r="AJ564" s="248"/>
      <c r="AK564" s="248"/>
      <c r="AL564" s="248"/>
      <c r="AM564" s="248"/>
      <c r="AN564" s="248"/>
      <c r="AO564" s="248"/>
      <c r="AP564" s="248"/>
      <c r="AQ564" s="248"/>
    </row>
    <row r="565" spans="5:43" ht="18" customHeight="1">
      <c r="E565" s="250" t="s">
        <v>1571</v>
      </c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  <c r="AA565" s="248"/>
      <c r="AB565" s="248"/>
      <c r="AC565" s="248"/>
      <c r="AD565" s="248"/>
      <c r="AE565" s="248"/>
      <c r="AF565" s="248"/>
      <c r="AG565" s="248"/>
      <c r="AH565" s="248"/>
      <c r="AI565" s="248"/>
      <c r="AJ565" s="248"/>
      <c r="AK565" s="248"/>
      <c r="AL565" s="248"/>
      <c r="AM565" s="248"/>
      <c r="AN565" s="248"/>
      <c r="AO565" s="248"/>
      <c r="AP565" s="248"/>
      <c r="AQ565" s="248"/>
    </row>
    <row r="566" spans="5:43" ht="18" customHeight="1">
      <c r="E566" s="250" t="s">
        <v>1572</v>
      </c>
      <c r="F566" s="248"/>
      <c r="G566" s="248"/>
      <c r="H566" s="248"/>
      <c r="I566" s="248"/>
      <c r="J566" s="248"/>
      <c r="K566" s="248"/>
      <c r="L566" s="248"/>
      <c r="M566" s="248"/>
      <c r="N566" s="248"/>
      <c r="O566" s="248"/>
      <c r="P566" s="248"/>
      <c r="Q566" s="248"/>
      <c r="R566" s="248"/>
      <c r="S566" s="248"/>
      <c r="T566" s="248"/>
      <c r="U566" s="248"/>
      <c r="V566" s="248"/>
      <c r="W566" s="248"/>
      <c r="X566" s="248"/>
      <c r="Y566" s="248"/>
      <c r="Z566" s="248"/>
      <c r="AA566" s="248"/>
      <c r="AB566" s="248"/>
      <c r="AC566" s="248"/>
      <c r="AD566" s="248"/>
      <c r="AE566" s="248"/>
      <c r="AF566" s="248"/>
      <c r="AG566" s="248"/>
      <c r="AH566" s="248"/>
      <c r="AI566" s="248"/>
      <c r="AJ566" s="248"/>
      <c r="AK566" s="248"/>
      <c r="AL566" s="248"/>
      <c r="AM566" s="248"/>
      <c r="AN566" s="248"/>
      <c r="AO566" s="248"/>
      <c r="AP566" s="248"/>
      <c r="AQ566" s="248"/>
    </row>
    <row r="567" spans="5:43" ht="18" customHeight="1">
      <c r="E567" s="250" t="s">
        <v>1573</v>
      </c>
      <c r="F567" s="248"/>
      <c r="G567" s="248"/>
      <c r="H567" s="248"/>
      <c r="I567" s="248"/>
      <c r="J567" s="248"/>
      <c r="K567" s="248"/>
      <c r="L567" s="248"/>
      <c r="M567" s="248"/>
      <c r="N567" s="248"/>
      <c r="O567" s="248"/>
      <c r="P567" s="248"/>
      <c r="Q567" s="248"/>
      <c r="R567" s="248"/>
      <c r="S567" s="248"/>
      <c r="T567" s="248"/>
      <c r="U567" s="248"/>
      <c r="V567" s="248"/>
      <c r="W567" s="248"/>
      <c r="X567" s="248"/>
      <c r="Y567" s="248"/>
      <c r="Z567" s="248"/>
      <c r="AA567" s="248"/>
      <c r="AB567" s="248"/>
      <c r="AC567" s="248"/>
      <c r="AD567" s="248"/>
      <c r="AE567" s="248"/>
      <c r="AF567" s="248"/>
      <c r="AG567" s="248"/>
      <c r="AH567" s="248"/>
      <c r="AI567" s="248"/>
      <c r="AJ567" s="248"/>
      <c r="AK567" s="248"/>
      <c r="AL567" s="248"/>
      <c r="AM567" s="248"/>
      <c r="AN567" s="248"/>
      <c r="AO567" s="248"/>
      <c r="AP567" s="248"/>
      <c r="AQ567" s="248"/>
    </row>
    <row r="568" spans="5:43" ht="18" customHeight="1">
      <c r="E568" s="250" t="s">
        <v>1574</v>
      </c>
      <c r="F568" s="248"/>
      <c r="G568" s="248"/>
      <c r="H568" s="248"/>
      <c r="I568" s="248"/>
      <c r="J568" s="248"/>
      <c r="K568" s="248"/>
      <c r="L568" s="248"/>
      <c r="M568" s="248"/>
      <c r="N568" s="248"/>
      <c r="O568" s="248"/>
      <c r="P568" s="248"/>
      <c r="Q568" s="248"/>
      <c r="R568" s="248"/>
      <c r="S568" s="248"/>
      <c r="T568" s="248"/>
      <c r="U568" s="248"/>
      <c r="V568" s="248"/>
      <c r="W568" s="248"/>
      <c r="X568" s="248"/>
      <c r="Y568" s="248"/>
      <c r="Z568" s="248"/>
      <c r="AA568" s="248"/>
      <c r="AB568" s="248"/>
      <c r="AC568" s="248"/>
      <c r="AD568" s="248"/>
      <c r="AE568" s="248"/>
      <c r="AF568" s="248"/>
      <c r="AG568" s="248"/>
      <c r="AH568" s="248"/>
      <c r="AI568" s="248"/>
      <c r="AJ568" s="248"/>
      <c r="AK568" s="248"/>
      <c r="AL568" s="248"/>
      <c r="AM568" s="248"/>
      <c r="AN568" s="248"/>
      <c r="AO568" s="248"/>
      <c r="AP568" s="248"/>
      <c r="AQ568" s="248"/>
    </row>
    <row r="569" spans="5:43" ht="18" customHeight="1">
      <c r="E569" s="250" t="s">
        <v>1575</v>
      </c>
      <c r="F569" s="248"/>
      <c r="G569" s="248"/>
      <c r="H569" s="248"/>
      <c r="I569" s="248"/>
      <c r="J569" s="248"/>
      <c r="K569" s="248"/>
      <c r="L569" s="248"/>
      <c r="M569" s="248"/>
      <c r="N569" s="248"/>
      <c r="O569" s="248"/>
      <c r="P569" s="248"/>
      <c r="Q569" s="248"/>
      <c r="R569" s="248"/>
      <c r="S569" s="248"/>
      <c r="T569" s="248"/>
      <c r="U569" s="248"/>
      <c r="V569" s="248"/>
      <c r="W569" s="248"/>
      <c r="X569" s="248"/>
      <c r="Y569" s="248"/>
      <c r="Z569" s="248"/>
      <c r="AA569" s="248"/>
      <c r="AB569" s="248"/>
      <c r="AC569" s="248"/>
      <c r="AD569" s="248"/>
      <c r="AE569" s="248"/>
      <c r="AF569" s="248"/>
      <c r="AG569" s="248"/>
      <c r="AH569" s="248"/>
      <c r="AI569" s="248"/>
      <c r="AJ569" s="248"/>
      <c r="AK569" s="248"/>
      <c r="AL569" s="248"/>
      <c r="AM569" s="248"/>
      <c r="AN569" s="248"/>
      <c r="AO569" s="248"/>
      <c r="AP569" s="248"/>
      <c r="AQ569" s="248"/>
    </row>
    <row r="570" spans="5:43" ht="18" customHeight="1">
      <c r="E570" s="250" t="s">
        <v>1266</v>
      </c>
      <c r="F570" s="248"/>
      <c r="G570" s="248"/>
      <c r="H570" s="248"/>
      <c r="I570" s="248"/>
      <c r="J570" s="248"/>
      <c r="K570" s="248"/>
      <c r="L570" s="248"/>
      <c r="M570" s="248"/>
      <c r="N570" s="248"/>
      <c r="O570" s="248"/>
      <c r="P570" s="248"/>
      <c r="Q570" s="248"/>
      <c r="R570" s="248"/>
      <c r="S570" s="248"/>
      <c r="T570" s="248"/>
      <c r="U570" s="248"/>
      <c r="V570" s="248"/>
      <c r="W570" s="248"/>
      <c r="X570" s="248"/>
      <c r="Y570" s="248"/>
      <c r="Z570" s="248"/>
      <c r="AA570" s="248"/>
      <c r="AB570" s="248"/>
      <c r="AC570" s="248"/>
      <c r="AD570" s="248"/>
      <c r="AE570" s="248"/>
      <c r="AF570" s="248"/>
      <c r="AG570" s="248"/>
      <c r="AH570" s="248"/>
      <c r="AI570" s="248"/>
      <c r="AJ570" s="248"/>
      <c r="AK570" s="248"/>
      <c r="AL570" s="248"/>
      <c r="AM570" s="248"/>
      <c r="AN570" s="248"/>
      <c r="AO570" s="248"/>
      <c r="AP570" s="248"/>
      <c r="AQ570" s="248"/>
    </row>
    <row r="571" spans="5:43" ht="18" customHeight="1">
      <c r="E571" s="250" t="s">
        <v>1576</v>
      </c>
      <c r="F571" s="248"/>
      <c r="G571" s="248"/>
      <c r="H571" s="248"/>
      <c r="I571" s="248"/>
      <c r="J571" s="248"/>
      <c r="K571" s="248"/>
      <c r="L571" s="248"/>
      <c r="M571" s="248"/>
      <c r="N571" s="248"/>
      <c r="O571" s="248"/>
      <c r="P571" s="248"/>
      <c r="Q571" s="248"/>
      <c r="R571" s="248"/>
      <c r="S571" s="248"/>
      <c r="T571" s="248"/>
      <c r="U571" s="248"/>
      <c r="V571" s="248"/>
      <c r="W571" s="248"/>
      <c r="X571" s="248"/>
      <c r="Y571" s="248"/>
      <c r="Z571" s="248"/>
      <c r="AA571" s="248"/>
      <c r="AB571" s="248"/>
      <c r="AC571" s="248"/>
      <c r="AD571" s="248"/>
      <c r="AE571" s="248"/>
      <c r="AF571" s="248"/>
      <c r="AG571" s="248"/>
      <c r="AH571" s="248"/>
      <c r="AI571" s="248"/>
      <c r="AJ571" s="248"/>
      <c r="AK571" s="248"/>
      <c r="AL571" s="248"/>
      <c r="AM571" s="248"/>
      <c r="AN571" s="248"/>
      <c r="AO571" s="248"/>
      <c r="AP571" s="248"/>
      <c r="AQ571" s="248"/>
    </row>
    <row r="572" spans="5:43" ht="18" customHeight="1">
      <c r="E572" s="250" t="s">
        <v>1577</v>
      </c>
      <c r="F572" s="248"/>
      <c r="G572" s="248"/>
      <c r="H572" s="248"/>
      <c r="I572" s="248"/>
      <c r="J572" s="248"/>
      <c r="K572" s="248"/>
      <c r="L572" s="248"/>
      <c r="M572" s="248"/>
      <c r="N572" s="248"/>
      <c r="O572" s="248"/>
      <c r="P572" s="248"/>
      <c r="Q572" s="248"/>
      <c r="R572" s="248"/>
      <c r="S572" s="248"/>
      <c r="T572" s="248"/>
      <c r="U572" s="248"/>
      <c r="V572" s="248"/>
      <c r="W572" s="248"/>
      <c r="X572" s="248"/>
      <c r="Y572" s="248"/>
      <c r="Z572" s="248"/>
      <c r="AA572" s="248"/>
      <c r="AB572" s="248"/>
      <c r="AC572" s="248"/>
      <c r="AD572" s="248"/>
      <c r="AE572" s="248"/>
      <c r="AF572" s="248"/>
      <c r="AG572" s="248"/>
      <c r="AH572" s="248"/>
      <c r="AI572" s="248"/>
      <c r="AJ572" s="248"/>
      <c r="AK572" s="248"/>
      <c r="AL572" s="248"/>
      <c r="AM572" s="248"/>
      <c r="AN572" s="248"/>
      <c r="AO572" s="248"/>
      <c r="AP572" s="248"/>
      <c r="AQ572" s="248"/>
    </row>
    <row r="573" spans="5:43" ht="18" customHeight="1">
      <c r="E573" s="250" t="s">
        <v>1578</v>
      </c>
      <c r="F573" s="248"/>
      <c r="G573" s="248"/>
      <c r="H573" s="248"/>
      <c r="I573" s="248"/>
      <c r="J573" s="248"/>
      <c r="K573" s="248"/>
      <c r="L573" s="248"/>
      <c r="M573" s="248"/>
      <c r="N573" s="248"/>
      <c r="O573" s="248"/>
      <c r="P573" s="248"/>
      <c r="Q573" s="248"/>
      <c r="R573" s="248"/>
      <c r="S573" s="248"/>
      <c r="T573" s="248"/>
      <c r="U573" s="248"/>
      <c r="V573" s="248"/>
      <c r="W573" s="248"/>
      <c r="X573" s="248"/>
      <c r="Y573" s="248"/>
      <c r="Z573" s="248"/>
      <c r="AA573" s="248"/>
      <c r="AB573" s="248"/>
      <c r="AC573" s="248"/>
      <c r="AD573" s="248"/>
      <c r="AE573" s="248"/>
      <c r="AF573" s="248"/>
      <c r="AG573" s="248"/>
      <c r="AH573" s="248"/>
      <c r="AI573" s="248"/>
      <c r="AJ573" s="248"/>
      <c r="AK573" s="248"/>
      <c r="AL573" s="248"/>
      <c r="AM573" s="248"/>
      <c r="AN573" s="248"/>
      <c r="AO573" s="248"/>
      <c r="AP573" s="248"/>
      <c r="AQ573" s="248"/>
    </row>
    <row r="574" spans="5:43" ht="18" customHeight="1">
      <c r="E574" s="250" t="s">
        <v>1579</v>
      </c>
      <c r="F574" s="248"/>
      <c r="G574" s="248"/>
      <c r="H574" s="248"/>
      <c r="I574" s="248"/>
      <c r="J574" s="248"/>
      <c r="K574" s="248"/>
      <c r="L574" s="248"/>
      <c r="M574" s="248"/>
      <c r="N574" s="248"/>
      <c r="O574" s="248"/>
      <c r="P574" s="248"/>
      <c r="Q574" s="248"/>
      <c r="R574" s="248"/>
      <c r="S574" s="248"/>
      <c r="T574" s="248"/>
      <c r="U574" s="248"/>
      <c r="V574" s="248"/>
      <c r="W574" s="248"/>
      <c r="X574" s="248"/>
      <c r="Y574" s="248"/>
      <c r="Z574" s="248"/>
      <c r="AA574" s="248"/>
      <c r="AB574" s="248"/>
      <c r="AC574" s="248"/>
      <c r="AD574" s="248"/>
      <c r="AE574" s="248"/>
      <c r="AF574" s="248"/>
      <c r="AG574" s="248"/>
      <c r="AH574" s="248"/>
      <c r="AI574" s="248"/>
      <c r="AJ574" s="248"/>
      <c r="AK574" s="248"/>
      <c r="AL574" s="248"/>
      <c r="AM574" s="248"/>
      <c r="AN574" s="248"/>
      <c r="AO574" s="248"/>
      <c r="AP574" s="248"/>
      <c r="AQ574" s="248"/>
    </row>
    <row r="575" spans="5:43" ht="18" customHeight="1">
      <c r="E575" s="250" t="s">
        <v>1575</v>
      </c>
      <c r="F575" s="248"/>
      <c r="G575" s="248"/>
      <c r="H575" s="248"/>
      <c r="I575" s="248"/>
      <c r="J575" s="248"/>
      <c r="K575" s="248"/>
      <c r="L575" s="248"/>
      <c r="M575" s="248"/>
      <c r="N575" s="248"/>
      <c r="O575" s="248"/>
      <c r="P575" s="248"/>
      <c r="Q575" s="248"/>
      <c r="R575" s="248"/>
      <c r="S575" s="248"/>
      <c r="T575" s="248"/>
      <c r="U575" s="248"/>
      <c r="V575" s="248"/>
      <c r="W575" s="248"/>
      <c r="X575" s="248"/>
      <c r="Y575" s="248"/>
      <c r="Z575" s="248"/>
      <c r="AA575" s="248"/>
      <c r="AB575" s="248"/>
      <c r="AC575" s="248"/>
      <c r="AD575" s="248"/>
      <c r="AE575" s="248"/>
      <c r="AF575" s="248"/>
      <c r="AG575" s="248"/>
      <c r="AH575" s="248"/>
      <c r="AI575" s="248"/>
      <c r="AJ575" s="248"/>
      <c r="AK575" s="248"/>
      <c r="AL575" s="248"/>
      <c r="AM575" s="248"/>
      <c r="AN575" s="248"/>
      <c r="AO575" s="248"/>
      <c r="AP575" s="248"/>
      <c r="AQ575" s="248"/>
    </row>
    <row r="576" spans="5:43" ht="18" customHeight="1">
      <c r="E576" s="250" t="s">
        <v>1266</v>
      </c>
      <c r="F576" s="248"/>
      <c r="G576" s="248"/>
      <c r="H576" s="248"/>
      <c r="I576" s="248"/>
      <c r="J576" s="248"/>
      <c r="K576" s="248"/>
      <c r="L576" s="248"/>
      <c r="M576" s="248"/>
      <c r="N576" s="248"/>
      <c r="O576" s="248"/>
      <c r="P576" s="248"/>
      <c r="Q576" s="248"/>
      <c r="R576" s="248"/>
      <c r="S576" s="248"/>
      <c r="T576" s="248"/>
      <c r="U576" s="248"/>
      <c r="V576" s="248"/>
      <c r="W576" s="248"/>
      <c r="X576" s="248"/>
      <c r="Y576" s="248"/>
      <c r="Z576" s="248"/>
      <c r="AA576" s="248"/>
      <c r="AB576" s="248"/>
      <c r="AC576" s="248"/>
      <c r="AD576" s="248"/>
      <c r="AE576" s="248"/>
      <c r="AF576" s="248"/>
      <c r="AG576" s="248"/>
      <c r="AH576" s="248"/>
      <c r="AI576" s="248"/>
      <c r="AJ576" s="248"/>
      <c r="AK576" s="248"/>
      <c r="AL576" s="248"/>
      <c r="AM576" s="248"/>
      <c r="AN576" s="248"/>
      <c r="AO576" s="248"/>
      <c r="AP576" s="248"/>
      <c r="AQ576" s="248"/>
    </row>
    <row r="577" spans="5:43" ht="18" customHeight="1">
      <c r="E577" s="250" t="s">
        <v>1420</v>
      </c>
      <c r="F577" s="248"/>
      <c r="G577" s="248"/>
      <c r="H577" s="248"/>
      <c r="I577" s="248"/>
      <c r="J577" s="248"/>
      <c r="K577" s="248"/>
      <c r="L577" s="248"/>
      <c r="M577" s="248"/>
      <c r="N577" s="248"/>
      <c r="O577" s="248"/>
      <c r="P577" s="248"/>
      <c r="Q577" s="248"/>
      <c r="R577" s="248"/>
      <c r="S577" s="248"/>
      <c r="T577" s="248"/>
      <c r="U577" s="248"/>
      <c r="V577" s="248"/>
      <c r="W577" s="248"/>
      <c r="X577" s="248"/>
      <c r="Y577" s="248"/>
      <c r="Z577" s="248"/>
      <c r="AA577" s="248"/>
      <c r="AB577" s="248"/>
      <c r="AC577" s="248"/>
      <c r="AD577" s="248"/>
      <c r="AE577" s="248"/>
      <c r="AF577" s="248"/>
      <c r="AG577" s="248"/>
      <c r="AH577" s="248"/>
      <c r="AI577" s="248"/>
      <c r="AJ577" s="248"/>
      <c r="AK577" s="248"/>
      <c r="AL577" s="248"/>
      <c r="AM577" s="248"/>
      <c r="AN577" s="248"/>
      <c r="AO577" s="248"/>
      <c r="AP577" s="248"/>
      <c r="AQ577" s="248"/>
    </row>
    <row r="578" spans="5:43" ht="18" customHeight="1">
      <c r="E578" s="250" t="s">
        <v>1414</v>
      </c>
      <c r="F578" s="248"/>
      <c r="G578" s="248"/>
      <c r="H578" s="248"/>
      <c r="I578" s="248"/>
      <c r="J578" s="248"/>
      <c r="K578" s="248"/>
      <c r="L578" s="248"/>
      <c r="M578" s="248"/>
      <c r="N578" s="248"/>
      <c r="O578" s="248"/>
      <c r="P578" s="248"/>
      <c r="Q578" s="248"/>
      <c r="R578" s="248"/>
      <c r="S578" s="248"/>
      <c r="T578" s="248"/>
      <c r="U578" s="248"/>
      <c r="V578" s="248"/>
      <c r="W578" s="248"/>
      <c r="X578" s="248"/>
      <c r="Y578" s="248"/>
      <c r="Z578" s="248"/>
      <c r="AA578" s="248"/>
      <c r="AB578" s="248"/>
      <c r="AC578" s="248"/>
      <c r="AD578" s="248"/>
      <c r="AE578" s="248"/>
      <c r="AF578" s="248"/>
      <c r="AG578" s="248"/>
      <c r="AH578" s="248"/>
      <c r="AI578" s="248"/>
      <c r="AJ578" s="248"/>
      <c r="AK578" s="248"/>
      <c r="AL578" s="248"/>
      <c r="AM578" s="248"/>
      <c r="AN578" s="248"/>
      <c r="AO578" s="248"/>
      <c r="AP578" s="248"/>
      <c r="AQ578" s="248"/>
    </row>
    <row r="579" spans="5:43" ht="18" customHeight="1">
      <c r="E579" s="250" t="s">
        <v>1580</v>
      </c>
      <c r="F579" s="248"/>
      <c r="G579" s="248"/>
      <c r="H579" s="248"/>
      <c r="I579" s="248"/>
      <c r="J579" s="248"/>
      <c r="K579" s="248"/>
      <c r="L579" s="248"/>
      <c r="M579" s="248"/>
      <c r="N579" s="248"/>
      <c r="O579" s="248"/>
      <c r="P579" s="248"/>
      <c r="Q579" s="248"/>
      <c r="R579" s="248"/>
      <c r="S579" s="248"/>
      <c r="T579" s="248"/>
      <c r="U579" s="248"/>
      <c r="V579" s="248"/>
      <c r="W579" s="248"/>
      <c r="X579" s="248"/>
      <c r="Y579" s="248"/>
      <c r="Z579" s="248"/>
      <c r="AA579" s="248"/>
      <c r="AB579" s="248"/>
      <c r="AC579" s="248"/>
      <c r="AD579" s="248"/>
      <c r="AE579" s="248"/>
      <c r="AF579" s="248"/>
      <c r="AG579" s="248"/>
      <c r="AH579" s="248"/>
      <c r="AI579" s="248"/>
      <c r="AJ579" s="248"/>
      <c r="AK579" s="248"/>
      <c r="AL579" s="248"/>
      <c r="AM579" s="248"/>
      <c r="AN579" s="248"/>
      <c r="AO579" s="248"/>
      <c r="AP579" s="248"/>
      <c r="AQ579" s="248"/>
    </row>
    <row r="580" spans="5:43" ht="18" customHeight="1">
      <c r="E580" s="251" t="s">
        <v>1566</v>
      </c>
      <c r="F580" s="248"/>
      <c r="G580" s="248"/>
      <c r="H580" s="248"/>
      <c r="I580" s="248"/>
      <c r="J580" s="248"/>
      <c r="K580" s="248"/>
      <c r="L580" s="248"/>
      <c r="M580" s="248"/>
      <c r="N580" s="248"/>
      <c r="O580" s="248"/>
      <c r="P580" s="248"/>
      <c r="Q580" s="248"/>
      <c r="R580" s="248"/>
      <c r="S580" s="248"/>
      <c r="T580" s="248"/>
      <c r="U580" s="248"/>
      <c r="V580" s="248"/>
      <c r="W580" s="248"/>
      <c r="X580" s="248"/>
      <c r="Y580" s="248"/>
      <c r="Z580" s="248"/>
      <c r="AA580" s="248"/>
      <c r="AB580" s="248"/>
      <c r="AC580" s="248"/>
      <c r="AD580" s="248"/>
      <c r="AE580" s="248"/>
      <c r="AF580" s="248"/>
      <c r="AG580" s="248"/>
      <c r="AH580" s="248"/>
      <c r="AI580" s="248"/>
      <c r="AJ580" s="248"/>
      <c r="AK580" s="248"/>
      <c r="AL580" s="248"/>
      <c r="AM580" s="248"/>
      <c r="AN580" s="248"/>
      <c r="AO580" s="248"/>
      <c r="AP580" s="248"/>
      <c r="AQ580" s="248"/>
    </row>
    <row r="581" spans="5:43" ht="18" customHeight="1">
      <c r="E581" s="250" t="s">
        <v>1567</v>
      </c>
      <c r="F581" s="248"/>
      <c r="G581" s="248"/>
      <c r="H581" s="248"/>
      <c r="I581" s="248"/>
      <c r="J581" s="248"/>
      <c r="K581" s="248"/>
      <c r="L581" s="248"/>
      <c r="M581" s="248"/>
      <c r="N581" s="248"/>
      <c r="O581" s="248"/>
      <c r="P581" s="248"/>
      <c r="Q581" s="248"/>
      <c r="R581" s="248"/>
      <c r="S581" s="248"/>
      <c r="T581" s="248"/>
      <c r="U581" s="248"/>
      <c r="V581" s="248"/>
      <c r="W581" s="248"/>
      <c r="X581" s="248"/>
      <c r="Y581" s="248"/>
      <c r="Z581" s="248"/>
      <c r="AA581" s="248"/>
      <c r="AB581" s="248"/>
      <c r="AC581" s="248"/>
      <c r="AD581" s="248"/>
      <c r="AE581" s="248"/>
      <c r="AF581" s="248"/>
      <c r="AG581" s="248"/>
      <c r="AH581" s="248"/>
      <c r="AI581" s="248"/>
      <c r="AJ581" s="248"/>
      <c r="AK581" s="248"/>
      <c r="AL581" s="248"/>
      <c r="AM581" s="248"/>
      <c r="AN581" s="248"/>
      <c r="AO581" s="248"/>
      <c r="AP581" s="248"/>
      <c r="AQ581" s="248"/>
    </row>
    <row r="582" spans="5:43" ht="18" customHeight="1">
      <c r="E582" s="250" t="s">
        <v>1581</v>
      </c>
      <c r="F582" s="248"/>
      <c r="G582" s="248"/>
      <c r="H582" s="248"/>
      <c r="I582" s="248"/>
      <c r="J582" s="248"/>
      <c r="K582" s="248"/>
      <c r="L582" s="248"/>
      <c r="M582" s="248"/>
      <c r="N582" s="248"/>
      <c r="O582" s="248"/>
      <c r="P582" s="248"/>
      <c r="Q582" s="248"/>
      <c r="R582" s="248"/>
      <c r="S582" s="248"/>
      <c r="T582" s="248"/>
      <c r="U582" s="248"/>
      <c r="V582" s="248"/>
      <c r="W582" s="248"/>
      <c r="X582" s="248"/>
      <c r="Y582" s="248"/>
      <c r="Z582" s="248"/>
      <c r="AA582" s="248"/>
      <c r="AB582" s="248"/>
      <c r="AC582" s="248"/>
      <c r="AD582" s="248"/>
      <c r="AE582" s="248"/>
      <c r="AF582" s="248"/>
      <c r="AG582" s="248"/>
      <c r="AH582" s="248"/>
      <c r="AI582" s="248"/>
      <c r="AJ582" s="248"/>
      <c r="AK582" s="248"/>
      <c r="AL582" s="248"/>
      <c r="AM582" s="248"/>
      <c r="AN582" s="248"/>
      <c r="AO582" s="248"/>
      <c r="AP582" s="248"/>
      <c r="AQ582" s="248"/>
    </row>
    <row r="583" spans="5:43" ht="18" customHeight="1">
      <c r="E583" s="250" t="s">
        <v>1582</v>
      </c>
      <c r="F583" s="248"/>
      <c r="G583" s="248"/>
      <c r="H583" s="248"/>
      <c r="I583" s="248"/>
      <c r="J583" s="248"/>
      <c r="K583" s="248"/>
      <c r="L583" s="248"/>
      <c r="M583" s="248"/>
      <c r="N583" s="248"/>
      <c r="O583" s="248"/>
      <c r="P583" s="248"/>
      <c r="Q583" s="248"/>
      <c r="R583" s="248"/>
      <c r="S583" s="248"/>
      <c r="T583" s="248"/>
      <c r="U583" s="248"/>
      <c r="V583" s="248"/>
      <c r="W583" s="248"/>
      <c r="X583" s="248"/>
      <c r="Y583" s="248"/>
      <c r="Z583" s="248"/>
      <c r="AA583" s="248"/>
      <c r="AB583" s="248"/>
      <c r="AC583" s="248"/>
      <c r="AD583" s="248"/>
      <c r="AE583" s="248"/>
      <c r="AF583" s="248"/>
      <c r="AG583" s="248"/>
      <c r="AH583" s="248"/>
      <c r="AI583" s="248"/>
      <c r="AJ583" s="248"/>
      <c r="AK583" s="248"/>
      <c r="AL583" s="248"/>
      <c r="AM583" s="248"/>
      <c r="AN583" s="248"/>
      <c r="AO583" s="248"/>
      <c r="AP583" s="248"/>
      <c r="AQ583" s="248"/>
    </row>
    <row r="584" spans="5:43" ht="18" customHeight="1">
      <c r="E584" s="250" t="s">
        <v>1380</v>
      </c>
      <c r="F584" s="248"/>
      <c r="G584" s="248"/>
      <c r="H584" s="248"/>
      <c r="I584" s="248"/>
      <c r="J584" s="248"/>
      <c r="K584" s="248"/>
      <c r="L584" s="248"/>
      <c r="M584" s="248"/>
      <c r="N584" s="248"/>
      <c r="O584" s="248"/>
      <c r="P584" s="248"/>
      <c r="Q584" s="248"/>
      <c r="R584" s="248"/>
      <c r="S584" s="248"/>
      <c r="T584" s="248"/>
      <c r="U584" s="248"/>
      <c r="V584" s="248"/>
      <c r="W584" s="248"/>
      <c r="X584" s="248"/>
      <c r="Y584" s="248"/>
      <c r="Z584" s="248"/>
      <c r="AA584" s="248"/>
      <c r="AB584" s="248"/>
      <c r="AC584" s="248"/>
      <c r="AD584" s="248"/>
      <c r="AE584" s="248"/>
      <c r="AF584" s="248"/>
      <c r="AG584" s="248"/>
      <c r="AH584" s="248"/>
      <c r="AI584" s="248"/>
      <c r="AJ584" s="248"/>
      <c r="AK584" s="248"/>
      <c r="AL584" s="248"/>
      <c r="AM584" s="248"/>
      <c r="AN584" s="248"/>
      <c r="AO584" s="248"/>
      <c r="AP584" s="248"/>
      <c r="AQ584" s="248"/>
    </row>
    <row r="585" spans="5:43" ht="18" customHeight="1">
      <c r="E585" s="250" t="s">
        <v>1420</v>
      </c>
      <c r="F585" s="248"/>
      <c r="G585" s="248"/>
      <c r="H585" s="248"/>
      <c r="I585" s="248"/>
      <c r="J585" s="248"/>
      <c r="K585" s="248"/>
      <c r="L585" s="248"/>
      <c r="M585" s="248"/>
      <c r="N585" s="248"/>
      <c r="O585" s="248"/>
      <c r="P585" s="248"/>
      <c r="Q585" s="248"/>
      <c r="R585" s="248"/>
      <c r="S585" s="248"/>
      <c r="T585" s="248"/>
      <c r="U585" s="248"/>
      <c r="V585" s="248"/>
      <c r="W585" s="248"/>
      <c r="X585" s="248"/>
      <c r="Y585" s="248"/>
      <c r="Z585" s="248"/>
      <c r="AA585" s="248"/>
      <c r="AB585" s="248"/>
      <c r="AC585" s="248"/>
      <c r="AD585" s="248"/>
      <c r="AE585" s="248"/>
      <c r="AF585" s="248"/>
      <c r="AG585" s="248"/>
      <c r="AH585" s="248"/>
      <c r="AI585" s="248"/>
      <c r="AJ585" s="248"/>
      <c r="AK585" s="248"/>
      <c r="AL585" s="248"/>
      <c r="AM585" s="248"/>
      <c r="AN585" s="248"/>
      <c r="AO585" s="248"/>
      <c r="AP585" s="248"/>
      <c r="AQ585" s="248"/>
    </row>
    <row r="586" spans="5:43" ht="18" customHeight="1">
      <c r="E586" s="251" t="s">
        <v>1570</v>
      </c>
      <c r="F586" s="248"/>
      <c r="G586" s="248"/>
      <c r="H586" s="248"/>
      <c r="I586" s="248"/>
      <c r="J586" s="248"/>
      <c r="K586" s="248"/>
      <c r="L586" s="248"/>
      <c r="M586" s="248"/>
      <c r="N586" s="248"/>
      <c r="O586" s="248"/>
      <c r="P586" s="248"/>
      <c r="Q586" s="248"/>
      <c r="R586" s="248"/>
      <c r="S586" s="248"/>
      <c r="T586" s="248"/>
      <c r="U586" s="248"/>
      <c r="V586" s="248"/>
      <c r="W586" s="248"/>
      <c r="X586" s="248"/>
      <c r="Y586" s="248"/>
      <c r="Z586" s="248"/>
      <c r="AA586" s="248"/>
      <c r="AB586" s="248"/>
      <c r="AC586" s="248"/>
      <c r="AD586" s="248"/>
      <c r="AE586" s="248"/>
      <c r="AF586" s="248"/>
      <c r="AG586" s="248"/>
      <c r="AH586" s="248"/>
      <c r="AI586" s="248"/>
      <c r="AJ586" s="248"/>
      <c r="AK586" s="248"/>
      <c r="AL586" s="248"/>
      <c r="AM586" s="248"/>
      <c r="AN586" s="248"/>
      <c r="AO586" s="248"/>
      <c r="AP586" s="248"/>
      <c r="AQ586" s="248"/>
    </row>
    <row r="587" spans="5:43" ht="18" customHeight="1">
      <c r="E587" s="250" t="s">
        <v>1571</v>
      </c>
      <c r="F587" s="248"/>
      <c r="G587" s="248"/>
      <c r="H587" s="248"/>
      <c r="I587" s="248"/>
      <c r="J587" s="248"/>
      <c r="K587" s="248"/>
      <c r="L587" s="248"/>
      <c r="M587" s="248"/>
      <c r="N587" s="248"/>
      <c r="O587" s="248"/>
      <c r="P587" s="248"/>
      <c r="Q587" s="248"/>
      <c r="R587" s="248"/>
      <c r="S587" s="248"/>
      <c r="T587" s="248"/>
      <c r="U587" s="248"/>
      <c r="V587" s="248"/>
      <c r="W587" s="248"/>
      <c r="X587" s="248"/>
      <c r="Y587" s="248"/>
      <c r="Z587" s="248"/>
      <c r="AA587" s="248"/>
      <c r="AB587" s="248"/>
      <c r="AC587" s="248"/>
      <c r="AD587" s="248"/>
      <c r="AE587" s="248"/>
      <c r="AF587" s="248"/>
      <c r="AG587" s="248"/>
      <c r="AH587" s="248"/>
      <c r="AI587" s="248"/>
      <c r="AJ587" s="248"/>
      <c r="AK587" s="248"/>
      <c r="AL587" s="248"/>
      <c r="AM587" s="248"/>
      <c r="AN587" s="248"/>
      <c r="AO587" s="248"/>
      <c r="AP587" s="248"/>
      <c r="AQ587" s="248"/>
    </row>
    <row r="588" spans="5:43" ht="18" customHeight="1">
      <c r="E588" s="250" t="s">
        <v>1572</v>
      </c>
      <c r="F588" s="248"/>
      <c r="G588" s="248"/>
      <c r="H588" s="248"/>
      <c r="I588" s="248"/>
      <c r="J588" s="248"/>
      <c r="K588" s="248"/>
      <c r="L588" s="248"/>
      <c r="M588" s="248"/>
      <c r="N588" s="248"/>
      <c r="O588" s="248"/>
      <c r="P588" s="248"/>
      <c r="Q588" s="248"/>
      <c r="R588" s="248"/>
      <c r="S588" s="248"/>
      <c r="T588" s="248"/>
      <c r="U588" s="248"/>
      <c r="V588" s="248"/>
      <c r="W588" s="248"/>
      <c r="X588" s="248"/>
      <c r="Y588" s="248"/>
      <c r="Z588" s="248"/>
      <c r="AA588" s="248"/>
      <c r="AB588" s="248"/>
      <c r="AC588" s="248"/>
      <c r="AD588" s="248"/>
      <c r="AE588" s="248"/>
      <c r="AF588" s="248"/>
      <c r="AG588" s="248"/>
      <c r="AH588" s="248"/>
      <c r="AI588" s="248"/>
      <c r="AJ588" s="248"/>
      <c r="AK588" s="248"/>
      <c r="AL588" s="248"/>
      <c r="AM588" s="248"/>
      <c r="AN588" s="248"/>
      <c r="AO588" s="248"/>
      <c r="AP588" s="248"/>
      <c r="AQ588" s="248"/>
    </row>
    <row r="589" spans="5:43" ht="18" customHeight="1">
      <c r="E589" s="250" t="s">
        <v>1583</v>
      </c>
      <c r="F589" s="248"/>
      <c r="G589" s="248"/>
      <c r="H589" s="248"/>
      <c r="I589" s="248"/>
      <c r="J589" s="248"/>
      <c r="K589" s="248"/>
      <c r="L589" s="248"/>
      <c r="M589" s="248"/>
      <c r="N589" s="248"/>
      <c r="O589" s="248"/>
      <c r="P589" s="248"/>
      <c r="Q589" s="248"/>
      <c r="R589" s="248"/>
      <c r="S589" s="248"/>
      <c r="T589" s="248"/>
      <c r="U589" s="248"/>
      <c r="V589" s="248"/>
      <c r="W589" s="248"/>
      <c r="X589" s="248"/>
      <c r="Y589" s="248"/>
      <c r="Z589" s="248"/>
      <c r="AA589" s="248"/>
      <c r="AB589" s="248"/>
      <c r="AC589" s="248"/>
      <c r="AD589" s="248"/>
      <c r="AE589" s="248"/>
      <c r="AF589" s="248"/>
      <c r="AG589" s="248"/>
      <c r="AH589" s="248"/>
      <c r="AI589" s="248"/>
      <c r="AJ589" s="248"/>
      <c r="AK589" s="248"/>
      <c r="AL589" s="248"/>
      <c r="AM589" s="248"/>
      <c r="AN589" s="248"/>
      <c r="AO589" s="248"/>
      <c r="AP589" s="248"/>
      <c r="AQ589" s="248"/>
    </row>
    <row r="590" spans="5:43" ht="18" customHeight="1">
      <c r="E590" s="250" t="s">
        <v>1584</v>
      </c>
      <c r="F590" s="248"/>
      <c r="G590" s="248"/>
      <c r="H590" s="248"/>
      <c r="I590" s="248"/>
      <c r="J590" s="248"/>
      <c r="K590" s="248"/>
      <c r="L590" s="248"/>
      <c r="M590" s="248"/>
      <c r="N590" s="248"/>
      <c r="O590" s="248"/>
      <c r="P590" s="248"/>
      <c r="Q590" s="248"/>
      <c r="R590" s="248"/>
      <c r="S590" s="248"/>
      <c r="T590" s="248"/>
      <c r="U590" s="248"/>
      <c r="V590" s="248"/>
      <c r="W590" s="248"/>
      <c r="X590" s="248"/>
      <c r="Y590" s="248"/>
      <c r="Z590" s="248"/>
      <c r="AA590" s="248"/>
      <c r="AB590" s="248"/>
      <c r="AC590" s="248"/>
      <c r="AD590" s="248"/>
      <c r="AE590" s="248"/>
      <c r="AF590" s="248"/>
      <c r="AG590" s="248"/>
      <c r="AH590" s="248"/>
      <c r="AI590" s="248"/>
      <c r="AJ590" s="248"/>
      <c r="AK590" s="248"/>
      <c r="AL590" s="248"/>
      <c r="AM590" s="248"/>
      <c r="AN590" s="248"/>
      <c r="AO590" s="248"/>
      <c r="AP590" s="248"/>
      <c r="AQ590" s="248"/>
    </row>
    <row r="591" spans="5:43" ht="18" customHeight="1">
      <c r="E591" s="250" t="s">
        <v>1575</v>
      </c>
      <c r="F591" s="248"/>
      <c r="G591" s="248"/>
      <c r="H591" s="248"/>
      <c r="I591" s="248"/>
      <c r="J591" s="248"/>
      <c r="K591" s="248"/>
      <c r="L591" s="248"/>
      <c r="M591" s="248"/>
      <c r="N591" s="248"/>
      <c r="O591" s="248"/>
      <c r="P591" s="248"/>
      <c r="Q591" s="248"/>
      <c r="R591" s="248"/>
      <c r="S591" s="248"/>
      <c r="T591" s="248"/>
      <c r="U591" s="248"/>
      <c r="V591" s="248"/>
      <c r="W591" s="248"/>
      <c r="X591" s="248"/>
      <c r="Y591" s="248"/>
      <c r="Z591" s="248"/>
      <c r="AA591" s="248"/>
      <c r="AB591" s="248"/>
      <c r="AC591" s="248"/>
      <c r="AD591" s="248"/>
      <c r="AE591" s="248"/>
      <c r="AF591" s="248"/>
      <c r="AG591" s="248"/>
      <c r="AH591" s="248"/>
      <c r="AI591" s="248"/>
      <c r="AJ591" s="248"/>
      <c r="AK591" s="248"/>
      <c r="AL591" s="248"/>
      <c r="AM591" s="248"/>
      <c r="AN591" s="248"/>
      <c r="AO591" s="248"/>
      <c r="AP591" s="248"/>
      <c r="AQ591" s="248"/>
    </row>
    <row r="592" spans="5:43" ht="18" customHeight="1">
      <c r="E592" s="250" t="s">
        <v>1266</v>
      </c>
      <c r="F592" s="248"/>
      <c r="G592" s="248"/>
      <c r="H592" s="248"/>
      <c r="I592" s="248"/>
      <c r="J592" s="248"/>
      <c r="K592" s="248"/>
      <c r="L592" s="248"/>
      <c r="M592" s="248"/>
      <c r="N592" s="248"/>
      <c r="O592" s="248"/>
      <c r="P592" s="248"/>
      <c r="Q592" s="248"/>
      <c r="R592" s="248"/>
      <c r="S592" s="248"/>
      <c r="T592" s="248"/>
      <c r="U592" s="248"/>
      <c r="V592" s="248"/>
      <c r="W592" s="248"/>
      <c r="X592" s="248"/>
      <c r="Y592" s="248"/>
      <c r="Z592" s="248"/>
      <c r="AA592" s="248"/>
      <c r="AB592" s="248"/>
      <c r="AC592" s="248"/>
      <c r="AD592" s="248"/>
      <c r="AE592" s="248"/>
      <c r="AF592" s="248"/>
      <c r="AG592" s="248"/>
      <c r="AH592" s="248"/>
      <c r="AI592" s="248"/>
      <c r="AJ592" s="248"/>
      <c r="AK592" s="248"/>
      <c r="AL592" s="248"/>
      <c r="AM592" s="248"/>
      <c r="AN592" s="248"/>
      <c r="AO592" s="248"/>
      <c r="AP592" s="248"/>
      <c r="AQ592" s="248"/>
    </row>
    <row r="593" spans="5:43" ht="18" customHeight="1">
      <c r="E593" s="250" t="s">
        <v>1576</v>
      </c>
      <c r="F593" s="248"/>
      <c r="G593" s="248"/>
      <c r="H593" s="248"/>
      <c r="I593" s="248"/>
      <c r="J593" s="248"/>
      <c r="K593" s="248"/>
      <c r="L593" s="248"/>
      <c r="M593" s="248"/>
      <c r="N593" s="248"/>
      <c r="O593" s="248"/>
      <c r="P593" s="248"/>
      <c r="Q593" s="248"/>
      <c r="R593" s="248"/>
      <c r="S593" s="248"/>
      <c r="T593" s="248"/>
      <c r="U593" s="248"/>
      <c r="V593" s="248"/>
      <c r="W593" s="248"/>
      <c r="X593" s="248"/>
      <c r="Y593" s="248"/>
      <c r="Z593" s="248"/>
      <c r="AA593" s="248"/>
      <c r="AB593" s="248"/>
      <c r="AC593" s="248"/>
      <c r="AD593" s="248"/>
      <c r="AE593" s="248"/>
      <c r="AF593" s="248"/>
      <c r="AG593" s="248"/>
      <c r="AH593" s="248"/>
      <c r="AI593" s="248"/>
      <c r="AJ593" s="248"/>
      <c r="AK593" s="248"/>
      <c r="AL593" s="248"/>
      <c r="AM593" s="248"/>
      <c r="AN593" s="248"/>
      <c r="AO593" s="248"/>
      <c r="AP593" s="248"/>
      <c r="AQ593" s="248"/>
    </row>
    <row r="594" spans="5:43" ht="18" customHeight="1">
      <c r="E594" s="250" t="s">
        <v>1577</v>
      </c>
      <c r="F594" s="248"/>
      <c r="G594" s="248"/>
      <c r="H594" s="248"/>
      <c r="I594" s="248"/>
      <c r="J594" s="248"/>
      <c r="K594" s="248"/>
      <c r="L594" s="248"/>
      <c r="M594" s="248"/>
      <c r="N594" s="248"/>
      <c r="O594" s="248"/>
      <c r="P594" s="248"/>
      <c r="Q594" s="248"/>
      <c r="R594" s="248"/>
      <c r="S594" s="248"/>
      <c r="T594" s="248"/>
      <c r="U594" s="248"/>
      <c r="V594" s="248"/>
      <c r="W594" s="248"/>
      <c r="X594" s="248"/>
      <c r="Y594" s="248"/>
      <c r="Z594" s="248"/>
      <c r="AA594" s="248"/>
      <c r="AB594" s="248"/>
      <c r="AC594" s="248"/>
      <c r="AD594" s="248"/>
      <c r="AE594" s="248"/>
      <c r="AF594" s="248"/>
      <c r="AG594" s="248"/>
      <c r="AH594" s="248"/>
      <c r="AI594" s="248"/>
      <c r="AJ594" s="248"/>
      <c r="AK594" s="248"/>
      <c r="AL594" s="248"/>
      <c r="AM594" s="248"/>
      <c r="AN594" s="248"/>
      <c r="AO594" s="248"/>
      <c r="AP594" s="248"/>
      <c r="AQ594" s="248"/>
    </row>
    <row r="595" spans="5:43" ht="18" customHeight="1">
      <c r="E595" s="250" t="s">
        <v>1585</v>
      </c>
      <c r="F595" s="248"/>
      <c r="G595" s="248"/>
      <c r="H595" s="248"/>
      <c r="I595" s="248"/>
      <c r="J595" s="248"/>
      <c r="K595" s="248"/>
      <c r="L595" s="248"/>
      <c r="M595" s="248"/>
      <c r="N595" s="248"/>
      <c r="O595" s="248"/>
      <c r="P595" s="248"/>
      <c r="Q595" s="248"/>
      <c r="R595" s="248"/>
      <c r="S595" s="248"/>
      <c r="T595" s="248"/>
      <c r="U595" s="248"/>
      <c r="V595" s="248"/>
      <c r="W595" s="248"/>
      <c r="X595" s="248"/>
      <c r="Y595" s="248"/>
      <c r="Z595" s="248"/>
      <c r="AA595" s="248"/>
      <c r="AB595" s="248"/>
      <c r="AC595" s="248"/>
      <c r="AD595" s="248"/>
      <c r="AE595" s="248"/>
      <c r="AF595" s="248"/>
      <c r="AG595" s="248"/>
      <c r="AH595" s="248"/>
      <c r="AI595" s="248"/>
      <c r="AJ595" s="248"/>
      <c r="AK595" s="248"/>
      <c r="AL595" s="248"/>
      <c r="AM595" s="248"/>
      <c r="AN595" s="248"/>
      <c r="AO595" s="248"/>
      <c r="AP595" s="248"/>
      <c r="AQ595" s="248"/>
    </row>
    <row r="596" spans="5:43" ht="18" customHeight="1">
      <c r="E596" s="250" t="s">
        <v>1586</v>
      </c>
      <c r="F596" s="248"/>
      <c r="G596" s="248"/>
      <c r="H596" s="248"/>
      <c r="I596" s="248"/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  <c r="AA596" s="248"/>
      <c r="AB596" s="248"/>
      <c r="AC596" s="248"/>
      <c r="AD596" s="248"/>
      <c r="AE596" s="248"/>
      <c r="AF596" s="248"/>
      <c r="AG596" s="248"/>
      <c r="AH596" s="248"/>
      <c r="AI596" s="248"/>
      <c r="AJ596" s="248"/>
      <c r="AK596" s="248"/>
      <c r="AL596" s="248"/>
      <c r="AM596" s="248"/>
      <c r="AN596" s="248"/>
      <c r="AO596" s="248"/>
      <c r="AP596" s="248"/>
      <c r="AQ596" s="248"/>
    </row>
    <row r="597" spans="5:43" ht="18" customHeight="1">
      <c r="E597" s="250" t="s">
        <v>1575</v>
      </c>
      <c r="F597" s="248"/>
      <c r="G597" s="248"/>
      <c r="H597" s="248"/>
      <c r="I597" s="248"/>
      <c r="J597" s="248"/>
      <c r="K597" s="248"/>
      <c r="L597" s="248"/>
      <c r="M597" s="248"/>
      <c r="N597" s="248"/>
      <c r="O597" s="248"/>
      <c r="P597" s="248"/>
      <c r="Q597" s="248"/>
      <c r="R597" s="248"/>
      <c r="S597" s="248"/>
      <c r="T597" s="248"/>
      <c r="U597" s="248"/>
      <c r="V597" s="248"/>
      <c r="W597" s="248"/>
      <c r="X597" s="248"/>
      <c r="Y597" s="248"/>
      <c r="Z597" s="248"/>
      <c r="AA597" s="248"/>
      <c r="AB597" s="248"/>
      <c r="AC597" s="248"/>
      <c r="AD597" s="248"/>
      <c r="AE597" s="248"/>
      <c r="AF597" s="248"/>
      <c r="AG597" s="248"/>
      <c r="AH597" s="248"/>
      <c r="AI597" s="248"/>
      <c r="AJ597" s="248"/>
      <c r="AK597" s="248"/>
      <c r="AL597" s="248"/>
      <c r="AM597" s="248"/>
      <c r="AN597" s="248"/>
      <c r="AO597" s="248"/>
      <c r="AP597" s="248"/>
      <c r="AQ597" s="248"/>
    </row>
    <row r="598" spans="5:43" ht="18" customHeight="1">
      <c r="E598" s="250" t="s">
        <v>1266</v>
      </c>
      <c r="F598" s="248"/>
      <c r="G598" s="248"/>
      <c r="H598" s="248"/>
      <c r="I598" s="248"/>
      <c r="J598" s="248"/>
      <c r="K598" s="248"/>
      <c r="L598" s="248"/>
      <c r="M598" s="248"/>
      <c r="N598" s="248"/>
      <c r="O598" s="248"/>
      <c r="P598" s="248"/>
      <c r="Q598" s="248"/>
      <c r="R598" s="248"/>
      <c r="S598" s="248"/>
      <c r="T598" s="248"/>
      <c r="U598" s="248"/>
      <c r="V598" s="248"/>
      <c r="W598" s="248"/>
      <c r="X598" s="248"/>
      <c r="Y598" s="248"/>
      <c r="Z598" s="248"/>
      <c r="AA598" s="248"/>
      <c r="AB598" s="248"/>
      <c r="AC598" s="248"/>
      <c r="AD598" s="248"/>
      <c r="AE598" s="248"/>
      <c r="AF598" s="248"/>
      <c r="AG598" s="248"/>
      <c r="AH598" s="248"/>
      <c r="AI598" s="248"/>
      <c r="AJ598" s="248"/>
      <c r="AK598" s="248"/>
      <c r="AL598" s="248"/>
      <c r="AM598" s="248"/>
      <c r="AN598" s="248"/>
      <c r="AO598" s="248"/>
      <c r="AP598" s="248"/>
      <c r="AQ598" s="248"/>
    </row>
    <row r="599" spans="5:43" ht="18" customHeight="1">
      <c r="E599" s="250" t="s">
        <v>1420</v>
      </c>
      <c r="F599" s="248"/>
      <c r="G599" s="248"/>
      <c r="H599" s="248"/>
      <c r="I599" s="248"/>
      <c r="J599" s="248"/>
      <c r="K599" s="248"/>
      <c r="L599" s="248"/>
      <c r="M599" s="248"/>
      <c r="N599" s="248"/>
      <c r="O599" s="248"/>
      <c r="P599" s="248"/>
      <c r="Q599" s="248"/>
      <c r="R599" s="248"/>
      <c r="S599" s="248"/>
      <c r="T599" s="248"/>
      <c r="U599" s="248"/>
      <c r="V599" s="248"/>
      <c r="W599" s="248"/>
      <c r="X599" s="248"/>
      <c r="Y599" s="248"/>
      <c r="Z599" s="248"/>
      <c r="AA599" s="248"/>
      <c r="AB599" s="248"/>
      <c r="AC599" s="248"/>
      <c r="AD599" s="248"/>
      <c r="AE599" s="248"/>
      <c r="AF599" s="248"/>
      <c r="AG599" s="248"/>
      <c r="AH599" s="248"/>
      <c r="AI599" s="248"/>
      <c r="AJ599" s="248"/>
      <c r="AK599" s="248"/>
      <c r="AL599" s="248"/>
      <c r="AM599" s="248"/>
      <c r="AN599" s="248"/>
      <c r="AO599" s="248"/>
      <c r="AP599" s="248"/>
      <c r="AQ599" s="248"/>
    </row>
    <row r="600" spans="5:43" ht="18" customHeight="1">
      <c r="E600" s="250" t="s">
        <v>1414</v>
      </c>
      <c r="F600" s="248"/>
      <c r="G600" s="248"/>
      <c r="H600" s="248"/>
      <c r="I600" s="248"/>
      <c r="J600" s="248"/>
      <c r="K600" s="248"/>
      <c r="L600" s="248"/>
      <c r="M600" s="248"/>
      <c r="N600" s="248"/>
      <c r="O600" s="248"/>
      <c r="P600" s="248"/>
      <c r="Q600" s="248"/>
      <c r="R600" s="248"/>
      <c r="S600" s="248"/>
      <c r="T600" s="248"/>
      <c r="U600" s="248"/>
      <c r="V600" s="248"/>
      <c r="W600" s="248"/>
      <c r="X600" s="248"/>
      <c r="Y600" s="248"/>
      <c r="Z600" s="248"/>
      <c r="AA600" s="248"/>
      <c r="AB600" s="248"/>
      <c r="AC600" s="248"/>
      <c r="AD600" s="248"/>
      <c r="AE600" s="248"/>
      <c r="AF600" s="248"/>
      <c r="AG600" s="248"/>
      <c r="AH600" s="248"/>
      <c r="AI600" s="248"/>
      <c r="AJ600" s="248"/>
      <c r="AK600" s="248"/>
      <c r="AL600" s="248"/>
      <c r="AM600" s="248"/>
      <c r="AN600" s="248"/>
      <c r="AO600" s="248"/>
      <c r="AP600" s="248"/>
      <c r="AQ600" s="248"/>
    </row>
    <row r="601" spans="5:43" ht="18" customHeight="1">
      <c r="E601" s="251" t="s">
        <v>1587</v>
      </c>
      <c r="F601" s="248"/>
      <c r="G601" s="248"/>
      <c r="H601" s="248"/>
      <c r="I601" s="248"/>
      <c r="J601" s="248"/>
      <c r="K601" s="248"/>
      <c r="L601" s="248"/>
      <c r="M601" s="248"/>
      <c r="N601" s="248"/>
      <c r="O601" s="248"/>
      <c r="P601" s="248"/>
      <c r="Q601" s="248"/>
      <c r="R601" s="248"/>
      <c r="S601" s="248"/>
      <c r="T601" s="248"/>
      <c r="U601" s="248"/>
      <c r="V601" s="248"/>
      <c r="W601" s="248"/>
      <c r="X601" s="248"/>
      <c r="Y601" s="248"/>
      <c r="Z601" s="248"/>
      <c r="AA601" s="248"/>
      <c r="AB601" s="248"/>
      <c r="AC601" s="248"/>
      <c r="AD601" s="248"/>
      <c r="AE601" s="248"/>
      <c r="AF601" s="248"/>
      <c r="AG601" s="248"/>
      <c r="AH601" s="248"/>
      <c r="AI601" s="248"/>
      <c r="AJ601" s="248"/>
      <c r="AK601" s="248"/>
      <c r="AL601" s="248"/>
      <c r="AM601" s="248"/>
      <c r="AN601" s="248"/>
      <c r="AO601" s="248"/>
      <c r="AP601" s="248"/>
      <c r="AQ601" s="248"/>
    </row>
    <row r="602" spans="5:43" ht="18" customHeight="1">
      <c r="E602" s="250" t="s">
        <v>1588</v>
      </c>
      <c r="F602" s="248"/>
      <c r="G602" s="248"/>
      <c r="H602" s="248"/>
      <c r="I602" s="248"/>
      <c r="J602" s="248"/>
      <c r="K602" s="248"/>
      <c r="L602" s="248"/>
      <c r="M602" s="248"/>
      <c r="N602" s="248"/>
      <c r="O602" s="248"/>
      <c r="P602" s="248"/>
      <c r="Q602" s="248"/>
      <c r="R602" s="248"/>
      <c r="S602" s="248"/>
      <c r="T602" s="248"/>
      <c r="U602" s="248"/>
      <c r="V602" s="248"/>
      <c r="W602" s="248"/>
      <c r="X602" s="248"/>
      <c r="Y602" s="248"/>
      <c r="Z602" s="248"/>
      <c r="AA602" s="248"/>
      <c r="AB602" s="248"/>
      <c r="AC602" s="248"/>
      <c r="AD602" s="248"/>
      <c r="AE602" s="248"/>
      <c r="AF602" s="248"/>
      <c r="AG602" s="248"/>
      <c r="AH602" s="248"/>
      <c r="AI602" s="248"/>
      <c r="AJ602" s="248"/>
      <c r="AK602" s="248"/>
      <c r="AL602" s="248"/>
      <c r="AM602" s="248"/>
      <c r="AN602" s="248"/>
      <c r="AO602" s="248"/>
      <c r="AP602" s="248"/>
      <c r="AQ602" s="248"/>
    </row>
    <row r="603" spans="5:43" ht="18" customHeight="1">
      <c r="E603" s="251" t="s">
        <v>1566</v>
      </c>
      <c r="F603" s="248"/>
      <c r="G603" s="248"/>
      <c r="H603" s="248"/>
      <c r="I603" s="248"/>
      <c r="J603" s="248"/>
      <c r="K603" s="248"/>
      <c r="L603" s="248"/>
      <c r="M603" s="248"/>
      <c r="N603" s="248"/>
      <c r="O603" s="248"/>
      <c r="P603" s="248"/>
      <c r="Q603" s="248"/>
      <c r="R603" s="248"/>
      <c r="S603" s="248"/>
      <c r="T603" s="248"/>
      <c r="U603" s="248"/>
      <c r="V603" s="248"/>
      <c r="W603" s="248"/>
      <c r="X603" s="248"/>
      <c r="Y603" s="248"/>
      <c r="Z603" s="248"/>
      <c r="AA603" s="248"/>
      <c r="AB603" s="248"/>
      <c r="AC603" s="248"/>
      <c r="AD603" s="248"/>
      <c r="AE603" s="248"/>
      <c r="AF603" s="248"/>
      <c r="AG603" s="248"/>
      <c r="AH603" s="248"/>
      <c r="AI603" s="248"/>
      <c r="AJ603" s="248"/>
      <c r="AK603" s="248"/>
      <c r="AL603" s="248"/>
      <c r="AM603" s="248"/>
      <c r="AN603" s="248"/>
      <c r="AO603" s="248"/>
      <c r="AP603" s="248"/>
      <c r="AQ603" s="248"/>
    </row>
    <row r="604" spans="5:43" ht="18" customHeight="1">
      <c r="E604" s="250" t="s">
        <v>1589</v>
      </c>
      <c r="F604" s="248"/>
      <c r="G604" s="248"/>
      <c r="H604" s="248"/>
      <c r="I604" s="248"/>
      <c r="J604" s="248"/>
      <c r="K604" s="248"/>
      <c r="L604" s="248"/>
      <c r="M604" s="248"/>
      <c r="N604" s="248"/>
      <c r="O604" s="248"/>
      <c r="P604" s="248"/>
      <c r="Q604" s="248"/>
      <c r="R604" s="248"/>
      <c r="S604" s="248"/>
      <c r="T604" s="248"/>
      <c r="U604" s="248"/>
      <c r="V604" s="248"/>
      <c r="W604" s="248"/>
      <c r="X604" s="248"/>
      <c r="Y604" s="248"/>
      <c r="Z604" s="248"/>
      <c r="AA604" s="248"/>
      <c r="AB604" s="248"/>
      <c r="AC604" s="248"/>
      <c r="AD604" s="248"/>
      <c r="AE604" s="248"/>
      <c r="AF604" s="248"/>
      <c r="AG604" s="248"/>
      <c r="AH604" s="248"/>
      <c r="AI604" s="248"/>
      <c r="AJ604" s="248"/>
      <c r="AK604" s="248"/>
      <c r="AL604" s="248"/>
      <c r="AM604" s="248"/>
      <c r="AN604" s="248"/>
      <c r="AO604" s="248"/>
      <c r="AP604" s="248"/>
      <c r="AQ604" s="248"/>
    </row>
    <row r="605" spans="5:43" ht="18" customHeight="1">
      <c r="E605" s="250" t="s">
        <v>1590</v>
      </c>
      <c r="F605" s="248"/>
      <c r="G605" s="248"/>
      <c r="H605" s="248"/>
      <c r="I605" s="248"/>
      <c r="J605" s="248"/>
      <c r="K605" s="248"/>
      <c r="L605" s="248"/>
      <c r="M605" s="248"/>
      <c r="N605" s="248"/>
      <c r="O605" s="248"/>
      <c r="P605" s="248"/>
      <c r="Q605" s="248"/>
      <c r="R605" s="248"/>
      <c r="S605" s="248"/>
      <c r="T605" s="248"/>
      <c r="U605" s="248"/>
      <c r="V605" s="248"/>
      <c r="W605" s="248"/>
      <c r="X605" s="248"/>
      <c r="Y605" s="248"/>
      <c r="Z605" s="248"/>
      <c r="AA605" s="248"/>
      <c r="AB605" s="248"/>
      <c r="AC605" s="248"/>
      <c r="AD605" s="248"/>
      <c r="AE605" s="248"/>
      <c r="AF605" s="248"/>
      <c r="AG605" s="248"/>
      <c r="AH605" s="248"/>
      <c r="AI605" s="248"/>
      <c r="AJ605" s="248"/>
      <c r="AK605" s="248"/>
      <c r="AL605" s="248"/>
      <c r="AM605" s="248"/>
      <c r="AN605" s="248"/>
      <c r="AO605" s="248"/>
      <c r="AP605" s="248"/>
      <c r="AQ605" s="248"/>
    </row>
    <row r="606" spans="5:43" ht="18" customHeight="1">
      <c r="E606" s="250" t="s">
        <v>1591</v>
      </c>
      <c r="F606" s="248"/>
      <c r="G606" s="248"/>
      <c r="H606" s="248"/>
      <c r="I606" s="248"/>
      <c r="J606" s="248"/>
      <c r="K606" s="248"/>
      <c r="L606" s="248"/>
      <c r="M606" s="248"/>
      <c r="N606" s="248"/>
      <c r="O606" s="248"/>
      <c r="P606" s="248"/>
      <c r="Q606" s="248"/>
      <c r="R606" s="248"/>
      <c r="S606" s="248"/>
      <c r="T606" s="248"/>
      <c r="U606" s="248"/>
      <c r="V606" s="248"/>
      <c r="W606" s="248"/>
      <c r="X606" s="248"/>
      <c r="Y606" s="248"/>
      <c r="Z606" s="248"/>
      <c r="AA606" s="248"/>
      <c r="AB606" s="248"/>
      <c r="AC606" s="248"/>
      <c r="AD606" s="248"/>
      <c r="AE606" s="248"/>
      <c r="AF606" s="248"/>
      <c r="AG606" s="248"/>
      <c r="AH606" s="248"/>
      <c r="AI606" s="248"/>
      <c r="AJ606" s="248"/>
      <c r="AK606" s="248"/>
      <c r="AL606" s="248"/>
      <c r="AM606" s="248"/>
      <c r="AN606" s="248"/>
      <c r="AO606" s="248"/>
      <c r="AP606" s="248"/>
      <c r="AQ606" s="248"/>
    </row>
    <row r="607" spans="5:43" ht="18" customHeight="1">
      <c r="E607" s="250" t="s">
        <v>1592</v>
      </c>
      <c r="F607" s="248"/>
      <c r="G607" s="248"/>
      <c r="H607" s="248"/>
      <c r="I607" s="248"/>
      <c r="J607" s="248"/>
      <c r="K607" s="248"/>
      <c r="L607" s="248"/>
      <c r="M607" s="248"/>
      <c r="N607" s="248"/>
      <c r="O607" s="248"/>
      <c r="P607" s="248"/>
      <c r="Q607" s="248"/>
      <c r="R607" s="248"/>
      <c r="S607" s="248"/>
      <c r="T607" s="248"/>
      <c r="U607" s="248"/>
      <c r="V607" s="248"/>
      <c r="W607" s="248"/>
      <c r="X607" s="248"/>
      <c r="Y607" s="248"/>
      <c r="Z607" s="248"/>
      <c r="AA607" s="248"/>
      <c r="AB607" s="248"/>
      <c r="AC607" s="248"/>
      <c r="AD607" s="248"/>
      <c r="AE607" s="248"/>
      <c r="AF607" s="248"/>
      <c r="AG607" s="248"/>
      <c r="AH607" s="248"/>
      <c r="AI607" s="248"/>
      <c r="AJ607" s="248"/>
      <c r="AK607" s="248"/>
      <c r="AL607" s="248"/>
      <c r="AM607" s="248"/>
      <c r="AN607" s="248"/>
      <c r="AO607" s="248"/>
      <c r="AP607" s="248"/>
      <c r="AQ607" s="248"/>
    </row>
    <row r="608" spans="5:43" ht="18" customHeight="1">
      <c r="E608" s="250" t="s">
        <v>1593</v>
      </c>
      <c r="F608" s="248"/>
      <c r="G608" s="248"/>
      <c r="H608" s="248"/>
      <c r="I608" s="248"/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  <c r="AA608" s="248"/>
      <c r="AB608" s="248"/>
      <c r="AC608" s="248"/>
      <c r="AD608" s="248"/>
      <c r="AE608" s="248"/>
      <c r="AF608" s="248"/>
      <c r="AG608" s="248"/>
      <c r="AH608" s="248"/>
      <c r="AI608" s="248"/>
      <c r="AJ608" s="248"/>
      <c r="AK608" s="248"/>
      <c r="AL608" s="248"/>
      <c r="AM608" s="248"/>
      <c r="AN608" s="248"/>
      <c r="AO608" s="248"/>
      <c r="AP608" s="248"/>
      <c r="AQ608" s="248"/>
    </row>
    <row r="609" spans="5:43" ht="18" customHeight="1">
      <c r="E609" s="250" t="s">
        <v>1380</v>
      </c>
      <c r="F609" s="248"/>
      <c r="G609" s="248"/>
      <c r="H609" s="248"/>
      <c r="I609" s="248"/>
      <c r="J609" s="248"/>
      <c r="K609" s="248"/>
      <c r="L609" s="248"/>
      <c r="M609" s="248"/>
      <c r="N609" s="248"/>
      <c r="O609" s="248"/>
      <c r="P609" s="248"/>
      <c r="Q609" s="248"/>
      <c r="R609" s="248"/>
      <c r="S609" s="248"/>
      <c r="T609" s="248"/>
      <c r="U609" s="248"/>
      <c r="V609" s="248"/>
      <c r="W609" s="248"/>
      <c r="X609" s="248"/>
      <c r="Y609" s="248"/>
      <c r="Z609" s="248"/>
      <c r="AA609" s="248"/>
      <c r="AB609" s="248"/>
      <c r="AC609" s="248"/>
      <c r="AD609" s="248"/>
      <c r="AE609" s="248"/>
      <c r="AF609" s="248"/>
      <c r="AG609" s="248"/>
      <c r="AH609" s="248"/>
      <c r="AI609" s="248"/>
      <c r="AJ609" s="248"/>
      <c r="AK609" s="248"/>
      <c r="AL609" s="248"/>
      <c r="AM609" s="248"/>
      <c r="AN609" s="248"/>
      <c r="AO609" s="248"/>
      <c r="AP609" s="248"/>
      <c r="AQ609" s="248"/>
    </row>
    <row r="610" spans="5:43" ht="18" customHeight="1">
      <c r="E610" s="250" t="s">
        <v>1420</v>
      </c>
      <c r="F610" s="248"/>
      <c r="G610" s="248"/>
      <c r="H610" s="248"/>
      <c r="I610" s="248"/>
      <c r="J610" s="248"/>
      <c r="K610" s="248"/>
      <c r="L610" s="248"/>
      <c r="M610" s="248"/>
      <c r="N610" s="248"/>
      <c r="O610" s="248"/>
      <c r="P610" s="248"/>
      <c r="Q610" s="248"/>
      <c r="R610" s="248"/>
      <c r="S610" s="248"/>
      <c r="T610" s="248"/>
      <c r="U610" s="248"/>
      <c r="V610" s="248"/>
      <c r="W610" s="248"/>
      <c r="X610" s="248"/>
      <c r="Y610" s="248"/>
      <c r="Z610" s="248"/>
      <c r="AA610" s="248"/>
      <c r="AB610" s="248"/>
      <c r="AC610" s="248"/>
      <c r="AD610" s="248"/>
      <c r="AE610" s="248"/>
      <c r="AF610" s="248"/>
      <c r="AG610" s="248"/>
      <c r="AH610" s="248"/>
      <c r="AI610" s="248"/>
      <c r="AJ610" s="248"/>
      <c r="AK610" s="248"/>
      <c r="AL610" s="248"/>
      <c r="AM610" s="248"/>
      <c r="AN610" s="248"/>
      <c r="AO610" s="248"/>
      <c r="AP610" s="248"/>
      <c r="AQ610" s="248"/>
    </row>
    <row r="611" spans="5:43" ht="18" customHeight="1">
      <c r="E611" s="250" t="s">
        <v>1414</v>
      </c>
      <c r="F611" s="248"/>
      <c r="G611" s="248"/>
      <c r="H611" s="248"/>
      <c r="I611" s="248"/>
      <c r="J611" s="248"/>
      <c r="K611" s="248"/>
      <c r="L611" s="248"/>
      <c r="M611" s="248"/>
      <c r="N611" s="248"/>
      <c r="O611" s="248"/>
      <c r="P611" s="248"/>
      <c r="Q611" s="248"/>
      <c r="R611" s="248"/>
      <c r="S611" s="248"/>
      <c r="T611" s="248"/>
      <c r="U611" s="248"/>
      <c r="V611" s="248"/>
      <c r="W611" s="248"/>
      <c r="X611" s="248"/>
      <c r="Y611" s="248"/>
      <c r="Z611" s="248"/>
      <c r="AA611" s="248"/>
      <c r="AB611" s="248"/>
      <c r="AC611" s="248"/>
      <c r="AD611" s="248"/>
      <c r="AE611" s="248"/>
      <c r="AF611" s="248"/>
      <c r="AG611" s="248"/>
      <c r="AH611" s="248"/>
      <c r="AI611" s="248"/>
      <c r="AJ611" s="248"/>
      <c r="AK611" s="248"/>
      <c r="AL611" s="248"/>
      <c r="AM611" s="248"/>
      <c r="AN611" s="248"/>
      <c r="AO611" s="248"/>
      <c r="AP611" s="248"/>
      <c r="AQ611" s="248"/>
    </row>
    <row r="612" spans="5:43" ht="18" customHeight="1">
      <c r="E612" s="251" t="s">
        <v>1594</v>
      </c>
      <c r="F612" s="248"/>
      <c r="G612" s="248"/>
      <c r="H612" s="248"/>
      <c r="I612" s="248"/>
      <c r="J612" s="248"/>
      <c r="K612" s="248"/>
      <c r="L612" s="248"/>
      <c r="M612" s="248"/>
      <c r="N612" s="248"/>
      <c r="O612" s="248"/>
      <c r="P612" s="248"/>
      <c r="Q612" s="248"/>
      <c r="R612" s="248"/>
      <c r="S612" s="248"/>
      <c r="T612" s="248"/>
      <c r="U612" s="248"/>
      <c r="V612" s="248"/>
      <c r="W612" s="248"/>
      <c r="X612" s="248"/>
      <c r="Y612" s="248"/>
      <c r="Z612" s="248"/>
      <c r="AA612" s="248"/>
      <c r="AB612" s="248"/>
      <c r="AC612" s="248"/>
      <c r="AD612" s="248"/>
      <c r="AE612" s="248"/>
      <c r="AF612" s="248"/>
      <c r="AG612" s="248"/>
      <c r="AH612" s="248"/>
      <c r="AI612" s="248"/>
      <c r="AJ612" s="248"/>
      <c r="AK612" s="248"/>
      <c r="AL612" s="248"/>
      <c r="AM612" s="248"/>
      <c r="AN612" s="248"/>
      <c r="AO612" s="248"/>
      <c r="AP612" s="248"/>
      <c r="AQ612" s="248"/>
    </row>
    <row r="613" spans="5:43" ht="18" customHeight="1">
      <c r="E613" s="250" t="s">
        <v>1595</v>
      </c>
      <c r="F613" s="248"/>
      <c r="G613" s="248"/>
      <c r="H613" s="248"/>
      <c r="I613" s="248"/>
      <c r="J613" s="248"/>
      <c r="K613" s="248"/>
      <c r="L613" s="248"/>
      <c r="M613" s="248"/>
      <c r="N613" s="248"/>
      <c r="O613" s="248"/>
      <c r="P613" s="248"/>
      <c r="Q613" s="248"/>
      <c r="R613" s="248"/>
      <c r="S613" s="248"/>
      <c r="T613" s="248"/>
      <c r="U613" s="248"/>
      <c r="V613" s="248"/>
      <c r="W613" s="248"/>
      <c r="X613" s="248"/>
      <c r="Y613" s="248"/>
      <c r="Z613" s="248"/>
      <c r="AA613" s="248"/>
      <c r="AB613" s="248"/>
      <c r="AC613" s="248"/>
      <c r="AD613" s="248"/>
      <c r="AE613" s="248"/>
      <c r="AF613" s="248"/>
      <c r="AG613" s="248"/>
      <c r="AH613" s="248"/>
      <c r="AI613" s="248"/>
      <c r="AJ613" s="248"/>
      <c r="AK613" s="248"/>
      <c r="AL613" s="248"/>
      <c r="AM613" s="248"/>
      <c r="AN613" s="248"/>
      <c r="AO613" s="248"/>
      <c r="AP613" s="248"/>
      <c r="AQ613" s="248"/>
    </row>
    <row r="614" spans="5:43" ht="18" customHeight="1">
      <c r="E614" s="251" t="s">
        <v>1566</v>
      </c>
      <c r="F614" s="248"/>
      <c r="G614" s="248"/>
      <c r="H614" s="248"/>
      <c r="I614" s="248"/>
      <c r="J614" s="248"/>
      <c r="K614" s="248"/>
      <c r="L614" s="248"/>
      <c r="M614" s="248"/>
      <c r="N614" s="248"/>
      <c r="O614" s="248"/>
      <c r="P614" s="248"/>
      <c r="Q614" s="248"/>
      <c r="R614" s="248"/>
      <c r="S614" s="248"/>
      <c r="T614" s="248"/>
      <c r="U614" s="248"/>
      <c r="V614" s="248"/>
      <c r="W614" s="248"/>
      <c r="X614" s="248"/>
      <c r="Y614" s="248"/>
      <c r="Z614" s="248"/>
      <c r="AA614" s="248"/>
      <c r="AB614" s="248"/>
      <c r="AC614" s="248"/>
      <c r="AD614" s="248"/>
      <c r="AE614" s="248"/>
      <c r="AF614" s="248"/>
      <c r="AG614" s="248"/>
      <c r="AH614" s="248"/>
      <c r="AI614" s="248"/>
      <c r="AJ614" s="248"/>
      <c r="AK614" s="248"/>
      <c r="AL614" s="248"/>
      <c r="AM614" s="248"/>
      <c r="AN614" s="248"/>
      <c r="AO614" s="248"/>
      <c r="AP614" s="248"/>
      <c r="AQ614" s="248"/>
    </row>
    <row r="615" spans="5:43" ht="18" customHeight="1">
      <c r="E615" s="250" t="s">
        <v>1596</v>
      </c>
      <c r="F615" s="248"/>
      <c r="G615" s="248"/>
      <c r="H615" s="248"/>
      <c r="I615" s="248"/>
      <c r="J615" s="248"/>
      <c r="K615" s="248"/>
      <c r="L615" s="248"/>
      <c r="M615" s="248"/>
      <c r="N615" s="248"/>
      <c r="O615" s="248"/>
      <c r="P615" s="248"/>
      <c r="Q615" s="248"/>
      <c r="R615" s="248"/>
      <c r="S615" s="248"/>
      <c r="T615" s="248"/>
      <c r="U615" s="248"/>
      <c r="V615" s="248"/>
      <c r="W615" s="248"/>
      <c r="X615" s="248"/>
      <c r="Y615" s="248"/>
      <c r="Z615" s="248"/>
      <c r="AA615" s="248"/>
      <c r="AB615" s="248"/>
      <c r="AC615" s="248"/>
      <c r="AD615" s="248"/>
      <c r="AE615" s="248"/>
      <c r="AF615" s="248"/>
      <c r="AG615" s="248"/>
      <c r="AH615" s="248"/>
      <c r="AI615" s="248"/>
      <c r="AJ615" s="248"/>
      <c r="AK615" s="248"/>
      <c r="AL615" s="248"/>
      <c r="AM615" s="248"/>
      <c r="AN615" s="248"/>
      <c r="AO615" s="248"/>
      <c r="AP615" s="248"/>
      <c r="AQ615" s="248"/>
    </row>
    <row r="616" spans="5:43" ht="18" customHeight="1">
      <c r="E616" s="250" t="s">
        <v>1597</v>
      </c>
      <c r="F616" s="248"/>
      <c r="G616" s="248"/>
      <c r="H616" s="248"/>
      <c r="I616" s="248"/>
      <c r="J616" s="248"/>
      <c r="K616" s="248"/>
      <c r="L616" s="248"/>
      <c r="M616" s="248"/>
      <c r="N616" s="248"/>
      <c r="O616" s="248"/>
      <c r="P616" s="248"/>
      <c r="Q616" s="248"/>
      <c r="R616" s="248"/>
      <c r="S616" s="248"/>
      <c r="T616" s="248"/>
      <c r="U616" s="248"/>
      <c r="V616" s="248"/>
      <c r="W616" s="248"/>
      <c r="X616" s="248"/>
      <c r="Y616" s="248"/>
      <c r="Z616" s="248"/>
      <c r="AA616" s="248"/>
      <c r="AB616" s="248"/>
      <c r="AC616" s="248"/>
      <c r="AD616" s="248"/>
      <c r="AE616" s="248"/>
      <c r="AF616" s="248"/>
      <c r="AG616" s="248"/>
      <c r="AH616" s="248"/>
      <c r="AI616" s="248"/>
      <c r="AJ616" s="248"/>
      <c r="AK616" s="248"/>
      <c r="AL616" s="248"/>
      <c r="AM616" s="248"/>
      <c r="AN616" s="248"/>
      <c r="AO616" s="248"/>
      <c r="AP616" s="248"/>
      <c r="AQ616" s="248"/>
    </row>
    <row r="617" spans="5:43" ht="18" customHeight="1">
      <c r="E617" s="250" t="s">
        <v>1598</v>
      </c>
      <c r="F617" s="248"/>
      <c r="G617" s="248"/>
      <c r="H617" s="248"/>
      <c r="I617" s="248"/>
      <c r="J617" s="248"/>
      <c r="K617" s="248"/>
      <c r="L617" s="248"/>
      <c r="M617" s="248"/>
      <c r="N617" s="248"/>
      <c r="O617" s="248"/>
      <c r="P617" s="248"/>
      <c r="Q617" s="248"/>
      <c r="R617" s="248"/>
      <c r="S617" s="248"/>
      <c r="T617" s="248"/>
      <c r="U617" s="248"/>
      <c r="V617" s="248"/>
      <c r="W617" s="248"/>
      <c r="X617" s="248"/>
      <c r="Y617" s="248"/>
      <c r="Z617" s="248"/>
      <c r="AA617" s="248"/>
      <c r="AB617" s="248"/>
      <c r="AC617" s="248"/>
      <c r="AD617" s="248"/>
      <c r="AE617" s="248"/>
      <c r="AF617" s="248"/>
      <c r="AG617" s="248"/>
      <c r="AH617" s="248"/>
      <c r="AI617" s="248"/>
      <c r="AJ617" s="248"/>
      <c r="AK617" s="248"/>
      <c r="AL617" s="248"/>
      <c r="AM617" s="248"/>
      <c r="AN617" s="248"/>
      <c r="AO617" s="248"/>
      <c r="AP617" s="248"/>
      <c r="AQ617" s="248"/>
    </row>
    <row r="618" spans="5:43" ht="18" customHeight="1">
      <c r="E618" s="250" t="s">
        <v>1380</v>
      </c>
      <c r="F618" s="248"/>
      <c r="G618" s="248"/>
      <c r="H618" s="248"/>
      <c r="I618" s="248"/>
      <c r="J618" s="248"/>
      <c r="K618" s="248"/>
      <c r="L618" s="248"/>
      <c r="M618" s="248"/>
      <c r="N618" s="248"/>
      <c r="O618" s="248"/>
      <c r="P618" s="248"/>
      <c r="Q618" s="248"/>
      <c r="R618" s="248"/>
      <c r="S618" s="248"/>
      <c r="T618" s="248"/>
      <c r="U618" s="248"/>
      <c r="V618" s="248"/>
      <c r="W618" s="248"/>
      <c r="X618" s="248"/>
      <c r="Y618" s="248"/>
      <c r="Z618" s="248"/>
      <c r="AA618" s="248"/>
      <c r="AB618" s="248"/>
      <c r="AC618" s="248"/>
      <c r="AD618" s="248"/>
      <c r="AE618" s="248"/>
      <c r="AF618" s="248"/>
      <c r="AG618" s="248"/>
      <c r="AH618" s="248"/>
      <c r="AI618" s="248"/>
      <c r="AJ618" s="248"/>
      <c r="AK618" s="248"/>
      <c r="AL618" s="248"/>
      <c r="AM618" s="248"/>
      <c r="AN618" s="248"/>
      <c r="AO618" s="248"/>
      <c r="AP618" s="248"/>
      <c r="AQ618" s="248"/>
    </row>
    <row r="619" spans="5:43" ht="18" customHeight="1">
      <c r="E619" s="250" t="s">
        <v>1420</v>
      </c>
      <c r="F619" s="248"/>
      <c r="G619" s="248"/>
      <c r="H619" s="248"/>
      <c r="I619" s="248"/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  <c r="AA619" s="248"/>
      <c r="AB619" s="248"/>
      <c r="AC619" s="248"/>
      <c r="AD619" s="248"/>
      <c r="AE619" s="248"/>
      <c r="AF619" s="248"/>
      <c r="AG619" s="248"/>
      <c r="AH619" s="248"/>
      <c r="AI619" s="248"/>
      <c r="AJ619" s="248"/>
      <c r="AK619" s="248"/>
      <c r="AL619" s="248"/>
      <c r="AM619" s="248"/>
      <c r="AN619" s="248"/>
      <c r="AO619" s="248"/>
      <c r="AP619" s="248"/>
      <c r="AQ619" s="248"/>
    </row>
    <row r="620" spans="5:43" ht="18" customHeight="1">
      <c r="E620" s="250" t="s">
        <v>1414</v>
      </c>
      <c r="F620" s="248"/>
      <c r="G620" s="248"/>
      <c r="H620" s="248"/>
      <c r="I620" s="248"/>
      <c r="J620" s="248"/>
      <c r="K620" s="248"/>
      <c r="L620" s="248"/>
      <c r="M620" s="248"/>
      <c r="N620" s="248"/>
      <c r="O620" s="248"/>
      <c r="P620" s="248"/>
      <c r="Q620" s="248"/>
      <c r="R620" s="248"/>
      <c r="S620" s="248"/>
      <c r="T620" s="248"/>
      <c r="U620" s="248"/>
      <c r="V620" s="248"/>
      <c r="W620" s="248"/>
      <c r="X620" s="248"/>
      <c r="Y620" s="248"/>
      <c r="Z620" s="248"/>
      <c r="AA620" s="248"/>
      <c r="AB620" s="248"/>
      <c r="AC620" s="248"/>
      <c r="AD620" s="248"/>
      <c r="AE620" s="248"/>
      <c r="AF620" s="248"/>
      <c r="AG620" s="248"/>
      <c r="AH620" s="248"/>
      <c r="AI620" s="248"/>
      <c r="AJ620" s="248"/>
      <c r="AK620" s="248"/>
      <c r="AL620" s="248"/>
      <c r="AM620" s="248"/>
      <c r="AN620" s="248"/>
      <c r="AO620" s="248"/>
      <c r="AP620" s="248"/>
      <c r="AQ620" s="248"/>
    </row>
    <row r="621" spans="5:43" ht="18" customHeight="1">
      <c r="E621" s="251" t="s">
        <v>1599</v>
      </c>
      <c r="F621" s="248"/>
      <c r="G621" s="248"/>
      <c r="H621" s="248"/>
      <c r="I621" s="248"/>
      <c r="J621" s="248"/>
      <c r="K621" s="248"/>
      <c r="L621" s="248"/>
      <c r="M621" s="248"/>
      <c r="N621" s="248"/>
      <c r="O621" s="248"/>
      <c r="P621" s="248"/>
      <c r="Q621" s="248"/>
      <c r="R621" s="248"/>
      <c r="S621" s="248"/>
      <c r="T621" s="248"/>
      <c r="U621" s="248"/>
      <c r="V621" s="248"/>
      <c r="W621" s="248"/>
      <c r="X621" s="248"/>
      <c r="Y621" s="248"/>
      <c r="Z621" s="248"/>
      <c r="AA621" s="248"/>
      <c r="AB621" s="248"/>
      <c r="AC621" s="248"/>
      <c r="AD621" s="248"/>
      <c r="AE621" s="248"/>
      <c r="AF621" s="248"/>
      <c r="AG621" s="248"/>
      <c r="AH621" s="248"/>
      <c r="AI621" s="248"/>
      <c r="AJ621" s="248"/>
      <c r="AK621" s="248"/>
      <c r="AL621" s="248"/>
      <c r="AM621" s="248"/>
      <c r="AN621" s="248"/>
      <c r="AO621" s="248"/>
      <c r="AP621" s="248"/>
      <c r="AQ621" s="248"/>
    </row>
    <row r="622" spans="5:43" ht="18" customHeight="1">
      <c r="E622" s="250" t="s">
        <v>1600</v>
      </c>
      <c r="F622" s="248"/>
      <c r="G622" s="248"/>
      <c r="H622" s="248"/>
      <c r="I622" s="248"/>
      <c r="J622" s="248"/>
      <c r="K622" s="248"/>
      <c r="L622" s="248"/>
      <c r="M622" s="248"/>
      <c r="N622" s="248"/>
      <c r="O622" s="248"/>
      <c r="P622" s="248"/>
      <c r="Q622" s="248"/>
      <c r="R622" s="248"/>
      <c r="S622" s="248"/>
      <c r="T622" s="248"/>
      <c r="U622" s="248"/>
      <c r="V622" s="248"/>
      <c r="W622" s="248"/>
      <c r="X622" s="248"/>
      <c r="Y622" s="248"/>
      <c r="Z622" s="248"/>
      <c r="AA622" s="248"/>
      <c r="AB622" s="248"/>
      <c r="AC622" s="248"/>
      <c r="AD622" s="248"/>
      <c r="AE622" s="248"/>
      <c r="AF622" s="248"/>
      <c r="AG622" s="248"/>
      <c r="AH622" s="248"/>
      <c r="AI622" s="248"/>
      <c r="AJ622" s="248"/>
      <c r="AK622" s="248"/>
      <c r="AL622" s="248"/>
      <c r="AM622" s="248"/>
      <c r="AN622" s="248"/>
      <c r="AO622" s="248"/>
      <c r="AP622" s="248"/>
      <c r="AQ622" s="248"/>
    </row>
    <row r="623" spans="5:43" ht="18" customHeight="1">
      <c r="E623" s="251" t="s">
        <v>1566</v>
      </c>
      <c r="F623" s="248"/>
      <c r="G623" s="248"/>
      <c r="H623" s="248"/>
      <c r="I623" s="248"/>
      <c r="J623" s="248"/>
      <c r="K623" s="248"/>
      <c r="L623" s="248"/>
      <c r="M623" s="248"/>
      <c r="N623" s="248"/>
      <c r="O623" s="248"/>
      <c r="P623" s="248"/>
      <c r="Q623" s="248"/>
      <c r="R623" s="248"/>
      <c r="S623" s="248"/>
      <c r="T623" s="248"/>
      <c r="U623" s="248"/>
      <c r="V623" s="248"/>
      <c r="W623" s="248"/>
      <c r="X623" s="248"/>
      <c r="Y623" s="248"/>
      <c r="Z623" s="248"/>
      <c r="AA623" s="248"/>
      <c r="AB623" s="248"/>
      <c r="AC623" s="248"/>
      <c r="AD623" s="248"/>
      <c r="AE623" s="248"/>
      <c r="AF623" s="248"/>
      <c r="AG623" s="248"/>
      <c r="AH623" s="248"/>
      <c r="AI623" s="248"/>
      <c r="AJ623" s="248"/>
      <c r="AK623" s="248"/>
      <c r="AL623" s="248"/>
      <c r="AM623" s="248"/>
      <c r="AN623" s="248"/>
      <c r="AO623" s="248"/>
      <c r="AP623" s="248"/>
      <c r="AQ623" s="248"/>
    </row>
    <row r="624" spans="5:43" ht="18" customHeight="1">
      <c r="E624" s="250" t="s">
        <v>1567</v>
      </c>
      <c r="F624" s="248"/>
      <c r="G624" s="248"/>
      <c r="H624" s="248"/>
      <c r="I624" s="248"/>
      <c r="J624" s="248"/>
      <c r="K624" s="248"/>
      <c r="L624" s="248"/>
      <c r="M624" s="248"/>
      <c r="N624" s="248"/>
      <c r="O624" s="248"/>
      <c r="P624" s="248"/>
      <c r="Q624" s="248"/>
      <c r="R624" s="248"/>
      <c r="S624" s="248"/>
      <c r="T624" s="248"/>
      <c r="U624" s="248"/>
      <c r="V624" s="248"/>
      <c r="W624" s="248"/>
      <c r="X624" s="248"/>
      <c r="Y624" s="248"/>
      <c r="Z624" s="248"/>
      <c r="AA624" s="248"/>
      <c r="AB624" s="248"/>
      <c r="AC624" s="248"/>
      <c r="AD624" s="248"/>
      <c r="AE624" s="248"/>
      <c r="AF624" s="248"/>
      <c r="AG624" s="248"/>
      <c r="AH624" s="248"/>
      <c r="AI624" s="248"/>
      <c r="AJ624" s="248"/>
      <c r="AK624" s="248"/>
      <c r="AL624" s="248"/>
      <c r="AM624" s="248"/>
      <c r="AN624" s="248"/>
      <c r="AO624" s="248"/>
      <c r="AP624" s="248"/>
      <c r="AQ624" s="248"/>
    </row>
    <row r="625" spans="5:43" ht="18" customHeight="1">
      <c r="E625" s="250" t="s">
        <v>1601</v>
      </c>
      <c r="F625" s="248"/>
      <c r="G625" s="248"/>
      <c r="H625" s="248"/>
      <c r="I625" s="248"/>
      <c r="J625" s="248"/>
      <c r="K625" s="248"/>
      <c r="L625" s="248"/>
      <c r="M625" s="248"/>
      <c r="N625" s="248"/>
      <c r="O625" s="248"/>
      <c r="P625" s="248"/>
      <c r="Q625" s="248"/>
      <c r="R625" s="248"/>
      <c r="S625" s="248"/>
      <c r="T625" s="248"/>
      <c r="U625" s="248"/>
      <c r="V625" s="248"/>
      <c r="W625" s="248"/>
      <c r="X625" s="248"/>
      <c r="Y625" s="248"/>
      <c r="Z625" s="248"/>
      <c r="AA625" s="248"/>
      <c r="AB625" s="248"/>
      <c r="AC625" s="248"/>
      <c r="AD625" s="248"/>
      <c r="AE625" s="248"/>
      <c r="AF625" s="248"/>
      <c r="AG625" s="248"/>
      <c r="AH625" s="248"/>
      <c r="AI625" s="248"/>
      <c r="AJ625" s="248"/>
      <c r="AK625" s="248"/>
      <c r="AL625" s="248"/>
      <c r="AM625" s="248"/>
      <c r="AN625" s="248"/>
      <c r="AO625" s="248"/>
      <c r="AP625" s="248"/>
      <c r="AQ625" s="248"/>
    </row>
    <row r="626" spans="5:43" ht="18" customHeight="1">
      <c r="E626" s="250" t="s">
        <v>1602</v>
      </c>
      <c r="F626" s="248"/>
      <c r="G626" s="248"/>
      <c r="H626" s="248"/>
      <c r="I626" s="248"/>
      <c r="J626" s="248"/>
      <c r="K626" s="248"/>
      <c r="L626" s="248"/>
      <c r="M626" s="248"/>
      <c r="N626" s="248"/>
      <c r="O626" s="248"/>
      <c r="P626" s="248"/>
      <c r="Q626" s="248"/>
      <c r="R626" s="248"/>
      <c r="S626" s="248"/>
      <c r="T626" s="248"/>
      <c r="U626" s="248"/>
      <c r="V626" s="248"/>
      <c r="W626" s="248"/>
      <c r="X626" s="248"/>
      <c r="Y626" s="248"/>
      <c r="Z626" s="248"/>
      <c r="AA626" s="248"/>
      <c r="AB626" s="248"/>
      <c r="AC626" s="248"/>
      <c r="AD626" s="248"/>
      <c r="AE626" s="248"/>
      <c r="AF626" s="248"/>
      <c r="AG626" s="248"/>
      <c r="AH626" s="248"/>
      <c r="AI626" s="248"/>
      <c r="AJ626" s="248"/>
      <c r="AK626" s="248"/>
      <c r="AL626" s="248"/>
      <c r="AM626" s="248"/>
      <c r="AN626" s="248"/>
      <c r="AO626" s="248"/>
      <c r="AP626" s="248"/>
      <c r="AQ626" s="248"/>
    </row>
    <row r="627" spans="5:43" ht="18" customHeight="1">
      <c r="E627" s="250" t="s">
        <v>1380</v>
      </c>
      <c r="F627" s="248"/>
      <c r="G627" s="248"/>
      <c r="H627" s="248"/>
      <c r="I627" s="248"/>
      <c r="J627" s="248"/>
      <c r="K627" s="248"/>
      <c r="L627" s="248"/>
      <c r="M627" s="248"/>
      <c r="N627" s="248"/>
      <c r="O627" s="248"/>
      <c r="P627" s="248"/>
      <c r="Q627" s="248"/>
      <c r="R627" s="248"/>
      <c r="S627" s="248"/>
      <c r="T627" s="248"/>
      <c r="U627" s="248"/>
      <c r="V627" s="248"/>
      <c r="W627" s="248"/>
      <c r="X627" s="248"/>
      <c r="Y627" s="248"/>
      <c r="Z627" s="248"/>
      <c r="AA627" s="248"/>
      <c r="AB627" s="248"/>
      <c r="AC627" s="248"/>
      <c r="AD627" s="248"/>
      <c r="AE627" s="248"/>
      <c r="AF627" s="248"/>
      <c r="AG627" s="248"/>
      <c r="AH627" s="248"/>
      <c r="AI627" s="248"/>
      <c r="AJ627" s="248"/>
      <c r="AK627" s="248"/>
      <c r="AL627" s="248"/>
      <c r="AM627" s="248"/>
      <c r="AN627" s="248"/>
      <c r="AO627" s="248"/>
      <c r="AP627" s="248"/>
      <c r="AQ627" s="248"/>
    </row>
    <row r="628" spans="5:43" ht="18" customHeight="1">
      <c r="E628" s="250" t="s">
        <v>1603</v>
      </c>
      <c r="F628" s="248"/>
      <c r="G628" s="248"/>
      <c r="H628" s="248"/>
      <c r="I628" s="248"/>
      <c r="J628" s="248"/>
      <c r="K628" s="248"/>
      <c r="L628" s="248"/>
      <c r="M628" s="248"/>
      <c r="N628" s="248"/>
      <c r="O628" s="248"/>
      <c r="P628" s="248"/>
      <c r="Q628" s="248"/>
      <c r="R628" s="248"/>
      <c r="S628" s="248"/>
      <c r="T628" s="248"/>
      <c r="U628" s="248"/>
      <c r="V628" s="248"/>
      <c r="W628" s="248"/>
      <c r="X628" s="248"/>
      <c r="Y628" s="248"/>
      <c r="Z628" s="248"/>
      <c r="AA628" s="248"/>
      <c r="AB628" s="248"/>
      <c r="AC628" s="248"/>
      <c r="AD628" s="248"/>
      <c r="AE628" s="248"/>
      <c r="AF628" s="248"/>
      <c r="AG628" s="248"/>
      <c r="AH628" s="248"/>
      <c r="AI628" s="248"/>
      <c r="AJ628" s="248"/>
      <c r="AK628" s="248"/>
      <c r="AL628" s="248"/>
      <c r="AM628" s="248"/>
      <c r="AN628" s="248"/>
      <c r="AO628" s="248"/>
      <c r="AP628" s="248"/>
      <c r="AQ628" s="248"/>
    </row>
    <row r="629" spans="5:43" ht="18" customHeight="1">
      <c r="E629" s="250" t="s">
        <v>1604</v>
      </c>
      <c r="F629" s="248"/>
      <c r="G629" s="248"/>
      <c r="H629" s="248"/>
      <c r="I629" s="248"/>
      <c r="J629" s="248"/>
      <c r="K629" s="248"/>
      <c r="L629" s="248"/>
      <c r="M629" s="248"/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  <c r="AA629" s="248"/>
      <c r="AB629" s="248"/>
      <c r="AC629" s="248"/>
      <c r="AD629" s="248"/>
      <c r="AE629" s="248"/>
      <c r="AF629" s="248"/>
      <c r="AG629" s="248"/>
      <c r="AH629" s="248"/>
      <c r="AI629" s="248"/>
      <c r="AJ629" s="248"/>
      <c r="AK629" s="248"/>
      <c r="AL629" s="248"/>
      <c r="AM629" s="248"/>
      <c r="AN629" s="248"/>
      <c r="AO629" s="248"/>
      <c r="AP629" s="248"/>
      <c r="AQ629" s="248"/>
    </row>
    <row r="630" spans="5:43" ht="18" customHeight="1">
      <c r="E630" s="250" t="s">
        <v>1605</v>
      </c>
      <c r="F630" s="248"/>
      <c r="G630" s="248"/>
      <c r="H630" s="248"/>
      <c r="I630" s="248"/>
      <c r="J630" s="248"/>
      <c r="K630" s="248"/>
      <c r="L630" s="248"/>
      <c r="M630" s="248"/>
      <c r="N630" s="248"/>
      <c r="O630" s="248"/>
      <c r="P630" s="248"/>
      <c r="Q630" s="248"/>
      <c r="R630" s="248"/>
      <c r="S630" s="248"/>
      <c r="T630" s="248"/>
      <c r="U630" s="248"/>
      <c r="V630" s="248"/>
      <c r="W630" s="248"/>
      <c r="X630" s="248"/>
      <c r="Y630" s="248"/>
      <c r="Z630" s="248"/>
      <c r="AA630" s="248"/>
      <c r="AB630" s="248"/>
      <c r="AC630" s="248"/>
      <c r="AD630" s="248"/>
      <c r="AE630" s="248"/>
      <c r="AF630" s="248"/>
      <c r="AG630" s="248"/>
      <c r="AH630" s="248"/>
      <c r="AI630" s="248"/>
      <c r="AJ630" s="248"/>
      <c r="AK630" s="248"/>
      <c r="AL630" s="248"/>
      <c r="AM630" s="248"/>
      <c r="AN630" s="248"/>
      <c r="AO630" s="248"/>
      <c r="AP630" s="248"/>
      <c r="AQ630" s="248"/>
    </row>
    <row r="631" spans="5:43" ht="18" customHeight="1">
      <c r="E631" s="250" t="s">
        <v>1379</v>
      </c>
      <c r="F631" s="248"/>
      <c r="G631" s="248"/>
      <c r="H631" s="248"/>
      <c r="I631" s="248"/>
      <c r="J631" s="248"/>
      <c r="K631" s="248"/>
      <c r="L631" s="248"/>
      <c r="M631" s="248"/>
      <c r="N631" s="248"/>
      <c r="O631" s="248"/>
      <c r="P631" s="248"/>
      <c r="Q631" s="248"/>
      <c r="R631" s="248"/>
      <c r="S631" s="248"/>
      <c r="T631" s="248"/>
      <c r="U631" s="248"/>
      <c r="V631" s="248"/>
      <c r="W631" s="248"/>
      <c r="X631" s="248"/>
      <c r="Y631" s="248"/>
      <c r="Z631" s="248"/>
      <c r="AA631" s="248"/>
      <c r="AB631" s="248"/>
      <c r="AC631" s="248"/>
      <c r="AD631" s="248"/>
      <c r="AE631" s="248"/>
      <c r="AF631" s="248"/>
      <c r="AG631" s="248"/>
      <c r="AH631" s="248"/>
      <c r="AI631" s="248"/>
      <c r="AJ631" s="248"/>
      <c r="AK631" s="248"/>
      <c r="AL631" s="248"/>
      <c r="AM631" s="248"/>
      <c r="AN631" s="248"/>
      <c r="AO631" s="248"/>
      <c r="AP631" s="248"/>
      <c r="AQ631" s="248"/>
    </row>
    <row r="632" spans="5:43" ht="18" customHeight="1">
      <c r="E632" s="250" t="s">
        <v>1606</v>
      </c>
      <c r="F632" s="248"/>
      <c r="G632" s="248"/>
      <c r="H632" s="248"/>
      <c r="I632" s="248"/>
      <c r="J632" s="248"/>
      <c r="K632" s="248"/>
      <c r="L632" s="248"/>
      <c r="M632" s="248"/>
      <c r="N632" s="248"/>
      <c r="O632" s="248"/>
      <c r="P632" s="248"/>
      <c r="Q632" s="248"/>
      <c r="R632" s="248"/>
      <c r="S632" s="248"/>
      <c r="T632" s="248"/>
      <c r="U632" s="248"/>
      <c r="V632" s="248"/>
      <c r="W632" s="248"/>
      <c r="X632" s="248"/>
      <c r="Y632" s="248"/>
      <c r="Z632" s="248"/>
      <c r="AA632" s="248"/>
      <c r="AB632" s="248"/>
      <c r="AC632" s="248"/>
      <c r="AD632" s="248"/>
      <c r="AE632" s="248"/>
      <c r="AF632" s="248"/>
      <c r="AG632" s="248"/>
      <c r="AH632" s="248"/>
      <c r="AI632" s="248"/>
      <c r="AJ632" s="248"/>
      <c r="AK632" s="248"/>
      <c r="AL632" s="248"/>
      <c r="AM632" s="248"/>
      <c r="AN632" s="248"/>
      <c r="AO632" s="248"/>
      <c r="AP632" s="248"/>
      <c r="AQ632" s="248"/>
    </row>
    <row r="633" spans="5:43" ht="18" customHeight="1">
      <c r="E633" s="250" t="s">
        <v>1607</v>
      </c>
      <c r="F633" s="248"/>
      <c r="G633" s="248"/>
      <c r="H633" s="248"/>
      <c r="I633" s="248"/>
      <c r="J633" s="248"/>
      <c r="K633" s="248"/>
      <c r="L633" s="248"/>
      <c r="M633" s="248"/>
      <c r="N633" s="248"/>
      <c r="O633" s="248"/>
      <c r="P633" s="248"/>
      <c r="Q633" s="248"/>
      <c r="R633" s="248"/>
      <c r="S633" s="248"/>
      <c r="T633" s="248"/>
      <c r="U633" s="248"/>
      <c r="V633" s="248"/>
      <c r="W633" s="248"/>
      <c r="X633" s="248"/>
      <c r="Y633" s="248"/>
      <c r="Z633" s="248"/>
      <c r="AA633" s="248"/>
      <c r="AB633" s="248"/>
      <c r="AC633" s="248"/>
      <c r="AD633" s="248"/>
      <c r="AE633" s="248"/>
      <c r="AF633" s="248"/>
      <c r="AG633" s="248"/>
      <c r="AH633" s="248"/>
      <c r="AI633" s="248"/>
      <c r="AJ633" s="248"/>
      <c r="AK633" s="248"/>
      <c r="AL633" s="248"/>
      <c r="AM633" s="248"/>
      <c r="AN633" s="248"/>
      <c r="AO633" s="248"/>
      <c r="AP633" s="248"/>
      <c r="AQ633" s="248"/>
    </row>
    <row r="634" spans="5:43" ht="18" customHeight="1">
      <c r="E634" s="250" t="s">
        <v>1265</v>
      </c>
      <c r="F634" s="248"/>
      <c r="G634" s="248"/>
      <c r="H634" s="248"/>
      <c r="I634" s="248"/>
      <c r="J634" s="248"/>
      <c r="K634" s="248"/>
      <c r="L634" s="248"/>
      <c r="M634" s="248"/>
      <c r="N634" s="248"/>
      <c r="O634" s="248"/>
      <c r="P634" s="248"/>
      <c r="Q634" s="248"/>
      <c r="R634" s="248"/>
      <c r="S634" s="248"/>
      <c r="T634" s="248"/>
      <c r="U634" s="248"/>
      <c r="V634" s="248"/>
      <c r="W634" s="248"/>
      <c r="X634" s="248"/>
      <c r="Y634" s="248"/>
      <c r="Z634" s="248"/>
      <c r="AA634" s="248"/>
      <c r="AB634" s="248"/>
      <c r="AC634" s="248"/>
      <c r="AD634" s="248"/>
      <c r="AE634" s="248"/>
      <c r="AF634" s="248"/>
      <c r="AG634" s="248"/>
      <c r="AH634" s="248"/>
      <c r="AI634" s="248"/>
      <c r="AJ634" s="248"/>
      <c r="AK634" s="248"/>
      <c r="AL634" s="248"/>
      <c r="AM634" s="248"/>
      <c r="AN634" s="248"/>
      <c r="AO634" s="248"/>
      <c r="AP634" s="248"/>
      <c r="AQ634" s="248"/>
    </row>
    <row r="635" spans="5:43" ht="18" customHeight="1">
      <c r="E635" s="250" t="s">
        <v>1608</v>
      </c>
      <c r="F635" s="248"/>
      <c r="G635" s="248"/>
      <c r="H635" s="248"/>
      <c r="I635" s="248"/>
      <c r="J635" s="248"/>
      <c r="K635" s="248"/>
      <c r="L635" s="248"/>
      <c r="M635" s="248"/>
      <c r="N635" s="248"/>
      <c r="O635" s="248"/>
      <c r="P635" s="248"/>
      <c r="Q635" s="248"/>
      <c r="R635" s="248"/>
      <c r="S635" s="248"/>
      <c r="T635" s="248"/>
      <c r="U635" s="248"/>
      <c r="V635" s="248"/>
      <c r="W635" s="248"/>
      <c r="X635" s="248"/>
      <c r="Y635" s="248"/>
      <c r="Z635" s="248"/>
      <c r="AA635" s="248"/>
      <c r="AB635" s="248"/>
      <c r="AC635" s="248"/>
      <c r="AD635" s="248"/>
      <c r="AE635" s="248"/>
      <c r="AF635" s="248"/>
      <c r="AG635" s="248"/>
      <c r="AH635" s="248"/>
      <c r="AI635" s="248"/>
      <c r="AJ635" s="248"/>
      <c r="AK635" s="248"/>
      <c r="AL635" s="248"/>
      <c r="AM635" s="248"/>
      <c r="AN635" s="248"/>
      <c r="AO635" s="248"/>
      <c r="AP635" s="248"/>
      <c r="AQ635" s="248"/>
    </row>
    <row r="636" spans="5:43" ht="18" customHeight="1">
      <c r="E636" s="250" t="s">
        <v>1609</v>
      </c>
      <c r="F636" s="248"/>
      <c r="G636" s="248"/>
      <c r="H636" s="248"/>
      <c r="I636" s="248"/>
      <c r="J636" s="248"/>
      <c r="K636" s="248"/>
      <c r="L636" s="248"/>
      <c r="M636" s="248"/>
      <c r="N636" s="248"/>
      <c r="O636" s="248"/>
      <c r="P636" s="248"/>
      <c r="Q636" s="248"/>
      <c r="R636" s="248"/>
      <c r="S636" s="248"/>
      <c r="T636" s="248"/>
      <c r="U636" s="248"/>
      <c r="V636" s="248"/>
      <c r="W636" s="248"/>
      <c r="X636" s="248"/>
      <c r="Y636" s="248"/>
      <c r="Z636" s="248"/>
      <c r="AA636" s="248"/>
      <c r="AB636" s="248"/>
      <c r="AC636" s="248"/>
      <c r="AD636" s="248"/>
      <c r="AE636" s="248"/>
      <c r="AF636" s="248"/>
      <c r="AG636" s="248"/>
      <c r="AH636" s="248"/>
      <c r="AI636" s="248"/>
      <c r="AJ636" s="248"/>
      <c r="AK636" s="248"/>
      <c r="AL636" s="248"/>
      <c r="AM636" s="248"/>
      <c r="AN636" s="248"/>
      <c r="AO636" s="248"/>
      <c r="AP636" s="248"/>
      <c r="AQ636" s="248"/>
    </row>
    <row r="637" spans="5:43" ht="18" customHeight="1">
      <c r="E637" s="250" t="s">
        <v>1266</v>
      </c>
      <c r="F637" s="248"/>
      <c r="G637" s="248"/>
      <c r="H637" s="248"/>
      <c r="I637" s="248"/>
      <c r="J637" s="248"/>
      <c r="K637" s="248"/>
      <c r="L637" s="248"/>
      <c r="M637" s="248"/>
      <c r="N637" s="248"/>
      <c r="O637" s="248"/>
      <c r="P637" s="248"/>
      <c r="Q637" s="248"/>
      <c r="R637" s="248"/>
      <c r="S637" s="248"/>
      <c r="T637" s="248"/>
      <c r="U637" s="248"/>
      <c r="V637" s="248"/>
      <c r="W637" s="248"/>
      <c r="X637" s="248"/>
      <c r="Y637" s="248"/>
      <c r="Z637" s="248"/>
      <c r="AA637" s="248"/>
      <c r="AB637" s="248"/>
      <c r="AC637" s="248"/>
      <c r="AD637" s="248"/>
      <c r="AE637" s="248"/>
      <c r="AF637" s="248"/>
      <c r="AG637" s="248"/>
      <c r="AH637" s="248"/>
      <c r="AI637" s="248"/>
      <c r="AJ637" s="248"/>
      <c r="AK637" s="248"/>
      <c r="AL637" s="248"/>
      <c r="AM637" s="248"/>
      <c r="AN637" s="248"/>
      <c r="AO637" s="248"/>
      <c r="AP637" s="248"/>
      <c r="AQ637" s="248"/>
    </row>
    <row r="638" spans="5:43" ht="18" customHeight="1">
      <c r="E638" s="250" t="s">
        <v>1380</v>
      </c>
      <c r="F638" s="248"/>
      <c r="G638" s="248"/>
      <c r="H638" s="248"/>
      <c r="I638" s="248"/>
      <c r="J638" s="248"/>
      <c r="K638" s="248"/>
      <c r="L638" s="248"/>
      <c r="M638" s="248"/>
      <c r="N638" s="248"/>
      <c r="O638" s="248"/>
      <c r="P638" s="248"/>
      <c r="Q638" s="248"/>
      <c r="R638" s="248"/>
      <c r="S638" s="248"/>
      <c r="T638" s="248"/>
      <c r="U638" s="248"/>
      <c r="V638" s="248"/>
      <c r="W638" s="248"/>
      <c r="X638" s="248"/>
      <c r="Y638" s="248"/>
      <c r="Z638" s="248"/>
      <c r="AA638" s="248"/>
      <c r="AB638" s="248"/>
      <c r="AC638" s="248"/>
      <c r="AD638" s="248"/>
      <c r="AE638" s="248"/>
      <c r="AF638" s="248"/>
      <c r="AG638" s="248"/>
      <c r="AH638" s="248"/>
      <c r="AI638" s="248"/>
      <c r="AJ638" s="248"/>
      <c r="AK638" s="248"/>
      <c r="AL638" s="248"/>
      <c r="AM638" s="248"/>
      <c r="AN638" s="248"/>
      <c r="AO638" s="248"/>
      <c r="AP638" s="248"/>
      <c r="AQ638" s="248"/>
    </row>
    <row r="639" spans="5:43" ht="18" customHeight="1">
      <c r="E639" s="250" t="s">
        <v>1420</v>
      </c>
      <c r="F639" s="248"/>
      <c r="G639" s="248"/>
      <c r="H639" s="248"/>
      <c r="I639" s="248"/>
      <c r="J639" s="248"/>
      <c r="K639" s="248"/>
      <c r="L639" s="248"/>
      <c r="M639" s="248"/>
      <c r="N639" s="248"/>
      <c r="O639" s="248"/>
      <c r="P639" s="248"/>
      <c r="Q639" s="248"/>
      <c r="R639" s="248"/>
      <c r="S639" s="248"/>
      <c r="T639" s="248"/>
      <c r="U639" s="248"/>
      <c r="V639" s="248"/>
      <c r="W639" s="248"/>
      <c r="X639" s="248"/>
      <c r="Y639" s="248"/>
      <c r="Z639" s="248"/>
      <c r="AA639" s="248"/>
      <c r="AB639" s="248"/>
      <c r="AC639" s="248"/>
      <c r="AD639" s="248"/>
      <c r="AE639" s="248"/>
      <c r="AF639" s="248"/>
      <c r="AG639" s="248"/>
      <c r="AH639" s="248"/>
      <c r="AI639" s="248"/>
      <c r="AJ639" s="248"/>
      <c r="AK639" s="248"/>
      <c r="AL639" s="248"/>
      <c r="AM639" s="248"/>
      <c r="AN639" s="248"/>
      <c r="AO639" s="248"/>
      <c r="AP639" s="248"/>
      <c r="AQ639" s="248"/>
    </row>
    <row r="640" spans="5:43" ht="18" customHeight="1">
      <c r="E640" s="251" t="s">
        <v>1570</v>
      </c>
      <c r="F640" s="248"/>
      <c r="G640" s="248"/>
      <c r="H640" s="248"/>
      <c r="I640" s="248"/>
      <c r="J640" s="248"/>
      <c r="K640" s="248"/>
      <c r="L640" s="248"/>
      <c r="M640" s="248"/>
      <c r="N640" s="248"/>
      <c r="O640" s="248"/>
      <c r="P640" s="248"/>
      <c r="Q640" s="248"/>
      <c r="R640" s="248"/>
      <c r="S640" s="248"/>
      <c r="T640" s="248"/>
      <c r="U640" s="248"/>
      <c r="V640" s="248"/>
      <c r="W640" s="248"/>
      <c r="X640" s="248"/>
      <c r="Y640" s="248"/>
      <c r="Z640" s="248"/>
      <c r="AA640" s="248"/>
      <c r="AB640" s="248"/>
      <c r="AC640" s="248"/>
      <c r="AD640" s="248"/>
      <c r="AE640" s="248"/>
      <c r="AF640" s="248"/>
      <c r="AG640" s="248"/>
      <c r="AH640" s="248"/>
      <c r="AI640" s="248"/>
      <c r="AJ640" s="248"/>
      <c r="AK640" s="248"/>
      <c r="AL640" s="248"/>
      <c r="AM640" s="248"/>
      <c r="AN640" s="248"/>
      <c r="AO640" s="248"/>
      <c r="AP640" s="248"/>
      <c r="AQ640" s="248"/>
    </row>
    <row r="641" spans="5:43" ht="18" customHeight="1">
      <c r="E641" s="250" t="s">
        <v>1571</v>
      </c>
      <c r="F641" s="248"/>
      <c r="G641" s="248"/>
      <c r="H641" s="248"/>
      <c r="I641" s="248"/>
      <c r="J641" s="248"/>
      <c r="K641" s="248"/>
      <c r="L641" s="248"/>
      <c r="M641" s="248"/>
      <c r="N641" s="248"/>
      <c r="O641" s="248"/>
      <c r="P641" s="248"/>
      <c r="Q641" s="248"/>
      <c r="R641" s="248"/>
      <c r="S641" s="248"/>
      <c r="T641" s="248"/>
      <c r="U641" s="248"/>
      <c r="V641" s="248"/>
      <c r="W641" s="248"/>
      <c r="X641" s="248"/>
      <c r="Y641" s="248"/>
      <c r="Z641" s="248"/>
      <c r="AA641" s="248"/>
      <c r="AB641" s="248"/>
      <c r="AC641" s="248"/>
      <c r="AD641" s="248"/>
      <c r="AE641" s="248"/>
      <c r="AF641" s="248"/>
      <c r="AG641" s="248"/>
      <c r="AH641" s="248"/>
      <c r="AI641" s="248"/>
      <c r="AJ641" s="248"/>
      <c r="AK641" s="248"/>
      <c r="AL641" s="248"/>
      <c r="AM641" s="248"/>
      <c r="AN641" s="248"/>
      <c r="AO641" s="248"/>
      <c r="AP641" s="248"/>
      <c r="AQ641" s="248"/>
    </row>
    <row r="642" spans="5:43" ht="18" customHeight="1">
      <c r="E642" s="250" t="s">
        <v>1572</v>
      </c>
      <c r="F642" s="248"/>
      <c r="G642" s="248"/>
      <c r="H642" s="248"/>
      <c r="I642" s="248"/>
      <c r="J642" s="248"/>
      <c r="K642" s="248"/>
      <c r="L642" s="248"/>
      <c r="M642" s="248"/>
      <c r="N642" s="248"/>
      <c r="O642" s="248"/>
      <c r="P642" s="248"/>
      <c r="Q642" s="248"/>
      <c r="R642" s="248"/>
      <c r="S642" s="248"/>
      <c r="T642" s="248"/>
      <c r="U642" s="248"/>
      <c r="V642" s="248"/>
      <c r="W642" s="248"/>
      <c r="X642" s="248"/>
      <c r="Y642" s="248"/>
      <c r="Z642" s="248"/>
      <c r="AA642" s="248"/>
      <c r="AB642" s="248"/>
      <c r="AC642" s="248"/>
      <c r="AD642" s="248"/>
      <c r="AE642" s="248"/>
      <c r="AF642" s="248"/>
      <c r="AG642" s="248"/>
      <c r="AH642" s="248"/>
      <c r="AI642" s="248"/>
      <c r="AJ642" s="248"/>
      <c r="AK642" s="248"/>
      <c r="AL642" s="248"/>
      <c r="AM642" s="248"/>
      <c r="AN642" s="248"/>
      <c r="AO642" s="248"/>
      <c r="AP642" s="248"/>
      <c r="AQ642" s="248"/>
    </row>
    <row r="643" spans="5:43" ht="18" customHeight="1">
      <c r="E643" s="250" t="s">
        <v>1610</v>
      </c>
      <c r="F643" s="248"/>
      <c r="G643" s="248"/>
      <c r="H643" s="248"/>
      <c r="I643" s="248"/>
      <c r="J643" s="248"/>
      <c r="K643" s="248"/>
      <c r="L643" s="248"/>
      <c r="M643" s="248"/>
      <c r="N643" s="248"/>
      <c r="O643" s="248"/>
      <c r="P643" s="248"/>
      <c r="Q643" s="248"/>
      <c r="R643" s="248"/>
      <c r="S643" s="248"/>
      <c r="T643" s="248"/>
      <c r="U643" s="248"/>
      <c r="V643" s="248"/>
      <c r="W643" s="248"/>
      <c r="X643" s="248"/>
      <c r="Y643" s="248"/>
      <c r="Z643" s="248"/>
      <c r="AA643" s="248"/>
      <c r="AB643" s="248"/>
      <c r="AC643" s="248"/>
      <c r="AD643" s="248"/>
      <c r="AE643" s="248"/>
      <c r="AF643" s="248"/>
      <c r="AG643" s="248"/>
      <c r="AH643" s="248"/>
      <c r="AI643" s="248"/>
      <c r="AJ643" s="248"/>
      <c r="AK643" s="248"/>
      <c r="AL643" s="248"/>
      <c r="AM643" s="248"/>
      <c r="AN643" s="248"/>
      <c r="AO643" s="248"/>
      <c r="AP643" s="248"/>
      <c r="AQ643" s="248"/>
    </row>
    <row r="644" spans="5:43" ht="18" customHeight="1">
      <c r="E644" s="250" t="s">
        <v>1611</v>
      </c>
      <c r="F644" s="248"/>
      <c r="G644" s="248"/>
      <c r="H644" s="248"/>
      <c r="I644" s="248"/>
      <c r="J644" s="248"/>
      <c r="K644" s="248"/>
      <c r="L644" s="248"/>
      <c r="M644" s="248"/>
      <c r="N644" s="248"/>
      <c r="O644" s="248"/>
      <c r="P644" s="248"/>
      <c r="Q644" s="248"/>
      <c r="R644" s="248"/>
      <c r="S644" s="248"/>
      <c r="T644" s="248"/>
      <c r="U644" s="248"/>
      <c r="V644" s="248"/>
      <c r="W644" s="248"/>
      <c r="X644" s="248"/>
      <c r="Y644" s="248"/>
      <c r="Z644" s="248"/>
      <c r="AA644" s="248"/>
      <c r="AB644" s="248"/>
      <c r="AC644" s="248"/>
      <c r="AD644" s="248"/>
      <c r="AE644" s="248"/>
      <c r="AF644" s="248"/>
      <c r="AG644" s="248"/>
      <c r="AH644" s="248"/>
      <c r="AI644" s="248"/>
      <c r="AJ644" s="248"/>
      <c r="AK644" s="248"/>
      <c r="AL644" s="248"/>
      <c r="AM644" s="248"/>
      <c r="AN644" s="248"/>
      <c r="AO644" s="248"/>
      <c r="AP644" s="248"/>
      <c r="AQ644" s="248"/>
    </row>
    <row r="645" spans="5:43" ht="18" customHeight="1">
      <c r="E645" s="250" t="s">
        <v>1575</v>
      </c>
      <c r="F645" s="248"/>
      <c r="G645" s="248"/>
      <c r="H645" s="248"/>
      <c r="I645" s="248"/>
      <c r="J645" s="248"/>
      <c r="K645" s="248"/>
      <c r="L645" s="248"/>
      <c r="M645" s="248"/>
      <c r="N645" s="248"/>
      <c r="O645" s="248"/>
      <c r="P645" s="248"/>
      <c r="Q645" s="248"/>
      <c r="R645" s="248"/>
      <c r="S645" s="248"/>
      <c r="T645" s="248"/>
      <c r="U645" s="248"/>
      <c r="V645" s="248"/>
      <c r="W645" s="248"/>
      <c r="X645" s="248"/>
      <c r="Y645" s="248"/>
      <c r="Z645" s="248"/>
      <c r="AA645" s="248"/>
      <c r="AB645" s="248"/>
      <c r="AC645" s="248"/>
      <c r="AD645" s="248"/>
      <c r="AE645" s="248"/>
      <c r="AF645" s="248"/>
      <c r="AG645" s="248"/>
      <c r="AH645" s="248"/>
      <c r="AI645" s="248"/>
      <c r="AJ645" s="248"/>
      <c r="AK645" s="248"/>
      <c r="AL645" s="248"/>
      <c r="AM645" s="248"/>
      <c r="AN645" s="248"/>
      <c r="AO645" s="248"/>
      <c r="AP645" s="248"/>
      <c r="AQ645" s="248"/>
    </row>
    <row r="646" spans="5:43" ht="18" customHeight="1">
      <c r="E646" s="250" t="s">
        <v>1266</v>
      </c>
      <c r="F646" s="248"/>
      <c r="G646" s="248"/>
      <c r="H646" s="248"/>
      <c r="I646" s="248"/>
      <c r="J646" s="248"/>
      <c r="K646" s="248"/>
      <c r="L646" s="248"/>
      <c r="M646" s="248"/>
      <c r="N646" s="248"/>
      <c r="O646" s="248"/>
      <c r="P646" s="248"/>
      <c r="Q646" s="248"/>
      <c r="R646" s="248"/>
      <c r="S646" s="248"/>
      <c r="T646" s="248"/>
      <c r="U646" s="248"/>
      <c r="V646" s="248"/>
      <c r="W646" s="248"/>
      <c r="X646" s="248"/>
      <c r="Y646" s="248"/>
      <c r="Z646" s="248"/>
      <c r="AA646" s="248"/>
      <c r="AB646" s="248"/>
      <c r="AC646" s="248"/>
      <c r="AD646" s="248"/>
      <c r="AE646" s="248"/>
      <c r="AF646" s="248"/>
      <c r="AG646" s="248"/>
      <c r="AH646" s="248"/>
      <c r="AI646" s="248"/>
      <c r="AJ646" s="248"/>
      <c r="AK646" s="248"/>
      <c r="AL646" s="248"/>
      <c r="AM646" s="248"/>
      <c r="AN646" s="248"/>
      <c r="AO646" s="248"/>
      <c r="AP646" s="248"/>
      <c r="AQ646" s="248"/>
    </row>
    <row r="647" spans="5:43" ht="18" customHeight="1">
      <c r="E647" s="250" t="s">
        <v>1576</v>
      </c>
      <c r="F647" s="248"/>
      <c r="G647" s="248"/>
      <c r="H647" s="248"/>
      <c r="I647" s="248"/>
      <c r="J647" s="248"/>
      <c r="K647" s="248"/>
      <c r="L647" s="248"/>
      <c r="M647" s="248"/>
      <c r="N647" s="248"/>
      <c r="O647" s="248"/>
      <c r="P647" s="248"/>
      <c r="Q647" s="248"/>
      <c r="R647" s="248"/>
      <c r="S647" s="248"/>
      <c r="T647" s="248"/>
      <c r="U647" s="248"/>
      <c r="V647" s="248"/>
      <c r="W647" s="248"/>
      <c r="X647" s="248"/>
      <c r="Y647" s="248"/>
      <c r="Z647" s="248"/>
      <c r="AA647" s="248"/>
      <c r="AB647" s="248"/>
      <c r="AC647" s="248"/>
      <c r="AD647" s="248"/>
      <c r="AE647" s="248"/>
      <c r="AF647" s="248"/>
      <c r="AG647" s="248"/>
      <c r="AH647" s="248"/>
      <c r="AI647" s="248"/>
      <c r="AJ647" s="248"/>
      <c r="AK647" s="248"/>
      <c r="AL647" s="248"/>
      <c r="AM647" s="248"/>
      <c r="AN647" s="248"/>
      <c r="AO647" s="248"/>
      <c r="AP647" s="248"/>
      <c r="AQ647" s="248"/>
    </row>
    <row r="648" spans="5:43" ht="18" customHeight="1">
      <c r="E648" s="250" t="s">
        <v>1577</v>
      </c>
      <c r="F648" s="248"/>
      <c r="G648" s="248"/>
      <c r="H648" s="248"/>
      <c r="I648" s="248"/>
      <c r="J648" s="248"/>
      <c r="K648" s="248"/>
      <c r="L648" s="248"/>
      <c r="M648" s="248"/>
      <c r="N648" s="248"/>
      <c r="O648" s="248"/>
      <c r="P648" s="248"/>
      <c r="Q648" s="248"/>
      <c r="R648" s="248"/>
      <c r="S648" s="248"/>
      <c r="T648" s="248"/>
      <c r="U648" s="248"/>
      <c r="V648" s="248"/>
      <c r="W648" s="248"/>
      <c r="X648" s="248"/>
      <c r="Y648" s="248"/>
      <c r="Z648" s="248"/>
      <c r="AA648" s="248"/>
      <c r="AB648" s="248"/>
      <c r="AC648" s="248"/>
      <c r="AD648" s="248"/>
      <c r="AE648" s="248"/>
      <c r="AF648" s="248"/>
      <c r="AG648" s="248"/>
      <c r="AH648" s="248"/>
      <c r="AI648" s="248"/>
      <c r="AJ648" s="248"/>
      <c r="AK648" s="248"/>
      <c r="AL648" s="248"/>
      <c r="AM648" s="248"/>
      <c r="AN648" s="248"/>
      <c r="AO648" s="248"/>
      <c r="AP648" s="248"/>
      <c r="AQ648" s="248"/>
    </row>
    <row r="649" spans="5:43" ht="18" customHeight="1">
      <c r="E649" s="250" t="s">
        <v>1612</v>
      </c>
      <c r="F649" s="248"/>
      <c r="G649" s="248"/>
      <c r="H649" s="248"/>
      <c r="I649" s="248"/>
      <c r="J649" s="248"/>
      <c r="K649" s="248"/>
      <c r="L649" s="248"/>
      <c r="M649" s="248"/>
      <c r="N649" s="248"/>
      <c r="O649" s="248"/>
      <c r="P649" s="248"/>
      <c r="Q649" s="248"/>
      <c r="R649" s="248"/>
      <c r="S649" s="248"/>
      <c r="T649" s="248"/>
      <c r="U649" s="248"/>
      <c r="V649" s="248"/>
      <c r="W649" s="248"/>
      <c r="X649" s="248"/>
      <c r="Y649" s="248"/>
      <c r="Z649" s="248"/>
      <c r="AA649" s="248"/>
      <c r="AB649" s="248"/>
      <c r="AC649" s="248"/>
      <c r="AD649" s="248"/>
      <c r="AE649" s="248"/>
      <c r="AF649" s="248"/>
      <c r="AG649" s="248"/>
      <c r="AH649" s="248"/>
      <c r="AI649" s="248"/>
      <c r="AJ649" s="248"/>
      <c r="AK649" s="248"/>
      <c r="AL649" s="248"/>
      <c r="AM649" s="248"/>
      <c r="AN649" s="248"/>
      <c r="AO649" s="248"/>
      <c r="AP649" s="248"/>
      <c r="AQ649" s="248"/>
    </row>
    <row r="650" spans="5:43" ht="18" customHeight="1">
      <c r="E650" s="250" t="s">
        <v>1613</v>
      </c>
      <c r="F650" s="248"/>
      <c r="G650" s="248"/>
      <c r="H650" s="248"/>
      <c r="I650" s="248"/>
      <c r="J650" s="248"/>
      <c r="K650" s="248"/>
      <c r="L650" s="248"/>
      <c r="M650" s="248"/>
      <c r="N650" s="248"/>
      <c r="O650" s="248"/>
      <c r="P650" s="248"/>
      <c r="Q650" s="248"/>
      <c r="R650" s="248"/>
      <c r="S650" s="248"/>
      <c r="T650" s="248"/>
      <c r="U650" s="248"/>
      <c r="V650" s="248"/>
      <c r="W650" s="248"/>
      <c r="X650" s="248"/>
      <c r="Y650" s="248"/>
      <c r="Z650" s="248"/>
      <c r="AA650" s="248"/>
      <c r="AB650" s="248"/>
      <c r="AC650" s="248"/>
      <c r="AD650" s="248"/>
      <c r="AE650" s="248"/>
      <c r="AF650" s="248"/>
      <c r="AG650" s="248"/>
      <c r="AH650" s="248"/>
      <c r="AI650" s="248"/>
      <c r="AJ650" s="248"/>
      <c r="AK650" s="248"/>
      <c r="AL650" s="248"/>
      <c r="AM650" s="248"/>
      <c r="AN650" s="248"/>
      <c r="AO650" s="248"/>
      <c r="AP650" s="248"/>
      <c r="AQ650" s="248"/>
    </row>
    <row r="651" spans="5:43" ht="18" customHeight="1">
      <c r="E651" s="250" t="s">
        <v>1575</v>
      </c>
      <c r="F651" s="248"/>
      <c r="G651" s="248"/>
      <c r="H651" s="248"/>
      <c r="I651" s="248"/>
      <c r="J651" s="248"/>
      <c r="K651" s="248"/>
      <c r="L651" s="248"/>
      <c r="M651" s="248"/>
      <c r="N651" s="248"/>
      <c r="O651" s="248"/>
      <c r="P651" s="248"/>
      <c r="Q651" s="248"/>
      <c r="R651" s="248"/>
      <c r="S651" s="248"/>
      <c r="T651" s="248"/>
      <c r="U651" s="248"/>
      <c r="V651" s="248"/>
      <c r="W651" s="248"/>
      <c r="X651" s="248"/>
      <c r="Y651" s="248"/>
      <c r="Z651" s="248"/>
      <c r="AA651" s="248"/>
      <c r="AB651" s="248"/>
      <c r="AC651" s="248"/>
      <c r="AD651" s="248"/>
      <c r="AE651" s="248"/>
      <c r="AF651" s="248"/>
      <c r="AG651" s="248"/>
      <c r="AH651" s="248"/>
      <c r="AI651" s="248"/>
      <c r="AJ651" s="248"/>
      <c r="AK651" s="248"/>
      <c r="AL651" s="248"/>
      <c r="AM651" s="248"/>
      <c r="AN651" s="248"/>
      <c r="AO651" s="248"/>
      <c r="AP651" s="248"/>
      <c r="AQ651" s="248"/>
    </row>
    <row r="652" spans="5:43" ht="18" customHeight="1">
      <c r="E652" s="250" t="s">
        <v>1266</v>
      </c>
      <c r="F652" s="248"/>
      <c r="G652" s="248"/>
      <c r="H652" s="248"/>
      <c r="I652" s="248"/>
      <c r="J652" s="248"/>
      <c r="K652" s="248"/>
      <c r="L652" s="248"/>
      <c r="M652" s="248"/>
      <c r="N652" s="248"/>
      <c r="O652" s="248"/>
      <c r="P652" s="248"/>
      <c r="Q652" s="248"/>
      <c r="R652" s="248"/>
      <c r="S652" s="248"/>
      <c r="T652" s="248"/>
      <c r="U652" s="248"/>
      <c r="V652" s="248"/>
      <c r="W652" s="248"/>
      <c r="X652" s="248"/>
      <c r="Y652" s="248"/>
      <c r="Z652" s="248"/>
      <c r="AA652" s="248"/>
      <c r="AB652" s="248"/>
      <c r="AC652" s="248"/>
      <c r="AD652" s="248"/>
      <c r="AE652" s="248"/>
      <c r="AF652" s="248"/>
      <c r="AG652" s="248"/>
      <c r="AH652" s="248"/>
      <c r="AI652" s="248"/>
      <c r="AJ652" s="248"/>
      <c r="AK652" s="248"/>
      <c r="AL652" s="248"/>
      <c r="AM652" s="248"/>
      <c r="AN652" s="248"/>
      <c r="AO652" s="248"/>
      <c r="AP652" s="248"/>
      <c r="AQ652" s="248"/>
    </row>
    <row r="653" spans="5:43" ht="18" customHeight="1">
      <c r="E653" s="250" t="s">
        <v>1420</v>
      </c>
      <c r="F653" s="248"/>
      <c r="G653" s="248"/>
      <c r="H653" s="248"/>
      <c r="I653" s="248"/>
      <c r="J653" s="248"/>
      <c r="K653" s="248"/>
      <c r="L653" s="248"/>
      <c r="M653" s="248"/>
      <c r="N653" s="248"/>
      <c r="O653" s="248"/>
      <c r="P653" s="248"/>
      <c r="Q653" s="248"/>
      <c r="R653" s="248"/>
      <c r="S653" s="248"/>
      <c r="T653" s="248"/>
      <c r="U653" s="248"/>
      <c r="V653" s="248"/>
      <c r="W653" s="248"/>
      <c r="X653" s="248"/>
      <c r="Y653" s="248"/>
      <c r="Z653" s="248"/>
      <c r="AA653" s="248"/>
      <c r="AB653" s="248"/>
      <c r="AC653" s="248"/>
      <c r="AD653" s="248"/>
      <c r="AE653" s="248"/>
      <c r="AF653" s="248"/>
      <c r="AG653" s="248"/>
      <c r="AH653" s="248"/>
      <c r="AI653" s="248"/>
      <c r="AJ653" s="248"/>
      <c r="AK653" s="248"/>
      <c r="AL653" s="248"/>
      <c r="AM653" s="248"/>
      <c r="AN653" s="248"/>
      <c r="AO653" s="248"/>
      <c r="AP653" s="248"/>
      <c r="AQ653" s="248"/>
    </row>
    <row r="654" spans="5:43" ht="18" customHeight="1">
      <c r="E654" s="250"/>
      <c r="F654" s="248"/>
      <c r="G654" s="248"/>
      <c r="H654" s="248"/>
      <c r="I654" s="248"/>
      <c r="J654" s="248"/>
      <c r="K654" s="248"/>
      <c r="L654" s="248"/>
      <c r="M654" s="248"/>
      <c r="N654" s="248"/>
      <c r="O654" s="248"/>
      <c r="P654" s="248"/>
      <c r="Q654" s="248"/>
      <c r="R654" s="248"/>
      <c r="S654" s="248"/>
      <c r="T654" s="248"/>
      <c r="U654" s="248"/>
      <c r="V654" s="248"/>
      <c r="W654" s="248"/>
      <c r="X654" s="248"/>
      <c r="Y654" s="248"/>
      <c r="Z654" s="248"/>
      <c r="AA654" s="248"/>
      <c r="AB654" s="248"/>
      <c r="AC654" s="248"/>
      <c r="AD654" s="248"/>
      <c r="AE654" s="248"/>
      <c r="AF654" s="248"/>
      <c r="AG654" s="248"/>
      <c r="AH654" s="248"/>
      <c r="AI654" s="248"/>
      <c r="AJ654" s="248"/>
      <c r="AK654" s="248"/>
      <c r="AL654" s="248"/>
      <c r="AM654" s="248"/>
      <c r="AN654" s="248"/>
      <c r="AO654" s="248"/>
      <c r="AP654" s="248"/>
      <c r="AQ654" s="248"/>
    </row>
    <row r="655" spans="5:43" ht="18" customHeight="1">
      <c r="E655" s="250" t="s">
        <v>1614</v>
      </c>
      <c r="F655" s="248"/>
      <c r="G655" s="248"/>
      <c r="H655" s="248"/>
      <c r="I655" s="248"/>
      <c r="J655" s="248"/>
      <c r="K655" s="248"/>
      <c r="L655" s="248"/>
      <c r="M655" s="248"/>
      <c r="N655" s="248"/>
      <c r="O655" s="248"/>
      <c r="P655" s="248"/>
      <c r="Q655" s="248"/>
      <c r="R655" s="248"/>
      <c r="S655" s="248"/>
      <c r="T655" s="248"/>
      <c r="U655" s="248"/>
      <c r="V655" s="248"/>
      <c r="W655" s="248"/>
      <c r="X655" s="248"/>
      <c r="Y655" s="248"/>
      <c r="Z655" s="248"/>
      <c r="AA655" s="248"/>
      <c r="AB655" s="248"/>
      <c r="AC655" s="248"/>
      <c r="AD655" s="248"/>
      <c r="AE655" s="248"/>
      <c r="AF655" s="248"/>
      <c r="AG655" s="248"/>
      <c r="AH655" s="248"/>
      <c r="AI655" s="248"/>
      <c r="AJ655" s="248"/>
      <c r="AK655" s="248"/>
      <c r="AL655" s="248"/>
      <c r="AM655" s="248"/>
      <c r="AN655" s="248"/>
      <c r="AO655" s="248"/>
      <c r="AP655" s="248"/>
      <c r="AQ655" s="248"/>
    </row>
    <row r="656" spans="5:43" ht="18" customHeight="1">
      <c r="E656" s="250" t="s">
        <v>1615</v>
      </c>
      <c r="F656" s="248"/>
      <c r="G656" s="248"/>
      <c r="H656" s="248"/>
      <c r="I656" s="248"/>
      <c r="J656" s="248"/>
      <c r="K656" s="248"/>
      <c r="L656" s="248"/>
      <c r="M656" s="248"/>
      <c r="N656" s="248"/>
      <c r="O656" s="248"/>
      <c r="P656" s="248"/>
      <c r="Q656" s="248"/>
      <c r="R656" s="248"/>
      <c r="S656" s="248"/>
      <c r="T656" s="248"/>
      <c r="U656" s="248"/>
      <c r="V656" s="248"/>
      <c r="W656" s="248"/>
      <c r="X656" s="248"/>
      <c r="Y656" s="248"/>
      <c r="Z656" s="248"/>
      <c r="AA656" s="248"/>
      <c r="AB656" s="248"/>
      <c r="AC656" s="248"/>
      <c r="AD656" s="248"/>
      <c r="AE656" s="248"/>
      <c r="AF656" s="248"/>
      <c r="AG656" s="248"/>
      <c r="AH656" s="248"/>
      <c r="AI656" s="248"/>
      <c r="AJ656" s="248"/>
      <c r="AK656" s="248"/>
      <c r="AL656" s="248"/>
      <c r="AM656" s="248"/>
      <c r="AN656" s="248"/>
      <c r="AO656" s="248"/>
      <c r="AP656" s="248"/>
      <c r="AQ656" s="248"/>
    </row>
    <row r="657" spans="5:43" ht="18" customHeight="1">
      <c r="E657" s="250" t="s">
        <v>1616</v>
      </c>
      <c r="F657" s="248"/>
      <c r="G657" s="248"/>
      <c r="H657" s="248"/>
      <c r="I657" s="248"/>
      <c r="J657" s="248"/>
      <c r="K657" s="248"/>
      <c r="L657" s="248"/>
      <c r="M657" s="248"/>
      <c r="N657" s="248"/>
      <c r="O657" s="248"/>
      <c r="P657" s="248"/>
      <c r="Q657" s="248"/>
      <c r="R657" s="248"/>
      <c r="S657" s="248"/>
      <c r="T657" s="248"/>
      <c r="U657" s="248"/>
      <c r="V657" s="248"/>
      <c r="W657" s="248"/>
      <c r="X657" s="248"/>
      <c r="Y657" s="248"/>
      <c r="Z657" s="248"/>
      <c r="AA657" s="248"/>
      <c r="AB657" s="248"/>
      <c r="AC657" s="248"/>
      <c r="AD657" s="248"/>
      <c r="AE657" s="248"/>
      <c r="AF657" s="248"/>
      <c r="AG657" s="248"/>
      <c r="AH657" s="248"/>
      <c r="AI657" s="248"/>
      <c r="AJ657" s="248"/>
      <c r="AK657" s="248"/>
      <c r="AL657" s="248"/>
      <c r="AM657" s="248"/>
      <c r="AN657" s="248"/>
      <c r="AO657" s="248"/>
      <c r="AP657" s="248"/>
      <c r="AQ657" s="248"/>
    </row>
    <row r="658" spans="5:43" ht="18" customHeight="1">
      <c r="E658" s="250" t="s">
        <v>1617</v>
      </c>
      <c r="F658" s="248"/>
      <c r="G658" s="248"/>
      <c r="H658" s="248"/>
      <c r="I658" s="248"/>
      <c r="J658" s="248"/>
      <c r="K658" s="248"/>
      <c r="L658" s="248"/>
      <c r="M658" s="248"/>
      <c r="N658" s="248"/>
      <c r="O658" s="248"/>
      <c r="P658" s="248"/>
      <c r="Q658" s="248"/>
      <c r="R658" s="248"/>
      <c r="S658" s="248"/>
      <c r="T658" s="248"/>
      <c r="U658" s="248"/>
      <c r="V658" s="248"/>
      <c r="W658" s="248"/>
      <c r="X658" s="248"/>
      <c r="Y658" s="248"/>
      <c r="Z658" s="248"/>
      <c r="AA658" s="248"/>
      <c r="AB658" s="248"/>
      <c r="AC658" s="248"/>
      <c r="AD658" s="248"/>
      <c r="AE658" s="248"/>
      <c r="AF658" s="248"/>
      <c r="AG658" s="248"/>
      <c r="AH658" s="248"/>
      <c r="AI658" s="248"/>
      <c r="AJ658" s="248"/>
      <c r="AK658" s="248"/>
      <c r="AL658" s="248"/>
      <c r="AM658" s="248"/>
      <c r="AN658" s="248"/>
      <c r="AO658" s="248"/>
      <c r="AP658" s="248"/>
      <c r="AQ658" s="248"/>
    </row>
    <row r="659" spans="5:43" ht="18" customHeight="1">
      <c r="E659" s="250" t="s">
        <v>1618</v>
      </c>
      <c r="F659" s="248"/>
      <c r="G659" s="248"/>
      <c r="H659" s="248"/>
      <c r="I659" s="248"/>
      <c r="J659" s="248"/>
      <c r="K659" s="248"/>
      <c r="L659" s="248"/>
      <c r="M659" s="248"/>
      <c r="N659" s="248"/>
      <c r="O659" s="248"/>
      <c r="P659" s="248"/>
      <c r="Q659" s="248"/>
      <c r="R659" s="248"/>
      <c r="S659" s="248"/>
      <c r="T659" s="248"/>
      <c r="U659" s="248"/>
      <c r="V659" s="248"/>
      <c r="W659" s="248"/>
      <c r="X659" s="248"/>
      <c r="Y659" s="248"/>
      <c r="Z659" s="248"/>
      <c r="AA659" s="248"/>
      <c r="AB659" s="248"/>
      <c r="AC659" s="248"/>
      <c r="AD659" s="248"/>
      <c r="AE659" s="248"/>
      <c r="AF659" s="248"/>
      <c r="AG659" s="248"/>
      <c r="AH659" s="248"/>
      <c r="AI659" s="248"/>
      <c r="AJ659" s="248"/>
      <c r="AK659" s="248"/>
      <c r="AL659" s="248"/>
      <c r="AM659" s="248"/>
      <c r="AN659" s="248"/>
      <c r="AO659" s="248"/>
      <c r="AP659" s="248"/>
      <c r="AQ659" s="248"/>
    </row>
    <row r="660" spans="5:43" ht="18" customHeight="1">
      <c r="E660" s="250" t="s">
        <v>1619</v>
      </c>
      <c r="F660" s="248"/>
      <c r="G660" s="248"/>
      <c r="H660" s="248"/>
      <c r="I660" s="248"/>
      <c r="J660" s="248"/>
      <c r="K660" s="248"/>
      <c r="L660" s="248"/>
      <c r="M660" s="248"/>
      <c r="N660" s="248"/>
      <c r="O660" s="248"/>
      <c r="P660" s="248"/>
      <c r="Q660" s="248"/>
      <c r="R660" s="248"/>
      <c r="S660" s="248"/>
      <c r="T660" s="248"/>
      <c r="U660" s="248"/>
      <c r="V660" s="248"/>
      <c r="W660" s="248"/>
      <c r="X660" s="248"/>
      <c r="Y660" s="248"/>
      <c r="Z660" s="248"/>
      <c r="AA660" s="248"/>
      <c r="AB660" s="248"/>
      <c r="AC660" s="248"/>
      <c r="AD660" s="248"/>
      <c r="AE660" s="248"/>
      <c r="AF660" s="248"/>
      <c r="AG660" s="248"/>
      <c r="AH660" s="248"/>
      <c r="AI660" s="248"/>
      <c r="AJ660" s="248"/>
      <c r="AK660" s="248"/>
      <c r="AL660" s="248"/>
      <c r="AM660" s="248"/>
      <c r="AN660" s="248"/>
      <c r="AO660" s="248"/>
      <c r="AP660" s="248"/>
      <c r="AQ660" s="248"/>
    </row>
    <row r="661" spans="5:43" ht="18" customHeight="1">
      <c r="E661" s="250" t="s">
        <v>1620</v>
      </c>
      <c r="F661" s="248"/>
      <c r="G661" s="248"/>
      <c r="H661" s="248"/>
      <c r="I661" s="248"/>
      <c r="J661" s="248"/>
      <c r="K661" s="248"/>
      <c r="L661" s="248"/>
      <c r="M661" s="248"/>
      <c r="N661" s="248"/>
      <c r="O661" s="248"/>
      <c r="P661" s="248"/>
      <c r="Q661" s="248"/>
      <c r="R661" s="248"/>
      <c r="S661" s="248"/>
      <c r="T661" s="248"/>
      <c r="U661" s="248"/>
      <c r="V661" s="248"/>
      <c r="W661" s="248"/>
      <c r="X661" s="248"/>
      <c r="Y661" s="248"/>
      <c r="Z661" s="248"/>
      <c r="AA661" s="248"/>
      <c r="AB661" s="248"/>
      <c r="AC661" s="248"/>
      <c r="AD661" s="248"/>
      <c r="AE661" s="248"/>
      <c r="AF661" s="248"/>
      <c r="AG661" s="248"/>
      <c r="AH661" s="248"/>
      <c r="AI661" s="248"/>
      <c r="AJ661" s="248"/>
      <c r="AK661" s="248"/>
      <c r="AL661" s="248"/>
      <c r="AM661" s="248"/>
      <c r="AN661" s="248"/>
      <c r="AO661" s="248"/>
      <c r="AP661" s="248"/>
      <c r="AQ661" s="248"/>
    </row>
    <row r="662" spans="5:43" ht="18" customHeight="1">
      <c r="E662" s="250" t="s">
        <v>1266</v>
      </c>
      <c r="F662" s="248"/>
      <c r="G662" s="248"/>
      <c r="H662" s="248"/>
      <c r="I662" s="248"/>
      <c r="J662" s="248"/>
      <c r="K662" s="248"/>
      <c r="L662" s="248"/>
      <c r="M662" s="248"/>
      <c r="N662" s="248"/>
      <c r="O662" s="248"/>
      <c r="P662" s="248"/>
      <c r="Q662" s="248"/>
      <c r="R662" s="248"/>
      <c r="S662" s="248"/>
      <c r="T662" s="248"/>
      <c r="U662" s="248"/>
      <c r="V662" s="248"/>
      <c r="W662" s="248"/>
      <c r="X662" s="248"/>
      <c r="Y662" s="248"/>
      <c r="Z662" s="248"/>
      <c r="AA662" s="248"/>
      <c r="AB662" s="248"/>
      <c r="AC662" s="248"/>
      <c r="AD662" s="248"/>
      <c r="AE662" s="248"/>
      <c r="AF662" s="248"/>
      <c r="AG662" s="248"/>
      <c r="AH662" s="248"/>
      <c r="AI662" s="248"/>
      <c r="AJ662" s="248"/>
      <c r="AK662" s="248"/>
      <c r="AL662" s="248"/>
      <c r="AM662" s="248"/>
      <c r="AN662" s="248"/>
      <c r="AO662" s="248"/>
      <c r="AP662" s="248"/>
      <c r="AQ662" s="248"/>
    </row>
    <row r="663" spans="5:43" ht="18" customHeight="1">
      <c r="E663" s="250" t="s">
        <v>1420</v>
      </c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  <c r="AA663" s="248"/>
      <c r="AB663" s="248"/>
      <c r="AC663" s="248"/>
      <c r="AD663" s="248"/>
      <c r="AE663" s="248"/>
      <c r="AF663" s="248"/>
      <c r="AG663" s="248"/>
      <c r="AH663" s="248"/>
      <c r="AI663" s="248"/>
      <c r="AJ663" s="248"/>
      <c r="AK663" s="248"/>
      <c r="AL663" s="248"/>
      <c r="AM663" s="248"/>
      <c r="AN663" s="248"/>
      <c r="AO663" s="248"/>
      <c r="AP663" s="248"/>
      <c r="AQ663" s="248"/>
    </row>
    <row r="664" spans="5:43" ht="18" customHeight="1">
      <c r="E664" s="250" t="s">
        <v>1414</v>
      </c>
      <c r="F664" s="248"/>
      <c r="G664" s="248"/>
      <c r="H664" s="248"/>
      <c r="I664" s="248"/>
      <c r="J664" s="248"/>
      <c r="K664" s="248"/>
      <c r="L664" s="248"/>
      <c r="M664" s="248"/>
      <c r="N664" s="248"/>
      <c r="O664" s="248"/>
      <c r="P664" s="248"/>
      <c r="Q664" s="248"/>
      <c r="R664" s="248"/>
      <c r="S664" s="248"/>
      <c r="T664" s="248"/>
      <c r="U664" s="248"/>
      <c r="V664" s="248"/>
      <c r="W664" s="248"/>
      <c r="X664" s="248"/>
      <c r="Y664" s="248"/>
      <c r="Z664" s="248"/>
      <c r="AA664" s="248"/>
      <c r="AB664" s="248"/>
      <c r="AC664" s="248"/>
      <c r="AD664" s="248"/>
      <c r="AE664" s="248"/>
      <c r="AF664" s="248"/>
      <c r="AG664" s="248"/>
      <c r="AH664" s="248"/>
      <c r="AI664" s="248"/>
      <c r="AJ664" s="248"/>
      <c r="AK664" s="248"/>
      <c r="AL664" s="248"/>
      <c r="AM664" s="248"/>
      <c r="AN664" s="248"/>
      <c r="AO664" s="248"/>
      <c r="AP664" s="248"/>
      <c r="AQ664" s="248"/>
    </row>
    <row r="665" spans="5:43" ht="18" customHeight="1">
      <c r="E665" s="250" t="s">
        <v>1621</v>
      </c>
      <c r="F665" s="248"/>
      <c r="G665" s="248"/>
      <c r="H665" s="248"/>
      <c r="I665" s="248"/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  <c r="AA665" s="248"/>
      <c r="AB665" s="248"/>
      <c r="AC665" s="248"/>
      <c r="AD665" s="248"/>
      <c r="AE665" s="248"/>
      <c r="AF665" s="248"/>
      <c r="AG665" s="248"/>
      <c r="AH665" s="248"/>
      <c r="AI665" s="248"/>
      <c r="AJ665" s="248"/>
      <c r="AK665" s="248"/>
      <c r="AL665" s="248"/>
      <c r="AM665" s="248"/>
      <c r="AN665" s="248"/>
      <c r="AO665" s="248"/>
      <c r="AP665" s="248"/>
      <c r="AQ665" s="248"/>
    </row>
    <row r="666" spans="5:43" ht="18" customHeight="1">
      <c r="E666" s="251" t="s">
        <v>1566</v>
      </c>
      <c r="F666" s="248"/>
      <c r="G666" s="248"/>
      <c r="H666" s="248"/>
      <c r="I666" s="248"/>
      <c r="J666" s="248"/>
      <c r="K666" s="248"/>
      <c r="L666" s="248"/>
      <c r="M666" s="248"/>
      <c r="N666" s="248"/>
      <c r="O666" s="248"/>
      <c r="P666" s="248"/>
      <c r="Q666" s="248"/>
      <c r="R666" s="248"/>
      <c r="S666" s="248"/>
      <c r="T666" s="248"/>
      <c r="U666" s="248"/>
      <c r="V666" s="248"/>
      <c r="W666" s="248"/>
      <c r="X666" s="248"/>
      <c r="Y666" s="248"/>
      <c r="Z666" s="248"/>
      <c r="AA666" s="248"/>
      <c r="AB666" s="248"/>
      <c r="AC666" s="248"/>
      <c r="AD666" s="248"/>
      <c r="AE666" s="248"/>
      <c r="AF666" s="248"/>
      <c r="AG666" s="248"/>
      <c r="AH666" s="248"/>
      <c r="AI666" s="248"/>
      <c r="AJ666" s="248"/>
      <c r="AK666" s="248"/>
      <c r="AL666" s="248"/>
      <c r="AM666" s="248"/>
      <c r="AN666" s="248"/>
      <c r="AO666" s="248"/>
      <c r="AP666" s="248"/>
      <c r="AQ666" s="248"/>
    </row>
    <row r="667" spans="5:43" ht="18" customHeight="1">
      <c r="E667" s="250" t="s">
        <v>1567</v>
      </c>
      <c r="F667" s="248"/>
      <c r="G667" s="248"/>
      <c r="H667" s="248"/>
      <c r="I667" s="248"/>
      <c r="J667" s="248"/>
      <c r="K667" s="248"/>
      <c r="L667" s="248"/>
      <c r="M667" s="248"/>
      <c r="N667" s="248"/>
      <c r="O667" s="248"/>
      <c r="P667" s="248"/>
      <c r="Q667" s="248"/>
      <c r="R667" s="248"/>
      <c r="S667" s="248"/>
      <c r="T667" s="248"/>
      <c r="U667" s="248"/>
      <c r="V667" s="248"/>
      <c r="W667" s="248"/>
      <c r="X667" s="248"/>
      <c r="Y667" s="248"/>
      <c r="Z667" s="248"/>
      <c r="AA667" s="248"/>
      <c r="AB667" s="248"/>
      <c r="AC667" s="248"/>
      <c r="AD667" s="248"/>
      <c r="AE667" s="248"/>
      <c r="AF667" s="248"/>
      <c r="AG667" s="248"/>
      <c r="AH667" s="248"/>
      <c r="AI667" s="248"/>
      <c r="AJ667" s="248"/>
      <c r="AK667" s="248"/>
      <c r="AL667" s="248"/>
      <c r="AM667" s="248"/>
      <c r="AN667" s="248"/>
      <c r="AO667" s="248"/>
      <c r="AP667" s="248"/>
      <c r="AQ667" s="248"/>
    </row>
    <row r="668" spans="5:43" ht="18" customHeight="1">
      <c r="E668" s="250" t="s">
        <v>1622</v>
      </c>
      <c r="F668" s="248"/>
      <c r="G668" s="248"/>
      <c r="H668" s="248"/>
      <c r="I668" s="248"/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  <c r="AA668" s="248"/>
      <c r="AB668" s="248"/>
      <c r="AC668" s="248"/>
      <c r="AD668" s="248"/>
      <c r="AE668" s="248"/>
      <c r="AF668" s="248"/>
      <c r="AG668" s="248"/>
      <c r="AH668" s="248"/>
      <c r="AI668" s="248"/>
      <c r="AJ668" s="248"/>
      <c r="AK668" s="248"/>
      <c r="AL668" s="248"/>
      <c r="AM668" s="248"/>
      <c r="AN668" s="248"/>
      <c r="AO668" s="248"/>
      <c r="AP668" s="248"/>
      <c r="AQ668" s="248"/>
    </row>
    <row r="669" spans="5:43" ht="18" customHeight="1">
      <c r="E669" s="250" t="s">
        <v>1623</v>
      </c>
      <c r="F669" s="248"/>
      <c r="G669" s="248"/>
      <c r="H669" s="248"/>
      <c r="I669" s="248"/>
      <c r="J669" s="248"/>
      <c r="K669" s="248"/>
      <c r="L669" s="248"/>
      <c r="M669" s="248"/>
      <c r="N669" s="248"/>
      <c r="O669" s="248"/>
      <c r="P669" s="248"/>
      <c r="Q669" s="248"/>
      <c r="R669" s="248"/>
      <c r="S669" s="248"/>
      <c r="T669" s="248"/>
      <c r="U669" s="248"/>
      <c r="V669" s="248"/>
      <c r="W669" s="248"/>
      <c r="X669" s="248"/>
      <c r="Y669" s="248"/>
      <c r="Z669" s="248"/>
      <c r="AA669" s="248"/>
      <c r="AB669" s="248"/>
      <c r="AC669" s="248"/>
      <c r="AD669" s="248"/>
      <c r="AE669" s="248"/>
      <c r="AF669" s="248"/>
      <c r="AG669" s="248"/>
      <c r="AH669" s="248"/>
      <c r="AI669" s="248"/>
      <c r="AJ669" s="248"/>
      <c r="AK669" s="248"/>
      <c r="AL669" s="248"/>
      <c r="AM669" s="248"/>
      <c r="AN669" s="248"/>
      <c r="AO669" s="248"/>
      <c r="AP669" s="248"/>
      <c r="AQ669" s="248"/>
    </row>
    <row r="670" spans="5:43" ht="18" customHeight="1">
      <c r="E670" s="250" t="s">
        <v>1380</v>
      </c>
      <c r="F670" s="248"/>
      <c r="G670" s="248"/>
      <c r="H670" s="248"/>
      <c r="I670" s="248"/>
      <c r="J670" s="248"/>
      <c r="K670" s="248"/>
      <c r="L670" s="248"/>
      <c r="M670" s="248"/>
      <c r="N670" s="248"/>
      <c r="O670" s="248"/>
      <c r="P670" s="248"/>
      <c r="Q670" s="248"/>
      <c r="R670" s="248"/>
      <c r="S670" s="248"/>
      <c r="T670" s="248"/>
      <c r="U670" s="248"/>
      <c r="V670" s="248"/>
      <c r="W670" s="248"/>
      <c r="X670" s="248"/>
      <c r="Y670" s="248"/>
      <c r="Z670" s="248"/>
      <c r="AA670" s="248"/>
      <c r="AB670" s="248"/>
      <c r="AC670" s="248"/>
      <c r="AD670" s="248"/>
      <c r="AE670" s="248"/>
      <c r="AF670" s="248"/>
      <c r="AG670" s="248"/>
      <c r="AH670" s="248"/>
      <c r="AI670" s="248"/>
      <c r="AJ670" s="248"/>
      <c r="AK670" s="248"/>
      <c r="AL670" s="248"/>
      <c r="AM670" s="248"/>
      <c r="AN670" s="248"/>
      <c r="AO670" s="248"/>
      <c r="AP670" s="248"/>
      <c r="AQ670" s="248"/>
    </row>
    <row r="671" spans="5:43" ht="18" customHeight="1">
      <c r="E671" s="250" t="s">
        <v>1624</v>
      </c>
      <c r="F671" s="248"/>
      <c r="G671" s="248"/>
      <c r="H671" s="248"/>
      <c r="I671" s="248"/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  <c r="AA671" s="248"/>
      <c r="AB671" s="248"/>
      <c r="AC671" s="248"/>
      <c r="AD671" s="248"/>
      <c r="AE671" s="248"/>
      <c r="AF671" s="248"/>
      <c r="AG671" s="248"/>
      <c r="AH671" s="248"/>
      <c r="AI671" s="248"/>
      <c r="AJ671" s="248"/>
      <c r="AK671" s="248"/>
      <c r="AL671" s="248"/>
      <c r="AM671" s="248"/>
      <c r="AN671" s="248"/>
      <c r="AO671" s="248"/>
      <c r="AP671" s="248"/>
      <c r="AQ671" s="248"/>
    </row>
    <row r="672" spans="5:43" ht="18" customHeight="1">
      <c r="E672" s="250" t="s">
        <v>1625</v>
      </c>
      <c r="F672" s="248"/>
      <c r="G672" s="248"/>
      <c r="H672" s="248"/>
      <c r="I672" s="248"/>
      <c r="J672" s="248"/>
      <c r="K672" s="248"/>
      <c r="L672" s="248"/>
      <c r="M672" s="248"/>
      <c r="N672" s="248"/>
      <c r="O672" s="248"/>
      <c r="P672" s="248"/>
      <c r="Q672" s="248"/>
      <c r="R672" s="248"/>
      <c r="S672" s="248"/>
      <c r="T672" s="248"/>
      <c r="U672" s="248"/>
      <c r="V672" s="248"/>
      <c r="W672" s="248"/>
      <c r="X672" s="248"/>
      <c r="Y672" s="248"/>
      <c r="Z672" s="248"/>
      <c r="AA672" s="248"/>
      <c r="AB672" s="248"/>
      <c r="AC672" s="248"/>
      <c r="AD672" s="248"/>
      <c r="AE672" s="248"/>
      <c r="AF672" s="248"/>
      <c r="AG672" s="248"/>
      <c r="AH672" s="248"/>
      <c r="AI672" s="248"/>
      <c r="AJ672" s="248"/>
      <c r="AK672" s="248"/>
      <c r="AL672" s="248"/>
      <c r="AM672" s="248"/>
      <c r="AN672" s="248"/>
      <c r="AO672" s="248"/>
      <c r="AP672" s="248"/>
      <c r="AQ672" s="248"/>
    </row>
    <row r="673" spans="5:43" ht="18" customHeight="1">
      <c r="E673" s="250" t="s">
        <v>1626</v>
      </c>
      <c r="F673" s="248"/>
      <c r="G673" s="248"/>
      <c r="H673" s="248"/>
      <c r="I673" s="248"/>
      <c r="J673" s="248"/>
      <c r="K673" s="248"/>
      <c r="L673" s="248"/>
      <c r="M673" s="248"/>
      <c r="N673" s="248"/>
      <c r="O673" s="248"/>
      <c r="P673" s="248"/>
      <c r="Q673" s="248"/>
      <c r="R673" s="248"/>
      <c r="S673" s="248"/>
      <c r="T673" s="248"/>
      <c r="U673" s="248"/>
      <c r="V673" s="248"/>
      <c r="W673" s="248"/>
      <c r="X673" s="248"/>
      <c r="Y673" s="248"/>
      <c r="Z673" s="248"/>
      <c r="AA673" s="248"/>
      <c r="AB673" s="248"/>
      <c r="AC673" s="248"/>
      <c r="AD673" s="248"/>
      <c r="AE673" s="248"/>
      <c r="AF673" s="248"/>
      <c r="AG673" s="248"/>
      <c r="AH673" s="248"/>
      <c r="AI673" s="248"/>
      <c r="AJ673" s="248"/>
      <c r="AK673" s="248"/>
      <c r="AL673" s="248"/>
      <c r="AM673" s="248"/>
      <c r="AN673" s="248"/>
      <c r="AO673" s="248"/>
      <c r="AP673" s="248"/>
      <c r="AQ673" s="248"/>
    </row>
    <row r="674" spans="5:43" ht="18" customHeight="1">
      <c r="E674" s="250" t="s">
        <v>1379</v>
      </c>
      <c r="F674" s="248"/>
      <c r="G674" s="248"/>
      <c r="H674" s="248"/>
      <c r="I674" s="248"/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  <c r="AA674" s="248"/>
      <c r="AB674" s="248"/>
      <c r="AC674" s="248"/>
      <c r="AD674" s="248"/>
      <c r="AE674" s="248"/>
      <c r="AF674" s="248"/>
      <c r="AG674" s="248"/>
      <c r="AH674" s="248"/>
      <c r="AI674" s="248"/>
      <c r="AJ674" s="248"/>
      <c r="AK674" s="248"/>
      <c r="AL674" s="248"/>
      <c r="AM674" s="248"/>
      <c r="AN674" s="248"/>
      <c r="AO674" s="248"/>
      <c r="AP674" s="248"/>
      <c r="AQ674" s="248"/>
    </row>
    <row r="675" spans="5:43" ht="18" customHeight="1">
      <c r="E675" s="250" t="s">
        <v>1627</v>
      </c>
      <c r="F675" s="248"/>
      <c r="G675" s="248"/>
      <c r="H675" s="248"/>
      <c r="I675" s="248"/>
      <c r="J675" s="248"/>
      <c r="K675" s="248"/>
      <c r="L675" s="248"/>
      <c r="M675" s="248"/>
      <c r="N675" s="248"/>
      <c r="O675" s="248"/>
      <c r="P675" s="248"/>
      <c r="Q675" s="248"/>
      <c r="R675" s="248"/>
      <c r="S675" s="248"/>
      <c r="T675" s="248"/>
      <c r="U675" s="248"/>
      <c r="V675" s="248"/>
      <c r="W675" s="248"/>
      <c r="X675" s="248"/>
      <c r="Y675" s="248"/>
      <c r="Z675" s="248"/>
      <c r="AA675" s="248"/>
      <c r="AB675" s="248"/>
      <c r="AC675" s="248"/>
      <c r="AD675" s="248"/>
      <c r="AE675" s="248"/>
      <c r="AF675" s="248"/>
      <c r="AG675" s="248"/>
      <c r="AH675" s="248"/>
      <c r="AI675" s="248"/>
      <c r="AJ675" s="248"/>
      <c r="AK675" s="248"/>
      <c r="AL675" s="248"/>
      <c r="AM675" s="248"/>
      <c r="AN675" s="248"/>
      <c r="AO675" s="248"/>
      <c r="AP675" s="248"/>
      <c r="AQ675" s="248"/>
    </row>
    <row r="676" spans="5:43" ht="18" customHeight="1">
      <c r="E676" s="250" t="s">
        <v>1628</v>
      </c>
      <c r="F676" s="248"/>
      <c r="G676" s="248"/>
      <c r="H676" s="248"/>
      <c r="I676" s="248"/>
      <c r="J676" s="248"/>
      <c r="K676" s="248"/>
      <c r="L676" s="248"/>
      <c r="M676" s="248"/>
      <c r="N676" s="248"/>
      <c r="O676" s="248"/>
      <c r="P676" s="248"/>
      <c r="Q676" s="248"/>
      <c r="R676" s="248"/>
      <c r="S676" s="248"/>
      <c r="T676" s="248"/>
      <c r="U676" s="248"/>
      <c r="V676" s="248"/>
      <c r="W676" s="248"/>
      <c r="X676" s="248"/>
      <c r="Y676" s="248"/>
      <c r="Z676" s="248"/>
      <c r="AA676" s="248"/>
      <c r="AB676" s="248"/>
      <c r="AC676" s="248"/>
      <c r="AD676" s="248"/>
      <c r="AE676" s="248"/>
      <c r="AF676" s="248"/>
      <c r="AG676" s="248"/>
      <c r="AH676" s="248"/>
      <c r="AI676" s="248"/>
      <c r="AJ676" s="248"/>
      <c r="AK676" s="248"/>
      <c r="AL676" s="248"/>
      <c r="AM676" s="248"/>
      <c r="AN676" s="248"/>
      <c r="AO676" s="248"/>
      <c r="AP676" s="248"/>
      <c r="AQ676" s="248"/>
    </row>
    <row r="677" spans="5:43" ht="18" customHeight="1">
      <c r="E677" s="250" t="s">
        <v>1265</v>
      </c>
      <c r="F677" s="248"/>
      <c r="G677" s="248"/>
      <c r="H677" s="248"/>
      <c r="I677" s="248"/>
      <c r="J677" s="248"/>
      <c r="K677" s="248"/>
      <c r="L677" s="248"/>
      <c r="M677" s="248"/>
      <c r="N677" s="248"/>
      <c r="O677" s="248"/>
      <c r="P677" s="248"/>
      <c r="Q677" s="248"/>
      <c r="R677" s="248"/>
      <c r="S677" s="248"/>
      <c r="T677" s="248"/>
      <c r="U677" s="248"/>
      <c r="V677" s="248"/>
      <c r="W677" s="248"/>
      <c r="X677" s="248"/>
      <c r="Y677" s="248"/>
      <c r="Z677" s="248"/>
      <c r="AA677" s="248"/>
      <c r="AB677" s="248"/>
      <c r="AC677" s="248"/>
      <c r="AD677" s="248"/>
      <c r="AE677" s="248"/>
      <c r="AF677" s="248"/>
      <c r="AG677" s="248"/>
      <c r="AH677" s="248"/>
      <c r="AI677" s="248"/>
      <c r="AJ677" s="248"/>
      <c r="AK677" s="248"/>
      <c r="AL677" s="248"/>
      <c r="AM677" s="248"/>
      <c r="AN677" s="248"/>
      <c r="AO677" s="248"/>
      <c r="AP677" s="248"/>
      <c r="AQ677" s="248"/>
    </row>
    <row r="678" spans="5:43" ht="18" customHeight="1">
      <c r="E678" s="250" t="s">
        <v>1629</v>
      </c>
      <c r="F678" s="248"/>
      <c r="G678" s="248"/>
      <c r="H678" s="248"/>
      <c r="I678" s="248"/>
      <c r="J678" s="248"/>
      <c r="K678" s="248"/>
      <c r="L678" s="248"/>
      <c r="M678" s="248"/>
      <c r="N678" s="248"/>
      <c r="O678" s="248"/>
      <c r="P678" s="248"/>
      <c r="Q678" s="248"/>
      <c r="R678" s="248"/>
      <c r="S678" s="248"/>
      <c r="T678" s="248"/>
      <c r="U678" s="248"/>
      <c r="V678" s="248"/>
      <c r="W678" s="248"/>
      <c r="X678" s="248"/>
      <c r="Y678" s="248"/>
      <c r="Z678" s="248"/>
      <c r="AA678" s="248"/>
      <c r="AB678" s="248"/>
      <c r="AC678" s="248"/>
      <c r="AD678" s="248"/>
      <c r="AE678" s="248"/>
      <c r="AF678" s="248"/>
      <c r="AG678" s="248"/>
      <c r="AH678" s="248"/>
      <c r="AI678" s="248"/>
      <c r="AJ678" s="248"/>
      <c r="AK678" s="248"/>
      <c r="AL678" s="248"/>
      <c r="AM678" s="248"/>
      <c r="AN678" s="248"/>
      <c r="AO678" s="248"/>
      <c r="AP678" s="248"/>
      <c r="AQ678" s="248"/>
    </row>
    <row r="679" spans="5:43" ht="18" customHeight="1">
      <c r="E679" s="250" t="s">
        <v>1630</v>
      </c>
      <c r="F679" s="248"/>
      <c r="G679" s="248"/>
      <c r="H679" s="248"/>
      <c r="I679" s="248"/>
      <c r="J679" s="248"/>
      <c r="K679" s="248"/>
      <c r="L679" s="248"/>
      <c r="M679" s="248"/>
      <c r="N679" s="248"/>
      <c r="O679" s="248"/>
      <c r="P679" s="248"/>
      <c r="Q679" s="248"/>
      <c r="R679" s="248"/>
      <c r="S679" s="248"/>
      <c r="T679" s="248"/>
      <c r="U679" s="248"/>
      <c r="V679" s="248"/>
      <c r="W679" s="248"/>
      <c r="X679" s="248"/>
      <c r="Y679" s="248"/>
      <c r="Z679" s="248"/>
      <c r="AA679" s="248"/>
      <c r="AB679" s="248"/>
      <c r="AC679" s="248"/>
      <c r="AD679" s="248"/>
      <c r="AE679" s="248"/>
      <c r="AF679" s="248"/>
      <c r="AG679" s="248"/>
      <c r="AH679" s="248"/>
      <c r="AI679" s="248"/>
      <c r="AJ679" s="248"/>
      <c r="AK679" s="248"/>
      <c r="AL679" s="248"/>
      <c r="AM679" s="248"/>
      <c r="AN679" s="248"/>
      <c r="AO679" s="248"/>
      <c r="AP679" s="248"/>
      <c r="AQ679" s="248"/>
    </row>
    <row r="680" spans="5:43" ht="18" customHeight="1">
      <c r="E680" s="250" t="s">
        <v>1266</v>
      </c>
      <c r="F680" s="248"/>
      <c r="G680" s="248"/>
      <c r="H680" s="248"/>
      <c r="I680" s="248"/>
      <c r="J680" s="248"/>
      <c r="K680" s="248"/>
      <c r="L680" s="248"/>
      <c r="M680" s="248"/>
      <c r="N680" s="248"/>
      <c r="O680" s="248"/>
      <c r="P680" s="248"/>
      <c r="Q680" s="248"/>
      <c r="R680" s="248"/>
      <c r="S680" s="248"/>
      <c r="T680" s="248"/>
      <c r="U680" s="248"/>
      <c r="V680" s="248"/>
      <c r="W680" s="248"/>
      <c r="X680" s="248"/>
      <c r="Y680" s="248"/>
      <c r="Z680" s="248"/>
      <c r="AA680" s="248"/>
      <c r="AB680" s="248"/>
      <c r="AC680" s="248"/>
      <c r="AD680" s="248"/>
      <c r="AE680" s="248"/>
      <c r="AF680" s="248"/>
      <c r="AG680" s="248"/>
      <c r="AH680" s="248"/>
      <c r="AI680" s="248"/>
      <c r="AJ680" s="248"/>
      <c r="AK680" s="248"/>
      <c r="AL680" s="248"/>
      <c r="AM680" s="248"/>
      <c r="AN680" s="248"/>
      <c r="AO680" s="248"/>
      <c r="AP680" s="248"/>
      <c r="AQ680" s="248"/>
    </row>
    <row r="681" spans="5:43" ht="18" customHeight="1">
      <c r="E681" s="250" t="s">
        <v>1380</v>
      </c>
      <c r="F681" s="248"/>
      <c r="G681" s="248"/>
      <c r="H681" s="248"/>
      <c r="I681" s="248"/>
      <c r="J681" s="248"/>
      <c r="K681" s="248"/>
      <c r="L681" s="248"/>
      <c r="M681" s="248"/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  <c r="AA681" s="248"/>
      <c r="AB681" s="248"/>
      <c r="AC681" s="248"/>
      <c r="AD681" s="248"/>
      <c r="AE681" s="248"/>
      <c r="AF681" s="248"/>
      <c r="AG681" s="248"/>
      <c r="AH681" s="248"/>
      <c r="AI681" s="248"/>
      <c r="AJ681" s="248"/>
      <c r="AK681" s="248"/>
      <c r="AL681" s="248"/>
      <c r="AM681" s="248"/>
      <c r="AN681" s="248"/>
      <c r="AO681" s="248"/>
      <c r="AP681" s="248"/>
      <c r="AQ681" s="248"/>
    </row>
    <row r="682" spans="5:43" ht="18" customHeight="1">
      <c r="E682" s="250" t="s">
        <v>1420</v>
      </c>
      <c r="F682" s="248"/>
      <c r="G682" s="248"/>
      <c r="H682" s="248"/>
      <c r="I682" s="248"/>
      <c r="J682" s="248"/>
      <c r="K682" s="248"/>
      <c r="L682" s="248"/>
      <c r="M682" s="248"/>
      <c r="N682" s="248"/>
      <c r="O682" s="248"/>
      <c r="P682" s="248"/>
      <c r="Q682" s="248"/>
      <c r="R682" s="248"/>
      <c r="S682" s="248"/>
      <c r="T682" s="248"/>
      <c r="U682" s="248"/>
      <c r="V682" s="248"/>
      <c r="W682" s="248"/>
      <c r="X682" s="248"/>
      <c r="Y682" s="248"/>
      <c r="Z682" s="248"/>
      <c r="AA682" s="248"/>
      <c r="AB682" s="248"/>
      <c r="AC682" s="248"/>
      <c r="AD682" s="248"/>
      <c r="AE682" s="248"/>
      <c r="AF682" s="248"/>
      <c r="AG682" s="248"/>
      <c r="AH682" s="248"/>
      <c r="AI682" s="248"/>
      <c r="AJ682" s="248"/>
      <c r="AK682" s="248"/>
      <c r="AL682" s="248"/>
      <c r="AM682" s="248"/>
      <c r="AN682" s="248"/>
      <c r="AO682" s="248"/>
      <c r="AP682" s="248"/>
      <c r="AQ682" s="248"/>
    </row>
    <row r="683" spans="5:43" ht="18" customHeight="1">
      <c r="E683" s="251" t="s">
        <v>1570</v>
      </c>
      <c r="F683" s="248"/>
      <c r="G683" s="248"/>
      <c r="H683" s="248"/>
      <c r="I683" s="248"/>
      <c r="J683" s="248"/>
      <c r="K683" s="248"/>
      <c r="L683" s="248"/>
      <c r="M683" s="248"/>
      <c r="N683" s="248"/>
      <c r="O683" s="248"/>
      <c r="P683" s="248"/>
      <c r="Q683" s="248"/>
      <c r="R683" s="248"/>
      <c r="S683" s="248"/>
      <c r="T683" s="248"/>
      <c r="U683" s="248"/>
      <c r="V683" s="248"/>
      <c r="W683" s="248"/>
      <c r="X683" s="248"/>
      <c r="Y683" s="248"/>
      <c r="Z683" s="248"/>
      <c r="AA683" s="248"/>
      <c r="AB683" s="248"/>
      <c r="AC683" s="248"/>
      <c r="AD683" s="248"/>
      <c r="AE683" s="248"/>
      <c r="AF683" s="248"/>
      <c r="AG683" s="248"/>
      <c r="AH683" s="248"/>
      <c r="AI683" s="248"/>
      <c r="AJ683" s="248"/>
      <c r="AK683" s="248"/>
      <c r="AL683" s="248"/>
      <c r="AM683" s="248"/>
      <c r="AN683" s="248"/>
      <c r="AO683" s="248"/>
      <c r="AP683" s="248"/>
      <c r="AQ683" s="248"/>
    </row>
    <row r="684" spans="5:43" ht="18" customHeight="1">
      <c r="E684" s="250" t="s">
        <v>1571</v>
      </c>
      <c r="F684" s="248"/>
      <c r="G684" s="248"/>
      <c r="H684" s="248"/>
      <c r="I684" s="248"/>
      <c r="J684" s="248"/>
      <c r="K684" s="248"/>
      <c r="L684" s="248"/>
      <c r="M684" s="248"/>
      <c r="N684" s="248"/>
      <c r="O684" s="248"/>
      <c r="P684" s="248"/>
      <c r="Q684" s="248"/>
      <c r="R684" s="248"/>
      <c r="S684" s="248"/>
      <c r="T684" s="248"/>
      <c r="U684" s="248"/>
      <c r="V684" s="248"/>
      <c r="W684" s="248"/>
      <c r="X684" s="248"/>
      <c r="Y684" s="248"/>
      <c r="Z684" s="248"/>
      <c r="AA684" s="248"/>
      <c r="AB684" s="248"/>
      <c r="AC684" s="248"/>
      <c r="AD684" s="248"/>
      <c r="AE684" s="248"/>
      <c r="AF684" s="248"/>
      <c r="AG684" s="248"/>
      <c r="AH684" s="248"/>
      <c r="AI684" s="248"/>
      <c r="AJ684" s="248"/>
      <c r="AK684" s="248"/>
      <c r="AL684" s="248"/>
      <c r="AM684" s="248"/>
      <c r="AN684" s="248"/>
      <c r="AO684" s="248"/>
      <c r="AP684" s="248"/>
      <c r="AQ684" s="248"/>
    </row>
    <row r="685" spans="5:43" ht="18" customHeight="1">
      <c r="E685" s="250" t="s">
        <v>1572</v>
      </c>
      <c r="F685" s="248"/>
      <c r="G685" s="248"/>
      <c r="H685" s="248"/>
      <c r="I685" s="248"/>
      <c r="J685" s="248"/>
      <c r="K685" s="248"/>
      <c r="L685" s="248"/>
      <c r="M685" s="248"/>
      <c r="N685" s="248"/>
      <c r="O685" s="248"/>
      <c r="P685" s="248"/>
      <c r="Q685" s="248"/>
      <c r="R685" s="248"/>
      <c r="S685" s="248"/>
      <c r="T685" s="248"/>
      <c r="U685" s="248"/>
      <c r="V685" s="248"/>
      <c r="W685" s="248"/>
      <c r="X685" s="248"/>
      <c r="Y685" s="248"/>
      <c r="Z685" s="248"/>
      <c r="AA685" s="248"/>
      <c r="AB685" s="248"/>
      <c r="AC685" s="248"/>
      <c r="AD685" s="248"/>
      <c r="AE685" s="248"/>
      <c r="AF685" s="248"/>
      <c r="AG685" s="248"/>
      <c r="AH685" s="248"/>
      <c r="AI685" s="248"/>
      <c r="AJ685" s="248"/>
      <c r="AK685" s="248"/>
      <c r="AL685" s="248"/>
      <c r="AM685" s="248"/>
      <c r="AN685" s="248"/>
      <c r="AO685" s="248"/>
      <c r="AP685" s="248"/>
      <c r="AQ685" s="248"/>
    </row>
    <row r="686" spans="5:43" ht="18" customHeight="1">
      <c r="E686" s="250" t="s">
        <v>1631</v>
      </c>
      <c r="F686" s="248"/>
      <c r="G686" s="248"/>
      <c r="H686" s="248"/>
      <c r="I686" s="248"/>
      <c r="J686" s="248"/>
      <c r="K686" s="248"/>
      <c r="L686" s="248"/>
      <c r="M686" s="248"/>
      <c r="N686" s="248"/>
      <c r="O686" s="248"/>
      <c r="P686" s="248"/>
      <c r="Q686" s="248"/>
      <c r="R686" s="248"/>
      <c r="S686" s="248"/>
      <c r="T686" s="248"/>
      <c r="U686" s="248"/>
      <c r="V686" s="248"/>
      <c r="W686" s="248"/>
      <c r="X686" s="248"/>
      <c r="Y686" s="248"/>
      <c r="Z686" s="248"/>
      <c r="AA686" s="248"/>
      <c r="AB686" s="248"/>
      <c r="AC686" s="248"/>
      <c r="AD686" s="248"/>
      <c r="AE686" s="248"/>
      <c r="AF686" s="248"/>
      <c r="AG686" s="248"/>
      <c r="AH686" s="248"/>
      <c r="AI686" s="248"/>
      <c r="AJ686" s="248"/>
      <c r="AK686" s="248"/>
      <c r="AL686" s="248"/>
      <c r="AM686" s="248"/>
      <c r="AN686" s="248"/>
      <c r="AO686" s="248"/>
      <c r="AP686" s="248"/>
      <c r="AQ686" s="248"/>
    </row>
    <row r="687" spans="5:43" ht="18" customHeight="1">
      <c r="E687" s="250" t="s">
        <v>1632</v>
      </c>
      <c r="F687" s="248"/>
      <c r="G687" s="248"/>
      <c r="H687" s="248"/>
      <c r="I687" s="248"/>
      <c r="J687" s="248"/>
      <c r="K687" s="248"/>
      <c r="L687" s="248"/>
      <c r="M687" s="248"/>
      <c r="N687" s="248"/>
      <c r="O687" s="248"/>
      <c r="P687" s="248"/>
      <c r="Q687" s="248"/>
      <c r="R687" s="248"/>
      <c r="S687" s="248"/>
      <c r="T687" s="248"/>
      <c r="U687" s="248"/>
      <c r="V687" s="248"/>
      <c r="W687" s="248"/>
      <c r="X687" s="248"/>
      <c r="Y687" s="248"/>
      <c r="Z687" s="248"/>
      <c r="AA687" s="248"/>
      <c r="AB687" s="248"/>
      <c r="AC687" s="248"/>
      <c r="AD687" s="248"/>
      <c r="AE687" s="248"/>
      <c r="AF687" s="248"/>
      <c r="AG687" s="248"/>
      <c r="AH687" s="248"/>
      <c r="AI687" s="248"/>
      <c r="AJ687" s="248"/>
      <c r="AK687" s="248"/>
      <c r="AL687" s="248"/>
      <c r="AM687" s="248"/>
      <c r="AN687" s="248"/>
      <c r="AO687" s="248"/>
      <c r="AP687" s="248"/>
      <c r="AQ687" s="248"/>
    </row>
    <row r="688" spans="5:43" ht="18" customHeight="1">
      <c r="E688" s="250" t="s">
        <v>1575</v>
      </c>
      <c r="F688" s="248"/>
      <c r="G688" s="248"/>
      <c r="H688" s="248"/>
      <c r="I688" s="248"/>
      <c r="J688" s="248"/>
      <c r="K688" s="248"/>
      <c r="L688" s="248"/>
      <c r="M688" s="248"/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  <c r="AA688" s="248"/>
      <c r="AB688" s="248"/>
      <c r="AC688" s="248"/>
      <c r="AD688" s="248"/>
      <c r="AE688" s="248"/>
      <c r="AF688" s="248"/>
      <c r="AG688" s="248"/>
      <c r="AH688" s="248"/>
      <c r="AI688" s="248"/>
      <c r="AJ688" s="248"/>
      <c r="AK688" s="248"/>
      <c r="AL688" s="248"/>
      <c r="AM688" s="248"/>
      <c r="AN688" s="248"/>
      <c r="AO688" s="248"/>
      <c r="AP688" s="248"/>
      <c r="AQ688" s="248"/>
    </row>
    <row r="689" spans="5:43" ht="18" customHeight="1">
      <c r="E689" s="250" t="s">
        <v>1266</v>
      </c>
      <c r="F689" s="248"/>
      <c r="G689" s="248"/>
      <c r="H689" s="248"/>
      <c r="I689" s="248"/>
      <c r="J689" s="248"/>
      <c r="K689" s="248"/>
      <c r="L689" s="248"/>
      <c r="M689" s="248"/>
      <c r="N689" s="248"/>
      <c r="O689" s="248"/>
      <c r="P689" s="248"/>
      <c r="Q689" s="248"/>
      <c r="R689" s="248"/>
      <c r="S689" s="248"/>
      <c r="T689" s="248"/>
      <c r="U689" s="248"/>
      <c r="V689" s="248"/>
      <c r="W689" s="248"/>
      <c r="X689" s="248"/>
      <c r="Y689" s="248"/>
      <c r="Z689" s="248"/>
      <c r="AA689" s="248"/>
      <c r="AB689" s="248"/>
      <c r="AC689" s="248"/>
      <c r="AD689" s="248"/>
      <c r="AE689" s="248"/>
      <c r="AF689" s="248"/>
      <c r="AG689" s="248"/>
      <c r="AH689" s="248"/>
      <c r="AI689" s="248"/>
      <c r="AJ689" s="248"/>
      <c r="AK689" s="248"/>
      <c r="AL689" s="248"/>
      <c r="AM689" s="248"/>
      <c r="AN689" s="248"/>
      <c r="AO689" s="248"/>
      <c r="AP689" s="248"/>
      <c r="AQ689" s="248"/>
    </row>
    <row r="690" spans="5:43" ht="18" customHeight="1">
      <c r="E690" s="250" t="s">
        <v>1576</v>
      </c>
      <c r="F690" s="248"/>
      <c r="G690" s="248"/>
      <c r="H690" s="248"/>
      <c r="I690" s="248"/>
      <c r="J690" s="248"/>
      <c r="K690" s="248"/>
      <c r="L690" s="248"/>
      <c r="M690" s="248"/>
      <c r="N690" s="248"/>
      <c r="O690" s="248"/>
      <c r="P690" s="248"/>
      <c r="Q690" s="248"/>
      <c r="R690" s="248"/>
      <c r="S690" s="248"/>
      <c r="T690" s="248"/>
      <c r="U690" s="248"/>
      <c r="V690" s="248"/>
      <c r="W690" s="248"/>
      <c r="X690" s="248"/>
      <c r="Y690" s="248"/>
      <c r="Z690" s="248"/>
      <c r="AA690" s="248"/>
      <c r="AB690" s="248"/>
      <c r="AC690" s="248"/>
      <c r="AD690" s="248"/>
      <c r="AE690" s="248"/>
      <c r="AF690" s="248"/>
      <c r="AG690" s="248"/>
      <c r="AH690" s="248"/>
      <c r="AI690" s="248"/>
      <c r="AJ690" s="248"/>
      <c r="AK690" s="248"/>
      <c r="AL690" s="248"/>
      <c r="AM690" s="248"/>
      <c r="AN690" s="248"/>
      <c r="AO690" s="248"/>
      <c r="AP690" s="248"/>
      <c r="AQ690" s="248"/>
    </row>
    <row r="691" spans="5:43" ht="18" customHeight="1">
      <c r="E691" s="250" t="s">
        <v>1577</v>
      </c>
      <c r="F691" s="248"/>
      <c r="G691" s="248"/>
      <c r="H691" s="248"/>
      <c r="I691" s="248"/>
      <c r="J691" s="248"/>
      <c r="K691" s="248"/>
      <c r="L691" s="248"/>
      <c r="M691" s="248"/>
      <c r="N691" s="248"/>
      <c r="O691" s="248"/>
      <c r="P691" s="248"/>
      <c r="Q691" s="248"/>
      <c r="R691" s="248"/>
      <c r="S691" s="248"/>
      <c r="T691" s="248"/>
      <c r="U691" s="248"/>
      <c r="V691" s="248"/>
      <c r="W691" s="248"/>
      <c r="X691" s="248"/>
      <c r="Y691" s="248"/>
      <c r="Z691" s="248"/>
      <c r="AA691" s="248"/>
      <c r="AB691" s="248"/>
      <c r="AC691" s="248"/>
      <c r="AD691" s="248"/>
      <c r="AE691" s="248"/>
      <c r="AF691" s="248"/>
      <c r="AG691" s="248"/>
      <c r="AH691" s="248"/>
      <c r="AI691" s="248"/>
      <c r="AJ691" s="248"/>
      <c r="AK691" s="248"/>
      <c r="AL691" s="248"/>
      <c r="AM691" s="248"/>
      <c r="AN691" s="248"/>
      <c r="AO691" s="248"/>
      <c r="AP691" s="248"/>
      <c r="AQ691" s="248"/>
    </row>
    <row r="692" spans="5:43" ht="18" customHeight="1">
      <c r="E692" s="250" t="s">
        <v>1633</v>
      </c>
      <c r="F692" s="248"/>
      <c r="G692" s="248"/>
      <c r="H692" s="248"/>
      <c r="I692" s="248"/>
      <c r="J692" s="248"/>
      <c r="K692" s="248"/>
      <c r="L692" s="248"/>
      <c r="M692" s="248"/>
      <c r="N692" s="248"/>
      <c r="O692" s="248"/>
      <c r="P692" s="248"/>
      <c r="Q692" s="248"/>
      <c r="R692" s="248"/>
      <c r="S692" s="248"/>
      <c r="T692" s="248"/>
      <c r="U692" s="248"/>
      <c r="V692" s="248"/>
      <c r="W692" s="248"/>
      <c r="X692" s="248"/>
      <c r="Y692" s="248"/>
      <c r="Z692" s="248"/>
      <c r="AA692" s="248"/>
      <c r="AB692" s="248"/>
      <c r="AC692" s="248"/>
      <c r="AD692" s="248"/>
      <c r="AE692" s="248"/>
      <c r="AF692" s="248"/>
      <c r="AG692" s="248"/>
      <c r="AH692" s="248"/>
      <c r="AI692" s="248"/>
      <c r="AJ692" s="248"/>
      <c r="AK692" s="248"/>
      <c r="AL692" s="248"/>
      <c r="AM692" s="248"/>
      <c r="AN692" s="248"/>
      <c r="AO692" s="248"/>
      <c r="AP692" s="248"/>
      <c r="AQ692" s="248"/>
    </row>
    <row r="693" spans="5:43" ht="18" customHeight="1">
      <c r="E693" s="250" t="s">
        <v>1634</v>
      </c>
      <c r="F693" s="248"/>
      <c r="G693" s="248"/>
      <c r="H693" s="248"/>
      <c r="I693" s="248"/>
      <c r="J693" s="248"/>
      <c r="K693" s="248"/>
      <c r="L693" s="248"/>
      <c r="M693" s="248"/>
      <c r="N693" s="248"/>
      <c r="O693" s="248"/>
      <c r="P693" s="248"/>
      <c r="Q693" s="248"/>
      <c r="R693" s="248"/>
      <c r="S693" s="248"/>
      <c r="T693" s="248"/>
      <c r="U693" s="248"/>
      <c r="V693" s="248"/>
      <c r="W693" s="248"/>
      <c r="X693" s="248"/>
      <c r="Y693" s="248"/>
      <c r="Z693" s="248"/>
      <c r="AA693" s="248"/>
      <c r="AB693" s="248"/>
      <c r="AC693" s="248"/>
      <c r="AD693" s="248"/>
      <c r="AE693" s="248"/>
      <c r="AF693" s="248"/>
      <c r="AG693" s="248"/>
      <c r="AH693" s="248"/>
      <c r="AI693" s="248"/>
      <c r="AJ693" s="248"/>
      <c r="AK693" s="248"/>
      <c r="AL693" s="248"/>
      <c r="AM693" s="248"/>
      <c r="AN693" s="248"/>
      <c r="AO693" s="248"/>
      <c r="AP693" s="248"/>
      <c r="AQ693" s="248"/>
    </row>
    <row r="694" spans="5:43" ht="18" customHeight="1">
      <c r="E694" s="250" t="s">
        <v>1575</v>
      </c>
      <c r="F694" s="248"/>
      <c r="G694" s="248"/>
      <c r="H694" s="248"/>
      <c r="I694" s="248"/>
      <c r="J694" s="248"/>
      <c r="K694" s="248"/>
      <c r="L694" s="248"/>
      <c r="M694" s="248"/>
      <c r="N694" s="248"/>
      <c r="O694" s="248"/>
      <c r="P694" s="248"/>
      <c r="Q694" s="248"/>
      <c r="R694" s="248"/>
      <c r="S694" s="248"/>
      <c r="T694" s="248"/>
      <c r="U694" s="248"/>
      <c r="V694" s="248"/>
      <c r="W694" s="248"/>
      <c r="X694" s="248"/>
      <c r="Y694" s="248"/>
      <c r="Z694" s="248"/>
      <c r="AA694" s="248"/>
      <c r="AB694" s="248"/>
      <c r="AC694" s="248"/>
      <c r="AD694" s="248"/>
      <c r="AE694" s="248"/>
      <c r="AF694" s="248"/>
      <c r="AG694" s="248"/>
      <c r="AH694" s="248"/>
      <c r="AI694" s="248"/>
      <c r="AJ694" s="248"/>
      <c r="AK694" s="248"/>
      <c r="AL694" s="248"/>
      <c r="AM694" s="248"/>
      <c r="AN694" s="248"/>
      <c r="AO694" s="248"/>
      <c r="AP694" s="248"/>
      <c r="AQ694" s="248"/>
    </row>
    <row r="695" spans="5:43" ht="18" customHeight="1">
      <c r="E695" s="250" t="s">
        <v>1266</v>
      </c>
      <c r="F695" s="248"/>
      <c r="G695" s="248"/>
      <c r="H695" s="248"/>
      <c r="I695" s="248"/>
      <c r="J695" s="248"/>
      <c r="K695" s="248"/>
      <c r="L695" s="248"/>
      <c r="M695" s="248"/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  <c r="AA695" s="248"/>
      <c r="AB695" s="248"/>
      <c r="AC695" s="248"/>
      <c r="AD695" s="248"/>
      <c r="AE695" s="248"/>
      <c r="AF695" s="248"/>
      <c r="AG695" s="248"/>
      <c r="AH695" s="248"/>
      <c r="AI695" s="248"/>
      <c r="AJ695" s="248"/>
      <c r="AK695" s="248"/>
      <c r="AL695" s="248"/>
      <c r="AM695" s="248"/>
      <c r="AN695" s="248"/>
      <c r="AO695" s="248"/>
      <c r="AP695" s="248"/>
      <c r="AQ695" s="248"/>
    </row>
    <row r="696" spans="5:43" ht="18" customHeight="1">
      <c r="E696" s="250" t="s">
        <v>1420</v>
      </c>
      <c r="F696" s="248"/>
      <c r="G696" s="248"/>
      <c r="H696" s="248"/>
      <c r="I696" s="248"/>
      <c r="J696" s="248"/>
      <c r="K696" s="248"/>
      <c r="L696" s="248"/>
      <c r="M696" s="248"/>
      <c r="N696" s="248"/>
      <c r="O696" s="248"/>
      <c r="P696" s="248"/>
      <c r="Q696" s="248"/>
      <c r="R696" s="248"/>
      <c r="S696" s="248"/>
      <c r="T696" s="248"/>
      <c r="U696" s="248"/>
      <c r="V696" s="248"/>
      <c r="W696" s="248"/>
      <c r="X696" s="248"/>
      <c r="Y696" s="248"/>
      <c r="Z696" s="248"/>
      <c r="AA696" s="248"/>
      <c r="AB696" s="248"/>
      <c r="AC696" s="248"/>
      <c r="AD696" s="248"/>
      <c r="AE696" s="248"/>
      <c r="AF696" s="248"/>
      <c r="AG696" s="248"/>
      <c r="AH696" s="248"/>
      <c r="AI696" s="248"/>
      <c r="AJ696" s="248"/>
      <c r="AK696" s="248"/>
      <c r="AL696" s="248"/>
      <c r="AM696" s="248"/>
      <c r="AN696" s="248"/>
      <c r="AO696" s="248"/>
      <c r="AP696" s="248"/>
      <c r="AQ696" s="248"/>
    </row>
    <row r="697" spans="5:43" ht="18" customHeight="1">
      <c r="E697" s="250"/>
      <c r="F697" s="248"/>
      <c r="G697" s="248"/>
      <c r="H697" s="248"/>
      <c r="I697" s="248"/>
      <c r="J697" s="248"/>
      <c r="K697" s="248"/>
      <c r="L697" s="248"/>
      <c r="M697" s="248"/>
      <c r="N697" s="248"/>
      <c r="O697" s="248"/>
      <c r="P697" s="248"/>
      <c r="Q697" s="248"/>
      <c r="R697" s="248"/>
      <c r="S697" s="248"/>
      <c r="T697" s="248"/>
      <c r="U697" s="248"/>
      <c r="V697" s="248"/>
      <c r="W697" s="248"/>
      <c r="X697" s="248"/>
      <c r="Y697" s="248"/>
      <c r="Z697" s="248"/>
      <c r="AA697" s="248"/>
      <c r="AB697" s="248"/>
      <c r="AC697" s="248"/>
      <c r="AD697" s="248"/>
      <c r="AE697" s="248"/>
      <c r="AF697" s="248"/>
      <c r="AG697" s="248"/>
      <c r="AH697" s="248"/>
      <c r="AI697" s="248"/>
      <c r="AJ697" s="248"/>
      <c r="AK697" s="248"/>
      <c r="AL697" s="248"/>
      <c r="AM697" s="248"/>
      <c r="AN697" s="248"/>
      <c r="AO697" s="248"/>
      <c r="AP697" s="248"/>
      <c r="AQ697" s="248"/>
    </row>
    <row r="698" spans="5:43" ht="18" customHeight="1">
      <c r="E698" s="250" t="s">
        <v>1614</v>
      </c>
      <c r="F698" s="248"/>
      <c r="G698" s="248"/>
      <c r="H698" s="248"/>
      <c r="I698" s="248"/>
      <c r="J698" s="248"/>
      <c r="K698" s="248"/>
      <c r="L698" s="248"/>
      <c r="M698" s="248"/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  <c r="AA698" s="248"/>
      <c r="AB698" s="248"/>
      <c r="AC698" s="248"/>
      <c r="AD698" s="248"/>
      <c r="AE698" s="248"/>
      <c r="AF698" s="248"/>
      <c r="AG698" s="248"/>
      <c r="AH698" s="248"/>
      <c r="AI698" s="248"/>
      <c r="AJ698" s="248"/>
      <c r="AK698" s="248"/>
      <c r="AL698" s="248"/>
      <c r="AM698" s="248"/>
      <c r="AN698" s="248"/>
      <c r="AO698" s="248"/>
      <c r="AP698" s="248"/>
      <c r="AQ698" s="248"/>
    </row>
    <row r="699" spans="5:43" ht="18" customHeight="1">
      <c r="E699" s="250" t="s">
        <v>1377</v>
      </c>
      <c r="F699" s="248"/>
      <c r="G699" s="248"/>
      <c r="H699" s="248"/>
      <c r="I699" s="248"/>
      <c r="J699" s="248"/>
      <c r="K699" s="248"/>
      <c r="L699" s="248"/>
      <c r="M699" s="248"/>
      <c r="N699" s="248"/>
      <c r="O699" s="248"/>
      <c r="P699" s="248"/>
      <c r="Q699" s="248"/>
      <c r="R699" s="248"/>
      <c r="S699" s="248"/>
      <c r="T699" s="248"/>
      <c r="U699" s="248"/>
      <c r="V699" s="248"/>
      <c r="W699" s="248"/>
      <c r="X699" s="248"/>
      <c r="Y699" s="248"/>
      <c r="Z699" s="248"/>
      <c r="AA699" s="248"/>
      <c r="AB699" s="248"/>
      <c r="AC699" s="248"/>
      <c r="AD699" s="248"/>
      <c r="AE699" s="248"/>
      <c r="AF699" s="248"/>
      <c r="AG699" s="248"/>
      <c r="AH699" s="248"/>
      <c r="AI699" s="248"/>
      <c r="AJ699" s="248"/>
      <c r="AK699" s="248"/>
      <c r="AL699" s="248"/>
      <c r="AM699" s="248"/>
      <c r="AN699" s="248"/>
      <c r="AO699" s="248"/>
      <c r="AP699" s="248"/>
      <c r="AQ699" s="248"/>
    </row>
    <row r="700" spans="5:43" ht="18" customHeight="1">
      <c r="E700" s="250" t="s">
        <v>1635</v>
      </c>
      <c r="F700" s="248"/>
      <c r="G700" s="248"/>
      <c r="H700" s="248"/>
      <c r="I700" s="248"/>
      <c r="J700" s="248"/>
      <c r="K700" s="248"/>
      <c r="L700" s="248"/>
      <c r="M700" s="248"/>
      <c r="N700" s="248"/>
      <c r="O700" s="248"/>
      <c r="P700" s="248"/>
      <c r="Q700" s="248"/>
      <c r="R700" s="248"/>
      <c r="S700" s="248"/>
      <c r="T700" s="248"/>
      <c r="U700" s="248"/>
      <c r="V700" s="248"/>
      <c r="W700" s="248"/>
      <c r="X700" s="248"/>
      <c r="Y700" s="248"/>
      <c r="Z700" s="248"/>
      <c r="AA700" s="248"/>
      <c r="AB700" s="248"/>
      <c r="AC700" s="248"/>
      <c r="AD700" s="248"/>
      <c r="AE700" s="248"/>
      <c r="AF700" s="248"/>
      <c r="AG700" s="248"/>
      <c r="AH700" s="248"/>
      <c r="AI700" s="248"/>
      <c r="AJ700" s="248"/>
      <c r="AK700" s="248"/>
      <c r="AL700" s="248"/>
      <c r="AM700" s="248"/>
      <c r="AN700" s="248"/>
      <c r="AO700" s="248"/>
      <c r="AP700" s="248"/>
      <c r="AQ700" s="248"/>
    </row>
    <row r="701" spans="5:43" ht="18" customHeight="1">
      <c r="E701" s="250" t="s">
        <v>1636</v>
      </c>
      <c r="F701" s="248"/>
      <c r="G701" s="248"/>
      <c r="H701" s="248"/>
      <c r="I701" s="248"/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  <c r="AA701" s="248"/>
      <c r="AB701" s="248"/>
      <c r="AC701" s="248"/>
      <c r="AD701" s="248"/>
      <c r="AE701" s="248"/>
      <c r="AF701" s="248"/>
      <c r="AG701" s="248"/>
      <c r="AH701" s="248"/>
      <c r="AI701" s="248"/>
      <c r="AJ701" s="248"/>
      <c r="AK701" s="248"/>
      <c r="AL701" s="248"/>
      <c r="AM701" s="248"/>
      <c r="AN701" s="248"/>
      <c r="AO701" s="248"/>
      <c r="AP701" s="248"/>
      <c r="AQ701" s="248"/>
    </row>
    <row r="702" spans="5:43" ht="18" customHeight="1">
      <c r="E702" s="250" t="s">
        <v>1637</v>
      </c>
      <c r="F702" s="248"/>
      <c r="G702" s="248"/>
      <c r="H702" s="248"/>
      <c r="I702" s="248"/>
      <c r="J702" s="248"/>
      <c r="K702" s="248"/>
      <c r="L702" s="248"/>
      <c r="M702" s="248"/>
      <c r="N702" s="248"/>
      <c r="O702" s="248"/>
      <c r="P702" s="248"/>
      <c r="Q702" s="248"/>
      <c r="R702" s="248"/>
      <c r="S702" s="248"/>
      <c r="T702" s="248"/>
      <c r="U702" s="248"/>
      <c r="V702" s="248"/>
      <c r="W702" s="248"/>
      <c r="X702" s="248"/>
      <c r="Y702" s="248"/>
      <c r="Z702" s="248"/>
      <c r="AA702" s="248"/>
      <c r="AB702" s="248"/>
      <c r="AC702" s="248"/>
      <c r="AD702" s="248"/>
      <c r="AE702" s="248"/>
      <c r="AF702" s="248"/>
      <c r="AG702" s="248"/>
      <c r="AH702" s="248"/>
      <c r="AI702" s="248"/>
      <c r="AJ702" s="248"/>
      <c r="AK702" s="248"/>
      <c r="AL702" s="248"/>
      <c r="AM702" s="248"/>
      <c r="AN702" s="248"/>
      <c r="AO702" s="248"/>
      <c r="AP702" s="248"/>
      <c r="AQ702" s="248"/>
    </row>
    <row r="703" spans="5:43" ht="18" customHeight="1">
      <c r="E703" s="250" t="s">
        <v>1619</v>
      </c>
      <c r="F703" s="248"/>
      <c r="G703" s="248"/>
      <c r="H703" s="248"/>
      <c r="I703" s="248"/>
      <c r="J703" s="248"/>
      <c r="K703" s="248"/>
      <c r="L703" s="248"/>
      <c r="M703" s="248"/>
      <c r="N703" s="248"/>
      <c r="O703" s="248"/>
      <c r="P703" s="248"/>
      <c r="Q703" s="248"/>
      <c r="R703" s="248"/>
      <c r="S703" s="248"/>
      <c r="T703" s="248"/>
      <c r="U703" s="248"/>
      <c r="V703" s="248"/>
      <c r="W703" s="248"/>
      <c r="X703" s="248"/>
      <c r="Y703" s="248"/>
      <c r="Z703" s="248"/>
      <c r="AA703" s="248"/>
      <c r="AB703" s="248"/>
      <c r="AC703" s="248"/>
      <c r="AD703" s="248"/>
      <c r="AE703" s="248"/>
      <c r="AF703" s="248"/>
      <c r="AG703" s="248"/>
      <c r="AH703" s="248"/>
      <c r="AI703" s="248"/>
      <c r="AJ703" s="248"/>
      <c r="AK703" s="248"/>
      <c r="AL703" s="248"/>
      <c r="AM703" s="248"/>
      <c r="AN703" s="248"/>
      <c r="AO703" s="248"/>
      <c r="AP703" s="248"/>
      <c r="AQ703" s="248"/>
    </row>
    <row r="704" spans="5:43" ht="18" customHeight="1">
      <c r="E704" s="250" t="s">
        <v>1620</v>
      </c>
      <c r="F704" s="248"/>
      <c r="G704" s="248"/>
      <c r="H704" s="248"/>
      <c r="I704" s="248"/>
      <c r="J704" s="248"/>
      <c r="K704" s="248"/>
      <c r="L704" s="248"/>
      <c r="M704" s="248"/>
      <c r="N704" s="248"/>
      <c r="O704" s="248"/>
      <c r="P704" s="248"/>
      <c r="Q704" s="248"/>
      <c r="R704" s="248"/>
      <c r="S704" s="248"/>
      <c r="T704" s="248"/>
      <c r="U704" s="248"/>
      <c r="V704" s="248"/>
      <c r="W704" s="248"/>
      <c r="X704" s="248"/>
      <c r="Y704" s="248"/>
      <c r="Z704" s="248"/>
      <c r="AA704" s="248"/>
      <c r="AB704" s="248"/>
      <c r="AC704" s="248"/>
      <c r="AD704" s="248"/>
      <c r="AE704" s="248"/>
      <c r="AF704" s="248"/>
      <c r="AG704" s="248"/>
      <c r="AH704" s="248"/>
      <c r="AI704" s="248"/>
      <c r="AJ704" s="248"/>
      <c r="AK704" s="248"/>
      <c r="AL704" s="248"/>
      <c r="AM704" s="248"/>
      <c r="AN704" s="248"/>
      <c r="AO704" s="248"/>
      <c r="AP704" s="248"/>
      <c r="AQ704" s="248"/>
    </row>
    <row r="705" spans="5:43" ht="18" customHeight="1">
      <c r="E705" s="250" t="s">
        <v>1378</v>
      </c>
      <c r="F705" s="248"/>
      <c r="G705" s="248"/>
      <c r="H705" s="248"/>
      <c r="I705" s="248"/>
      <c r="J705" s="248"/>
      <c r="K705" s="248"/>
      <c r="L705" s="248"/>
      <c r="M705" s="248"/>
      <c r="N705" s="248"/>
      <c r="O705" s="248"/>
      <c r="P705" s="248"/>
      <c r="Q705" s="248"/>
      <c r="R705" s="248"/>
      <c r="S705" s="248"/>
      <c r="T705" s="248"/>
      <c r="U705" s="248"/>
      <c r="V705" s="248"/>
      <c r="W705" s="248"/>
      <c r="X705" s="248"/>
      <c r="Y705" s="248"/>
      <c r="Z705" s="248"/>
      <c r="AA705" s="248"/>
      <c r="AB705" s="248"/>
      <c r="AC705" s="248"/>
      <c r="AD705" s="248"/>
      <c r="AE705" s="248"/>
      <c r="AF705" s="248"/>
      <c r="AG705" s="248"/>
      <c r="AH705" s="248"/>
      <c r="AI705" s="248"/>
      <c r="AJ705" s="248"/>
      <c r="AK705" s="248"/>
      <c r="AL705" s="248"/>
      <c r="AM705" s="248"/>
      <c r="AN705" s="248"/>
      <c r="AO705" s="248"/>
      <c r="AP705" s="248"/>
      <c r="AQ705" s="248"/>
    </row>
    <row r="706" spans="5:43" ht="18" customHeight="1">
      <c r="E706" s="250" t="s">
        <v>1616</v>
      </c>
      <c r="F706" s="248"/>
      <c r="G706" s="248"/>
      <c r="H706" s="248"/>
      <c r="I706" s="248"/>
      <c r="J706" s="248"/>
      <c r="K706" s="248"/>
      <c r="L706" s="248"/>
      <c r="M706" s="248"/>
      <c r="N706" s="248"/>
      <c r="O706" s="248"/>
      <c r="P706" s="248"/>
      <c r="Q706" s="248"/>
      <c r="R706" s="248"/>
      <c r="S706" s="248"/>
      <c r="T706" s="248"/>
      <c r="U706" s="248"/>
      <c r="V706" s="248"/>
      <c r="W706" s="248"/>
      <c r="X706" s="248"/>
      <c r="Y706" s="248"/>
      <c r="Z706" s="248"/>
      <c r="AA706" s="248"/>
      <c r="AB706" s="248"/>
      <c r="AC706" s="248"/>
      <c r="AD706" s="248"/>
      <c r="AE706" s="248"/>
      <c r="AF706" s="248"/>
      <c r="AG706" s="248"/>
      <c r="AH706" s="248"/>
      <c r="AI706" s="248"/>
      <c r="AJ706" s="248"/>
      <c r="AK706" s="248"/>
      <c r="AL706" s="248"/>
      <c r="AM706" s="248"/>
      <c r="AN706" s="248"/>
      <c r="AO706" s="248"/>
      <c r="AP706" s="248"/>
      <c r="AQ706" s="248"/>
    </row>
    <row r="707" spans="5:43" ht="18" customHeight="1">
      <c r="E707" s="250" t="s">
        <v>1638</v>
      </c>
      <c r="F707" s="248"/>
      <c r="G707" s="248"/>
      <c r="H707" s="248"/>
      <c r="I707" s="248"/>
      <c r="J707" s="248"/>
      <c r="K707" s="248"/>
      <c r="L707" s="248"/>
      <c r="M707" s="248"/>
      <c r="N707" s="248"/>
      <c r="O707" s="248"/>
      <c r="P707" s="248"/>
      <c r="Q707" s="248"/>
      <c r="R707" s="248"/>
      <c r="S707" s="248"/>
      <c r="T707" s="248"/>
      <c r="U707" s="248"/>
      <c r="V707" s="248"/>
      <c r="W707" s="248"/>
      <c r="X707" s="248"/>
      <c r="Y707" s="248"/>
      <c r="Z707" s="248"/>
      <c r="AA707" s="248"/>
      <c r="AB707" s="248"/>
      <c r="AC707" s="248"/>
      <c r="AD707" s="248"/>
      <c r="AE707" s="248"/>
      <c r="AF707" s="248"/>
      <c r="AG707" s="248"/>
      <c r="AH707" s="248"/>
      <c r="AI707" s="248"/>
      <c r="AJ707" s="248"/>
      <c r="AK707" s="248"/>
      <c r="AL707" s="248"/>
      <c r="AM707" s="248"/>
      <c r="AN707" s="248"/>
      <c r="AO707" s="248"/>
      <c r="AP707" s="248"/>
      <c r="AQ707" s="248"/>
    </row>
    <row r="708" spans="5:43" ht="18" customHeight="1">
      <c r="E708" s="250" t="s">
        <v>1639</v>
      </c>
      <c r="F708" s="248"/>
      <c r="G708" s="248"/>
      <c r="H708" s="248"/>
      <c r="I708" s="248"/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  <c r="AA708" s="248"/>
      <c r="AB708" s="248"/>
      <c r="AC708" s="248"/>
      <c r="AD708" s="248"/>
      <c r="AE708" s="248"/>
      <c r="AF708" s="248"/>
      <c r="AG708" s="248"/>
      <c r="AH708" s="248"/>
      <c r="AI708" s="248"/>
      <c r="AJ708" s="248"/>
      <c r="AK708" s="248"/>
      <c r="AL708" s="248"/>
      <c r="AM708" s="248"/>
      <c r="AN708" s="248"/>
      <c r="AO708" s="248"/>
      <c r="AP708" s="248"/>
      <c r="AQ708" s="248"/>
    </row>
    <row r="709" spans="5:43" ht="18" customHeight="1">
      <c r="E709" s="250" t="s">
        <v>1619</v>
      </c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8"/>
      <c r="U709" s="248"/>
      <c r="V709" s="248"/>
      <c r="W709" s="248"/>
      <c r="X709" s="248"/>
      <c r="Y709" s="248"/>
      <c r="Z709" s="248"/>
      <c r="AA709" s="248"/>
      <c r="AB709" s="248"/>
      <c r="AC709" s="248"/>
      <c r="AD709" s="248"/>
      <c r="AE709" s="248"/>
      <c r="AF709" s="248"/>
      <c r="AG709" s="248"/>
      <c r="AH709" s="248"/>
      <c r="AI709" s="248"/>
      <c r="AJ709" s="248"/>
      <c r="AK709" s="248"/>
      <c r="AL709" s="248"/>
      <c r="AM709" s="248"/>
      <c r="AN709" s="248"/>
      <c r="AO709" s="248"/>
      <c r="AP709" s="248"/>
      <c r="AQ709" s="248"/>
    </row>
    <row r="710" spans="5:43" ht="18" customHeight="1">
      <c r="E710" s="250" t="s">
        <v>1620</v>
      </c>
      <c r="F710" s="248"/>
      <c r="G710" s="248"/>
      <c r="H710" s="248"/>
      <c r="I710" s="248"/>
      <c r="J710" s="248"/>
      <c r="K710" s="248"/>
      <c r="L710" s="248"/>
      <c r="M710" s="248"/>
      <c r="N710" s="248"/>
      <c r="O710" s="248"/>
      <c r="P710" s="248"/>
      <c r="Q710" s="248"/>
      <c r="R710" s="248"/>
      <c r="S710" s="248"/>
      <c r="T710" s="248"/>
      <c r="U710" s="248"/>
      <c r="V710" s="248"/>
      <c r="W710" s="248"/>
      <c r="X710" s="248"/>
      <c r="Y710" s="248"/>
      <c r="Z710" s="248"/>
      <c r="AA710" s="248"/>
      <c r="AB710" s="248"/>
      <c r="AC710" s="248"/>
      <c r="AD710" s="248"/>
      <c r="AE710" s="248"/>
      <c r="AF710" s="248"/>
      <c r="AG710" s="248"/>
      <c r="AH710" s="248"/>
      <c r="AI710" s="248"/>
      <c r="AJ710" s="248"/>
      <c r="AK710" s="248"/>
      <c r="AL710" s="248"/>
      <c r="AM710" s="248"/>
      <c r="AN710" s="248"/>
      <c r="AO710" s="248"/>
      <c r="AP710" s="248"/>
      <c r="AQ710" s="248"/>
    </row>
    <row r="711" spans="5:43" ht="18" customHeight="1">
      <c r="E711" s="250" t="s">
        <v>1266</v>
      </c>
      <c r="F711" s="248"/>
      <c r="G711" s="248"/>
      <c r="H711" s="248"/>
      <c r="I711" s="248"/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  <c r="AA711" s="248"/>
      <c r="AB711" s="248"/>
      <c r="AC711" s="248"/>
      <c r="AD711" s="248"/>
      <c r="AE711" s="248"/>
      <c r="AF711" s="248"/>
      <c r="AG711" s="248"/>
      <c r="AH711" s="248"/>
      <c r="AI711" s="248"/>
      <c r="AJ711" s="248"/>
      <c r="AK711" s="248"/>
      <c r="AL711" s="248"/>
      <c r="AM711" s="248"/>
      <c r="AN711" s="248"/>
      <c r="AO711" s="248"/>
      <c r="AP711" s="248"/>
      <c r="AQ711" s="248"/>
    </row>
    <row r="712" spans="5:43" ht="18" customHeight="1">
      <c r="E712" s="250" t="s">
        <v>1420</v>
      </c>
      <c r="F712" s="248"/>
      <c r="G712" s="248"/>
      <c r="H712" s="248"/>
      <c r="I712" s="248"/>
      <c r="J712" s="248"/>
      <c r="K712" s="248"/>
      <c r="L712" s="248"/>
      <c r="M712" s="248"/>
      <c r="N712" s="248"/>
      <c r="O712" s="248"/>
      <c r="P712" s="248"/>
      <c r="Q712" s="248"/>
      <c r="R712" s="248"/>
      <c r="S712" s="248"/>
      <c r="T712" s="248"/>
      <c r="U712" s="248"/>
      <c r="V712" s="248"/>
      <c r="W712" s="248"/>
      <c r="X712" s="248"/>
      <c r="Y712" s="248"/>
      <c r="Z712" s="248"/>
      <c r="AA712" s="248"/>
      <c r="AB712" s="248"/>
      <c r="AC712" s="248"/>
      <c r="AD712" s="248"/>
      <c r="AE712" s="248"/>
      <c r="AF712" s="248"/>
      <c r="AG712" s="248"/>
      <c r="AH712" s="248"/>
      <c r="AI712" s="248"/>
      <c r="AJ712" s="248"/>
      <c r="AK712" s="248"/>
      <c r="AL712" s="248"/>
      <c r="AM712" s="248"/>
      <c r="AN712" s="248"/>
      <c r="AO712" s="248"/>
      <c r="AP712" s="248"/>
      <c r="AQ712" s="248"/>
    </row>
    <row r="713" spans="5:43" ht="18" customHeight="1">
      <c r="E713" s="250" t="s">
        <v>1414</v>
      </c>
      <c r="F713" s="248"/>
      <c r="G713" s="248"/>
      <c r="H713" s="248"/>
      <c r="I713" s="248"/>
      <c r="J713" s="248"/>
      <c r="K713" s="248"/>
      <c r="L713" s="248"/>
      <c r="M713" s="248"/>
      <c r="N713" s="248"/>
      <c r="O713" s="248"/>
      <c r="P713" s="248"/>
      <c r="Q713" s="248"/>
      <c r="R713" s="248"/>
      <c r="S713" s="248"/>
      <c r="T713" s="248"/>
      <c r="U713" s="248"/>
      <c r="V713" s="248"/>
      <c r="W713" s="248"/>
      <c r="X713" s="248"/>
      <c r="Y713" s="248"/>
      <c r="Z713" s="248"/>
      <c r="AA713" s="248"/>
      <c r="AB713" s="248"/>
      <c r="AC713" s="248"/>
      <c r="AD713" s="248"/>
      <c r="AE713" s="248"/>
      <c r="AF713" s="248"/>
      <c r="AG713" s="248"/>
      <c r="AH713" s="248"/>
      <c r="AI713" s="248"/>
      <c r="AJ713" s="248"/>
      <c r="AK713" s="248"/>
      <c r="AL713" s="248"/>
      <c r="AM713" s="248"/>
      <c r="AN713" s="248"/>
      <c r="AO713" s="248"/>
      <c r="AP713" s="248"/>
      <c r="AQ713" s="248"/>
    </row>
    <row r="714" spans="5:43" ht="18" customHeight="1">
      <c r="E714" s="250" t="s">
        <v>1640</v>
      </c>
      <c r="F714" s="248"/>
      <c r="G714" s="248"/>
      <c r="H714" s="248"/>
      <c r="I714" s="248"/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  <c r="AA714" s="248"/>
      <c r="AB714" s="248"/>
      <c r="AC714" s="248"/>
      <c r="AD714" s="248"/>
      <c r="AE714" s="248"/>
      <c r="AF714" s="248"/>
      <c r="AG714" s="248"/>
      <c r="AH714" s="248"/>
      <c r="AI714" s="248"/>
      <c r="AJ714" s="248"/>
      <c r="AK714" s="248"/>
      <c r="AL714" s="248"/>
      <c r="AM714" s="248"/>
      <c r="AN714" s="248"/>
      <c r="AO714" s="248"/>
      <c r="AP714" s="248"/>
      <c r="AQ714" s="248"/>
    </row>
    <row r="715" spans="5:43" ht="18" customHeight="1">
      <c r="E715" s="251" t="s">
        <v>1566</v>
      </c>
      <c r="F715" s="248"/>
      <c r="G715" s="248"/>
      <c r="H715" s="248"/>
      <c r="I715" s="248"/>
      <c r="J715" s="248"/>
      <c r="K715" s="248"/>
      <c r="L715" s="248"/>
      <c r="M715" s="248"/>
      <c r="N715" s="248"/>
      <c r="O715" s="248"/>
      <c r="P715" s="248"/>
      <c r="Q715" s="248"/>
      <c r="R715" s="248"/>
      <c r="S715" s="248"/>
      <c r="T715" s="248"/>
      <c r="U715" s="248"/>
      <c r="V715" s="248"/>
      <c r="W715" s="248"/>
      <c r="X715" s="248"/>
      <c r="Y715" s="248"/>
      <c r="Z715" s="248"/>
      <c r="AA715" s="248"/>
      <c r="AB715" s="248"/>
      <c r="AC715" s="248"/>
      <c r="AD715" s="248"/>
      <c r="AE715" s="248"/>
      <c r="AF715" s="248"/>
      <c r="AG715" s="248"/>
      <c r="AH715" s="248"/>
      <c r="AI715" s="248"/>
      <c r="AJ715" s="248"/>
      <c r="AK715" s="248"/>
      <c r="AL715" s="248"/>
      <c r="AM715" s="248"/>
      <c r="AN715" s="248"/>
      <c r="AO715" s="248"/>
      <c r="AP715" s="248"/>
      <c r="AQ715" s="248"/>
    </row>
    <row r="716" spans="5:43" ht="18" customHeight="1">
      <c r="E716" s="250" t="s">
        <v>1567</v>
      </c>
      <c r="F716" s="248"/>
      <c r="G716" s="248"/>
      <c r="H716" s="248"/>
      <c r="I716" s="248"/>
      <c r="J716" s="248"/>
      <c r="K716" s="248"/>
      <c r="L716" s="248"/>
      <c r="M716" s="248"/>
      <c r="N716" s="248"/>
      <c r="O716" s="248"/>
      <c r="P716" s="248"/>
      <c r="Q716" s="248"/>
      <c r="R716" s="248"/>
      <c r="S716" s="248"/>
      <c r="T716" s="248"/>
      <c r="U716" s="248"/>
      <c r="V716" s="248"/>
      <c r="W716" s="248"/>
      <c r="X716" s="248"/>
      <c r="Y716" s="248"/>
      <c r="Z716" s="248"/>
      <c r="AA716" s="248"/>
      <c r="AB716" s="248"/>
      <c r="AC716" s="248"/>
      <c r="AD716" s="248"/>
      <c r="AE716" s="248"/>
      <c r="AF716" s="248"/>
      <c r="AG716" s="248"/>
      <c r="AH716" s="248"/>
      <c r="AI716" s="248"/>
      <c r="AJ716" s="248"/>
      <c r="AK716" s="248"/>
      <c r="AL716" s="248"/>
      <c r="AM716" s="248"/>
      <c r="AN716" s="248"/>
      <c r="AO716" s="248"/>
      <c r="AP716" s="248"/>
      <c r="AQ716" s="248"/>
    </row>
    <row r="717" spans="5:43" ht="18" customHeight="1">
      <c r="E717" s="250" t="s">
        <v>1641</v>
      </c>
      <c r="F717" s="248"/>
      <c r="G717" s="248"/>
      <c r="H717" s="248"/>
      <c r="I717" s="248"/>
      <c r="J717" s="248"/>
      <c r="K717" s="248"/>
      <c r="L717" s="248"/>
      <c r="M717" s="248"/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  <c r="AA717" s="248"/>
      <c r="AB717" s="248"/>
      <c r="AC717" s="248"/>
      <c r="AD717" s="248"/>
      <c r="AE717" s="248"/>
      <c r="AF717" s="248"/>
      <c r="AG717" s="248"/>
      <c r="AH717" s="248"/>
      <c r="AI717" s="248"/>
      <c r="AJ717" s="248"/>
      <c r="AK717" s="248"/>
      <c r="AL717" s="248"/>
      <c r="AM717" s="248"/>
      <c r="AN717" s="248"/>
      <c r="AO717" s="248"/>
      <c r="AP717" s="248"/>
      <c r="AQ717" s="248"/>
    </row>
    <row r="718" spans="5:43" ht="18" customHeight="1">
      <c r="E718" s="250" t="s">
        <v>1642</v>
      </c>
      <c r="F718" s="248"/>
      <c r="G718" s="248"/>
      <c r="H718" s="248"/>
      <c r="I718" s="248"/>
      <c r="J718" s="248"/>
      <c r="K718" s="248"/>
      <c r="L718" s="248"/>
      <c r="M718" s="248"/>
      <c r="N718" s="248"/>
      <c r="O718" s="248"/>
      <c r="P718" s="248"/>
      <c r="Q718" s="248"/>
      <c r="R718" s="248"/>
      <c r="S718" s="248"/>
      <c r="T718" s="248"/>
      <c r="U718" s="248"/>
      <c r="V718" s="248"/>
      <c r="W718" s="248"/>
      <c r="X718" s="248"/>
      <c r="Y718" s="248"/>
      <c r="Z718" s="248"/>
      <c r="AA718" s="248"/>
      <c r="AB718" s="248"/>
      <c r="AC718" s="248"/>
      <c r="AD718" s="248"/>
      <c r="AE718" s="248"/>
      <c r="AF718" s="248"/>
      <c r="AG718" s="248"/>
      <c r="AH718" s="248"/>
      <c r="AI718" s="248"/>
      <c r="AJ718" s="248"/>
      <c r="AK718" s="248"/>
      <c r="AL718" s="248"/>
      <c r="AM718" s="248"/>
      <c r="AN718" s="248"/>
      <c r="AO718" s="248"/>
      <c r="AP718" s="248"/>
      <c r="AQ718" s="248"/>
    </row>
    <row r="719" spans="5:43" ht="18" customHeight="1">
      <c r="E719" s="250" t="s">
        <v>1380</v>
      </c>
      <c r="F719" s="248"/>
      <c r="G719" s="248"/>
      <c r="H719" s="248"/>
      <c r="I719" s="248"/>
      <c r="J719" s="248"/>
      <c r="K719" s="248"/>
      <c r="L719" s="248"/>
      <c r="M719" s="248"/>
      <c r="N719" s="248"/>
      <c r="O719" s="248"/>
      <c r="P719" s="248"/>
      <c r="Q719" s="248"/>
      <c r="R719" s="248"/>
      <c r="S719" s="248"/>
      <c r="T719" s="248"/>
      <c r="U719" s="248"/>
      <c r="V719" s="248"/>
      <c r="W719" s="248"/>
      <c r="X719" s="248"/>
      <c r="Y719" s="248"/>
      <c r="Z719" s="248"/>
      <c r="AA719" s="248"/>
      <c r="AB719" s="248"/>
      <c r="AC719" s="248"/>
      <c r="AD719" s="248"/>
      <c r="AE719" s="248"/>
      <c r="AF719" s="248"/>
      <c r="AG719" s="248"/>
      <c r="AH719" s="248"/>
      <c r="AI719" s="248"/>
      <c r="AJ719" s="248"/>
      <c r="AK719" s="248"/>
      <c r="AL719" s="248"/>
      <c r="AM719" s="248"/>
      <c r="AN719" s="248"/>
      <c r="AO719" s="248"/>
      <c r="AP719" s="248"/>
      <c r="AQ719" s="248"/>
    </row>
    <row r="720" spans="5:43" ht="18" customHeight="1">
      <c r="E720" s="250" t="s">
        <v>1643</v>
      </c>
      <c r="F720" s="248"/>
      <c r="G720" s="248"/>
      <c r="H720" s="248"/>
      <c r="I720" s="248"/>
      <c r="J720" s="248"/>
      <c r="K720" s="248"/>
      <c r="L720" s="248"/>
      <c r="M720" s="248"/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  <c r="AA720" s="248"/>
      <c r="AB720" s="248"/>
      <c r="AC720" s="248"/>
      <c r="AD720" s="248"/>
      <c r="AE720" s="248"/>
      <c r="AF720" s="248"/>
      <c r="AG720" s="248"/>
      <c r="AH720" s="248"/>
      <c r="AI720" s="248"/>
      <c r="AJ720" s="248"/>
      <c r="AK720" s="248"/>
      <c r="AL720" s="248"/>
      <c r="AM720" s="248"/>
      <c r="AN720" s="248"/>
      <c r="AO720" s="248"/>
      <c r="AP720" s="248"/>
      <c r="AQ720" s="248"/>
    </row>
    <row r="721" spans="5:43" ht="18" customHeight="1">
      <c r="E721" s="250" t="s">
        <v>1644</v>
      </c>
      <c r="F721" s="248"/>
      <c r="G721" s="248"/>
      <c r="H721" s="248"/>
      <c r="I721" s="248"/>
      <c r="J721" s="248"/>
      <c r="K721" s="248"/>
      <c r="L721" s="248"/>
      <c r="M721" s="248"/>
      <c r="N721" s="248"/>
      <c r="O721" s="248"/>
      <c r="P721" s="248"/>
      <c r="Q721" s="248"/>
      <c r="R721" s="248"/>
      <c r="S721" s="248"/>
      <c r="T721" s="248"/>
      <c r="U721" s="248"/>
      <c r="V721" s="248"/>
      <c r="W721" s="248"/>
      <c r="X721" s="248"/>
      <c r="Y721" s="248"/>
      <c r="Z721" s="248"/>
      <c r="AA721" s="248"/>
      <c r="AB721" s="248"/>
      <c r="AC721" s="248"/>
      <c r="AD721" s="248"/>
      <c r="AE721" s="248"/>
      <c r="AF721" s="248"/>
      <c r="AG721" s="248"/>
      <c r="AH721" s="248"/>
      <c r="AI721" s="248"/>
      <c r="AJ721" s="248"/>
      <c r="AK721" s="248"/>
      <c r="AL721" s="248"/>
      <c r="AM721" s="248"/>
      <c r="AN721" s="248"/>
      <c r="AO721" s="248"/>
      <c r="AP721" s="248"/>
      <c r="AQ721" s="248"/>
    </row>
    <row r="722" spans="5:43" ht="18" customHeight="1">
      <c r="E722" s="250" t="s">
        <v>1645</v>
      </c>
      <c r="F722" s="248"/>
      <c r="G722" s="248"/>
      <c r="H722" s="248"/>
      <c r="I722" s="248"/>
      <c r="J722" s="248"/>
      <c r="K722" s="248"/>
      <c r="L722" s="248"/>
      <c r="M722" s="248"/>
      <c r="N722" s="248"/>
      <c r="O722" s="248"/>
      <c r="P722" s="248"/>
      <c r="Q722" s="248"/>
      <c r="R722" s="248"/>
      <c r="S722" s="248"/>
      <c r="T722" s="248"/>
      <c r="U722" s="248"/>
      <c r="V722" s="248"/>
      <c r="W722" s="248"/>
      <c r="X722" s="248"/>
      <c r="Y722" s="248"/>
      <c r="Z722" s="248"/>
      <c r="AA722" s="248"/>
      <c r="AB722" s="248"/>
      <c r="AC722" s="248"/>
      <c r="AD722" s="248"/>
      <c r="AE722" s="248"/>
      <c r="AF722" s="248"/>
      <c r="AG722" s="248"/>
      <c r="AH722" s="248"/>
      <c r="AI722" s="248"/>
      <c r="AJ722" s="248"/>
      <c r="AK722" s="248"/>
      <c r="AL722" s="248"/>
      <c r="AM722" s="248"/>
      <c r="AN722" s="248"/>
      <c r="AO722" s="248"/>
      <c r="AP722" s="248"/>
      <c r="AQ722" s="248"/>
    </row>
    <row r="723" spans="5:43" ht="18" customHeight="1">
      <c r="E723" s="250" t="s">
        <v>1379</v>
      </c>
      <c r="F723" s="248"/>
      <c r="G723" s="248"/>
      <c r="H723" s="248"/>
      <c r="I723" s="248"/>
      <c r="J723" s="248"/>
      <c r="K723" s="248"/>
      <c r="L723" s="248"/>
      <c r="M723" s="248"/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  <c r="AA723" s="248"/>
      <c r="AB723" s="248"/>
      <c r="AC723" s="248"/>
      <c r="AD723" s="248"/>
      <c r="AE723" s="248"/>
      <c r="AF723" s="248"/>
      <c r="AG723" s="248"/>
      <c r="AH723" s="248"/>
      <c r="AI723" s="248"/>
      <c r="AJ723" s="248"/>
      <c r="AK723" s="248"/>
      <c r="AL723" s="248"/>
      <c r="AM723" s="248"/>
      <c r="AN723" s="248"/>
      <c r="AO723" s="248"/>
      <c r="AP723" s="248"/>
      <c r="AQ723" s="248"/>
    </row>
    <row r="724" spans="5:43" ht="18" customHeight="1">
      <c r="E724" s="250" t="s">
        <v>1646</v>
      </c>
      <c r="F724" s="248"/>
      <c r="G724" s="248"/>
      <c r="H724" s="248"/>
      <c r="I724" s="248"/>
      <c r="J724" s="248"/>
      <c r="K724" s="248"/>
      <c r="L724" s="248"/>
      <c r="M724" s="248"/>
      <c r="N724" s="248"/>
      <c r="O724" s="248"/>
      <c r="P724" s="248"/>
      <c r="Q724" s="248"/>
      <c r="R724" s="248"/>
      <c r="S724" s="248"/>
      <c r="T724" s="248"/>
      <c r="U724" s="248"/>
      <c r="V724" s="248"/>
      <c r="W724" s="248"/>
      <c r="X724" s="248"/>
      <c r="Y724" s="248"/>
      <c r="Z724" s="248"/>
      <c r="AA724" s="248"/>
      <c r="AB724" s="248"/>
      <c r="AC724" s="248"/>
      <c r="AD724" s="248"/>
      <c r="AE724" s="248"/>
      <c r="AF724" s="248"/>
      <c r="AG724" s="248"/>
      <c r="AH724" s="248"/>
      <c r="AI724" s="248"/>
      <c r="AJ724" s="248"/>
      <c r="AK724" s="248"/>
      <c r="AL724" s="248"/>
      <c r="AM724" s="248"/>
      <c r="AN724" s="248"/>
      <c r="AO724" s="248"/>
      <c r="AP724" s="248"/>
      <c r="AQ724" s="248"/>
    </row>
    <row r="725" spans="5:43" ht="18" customHeight="1">
      <c r="E725" s="250" t="s">
        <v>1647</v>
      </c>
      <c r="F725" s="248"/>
      <c r="G725" s="248"/>
      <c r="H725" s="248"/>
      <c r="I725" s="248"/>
      <c r="J725" s="248"/>
      <c r="K725" s="248"/>
      <c r="L725" s="248"/>
      <c r="M725" s="248"/>
      <c r="N725" s="248"/>
      <c r="O725" s="248"/>
      <c r="P725" s="248"/>
      <c r="Q725" s="248"/>
      <c r="R725" s="248"/>
      <c r="S725" s="248"/>
      <c r="T725" s="248"/>
      <c r="U725" s="248"/>
      <c r="V725" s="248"/>
      <c r="W725" s="248"/>
      <c r="X725" s="248"/>
      <c r="Y725" s="248"/>
      <c r="Z725" s="248"/>
      <c r="AA725" s="248"/>
      <c r="AB725" s="248"/>
      <c r="AC725" s="248"/>
      <c r="AD725" s="248"/>
      <c r="AE725" s="248"/>
      <c r="AF725" s="248"/>
      <c r="AG725" s="248"/>
      <c r="AH725" s="248"/>
      <c r="AI725" s="248"/>
      <c r="AJ725" s="248"/>
      <c r="AK725" s="248"/>
      <c r="AL725" s="248"/>
      <c r="AM725" s="248"/>
      <c r="AN725" s="248"/>
      <c r="AO725" s="248"/>
      <c r="AP725" s="248"/>
      <c r="AQ725" s="248"/>
    </row>
    <row r="726" spans="5:43" ht="18" customHeight="1">
      <c r="E726" s="250" t="s">
        <v>1265</v>
      </c>
      <c r="F726" s="248"/>
      <c r="G726" s="248"/>
      <c r="H726" s="248"/>
      <c r="I726" s="248"/>
      <c r="J726" s="248"/>
      <c r="K726" s="248"/>
      <c r="L726" s="248"/>
      <c r="M726" s="248"/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  <c r="AA726" s="248"/>
      <c r="AB726" s="248"/>
      <c r="AC726" s="248"/>
      <c r="AD726" s="248"/>
      <c r="AE726" s="248"/>
      <c r="AF726" s="248"/>
      <c r="AG726" s="248"/>
      <c r="AH726" s="248"/>
      <c r="AI726" s="248"/>
      <c r="AJ726" s="248"/>
      <c r="AK726" s="248"/>
      <c r="AL726" s="248"/>
      <c r="AM726" s="248"/>
      <c r="AN726" s="248"/>
      <c r="AO726" s="248"/>
      <c r="AP726" s="248"/>
      <c r="AQ726" s="248"/>
    </row>
    <row r="727" spans="5:43" ht="18" customHeight="1">
      <c r="E727" s="250" t="s">
        <v>1648</v>
      </c>
      <c r="F727" s="248"/>
      <c r="G727" s="248"/>
      <c r="H727" s="248"/>
      <c r="I727" s="248"/>
      <c r="J727" s="248"/>
      <c r="K727" s="248"/>
      <c r="L727" s="248"/>
      <c r="M727" s="248"/>
      <c r="N727" s="248"/>
      <c r="O727" s="248"/>
      <c r="P727" s="248"/>
      <c r="Q727" s="248"/>
      <c r="R727" s="248"/>
      <c r="S727" s="248"/>
      <c r="T727" s="248"/>
      <c r="U727" s="248"/>
      <c r="V727" s="248"/>
      <c r="W727" s="248"/>
      <c r="X727" s="248"/>
      <c r="Y727" s="248"/>
      <c r="Z727" s="248"/>
      <c r="AA727" s="248"/>
      <c r="AB727" s="248"/>
      <c r="AC727" s="248"/>
      <c r="AD727" s="248"/>
      <c r="AE727" s="248"/>
      <c r="AF727" s="248"/>
      <c r="AG727" s="248"/>
      <c r="AH727" s="248"/>
      <c r="AI727" s="248"/>
      <c r="AJ727" s="248"/>
      <c r="AK727" s="248"/>
      <c r="AL727" s="248"/>
      <c r="AM727" s="248"/>
      <c r="AN727" s="248"/>
      <c r="AO727" s="248"/>
      <c r="AP727" s="248"/>
      <c r="AQ727" s="248"/>
    </row>
    <row r="728" spans="5:43" ht="18" customHeight="1">
      <c r="E728" s="250" t="s">
        <v>1649</v>
      </c>
      <c r="F728" s="248"/>
      <c r="G728" s="248"/>
      <c r="H728" s="248"/>
      <c r="I728" s="248"/>
      <c r="J728" s="248"/>
      <c r="K728" s="248"/>
      <c r="L728" s="248"/>
      <c r="M728" s="248"/>
      <c r="N728" s="248"/>
      <c r="O728" s="248"/>
      <c r="P728" s="248"/>
      <c r="Q728" s="248"/>
      <c r="R728" s="248"/>
      <c r="S728" s="248"/>
      <c r="T728" s="248"/>
      <c r="U728" s="248"/>
      <c r="V728" s="248"/>
      <c r="W728" s="248"/>
      <c r="X728" s="248"/>
      <c r="Y728" s="248"/>
      <c r="Z728" s="248"/>
      <c r="AA728" s="248"/>
      <c r="AB728" s="248"/>
      <c r="AC728" s="248"/>
      <c r="AD728" s="248"/>
      <c r="AE728" s="248"/>
      <c r="AF728" s="248"/>
      <c r="AG728" s="248"/>
      <c r="AH728" s="248"/>
      <c r="AI728" s="248"/>
      <c r="AJ728" s="248"/>
      <c r="AK728" s="248"/>
      <c r="AL728" s="248"/>
      <c r="AM728" s="248"/>
      <c r="AN728" s="248"/>
      <c r="AO728" s="248"/>
      <c r="AP728" s="248"/>
      <c r="AQ728" s="248"/>
    </row>
    <row r="729" spans="5:43" ht="18" customHeight="1">
      <c r="E729" s="250" t="s">
        <v>1266</v>
      </c>
      <c r="F729" s="248"/>
      <c r="G729" s="248"/>
      <c r="H729" s="248"/>
      <c r="I729" s="248"/>
      <c r="J729" s="248"/>
      <c r="K729" s="248"/>
      <c r="L729" s="248"/>
      <c r="M729" s="248"/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  <c r="AA729" s="248"/>
      <c r="AB729" s="248"/>
      <c r="AC729" s="248"/>
      <c r="AD729" s="248"/>
      <c r="AE729" s="248"/>
      <c r="AF729" s="248"/>
      <c r="AG729" s="248"/>
      <c r="AH729" s="248"/>
      <c r="AI729" s="248"/>
      <c r="AJ729" s="248"/>
      <c r="AK729" s="248"/>
      <c r="AL729" s="248"/>
      <c r="AM729" s="248"/>
      <c r="AN729" s="248"/>
      <c r="AO729" s="248"/>
      <c r="AP729" s="248"/>
      <c r="AQ729" s="248"/>
    </row>
    <row r="730" spans="5:43" ht="18" customHeight="1">
      <c r="E730" s="250" t="s">
        <v>1380</v>
      </c>
      <c r="F730" s="248"/>
      <c r="G730" s="248"/>
      <c r="H730" s="248"/>
      <c r="I730" s="248"/>
      <c r="J730" s="248"/>
      <c r="K730" s="248"/>
      <c r="L730" s="248"/>
      <c r="M730" s="248"/>
      <c r="N730" s="248"/>
      <c r="O730" s="248"/>
      <c r="P730" s="248"/>
      <c r="Q730" s="248"/>
      <c r="R730" s="248"/>
      <c r="S730" s="248"/>
      <c r="T730" s="248"/>
      <c r="U730" s="248"/>
      <c r="V730" s="248"/>
      <c r="W730" s="248"/>
      <c r="X730" s="248"/>
      <c r="Y730" s="248"/>
      <c r="Z730" s="248"/>
      <c r="AA730" s="248"/>
      <c r="AB730" s="248"/>
      <c r="AC730" s="248"/>
      <c r="AD730" s="248"/>
      <c r="AE730" s="248"/>
      <c r="AF730" s="248"/>
      <c r="AG730" s="248"/>
      <c r="AH730" s="248"/>
      <c r="AI730" s="248"/>
      <c r="AJ730" s="248"/>
      <c r="AK730" s="248"/>
      <c r="AL730" s="248"/>
      <c r="AM730" s="248"/>
      <c r="AN730" s="248"/>
      <c r="AO730" s="248"/>
      <c r="AP730" s="248"/>
      <c r="AQ730" s="248"/>
    </row>
    <row r="731" spans="5:43" ht="18" customHeight="1">
      <c r="E731" s="250" t="s">
        <v>1420</v>
      </c>
      <c r="F731" s="248"/>
      <c r="G731" s="248"/>
      <c r="H731" s="248"/>
      <c r="I731" s="248"/>
      <c r="J731" s="248"/>
      <c r="K731" s="248"/>
      <c r="L731" s="248"/>
      <c r="M731" s="248"/>
      <c r="N731" s="248"/>
      <c r="O731" s="248"/>
      <c r="P731" s="248"/>
      <c r="Q731" s="248"/>
      <c r="R731" s="248"/>
      <c r="S731" s="248"/>
      <c r="T731" s="248"/>
      <c r="U731" s="248"/>
      <c r="V731" s="248"/>
      <c r="W731" s="248"/>
      <c r="X731" s="248"/>
      <c r="Y731" s="248"/>
      <c r="Z731" s="248"/>
      <c r="AA731" s="248"/>
      <c r="AB731" s="248"/>
      <c r="AC731" s="248"/>
      <c r="AD731" s="248"/>
      <c r="AE731" s="248"/>
      <c r="AF731" s="248"/>
      <c r="AG731" s="248"/>
      <c r="AH731" s="248"/>
      <c r="AI731" s="248"/>
      <c r="AJ731" s="248"/>
      <c r="AK731" s="248"/>
      <c r="AL731" s="248"/>
      <c r="AM731" s="248"/>
      <c r="AN731" s="248"/>
      <c r="AO731" s="248"/>
      <c r="AP731" s="248"/>
      <c r="AQ731" s="248"/>
    </row>
    <row r="732" spans="5:43" ht="18" customHeight="1">
      <c r="E732" s="251" t="s">
        <v>1570</v>
      </c>
      <c r="F732" s="248"/>
      <c r="G732" s="248"/>
      <c r="H732" s="248"/>
      <c r="I732" s="248"/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  <c r="AA732" s="248"/>
      <c r="AB732" s="248"/>
      <c r="AC732" s="248"/>
      <c r="AD732" s="248"/>
      <c r="AE732" s="248"/>
      <c r="AF732" s="248"/>
      <c r="AG732" s="248"/>
      <c r="AH732" s="248"/>
      <c r="AI732" s="248"/>
      <c r="AJ732" s="248"/>
      <c r="AK732" s="248"/>
      <c r="AL732" s="248"/>
      <c r="AM732" s="248"/>
      <c r="AN732" s="248"/>
      <c r="AO732" s="248"/>
      <c r="AP732" s="248"/>
      <c r="AQ732" s="248"/>
    </row>
    <row r="733" spans="5:43" ht="18" customHeight="1">
      <c r="E733" s="250" t="s">
        <v>1571</v>
      </c>
      <c r="F733" s="248"/>
      <c r="G733" s="248"/>
      <c r="H733" s="248"/>
      <c r="I733" s="248"/>
      <c r="J733" s="248"/>
      <c r="K733" s="248"/>
      <c r="L733" s="248"/>
      <c r="M733" s="248"/>
      <c r="N733" s="248"/>
      <c r="O733" s="248"/>
      <c r="P733" s="248"/>
      <c r="Q733" s="248"/>
      <c r="R733" s="248"/>
      <c r="S733" s="248"/>
      <c r="T733" s="248"/>
      <c r="U733" s="248"/>
      <c r="V733" s="248"/>
      <c r="W733" s="248"/>
      <c r="X733" s="248"/>
      <c r="Y733" s="248"/>
      <c r="Z733" s="248"/>
      <c r="AA733" s="248"/>
      <c r="AB733" s="248"/>
      <c r="AC733" s="248"/>
      <c r="AD733" s="248"/>
      <c r="AE733" s="248"/>
      <c r="AF733" s="248"/>
      <c r="AG733" s="248"/>
      <c r="AH733" s="248"/>
      <c r="AI733" s="248"/>
      <c r="AJ733" s="248"/>
      <c r="AK733" s="248"/>
      <c r="AL733" s="248"/>
      <c r="AM733" s="248"/>
      <c r="AN733" s="248"/>
      <c r="AO733" s="248"/>
      <c r="AP733" s="248"/>
      <c r="AQ733" s="248"/>
    </row>
    <row r="734" spans="5:43" ht="18" customHeight="1">
      <c r="E734" s="250" t="s">
        <v>1572</v>
      </c>
      <c r="F734" s="248"/>
      <c r="G734" s="248"/>
      <c r="H734" s="248"/>
      <c r="I734" s="248"/>
      <c r="J734" s="248"/>
      <c r="K734" s="248"/>
      <c r="L734" s="248"/>
      <c r="M734" s="248"/>
      <c r="N734" s="248"/>
      <c r="O734" s="248"/>
      <c r="P734" s="248"/>
      <c r="Q734" s="248"/>
      <c r="R734" s="248"/>
      <c r="S734" s="248"/>
      <c r="T734" s="248"/>
      <c r="U734" s="248"/>
      <c r="V734" s="248"/>
      <c r="W734" s="248"/>
      <c r="X734" s="248"/>
      <c r="Y734" s="248"/>
      <c r="Z734" s="248"/>
      <c r="AA734" s="248"/>
      <c r="AB734" s="248"/>
      <c r="AC734" s="248"/>
      <c r="AD734" s="248"/>
      <c r="AE734" s="248"/>
      <c r="AF734" s="248"/>
      <c r="AG734" s="248"/>
      <c r="AH734" s="248"/>
      <c r="AI734" s="248"/>
      <c r="AJ734" s="248"/>
      <c r="AK734" s="248"/>
      <c r="AL734" s="248"/>
      <c r="AM734" s="248"/>
      <c r="AN734" s="248"/>
      <c r="AO734" s="248"/>
      <c r="AP734" s="248"/>
      <c r="AQ734" s="248"/>
    </row>
    <row r="735" spans="5:43" ht="18" customHeight="1">
      <c r="E735" s="250" t="s">
        <v>1650</v>
      </c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  <c r="AA735" s="248"/>
      <c r="AB735" s="248"/>
      <c r="AC735" s="248"/>
      <c r="AD735" s="248"/>
      <c r="AE735" s="248"/>
      <c r="AF735" s="248"/>
      <c r="AG735" s="248"/>
      <c r="AH735" s="248"/>
      <c r="AI735" s="248"/>
      <c r="AJ735" s="248"/>
      <c r="AK735" s="248"/>
      <c r="AL735" s="248"/>
      <c r="AM735" s="248"/>
      <c r="AN735" s="248"/>
      <c r="AO735" s="248"/>
      <c r="AP735" s="248"/>
      <c r="AQ735" s="248"/>
    </row>
    <row r="736" spans="5:43" ht="18" customHeight="1">
      <c r="E736" s="250" t="s">
        <v>1651</v>
      </c>
      <c r="F736" s="248"/>
      <c r="G736" s="248"/>
      <c r="H736" s="248"/>
      <c r="I736" s="248"/>
      <c r="J736" s="248"/>
      <c r="K736" s="248"/>
      <c r="L736" s="248"/>
      <c r="M736" s="248"/>
      <c r="N736" s="248"/>
      <c r="O736" s="248"/>
      <c r="P736" s="248"/>
      <c r="Q736" s="248"/>
      <c r="R736" s="248"/>
      <c r="S736" s="248"/>
      <c r="T736" s="248"/>
      <c r="U736" s="248"/>
      <c r="V736" s="248"/>
      <c r="W736" s="248"/>
      <c r="X736" s="248"/>
      <c r="Y736" s="248"/>
      <c r="Z736" s="248"/>
      <c r="AA736" s="248"/>
      <c r="AB736" s="248"/>
      <c r="AC736" s="248"/>
      <c r="AD736" s="248"/>
      <c r="AE736" s="248"/>
      <c r="AF736" s="248"/>
      <c r="AG736" s="248"/>
      <c r="AH736" s="248"/>
      <c r="AI736" s="248"/>
      <c r="AJ736" s="248"/>
      <c r="AK736" s="248"/>
      <c r="AL736" s="248"/>
      <c r="AM736" s="248"/>
      <c r="AN736" s="248"/>
      <c r="AO736" s="248"/>
      <c r="AP736" s="248"/>
      <c r="AQ736" s="248"/>
    </row>
    <row r="737" spans="5:43" ht="18" customHeight="1">
      <c r="E737" s="250" t="s">
        <v>1575</v>
      </c>
      <c r="F737" s="248"/>
      <c r="G737" s="248"/>
      <c r="H737" s="248"/>
      <c r="I737" s="248"/>
      <c r="J737" s="248"/>
      <c r="K737" s="248"/>
      <c r="L737" s="248"/>
      <c r="M737" s="248"/>
      <c r="N737" s="248"/>
      <c r="O737" s="248"/>
      <c r="P737" s="248"/>
      <c r="Q737" s="248"/>
      <c r="R737" s="248"/>
      <c r="S737" s="248"/>
      <c r="T737" s="248"/>
      <c r="U737" s="248"/>
      <c r="V737" s="248"/>
      <c r="W737" s="248"/>
      <c r="X737" s="248"/>
      <c r="Y737" s="248"/>
      <c r="Z737" s="248"/>
      <c r="AA737" s="248"/>
      <c r="AB737" s="248"/>
      <c r="AC737" s="248"/>
      <c r="AD737" s="248"/>
      <c r="AE737" s="248"/>
      <c r="AF737" s="248"/>
      <c r="AG737" s="248"/>
      <c r="AH737" s="248"/>
      <c r="AI737" s="248"/>
      <c r="AJ737" s="248"/>
      <c r="AK737" s="248"/>
      <c r="AL737" s="248"/>
      <c r="AM737" s="248"/>
      <c r="AN737" s="248"/>
      <c r="AO737" s="248"/>
      <c r="AP737" s="248"/>
      <c r="AQ737" s="248"/>
    </row>
    <row r="738" spans="5:43" ht="18" customHeight="1">
      <c r="E738" s="250" t="s">
        <v>1266</v>
      </c>
      <c r="F738" s="248"/>
      <c r="G738" s="248"/>
      <c r="H738" s="248"/>
      <c r="I738" s="248"/>
      <c r="J738" s="248"/>
      <c r="K738" s="248"/>
      <c r="L738" s="248"/>
      <c r="M738" s="248"/>
      <c r="N738" s="248"/>
      <c r="O738" s="248"/>
      <c r="P738" s="248"/>
      <c r="Q738" s="248"/>
      <c r="R738" s="248"/>
      <c r="S738" s="248"/>
      <c r="T738" s="248"/>
      <c r="U738" s="248"/>
      <c r="V738" s="248"/>
      <c r="W738" s="248"/>
      <c r="X738" s="248"/>
      <c r="Y738" s="248"/>
      <c r="Z738" s="248"/>
      <c r="AA738" s="248"/>
      <c r="AB738" s="248"/>
      <c r="AC738" s="248"/>
      <c r="AD738" s="248"/>
      <c r="AE738" s="248"/>
      <c r="AF738" s="248"/>
      <c r="AG738" s="248"/>
      <c r="AH738" s="248"/>
      <c r="AI738" s="248"/>
      <c r="AJ738" s="248"/>
      <c r="AK738" s="248"/>
      <c r="AL738" s="248"/>
      <c r="AM738" s="248"/>
      <c r="AN738" s="248"/>
      <c r="AO738" s="248"/>
      <c r="AP738" s="248"/>
      <c r="AQ738" s="248"/>
    </row>
    <row r="739" spans="5:43" ht="18" customHeight="1">
      <c r="E739" s="250" t="s">
        <v>1576</v>
      </c>
      <c r="F739" s="248"/>
      <c r="G739" s="248"/>
      <c r="H739" s="248"/>
      <c r="I739" s="248"/>
      <c r="J739" s="248"/>
      <c r="K739" s="248"/>
      <c r="L739" s="248"/>
      <c r="M739" s="248"/>
      <c r="N739" s="248"/>
      <c r="O739" s="248"/>
      <c r="P739" s="248"/>
      <c r="Q739" s="248"/>
      <c r="R739" s="248"/>
      <c r="S739" s="248"/>
      <c r="T739" s="248"/>
      <c r="U739" s="248"/>
      <c r="V739" s="248"/>
      <c r="W739" s="248"/>
      <c r="X739" s="248"/>
      <c r="Y739" s="248"/>
      <c r="Z739" s="248"/>
      <c r="AA739" s="248"/>
      <c r="AB739" s="248"/>
      <c r="AC739" s="248"/>
      <c r="AD739" s="248"/>
      <c r="AE739" s="248"/>
      <c r="AF739" s="248"/>
      <c r="AG739" s="248"/>
      <c r="AH739" s="248"/>
      <c r="AI739" s="248"/>
      <c r="AJ739" s="248"/>
      <c r="AK739" s="248"/>
      <c r="AL739" s="248"/>
      <c r="AM739" s="248"/>
      <c r="AN739" s="248"/>
      <c r="AO739" s="248"/>
      <c r="AP739" s="248"/>
      <c r="AQ739" s="248"/>
    </row>
    <row r="740" spans="5:43" ht="18" customHeight="1">
      <c r="E740" s="250" t="s">
        <v>1577</v>
      </c>
      <c r="F740" s="248"/>
      <c r="G740" s="248"/>
      <c r="H740" s="248"/>
      <c r="I740" s="248"/>
      <c r="J740" s="248"/>
      <c r="K740" s="248"/>
      <c r="L740" s="248"/>
      <c r="M740" s="248"/>
      <c r="N740" s="248"/>
      <c r="O740" s="248"/>
      <c r="P740" s="248"/>
      <c r="Q740" s="248"/>
      <c r="R740" s="248"/>
      <c r="S740" s="248"/>
      <c r="T740" s="248"/>
      <c r="U740" s="248"/>
      <c r="V740" s="248"/>
      <c r="W740" s="248"/>
      <c r="X740" s="248"/>
      <c r="Y740" s="248"/>
      <c r="Z740" s="248"/>
      <c r="AA740" s="248"/>
      <c r="AB740" s="248"/>
      <c r="AC740" s="248"/>
      <c r="AD740" s="248"/>
      <c r="AE740" s="248"/>
      <c r="AF740" s="248"/>
      <c r="AG740" s="248"/>
      <c r="AH740" s="248"/>
      <c r="AI740" s="248"/>
      <c r="AJ740" s="248"/>
      <c r="AK740" s="248"/>
      <c r="AL740" s="248"/>
      <c r="AM740" s="248"/>
      <c r="AN740" s="248"/>
      <c r="AO740" s="248"/>
      <c r="AP740" s="248"/>
      <c r="AQ740" s="248"/>
    </row>
    <row r="741" spans="5:43" ht="18" customHeight="1">
      <c r="E741" s="250" t="s">
        <v>1652</v>
      </c>
      <c r="F741" s="248"/>
      <c r="G741" s="248"/>
      <c r="H741" s="248"/>
      <c r="I741" s="248"/>
      <c r="J741" s="248"/>
      <c r="K741" s="248"/>
      <c r="L741" s="248"/>
      <c r="M741" s="248"/>
      <c r="N741" s="248"/>
      <c r="O741" s="248"/>
      <c r="P741" s="248"/>
      <c r="Q741" s="248"/>
      <c r="R741" s="248"/>
      <c r="S741" s="248"/>
      <c r="T741" s="248"/>
      <c r="U741" s="248"/>
      <c r="V741" s="248"/>
      <c r="W741" s="248"/>
      <c r="X741" s="248"/>
      <c r="Y741" s="248"/>
      <c r="Z741" s="248"/>
      <c r="AA741" s="248"/>
      <c r="AB741" s="248"/>
      <c r="AC741" s="248"/>
      <c r="AD741" s="248"/>
      <c r="AE741" s="248"/>
      <c r="AF741" s="248"/>
      <c r="AG741" s="248"/>
      <c r="AH741" s="248"/>
      <c r="AI741" s="248"/>
      <c r="AJ741" s="248"/>
      <c r="AK741" s="248"/>
      <c r="AL741" s="248"/>
      <c r="AM741" s="248"/>
      <c r="AN741" s="248"/>
      <c r="AO741" s="248"/>
      <c r="AP741" s="248"/>
      <c r="AQ741" s="248"/>
    </row>
    <row r="742" spans="5:43" ht="18" customHeight="1">
      <c r="E742" s="250" t="s">
        <v>1653</v>
      </c>
      <c r="F742" s="248"/>
      <c r="G742" s="248"/>
      <c r="H742" s="248"/>
      <c r="I742" s="248"/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  <c r="AA742" s="248"/>
      <c r="AB742" s="248"/>
      <c r="AC742" s="248"/>
      <c r="AD742" s="248"/>
      <c r="AE742" s="248"/>
      <c r="AF742" s="248"/>
      <c r="AG742" s="248"/>
      <c r="AH742" s="248"/>
      <c r="AI742" s="248"/>
      <c r="AJ742" s="248"/>
      <c r="AK742" s="248"/>
      <c r="AL742" s="248"/>
      <c r="AM742" s="248"/>
      <c r="AN742" s="248"/>
      <c r="AO742" s="248"/>
      <c r="AP742" s="248"/>
      <c r="AQ742" s="248"/>
    </row>
    <row r="743" spans="5:43" ht="18" customHeight="1">
      <c r="E743" s="250" t="s">
        <v>1575</v>
      </c>
      <c r="F743" s="248"/>
      <c r="G743" s="248"/>
      <c r="H743" s="248"/>
      <c r="I743" s="248"/>
      <c r="J743" s="248"/>
      <c r="K743" s="248"/>
      <c r="L743" s="248"/>
      <c r="M743" s="248"/>
      <c r="N743" s="248"/>
      <c r="O743" s="248"/>
      <c r="P743" s="248"/>
      <c r="Q743" s="248"/>
      <c r="R743" s="248"/>
      <c r="S743" s="248"/>
      <c r="T743" s="248"/>
      <c r="U743" s="248"/>
      <c r="V743" s="248"/>
      <c r="W743" s="248"/>
      <c r="X743" s="248"/>
      <c r="Y743" s="248"/>
      <c r="Z743" s="248"/>
      <c r="AA743" s="248"/>
      <c r="AB743" s="248"/>
      <c r="AC743" s="248"/>
      <c r="AD743" s="248"/>
      <c r="AE743" s="248"/>
      <c r="AF743" s="248"/>
      <c r="AG743" s="248"/>
      <c r="AH743" s="248"/>
      <c r="AI743" s="248"/>
      <c r="AJ743" s="248"/>
      <c r="AK743" s="248"/>
      <c r="AL743" s="248"/>
      <c r="AM743" s="248"/>
      <c r="AN743" s="248"/>
      <c r="AO743" s="248"/>
      <c r="AP743" s="248"/>
      <c r="AQ743" s="248"/>
    </row>
    <row r="744" spans="5:43" ht="18" customHeight="1">
      <c r="E744" s="250" t="s">
        <v>1266</v>
      </c>
      <c r="F744" s="248"/>
      <c r="G744" s="248"/>
      <c r="H744" s="248"/>
      <c r="I744" s="248"/>
      <c r="J744" s="248"/>
      <c r="K744" s="248"/>
      <c r="L744" s="248"/>
      <c r="M744" s="248"/>
      <c r="N744" s="248"/>
      <c r="O744" s="248"/>
      <c r="P744" s="248"/>
      <c r="Q744" s="248"/>
      <c r="R744" s="248"/>
      <c r="S744" s="248"/>
      <c r="T744" s="248"/>
      <c r="U744" s="248"/>
      <c r="V744" s="248"/>
      <c r="W744" s="248"/>
      <c r="X744" s="248"/>
      <c r="Y744" s="248"/>
      <c r="Z744" s="248"/>
      <c r="AA744" s="248"/>
      <c r="AB744" s="248"/>
      <c r="AC744" s="248"/>
      <c r="AD744" s="248"/>
      <c r="AE744" s="248"/>
      <c r="AF744" s="248"/>
      <c r="AG744" s="248"/>
      <c r="AH744" s="248"/>
      <c r="AI744" s="248"/>
      <c r="AJ744" s="248"/>
      <c r="AK744" s="248"/>
      <c r="AL744" s="248"/>
      <c r="AM744" s="248"/>
      <c r="AN744" s="248"/>
      <c r="AO744" s="248"/>
      <c r="AP744" s="248"/>
      <c r="AQ744" s="248"/>
    </row>
    <row r="745" spans="5:43" ht="18" customHeight="1">
      <c r="E745" s="250" t="s">
        <v>1420</v>
      </c>
      <c r="F745" s="248"/>
      <c r="G745" s="248"/>
      <c r="H745" s="248"/>
      <c r="I745" s="248"/>
      <c r="J745" s="248"/>
      <c r="K745" s="248"/>
      <c r="L745" s="248"/>
      <c r="M745" s="248"/>
      <c r="N745" s="248"/>
      <c r="O745" s="248"/>
      <c r="P745" s="248"/>
      <c r="Q745" s="248"/>
      <c r="R745" s="248"/>
      <c r="S745" s="248"/>
      <c r="T745" s="248"/>
      <c r="U745" s="248"/>
      <c r="V745" s="248"/>
      <c r="W745" s="248"/>
      <c r="X745" s="248"/>
      <c r="Y745" s="248"/>
      <c r="Z745" s="248"/>
      <c r="AA745" s="248"/>
      <c r="AB745" s="248"/>
      <c r="AC745" s="248"/>
      <c r="AD745" s="248"/>
      <c r="AE745" s="248"/>
      <c r="AF745" s="248"/>
      <c r="AG745" s="248"/>
      <c r="AH745" s="248"/>
      <c r="AI745" s="248"/>
      <c r="AJ745" s="248"/>
      <c r="AK745" s="248"/>
      <c r="AL745" s="248"/>
      <c r="AM745" s="248"/>
      <c r="AN745" s="248"/>
      <c r="AO745" s="248"/>
      <c r="AP745" s="248"/>
      <c r="AQ745" s="248"/>
    </row>
    <row r="746" spans="5:43" ht="18" customHeight="1">
      <c r="E746" s="250"/>
      <c r="F746" s="248"/>
      <c r="G746" s="248"/>
      <c r="H746" s="248"/>
      <c r="I746" s="248"/>
      <c r="J746" s="248"/>
      <c r="K746" s="248"/>
      <c r="L746" s="248"/>
      <c r="M746" s="248"/>
      <c r="N746" s="248"/>
      <c r="O746" s="248"/>
      <c r="P746" s="248"/>
      <c r="Q746" s="248"/>
      <c r="R746" s="248"/>
      <c r="S746" s="248"/>
      <c r="T746" s="248"/>
      <c r="U746" s="248"/>
      <c r="V746" s="248"/>
      <c r="W746" s="248"/>
      <c r="X746" s="248"/>
      <c r="Y746" s="248"/>
      <c r="Z746" s="248"/>
      <c r="AA746" s="248"/>
      <c r="AB746" s="248"/>
      <c r="AC746" s="248"/>
      <c r="AD746" s="248"/>
      <c r="AE746" s="248"/>
      <c r="AF746" s="248"/>
      <c r="AG746" s="248"/>
      <c r="AH746" s="248"/>
      <c r="AI746" s="248"/>
      <c r="AJ746" s="248"/>
      <c r="AK746" s="248"/>
      <c r="AL746" s="248"/>
      <c r="AM746" s="248"/>
      <c r="AN746" s="248"/>
      <c r="AO746" s="248"/>
      <c r="AP746" s="248"/>
      <c r="AQ746" s="248"/>
    </row>
    <row r="747" spans="5:43" ht="18" customHeight="1">
      <c r="E747" s="250" t="s">
        <v>1614</v>
      </c>
      <c r="F747" s="248"/>
      <c r="G747" s="248"/>
      <c r="H747" s="248"/>
      <c r="I747" s="248"/>
      <c r="J747" s="248"/>
      <c r="K747" s="248"/>
      <c r="L747" s="248"/>
      <c r="M747" s="248"/>
      <c r="N747" s="248"/>
      <c r="O747" s="248"/>
      <c r="P747" s="248"/>
      <c r="Q747" s="248"/>
      <c r="R747" s="248"/>
      <c r="S747" s="248"/>
      <c r="T747" s="248"/>
      <c r="U747" s="248"/>
      <c r="V747" s="248"/>
      <c r="W747" s="248"/>
      <c r="X747" s="248"/>
      <c r="Y747" s="248"/>
      <c r="Z747" s="248"/>
      <c r="AA747" s="248"/>
      <c r="AB747" s="248"/>
      <c r="AC747" s="248"/>
      <c r="AD747" s="248"/>
      <c r="AE747" s="248"/>
      <c r="AF747" s="248"/>
      <c r="AG747" s="248"/>
      <c r="AH747" s="248"/>
      <c r="AI747" s="248"/>
      <c r="AJ747" s="248"/>
      <c r="AK747" s="248"/>
      <c r="AL747" s="248"/>
      <c r="AM747" s="248"/>
      <c r="AN747" s="248"/>
      <c r="AO747" s="248"/>
      <c r="AP747" s="248"/>
      <c r="AQ747" s="248"/>
    </row>
    <row r="748" spans="5:43" ht="18" customHeight="1">
      <c r="E748" s="250" t="s">
        <v>1377</v>
      </c>
      <c r="F748" s="248"/>
      <c r="G748" s="248"/>
      <c r="H748" s="248"/>
      <c r="I748" s="248"/>
      <c r="J748" s="248"/>
      <c r="K748" s="248"/>
      <c r="L748" s="248"/>
      <c r="M748" s="248"/>
      <c r="N748" s="248"/>
      <c r="O748" s="248"/>
      <c r="P748" s="248"/>
      <c r="Q748" s="248"/>
      <c r="R748" s="248"/>
      <c r="S748" s="248"/>
      <c r="T748" s="248"/>
      <c r="U748" s="248"/>
      <c r="V748" s="248"/>
      <c r="W748" s="248"/>
      <c r="X748" s="248"/>
      <c r="Y748" s="248"/>
      <c r="Z748" s="248"/>
      <c r="AA748" s="248"/>
      <c r="AB748" s="248"/>
      <c r="AC748" s="248"/>
      <c r="AD748" s="248"/>
      <c r="AE748" s="248"/>
      <c r="AF748" s="248"/>
      <c r="AG748" s="248"/>
      <c r="AH748" s="248"/>
      <c r="AI748" s="248"/>
      <c r="AJ748" s="248"/>
      <c r="AK748" s="248"/>
      <c r="AL748" s="248"/>
      <c r="AM748" s="248"/>
      <c r="AN748" s="248"/>
      <c r="AO748" s="248"/>
      <c r="AP748" s="248"/>
      <c r="AQ748" s="248"/>
    </row>
    <row r="749" spans="5:43" ht="18" customHeight="1">
      <c r="E749" s="250" t="s">
        <v>1635</v>
      </c>
      <c r="F749" s="248"/>
      <c r="G749" s="248"/>
      <c r="H749" s="248"/>
      <c r="I749" s="248"/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  <c r="AA749" s="248"/>
      <c r="AB749" s="248"/>
      <c r="AC749" s="248"/>
      <c r="AD749" s="248"/>
      <c r="AE749" s="248"/>
      <c r="AF749" s="248"/>
      <c r="AG749" s="248"/>
      <c r="AH749" s="248"/>
      <c r="AI749" s="248"/>
      <c r="AJ749" s="248"/>
      <c r="AK749" s="248"/>
      <c r="AL749" s="248"/>
      <c r="AM749" s="248"/>
      <c r="AN749" s="248"/>
      <c r="AO749" s="248"/>
      <c r="AP749" s="248"/>
      <c r="AQ749" s="248"/>
    </row>
    <row r="750" spans="5:43" ht="18" customHeight="1">
      <c r="E750" s="250" t="s">
        <v>1654</v>
      </c>
      <c r="F750" s="248"/>
      <c r="G750" s="248"/>
      <c r="H750" s="248"/>
      <c r="I750" s="248"/>
      <c r="J750" s="248"/>
      <c r="K750" s="248"/>
      <c r="L750" s="248"/>
      <c r="M750" s="248"/>
      <c r="N750" s="248"/>
      <c r="O750" s="248"/>
      <c r="P750" s="248"/>
      <c r="Q750" s="248"/>
      <c r="R750" s="248"/>
      <c r="S750" s="248"/>
      <c r="T750" s="248"/>
      <c r="U750" s="248"/>
      <c r="V750" s="248"/>
      <c r="W750" s="248"/>
      <c r="X750" s="248"/>
      <c r="Y750" s="248"/>
      <c r="Z750" s="248"/>
      <c r="AA750" s="248"/>
      <c r="AB750" s="248"/>
      <c r="AC750" s="248"/>
      <c r="AD750" s="248"/>
      <c r="AE750" s="248"/>
      <c r="AF750" s="248"/>
      <c r="AG750" s="248"/>
      <c r="AH750" s="248"/>
      <c r="AI750" s="248"/>
      <c r="AJ750" s="248"/>
      <c r="AK750" s="248"/>
      <c r="AL750" s="248"/>
      <c r="AM750" s="248"/>
      <c r="AN750" s="248"/>
      <c r="AO750" s="248"/>
      <c r="AP750" s="248"/>
      <c r="AQ750" s="248"/>
    </row>
    <row r="751" spans="5:43" ht="18" customHeight="1">
      <c r="E751" s="250" t="s">
        <v>1655</v>
      </c>
      <c r="F751" s="248"/>
      <c r="G751" s="248"/>
      <c r="H751" s="248"/>
      <c r="I751" s="248"/>
      <c r="J751" s="248"/>
      <c r="K751" s="248"/>
      <c r="L751" s="248"/>
      <c r="M751" s="248"/>
      <c r="N751" s="248"/>
      <c r="O751" s="248"/>
      <c r="P751" s="248"/>
      <c r="Q751" s="248"/>
      <c r="R751" s="248"/>
      <c r="S751" s="248"/>
      <c r="T751" s="248"/>
      <c r="U751" s="248"/>
      <c r="V751" s="248"/>
      <c r="W751" s="248"/>
      <c r="X751" s="248"/>
      <c r="Y751" s="248"/>
      <c r="Z751" s="248"/>
      <c r="AA751" s="248"/>
      <c r="AB751" s="248"/>
      <c r="AC751" s="248"/>
      <c r="AD751" s="248"/>
      <c r="AE751" s="248"/>
      <c r="AF751" s="248"/>
      <c r="AG751" s="248"/>
      <c r="AH751" s="248"/>
      <c r="AI751" s="248"/>
      <c r="AJ751" s="248"/>
      <c r="AK751" s="248"/>
      <c r="AL751" s="248"/>
      <c r="AM751" s="248"/>
      <c r="AN751" s="248"/>
      <c r="AO751" s="248"/>
      <c r="AP751" s="248"/>
      <c r="AQ751" s="248"/>
    </row>
    <row r="752" spans="5:43" ht="18" customHeight="1">
      <c r="E752" s="250" t="s">
        <v>1619</v>
      </c>
      <c r="F752" s="248"/>
      <c r="G752" s="248"/>
      <c r="H752" s="248"/>
      <c r="I752" s="248"/>
      <c r="J752" s="248"/>
      <c r="K752" s="248"/>
      <c r="L752" s="248"/>
      <c r="M752" s="248"/>
      <c r="N752" s="248"/>
      <c r="O752" s="248"/>
      <c r="P752" s="248"/>
      <c r="Q752" s="248"/>
      <c r="R752" s="248"/>
      <c r="S752" s="248"/>
      <c r="T752" s="248"/>
      <c r="U752" s="248"/>
      <c r="V752" s="248"/>
      <c r="W752" s="248"/>
      <c r="X752" s="248"/>
      <c r="Y752" s="248"/>
      <c r="Z752" s="248"/>
      <c r="AA752" s="248"/>
      <c r="AB752" s="248"/>
      <c r="AC752" s="248"/>
      <c r="AD752" s="248"/>
      <c r="AE752" s="248"/>
      <c r="AF752" s="248"/>
      <c r="AG752" s="248"/>
      <c r="AH752" s="248"/>
      <c r="AI752" s="248"/>
      <c r="AJ752" s="248"/>
      <c r="AK752" s="248"/>
      <c r="AL752" s="248"/>
      <c r="AM752" s="248"/>
      <c r="AN752" s="248"/>
      <c r="AO752" s="248"/>
      <c r="AP752" s="248"/>
      <c r="AQ752" s="248"/>
    </row>
    <row r="753" spans="5:43" ht="18" customHeight="1">
      <c r="E753" s="250" t="s">
        <v>1620</v>
      </c>
      <c r="F753" s="248"/>
      <c r="G753" s="248"/>
      <c r="H753" s="248"/>
      <c r="I753" s="248"/>
      <c r="J753" s="248"/>
      <c r="K753" s="248"/>
      <c r="L753" s="248"/>
      <c r="M753" s="248"/>
      <c r="N753" s="248"/>
      <c r="O753" s="248"/>
      <c r="P753" s="248"/>
      <c r="Q753" s="248"/>
      <c r="R753" s="248"/>
      <c r="S753" s="248"/>
      <c r="T753" s="248"/>
      <c r="U753" s="248"/>
      <c r="V753" s="248"/>
      <c r="W753" s="248"/>
      <c r="X753" s="248"/>
      <c r="Y753" s="248"/>
      <c r="Z753" s="248"/>
      <c r="AA753" s="248"/>
      <c r="AB753" s="248"/>
      <c r="AC753" s="248"/>
      <c r="AD753" s="248"/>
      <c r="AE753" s="248"/>
      <c r="AF753" s="248"/>
      <c r="AG753" s="248"/>
      <c r="AH753" s="248"/>
      <c r="AI753" s="248"/>
      <c r="AJ753" s="248"/>
      <c r="AK753" s="248"/>
      <c r="AL753" s="248"/>
      <c r="AM753" s="248"/>
      <c r="AN753" s="248"/>
      <c r="AO753" s="248"/>
      <c r="AP753" s="248"/>
      <c r="AQ753" s="248"/>
    </row>
    <row r="754" spans="5:43" ht="18" customHeight="1">
      <c r="E754" s="250" t="s">
        <v>1378</v>
      </c>
      <c r="F754" s="248"/>
      <c r="G754" s="248"/>
      <c r="H754" s="248"/>
      <c r="I754" s="248"/>
      <c r="J754" s="248"/>
      <c r="K754" s="248"/>
      <c r="L754" s="248"/>
      <c r="M754" s="248"/>
      <c r="N754" s="248"/>
      <c r="O754" s="248"/>
      <c r="P754" s="248"/>
      <c r="Q754" s="248"/>
      <c r="R754" s="248"/>
      <c r="S754" s="248"/>
      <c r="T754" s="248"/>
      <c r="U754" s="248"/>
      <c r="V754" s="248"/>
      <c r="W754" s="248"/>
      <c r="X754" s="248"/>
      <c r="Y754" s="248"/>
      <c r="Z754" s="248"/>
      <c r="AA754" s="248"/>
      <c r="AB754" s="248"/>
      <c r="AC754" s="248"/>
      <c r="AD754" s="248"/>
      <c r="AE754" s="248"/>
      <c r="AF754" s="248"/>
      <c r="AG754" s="248"/>
      <c r="AH754" s="248"/>
      <c r="AI754" s="248"/>
      <c r="AJ754" s="248"/>
      <c r="AK754" s="248"/>
      <c r="AL754" s="248"/>
      <c r="AM754" s="248"/>
      <c r="AN754" s="248"/>
      <c r="AO754" s="248"/>
      <c r="AP754" s="248"/>
      <c r="AQ754" s="248"/>
    </row>
    <row r="755" spans="5:43" ht="18" customHeight="1">
      <c r="E755" s="250" t="s">
        <v>1616</v>
      </c>
      <c r="F755" s="248"/>
      <c r="G755" s="248"/>
      <c r="H755" s="248"/>
      <c r="I755" s="248"/>
      <c r="J755" s="248"/>
      <c r="K755" s="248"/>
      <c r="L755" s="248"/>
      <c r="M755" s="248"/>
      <c r="N755" s="248"/>
      <c r="O755" s="248"/>
      <c r="P755" s="248"/>
      <c r="Q755" s="248"/>
      <c r="R755" s="248"/>
      <c r="S755" s="248"/>
      <c r="T755" s="248"/>
      <c r="U755" s="248"/>
      <c r="V755" s="248"/>
      <c r="W755" s="248"/>
      <c r="X755" s="248"/>
      <c r="Y755" s="248"/>
      <c r="Z755" s="248"/>
      <c r="AA755" s="248"/>
      <c r="AB755" s="248"/>
      <c r="AC755" s="248"/>
      <c r="AD755" s="248"/>
      <c r="AE755" s="248"/>
      <c r="AF755" s="248"/>
      <c r="AG755" s="248"/>
      <c r="AH755" s="248"/>
      <c r="AI755" s="248"/>
      <c r="AJ755" s="248"/>
      <c r="AK755" s="248"/>
      <c r="AL755" s="248"/>
      <c r="AM755" s="248"/>
      <c r="AN755" s="248"/>
      <c r="AO755" s="248"/>
      <c r="AP755" s="248"/>
      <c r="AQ755" s="248"/>
    </row>
    <row r="756" spans="5:43" ht="18" customHeight="1">
      <c r="E756" s="250" t="s">
        <v>1656</v>
      </c>
      <c r="F756" s="248"/>
      <c r="G756" s="248"/>
      <c r="H756" s="248"/>
      <c r="I756" s="248"/>
      <c r="J756" s="248"/>
      <c r="K756" s="248"/>
      <c r="L756" s="248"/>
      <c r="M756" s="248"/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  <c r="AA756" s="248"/>
      <c r="AB756" s="248"/>
      <c r="AC756" s="248"/>
      <c r="AD756" s="248"/>
      <c r="AE756" s="248"/>
      <c r="AF756" s="248"/>
      <c r="AG756" s="248"/>
      <c r="AH756" s="248"/>
      <c r="AI756" s="248"/>
      <c r="AJ756" s="248"/>
      <c r="AK756" s="248"/>
      <c r="AL756" s="248"/>
      <c r="AM756" s="248"/>
      <c r="AN756" s="248"/>
      <c r="AO756" s="248"/>
      <c r="AP756" s="248"/>
      <c r="AQ756" s="248"/>
    </row>
    <row r="757" spans="5:43" ht="18" customHeight="1">
      <c r="E757" s="250" t="s">
        <v>1657</v>
      </c>
      <c r="F757" s="248"/>
      <c r="G757" s="248"/>
      <c r="H757" s="248"/>
      <c r="I757" s="248"/>
      <c r="J757" s="248"/>
      <c r="K757" s="248"/>
      <c r="L757" s="248"/>
      <c r="M757" s="248"/>
      <c r="N757" s="248"/>
      <c r="O757" s="248"/>
      <c r="P757" s="248"/>
      <c r="Q757" s="248"/>
      <c r="R757" s="248"/>
      <c r="S757" s="248"/>
      <c r="T757" s="248"/>
      <c r="U757" s="248"/>
      <c r="V757" s="248"/>
      <c r="W757" s="248"/>
      <c r="X757" s="248"/>
      <c r="Y757" s="248"/>
      <c r="Z757" s="248"/>
      <c r="AA757" s="248"/>
      <c r="AB757" s="248"/>
      <c r="AC757" s="248"/>
      <c r="AD757" s="248"/>
      <c r="AE757" s="248"/>
      <c r="AF757" s="248"/>
      <c r="AG757" s="248"/>
      <c r="AH757" s="248"/>
      <c r="AI757" s="248"/>
      <c r="AJ757" s="248"/>
      <c r="AK757" s="248"/>
      <c r="AL757" s="248"/>
      <c r="AM757" s="248"/>
      <c r="AN757" s="248"/>
      <c r="AO757" s="248"/>
      <c r="AP757" s="248"/>
      <c r="AQ757" s="248"/>
    </row>
    <row r="758" spans="5:43" ht="18" customHeight="1">
      <c r="E758" s="250" t="s">
        <v>1619</v>
      </c>
      <c r="F758" s="248"/>
      <c r="G758" s="248"/>
      <c r="H758" s="248"/>
      <c r="I758" s="248"/>
      <c r="J758" s="248"/>
      <c r="K758" s="248"/>
      <c r="L758" s="248"/>
      <c r="M758" s="248"/>
      <c r="N758" s="248"/>
      <c r="O758" s="248"/>
      <c r="P758" s="248"/>
      <c r="Q758" s="248"/>
      <c r="R758" s="248"/>
      <c r="S758" s="248"/>
      <c r="T758" s="248"/>
      <c r="U758" s="248"/>
      <c r="V758" s="248"/>
      <c r="W758" s="248"/>
      <c r="X758" s="248"/>
      <c r="Y758" s="248"/>
      <c r="Z758" s="248"/>
      <c r="AA758" s="248"/>
      <c r="AB758" s="248"/>
      <c r="AC758" s="248"/>
      <c r="AD758" s="248"/>
      <c r="AE758" s="248"/>
      <c r="AF758" s="248"/>
      <c r="AG758" s="248"/>
      <c r="AH758" s="248"/>
      <c r="AI758" s="248"/>
      <c r="AJ758" s="248"/>
      <c r="AK758" s="248"/>
      <c r="AL758" s="248"/>
      <c r="AM758" s="248"/>
      <c r="AN758" s="248"/>
      <c r="AO758" s="248"/>
      <c r="AP758" s="248"/>
      <c r="AQ758" s="248"/>
    </row>
    <row r="759" spans="5:43" ht="18" customHeight="1">
      <c r="E759" s="250" t="s">
        <v>1620</v>
      </c>
      <c r="F759" s="248"/>
      <c r="G759" s="248"/>
      <c r="H759" s="248"/>
      <c r="I759" s="248"/>
      <c r="J759" s="248"/>
      <c r="K759" s="248"/>
      <c r="L759" s="248"/>
      <c r="M759" s="248"/>
      <c r="N759" s="248"/>
      <c r="O759" s="248"/>
      <c r="P759" s="248"/>
      <c r="Q759" s="248"/>
      <c r="R759" s="248"/>
      <c r="S759" s="248"/>
      <c r="T759" s="248"/>
      <c r="U759" s="248"/>
      <c r="V759" s="248"/>
      <c r="W759" s="248"/>
      <c r="X759" s="248"/>
      <c r="Y759" s="248"/>
      <c r="Z759" s="248"/>
      <c r="AA759" s="248"/>
      <c r="AB759" s="248"/>
      <c r="AC759" s="248"/>
      <c r="AD759" s="248"/>
      <c r="AE759" s="248"/>
      <c r="AF759" s="248"/>
      <c r="AG759" s="248"/>
      <c r="AH759" s="248"/>
      <c r="AI759" s="248"/>
      <c r="AJ759" s="248"/>
      <c r="AK759" s="248"/>
      <c r="AL759" s="248"/>
      <c r="AM759" s="248"/>
      <c r="AN759" s="248"/>
      <c r="AO759" s="248"/>
      <c r="AP759" s="248"/>
      <c r="AQ759" s="248"/>
    </row>
    <row r="760" spans="5:43" ht="18" customHeight="1">
      <c r="E760" s="250" t="s">
        <v>1266</v>
      </c>
      <c r="F760" s="248"/>
      <c r="G760" s="248"/>
      <c r="H760" s="248"/>
      <c r="I760" s="248"/>
      <c r="J760" s="248"/>
      <c r="K760" s="248"/>
      <c r="L760" s="248"/>
      <c r="M760" s="248"/>
      <c r="N760" s="248"/>
      <c r="O760" s="248"/>
      <c r="P760" s="248"/>
      <c r="Q760" s="248"/>
      <c r="R760" s="248"/>
      <c r="S760" s="248"/>
      <c r="T760" s="248"/>
      <c r="U760" s="248"/>
      <c r="V760" s="248"/>
      <c r="W760" s="248"/>
      <c r="X760" s="248"/>
      <c r="Y760" s="248"/>
      <c r="Z760" s="248"/>
      <c r="AA760" s="248"/>
      <c r="AB760" s="248"/>
      <c r="AC760" s="248"/>
      <c r="AD760" s="248"/>
      <c r="AE760" s="248"/>
      <c r="AF760" s="248"/>
      <c r="AG760" s="248"/>
      <c r="AH760" s="248"/>
      <c r="AI760" s="248"/>
      <c r="AJ760" s="248"/>
      <c r="AK760" s="248"/>
      <c r="AL760" s="248"/>
      <c r="AM760" s="248"/>
      <c r="AN760" s="248"/>
      <c r="AO760" s="248"/>
      <c r="AP760" s="248"/>
      <c r="AQ760" s="248"/>
    </row>
    <row r="761" spans="5:43" ht="18" customHeight="1">
      <c r="E761" s="250" t="s">
        <v>1420</v>
      </c>
      <c r="F761" s="248"/>
      <c r="G761" s="248"/>
      <c r="H761" s="248"/>
      <c r="I761" s="248"/>
      <c r="J761" s="248"/>
      <c r="K761" s="248"/>
      <c r="L761" s="248"/>
      <c r="M761" s="248"/>
      <c r="N761" s="248"/>
      <c r="O761" s="248"/>
      <c r="P761" s="248"/>
      <c r="Q761" s="248"/>
      <c r="R761" s="248"/>
      <c r="S761" s="248"/>
      <c r="T761" s="248"/>
      <c r="U761" s="248"/>
      <c r="V761" s="248"/>
      <c r="W761" s="248"/>
      <c r="X761" s="248"/>
      <c r="Y761" s="248"/>
      <c r="Z761" s="248"/>
      <c r="AA761" s="248"/>
      <c r="AB761" s="248"/>
      <c r="AC761" s="248"/>
      <c r="AD761" s="248"/>
      <c r="AE761" s="248"/>
      <c r="AF761" s="248"/>
      <c r="AG761" s="248"/>
      <c r="AH761" s="248"/>
      <c r="AI761" s="248"/>
      <c r="AJ761" s="248"/>
      <c r="AK761" s="248"/>
      <c r="AL761" s="248"/>
      <c r="AM761" s="248"/>
      <c r="AN761" s="248"/>
      <c r="AO761" s="248"/>
      <c r="AP761" s="248"/>
      <c r="AQ761" s="248"/>
    </row>
    <row r="762" spans="5:43" ht="18" customHeight="1">
      <c r="E762" s="250" t="s">
        <v>1414</v>
      </c>
      <c r="F762" s="248"/>
      <c r="G762" s="248"/>
      <c r="H762" s="248"/>
      <c r="I762" s="248"/>
      <c r="J762" s="248"/>
      <c r="K762" s="248"/>
      <c r="L762" s="248"/>
      <c r="M762" s="248"/>
      <c r="N762" s="248"/>
      <c r="O762" s="248"/>
      <c r="P762" s="248"/>
      <c r="Q762" s="248"/>
      <c r="R762" s="248"/>
      <c r="S762" s="248"/>
      <c r="T762" s="248"/>
      <c r="U762" s="248"/>
      <c r="V762" s="248"/>
      <c r="W762" s="248"/>
      <c r="X762" s="248"/>
      <c r="Y762" s="248"/>
      <c r="Z762" s="248"/>
      <c r="AA762" s="248"/>
      <c r="AB762" s="248"/>
      <c r="AC762" s="248"/>
      <c r="AD762" s="248"/>
      <c r="AE762" s="248"/>
      <c r="AF762" s="248"/>
      <c r="AG762" s="248"/>
      <c r="AH762" s="248"/>
      <c r="AI762" s="248"/>
      <c r="AJ762" s="248"/>
      <c r="AK762" s="248"/>
      <c r="AL762" s="248"/>
      <c r="AM762" s="248"/>
      <c r="AN762" s="248"/>
      <c r="AO762" s="248"/>
      <c r="AP762" s="248"/>
      <c r="AQ762" s="248"/>
    </row>
    <row r="763" spans="5:43" ht="18" customHeight="1">
      <c r="E763" s="250" t="s">
        <v>1658</v>
      </c>
      <c r="F763" s="248"/>
      <c r="G763" s="248"/>
      <c r="H763" s="248"/>
      <c r="I763" s="248"/>
      <c r="J763" s="248"/>
      <c r="K763" s="248"/>
      <c r="L763" s="248"/>
      <c r="M763" s="248"/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  <c r="AA763" s="248"/>
      <c r="AB763" s="248"/>
      <c r="AC763" s="248"/>
      <c r="AD763" s="248"/>
      <c r="AE763" s="248"/>
      <c r="AF763" s="248"/>
      <c r="AG763" s="248"/>
      <c r="AH763" s="248"/>
      <c r="AI763" s="248"/>
      <c r="AJ763" s="248"/>
      <c r="AK763" s="248"/>
      <c r="AL763" s="248"/>
      <c r="AM763" s="248"/>
      <c r="AN763" s="248"/>
      <c r="AO763" s="248"/>
      <c r="AP763" s="248"/>
      <c r="AQ763" s="248"/>
    </row>
    <row r="764" spans="5:43" ht="18" customHeight="1">
      <c r="E764" s="251" t="s">
        <v>1566</v>
      </c>
      <c r="F764" s="248"/>
      <c r="G764" s="248"/>
      <c r="H764" s="248"/>
      <c r="I764" s="248"/>
      <c r="J764" s="248"/>
      <c r="K764" s="248"/>
      <c r="L764" s="248"/>
      <c r="M764" s="248"/>
      <c r="N764" s="248"/>
      <c r="O764" s="248"/>
      <c r="P764" s="248"/>
      <c r="Q764" s="248"/>
      <c r="R764" s="248"/>
      <c r="S764" s="248"/>
      <c r="T764" s="248"/>
      <c r="U764" s="248"/>
      <c r="V764" s="248"/>
      <c r="W764" s="248"/>
      <c r="X764" s="248"/>
      <c r="Y764" s="248"/>
      <c r="Z764" s="248"/>
      <c r="AA764" s="248"/>
      <c r="AB764" s="248"/>
      <c r="AC764" s="248"/>
      <c r="AD764" s="248"/>
      <c r="AE764" s="248"/>
      <c r="AF764" s="248"/>
      <c r="AG764" s="248"/>
      <c r="AH764" s="248"/>
      <c r="AI764" s="248"/>
      <c r="AJ764" s="248"/>
      <c r="AK764" s="248"/>
      <c r="AL764" s="248"/>
      <c r="AM764" s="248"/>
      <c r="AN764" s="248"/>
      <c r="AO764" s="248"/>
      <c r="AP764" s="248"/>
      <c r="AQ764" s="248"/>
    </row>
    <row r="765" spans="5:43" ht="18" customHeight="1">
      <c r="E765" s="250" t="s">
        <v>1567</v>
      </c>
      <c r="F765" s="248"/>
      <c r="G765" s="248"/>
      <c r="H765" s="248"/>
      <c r="I765" s="248"/>
      <c r="J765" s="248"/>
      <c r="K765" s="248"/>
      <c r="L765" s="248"/>
      <c r="M765" s="248"/>
      <c r="N765" s="248"/>
      <c r="O765" s="248"/>
      <c r="P765" s="248"/>
      <c r="Q765" s="248"/>
      <c r="R765" s="248"/>
      <c r="S765" s="248"/>
      <c r="T765" s="248"/>
      <c r="U765" s="248"/>
      <c r="V765" s="248"/>
      <c r="W765" s="248"/>
      <c r="X765" s="248"/>
      <c r="Y765" s="248"/>
      <c r="Z765" s="248"/>
      <c r="AA765" s="248"/>
      <c r="AB765" s="248"/>
      <c r="AC765" s="248"/>
      <c r="AD765" s="248"/>
      <c r="AE765" s="248"/>
      <c r="AF765" s="248"/>
      <c r="AG765" s="248"/>
      <c r="AH765" s="248"/>
      <c r="AI765" s="248"/>
      <c r="AJ765" s="248"/>
      <c r="AK765" s="248"/>
      <c r="AL765" s="248"/>
      <c r="AM765" s="248"/>
      <c r="AN765" s="248"/>
      <c r="AO765" s="248"/>
      <c r="AP765" s="248"/>
      <c r="AQ765" s="248"/>
    </row>
    <row r="766" spans="5:43" ht="18" customHeight="1">
      <c r="E766" s="250" t="s">
        <v>1659</v>
      </c>
      <c r="F766" s="248"/>
      <c r="G766" s="248"/>
      <c r="H766" s="248"/>
      <c r="I766" s="248"/>
      <c r="J766" s="248"/>
      <c r="K766" s="248"/>
      <c r="L766" s="248"/>
      <c r="M766" s="248"/>
      <c r="N766" s="248"/>
      <c r="O766" s="248"/>
      <c r="P766" s="248"/>
      <c r="Q766" s="248"/>
      <c r="R766" s="248"/>
      <c r="S766" s="248"/>
      <c r="T766" s="248"/>
      <c r="U766" s="248"/>
      <c r="V766" s="248"/>
      <c r="W766" s="248"/>
      <c r="X766" s="248"/>
      <c r="Y766" s="248"/>
      <c r="Z766" s="248"/>
      <c r="AA766" s="248"/>
      <c r="AB766" s="248"/>
      <c r="AC766" s="248"/>
      <c r="AD766" s="248"/>
      <c r="AE766" s="248"/>
      <c r="AF766" s="248"/>
      <c r="AG766" s="248"/>
      <c r="AH766" s="248"/>
      <c r="AI766" s="248"/>
      <c r="AJ766" s="248"/>
      <c r="AK766" s="248"/>
      <c r="AL766" s="248"/>
      <c r="AM766" s="248"/>
      <c r="AN766" s="248"/>
      <c r="AO766" s="248"/>
      <c r="AP766" s="248"/>
      <c r="AQ766" s="248"/>
    </row>
    <row r="767" spans="5:43" ht="18" customHeight="1">
      <c r="E767" s="250" t="s">
        <v>1660</v>
      </c>
      <c r="F767" s="248"/>
      <c r="G767" s="248"/>
      <c r="H767" s="248"/>
      <c r="I767" s="248"/>
      <c r="J767" s="248"/>
      <c r="K767" s="248"/>
      <c r="L767" s="248"/>
      <c r="M767" s="248"/>
      <c r="N767" s="248"/>
      <c r="O767" s="248"/>
      <c r="P767" s="248"/>
      <c r="Q767" s="248"/>
      <c r="R767" s="248"/>
      <c r="S767" s="248"/>
      <c r="T767" s="248"/>
      <c r="U767" s="248"/>
      <c r="V767" s="248"/>
      <c r="W767" s="248"/>
      <c r="X767" s="248"/>
      <c r="Y767" s="248"/>
      <c r="Z767" s="248"/>
      <c r="AA767" s="248"/>
      <c r="AB767" s="248"/>
      <c r="AC767" s="248"/>
      <c r="AD767" s="248"/>
      <c r="AE767" s="248"/>
      <c r="AF767" s="248"/>
      <c r="AG767" s="248"/>
      <c r="AH767" s="248"/>
      <c r="AI767" s="248"/>
      <c r="AJ767" s="248"/>
      <c r="AK767" s="248"/>
      <c r="AL767" s="248"/>
      <c r="AM767" s="248"/>
      <c r="AN767" s="248"/>
      <c r="AO767" s="248"/>
      <c r="AP767" s="248"/>
      <c r="AQ767" s="248"/>
    </row>
    <row r="768" spans="5:43" ht="18" customHeight="1">
      <c r="E768" s="250" t="s">
        <v>1661</v>
      </c>
      <c r="F768" s="248"/>
      <c r="G768" s="248"/>
      <c r="H768" s="248"/>
      <c r="I768" s="248"/>
      <c r="J768" s="248"/>
      <c r="K768" s="248"/>
      <c r="L768" s="248"/>
      <c r="M768" s="248"/>
      <c r="N768" s="248"/>
      <c r="O768" s="248"/>
      <c r="P768" s="248"/>
      <c r="Q768" s="248"/>
      <c r="R768" s="248"/>
      <c r="S768" s="248"/>
      <c r="T768" s="248"/>
      <c r="U768" s="248"/>
      <c r="V768" s="248"/>
      <c r="W768" s="248"/>
      <c r="X768" s="248"/>
      <c r="Y768" s="248"/>
      <c r="Z768" s="248"/>
      <c r="AA768" s="248"/>
      <c r="AB768" s="248"/>
      <c r="AC768" s="248"/>
      <c r="AD768" s="248"/>
      <c r="AE768" s="248"/>
      <c r="AF768" s="248"/>
      <c r="AG768" s="248"/>
      <c r="AH768" s="248"/>
      <c r="AI768" s="248"/>
      <c r="AJ768" s="248"/>
      <c r="AK768" s="248"/>
      <c r="AL768" s="248"/>
      <c r="AM768" s="248"/>
      <c r="AN768" s="248"/>
      <c r="AO768" s="248"/>
      <c r="AP768" s="248"/>
      <c r="AQ768" s="248"/>
    </row>
    <row r="769" spans="5:43" ht="18" customHeight="1">
      <c r="E769" s="250" t="s">
        <v>1662</v>
      </c>
      <c r="F769" s="248"/>
      <c r="G769" s="248"/>
      <c r="H769" s="248"/>
      <c r="I769" s="248"/>
      <c r="J769" s="248"/>
      <c r="K769" s="248"/>
      <c r="L769" s="248"/>
      <c r="M769" s="248"/>
      <c r="N769" s="248"/>
      <c r="O769" s="248"/>
      <c r="P769" s="248"/>
      <c r="Q769" s="248"/>
      <c r="R769" s="248"/>
      <c r="S769" s="248"/>
      <c r="T769" s="248"/>
      <c r="U769" s="248"/>
      <c r="V769" s="248"/>
      <c r="W769" s="248"/>
      <c r="X769" s="248"/>
      <c r="Y769" s="248"/>
      <c r="Z769" s="248"/>
      <c r="AA769" s="248"/>
      <c r="AB769" s="248"/>
      <c r="AC769" s="248"/>
      <c r="AD769" s="248"/>
      <c r="AE769" s="248"/>
      <c r="AF769" s="248"/>
      <c r="AG769" s="248"/>
      <c r="AH769" s="248"/>
      <c r="AI769" s="248"/>
      <c r="AJ769" s="248"/>
      <c r="AK769" s="248"/>
      <c r="AL769" s="248"/>
      <c r="AM769" s="248"/>
      <c r="AN769" s="248"/>
      <c r="AO769" s="248"/>
      <c r="AP769" s="248"/>
      <c r="AQ769" s="248"/>
    </row>
    <row r="770" spans="5:43" ht="18" customHeight="1">
      <c r="E770" s="250" t="s">
        <v>1663</v>
      </c>
      <c r="F770" s="248"/>
      <c r="G770" s="248"/>
      <c r="H770" s="248"/>
      <c r="I770" s="248"/>
      <c r="J770" s="248"/>
      <c r="K770" s="248"/>
      <c r="L770" s="248"/>
      <c r="M770" s="248"/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  <c r="AA770" s="248"/>
      <c r="AB770" s="248"/>
      <c r="AC770" s="248"/>
      <c r="AD770" s="248"/>
      <c r="AE770" s="248"/>
      <c r="AF770" s="248"/>
      <c r="AG770" s="248"/>
      <c r="AH770" s="248"/>
      <c r="AI770" s="248"/>
      <c r="AJ770" s="248"/>
      <c r="AK770" s="248"/>
      <c r="AL770" s="248"/>
      <c r="AM770" s="248"/>
      <c r="AN770" s="248"/>
      <c r="AO770" s="248"/>
      <c r="AP770" s="248"/>
      <c r="AQ770" s="248"/>
    </row>
    <row r="771" spans="5:43" ht="18" customHeight="1">
      <c r="E771" s="250" t="s">
        <v>1664</v>
      </c>
      <c r="F771" s="248"/>
      <c r="G771" s="248"/>
      <c r="H771" s="248"/>
      <c r="I771" s="248"/>
      <c r="J771" s="248"/>
      <c r="K771" s="248"/>
      <c r="L771" s="248"/>
      <c r="M771" s="248"/>
      <c r="N771" s="248"/>
      <c r="O771" s="248"/>
      <c r="P771" s="248"/>
      <c r="Q771" s="248"/>
      <c r="R771" s="248"/>
      <c r="S771" s="248"/>
      <c r="T771" s="248"/>
      <c r="U771" s="248"/>
      <c r="V771" s="248"/>
      <c r="W771" s="248"/>
      <c r="X771" s="248"/>
      <c r="Y771" s="248"/>
      <c r="Z771" s="248"/>
      <c r="AA771" s="248"/>
      <c r="AB771" s="248"/>
      <c r="AC771" s="248"/>
      <c r="AD771" s="248"/>
      <c r="AE771" s="248"/>
      <c r="AF771" s="248"/>
      <c r="AG771" s="248"/>
      <c r="AH771" s="248"/>
      <c r="AI771" s="248"/>
      <c r="AJ771" s="248"/>
      <c r="AK771" s="248"/>
      <c r="AL771" s="248"/>
      <c r="AM771" s="248"/>
      <c r="AN771" s="248"/>
      <c r="AO771" s="248"/>
      <c r="AP771" s="248"/>
      <c r="AQ771" s="248"/>
    </row>
    <row r="772" spans="5:43" ht="18" customHeight="1">
      <c r="E772" s="250" t="s">
        <v>1665</v>
      </c>
      <c r="F772" s="248"/>
      <c r="G772" s="248"/>
      <c r="H772" s="248"/>
      <c r="I772" s="248"/>
      <c r="J772" s="248"/>
      <c r="K772" s="248"/>
      <c r="L772" s="248"/>
      <c r="M772" s="248"/>
      <c r="N772" s="248"/>
      <c r="O772" s="248"/>
      <c r="P772" s="248"/>
      <c r="Q772" s="248"/>
      <c r="R772" s="248"/>
      <c r="S772" s="248"/>
      <c r="T772" s="248"/>
      <c r="U772" s="248"/>
      <c r="V772" s="248"/>
      <c r="W772" s="248"/>
      <c r="X772" s="248"/>
      <c r="Y772" s="248"/>
      <c r="Z772" s="248"/>
      <c r="AA772" s="248"/>
      <c r="AB772" s="248"/>
      <c r="AC772" s="248"/>
      <c r="AD772" s="248"/>
      <c r="AE772" s="248"/>
      <c r="AF772" s="248"/>
      <c r="AG772" s="248"/>
      <c r="AH772" s="248"/>
      <c r="AI772" s="248"/>
      <c r="AJ772" s="248"/>
      <c r="AK772" s="248"/>
      <c r="AL772" s="248"/>
      <c r="AM772" s="248"/>
      <c r="AN772" s="248"/>
      <c r="AO772" s="248"/>
      <c r="AP772" s="248"/>
      <c r="AQ772" s="248"/>
    </row>
    <row r="773" spans="5:43" ht="18" customHeight="1">
      <c r="E773" s="250" t="s">
        <v>1666</v>
      </c>
      <c r="F773" s="248"/>
      <c r="G773" s="248"/>
      <c r="H773" s="248"/>
      <c r="I773" s="248"/>
      <c r="J773" s="248"/>
      <c r="K773" s="248"/>
      <c r="L773" s="248"/>
      <c r="M773" s="248"/>
      <c r="N773" s="248"/>
      <c r="O773" s="248"/>
      <c r="P773" s="248"/>
      <c r="Q773" s="248"/>
      <c r="R773" s="248"/>
      <c r="S773" s="248"/>
      <c r="T773" s="248"/>
      <c r="U773" s="248"/>
      <c r="V773" s="248"/>
      <c r="W773" s="248"/>
      <c r="X773" s="248"/>
      <c r="Y773" s="248"/>
      <c r="Z773" s="248"/>
      <c r="AA773" s="248"/>
      <c r="AB773" s="248"/>
      <c r="AC773" s="248"/>
      <c r="AD773" s="248"/>
      <c r="AE773" s="248"/>
      <c r="AF773" s="248"/>
      <c r="AG773" s="248"/>
      <c r="AH773" s="248"/>
      <c r="AI773" s="248"/>
      <c r="AJ773" s="248"/>
      <c r="AK773" s="248"/>
      <c r="AL773" s="248"/>
      <c r="AM773" s="248"/>
      <c r="AN773" s="248"/>
      <c r="AO773" s="248"/>
      <c r="AP773" s="248"/>
      <c r="AQ773" s="248"/>
    </row>
    <row r="774" spans="5:43" ht="18" customHeight="1">
      <c r="E774" s="250" t="s">
        <v>1380</v>
      </c>
      <c r="F774" s="248"/>
      <c r="G774" s="248"/>
      <c r="H774" s="248"/>
      <c r="I774" s="248"/>
      <c r="J774" s="248"/>
      <c r="K774" s="248"/>
      <c r="L774" s="248"/>
      <c r="M774" s="248"/>
      <c r="N774" s="248"/>
      <c r="O774" s="248"/>
      <c r="P774" s="248"/>
      <c r="Q774" s="248"/>
      <c r="R774" s="248"/>
      <c r="S774" s="248"/>
      <c r="T774" s="248"/>
      <c r="U774" s="248"/>
      <c r="V774" s="248"/>
      <c r="W774" s="248"/>
      <c r="X774" s="248"/>
      <c r="Y774" s="248"/>
      <c r="Z774" s="248"/>
      <c r="AA774" s="248"/>
      <c r="AB774" s="248"/>
      <c r="AC774" s="248"/>
      <c r="AD774" s="248"/>
      <c r="AE774" s="248"/>
      <c r="AF774" s="248"/>
      <c r="AG774" s="248"/>
      <c r="AH774" s="248"/>
      <c r="AI774" s="248"/>
      <c r="AJ774" s="248"/>
      <c r="AK774" s="248"/>
      <c r="AL774" s="248"/>
      <c r="AM774" s="248"/>
      <c r="AN774" s="248"/>
      <c r="AO774" s="248"/>
      <c r="AP774" s="248"/>
      <c r="AQ774" s="248"/>
    </row>
    <row r="775" spans="5:43" ht="18" customHeight="1">
      <c r="E775" s="250" t="s">
        <v>1667</v>
      </c>
      <c r="F775" s="248"/>
      <c r="G775" s="248"/>
      <c r="H775" s="248"/>
      <c r="I775" s="248"/>
      <c r="J775" s="248"/>
      <c r="K775" s="248"/>
      <c r="L775" s="248"/>
      <c r="M775" s="248"/>
      <c r="N775" s="248"/>
      <c r="O775" s="248"/>
      <c r="P775" s="248"/>
      <c r="Q775" s="248"/>
      <c r="R775" s="248"/>
      <c r="S775" s="248"/>
      <c r="T775" s="248"/>
      <c r="U775" s="248"/>
      <c r="V775" s="248"/>
      <c r="W775" s="248"/>
      <c r="X775" s="248"/>
      <c r="Y775" s="248"/>
      <c r="Z775" s="248"/>
      <c r="AA775" s="248"/>
      <c r="AB775" s="248"/>
      <c r="AC775" s="248"/>
      <c r="AD775" s="248"/>
      <c r="AE775" s="248"/>
      <c r="AF775" s="248"/>
      <c r="AG775" s="248"/>
      <c r="AH775" s="248"/>
      <c r="AI775" s="248"/>
      <c r="AJ775" s="248"/>
      <c r="AK775" s="248"/>
      <c r="AL775" s="248"/>
      <c r="AM775" s="248"/>
      <c r="AN775" s="248"/>
      <c r="AO775" s="248"/>
      <c r="AP775" s="248"/>
      <c r="AQ775" s="248"/>
    </row>
    <row r="776" spans="5:43" ht="18" customHeight="1">
      <c r="E776" s="250" t="s">
        <v>1668</v>
      </c>
      <c r="F776" s="248"/>
      <c r="G776" s="248"/>
      <c r="H776" s="248"/>
      <c r="I776" s="248"/>
      <c r="J776" s="248"/>
      <c r="K776" s="248"/>
      <c r="L776" s="248"/>
      <c r="M776" s="248"/>
      <c r="N776" s="248"/>
      <c r="O776" s="248"/>
      <c r="P776" s="248"/>
      <c r="Q776" s="248"/>
      <c r="R776" s="248"/>
      <c r="S776" s="248"/>
      <c r="T776" s="248"/>
      <c r="U776" s="248"/>
      <c r="V776" s="248"/>
      <c r="W776" s="248"/>
      <c r="X776" s="248"/>
      <c r="Y776" s="248"/>
      <c r="Z776" s="248"/>
      <c r="AA776" s="248"/>
      <c r="AB776" s="248"/>
      <c r="AC776" s="248"/>
      <c r="AD776" s="248"/>
      <c r="AE776" s="248"/>
      <c r="AF776" s="248"/>
      <c r="AG776" s="248"/>
      <c r="AH776" s="248"/>
      <c r="AI776" s="248"/>
      <c r="AJ776" s="248"/>
      <c r="AK776" s="248"/>
      <c r="AL776" s="248"/>
      <c r="AM776" s="248"/>
      <c r="AN776" s="248"/>
      <c r="AO776" s="248"/>
      <c r="AP776" s="248"/>
      <c r="AQ776" s="248"/>
    </row>
    <row r="777" spans="5:43" ht="18" customHeight="1">
      <c r="E777" s="250" t="s">
        <v>1669</v>
      </c>
      <c r="F777" s="248"/>
      <c r="G777" s="248"/>
      <c r="H777" s="248"/>
      <c r="I777" s="248"/>
      <c r="J777" s="248"/>
      <c r="K777" s="248"/>
      <c r="L777" s="248"/>
      <c r="M777" s="248"/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  <c r="AA777" s="248"/>
      <c r="AB777" s="248"/>
      <c r="AC777" s="248"/>
      <c r="AD777" s="248"/>
      <c r="AE777" s="248"/>
      <c r="AF777" s="248"/>
      <c r="AG777" s="248"/>
      <c r="AH777" s="248"/>
      <c r="AI777" s="248"/>
      <c r="AJ777" s="248"/>
      <c r="AK777" s="248"/>
      <c r="AL777" s="248"/>
      <c r="AM777" s="248"/>
      <c r="AN777" s="248"/>
      <c r="AO777" s="248"/>
      <c r="AP777" s="248"/>
      <c r="AQ777" s="248"/>
    </row>
    <row r="778" spans="5:43" ht="18" customHeight="1">
      <c r="E778" s="250" t="s">
        <v>1670</v>
      </c>
      <c r="F778" s="248"/>
      <c r="G778" s="248"/>
      <c r="H778" s="248"/>
      <c r="I778" s="248"/>
      <c r="J778" s="248"/>
      <c r="K778" s="248"/>
      <c r="L778" s="248"/>
      <c r="M778" s="248"/>
      <c r="N778" s="248"/>
      <c r="O778" s="248"/>
      <c r="P778" s="248"/>
      <c r="Q778" s="248"/>
      <c r="R778" s="248"/>
      <c r="S778" s="248"/>
      <c r="T778" s="248"/>
      <c r="U778" s="248"/>
      <c r="V778" s="248"/>
      <c r="W778" s="248"/>
      <c r="X778" s="248"/>
      <c r="Y778" s="248"/>
      <c r="Z778" s="248"/>
      <c r="AA778" s="248"/>
      <c r="AB778" s="248"/>
      <c r="AC778" s="248"/>
      <c r="AD778" s="248"/>
      <c r="AE778" s="248"/>
      <c r="AF778" s="248"/>
      <c r="AG778" s="248"/>
      <c r="AH778" s="248"/>
      <c r="AI778" s="248"/>
      <c r="AJ778" s="248"/>
      <c r="AK778" s="248"/>
      <c r="AL778" s="248"/>
      <c r="AM778" s="248"/>
      <c r="AN778" s="248"/>
      <c r="AO778" s="248"/>
      <c r="AP778" s="248"/>
      <c r="AQ778" s="248"/>
    </row>
    <row r="779" spans="5:43" ht="18" customHeight="1">
      <c r="E779" s="250" t="s">
        <v>1671</v>
      </c>
      <c r="F779" s="248"/>
      <c r="G779" s="248"/>
      <c r="H779" s="248"/>
      <c r="I779" s="248"/>
      <c r="J779" s="248"/>
      <c r="K779" s="248"/>
      <c r="L779" s="248"/>
      <c r="M779" s="248"/>
      <c r="N779" s="248"/>
      <c r="O779" s="248"/>
      <c r="P779" s="248"/>
      <c r="Q779" s="248"/>
      <c r="R779" s="248"/>
      <c r="S779" s="248"/>
      <c r="T779" s="248"/>
      <c r="U779" s="248"/>
      <c r="V779" s="248"/>
      <c r="W779" s="248"/>
      <c r="X779" s="248"/>
      <c r="Y779" s="248"/>
      <c r="Z779" s="248"/>
      <c r="AA779" s="248"/>
      <c r="AB779" s="248"/>
      <c r="AC779" s="248"/>
      <c r="AD779" s="248"/>
      <c r="AE779" s="248"/>
      <c r="AF779" s="248"/>
      <c r="AG779" s="248"/>
      <c r="AH779" s="248"/>
      <c r="AI779" s="248"/>
      <c r="AJ779" s="248"/>
      <c r="AK779" s="248"/>
      <c r="AL779" s="248"/>
      <c r="AM779" s="248"/>
      <c r="AN779" s="248"/>
      <c r="AO779" s="248"/>
      <c r="AP779" s="248"/>
      <c r="AQ779" s="248"/>
    </row>
    <row r="780" spans="5:43" ht="18" customHeight="1">
      <c r="E780" s="250" t="s">
        <v>1380</v>
      </c>
      <c r="F780" s="248"/>
      <c r="G780" s="248"/>
      <c r="H780" s="248"/>
      <c r="I780" s="248"/>
      <c r="J780" s="248"/>
      <c r="K780" s="248"/>
      <c r="L780" s="248"/>
      <c r="M780" s="248"/>
      <c r="N780" s="248"/>
      <c r="O780" s="248"/>
      <c r="P780" s="248"/>
      <c r="Q780" s="248"/>
      <c r="R780" s="248"/>
      <c r="S780" s="248"/>
      <c r="T780" s="248"/>
      <c r="U780" s="248"/>
      <c r="V780" s="248"/>
      <c r="W780" s="248"/>
      <c r="X780" s="248"/>
      <c r="Y780" s="248"/>
      <c r="Z780" s="248"/>
      <c r="AA780" s="248"/>
      <c r="AB780" s="248"/>
      <c r="AC780" s="248"/>
      <c r="AD780" s="248"/>
      <c r="AE780" s="248"/>
      <c r="AF780" s="248"/>
      <c r="AG780" s="248"/>
      <c r="AH780" s="248"/>
      <c r="AI780" s="248"/>
      <c r="AJ780" s="248"/>
      <c r="AK780" s="248"/>
      <c r="AL780" s="248"/>
      <c r="AM780" s="248"/>
      <c r="AN780" s="248"/>
      <c r="AO780" s="248"/>
      <c r="AP780" s="248"/>
      <c r="AQ780" s="248"/>
    </row>
    <row r="781" spans="5:43" ht="18" customHeight="1">
      <c r="E781" s="250" t="s">
        <v>1420</v>
      </c>
      <c r="F781" s="248"/>
      <c r="G781" s="248"/>
      <c r="H781" s="248"/>
      <c r="I781" s="248"/>
      <c r="J781" s="248"/>
      <c r="K781" s="248"/>
      <c r="L781" s="248"/>
      <c r="M781" s="248"/>
      <c r="N781" s="248"/>
      <c r="O781" s="248"/>
      <c r="P781" s="248"/>
      <c r="Q781" s="248"/>
      <c r="R781" s="248"/>
      <c r="S781" s="248"/>
      <c r="T781" s="248"/>
      <c r="U781" s="248"/>
      <c r="V781" s="248"/>
      <c r="W781" s="248"/>
      <c r="X781" s="248"/>
      <c r="Y781" s="248"/>
      <c r="Z781" s="248"/>
      <c r="AA781" s="248"/>
      <c r="AB781" s="248"/>
      <c r="AC781" s="248"/>
      <c r="AD781" s="248"/>
      <c r="AE781" s="248"/>
      <c r="AF781" s="248"/>
      <c r="AG781" s="248"/>
      <c r="AH781" s="248"/>
      <c r="AI781" s="248"/>
      <c r="AJ781" s="248"/>
      <c r="AK781" s="248"/>
      <c r="AL781" s="248"/>
      <c r="AM781" s="248"/>
      <c r="AN781" s="248"/>
      <c r="AO781" s="248"/>
      <c r="AP781" s="248"/>
      <c r="AQ781" s="248"/>
    </row>
    <row r="782" spans="5:43" ht="18" customHeight="1">
      <c r="E782" s="251" t="s">
        <v>1570</v>
      </c>
      <c r="F782" s="248"/>
      <c r="G782" s="248"/>
      <c r="H782" s="248"/>
      <c r="I782" s="248"/>
      <c r="J782" s="248"/>
      <c r="K782" s="248"/>
      <c r="L782" s="248"/>
      <c r="M782" s="248"/>
      <c r="N782" s="248"/>
      <c r="O782" s="248"/>
      <c r="P782" s="248"/>
      <c r="Q782" s="248"/>
      <c r="R782" s="248"/>
      <c r="S782" s="248"/>
      <c r="T782" s="248"/>
      <c r="U782" s="248"/>
      <c r="V782" s="248"/>
      <c r="W782" s="248"/>
      <c r="X782" s="248"/>
      <c r="Y782" s="248"/>
      <c r="Z782" s="248"/>
      <c r="AA782" s="248"/>
      <c r="AB782" s="248"/>
      <c r="AC782" s="248"/>
      <c r="AD782" s="248"/>
      <c r="AE782" s="248"/>
      <c r="AF782" s="248"/>
      <c r="AG782" s="248"/>
      <c r="AH782" s="248"/>
      <c r="AI782" s="248"/>
      <c r="AJ782" s="248"/>
      <c r="AK782" s="248"/>
      <c r="AL782" s="248"/>
      <c r="AM782" s="248"/>
      <c r="AN782" s="248"/>
      <c r="AO782" s="248"/>
      <c r="AP782" s="248"/>
      <c r="AQ782" s="248"/>
    </row>
    <row r="783" spans="5:43" ht="18" customHeight="1">
      <c r="E783" s="250" t="s">
        <v>1571</v>
      </c>
      <c r="F783" s="248"/>
      <c r="G783" s="248"/>
      <c r="H783" s="248"/>
      <c r="I783" s="248"/>
      <c r="J783" s="248"/>
      <c r="K783" s="248"/>
      <c r="L783" s="248"/>
      <c r="M783" s="248"/>
      <c r="N783" s="248"/>
      <c r="O783" s="248"/>
      <c r="P783" s="248"/>
      <c r="Q783" s="248"/>
      <c r="R783" s="248"/>
      <c r="S783" s="248"/>
      <c r="T783" s="248"/>
      <c r="U783" s="248"/>
      <c r="V783" s="248"/>
      <c r="W783" s="248"/>
      <c r="X783" s="248"/>
      <c r="Y783" s="248"/>
      <c r="Z783" s="248"/>
      <c r="AA783" s="248"/>
      <c r="AB783" s="248"/>
      <c r="AC783" s="248"/>
      <c r="AD783" s="248"/>
      <c r="AE783" s="248"/>
      <c r="AF783" s="248"/>
      <c r="AG783" s="248"/>
      <c r="AH783" s="248"/>
      <c r="AI783" s="248"/>
      <c r="AJ783" s="248"/>
      <c r="AK783" s="248"/>
      <c r="AL783" s="248"/>
      <c r="AM783" s="248"/>
      <c r="AN783" s="248"/>
      <c r="AO783" s="248"/>
      <c r="AP783" s="248"/>
      <c r="AQ783" s="248"/>
    </row>
    <row r="784" spans="5:43" ht="18" customHeight="1">
      <c r="E784" s="250" t="s">
        <v>1572</v>
      </c>
      <c r="F784" s="248"/>
      <c r="G784" s="248"/>
      <c r="H784" s="248"/>
      <c r="I784" s="248"/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  <c r="AA784" s="248"/>
      <c r="AB784" s="248"/>
      <c r="AC784" s="248"/>
      <c r="AD784" s="248"/>
      <c r="AE784" s="248"/>
      <c r="AF784" s="248"/>
      <c r="AG784" s="248"/>
      <c r="AH784" s="248"/>
      <c r="AI784" s="248"/>
      <c r="AJ784" s="248"/>
      <c r="AK784" s="248"/>
      <c r="AL784" s="248"/>
      <c r="AM784" s="248"/>
      <c r="AN784" s="248"/>
      <c r="AO784" s="248"/>
      <c r="AP784" s="248"/>
      <c r="AQ784" s="248"/>
    </row>
    <row r="785" spans="5:43" ht="18" customHeight="1">
      <c r="E785" s="250" t="s">
        <v>1672</v>
      </c>
      <c r="F785" s="248"/>
      <c r="G785" s="248"/>
      <c r="H785" s="248"/>
      <c r="I785" s="248"/>
      <c r="J785" s="248"/>
      <c r="K785" s="248"/>
      <c r="L785" s="248"/>
      <c r="M785" s="248"/>
      <c r="N785" s="248"/>
      <c r="O785" s="248"/>
      <c r="P785" s="248"/>
      <c r="Q785" s="248"/>
      <c r="R785" s="248"/>
      <c r="S785" s="248"/>
      <c r="T785" s="248"/>
      <c r="U785" s="248"/>
      <c r="V785" s="248"/>
      <c r="W785" s="248"/>
      <c r="X785" s="248"/>
      <c r="Y785" s="248"/>
      <c r="Z785" s="248"/>
      <c r="AA785" s="248"/>
      <c r="AB785" s="248"/>
      <c r="AC785" s="248"/>
      <c r="AD785" s="248"/>
      <c r="AE785" s="248"/>
      <c r="AF785" s="248"/>
      <c r="AG785" s="248"/>
      <c r="AH785" s="248"/>
      <c r="AI785" s="248"/>
      <c r="AJ785" s="248"/>
      <c r="AK785" s="248"/>
      <c r="AL785" s="248"/>
      <c r="AM785" s="248"/>
      <c r="AN785" s="248"/>
      <c r="AO785" s="248"/>
      <c r="AP785" s="248"/>
      <c r="AQ785" s="248"/>
    </row>
    <row r="786" spans="5:43" ht="18" customHeight="1">
      <c r="E786" s="250" t="s">
        <v>1673</v>
      </c>
      <c r="F786" s="248"/>
      <c r="G786" s="248"/>
      <c r="H786" s="248"/>
      <c r="I786" s="248"/>
      <c r="J786" s="248"/>
      <c r="K786" s="248"/>
      <c r="L786" s="248"/>
      <c r="M786" s="248"/>
      <c r="N786" s="248"/>
      <c r="O786" s="248"/>
      <c r="P786" s="248"/>
      <c r="Q786" s="248"/>
      <c r="R786" s="248"/>
      <c r="S786" s="248"/>
      <c r="T786" s="248"/>
      <c r="U786" s="248"/>
      <c r="V786" s="248"/>
      <c r="W786" s="248"/>
      <c r="X786" s="248"/>
      <c r="Y786" s="248"/>
      <c r="Z786" s="248"/>
      <c r="AA786" s="248"/>
      <c r="AB786" s="248"/>
      <c r="AC786" s="248"/>
      <c r="AD786" s="248"/>
      <c r="AE786" s="248"/>
      <c r="AF786" s="248"/>
      <c r="AG786" s="248"/>
      <c r="AH786" s="248"/>
      <c r="AI786" s="248"/>
      <c r="AJ786" s="248"/>
      <c r="AK786" s="248"/>
      <c r="AL786" s="248"/>
      <c r="AM786" s="248"/>
      <c r="AN786" s="248"/>
      <c r="AO786" s="248"/>
      <c r="AP786" s="248"/>
      <c r="AQ786" s="248"/>
    </row>
    <row r="787" spans="5:43" ht="18" customHeight="1">
      <c r="E787" s="250" t="s">
        <v>1575</v>
      </c>
      <c r="F787" s="248"/>
      <c r="G787" s="248"/>
      <c r="H787" s="248"/>
      <c r="I787" s="248"/>
      <c r="J787" s="248"/>
      <c r="K787" s="248"/>
      <c r="L787" s="248"/>
      <c r="M787" s="248"/>
      <c r="N787" s="248"/>
      <c r="O787" s="248"/>
      <c r="P787" s="248"/>
      <c r="Q787" s="248"/>
      <c r="R787" s="248"/>
      <c r="S787" s="248"/>
      <c r="T787" s="248"/>
      <c r="U787" s="248"/>
      <c r="V787" s="248"/>
      <c r="W787" s="248"/>
      <c r="X787" s="248"/>
      <c r="Y787" s="248"/>
      <c r="Z787" s="248"/>
      <c r="AA787" s="248"/>
      <c r="AB787" s="248"/>
      <c r="AC787" s="248"/>
      <c r="AD787" s="248"/>
      <c r="AE787" s="248"/>
      <c r="AF787" s="248"/>
      <c r="AG787" s="248"/>
      <c r="AH787" s="248"/>
      <c r="AI787" s="248"/>
      <c r="AJ787" s="248"/>
      <c r="AK787" s="248"/>
      <c r="AL787" s="248"/>
      <c r="AM787" s="248"/>
      <c r="AN787" s="248"/>
      <c r="AO787" s="248"/>
      <c r="AP787" s="248"/>
      <c r="AQ787" s="248"/>
    </row>
    <row r="788" spans="5:43" ht="18" customHeight="1">
      <c r="E788" s="250" t="s">
        <v>1266</v>
      </c>
      <c r="F788" s="248"/>
      <c r="G788" s="248"/>
      <c r="H788" s="248"/>
      <c r="I788" s="248"/>
      <c r="J788" s="248"/>
      <c r="K788" s="248"/>
      <c r="L788" s="248"/>
      <c r="M788" s="248"/>
      <c r="N788" s="248"/>
      <c r="O788" s="248"/>
      <c r="P788" s="248"/>
      <c r="Q788" s="248"/>
      <c r="R788" s="248"/>
      <c r="S788" s="248"/>
      <c r="T788" s="248"/>
      <c r="U788" s="248"/>
      <c r="V788" s="248"/>
      <c r="W788" s="248"/>
      <c r="X788" s="248"/>
      <c r="Y788" s="248"/>
      <c r="Z788" s="248"/>
      <c r="AA788" s="248"/>
      <c r="AB788" s="248"/>
      <c r="AC788" s="248"/>
      <c r="AD788" s="248"/>
      <c r="AE788" s="248"/>
      <c r="AF788" s="248"/>
      <c r="AG788" s="248"/>
      <c r="AH788" s="248"/>
      <c r="AI788" s="248"/>
      <c r="AJ788" s="248"/>
      <c r="AK788" s="248"/>
      <c r="AL788" s="248"/>
      <c r="AM788" s="248"/>
      <c r="AN788" s="248"/>
      <c r="AO788" s="248"/>
      <c r="AP788" s="248"/>
      <c r="AQ788" s="248"/>
    </row>
    <row r="789" spans="5:43" ht="18" customHeight="1">
      <c r="E789" s="250" t="s">
        <v>1576</v>
      </c>
      <c r="F789" s="248"/>
      <c r="G789" s="248"/>
      <c r="H789" s="248"/>
      <c r="I789" s="248"/>
      <c r="J789" s="248"/>
      <c r="K789" s="248"/>
      <c r="L789" s="248"/>
      <c r="M789" s="248"/>
      <c r="N789" s="248"/>
      <c r="O789" s="248"/>
      <c r="P789" s="248"/>
      <c r="Q789" s="248"/>
      <c r="R789" s="248"/>
      <c r="S789" s="248"/>
      <c r="T789" s="248"/>
      <c r="U789" s="248"/>
      <c r="V789" s="248"/>
      <c r="W789" s="248"/>
      <c r="X789" s="248"/>
      <c r="Y789" s="248"/>
      <c r="Z789" s="248"/>
      <c r="AA789" s="248"/>
      <c r="AB789" s="248"/>
      <c r="AC789" s="248"/>
      <c r="AD789" s="248"/>
      <c r="AE789" s="248"/>
      <c r="AF789" s="248"/>
      <c r="AG789" s="248"/>
      <c r="AH789" s="248"/>
      <c r="AI789" s="248"/>
      <c r="AJ789" s="248"/>
      <c r="AK789" s="248"/>
      <c r="AL789" s="248"/>
      <c r="AM789" s="248"/>
      <c r="AN789" s="248"/>
      <c r="AO789" s="248"/>
      <c r="AP789" s="248"/>
      <c r="AQ789" s="248"/>
    </row>
    <row r="790" spans="5:43" ht="18" customHeight="1">
      <c r="E790" s="250" t="s">
        <v>1577</v>
      </c>
      <c r="F790" s="248"/>
      <c r="G790" s="248"/>
      <c r="H790" s="248"/>
      <c r="I790" s="248"/>
      <c r="J790" s="248"/>
      <c r="K790" s="248"/>
      <c r="L790" s="248"/>
      <c r="M790" s="248"/>
      <c r="N790" s="248"/>
      <c r="O790" s="248"/>
      <c r="P790" s="248"/>
      <c r="Q790" s="248"/>
      <c r="R790" s="248"/>
      <c r="S790" s="248"/>
      <c r="T790" s="248"/>
      <c r="U790" s="248"/>
      <c r="V790" s="248"/>
      <c r="W790" s="248"/>
      <c r="X790" s="248"/>
      <c r="Y790" s="248"/>
      <c r="Z790" s="248"/>
      <c r="AA790" s="248"/>
      <c r="AB790" s="248"/>
      <c r="AC790" s="248"/>
      <c r="AD790" s="248"/>
      <c r="AE790" s="248"/>
      <c r="AF790" s="248"/>
      <c r="AG790" s="248"/>
      <c r="AH790" s="248"/>
      <c r="AI790" s="248"/>
      <c r="AJ790" s="248"/>
      <c r="AK790" s="248"/>
      <c r="AL790" s="248"/>
      <c r="AM790" s="248"/>
      <c r="AN790" s="248"/>
      <c r="AO790" s="248"/>
      <c r="AP790" s="248"/>
      <c r="AQ790" s="248"/>
    </row>
    <row r="791" spans="5:43" ht="18" customHeight="1">
      <c r="E791" s="250" t="s">
        <v>1674</v>
      </c>
      <c r="F791" s="248"/>
      <c r="G791" s="248"/>
      <c r="H791" s="248"/>
      <c r="I791" s="248"/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  <c r="AA791" s="248"/>
      <c r="AB791" s="248"/>
      <c r="AC791" s="248"/>
      <c r="AD791" s="248"/>
      <c r="AE791" s="248"/>
      <c r="AF791" s="248"/>
      <c r="AG791" s="248"/>
      <c r="AH791" s="248"/>
      <c r="AI791" s="248"/>
      <c r="AJ791" s="248"/>
      <c r="AK791" s="248"/>
      <c r="AL791" s="248"/>
      <c r="AM791" s="248"/>
      <c r="AN791" s="248"/>
      <c r="AO791" s="248"/>
      <c r="AP791" s="248"/>
      <c r="AQ791" s="248"/>
    </row>
    <row r="792" spans="5:43" ht="18" customHeight="1">
      <c r="E792" s="250" t="s">
        <v>1675</v>
      </c>
      <c r="F792" s="248"/>
      <c r="G792" s="248"/>
      <c r="H792" s="248"/>
      <c r="I792" s="248"/>
      <c r="J792" s="248"/>
      <c r="K792" s="248"/>
      <c r="L792" s="248"/>
      <c r="M792" s="248"/>
      <c r="N792" s="248"/>
      <c r="O792" s="248"/>
      <c r="P792" s="248"/>
      <c r="Q792" s="248"/>
      <c r="R792" s="248"/>
      <c r="S792" s="248"/>
      <c r="T792" s="248"/>
      <c r="U792" s="248"/>
      <c r="V792" s="248"/>
      <c r="W792" s="248"/>
      <c r="X792" s="248"/>
      <c r="Y792" s="248"/>
      <c r="Z792" s="248"/>
      <c r="AA792" s="248"/>
      <c r="AB792" s="248"/>
      <c r="AC792" s="248"/>
      <c r="AD792" s="248"/>
      <c r="AE792" s="248"/>
      <c r="AF792" s="248"/>
      <c r="AG792" s="248"/>
      <c r="AH792" s="248"/>
      <c r="AI792" s="248"/>
      <c r="AJ792" s="248"/>
      <c r="AK792" s="248"/>
      <c r="AL792" s="248"/>
      <c r="AM792" s="248"/>
      <c r="AN792" s="248"/>
      <c r="AO792" s="248"/>
      <c r="AP792" s="248"/>
      <c r="AQ792" s="248"/>
    </row>
    <row r="793" spans="5:43" ht="18" customHeight="1">
      <c r="E793" s="250" t="s">
        <v>1575</v>
      </c>
      <c r="F793" s="248"/>
      <c r="G793" s="248"/>
      <c r="H793" s="248"/>
      <c r="I793" s="248"/>
      <c r="J793" s="248"/>
      <c r="K793" s="248"/>
      <c r="L793" s="248"/>
      <c r="M793" s="248"/>
      <c r="N793" s="248"/>
      <c r="O793" s="248"/>
      <c r="P793" s="248"/>
      <c r="Q793" s="248"/>
      <c r="R793" s="248"/>
      <c r="S793" s="248"/>
      <c r="T793" s="248"/>
      <c r="U793" s="248"/>
      <c r="V793" s="248"/>
      <c r="W793" s="248"/>
      <c r="X793" s="248"/>
      <c r="Y793" s="248"/>
      <c r="Z793" s="248"/>
      <c r="AA793" s="248"/>
      <c r="AB793" s="248"/>
      <c r="AC793" s="248"/>
      <c r="AD793" s="248"/>
      <c r="AE793" s="248"/>
      <c r="AF793" s="248"/>
      <c r="AG793" s="248"/>
      <c r="AH793" s="248"/>
      <c r="AI793" s="248"/>
      <c r="AJ793" s="248"/>
      <c r="AK793" s="248"/>
      <c r="AL793" s="248"/>
      <c r="AM793" s="248"/>
      <c r="AN793" s="248"/>
      <c r="AO793" s="248"/>
      <c r="AP793" s="248"/>
      <c r="AQ793" s="248"/>
    </row>
    <row r="794" spans="5:43" ht="18" customHeight="1">
      <c r="E794" s="250" t="s">
        <v>1266</v>
      </c>
      <c r="F794" s="248"/>
      <c r="G794" s="248"/>
      <c r="H794" s="248"/>
      <c r="I794" s="248"/>
      <c r="J794" s="248"/>
      <c r="K794" s="248"/>
      <c r="L794" s="248"/>
      <c r="M794" s="248"/>
      <c r="N794" s="248"/>
      <c r="O794" s="248"/>
      <c r="P794" s="248"/>
      <c r="Q794" s="248"/>
      <c r="R794" s="248"/>
      <c r="S794" s="248"/>
      <c r="T794" s="248"/>
      <c r="U794" s="248"/>
      <c r="V794" s="248"/>
      <c r="W794" s="248"/>
      <c r="X794" s="248"/>
      <c r="Y794" s="248"/>
      <c r="Z794" s="248"/>
      <c r="AA794" s="248"/>
      <c r="AB794" s="248"/>
      <c r="AC794" s="248"/>
      <c r="AD794" s="248"/>
      <c r="AE794" s="248"/>
      <c r="AF794" s="248"/>
      <c r="AG794" s="248"/>
      <c r="AH794" s="248"/>
      <c r="AI794" s="248"/>
      <c r="AJ794" s="248"/>
      <c r="AK794" s="248"/>
      <c r="AL794" s="248"/>
      <c r="AM794" s="248"/>
      <c r="AN794" s="248"/>
      <c r="AO794" s="248"/>
      <c r="AP794" s="248"/>
      <c r="AQ794" s="248"/>
    </row>
    <row r="795" spans="5:43" ht="18" customHeight="1">
      <c r="E795" s="250" t="s">
        <v>1420</v>
      </c>
      <c r="F795" s="248"/>
      <c r="G795" s="248"/>
      <c r="H795" s="248"/>
      <c r="I795" s="248"/>
      <c r="J795" s="248"/>
      <c r="K795" s="248"/>
      <c r="L795" s="248"/>
      <c r="M795" s="248"/>
      <c r="N795" s="248"/>
      <c r="O795" s="248"/>
      <c r="P795" s="248"/>
      <c r="Q795" s="248"/>
      <c r="R795" s="248"/>
      <c r="S795" s="248"/>
      <c r="T795" s="248"/>
      <c r="U795" s="248"/>
      <c r="V795" s="248"/>
      <c r="W795" s="248"/>
      <c r="X795" s="248"/>
      <c r="Y795" s="248"/>
      <c r="Z795" s="248"/>
      <c r="AA795" s="248"/>
      <c r="AB795" s="248"/>
      <c r="AC795" s="248"/>
      <c r="AD795" s="248"/>
      <c r="AE795" s="248"/>
      <c r="AF795" s="248"/>
      <c r="AG795" s="248"/>
      <c r="AH795" s="248"/>
      <c r="AI795" s="248"/>
      <c r="AJ795" s="248"/>
      <c r="AK795" s="248"/>
      <c r="AL795" s="248"/>
      <c r="AM795" s="248"/>
      <c r="AN795" s="248"/>
      <c r="AO795" s="248"/>
      <c r="AP795" s="248"/>
      <c r="AQ795" s="248"/>
    </row>
    <row r="796" spans="5:43" ht="18" customHeight="1">
      <c r="E796" s="250"/>
      <c r="F796" s="248"/>
      <c r="G796" s="248"/>
      <c r="H796" s="248"/>
      <c r="I796" s="248"/>
      <c r="J796" s="248"/>
      <c r="K796" s="248"/>
      <c r="L796" s="248"/>
      <c r="M796" s="248"/>
      <c r="N796" s="248"/>
      <c r="O796" s="248"/>
      <c r="P796" s="248"/>
      <c r="Q796" s="248"/>
      <c r="R796" s="248"/>
      <c r="S796" s="248"/>
      <c r="T796" s="248"/>
      <c r="U796" s="248"/>
      <c r="V796" s="248"/>
      <c r="W796" s="248"/>
      <c r="X796" s="248"/>
      <c r="Y796" s="248"/>
      <c r="Z796" s="248"/>
      <c r="AA796" s="248"/>
      <c r="AB796" s="248"/>
      <c r="AC796" s="248"/>
      <c r="AD796" s="248"/>
      <c r="AE796" s="248"/>
      <c r="AF796" s="248"/>
      <c r="AG796" s="248"/>
      <c r="AH796" s="248"/>
      <c r="AI796" s="248"/>
      <c r="AJ796" s="248"/>
      <c r="AK796" s="248"/>
      <c r="AL796" s="248"/>
      <c r="AM796" s="248"/>
      <c r="AN796" s="248"/>
      <c r="AO796" s="248"/>
      <c r="AP796" s="248"/>
      <c r="AQ796" s="248"/>
    </row>
    <row r="797" spans="5:43" ht="18" customHeight="1">
      <c r="E797" s="250" t="s">
        <v>1614</v>
      </c>
      <c r="F797" s="248"/>
      <c r="G797" s="248"/>
      <c r="H797" s="248"/>
      <c r="I797" s="248"/>
      <c r="J797" s="248"/>
      <c r="K797" s="248"/>
      <c r="L797" s="248"/>
      <c r="M797" s="248"/>
      <c r="N797" s="248"/>
      <c r="O797" s="248"/>
      <c r="P797" s="248"/>
      <c r="Q797" s="248"/>
      <c r="R797" s="248"/>
      <c r="S797" s="248"/>
      <c r="T797" s="248"/>
      <c r="U797" s="248"/>
      <c r="V797" s="248"/>
      <c r="W797" s="248"/>
      <c r="X797" s="248"/>
      <c r="Y797" s="248"/>
      <c r="Z797" s="248"/>
      <c r="AA797" s="248"/>
      <c r="AB797" s="248"/>
      <c r="AC797" s="248"/>
      <c r="AD797" s="248"/>
      <c r="AE797" s="248"/>
      <c r="AF797" s="248"/>
      <c r="AG797" s="248"/>
      <c r="AH797" s="248"/>
      <c r="AI797" s="248"/>
      <c r="AJ797" s="248"/>
      <c r="AK797" s="248"/>
      <c r="AL797" s="248"/>
      <c r="AM797" s="248"/>
      <c r="AN797" s="248"/>
      <c r="AO797" s="248"/>
      <c r="AP797" s="248"/>
      <c r="AQ797" s="248"/>
    </row>
    <row r="798" spans="5:43" ht="18" customHeight="1">
      <c r="E798" s="250" t="s">
        <v>1377</v>
      </c>
      <c r="F798" s="248"/>
      <c r="G798" s="248"/>
      <c r="H798" s="248"/>
      <c r="I798" s="248"/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W798" s="248"/>
      <c r="X798" s="248"/>
      <c r="Y798" s="248"/>
      <c r="Z798" s="248"/>
      <c r="AA798" s="248"/>
      <c r="AB798" s="248"/>
      <c r="AC798" s="248"/>
      <c r="AD798" s="248"/>
      <c r="AE798" s="248"/>
      <c r="AF798" s="248"/>
      <c r="AG798" s="248"/>
      <c r="AH798" s="248"/>
      <c r="AI798" s="248"/>
      <c r="AJ798" s="248"/>
      <c r="AK798" s="248"/>
      <c r="AL798" s="248"/>
      <c r="AM798" s="248"/>
      <c r="AN798" s="248"/>
      <c r="AO798" s="248"/>
      <c r="AP798" s="248"/>
      <c r="AQ798" s="248"/>
    </row>
    <row r="799" spans="5:43" ht="18" customHeight="1">
      <c r="E799" s="250" t="s">
        <v>1635</v>
      </c>
      <c r="F799" s="248"/>
      <c r="G799" s="248"/>
      <c r="H799" s="248"/>
      <c r="I799" s="248"/>
      <c r="J799" s="248"/>
      <c r="K799" s="248"/>
      <c r="L799" s="248"/>
      <c r="M799" s="248"/>
      <c r="N799" s="248"/>
      <c r="O799" s="248"/>
      <c r="P799" s="248"/>
      <c r="Q799" s="248"/>
      <c r="R799" s="248"/>
      <c r="S799" s="248"/>
      <c r="T799" s="248"/>
      <c r="U799" s="248"/>
      <c r="V799" s="248"/>
      <c r="W799" s="248"/>
      <c r="X799" s="248"/>
      <c r="Y799" s="248"/>
      <c r="Z799" s="248"/>
      <c r="AA799" s="248"/>
      <c r="AB799" s="248"/>
      <c r="AC799" s="248"/>
      <c r="AD799" s="248"/>
      <c r="AE799" s="248"/>
      <c r="AF799" s="248"/>
      <c r="AG799" s="248"/>
      <c r="AH799" s="248"/>
      <c r="AI799" s="248"/>
      <c r="AJ799" s="248"/>
      <c r="AK799" s="248"/>
      <c r="AL799" s="248"/>
      <c r="AM799" s="248"/>
      <c r="AN799" s="248"/>
      <c r="AO799" s="248"/>
      <c r="AP799" s="248"/>
      <c r="AQ799" s="248"/>
    </row>
    <row r="800" spans="5:43" ht="18" customHeight="1">
      <c r="E800" s="250" t="s">
        <v>1676</v>
      </c>
      <c r="F800" s="248"/>
      <c r="G800" s="248"/>
      <c r="H800" s="248"/>
      <c r="I800" s="248"/>
      <c r="J800" s="248"/>
      <c r="K800" s="248"/>
      <c r="L800" s="248"/>
      <c r="M800" s="248"/>
      <c r="N800" s="248"/>
      <c r="O800" s="248"/>
      <c r="P800" s="248"/>
      <c r="Q800" s="248"/>
      <c r="R800" s="248"/>
      <c r="S800" s="248"/>
      <c r="T800" s="248"/>
      <c r="U800" s="248"/>
      <c r="V800" s="248"/>
      <c r="W800" s="248"/>
      <c r="X800" s="248"/>
      <c r="Y800" s="248"/>
      <c r="Z800" s="248"/>
      <c r="AA800" s="248"/>
      <c r="AB800" s="248"/>
      <c r="AC800" s="248"/>
      <c r="AD800" s="248"/>
      <c r="AE800" s="248"/>
      <c r="AF800" s="248"/>
      <c r="AG800" s="248"/>
      <c r="AH800" s="248"/>
      <c r="AI800" s="248"/>
      <c r="AJ800" s="248"/>
      <c r="AK800" s="248"/>
      <c r="AL800" s="248"/>
      <c r="AM800" s="248"/>
      <c r="AN800" s="248"/>
      <c r="AO800" s="248"/>
      <c r="AP800" s="248"/>
      <c r="AQ800" s="248"/>
    </row>
    <row r="801" spans="5:43" ht="18" customHeight="1">
      <c r="E801" s="250" t="s">
        <v>1677</v>
      </c>
      <c r="F801" s="248"/>
      <c r="G801" s="248"/>
      <c r="H801" s="248"/>
      <c r="I801" s="248"/>
      <c r="J801" s="248"/>
      <c r="K801" s="248"/>
      <c r="L801" s="248"/>
      <c r="M801" s="248"/>
      <c r="N801" s="248"/>
      <c r="O801" s="248"/>
      <c r="P801" s="248"/>
      <c r="Q801" s="248"/>
      <c r="R801" s="248"/>
      <c r="S801" s="248"/>
      <c r="T801" s="248"/>
      <c r="U801" s="248"/>
      <c r="V801" s="248"/>
      <c r="W801" s="248"/>
      <c r="X801" s="248"/>
      <c r="Y801" s="248"/>
      <c r="Z801" s="248"/>
      <c r="AA801" s="248"/>
      <c r="AB801" s="248"/>
      <c r="AC801" s="248"/>
      <c r="AD801" s="248"/>
      <c r="AE801" s="248"/>
      <c r="AF801" s="248"/>
      <c r="AG801" s="248"/>
      <c r="AH801" s="248"/>
      <c r="AI801" s="248"/>
      <c r="AJ801" s="248"/>
      <c r="AK801" s="248"/>
      <c r="AL801" s="248"/>
      <c r="AM801" s="248"/>
      <c r="AN801" s="248"/>
      <c r="AO801" s="248"/>
      <c r="AP801" s="248"/>
      <c r="AQ801" s="248"/>
    </row>
    <row r="802" spans="5:43" ht="18" customHeight="1">
      <c r="E802" s="250" t="s">
        <v>1619</v>
      </c>
      <c r="F802" s="248"/>
      <c r="G802" s="248"/>
      <c r="H802" s="248"/>
      <c r="I802" s="248"/>
      <c r="J802" s="248"/>
      <c r="K802" s="248"/>
      <c r="L802" s="248"/>
      <c r="M802" s="248"/>
      <c r="N802" s="248"/>
      <c r="O802" s="248"/>
      <c r="P802" s="248"/>
      <c r="Q802" s="248"/>
      <c r="R802" s="248"/>
      <c r="S802" s="248"/>
      <c r="T802" s="248"/>
      <c r="U802" s="248"/>
      <c r="V802" s="248"/>
      <c r="W802" s="248"/>
      <c r="X802" s="248"/>
      <c r="Y802" s="248"/>
      <c r="Z802" s="248"/>
      <c r="AA802" s="248"/>
      <c r="AB802" s="248"/>
      <c r="AC802" s="248"/>
      <c r="AD802" s="248"/>
      <c r="AE802" s="248"/>
      <c r="AF802" s="248"/>
      <c r="AG802" s="248"/>
      <c r="AH802" s="248"/>
      <c r="AI802" s="248"/>
      <c r="AJ802" s="248"/>
      <c r="AK802" s="248"/>
      <c r="AL802" s="248"/>
      <c r="AM802" s="248"/>
      <c r="AN802" s="248"/>
      <c r="AO802" s="248"/>
      <c r="AP802" s="248"/>
      <c r="AQ802" s="248"/>
    </row>
    <row r="803" spans="5:43" ht="18" customHeight="1">
      <c r="E803" s="250" t="s">
        <v>1620</v>
      </c>
      <c r="F803" s="248"/>
      <c r="G803" s="248"/>
      <c r="H803" s="248"/>
      <c r="I803" s="248"/>
      <c r="J803" s="248"/>
      <c r="K803" s="248"/>
      <c r="L803" s="248"/>
      <c r="M803" s="248"/>
      <c r="N803" s="248"/>
      <c r="O803" s="248"/>
      <c r="P803" s="248"/>
      <c r="Q803" s="248"/>
      <c r="R803" s="248"/>
      <c r="S803" s="248"/>
      <c r="T803" s="248"/>
      <c r="U803" s="248"/>
      <c r="V803" s="248"/>
      <c r="W803" s="248"/>
      <c r="X803" s="248"/>
      <c r="Y803" s="248"/>
      <c r="Z803" s="248"/>
      <c r="AA803" s="248"/>
      <c r="AB803" s="248"/>
      <c r="AC803" s="248"/>
      <c r="AD803" s="248"/>
      <c r="AE803" s="248"/>
      <c r="AF803" s="248"/>
      <c r="AG803" s="248"/>
      <c r="AH803" s="248"/>
      <c r="AI803" s="248"/>
      <c r="AJ803" s="248"/>
      <c r="AK803" s="248"/>
      <c r="AL803" s="248"/>
      <c r="AM803" s="248"/>
      <c r="AN803" s="248"/>
      <c r="AO803" s="248"/>
      <c r="AP803" s="248"/>
      <c r="AQ803" s="248"/>
    </row>
    <row r="804" spans="5:43" ht="18" customHeight="1">
      <c r="E804" s="250" t="s">
        <v>1378</v>
      </c>
      <c r="F804" s="248"/>
      <c r="G804" s="248"/>
      <c r="H804" s="248"/>
      <c r="I804" s="248"/>
      <c r="J804" s="248"/>
      <c r="K804" s="248"/>
      <c r="L804" s="248"/>
      <c r="M804" s="248"/>
      <c r="N804" s="248"/>
      <c r="O804" s="248"/>
      <c r="P804" s="248"/>
      <c r="Q804" s="248"/>
      <c r="R804" s="248"/>
      <c r="S804" s="248"/>
      <c r="T804" s="248"/>
      <c r="U804" s="248"/>
      <c r="V804" s="248"/>
      <c r="W804" s="248"/>
      <c r="X804" s="248"/>
      <c r="Y804" s="248"/>
      <c r="Z804" s="248"/>
      <c r="AA804" s="248"/>
      <c r="AB804" s="248"/>
      <c r="AC804" s="248"/>
      <c r="AD804" s="248"/>
      <c r="AE804" s="248"/>
      <c r="AF804" s="248"/>
      <c r="AG804" s="248"/>
      <c r="AH804" s="248"/>
      <c r="AI804" s="248"/>
      <c r="AJ804" s="248"/>
      <c r="AK804" s="248"/>
      <c r="AL804" s="248"/>
      <c r="AM804" s="248"/>
      <c r="AN804" s="248"/>
      <c r="AO804" s="248"/>
      <c r="AP804" s="248"/>
      <c r="AQ804" s="248"/>
    </row>
    <row r="805" spans="5:43" ht="18" customHeight="1">
      <c r="E805" s="250" t="s">
        <v>1616</v>
      </c>
      <c r="F805" s="248"/>
      <c r="G805" s="248"/>
      <c r="H805" s="248"/>
      <c r="I805" s="248"/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W805" s="248"/>
      <c r="X805" s="248"/>
      <c r="Y805" s="248"/>
      <c r="Z805" s="248"/>
      <c r="AA805" s="248"/>
      <c r="AB805" s="248"/>
      <c r="AC805" s="248"/>
      <c r="AD805" s="248"/>
      <c r="AE805" s="248"/>
      <c r="AF805" s="248"/>
      <c r="AG805" s="248"/>
      <c r="AH805" s="248"/>
      <c r="AI805" s="248"/>
      <c r="AJ805" s="248"/>
      <c r="AK805" s="248"/>
      <c r="AL805" s="248"/>
      <c r="AM805" s="248"/>
      <c r="AN805" s="248"/>
      <c r="AO805" s="248"/>
      <c r="AP805" s="248"/>
      <c r="AQ805" s="248"/>
    </row>
    <row r="806" spans="5:43" ht="18" customHeight="1">
      <c r="E806" s="250" t="s">
        <v>1678</v>
      </c>
      <c r="F806" s="248"/>
      <c r="G806" s="248"/>
      <c r="H806" s="248"/>
      <c r="I806" s="248"/>
      <c r="J806" s="248"/>
      <c r="K806" s="248"/>
      <c r="L806" s="248"/>
      <c r="M806" s="248"/>
      <c r="N806" s="248"/>
      <c r="O806" s="248"/>
      <c r="P806" s="248"/>
      <c r="Q806" s="248"/>
      <c r="R806" s="248"/>
      <c r="S806" s="248"/>
      <c r="T806" s="248"/>
      <c r="U806" s="248"/>
      <c r="V806" s="248"/>
      <c r="W806" s="248"/>
      <c r="X806" s="248"/>
      <c r="Y806" s="248"/>
      <c r="Z806" s="248"/>
      <c r="AA806" s="248"/>
      <c r="AB806" s="248"/>
      <c r="AC806" s="248"/>
      <c r="AD806" s="248"/>
      <c r="AE806" s="248"/>
      <c r="AF806" s="248"/>
      <c r="AG806" s="248"/>
      <c r="AH806" s="248"/>
      <c r="AI806" s="248"/>
      <c r="AJ806" s="248"/>
      <c r="AK806" s="248"/>
      <c r="AL806" s="248"/>
      <c r="AM806" s="248"/>
      <c r="AN806" s="248"/>
      <c r="AO806" s="248"/>
      <c r="AP806" s="248"/>
      <c r="AQ806" s="248"/>
    </row>
    <row r="807" spans="5:43" ht="18" customHeight="1">
      <c r="E807" s="250" t="s">
        <v>1679</v>
      </c>
      <c r="F807" s="248"/>
      <c r="G807" s="248"/>
      <c r="H807" s="248"/>
      <c r="I807" s="248"/>
      <c r="J807" s="248"/>
      <c r="K807" s="248"/>
      <c r="L807" s="248"/>
      <c r="M807" s="248"/>
      <c r="N807" s="248"/>
      <c r="O807" s="248"/>
      <c r="P807" s="248"/>
      <c r="Q807" s="248"/>
      <c r="R807" s="248"/>
      <c r="S807" s="248"/>
      <c r="T807" s="248"/>
      <c r="U807" s="248"/>
      <c r="V807" s="248"/>
      <c r="W807" s="248"/>
      <c r="X807" s="248"/>
      <c r="Y807" s="248"/>
      <c r="Z807" s="248"/>
      <c r="AA807" s="248"/>
      <c r="AB807" s="248"/>
      <c r="AC807" s="248"/>
      <c r="AD807" s="248"/>
      <c r="AE807" s="248"/>
      <c r="AF807" s="248"/>
      <c r="AG807" s="248"/>
      <c r="AH807" s="248"/>
      <c r="AI807" s="248"/>
      <c r="AJ807" s="248"/>
      <c r="AK807" s="248"/>
      <c r="AL807" s="248"/>
      <c r="AM807" s="248"/>
      <c r="AN807" s="248"/>
      <c r="AO807" s="248"/>
      <c r="AP807" s="248"/>
      <c r="AQ807" s="248"/>
    </row>
    <row r="808" spans="5:43" ht="18" customHeight="1">
      <c r="E808" s="250" t="s">
        <v>1619</v>
      </c>
      <c r="F808" s="248"/>
      <c r="G808" s="248"/>
      <c r="H808" s="248"/>
      <c r="I808" s="248"/>
      <c r="J808" s="248"/>
      <c r="K808" s="248"/>
      <c r="L808" s="248"/>
      <c r="M808" s="248"/>
      <c r="N808" s="248"/>
      <c r="O808" s="248"/>
      <c r="P808" s="248"/>
      <c r="Q808" s="248"/>
      <c r="R808" s="248"/>
      <c r="S808" s="248"/>
      <c r="T808" s="248"/>
      <c r="U808" s="248"/>
      <c r="V808" s="248"/>
      <c r="W808" s="248"/>
      <c r="X808" s="248"/>
      <c r="Y808" s="248"/>
      <c r="Z808" s="248"/>
      <c r="AA808" s="248"/>
      <c r="AB808" s="248"/>
      <c r="AC808" s="248"/>
      <c r="AD808" s="248"/>
      <c r="AE808" s="248"/>
      <c r="AF808" s="248"/>
      <c r="AG808" s="248"/>
      <c r="AH808" s="248"/>
      <c r="AI808" s="248"/>
      <c r="AJ808" s="248"/>
      <c r="AK808" s="248"/>
      <c r="AL808" s="248"/>
      <c r="AM808" s="248"/>
      <c r="AN808" s="248"/>
      <c r="AO808" s="248"/>
      <c r="AP808" s="248"/>
      <c r="AQ808" s="248"/>
    </row>
    <row r="809" spans="5:43" ht="18" customHeight="1">
      <c r="E809" s="250" t="s">
        <v>1620</v>
      </c>
      <c r="F809" s="248"/>
      <c r="G809" s="248"/>
      <c r="H809" s="248"/>
      <c r="I809" s="248"/>
      <c r="J809" s="248"/>
      <c r="K809" s="248"/>
      <c r="L809" s="248"/>
      <c r="M809" s="248"/>
      <c r="N809" s="248"/>
      <c r="O809" s="248"/>
      <c r="P809" s="248"/>
      <c r="Q809" s="248"/>
      <c r="R809" s="248"/>
      <c r="S809" s="248"/>
      <c r="T809" s="248"/>
      <c r="U809" s="248"/>
      <c r="V809" s="248"/>
      <c r="W809" s="248"/>
      <c r="X809" s="248"/>
      <c r="Y809" s="248"/>
      <c r="Z809" s="248"/>
      <c r="AA809" s="248"/>
      <c r="AB809" s="248"/>
      <c r="AC809" s="248"/>
      <c r="AD809" s="248"/>
      <c r="AE809" s="248"/>
      <c r="AF809" s="248"/>
      <c r="AG809" s="248"/>
      <c r="AH809" s="248"/>
      <c r="AI809" s="248"/>
      <c r="AJ809" s="248"/>
      <c r="AK809" s="248"/>
      <c r="AL809" s="248"/>
      <c r="AM809" s="248"/>
      <c r="AN809" s="248"/>
      <c r="AO809" s="248"/>
      <c r="AP809" s="248"/>
      <c r="AQ809" s="248"/>
    </row>
    <row r="810" spans="5:43" ht="18" customHeight="1">
      <c r="E810" s="250" t="s">
        <v>1266</v>
      </c>
      <c r="F810" s="248"/>
      <c r="G810" s="248"/>
      <c r="H810" s="248"/>
      <c r="I810" s="248"/>
      <c r="J810" s="248"/>
      <c r="K810" s="248"/>
      <c r="L810" s="248"/>
      <c r="M810" s="248"/>
      <c r="N810" s="248"/>
      <c r="O810" s="248"/>
      <c r="P810" s="248"/>
      <c r="Q810" s="248"/>
      <c r="R810" s="248"/>
      <c r="S810" s="248"/>
      <c r="T810" s="248"/>
      <c r="U810" s="248"/>
      <c r="V810" s="248"/>
      <c r="W810" s="248"/>
      <c r="X810" s="248"/>
      <c r="Y810" s="248"/>
      <c r="Z810" s="248"/>
      <c r="AA810" s="248"/>
      <c r="AB810" s="248"/>
      <c r="AC810" s="248"/>
      <c r="AD810" s="248"/>
      <c r="AE810" s="248"/>
      <c r="AF810" s="248"/>
      <c r="AG810" s="248"/>
      <c r="AH810" s="248"/>
      <c r="AI810" s="248"/>
      <c r="AJ810" s="248"/>
      <c r="AK810" s="248"/>
      <c r="AL810" s="248"/>
      <c r="AM810" s="248"/>
      <c r="AN810" s="248"/>
      <c r="AO810" s="248"/>
      <c r="AP810" s="248"/>
      <c r="AQ810" s="248"/>
    </row>
    <row r="811" spans="5:43" ht="18" customHeight="1">
      <c r="E811" s="250" t="s">
        <v>1420</v>
      </c>
      <c r="F811" s="248"/>
      <c r="G811" s="248"/>
      <c r="H811" s="248"/>
      <c r="I811" s="248"/>
      <c r="J811" s="248"/>
      <c r="K811" s="248"/>
      <c r="L811" s="248"/>
      <c r="M811" s="248"/>
      <c r="N811" s="248"/>
      <c r="O811" s="248"/>
      <c r="P811" s="248"/>
      <c r="Q811" s="248"/>
      <c r="R811" s="248"/>
      <c r="S811" s="248"/>
      <c r="T811" s="248"/>
      <c r="U811" s="248"/>
      <c r="V811" s="248"/>
      <c r="W811" s="248"/>
      <c r="X811" s="248"/>
      <c r="Y811" s="248"/>
      <c r="Z811" s="248"/>
      <c r="AA811" s="248"/>
      <c r="AB811" s="248"/>
      <c r="AC811" s="248"/>
      <c r="AD811" s="248"/>
      <c r="AE811" s="248"/>
      <c r="AF811" s="248"/>
      <c r="AG811" s="248"/>
      <c r="AH811" s="248"/>
      <c r="AI811" s="248"/>
      <c r="AJ811" s="248"/>
      <c r="AK811" s="248"/>
      <c r="AL811" s="248"/>
      <c r="AM811" s="248"/>
      <c r="AN811" s="248"/>
      <c r="AO811" s="248"/>
      <c r="AP811" s="248"/>
      <c r="AQ811" s="248"/>
    </row>
    <row r="812" spans="5:43" ht="18" customHeight="1">
      <c r="E812" s="250" t="s">
        <v>1414</v>
      </c>
      <c r="F812" s="248"/>
      <c r="G812" s="248"/>
      <c r="H812" s="248"/>
      <c r="I812" s="248"/>
      <c r="J812" s="248"/>
      <c r="K812" s="248"/>
      <c r="L812" s="248"/>
      <c r="M812" s="248"/>
      <c r="N812" s="248"/>
      <c r="O812" s="248"/>
      <c r="P812" s="248"/>
      <c r="Q812" s="248"/>
      <c r="R812" s="248"/>
      <c r="S812" s="248"/>
      <c r="T812" s="248"/>
      <c r="U812" s="248"/>
      <c r="V812" s="248"/>
      <c r="W812" s="248"/>
      <c r="X812" s="248"/>
      <c r="Y812" s="248"/>
      <c r="Z812" s="248"/>
      <c r="AA812" s="248"/>
      <c r="AB812" s="248"/>
      <c r="AC812" s="248"/>
      <c r="AD812" s="248"/>
      <c r="AE812" s="248"/>
      <c r="AF812" s="248"/>
      <c r="AG812" s="248"/>
      <c r="AH812" s="248"/>
      <c r="AI812" s="248"/>
      <c r="AJ812" s="248"/>
      <c r="AK812" s="248"/>
      <c r="AL812" s="248"/>
      <c r="AM812" s="248"/>
      <c r="AN812" s="248"/>
      <c r="AO812" s="248"/>
      <c r="AP812" s="248"/>
      <c r="AQ812" s="248"/>
    </row>
    <row r="813" spans="5:43" ht="18" customHeight="1">
      <c r="E813" s="251" t="s">
        <v>1680</v>
      </c>
      <c r="F813" s="248"/>
      <c r="G813" s="248"/>
      <c r="H813" s="248"/>
      <c r="I813" s="248"/>
      <c r="J813" s="248"/>
      <c r="K813" s="248"/>
      <c r="L813" s="248"/>
      <c r="M813" s="248"/>
      <c r="N813" s="248"/>
      <c r="O813" s="248"/>
      <c r="P813" s="248"/>
      <c r="Q813" s="248"/>
      <c r="R813" s="248"/>
      <c r="S813" s="248"/>
      <c r="T813" s="248"/>
      <c r="U813" s="248"/>
      <c r="V813" s="248"/>
      <c r="W813" s="248"/>
      <c r="X813" s="248"/>
      <c r="Y813" s="248"/>
      <c r="Z813" s="248"/>
      <c r="AA813" s="248"/>
      <c r="AB813" s="248"/>
      <c r="AC813" s="248"/>
      <c r="AD813" s="248"/>
      <c r="AE813" s="248"/>
      <c r="AF813" s="248"/>
      <c r="AG813" s="248"/>
      <c r="AH813" s="248"/>
      <c r="AI813" s="248"/>
      <c r="AJ813" s="248"/>
      <c r="AK813" s="248"/>
      <c r="AL813" s="248"/>
      <c r="AM813" s="248"/>
      <c r="AN813" s="248"/>
      <c r="AO813" s="248"/>
      <c r="AP813" s="248"/>
      <c r="AQ813" s="248"/>
    </row>
    <row r="814" spans="5:43" ht="18" customHeight="1">
      <c r="E814" s="250" t="s">
        <v>1681</v>
      </c>
      <c r="F814" s="248"/>
      <c r="G814" s="248"/>
      <c r="H814" s="248"/>
      <c r="I814" s="248"/>
      <c r="J814" s="248"/>
      <c r="K814" s="248"/>
      <c r="L814" s="248"/>
      <c r="M814" s="248"/>
      <c r="N814" s="248"/>
      <c r="O814" s="248"/>
      <c r="P814" s="248"/>
      <c r="Q814" s="248"/>
      <c r="R814" s="248"/>
      <c r="S814" s="248"/>
      <c r="T814" s="248"/>
      <c r="U814" s="248"/>
      <c r="V814" s="248"/>
      <c r="W814" s="248"/>
      <c r="X814" s="248"/>
      <c r="Y814" s="248"/>
      <c r="Z814" s="248"/>
      <c r="AA814" s="248"/>
      <c r="AB814" s="248"/>
      <c r="AC814" s="248"/>
      <c r="AD814" s="248"/>
      <c r="AE814" s="248"/>
      <c r="AF814" s="248"/>
      <c r="AG814" s="248"/>
      <c r="AH814" s="248"/>
      <c r="AI814" s="248"/>
      <c r="AJ814" s="248"/>
      <c r="AK814" s="248"/>
      <c r="AL814" s="248"/>
      <c r="AM814" s="248"/>
      <c r="AN814" s="248"/>
      <c r="AO814" s="248"/>
      <c r="AP814" s="248"/>
      <c r="AQ814" s="248"/>
    </row>
    <row r="815" spans="5:43" ht="18" customHeight="1">
      <c r="E815" s="251" t="s">
        <v>1682</v>
      </c>
      <c r="F815" s="248"/>
      <c r="G815" s="248"/>
      <c r="H815" s="248"/>
      <c r="I815" s="248"/>
      <c r="J815" s="248"/>
      <c r="K815" s="248"/>
      <c r="L815" s="248"/>
      <c r="M815" s="248"/>
      <c r="N815" s="248"/>
      <c r="O815" s="248"/>
      <c r="P815" s="248"/>
      <c r="Q815" s="248"/>
      <c r="R815" s="248"/>
      <c r="S815" s="248"/>
      <c r="T815" s="248"/>
      <c r="U815" s="248"/>
      <c r="V815" s="248"/>
      <c r="W815" s="248"/>
      <c r="X815" s="248"/>
      <c r="Y815" s="248"/>
      <c r="Z815" s="248"/>
      <c r="AA815" s="248"/>
      <c r="AB815" s="248"/>
      <c r="AC815" s="248"/>
      <c r="AD815" s="248"/>
      <c r="AE815" s="248"/>
      <c r="AF815" s="248"/>
      <c r="AG815" s="248"/>
      <c r="AH815" s="248"/>
      <c r="AI815" s="248"/>
      <c r="AJ815" s="248"/>
      <c r="AK815" s="248"/>
      <c r="AL815" s="248"/>
      <c r="AM815" s="248"/>
      <c r="AN815" s="248"/>
      <c r="AO815" s="248"/>
      <c r="AP815" s="248"/>
      <c r="AQ815" s="248"/>
    </row>
    <row r="816" spans="5:43" ht="18" customHeight="1">
      <c r="E816" s="250" t="s">
        <v>1683</v>
      </c>
      <c r="F816" s="248"/>
      <c r="G816" s="248"/>
      <c r="H816" s="248"/>
      <c r="I816" s="248"/>
      <c r="J816" s="248"/>
      <c r="K816" s="248"/>
      <c r="L816" s="248"/>
      <c r="M816" s="248"/>
      <c r="N816" s="248"/>
      <c r="O816" s="248"/>
      <c r="P816" s="248"/>
      <c r="Q816" s="248"/>
      <c r="R816" s="248"/>
      <c r="S816" s="248"/>
      <c r="T816" s="248"/>
      <c r="U816" s="248"/>
      <c r="V816" s="248"/>
      <c r="W816" s="248"/>
      <c r="X816" s="248"/>
      <c r="Y816" s="248"/>
      <c r="Z816" s="248"/>
      <c r="AA816" s="248"/>
      <c r="AB816" s="248"/>
      <c r="AC816" s="248"/>
      <c r="AD816" s="248"/>
      <c r="AE816" s="248"/>
      <c r="AF816" s="248"/>
      <c r="AG816" s="248"/>
      <c r="AH816" s="248"/>
      <c r="AI816" s="248"/>
      <c r="AJ816" s="248"/>
      <c r="AK816" s="248"/>
      <c r="AL816" s="248"/>
      <c r="AM816" s="248"/>
      <c r="AN816" s="248"/>
      <c r="AO816" s="248"/>
      <c r="AP816" s="248"/>
      <c r="AQ816" s="248"/>
    </row>
    <row r="817" spans="5:43" ht="18" customHeight="1">
      <c r="E817" s="250" t="s">
        <v>1684</v>
      </c>
      <c r="F817" s="248"/>
      <c r="G817" s="248"/>
      <c r="H817" s="248"/>
      <c r="I817" s="248"/>
      <c r="J817" s="248"/>
      <c r="K817" s="248"/>
      <c r="L817" s="248"/>
      <c r="M817" s="248"/>
      <c r="N817" s="248"/>
      <c r="O817" s="248"/>
      <c r="P817" s="248"/>
      <c r="Q817" s="248"/>
      <c r="R817" s="248"/>
      <c r="S817" s="248"/>
      <c r="T817" s="248"/>
      <c r="U817" s="248"/>
      <c r="V817" s="248"/>
      <c r="W817" s="248"/>
      <c r="X817" s="248"/>
      <c r="Y817" s="248"/>
      <c r="Z817" s="248"/>
      <c r="AA817" s="248"/>
      <c r="AB817" s="248"/>
      <c r="AC817" s="248"/>
      <c r="AD817" s="248"/>
      <c r="AE817" s="248"/>
      <c r="AF817" s="248"/>
      <c r="AG817" s="248"/>
      <c r="AH817" s="248"/>
      <c r="AI817" s="248"/>
      <c r="AJ817" s="248"/>
      <c r="AK817" s="248"/>
      <c r="AL817" s="248"/>
      <c r="AM817" s="248"/>
      <c r="AN817" s="248"/>
      <c r="AO817" s="248"/>
      <c r="AP817" s="248"/>
      <c r="AQ817" s="248"/>
    </row>
    <row r="818" spans="5:43" ht="18" customHeight="1">
      <c r="E818" s="250" t="s">
        <v>1685</v>
      </c>
      <c r="F818" s="248"/>
      <c r="G818" s="248"/>
      <c r="H818" s="248"/>
      <c r="I818" s="248"/>
      <c r="J818" s="248"/>
      <c r="K818" s="248"/>
      <c r="L818" s="248"/>
      <c r="M818" s="248"/>
      <c r="N818" s="248"/>
      <c r="O818" s="248"/>
      <c r="P818" s="248"/>
      <c r="Q818" s="248"/>
      <c r="R818" s="248"/>
      <c r="S818" s="248"/>
      <c r="T818" s="248"/>
      <c r="U818" s="248"/>
      <c r="V818" s="248"/>
      <c r="W818" s="248"/>
      <c r="X818" s="248"/>
      <c r="Y818" s="248"/>
      <c r="Z818" s="248"/>
      <c r="AA818" s="248"/>
      <c r="AB818" s="248"/>
      <c r="AC818" s="248"/>
      <c r="AD818" s="248"/>
      <c r="AE818" s="248"/>
      <c r="AF818" s="248"/>
      <c r="AG818" s="248"/>
      <c r="AH818" s="248"/>
      <c r="AI818" s="248"/>
      <c r="AJ818" s="248"/>
      <c r="AK818" s="248"/>
      <c r="AL818" s="248"/>
      <c r="AM818" s="248"/>
      <c r="AN818" s="248"/>
      <c r="AO818" s="248"/>
      <c r="AP818" s="248"/>
      <c r="AQ818" s="248"/>
    </row>
    <row r="819" spans="5:43" ht="18" customHeight="1">
      <c r="E819" s="250" t="s">
        <v>1380</v>
      </c>
      <c r="F819" s="248"/>
      <c r="G819" s="248"/>
      <c r="H819" s="248"/>
      <c r="I819" s="248"/>
      <c r="J819" s="248"/>
      <c r="K819" s="248"/>
      <c r="L819" s="248"/>
      <c r="M819" s="248"/>
      <c r="N819" s="248"/>
      <c r="O819" s="248"/>
      <c r="P819" s="248"/>
      <c r="Q819" s="248"/>
      <c r="R819" s="248"/>
      <c r="S819" s="248"/>
      <c r="T819" s="248"/>
      <c r="U819" s="248"/>
      <c r="V819" s="248"/>
      <c r="W819" s="248"/>
      <c r="X819" s="248"/>
      <c r="Y819" s="248"/>
      <c r="Z819" s="248"/>
      <c r="AA819" s="248"/>
      <c r="AB819" s="248"/>
      <c r="AC819" s="248"/>
      <c r="AD819" s="248"/>
      <c r="AE819" s="248"/>
      <c r="AF819" s="248"/>
      <c r="AG819" s="248"/>
      <c r="AH819" s="248"/>
      <c r="AI819" s="248"/>
      <c r="AJ819" s="248"/>
      <c r="AK819" s="248"/>
      <c r="AL819" s="248"/>
      <c r="AM819" s="248"/>
      <c r="AN819" s="248"/>
      <c r="AO819" s="248"/>
      <c r="AP819" s="248"/>
      <c r="AQ819" s="248"/>
    </row>
    <row r="820" spans="5:43" ht="18" customHeight="1">
      <c r="E820" s="250" t="s">
        <v>1420</v>
      </c>
      <c r="F820" s="248"/>
      <c r="G820" s="248"/>
      <c r="H820" s="248"/>
      <c r="I820" s="248"/>
      <c r="J820" s="248"/>
      <c r="K820" s="248"/>
      <c r="L820" s="248"/>
      <c r="M820" s="248"/>
      <c r="N820" s="248"/>
      <c r="O820" s="248"/>
      <c r="P820" s="248"/>
      <c r="Q820" s="248"/>
      <c r="R820" s="248"/>
      <c r="S820" s="248"/>
      <c r="T820" s="248"/>
      <c r="U820" s="248"/>
      <c r="V820" s="248"/>
      <c r="W820" s="248"/>
      <c r="X820" s="248"/>
      <c r="Y820" s="248"/>
      <c r="Z820" s="248"/>
      <c r="AA820" s="248"/>
      <c r="AB820" s="248"/>
      <c r="AC820" s="248"/>
      <c r="AD820" s="248"/>
      <c r="AE820" s="248"/>
      <c r="AF820" s="248"/>
      <c r="AG820" s="248"/>
      <c r="AH820" s="248"/>
      <c r="AI820" s="248"/>
      <c r="AJ820" s="248"/>
      <c r="AK820" s="248"/>
      <c r="AL820" s="248"/>
      <c r="AM820" s="248"/>
      <c r="AN820" s="248"/>
      <c r="AO820" s="248"/>
      <c r="AP820" s="248"/>
      <c r="AQ820" s="248"/>
    </row>
    <row r="821" spans="5:43" ht="18" customHeight="1">
      <c r="E821" s="250"/>
      <c r="F821" s="248"/>
      <c r="G821" s="248"/>
      <c r="H821" s="248"/>
      <c r="I821" s="248"/>
      <c r="J821" s="248"/>
      <c r="K821" s="248"/>
      <c r="L821" s="248"/>
      <c r="M821" s="248"/>
      <c r="N821" s="248"/>
      <c r="O821" s="248"/>
      <c r="P821" s="248"/>
      <c r="Q821" s="248"/>
      <c r="R821" s="248"/>
      <c r="S821" s="248"/>
      <c r="T821" s="248"/>
      <c r="U821" s="248"/>
      <c r="V821" s="248"/>
      <c r="W821" s="248"/>
      <c r="X821" s="248"/>
      <c r="Y821" s="248"/>
      <c r="Z821" s="248"/>
      <c r="AA821" s="248"/>
      <c r="AB821" s="248"/>
      <c r="AC821" s="248"/>
      <c r="AD821" s="248"/>
      <c r="AE821" s="248"/>
      <c r="AF821" s="248"/>
      <c r="AG821" s="248"/>
      <c r="AH821" s="248"/>
      <c r="AI821" s="248"/>
      <c r="AJ821" s="248"/>
      <c r="AK821" s="248"/>
      <c r="AL821" s="248"/>
      <c r="AM821" s="248"/>
      <c r="AN821" s="248"/>
      <c r="AO821" s="248"/>
      <c r="AP821" s="248"/>
      <c r="AQ821" s="248"/>
    </row>
    <row r="822" spans="5:43" ht="18" customHeight="1">
      <c r="E822" s="251" t="s">
        <v>1686</v>
      </c>
      <c r="F822" s="248"/>
      <c r="G822" s="248"/>
      <c r="H822" s="248"/>
      <c r="I822" s="248"/>
      <c r="J822" s="248"/>
      <c r="K822" s="248"/>
      <c r="L822" s="248"/>
      <c r="M822" s="248"/>
      <c r="N822" s="248"/>
      <c r="O822" s="248"/>
      <c r="P822" s="248"/>
      <c r="Q822" s="248"/>
      <c r="R822" s="248"/>
      <c r="S822" s="248"/>
      <c r="T822" s="248"/>
      <c r="U822" s="248"/>
      <c r="V822" s="248"/>
      <c r="W822" s="248"/>
      <c r="X822" s="248"/>
      <c r="Y822" s="248"/>
      <c r="Z822" s="248"/>
      <c r="AA822" s="248"/>
      <c r="AB822" s="248"/>
      <c r="AC822" s="248"/>
      <c r="AD822" s="248"/>
      <c r="AE822" s="248"/>
      <c r="AF822" s="248"/>
      <c r="AG822" s="248"/>
      <c r="AH822" s="248"/>
      <c r="AI822" s="248"/>
      <c r="AJ822" s="248"/>
      <c r="AK822" s="248"/>
      <c r="AL822" s="248"/>
      <c r="AM822" s="248"/>
      <c r="AN822" s="248"/>
      <c r="AO822" s="248"/>
      <c r="AP822" s="248"/>
      <c r="AQ822" s="248"/>
    </row>
    <row r="823" spans="5:43" ht="18" customHeight="1">
      <c r="E823" s="250" t="s">
        <v>1687</v>
      </c>
      <c r="F823" s="248"/>
      <c r="G823" s="248"/>
      <c r="H823" s="248"/>
      <c r="I823" s="248"/>
      <c r="J823" s="248"/>
      <c r="K823" s="248"/>
      <c r="L823" s="248"/>
      <c r="M823" s="248"/>
      <c r="N823" s="248"/>
      <c r="O823" s="248"/>
      <c r="P823" s="248"/>
      <c r="Q823" s="248"/>
      <c r="R823" s="248"/>
      <c r="S823" s="248"/>
      <c r="T823" s="248"/>
      <c r="U823" s="248"/>
      <c r="V823" s="248"/>
      <c r="W823" s="248"/>
      <c r="X823" s="248"/>
      <c r="Y823" s="248"/>
      <c r="Z823" s="248"/>
      <c r="AA823" s="248"/>
      <c r="AB823" s="248"/>
      <c r="AC823" s="248"/>
      <c r="AD823" s="248"/>
      <c r="AE823" s="248"/>
      <c r="AF823" s="248"/>
      <c r="AG823" s="248"/>
      <c r="AH823" s="248"/>
      <c r="AI823" s="248"/>
      <c r="AJ823" s="248"/>
      <c r="AK823" s="248"/>
      <c r="AL823" s="248"/>
      <c r="AM823" s="248"/>
      <c r="AN823" s="248"/>
      <c r="AO823" s="248"/>
      <c r="AP823" s="248"/>
      <c r="AQ823" s="248"/>
    </row>
    <row r="824" spans="5:43" ht="18" customHeight="1">
      <c r="E824" s="250" t="s">
        <v>1688</v>
      </c>
      <c r="F824" s="248"/>
      <c r="G824" s="248"/>
      <c r="H824" s="248"/>
      <c r="I824" s="248"/>
      <c r="J824" s="248"/>
      <c r="K824" s="248"/>
      <c r="L824" s="248"/>
      <c r="M824" s="248"/>
      <c r="N824" s="248"/>
      <c r="O824" s="248"/>
      <c r="P824" s="248"/>
      <c r="Q824" s="248"/>
      <c r="R824" s="248"/>
      <c r="S824" s="248"/>
      <c r="T824" s="248"/>
      <c r="U824" s="248"/>
      <c r="V824" s="248"/>
      <c r="W824" s="248"/>
      <c r="X824" s="248"/>
      <c r="Y824" s="248"/>
      <c r="Z824" s="248"/>
      <c r="AA824" s="248"/>
      <c r="AB824" s="248"/>
      <c r="AC824" s="248"/>
      <c r="AD824" s="248"/>
      <c r="AE824" s="248"/>
      <c r="AF824" s="248"/>
      <c r="AG824" s="248"/>
      <c r="AH824" s="248"/>
      <c r="AI824" s="248"/>
      <c r="AJ824" s="248"/>
      <c r="AK824" s="248"/>
      <c r="AL824" s="248"/>
      <c r="AM824" s="248"/>
      <c r="AN824" s="248"/>
      <c r="AO824" s="248"/>
      <c r="AP824" s="248"/>
      <c r="AQ824" s="248"/>
    </row>
    <row r="825" spans="5:43" ht="18" customHeight="1">
      <c r="E825" s="250"/>
      <c r="F825" s="248"/>
      <c r="G825" s="248"/>
      <c r="H825" s="248"/>
      <c r="I825" s="248"/>
      <c r="J825" s="248"/>
      <c r="K825" s="248"/>
      <c r="L825" s="248"/>
      <c r="M825" s="248"/>
      <c r="N825" s="248"/>
      <c r="O825" s="248"/>
      <c r="P825" s="248"/>
      <c r="Q825" s="248"/>
      <c r="R825" s="248"/>
      <c r="S825" s="248"/>
      <c r="T825" s="248"/>
      <c r="U825" s="248"/>
      <c r="V825" s="248"/>
      <c r="W825" s="248"/>
      <c r="X825" s="248"/>
      <c r="Y825" s="248"/>
      <c r="Z825" s="248"/>
      <c r="AA825" s="248"/>
      <c r="AB825" s="248"/>
      <c r="AC825" s="248"/>
      <c r="AD825" s="248"/>
      <c r="AE825" s="248"/>
      <c r="AF825" s="248"/>
      <c r="AG825" s="248"/>
      <c r="AH825" s="248"/>
      <c r="AI825" s="248"/>
      <c r="AJ825" s="248"/>
      <c r="AK825" s="248"/>
      <c r="AL825" s="248"/>
      <c r="AM825" s="248"/>
      <c r="AN825" s="248"/>
      <c r="AO825" s="248"/>
      <c r="AP825" s="248"/>
      <c r="AQ825" s="248"/>
    </row>
    <row r="826" spans="5:43" ht="18" customHeight="1">
      <c r="E826" s="251" t="s">
        <v>1689</v>
      </c>
      <c r="F826" s="248"/>
      <c r="G826" s="248"/>
      <c r="H826" s="248"/>
      <c r="I826" s="248"/>
      <c r="J826" s="248"/>
      <c r="K826" s="248"/>
      <c r="L826" s="248"/>
      <c r="M826" s="248"/>
      <c r="N826" s="248"/>
      <c r="O826" s="248"/>
      <c r="P826" s="248"/>
      <c r="Q826" s="248"/>
      <c r="R826" s="248"/>
      <c r="S826" s="248"/>
      <c r="T826" s="248"/>
      <c r="U826" s="248"/>
      <c r="V826" s="248"/>
      <c r="W826" s="248"/>
      <c r="X826" s="248"/>
      <c r="Y826" s="248"/>
      <c r="Z826" s="248"/>
      <c r="AA826" s="248"/>
      <c r="AB826" s="248"/>
      <c r="AC826" s="248"/>
      <c r="AD826" s="248"/>
      <c r="AE826" s="248"/>
      <c r="AF826" s="248"/>
      <c r="AG826" s="248"/>
      <c r="AH826" s="248"/>
      <c r="AI826" s="248"/>
      <c r="AJ826" s="248"/>
      <c r="AK826" s="248"/>
      <c r="AL826" s="248"/>
      <c r="AM826" s="248"/>
      <c r="AN826" s="248"/>
      <c r="AO826" s="248"/>
      <c r="AP826" s="248"/>
      <c r="AQ826" s="248"/>
    </row>
    <row r="827" spans="5:43" ht="18" customHeight="1">
      <c r="E827" s="250" t="s">
        <v>1690</v>
      </c>
      <c r="F827" s="248"/>
      <c r="G827" s="248"/>
      <c r="H827" s="248"/>
      <c r="I827" s="248"/>
      <c r="J827" s="248"/>
      <c r="K827" s="248"/>
      <c r="L827" s="248"/>
      <c r="M827" s="248"/>
      <c r="N827" s="248"/>
      <c r="O827" s="248"/>
      <c r="P827" s="248"/>
      <c r="Q827" s="248"/>
      <c r="R827" s="248"/>
      <c r="S827" s="248"/>
      <c r="T827" s="248"/>
      <c r="U827" s="248"/>
      <c r="V827" s="248"/>
      <c r="W827" s="248"/>
      <c r="X827" s="248"/>
      <c r="Y827" s="248"/>
      <c r="Z827" s="248"/>
      <c r="AA827" s="248"/>
      <c r="AB827" s="248"/>
      <c r="AC827" s="248"/>
      <c r="AD827" s="248"/>
      <c r="AE827" s="248"/>
      <c r="AF827" s="248"/>
      <c r="AG827" s="248"/>
      <c r="AH827" s="248"/>
      <c r="AI827" s="248"/>
      <c r="AJ827" s="248"/>
      <c r="AK827" s="248"/>
      <c r="AL827" s="248"/>
      <c r="AM827" s="248"/>
      <c r="AN827" s="248"/>
      <c r="AO827" s="248"/>
      <c r="AP827" s="248"/>
      <c r="AQ827" s="248"/>
    </row>
    <row r="828" spans="5:43" ht="18" customHeight="1">
      <c r="E828" s="250" t="s">
        <v>1691</v>
      </c>
      <c r="F828" s="248"/>
      <c r="G828" s="248"/>
      <c r="H828" s="248"/>
      <c r="I828" s="248"/>
      <c r="J828" s="248"/>
      <c r="K828" s="248"/>
      <c r="L828" s="248"/>
      <c r="M828" s="248"/>
      <c r="N828" s="248"/>
      <c r="O828" s="248"/>
      <c r="P828" s="248"/>
      <c r="Q828" s="248"/>
      <c r="R828" s="248"/>
      <c r="S828" s="248"/>
      <c r="T828" s="248"/>
      <c r="U828" s="248"/>
      <c r="V828" s="248"/>
      <c r="W828" s="248"/>
      <c r="X828" s="248"/>
      <c r="Y828" s="248"/>
      <c r="Z828" s="248"/>
      <c r="AA828" s="248"/>
      <c r="AB828" s="248"/>
      <c r="AC828" s="248"/>
      <c r="AD828" s="248"/>
      <c r="AE828" s="248"/>
      <c r="AF828" s="248"/>
      <c r="AG828" s="248"/>
      <c r="AH828" s="248"/>
      <c r="AI828" s="248"/>
      <c r="AJ828" s="248"/>
      <c r="AK828" s="248"/>
      <c r="AL828" s="248"/>
      <c r="AM828" s="248"/>
      <c r="AN828" s="248"/>
      <c r="AO828" s="248"/>
      <c r="AP828" s="248"/>
      <c r="AQ828" s="248"/>
    </row>
    <row r="829" spans="5:43" ht="18" customHeight="1">
      <c r="E829" s="250" t="s">
        <v>1692</v>
      </c>
      <c r="F829" s="248"/>
      <c r="G829" s="248"/>
      <c r="H829" s="248"/>
      <c r="I829" s="248"/>
      <c r="J829" s="248"/>
      <c r="K829" s="248"/>
      <c r="L829" s="248"/>
      <c r="M829" s="248"/>
      <c r="N829" s="248"/>
      <c r="O829" s="248"/>
      <c r="P829" s="248"/>
      <c r="Q829" s="248"/>
      <c r="R829" s="248"/>
      <c r="S829" s="248"/>
      <c r="T829" s="248"/>
      <c r="U829" s="248"/>
      <c r="V829" s="248"/>
      <c r="W829" s="248"/>
      <c r="X829" s="248"/>
      <c r="Y829" s="248"/>
      <c r="Z829" s="248"/>
      <c r="AA829" s="248"/>
      <c r="AB829" s="248"/>
      <c r="AC829" s="248"/>
      <c r="AD829" s="248"/>
      <c r="AE829" s="248"/>
      <c r="AF829" s="248"/>
      <c r="AG829" s="248"/>
      <c r="AH829" s="248"/>
      <c r="AI829" s="248"/>
      <c r="AJ829" s="248"/>
      <c r="AK829" s="248"/>
      <c r="AL829" s="248"/>
      <c r="AM829" s="248"/>
      <c r="AN829" s="248"/>
      <c r="AO829" s="248"/>
      <c r="AP829" s="248"/>
      <c r="AQ829" s="248"/>
    </row>
    <row r="830" spans="5:43" ht="18" customHeight="1">
      <c r="E830" s="250" t="s">
        <v>1380</v>
      </c>
      <c r="F830" s="248"/>
      <c r="G830" s="248"/>
      <c r="H830" s="248"/>
      <c r="I830" s="248"/>
      <c r="J830" s="248"/>
      <c r="K830" s="248"/>
      <c r="L830" s="248"/>
      <c r="M830" s="248"/>
      <c r="N830" s="248"/>
      <c r="O830" s="248"/>
      <c r="P830" s="248"/>
      <c r="Q830" s="248"/>
      <c r="R830" s="248"/>
      <c r="S830" s="248"/>
      <c r="T830" s="248"/>
      <c r="U830" s="248"/>
      <c r="V830" s="248"/>
      <c r="W830" s="248"/>
      <c r="X830" s="248"/>
      <c r="Y830" s="248"/>
      <c r="Z830" s="248"/>
      <c r="AA830" s="248"/>
      <c r="AB830" s="248"/>
      <c r="AC830" s="248"/>
      <c r="AD830" s="248"/>
      <c r="AE830" s="248"/>
      <c r="AF830" s="248"/>
      <c r="AG830" s="248"/>
      <c r="AH830" s="248"/>
      <c r="AI830" s="248"/>
      <c r="AJ830" s="248"/>
      <c r="AK830" s="248"/>
      <c r="AL830" s="248"/>
      <c r="AM830" s="248"/>
      <c r="AN830" s="248"/>
      <c r="AO830" s="248"/>
      <c r="AP830" s="248"/>
      <c r="AQ830" s="248"/>
    </row>
    <row r="831" spans="5:43" ht="18" customHeight="1">
      <c r="E831" s="250" t="s">
        <v>1420</v>
      </c>
      <c r="F831" s="248"/>
      <c r="G831" s="248"/>
      <c r="H831" s="248"/>
      <c r="I831" s="248"/>
      <c r="J831" s="248"/>
      <c r="K831" s="248"/>
      <c r="L831" s="248"/>
      <c r="M831" s="248"/>
      <c r="N831" s="248"/>
      <c r="O831" s="248"/>
      <c r="P831" s="248"/>
      <c r="Q831" s="248"/>
      <c r="R831" s="248"/>
      <c r="S831" s="248"/>
      <c r="T831" s="248"/>
      <c r="U831" s="248"/>
      <c r="V831" s="248"/>
      <c r="W831" s="248"/>
      <c r="X831" s="248"/>
      <c r="Y831" s="248"/>
      <c r="Z831" s="248"/>
      <c r="AA831" s="248"/>
      <c r="AB831" s="248"/>
      <c r="AC831" s="248"/>
      <c r="AD831" s="248"/>
      <c r="AE831" s="248"/>
      <c r="AF831" s="248"/>
      <c r="AG831" s="248"/>
      <c r="AH831" s="248"/>
      <c r="AI831" s="248"/>
      <c r="AJ831" s="248"/>
      <c r="AK831" s="248"/>
      <c r="AL831" s="248"/>
      <c r="AM831" s="248"/>
      <c r="AN831" s="248"/>
      <c r="AO831" s="248"/>
      <c r="AP831" s="248"/>
      <c r="AQ831" s="248"/>
    </row>
    <row r="832" spans="5:43" ht="18" customHeight="1">
      <c r="E832" s="250"/>
      <c r="F832" s="248"/>
      <c r="G832" s="248"/>
      <c r="H832" s="248"/>
      <c r="I832" s="248"/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W832" s="248"/>
      <c r="X832" s="248"/>
      <c r="Y832" s="248"/>
      <c r="Z832" s="248"/>
      <c r="AA832" s="248"/>
      <c r="AB832" s="248"/>
      <c r="AC832" s="248"/>
      <c r="AD832" s="248"/>
      <c r="AE832" s="248"/>
      <c r="AF832" s="248"/>
      <c r="AG832" s="248"/>
      <c r="AH832" s="248"/>
      <c r="AI832" s="248"/>
      <c r="AJ832" s="248"/>
      <c r="AK832" s="248"/>
      <c r="AL832" s="248"/>
      <c r="AM832" s="248"/>
      <c r="AN832" s="248"/>
      <c r="AO832" s="248"/>
      <c r="AP832" s="248"/>
      <c r="AQ832" s="248"/>
    </row>
    <row r="833" spans="5:43" ht="18" customHeight="1">
      <c r="E833" s="250" t="s">
        <v>1693</v>
      </c>
      <c r="F833" s="248"/>
      <c r="G833" s="248"/>
      <c r="H833" s="248"/>
      <c r="I833" s="248"/>
      <c r="J833" s="248"/>
      <c r="K833" s="248"/>
      <c r="L833" s="248"/>
      <c r="M833" s="248"/>
      <c r="N833" s="248"/>
      <c r="O833" s="248"/>
      <c r="P833" s="248"/>
      <c r="Q833" s="248"/>
      <c r="R833" s="248"/>
      <c r="S833" s="248"/>
      <c r="T833" s="248"/>
      <c r="U833" s="248"/>
      <c r="V833" s="248"/>
      <c r="W833" s="248"/>
      <c r="X833" s="248"/>
      <c r="Y833" s="248"/>
      <c r="Z833" s="248"/>
      <c r="AA833" s="248"/>
      <c r="AB833" s="248"/>
      <c r="AC833" s="248"/>
      <c r="AD833" s="248"/>
      <c r="AE833" s="248"/>
      <c r="AF833" s="248"/>
      <c r="AG833" s="248"/>
      <c r="AH833" s="248"/>
      <c r="AI833" s="248"/>
      <c r="AJ833" s="248"/>
      <c r="AK833" s="248"/>
      <c r="AL833" s="248"/>
      <c r="AM833" s="248"/>
      <c r="AN833" s="248"/>
      <c r="AO833" s="248"/>
      <c r="AP833" s="248"/>
      <c r="AQ833" s="248"/>
    </row>
    <row r="834" spans="5:43" ht="18" customHeight="1">
      <c r="E834" s="250" t="s">
        <v>1694</v>
      </c>
      <c r="F834" s="248"/>
      <c r="G834" s="248"/>
      <c r="H834" s="248"/>
      <c r="I834" s="248"/>
      <c r="J834" s="248"/>
      <c r="K834" s="248"/>
      <c r="L834" s="248"/>
      <c r="M834" s="248"/>
      <c r="N834" s="248"/>
      <c r="O834" s="248"/>
      <c r="P834" s="248"/>
      <c r="Q834" s="248"/>
      <c r="R834" s="248"/>
      <c r="S834" s="248"/>
      <c r="T834" s="248"/>
      <c r="U834" s="248"/>
      <c r="V834" s="248"/>
      <c r="W834" s="248"/>
      <c r="X834" s="248"/>
      <c r="Y834" s="248"/>
      <c r="Z834" s="248"/>
      <c r="AA834" s="248"/>
      <c r="AB834" s="248"/>
      <c r="AC834" s="248"/>
      <c r="AD834" s="248"/>
      <c r="AE834" s="248"/>
      <c r="AF834" s="248"/>
      <c r="AG834" s="248"/>
      <c r="AH834" s="248"/>
      <c r="AI834" s="248"/>
      <c r="AJ834" s="248"/>
      <c r="AK834" s="248"/>
      <c r="AL834" s="248"/>
      <c r="AM834" s="248"/>
      <c r="AN834" s="248"/>
      <c r="AO834" s="248"/>
      <c r="AP834" s="248"/>
      <c r="AQ834" s="248"/>
    </row>
    <row r="835" spans="5:43" ht="18" customHeight="1">
      <c r="E835" s="250" t="s">
        <v>1695</v>
      </c>
      <c r="F835" s="248"/>
      <c r="G835" s="248"/>
      <c r="H835" s="248"/>
      <c r="I835" s="248"/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W835" s="248"/>
      <c r="X835" s="248"/>
      <c r="Y835" s="248"/>
      <c r="Z835" s="248"/>
      <c r="AA835" s="248"/>
      <c r="AB835" s="248"/>
      <c r="AC835" s="248"/>
      <c r="AD835" s="248"/>
      <c r="AE835" s="248"/>
      <c r="AF835" s="248"/>
      <c r="AG835" s="248"/>
      <c r="AH835" s="248"/>
      <c r="AI835" s="248"/>
      <c r="AJ835" s="248"/>
      <c r="AK835" s="248"/>
      <c r="AL835" s="248"/>
      <c r="AM835" s="248"/>
      <c r="AN835" s="248"/>
      <c r="AO835" s="248"/>
      <c r="AP835" s="248"/>
      <c r="AQ835" s="248"/>
    </row>
    <row r="836" spans="5:43" ht="18" customHeight="1">
      <c r="E836" s="250" t="s">
        <v>1380</v>
      </c>
      <c r="F836" s="248"/>
      <c r="G836" s="248"/>
      <c r="H836" s="248"/>
      <c r="I836" s="248"/>
      <c r="J836" s="248"/>
      <c r="K836" s="248"/>
      <c r="L836" s="248"/>
      <c r="M836" s="248"/>
      <c r="N836" s="248"/>
      <c r="O836" s="248"/>
      <c r="P836" s="248"/>
      <c r="Q836" s="248"/>
      <c r="R836" s="248"/>
      <c r="S836" s="248"/>
      <c r="T836" s="248"/>
      <c r="U836" s="248"/>
      <c r="V836" s="248"/>
      <c r="W836" s="248"/>
      <c r="X836" s="248"/>
      <c r="Y836" s="248"/>
      <c r="Z836" s="248"/>
      <c r="AA836" s="248"/>
      <c r="AB836" s="248"/>
      <c r="AC836" s="248"/>
      <c r="AD836" s="248"/>
      <c r="AE836" s="248"/>
      <c r="AF836" s="248"/>
      <c r="AG836" s="248"/>
      <c r="AH836" s="248"/>
      <c r="AI836" s="248"/>
      <c r="AJ836" s="248"/>
      <c r="AK836" s="248"/>
      <c r="AL836" s="248"/>
      <c r="AM836" s="248"/>
      <c r="AN836" s="248"/>
      <c r="AO836" s="248"/>
      <c r="AP836" s="248"/>
      <c r="AQ836" s="248"/>
    </row>
    <row r="837" spans="5:43" ht="18" customHeight="1">
      <c r="E837" s="250" t="s">
        <v>1420</v>
      </c>
      <c r="F837" s="248"/>
      <c r="G837" s="248"/>
      <c r="H837" s="248"/>
      <c r="I837" s="248"/>
      <c r="J837" s="248"/>
      <c r="K837" s="248"/>
      <c r="L837" s="248"/>
      <c r="M837" s="248"/>
      <c r="N837" s="248"/>
      <c r="O837" s="248"/>
      <c r="P837" s="248"/>
      <c r="Q837" s="248"/>
      <c r="R837" s="248"/>
      <c r="S837" s="248"/>
      <c r="T837" s="248"/>
      <c r="U837" s="248"/>
      <c r="V837" s="248"/>
      <c r="W837" s="248"/>
      <c r="X837" s="248"/>
      <c r="Y837" s="248"/>
      <c r="Z837" s="248"/>
      <c r="AA837" s="248"/>
      <c r="AB837" s="248"/>
      <c r="AC837" s="248"/>
      <c r="AD837" s="248"/>
      <c r="AE837" s="248"/>
      <c r="AF837" s="248"/>
      <c r="AG837" s="248"/>
      <c r="AH837" s="248"/>
      <c r="AI837" s="248"/>
      <c r="AJ837" s="248"/>
      <c r="AK837" s="248"/>
      <c r="AL837" s="248"/>
      <c r="AM837" s="248"/>
      <c r="AN837" s="248"/>
      <c r="AO837" s="248"/>
      <c r="AP837" s="248"/>
      <c r="AQ837" s="248"/>
    </row>
    <row r="838" spans="5:43" ht="18" customHeight="1">
      <c r="E838" s="250"/>
      <c r="F838" s="248"/>
      <c r="G838" s="248"/>
      <c r="H838" s="248"/>
      <c r="I838" s="248"/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W838" s="248"/>
      <c r="X838" s="248"/>
      <c r="Y838" s="248"/>
      <c r="Z838" s="248"/>
      <c r="AA838" s="248"/>
      <c r="AB838" s="248"/>
      <c r="AC838" s="248"/>
      <c r="AD838" s="248"/>
      <c r="AE838" s="248"/>
      <c r="AF838" s="248"/>
      <c r="AG838" s="248"/>
      <c r="AH838" s="248"/>
      <c r="AI838" s="248"/>
      <c r="AJ838" s="248"/>
      <c r="AK838" s="248"/>
      <c r="AL838" s="248"/>
      <c r="AM838" s="248"/>
      <c r="AN838" s="248"/>
      <c r="AO838" s="248"/>
      <c r="AP838" s="248"/>
      <c r="AQ838" s="248"/>
    </row>
    <row r="839" spans="5:43" ht="18" customHeight="1">
      <c r="E839" s="250" t="s">
        <v>1696</v>
      </c>
      <c r="F839" s="248"/>
      <c r="G839" s="248"/>
      <c r="H839" s="248"/>
      <c r="I839" s="248"/>
      <c r="J839" s="248"/>
      <c r="K839" s="248"/>
      <c r="L839" s="248"/>
      <c r="M839" s="248"/>
      <c r="N839" s="248"/>
      <c r="O839" s="248"/>
      <c r="P839" s="248"/>
      <c r="Q839" s="248"/>
      <c r="R839" s="248"/>
      <c r="S839" s="248"/>
      <c r="T839" s="248"/>
      <c r="U839" s="248"/>
      <c r="V839" s="248"/>
      <c r="W839" s="248"/>
      <c r="X839" s="248"/>
      <c r="Y839" s="248"/>
      <c r="Z839" s="248"/>
      <c r="AA839" s="248"/>
      <c r="AB839" s="248"/>
      <c r="AC839" s="248"/>
      <c r="AD839" s="248"/>
      <c r="AE839" s="248"/>
      <c r="AF839" s="248"/>
      <c r="AG839" s="248"/>
      <c r="AH839" s="248"/>
      <c r="AI839" s="248"/>
      <c r="AJ839" s="248"/>
      <c r="AK839" s="248"/>
      <c r="AL839" s="248"/>
      <c r="AM839" s="248"/>
      <c r="AN839" s="248"/>
      <c r="AO839" s="248"/>
      <c r="AP839" s="248"/>
      <c r="AQ839" s="248"/>
    </row>
    <row r="840" spans="5:43" ht="18" customHeight="1">
      <c r="E840" s="250" t="s">
        <v>1697</v>
      </c>
      <c r="F840" s="248"/>
      <c r="G840" s="248"/>
      <c r="H840" s="248"/>
      <c r="I840" s="248"/>
      <c r="J840" s="248"/>
      <c r="K840" s="248"/>
      <c r="L840" s="248"/>
      <c r="M840" s="248"/>
      <c r="N840" s="248"/>
      <c r="O840" s="248"/>
      <c r="P840" s="248"/>
      <c r="Q840" s="248"/>
      <c r="R840" s="248"/>
      <c r="S840" s="248"/>
      <c r="T840" s="248"/>
      <c r="U840" s="248"/>
      <c r="V840" s="248"/>
      <c r="W840" s="248"/>
      <c r="X840" s="248"/>
      <c r="Y840" s="248"/>
      <c r="Z840" s="248"/>
      <c r="AA840" s="248"/>
      <c r="AB840" s="248"/>
      <c r="AC840" s="248"/>
      <c r="AD840" s="248"/>
      <c r="AE840" s="248"/>
      <c r="AF840" s="248"/>
      <c r="AG840" s="248"/>
      <c r="AH840" s="248"/>
      <c r="AI840" s="248"/>
      <c r="AJ840" s="248"/>
      <c r="AK840" s="248"/>
      <c r="AL840" s="248"/>
      <c r="AM840" s="248"/>
      <c r="AN840" s="248"/>
      <c r="AO840" s="248"/>
      <c r="AP840" s="248"/>
      <c r="AQ840" s="248"/>
    </row>
    <row r="841" spans="5:43" ht="18" customHeight="1">
      <c r="E841" s="250" t="s">
        <v>1698</v>
      </c>
      <c r="F841" s="248"/>
      <c r="G841" s="248"/>
      <c r="H841" s="248"/>
      <c r="I841" s="248"/>
      <c r="J841" s="248"/>
      <c r="K841" s="248"/>
      <c r="L841" s="248"/>
      <c r="M841" s="248"/>
      <c r="N841" s="248"/>
      <c r="O841" s="248"/>
      <c r="P841" s="248"/>
      <c r="Q841" s="248"/>
      <c r="R841" s="248"/>
      <c r="S841" s="248"/>
      <c r="T841" s="248"/>
      <c r="U841" s="248"/>
      <c r="V841" s="248"/>
      <c r="W841" s="248"/>
      <c r="X841" s="248"/>
      <c r="Y841" s="248"/>
      <c r="Z841" s="248"/>
      <c r="AA841" s="248"/>
      <c r="AB841" s="248"/>
      <c r="AC841" s="248"/>
      <c r="AD841" s="248"/>
      <c r="AE841" s="248"/>
      <c r="AF841" s="248"/>
      <c r="AG841" s="248"/>
      <c r="AH841" s="248"/>
      <c r="AI841" s="248"/>
      <c r="AJ841" s="248"/>
      <c r="AK841" s="248"/>
      <c r="AL841" s="248"/>
      <c r="AM841" s="248"/>
      <c r="AN841" s="248"/>
      <c r="AO841" s="248"/>
      <c r="AP841" s="248"/>
      <c r="AQ841" s="248"/>
    </row>
    <row r="842" spans="5:43" ht="18" customHeight="1">
      <c r="E842" s="250" t="s">
        <v>1699</v>
      </c>
      <c r="F842" s="248"/>
      <c r="G842" s="248"/>
      <c r="H842" s="248"/>
      <c r="I842" s="248"/>
      <c r="J842" s="248"/>
      <c r="K842" s="248"/>
      <c r="L842" s="248"/>
      <c r="M842" s="248"/>
      <c r="N842" s="248"/>
      <c r="O842" s="248"/>
      <c r="P842" s="248"/>
      <c r="Q842" s="248"/>
      <c r="R842" s="248"/>
      <c r="S842" s="248"/>
      <c r="T842" s="248"/>
      <c r="U842" s="248"/>
      <c r="V842" s="248"/>
      <c r="W842" s="248"/>
      <c r="X842" s="248"/>
      <c r="Y842" s="248"/>
      <c r="Z842" s="248"/>
      <c r="AA842" s="248"/>
      <c r="AB842" s="248"/>
      <c r="AC842" s="248"/>
      <c r="AD842" s="248"/>
      <c r="AE842" s="248"/>
      <c r="AF842" s="248"/>
      <c r="AG842" s="248"/>
      <c r="AH842" s="248"/>
      <c r="AI842" s="248"/>
      <c r="AJ842" s="248"/>
      <c r="AK842" s="248"/>
      <c r="AL842" s="248"/>
      <c r="AM842" s="248"/>
      <c r="AN842" s="248"/>
      <c r="AO842" s="248"/>
      <c r="AP842" s="248"/>
      <c r="AQ842" s="248"/>
    </row>
    <row r="843" spans="5:43" ht="18" customHeight="1">
      <c r="E843" s="250" t="s">
        <v>1700</v>
      </c>
      <c r="F843" s="248"/>
      <c r="G843" s="248"/>
      <c r="H843" s="248"/>
      <c r="I843" s="248"/>
      <c r="J843" s="248"/>
      <c r="K843" s="248"/>
      <c r="L843" s="248"/>
      <c r="M843" s="248"/>
      <c r="N843" s="248"/>
      <c r="O843" s="248"/>
      <c r="P843" s="248"/>
      <c r="Q843" s="248"/>
      <c r="R843" s="248"/>
      <c r="S843" s="248"/>
      <c r="T843" s="248"/>
      <c r="U843" s="248"/>
      <c r="V843" s="248"/>
      <c r="W843" s="248"/>
      <c r="X843" s="248"/>
      <c r="Y843" s="248"/>
      <c r="Z843" s="248"/>
      <c r="AA843" s="248"/>
      <c r="AB843" s="248"/>
      <c r="AC843" s="248"/>
      <c r="AD843" s="248"/>
      <c r="AE843" s="248"/>
      <c r="AF843" s="248"/>
      <c r="AG843" s="248"/>
      <c r="AH843" s="248"/>
      <c r="AI843" s="248"/>
      <c r="AJ843" s="248"/>
      <c r="AK843" s="248"/>
      <c r="AL843" s="248"/>
      <c r="AM843" s="248"/>
      <c r="AN843" s="248"/>
      <c r="AO843" s="248"/>
      <c r="AP843" s="248"/>
      <c r="AQ843" s="248"/>
    </row>
    <row r="844" spans="5:43" ht="18" customHeight="1">
      <c r="E844" s="250" t="s">
        <v>1380</v>
      </c>
      <c r="F844" s="248"/>
      <c r="G844" s="248"/>
      <c r="H844" s="248"/>
      <c r="I844" s="248"/>
      <c r="J844" s="248"/>
      <c r="K844" s="248"/>
      <c r="L844" s="248"/>
      <c r="M844" s="248"/>
      <c r="N844" s="248"/>
      <c r="O844" s="248"/>
      <c r="P844" s="248"/>
      <c r="Q844" s="248"/>
      <c r="R844" s="248"/>
      <c r="S844" s="248"/>
      <c r="T844" s="248"/>
      <c r="U844" s="248"/>
      <c r="V844" s="248"/>
      <c r="W844" s="248"/>
      <c r="X844" s="248"/>
      <c r="Y844" s="248"/>
      <c r="Z844" s="248"/>
      <c r="AA844" s="248"/>
      <c r="AB844" s="248"/>
      <c r="AC844" s="248"/>
      <c r="AD844" s="248"/>
      <c r="AE844" s="248"/>
      <c r="AF844" s="248"/>
      <c r="AG844" s="248"/>
      <c r="AH844" s="248"/>
      <c r="AI844" s="248"/>
      <c r="AJ844" s="248"/>
      <c r="AK844" s="248"/>
      <c r="AL844" s="248"/>
      <c r="AM844" s="248"/>
      <c r="AN844" s="248"/>
      <c r="AO844" s="248"/>
      <c r="AP844" s="248"/>
      <c r="AQ844" s="248"/>
    </row>
    <row r="845" spans="5:43" ht="18" customHeight="1">
      <c r="E845" s="250" t="s">
        <v>1701</v>
      </c>
      <c r="F845" s="248"/>
      <c r="G845" s="248"/>
      <c r="H845" s="248"/>
      <c r="I845" s="248"/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W845" s="248"/>
      <c r="X845" s="248"/>
      <c r="Y845" s="248"/>
      <c r="Z845" s="248"/>
      <c r="AA845" s="248"/>
      <c r="AB845" s="248"/>
      <c r="AC845" s="248"/>
      <c r="AD845" s="248"/>
      <c r="AE845" s="248"/>
      <c r="AF845" s="248"/>
      <c r="AG845" s="248"/>
      <c r="AH845" s="248"/>
      <c r="AI845" s="248"/>
      <c r="AJ845" s="248"/>
      <c r="AK845" s="248"/>
      <c r="AL845" s="248"/>
      <c r="AM845" s="248"/>
      <c r="AN845" s="248"/>
      <c r="AO845" s="248"/>
      <c r="AP845" s="248"/>
      <c r="AQ845" s="248"/>
    </row>
    <row r="846" spans="5:43" ht="18" customHeight="1">
      <c r="E846" s="250" t="s">
        <v>1702</v>
      </c>
      <c r="F846" s="248"/>
      <c r="G846" s="248"/>
      <c r="H846" s="248"/>
      <c r="I846" s="248"/>
      <c r="J846" s="248"/>
      <c r="K846" s="248"/>
      <c r="L846" s="248"/>
      <c r="M846" s="248"/>
      <c r="N846" s="248"/>
      <c r="O846" s="248"/>
      <c r="P846" s="248"/>
      <c r="Q846" s="248"/>
      <c r="R846" s="248"/>
      <c r="S846" s="248"/>
      <c r="T846" s="248"/>
      <c r="U846" s="248"/>
      <c r="V846" s="248"/>
      <c r="W846" s="248"/>
      <c r="X846" s="248"/>
      <c r="Y846" s="248"/>
      <c r="Z846" s="248"/>
      <c r="AA846" s="248"/>
      <c r="AB846" s="248"/>
      <c r="AC846" s="248"/>
      <c r="AD846" s="248"/>
      <c r="AE846" s="248"/>
      <c r="AF846" s="248"/>
      <c r="AG846" s="248"/>
      <c r="AH846" s="248"/>
      <c r="AI846" s="248"/>
      <c r="AJ846" s="248"/>
      <c r="AK846" s="248"/>
      <c r="AL846" s="248"/>
      <c r="AM846" s="248"/>
      <c r="AN846" s="248"/>
      <c r="AO846" s="248"/>
      <c r="AP846" s="248"/>
      <c r="AQ846" s="248"/>
    </row>
    <row r="847" spans="5:43" ht="18" customHeight="1">
      <c r="E847" s="250" t="s">
        <v>1703</v>
      </c>
      <c r="F847" s="248"/>
      <c r="G847" s="248"/>
      <c r="H847" s="248"/>
      <c r="I847" s="248"/>
      <c r="J847" s="248"/>
      <c r="K847" s="248"/>
      <c r="L847" s="248"/>
      <c r="M847" s="248"/>
      <c r="N847" s="248"/>
      <c r="O847" s="248"/>
      <c r="P847" s="248"/>
      <c r="Q847" s="248"/>
      <c r="R847" s="248"/>
      <c r="S847" s="248"/>
      <c r="T847" s="248"/>
      <c r="U847" s="248"/>
      <c r="V847" s="248"/>
      <c r="W847" s="248"/>
      <c r="X847" s="248"/>
      <c r="Y847" s="248"/>
      <c r="Z847" s="248"/>
      <c r="AA847" s="248"/>
      <c r="AB847" s="248"/>
      <c r="AC847" s="248"/>
      <c r="AD847" s="248"/>
      <c r="AE847" s="248"/>
      <c r="AF847" s="248"/>
      <c r="AG847" s="248"/>
      <c r="AH847" s="248"/>
      <c r="AI847" s="248"/>
      <c r="AJ847" s="248"/>
      <c r="AK847" s="248"/>
      <c r="AL847" s="248"/>
      <c r="AM847" s="248"/>
      <c r="AN847" s="248"/>
      <c r="AO847" s="248"/>
      <c r="AP847" s="248"/>
      <c r="AQ847" s="248"/>
    </row>
    <row r="848" spans="5:43" ht="18" customHeight="1">
      <c r="E848" s="250" t="s">
        <v>1704</v>
      </c>
      <c r="F848" s="248"/>
      <c r="G848" s="248"/>
      <c r="H848" s="248"/>
      <c r="I848" s="248"/>
      <c r="J848" s="248"/>
      <c r="K848" s="248"/>
      <c r="L848" s="248"/>
      <c r="M848" s="248"/>
      <c r="N848" s="248"/>
      <c r="O848" s="248"/>
      <c r="P848" s="248"/>
      <c r="Q848" s="248"/>
      <c r="R848" s="248"/>
      <c r="S848" s="248"/>
      <c r="T848" s="248"/>
      <c r="U848" s="248"/>
      <c r="V848" s="248"/>
      <c r="W848" s="248"/>
      <c r="X848" s="248"/>
      <c r="Y848" s="248"/>
      <c r="Z848" s="248"/>
      <c r="AA848" s="248"/>
      <c r="AB848" s="248"/>
      <c r="AC848" s="248"/>
      <c r="AD848" s="248"/>
      <c r="AE848" s="248"/>
      <c r="AF848" s="248"/>
      <c r="AG848" s="248"/>
      <c r="AH848" s="248"/>
      <c r="AI848" s="248"/>
      <c r="AJ848" s="248"/>
      <c r="AK848" s="248"/>
      <c r="AL848" s="248"/>
      <c r="AM848" s="248"/>
      <c r="AN848" s="248"/>
      <c r="AO848" s="248"/>
      <c r="AP848" s="248"/>
      <c r="AQ848" s="248"/>
    </row>
    <row r="849" spans="5:43" ht="18" customHeight="1">
      <c r="E849" s="250" t="s">
        <v>1705</v>
      </c>
      <c r="F849" s="248"/>
      <c r="G849" s="248"/>
      <c r="H849" s="248"/>
      <c r="I849" s="248"/>
      <c r="J849" s="248"/>
      <c r="K849" s="248"/>
      <c r="L849" s="248"/>
      <c r="M849" s="248"/>
      <c r="N849" s="248"/>
      <c r="O849" s="248"/>
      <c r="P849" s="248"/>
      <c r="Q849" s="248"/>
      <c r="R849" s="248"/>
      <c r="S849" s="248"/>
      <c r="T849" s="248"/>
      <c r="U849" s="248"/>
      <c r="V849" s="248"/>
      <c r="W849" s="248"/>
      <c r="X849" s="248"/>
      <c r="Y849" s="248"/>
      <c r="Z849" s="248"/>
      <c r="AA849" s="248"/>
      <c r="AB849" s="248"/>
      <c r="AC849" s="248"/>
      <c r="AD849" s="248"/>
      <c r="AE849" s="248"/>
      <c r="AF849" s="248"/>
      <c r="AG849" s="248"/>
      <c r="AH849" s="248"/>
      <c r="AI849" s="248"/>
      <c r="AJ849" s="248"/>
      <c r="AK849" s="248"/>
      <c r="AL849" s="248"/>
      <c r="AM849" s="248"/>
      <c r="AN849" s="248"/>
      <c r="AO849" s="248"/>
      <c r="AP849" s="248"/>
      <c r="AQ849" s="248"/>
    </row>
    <row r="850" spans="5:43" ht="18" customHeight="1">
      <c r="E850" s="250" t="s">
        <v>1380</v>
      </c>
      <c r="F850" s="248"/>
      <c r="G850" s="248"/>
      <c r="H850" s="248"/>
      <c r="I850" s="248"/>
      <c r="J850" s="248"/>
      <c r="K850" s="248"/>
      <c r="L850" s="248"/>
      <c r="M850" s="248"/>
      <c r="N850" s="248"/>
      <c r="O850" s="248"/>
      <c r="P850" s="248"/>
      <c r="Q850" s="248"/>
      <c r="R850" s="248"/>
      <c r="S850" s="248"/>
      <c r="T850" s="248"/>
      <c r="U850" s="248"/>
      <c r="V850" s="248"/>
      <c r="W850" s="248"/>
      <c r="X850" s="248"/>
      <c r="Y850" s="248"/>
      <c r="Z850" s="248"/>
      <c r="AA850" s="248"/>
      <c r="AB850" s="248"/>
      <c r="AC850" s="248"/>
      <c r="AD850" s="248"/>
      <c r="AE850" s="248"/>
      <c r="AF850" s="248"/>
      <c r="AG850" s="248"/>
      <c r="AH850" s="248"/>
      <c r="AI850" s="248"/>
      <c r="AJ850" s="248"/>
      <c r="AK850" s="248"/>
      <c r="AL850" s="248"/>
      <c r="AM850" s="248"/>
      <c r="AN850" s="248"/>
      <c r="AO850" s="248"/>
      <c r="AP850" s="248"/>
      <c r="AQ850" s="248"/>
    </row>
    <row r="851" spans="5:43" ht="18" customHeight="1">
      <c r="E851" s="250" t="s">
        <v>1420</v>
      </c>
      <c r="F851" s="248"/>
      <c r="G851" s="248"/>
      <c r="H851" s="248"/>
      <c r="I851" s="248"/>
      <c r="J851" s="248"/>
      <c r="K851" s="248"/>
      <c r="L851" s="248"/>
      <c r="M851" s="248"/>
      <c r="N851" s="248"/>
      <c r="O851" s="248"/>
      <c r="P851" s="248"/>
      <c r="Q851" s="248"/>
      <c r="R851" s="248"/>
      <c r="S851" s="248"/>
      <c r="T851" s="248"/>
      <c r="U851" s="248"/>
      <c r="V851" s="248"/>
      <c r="W851" s="248"/>
      <c r="X851" s="248"/>
      <c r="Y851" s="248"/>
      <c r="Z851" s="248"/>
      <c r="AA851" s="248"/>
      <c r="AB851" s="248"/>
      <c r="AC851" s="248"/>
      <c r="AD851" s="248"/>
      <c r="AE851" s="248"/>
      <c r="AF851" s="248"/>
      <c r="AG851" s="248"/>
      <c r="AH851" s="248"/>
      <c r="AI851" s="248"/>
      <c r="AJ851" s="248"/>
      <c r="AK851" s="248"/>
      <c r="AL851" s="248"/>
      <c r="AM851" s="248"/>
      <c r="AN851" s="248"/>
      <c r="AO851" s="248"/>
      <c r="AP851" s="248"/>
      <c r="AQ851" s="248"/>
    </row>
    <row r="852" spans="5:43" ht="18" customHeight="1">
      <c r="E852" s="250" t="s">
        <v>1414</v>
      </c>
      <c r="F852" s="248"/>
      <c r="G852" s="248"/>
      <c r="H852" s="248"/>
      <c r="I852" s="248"/>
      <c r="J852" s="248"/>
      <c r="K852" s="248"/>
      <c r="L852" s="248"/>
      <c r="M852" s="248"/>
      <c r="N852" s="248"/>
      <c r="O852" s="248"/>
      <c r="P852" s="248"/>
      <c r="Q852" s="248"/>
      <c r="R852" s="248"/>
      <c r="S852" s="248"/>
      <c r="T852" s="248"/>
      <c r="U852" s="248"/>
      <c r="V852" s="248"/>
      <c r="W852" s="248"/>
      <c r="X852" s="248"/>
      <c r="Y852" s="248"/>
      <c r="Z852" s="248"/>
      <c r="AA852" s="248"/>
      <c r="AB852" s="248"/>
      <c r="AC852" s="248"/>
      <c r="AD852" s="248"/>
      <c r="AE852" s="248"/>
      <c r="AF852" s="248"/>
      <c r="AG852" s="248"/>
      <c r="AH852" s="248"/>
      <c r="AI852" s="248"/>
      <c r="AJ852" s="248"/>
      <c r="AK852" s="248"/>
      <c r="AL852" s="248"/>
      <c r="AM852" s="248"/>
      <c r="AN852" s="248"/>
      <c r="AO852" s="248"/>
      <c r="AP852" s="248"/>
      <c r="AQ852" s="248"/>
    </row>
    <row r="853" spans="5:43" ht="18" customHeight="1">
      <c r="E853" s="250" t="s">
        <v>1706</v>
      </c>
      <c r="F853" s="248"/>
      <c r="G853" s="248"/>
      <c r="H853" s="248"/>
      <c r="I853" s="248"/>
      <c r="J853" s="248"/>
      <c r="K853" s="248"/>
      <c r="L853" s="248"/>
      <c r="M853" s="248"/>
      <c r="N853" s="248"/>
      <c r="O853" s="248"/>
      <c r="P853" s="248"/>
      <c r="Q853" s="248"/>
      <c r="R853" s="248"/>
      <c r="S853" s="248"/>
      <c r="T853" s="248"/>
      <c r="U853" s="248"/>
      <c r="V853" s="248"/>
      <c r="W853" s="248"/>
      <c r="X853" s="248"/>
      <c r="Y853" s="248"/>
      <c r="Z853" s="248"/>
      <c r="AA853" s="248"/>
      <c r="AB853" s="248"/>
      <c r="AC853" s="248"/>
      <c r="AD853" s="248"/>
      <c r="AE853" s="248"/>
      <c r="AF853" s="248"/>
      <c r="AG853" s="248"/>
      <c r="AH853" s="248"/>
      <c r="AI853" s="248"/>
      <c r="AJ853" s="248"/>
      <c r="AK853" s="248"/>
      <c r="AL853" s="248"/>
      <c r="AM853" s="248"/>
      <c r="AN853" s="248"/>
      <c r="AO853" s="248"/>
      <c r="AP853" s="248"/>
      <c r="AQ853" s="248"/>
    </row>
    <row r="854" spans="5:43" ht="18" customHeight="1">
      <c r="E854" s="251" t="s">
        <v>1682</v>
      </c>
      <c r="F854" s="248"/>
      <c r="G854" s="248"/>
      <c r="H854" s="248"/>
      <c r="I854" s="248"/>
      <c r="J854" s="248"/>
      <c r="K854" s="248"/>
      <c r="L854" s="248"/>
      <c r="M854" s="248"/>
      <c r="N854" s="248"/>
      <c r="O854" s="248"/>
      <c r="P854" s="248"/>
      <c r="Q854" s="248"/>
      <c r="R854" s="248"/>
      <c r="S854" s="248"/>
      <c r="T854" s="248"/>
      <c r="U854" s="248"/>
      <c r="V854" s="248"/>
      <c r="W854" s="248"/>
      <c r="X854" s="248"/>
      <c r="Y854" s="248"/>
      <c r="Z854" s="248"/>
      <c r="AA854" s="248"/>
      <c r="AB854" s="248"/>
      <c r="AC854" s="248"/>
      <c r="AD854" s="248"/>
      <c r="AE854" s="248"/>
      <c r="AF854" s="248"/>
      <c r="AG854" s="248"/>
      <c r="AH854" s="248"/>
      <c r="AI854" s="248"/>
      <c r="AJ854" s="248"/>
      <c r="AK854" s="248"/>
      <c r="AL854" s="248"/>
      <c r="AM854" s="248"/>
      <c r="AN854" s="248"/>
      <c r="AO854" s="248"/>
      <c r="AP854" s="248"/>
      <c r="AQ854" s="248"/>
    </row>
    <row r="855" spans="5:43" ht="18" customHeight="1">
      <c r="E855" s="250" t="s">
        <v>1683</v>
      </c>
      <c r="F855" s="248"/>
      <c r="G855" s="248"/>
      <c r="H855" s="248"/>
      <c r="I855" s="248"/>
      <c r="J855" s="248"/>
      <c r="K855" s="248"/>
      <c r="L855" s="248"/>
      <c r="M855" s="248"/>
      <c r="N855" s="248"/>
      <c r="O855" s="248"/>
      <c r="P855" s="248"/>
      <c r="Q855" s="248"/>
      <c r="R855" s="248"/>
      <c r="S855" s="248"/>
      <c r="T855" s="248"/>
      <c r="U855" s="248"/>
      <c r="V855" s="248"/>
      <c r="W855" s="248"/>
      <c r="X855" s="248"/>
      <c r="Y855" s="248"/>
      <c r="Z855" s="248"/>
      <c r="AA855" s="248"/>
      <c r="AB855" s="248"/>
      <c r="AC855" s="248"/>
      <c r="AD855" s="248"/>
      <c r="AE855" s="248"/>
      <c r="AF855" s="248"/>
      <c r="AG855" s="248"/>
      <c r="AH855" s="248"/>
      <c r="AI855" s="248"/>
      <c r="AJ855" s="248"/>
      <c r="AK855" s="248"/>
      <c r="AL855" s="248"/>
      <c r="AM855" s="248"/>
      <c r="AN855" s="248"/>
      <c r="AO855" s="248"/>
      <c r="AP855" s="248"/>
      <c r="AQ855" s="248"/>
    </row>
    <row r="856" spans="5:43" ht="18" customHeight="1">
      <c r="E856" s="250" t="s">
        <v>1707</v>
      </c>
      <c r="F856" s="248"/>
      <c r="G856" s="248"/>
      <c r="H856" s="248"/>
      <c r="I856" s="248"/>
      <c r="J856" s="248"/>
      <c r="K856" s="248"/>
      <c r="L856" s="248"/>
      <c r="M856" s="248"/>
      <c r="N856" s="248"/>
      <c r="O856" s="248"/>
      <c r="P856" s="248"/>
      <c r="Q856" s="248"/>
      <c r="R856" s="248"/>
      <c r="S856" s="248"/>
      <c r="T856" s="248"/>
      <c r="U856" s="248"/>
      <c r="V856" s="248"/>
      <c r="W856" s="248"/>
      <c r="X856" s="248"/>
      <c r="Y856" s="248"/>
      <c r="Z856" s="248"/>
      <c r="AA856" s="248"/>
      <c r="AB856" s="248"/>
      <c r="AC856" s="248"/>
      <c r="AD856" s="248"/>
      <c r="AE856" s="248"/>
      <c r="AF856" s="248"/>
      <c r="AG856" s="248"/>
      <c r="AH856" s="248"/>
      <c r="AI856" s="248"/>
      <c r="AJ856" s="248"/>
      <c r="AK856" s="248"/>
      <c r="AL856" s="248"/>
      <c r="AM856" s="248"/>
      <c r="AN856" s="248"/>
      <c r="AO856" s="248"/>
      <c r="AP856" s="248"/>
      <c r="AQ856" s="248"/>
    </row>
    <row r="857" spans="5:43" ht="18" customHeight="1">
      <c r="E857" s="250" t="s">
        <v>1708</v>
      </c>
      <c r="F857" s="248"/>
      <c r="G857" s="248"/>
      <c r="H857" s="248"/>
      <c r="I857" s="248"/>
      <c r="J857" s="248"/>
      <c r="K857" s="248"/>
      <c r="L857" s="248"/>
      <c r="M857" s="248"/>
      <c r="N857" s="248"/>
      <c r="O857" s="248"/>
      <c r="P857" s="248"/>
      <c r="Q857" s="248"/>
      <c r="R857" s="248"/>
      <c r="S857" s="248"/>
      <c r="T857" s="248"/>
      <c r="U857" s="248"/>
      <c r="V857" s="248"/>
      <c r="W857" s="248"/>
      <c r="X857" s="248"/>
      <c r="Y857" s="248"/>
      <c r="Z857" s="248"/>
      <c r="AA857" s="248"/>
      <c r="AB857" s="248"/>
      <c r="AC857" s="248"/>
      <c r="AD857" s="248"/>
      <c r="AE857" s="248"/>
      <c r="AF857" s="248"/>
      <c r="AG857" s="248"/>
      <c r="AH857" s="248"/>
      <c r="AI857" s="248"/>
      <c r="AJ857" s="248"/>
      <c r="AK857" s="248"/>
      <c r="AL857" s="248"/>
      <c r="AM857" s="248"/>
      <c r="AN857" s="248"/>
      <c r="AO857" s="248"/>
      <c r="AP857" s="248"/>
      <c r="AQ857" s="248"/>
    </row>
    <row r="858" spans="5:43" ht="18" customHeight="1">
      <c r="E858" s="250" t="s">
        <v>1380</v>
      </c>
      <c r="F858" s="248"/>
      <c r="G858" s="248"/>
      <c r="H858" s="248"/>
      <c r="I858" s="248"/>
      <c r="J858" s="248"/>
      <c r="K858" s="248"/>
      <c r="L858" s="248"/>
      <c r="M858" s="248"/>
      <c r="N858" s="248"/>
      <c r="O858" s="248"/>
      <c r="P858" s="248"/>
      <c r="Q858" s="248"/>
      <c r="R858" s="248"/>
      <c r="S858" s="248"/>
      <c r="T858" s="248"/>
      <c r="U858" s="248"/>
      <c r="V858" s="248"/>
      <c r="W858" s="248"/>
      <c r="X858" s="248"/>
      <c r="Y858" s="248"/>
      <c r="Z858" s="248"/>
      <c r="AA858" s="248"/>
      <c r="AB858" s="248"/>
      <c r="AC858" s="248"/>
      <c r="AD858" s="248"/>
      <c r="AE858" s="248"/>
      <c r="AF858" s="248"/>
      <c r="AG858" s="248"/>
      <c r="AH858" s="248"/>
      <c r="AI858" s="248"/>
      <c r="AJ858" s="248"/>
      <c r="AK858" s="248"/>
      <c r="AL858" s="248"/>
      <c r="AM858" s="248"/>
      <c r="AN858" s="248"/>
      <c r="AO858" s="248"/>
      <c r="AP858" s="248"/>
      <c r="AQ858" s="248"/>
    </row>
    <row r="859" spans="5:43" ht="18" customHeight="1">
      <c r="E859" s="250" t="s">
        <v>1420</v>
      </c>
      <c r="F859" s="248"/>
      <c r="G859" s="248"/>
      <c r="H859" s="248"/>
      <c r="I859" s="248"/>
      <c r="J859" s="248"/>
      <c r="K859" s="248"/>
      <c r="L859" s="248"/>
      <c r="M859" s="248"/>
      <c r="N859" s="248"/>
      <c r="O859" s="248"/>
      <c r="P859" s="248"/>
      <c r="Q859" s="248"/>
      <c r="R859" s="248"/>
      <c r="S859" s="248"/>
      <c r="T859" s="248"/>
      <c r="U859" s="248"/>
      <c r="V859" s="248"/>
      <c r="W859" s="248"/>
      <c r="X859" s="248"/>
      <c r="Y859" s="248"/>
      <c r="Z859" s="248"/>
      <c r="AA859" s="248"/>
      <c r="AB859" s="248"/>
      <c r="AC859" s="248"/>
      <c r="AD859" s="248"/>
      <c r="AE859" s="248"/>
      <c r="AF859" s="248"/>
      <c r="AG859" s="248"/>
      <c r="AH859" s="248"/>
      <c r="AI859" s="248"/>
      <c r="AJ859" s="248"/>
      <c r="AK859" s="248"/>
      <c r="AL859" s="248"/>
      <c r="AM859" s="248"/>
      <c r="AN859" s="248"/>
      <c r="AO859" s="248"/>
      <c r="AP859" s="248"/>
      <c r="AQ859" s="248"/>
    </row>
    <row r="860" spans="5:43" ht="18" customHeight="1">
      <c r="E860" s="250"/>
      <c r="F860" s="248"/>
      <c r="G860" s="248"/>
      <c r="H860" s="248"/>
      <c r="I860" s="248"/>
      <c r="J860" s="248"/>
      <c r="K860" s="248"/>
      <c r="L860" s="248"/>
      <c r="M860" s="248"/>
      <c r="N860" s="248"/>
      <c r="O860" s="248"/>
      <c r="P860" s="248"/>
      <c r="Q860" s="248"/>
      <c r="R860" s="248"/>
      <c r="S860" s="248"/>
      <c r="T860" s="248"/>
      <c r="U860" s="248"/>
      <c r="V860" s="248"/>
      <c r="W860" s="248"/>
      <c r="X860" s="248"/>
      <c r="Y860" s="248"/>
      <c r="Z860" s="248"/>
      <c r="AA860" s="248"/>
      <c r="AB860" s="248"/>
      <c r="AC860" s="248"/>
      <c r="AD860" s="248"/>
      <c r="AE860" s="248"/>
      <c r="AF860" s="248"/>
      <c r="AG860" s="248"/>
      <c r="AH860" s="248"/>
      <c r="AI860" s="248"/>
      <c r="AJ860" s="248"/>
      <c r="AK860" s="248"/>
      <c r="AL860" s="248"/>
      <c r="AM860" s="248"/>
      <c r="AN860" s="248"/>
      <c r="AO860" s="248"/>
      <c r="AP860" s="248"/>
      <c r="AQ860" s="248"/>
    </row>
    <row r="861" spans="5:43" ht="18" customHeight="1">
      <c r="E861" s="251" t="s">
        <v>1686</v>
      </c>
      <c r="F861" s="248"/>
      <c r="G861" s="248"/>
      <c r="H861" s="248"/>
      <c r="I861" s="248"/>
      <c r="J861" s="248"/>
      <c r="K861" s="248"/>
      <c r="L861" s="248"/>
      <c r="M861" s="248"/>
      <c r="N861" s="248"/>
      <c r="O861" s="248"/>
      <c r="P861" s="248"/>
      <c r="Q861" s="248"/>
      <c r="R861" s="248"/>
      <c r="S861" s="248"/>
      <c r="T861" s="248"/>
      <c r="U861" s="248"/>
      <c r="V861" s="248"/>
      <c r="W861" s="248"/>
      <c r="X861" s="248"/>
      <c r="Y861" s="248"/>
      <c r="Z861" s="248"/>
      <c r="AA861" s="248"/>
      <c r="AB861" s="248"/>
      <c r="AC861" s="248"/>
      <c r="AD861" s="248"/>
      <c r="AE861" s="248"/>
      <c r="AF861" s="248"/>
      <c r="AG861" s="248"/>
      <c r="AH861" s="248"/>
      <c r="AI861" s="248"/>
      <c r="AJ861" s="248"/>
      <c r="AK861" s="248"/>
      <c r="AL861" s="248"/>
      <c r="AM861" s="248"/>
      <c r="AN861" s="248"/>
      <c r="AO861" s="248"/>
      <c r="AP861" s="248"/>
      <c r="AQ861" s="248"/>
    </row>
    <row r="862" spans="5:43" ht="18" customHeight="1">
      <c r="E862" s="250" t="s">
        <v>1687</v>
      </c>
      <c r="F862" s="248"/>
      <c r="G862" s="248"/>
      <c r="H862" s="248"/>
      <c r="I862" s="248"/>
      <c r="J862" s="248"/>
      <c r="K862" s="248"/>
      <c r="L862" s="248"/>
      <c r="M862" s="248"/>
      <c r="N862" s="248"/>
      <c r="O862" s="248"/>
      <c r="P862" s="248"/>
      <c r="Q862" s="248"/>
      <c r="R862" s="248"/>
      <c r="S862" s="248"/>
      <c r="T862" s="248"/>
      <c r="U862" s="248"/>
      <c r="V862" s="248"/>
      <c r="W862" s="248"/>
      <c r="X862" s="248"/>
      <c r="Y862" s="248"/>
      <c r="Z862" s="248"/>
      <c r="AA862" s="248"/>
      <c r="AB862" s="248"/>
      <c r="AC862" s="248"/>
      <c r="AD862" s="248"/>
      <c r="AE862" s="248"/>
      <c r="AF862" s="248"/>
      <c r="AG862" s="248"/>
      <c r="AH862" s="248"/>
      <c r="AI862" s="248"/>
      <c r="AJ862" s="248"/>
      <c r="AK862" s="248"/>
      <c r="AL862" s="248"/>
      <c r="AM862" s="248"/>
      <c r="AN862" s="248"/>
      <c r="AO862" s="248"/>
      <c r="AP862" s="248"/>
      <c r="AQ862" s="248"/>
    </row>
    <row r="863" spans="5:43" ht="18" customHeight="1">
      <c r="E863" s="250" t="s">
        <v>1688</v>
      </c>
      <c r="F863" s="248"/>
      <c r="G863" s="248"/>
      <c r="H863" s="248"/>
      <c r="I863" s="248"/>
      <c r="J863" s="248"/>
      <c r="K863" s="248"/>
      <c r="L863" s="248"/>
      <c r="M863" s="248"/>
      <c r="N863" s="248"/>
      <c r="O863" s="248"/>
      <c r="P863" s="248"/>
      <c r="Q863" s="248"/>
      <c r="R863" s="248"/>
      <c r="S863" s="248"/>
      <c r="T863" s="248"/>
      <c r="U863" s="248"/>
      <c r="V863" s="248"/>
      <c r="W863" s="248"/>
      <c r="X863" s="248"/>
      <c r="Y863" s="248"/>
      <c r="Z863" s="248"/>
      <c r="AA863" s="248"/>
      <c r="AB863" s="248"/>
      <c r="AC863" s="248"/>
      <c r="AD863" s="248"/>
      <c r="AE863" s="248"/>
      <c r="AF863" s="248"/>
      <c r="AG863" s="248"/>
      <c r="AH863" s="248"/>
      <c r="AI863" s="248"/>
      <c r="AJ863" s="248"/>
      <c r="AK863" s="248"/>
      <c r="AL863" s="248"/>
      <c r="AM863" s="248"/>
      <c r="AN863" s="248"/>
      <c r="AO863" s="248"/>
      <c r="AP863" s="248"/>
      <c r="AQ863" s="248"/>
    </row>
    <row r="864" spans="5:43" ht="18" customHeight="1">
      <c r="E864" s="250"/>
      <c r="F864" s="248"/>
      <c r="G864" s="248"/>
      <c r="H864" s="248"/>
      <c r="I864" s="248"/>
      <c r="J864" s="248"/>
      <c r="K864" s="248"/>
      <c r="L864" s="248"/>
      <c r="M864" s="248"/>
      <c r="N864" s="248"/>
      <c r="O864" s="248"/>
      <c r="P864" s="248"/>
      <c r="Q864" s="248"/>
      <c r="R864" s="248"/>
      <c r="S864" s="248"/>
      <c r="T864" s="248"/>
      <c r="U864" s="248"/>
      <c r="V864" s="248"/>
      <c r="W864" s="248"/>
      <c r="X864" s="248"/>
      <c r="Y864" s="248"/>
      <c r="Z864" s="248"/>
      <c r="AA864" s="248"/>
      <c r="AB864" s="248"/>
      <c r="AC864" s="248"/>
      <c r="AD864" s="248"/>
      <c r="AE864" s="248"/>
      <c r="AF864" s="248"/>
      <c r="AG864" s="248"/>
      <c r="AH864" s="248"/>
      <c r="AI864" s="248"/>
      <c r="AJ864" s="248"/>
      <c r="AK864" s="248"/>
      <c r="AL864" s="248"/>
      <c r="AM864" s="248"/>
      <c r="AN864" s="248"/>
      <c r="AO864" s="248"/>
      <c r="AP864" s="248"/>
      <c r="AQ864" s="248"/>
    </row>
    <row r="865" spans="5:43" ht="18" customHeight="1">
      <c r="E865" s="251" t="s">
        <v>1689</v>
      </c>
      <c r="F865" s="248"/>
      <c r="G865" s="248"/>
      <c r="H865" s="248"/>
      <c r="I865" s="248"/>
      <c r="J865" s="248"/>
      <c r="K865" s="248"/>
      <c r="L865" s="248"/>
      <c r="M865" s="248"/>
      <c r="N865" s="248"/>
      <c r="O865" s="248"/>
      <c r="P865" s="248"/>
      <c r="Q865" s="248"/>
      <c r="R865" s="248"/>
      <c r="S865" s="248"/>
      <c r="T865" s="248"/>
      <c r="U865" s="248"/>
      <c r="V865" s="248"/>
      <c r="W865" s="248"/>
      <c r="X865" s="248"/>
      <c r="Y865" s="248"/>
      <c r="Z865" s="248"/>
      <c r="AA865" s="248"/>
      <c r="AB865" s="248"/>
      <c r="AC865" s="248"/>
      <c r="AD865" s="248"/>
      <c r="AE865" s="248"/>
      <c r="AF865" s="248"/>
      <c r="AG865" s="248"/>
      <c r="AH865" s="248"/>
      <c r="AI865" s="248"/>
      <c r="AJ865" s="248"/>
      <c r="AK865" s="248"/>
      <c r="AL865" s="248"/>
      <c r="AM865" s="248"/>
      <c r="AN865" s="248"/>
      <c r="AO865" s="248"/>
      <c r="AP865" s="248"/>
      <c r="AQ865" s="248"/>
    </row>
    <row r="866" spans="5:43" ht="18" customHeight="1">
      <c r="E866" s="250" t="s">
        <v>1690</v>
      </c>
      <c r="F866" s="248"/>
      <c r="G866" s="248"/>
      <c r="H866" s="248"/>
      <c r="I866" s="248"/>
      <c r="J866" s="248"/>
      <c r="K866" s="248"/>
      <c r="L866" s="248"/>
      <c r="M866" s="248"/>
      <c r="N866" s="248"/>
      <c r="O866" s="248"/>
      <c r="P866" s="248"/>
      <c r="Q866" s="248"/>
      <c r="R866" s="248"/>
      <c r="S866" s="248"/>
      <c r="T866" s="248"/>
      <c r="U866" s="248"/>
      <c r="V866" s="248"/>
      <c r="W866" s="248"/>
      <c r="X866" s="248"/>
      <c r="Y866" s="248"/>
      <c r="Z866" s="248"/>
      <c r="AA866" s="248"/>
      <c r="AB866" s="248"/>
      <c r="AC866" s="248"/>
      <c r="AD866" s="248"/>
      <c r="AE866" s="248"/>
      <c r="AF866" s="248"/>
      <c r="AG866" s="248"/>
      <c r="AH866" s="248"/>
      <c r="AI866" s="248"/>
      <c r="AJ866" s="248"/>
      <c r="AK866" s="248"/>
      <c r="AL866" s="248"/>
      <c r="AM866" s="248"/>
      <c r="AN866" s="248"/>
      <c r="AO866" s="248"/>
      <c r="AP866" s="248"/>
      <c r="AQ866" s="248"/>
    </row>
    <row r="867" spans="5:43" ht="18" customHeight="1">
      <c r="E867" s="250" t="s">
        <v>1709</v>
      </c>
      <c r="F867" s="248"/>
      <c r="G867" s="248"/>
      <c r="H867" s="248"/>
      <c r="I867" s="248"/>
      <c r="J867" s="248"/>
      <c r="K867" s="248"/>
      <c r="L867" s="248"/>
      <c r="M867" s="248"/>
      <c r="N867" s="248"/>
      <c r="O867" s="248"/>
      <c r="P867" s="248"/>
      <c r="Q867" s="248"/>
      <c r="R867" s="248"/>
      <c r="S867" s="248"/>
      <c r="T867" s="248"/>
      <c r="U867" s="248"/>
      <c r="V867" s="248"/>
      <c r="W867" s="248"/>
      <c r="X867" s="248"/>
      <c r="Y867" s="248"/>
      <c r="Z867" s="248"/>
      <c r="AA867" s="248"/>
      <c r="AB867" s="248"/>
      <c r="AC867" s="248"/>
      <c r="AD867" s="248"/>
      <c r="AE867" s="248"/>
      <c r="AF867" s="248"/>
      <c r="AG867" s="248"/>
      <c r="AH867" s="248"/>
      <c r="AI867" s="248"/>
      <c r="AJ867" s="248"/>
      <c r="AK867" s="248"/>
      <c r="AL867" s="248"/>
      <c r="AM867" s="248"/>
      <c r="AN867" s="248"/>
      <c r="AO867" s="248"/>
      <c r="AP867" s="248"/>
      <c r="AQ867" s="248"/>
    </row>
    <row r="868" spans="5:43" ht="18" customHeight="1">
      <c r="E868" s="250" t="s">
        <v>1710</v>
      </c>
      <c r="F868" s="248"/>
      <c r="G868" s="248"/>
      <c r="H868" s="248"/>
      <c r="I868" s="248"/>
      <c r="J868" s="248"/>
      <c r="K868" s="248"/>
      <c r="L868" s="248"/>
      <c r="M868" s="248"/>
      <c r="N868" s="248"/>
      <c r="O868" s="248"/>
      <c r="P868" s="248"/>
      <c r="Q868" s="248"/>
      <c r="R868" s="248"/>
      <c r="S868" s="248"/>
      <c r="T868" s="248"/>
      <c r="U868" s="248"/>
      <c r="V868" s="248"/>
      <c r="W868" s="248"/>
      <c r="X868" s="248"/>
      <c r="Y868" s="248"/>
      <c r="Z868" s="248"/>
      <c r="AA868" s="248"/>
      <c r="AB868" s="248"/>
      <c r="AC868" s="248"/>
      <c r="AD868" s="248"/>
      <c r="AE868" s="248"/>
      <c r="AF868" s="248"/>
      <c r="AG868" s="248"/>
      <c r="AH868" s="248"/>
      <c r="AI868" s="248"/>
      <c r="AJ868" s="248"/>
      <c r="AK868" s="248"/>
      <c r="AL868" s="248"/>
      <c r="AM868" s="248"/>
      <c r="AN868" s="248"/>
      <c r="AO868" s="248"/>
      <c r="AP868" s="248"/>
      <c r="AQ868" s="248"/>
    </row>
    <row r="869" spans="5:43" ht="18" customHeight="1">
      <c r="E869" s="250" t="s">
        <v>1380</v>
      </c>
      <c r="F869" s="248"/>
      <c r="G869" s="248"/>
      <c r="H869" s="248"/>
      <c r="I869" s="248"/>
      <c r="J869" s="248"/>
      <c r="K869" s="248"/>
      <c r="L869" s="248"/>
      <c r="M869" s="248"/>
      <c r="N869" s="248"/>
      <c r="O869" s="248"/>
      <c r="P869" s="248"/>
      <c r="Q869" s="248"/>
      <c r="R869" s="248"/>
      <c r="S869" s="248"/>
      <c r="T869" s="248"/>
      <c r="U869" s="248"/>
      <c r="V869" s="248"/>
      <c r="W869" s="248"/>
      <c r="X869" s="248"/>
      <c r="Y869" s="248"/>
      <c r="Z869" s="248"/>
      <c r="AA869" s="248"/>
      <c r="AB869" s="248"/>
      <c r="AC869" s="248"/>
      <c r="AD869" s="248"/>
      <c r="AE869" s="248"/>
      <c r="AF869" s="248"/>
      <c r="AG869" s="248"/>
      <c r="AH869" s="248"/>
      <c r="AI869" s="248"/>
      <c r="AJ869" s="248"/>
      <c r="AK869" s="248"/>
      <c r="AL869" s="248"/>
      <c r="AM869" s="248"/>
      <c r="AN869" s="248"/>
      <c r="AO869" s="248"/>
      <c r="AP869" s="248"/>
      <c r="AQ869" s="248"/>
    </row>
    <row r="870" spans="5:43" ht="18" customHeight="1">
      <c r="E870" s="250" t="s">
        <v>1420</v>
      </c>
      <c r="F870" s="248"/>
      <c r="G870" s="248"/>
      <c r="H870" s="248"/>
      <c r="I870" s="248"/>
      <c r="J870" s="248"/>
      <c r="K870" s="248"/>
      <c r="L870" s="248"/>
      <c r="M870" s="248"/>
      <c r="N870" s="248"/>
      <c r="O870" s="248"/>
      <c r="P870" s="248"/>
      <c r="Q870" s="248"/>
      <c r="R870" s="248"/>
      <c r="S870" s="248"/>
      <c r="T870" s="248"/>
      <c r="U870" s="248"/>
      <c r="V870" s="248"/>
      <c r="W870" s="248"/>
      <c r="X870" s="248"/>
      <c r="Y870" s="248"/>
      <c r="Z870" s="248"/>
      <c r="AA870" s="248"/>
      <c r="AB870" s="248"/>
      <c r="AC870" s="248"/>
      <c r="AD870" s="248"/>
      <c r="AE870" s="248"/>
      <c r="AF870" s="248"/>
      <c r="AG870" s="248"/>
      <c r="AH870" s="248"/>
      <c r="AI870" s="248"/>
      <c r="AJ870" s="248"/>
      <c r="AK870" s="248"/>
      <c r="AL870" s="248"/>
      <c r="AM870" s="248"/>
      <c r="AN870" s="248"/>
      <c r="AO870" s="248"/>
      <c r="AP870" s="248"/>
      <c r="AQ870" s="248"/>
    </row>
    <row r="871" spans="5:43" ht="18" customHeight="1">
      <c r="E871" s="250"/>
      <c r="F871" s="248"/>
      <c r="G871" s="248"/>
      <c r="H871" s="248"/>
      <c r="I871" s="248"/>
      <c r="J871" s="248"/>
      <c r="K871" s="248"/>
      <c r="L871" s="248"/>
      <c r="M871" s="248"/>
      <c r="N871" s="248"/>
      <c r="O871" s="248"/>
      <c r="P871" s="248"/>
      <c r="Q871" s="248"/>
      <c r="R871" s="248"/>
      <c r="S871" s="248"/>
      <c r="T871" s="248"/>
      <c r="U871" s="248"/>
      <c r="V871" s="248"/>
      <c r="W871" s="248"/>
      <c r="X871" s="248"/>
      <c r="Y871" s="248"/>
      <c r="Z871" s="248"/>
      <c r="AA871" s="248"/>
      <c r="AB871" s="248"/>
      <c r="AC871" s="248"/>
      <c r="AD871" s="248"/>
      <c r="AE871" s="248"/>
      <c r="AF871" s="248"/>
      <c r="AG871" s="248"/>
      <c r="AH871" s="248"/>
      <c r="AI871" s="248"/>
      <c r="AJ871" s="248"/>
      <c r="AK871" s="248"/>
      <c r="AL871" s="248"/>
      <c r="AM871" s="248"/>
      <c r="AN871" s="248"/>
      <c r="AO871" s="248"/>
      <c r="AP871" s="248"/>
      <c r="AQ871" s="248"/>
    </row>
    <row r="872" spans="5:43" ht="18" customHeight="1">
      <c r="E872" s="250" t="s">
        <v>1693</v>
      </c>
      <c r="F872" s="248"/>
      <c r="G872" s="248"/>
      <c r="H872" s="248"/>
      <c r="I872" s="248"/>
      <c r="J872" s="248"/>
      <c r="K872" s="248"/>
      <c r="L872" s="248"/>
      <c r="M872" s="248"/>
      <c r="N872" s="248"/>
      <c r="O872" s="248"/>
      <c r="P872" s="248"/>
      <c r="Q872" s="248"/>
      <c r="R872" s="248"/>
      <c r="S872" s="248"/>
      <c r="T872" s="248"/>
      <c r="U872" s="248"/>
      <c r="V872" s="248"/>
      <c r="W872" s="248"/>
      <c r="X872" s="248"/>
      <c r="Y872" s="248"/>
      <c r="Z872" s="248"/>
      <c r="AA872" s="248"/>
      <c r="AB872" s="248"/>
      <c r="AC872" s="248"/>
      <c r="AD872" s="248"/>
      <c r="AE872" s="248"/>
      <c r="AF872" s="248"/>
      <c r="AG872" s="248"/>
      <c r="AH872" s="248"/>
      <c r="AI872" s="248"/>
      <c r="AJ872" s="248"/>
      <c r="AK872" s="248"/>
      <c r="AL872" s="248"/>
      <c r="AM872" s="248"/>
      <c r="AN872" s="248"/>
      <c r="AO872" s="248"/>
      <c r="AP872" s="248"/>
      <c r="AQ872" s="248"/>
    </row>
    <row r="873" spans="5:43" ht="18" customHeight="1">
      <c r="E873" s="250" t="s">
        <v>1711</v>
      </c>
      <c r="F873" s="248"/>
      <c r="G873" s="248"/>
      <c r="H873" s="248"/>
      <c r="I873" s="248"/>
      <c r="J873" s="248"/>
      <c r="K873" s="248"/>
      <c r="L873" s="248"/>
      <c r="M873" s="248"/>
      <c r="N873" s="248"/>
      <c r="O873" s="248"/>
      <c r="P873" s="248"/>
      <c r="Q873" s="248"/>
      <c r="R873" s="248"/>
      <c r="S873" s="248"/>
      <c r="T873" s="248"/>
      <c r="U873" s="248"/>
      <c r="V873" s="248"/>
      <c r="W873" s="248"/>
      <c r="X873" s="248"/>
      <c r="Y873" s="248"/>
      <c r="Z873" s="248"/>
      <c r="AA873" s="248"/>
      <c r="AB873" s="248"/>
      <c r="AC873" s="248"/>
      <c r="AD873" s="248"/>
      <c r="AE873" s="248"/>
      <c r="AF873" s="248"/>
      <c r="AG873" s="248"/>
      <c r="AH873" s="248"/>
      <c r="AI873" s="248"/>
      <c r="AJ873" s="248"/>
      <c r="AK873" s="248"/>
      <c r="AL873" s="248"/>
      <c r="AM873" s="248"/>
      <c r="AN873" s="248"/>
      <c r="AO873" s="248"/>
      <c r="AP873" s="248"/>
      <c r="AQ873" s="248"/>
    </row>
    <row r="874" spans="5:43" ht="18" customHeight="1">
      <c r="E874" s="250" t="s">
        <v>1712</v>
      </c>
      <c r="F874" s="248"/>
      <c r="G874" s="248"/>
      <c r="H874" s="248"/>
      <c r="I874" s="248"/>
      <c r="J874" s="248"/>
      <c r="K874" s="248"/>
      <c r="L874" s="248"/>
      <c r="M874" s="248"/>
      <c r="N874" s="248"/>
      <c r="O874" s="248"/>
      <c r="P874" s="248"/>
      <c r="Q874" s="248"/>
      <c r="R874" s="248"/>
      <c r="S874" s="248"/>
      <c r="T874" s="248"/>
      <c r="U874" s="248"/>
      <c r="V874" s="248"/>
      <c r="W874" s="248"/>
      <c r="X874" s="248"/>
      <c r="Y874" s="248"/>
      <c r="Z874" s="248"/>
      <c r="AA874" s="248"/>
      <c r="AB874" s="248"/>
      <c r="AC874" s="248"/>
      <c r="AD874" s="248"/>
      <c r="AE874" s="248"/>
      <c r="AF874" s="248"/>
      <c r="AG874" s="248"/>
      <c r="AH874" s="248"/>
      <c r="AI874" s="248"/>
      <c r="AJ874" s="248"/>
      <c r="AK874" s="248"/>
      <c r="AL874" s="248"/>
      <c r="AM874" s="248"/>
      <c r="AN874" s="248"/>
      <c r="AO874" s="248"/>
      <c r="AP874" s="248"/>
      <c r="AQ874" s="248"/>
    </row>
    <row r="875" spans="5:43" ht="18" customHeight="1">
      <c r="E875" s="250" t="s">
        <v>1380</v>
      </c>
      <c r="F875" s="248"/>
      <c r="G875" s="248"/>
      <c r="H875" s="248"/>
      <c r="I875" s="248"/>
      <c r="J875" s="248"/>
      <c r="K875" s="248"/>
      <c r="L875" s="248"/>
      <c r="M875" s="248"/>
      <c r="N875" s="248"/>
      <c r="O875" s="248"/>
      <c r="P875" s="248"/>
      <c r="Q875" s="248"/>
      <c r="R875" s="248"/>
      <c r="S875" s="248"/>
      <c r="T875" s="248"/>
      <c r="U875" s="248"/>
      <c r="V875" s="248"/>
      <c r="W875" s="248"/>
      <c r="X875" s="248"/>
      <c r="Y875" s="248"/>
      <c r="Z875" s="248"/>
      <c r="AA875" s="248"/>
      <c r="AB875" s="248"/>
      <c r="AC875" s="248"/>
      <c r="AD875" s="248"/>
      <c r="AE875" s="248"/>
      <c r="AF875" s="248"/>
      <c r="AG875" s="248"/>
      <c r="AH875" s="248"/>
      <c r="AI875" s="248"/>
      <c r="AJ875" s="248"/>
      <c r="AK875" s="248"/>
      <c r="AL875" s="248"/>
      <c r="AM875" s="248"/>
      <c r="AN875" s="248"/>
      <c r="AO875" s="248"/>
      <c r="AP875" s="248"/>
      <c r="AQ875" s="248"/>
    </row>
    <row r="876" spans="5:43" ht="18" customHeight="1">
      <c r="E876" s="250" t="s">
        <v>1420</v>
      </c>
      <c r="F876" s="248"/>
      <c r="G876" s="248"/>
      <c r="H876" s="248"/>
      <c r="I876" s="248"/>
      <c r="J876" s="248"/>
      <c r="K876" s="248"/>
      <c r="L876" s="248"/>
      <c r="M876" s="248"/>
      <c r="N876" s="248"/>
      <c r="O876" s="248"/>
      <c r="P876" s="248"/>
      <c r="Q876" s="248"/>
      <c r="R876" s="248"/>
      <c r="S876" s="248"/>
      <c r="T876" s="248"/>
      <c r="U876" s="248"/>
      <c r="V876" s="248"/>
      <c r="W876" s="248"/>
      <c r="X876" s="248"/>
      <c r="Y876" s="248"/>
      <c r="Z876" s="248"/>
      <c r="AA876" s="248"/>
      <c r="AB876" s="248"/>
      <c r="AC876" s="248"/>
      <c r="AD876" s="248"/>
      <c r="AE876" s="248"/>
      <c r="AF876" s="248"/>
      <c r="AG876" s="248"/>
      <c r="AH876" s="248"/>
      <c r="AI876" s="248"/>
      <c r="AJ876" s="248"/>
      <c r="AK876" s="248"/>
      <c r="AL876" s="248"/>
      <c r="AM876" s="248"/>
      <c r="AN876" s="248"/>
      <c r="AO876" s="248"/>
      <c r="AP876" s="248"/>
      <c r="AQ876" s="248"/>
    </row>
    <row r="877" spans="5:43" ht="18" customHeight="1">
      <c r="E877" s="250"/>
      <c r="F877" s="248"/>
      <c r="G877" s="248"/>
      <c r="H877" s="248"/>
      <c r="I877" s="248"/>
      <c r="J877" s="248"/>
      <c r="K877" s="248"/>
      <c r="L877" s="248"/>
      <c r="M877" s="248"/>
      <c r="N877" s="248"/>
      <c r="O877" s="248"/>
      <c r="P877" s="248"/>
      <c r="Q877" s="248"/>
      <c r="R877" s="248"/>
      <c r="S877" s="248"/>
      <c r="T877" s="248"/>
      <c r="U877" s="248"/>
      <c r="V877" s="248"/>
      <c r="W877" s="248"/>
      <c r="X877" s="248"/>
      <c r="Y877" s="248"/>
      <c r="Z877" s="248"/>
      <c r="AA877" s="248"/>
      <c r="AB877" s="248"/>
      <c r="AC877" s="248"/>
      <c r="AD877" s="248"/>
      <c r="AE877" s="248"/>
      <c r="AF877" s="248"/>
      <c r="AG877" s="248"/>
      <c r="AH877" s="248"/>
      <c r="AI877" s="248"/>
      <c r="AJ877" s="248"/>
      <c r="AK877" s="248"/>
      <c r="AL877" s="248"/>
      <c r="AM877" s="248"/>
      <c r="AN877" s="248"/>
      <c r="AO877" s="248"/>
      <c r="AP877" s="248"/>
      <c r="AQ877" s="248"/>
    </row>
    <row r="878" spans="5:43" ht="18" customHeight="1">
      <c r="E878" s="250" t="s">
        <v>1713</v>
      </c>
      <c r="F878" s="248"/>
      <c r="G878" s="248"/>
      <c r="H878" s="248"/>
      <c r="I878" s="248"/>
      <c r="J878" s="248"/>
      <c r="K878" s="248"/>
      <c r="L878" s="248"/>
      <c r="M878" s="248"/>
      <c r="N878" s="248"/>
      <c r="O878" s="248"/>
      <c r="P878" s="248"/>
      <c r="Q878" s="248"/>
      <c r="R878" s="248"/>
      <c r="S878" s="248"/>
      <c r="T878" s="248"/>
      <c r="U878" s="248"/>
      <c r="V878" s="248"/>
      <c r="W878" s="248"/>
      <c r="X878" s="248"/>
      <c r="Y878" s="248"/>
      <c r="Z878" s="248"/>
      <c r="AA878" s="248"/>
      <c r="AB878" s="248"/>
      <c r="AC878" s="248"/>
      <c r="AD878" s="248"/>
      <c r="AE878" s="248"/>
      <c r="AF878" s="248"/>
      <c r="AG878" s="248"/>
      <c r="AH878" s="248"/>
      <c r="AI878" s="248"/>
      <c r="AJ878" s="248"/>
      <c r="AK878" s="248"/>
      <c r="AL878" s="248"/>
      <c r="AM878" s="248"/>
      <c r="AN878" s="248"/>
      <c r="AO878" s="248"/>
      <c r="AP878" s="248"/>
      <c r="AQ878" s="248"/>
    </row>
    <row r="879" spans="5:43" ht="18" customHeight="1">
      <c r="E879" s="250" t="s">
        <v>1714</v>
      </c>
      <c r="F879" s="248"/>
      <c r="G879" s="248"/>
      <c r="H879" s="248"/>
      <c r="I879" s="248"/>
      <c r="J879" s="248"/>
      <c r="K879" s="248"/>
      <c r="L879" s="248"/>
      <c r="M879" s="248"/>
      <c r="N879" s="248"/>
      <c r="O879" s="248"/>
      <c r="P879" s="248"/>
      <c r="Q879" s="248"/>
      <c r="R879" s="248"/>
      <c r="S879" s="248"/>
      <c r="T879" s="248"/>
      <c r="U879" s="248"/>
      <c r="V879" s="248"/>
      <c r="W879" s="248"/>
      <c r="X879" s="248"/>
      <c r="Y879" s="248"/>
      <c r="Z879" s="248"/>
      <c r="AA879" s="248"/>
      <c r="AB879" s="248"/>
      <c r="AC879" s="248"/>
      <c r="AD879" s="248"/>
      <c r="AE879" s="248"/>
      <c r="AF879" s="248"/>
      <c r="AG879" s="248"/>
      <c r="AH879" s="248"/>
      <c r="AI879" s="248"/>
      <c r="AJ879" s="248"/>
      <c r="AK879" s="248"/>
      <c r="AL879" s="248"/>
      <c r="AM879" s="248"/>
      <c r="AN879" s="248"/>
      <c r="AO879" s="248"/>
      <c r="AP879" s="248"/>
      <c r="AQ879" s="248"/>
    </row>
    <row r="880" spans="5:43" ht="18" customHeight="1">
      <c r="E880" s="250" t="s">
        <v>1715</v>
      </c>
      <c r="F880" s="248"/>
      <c r="G880" s="248"/>
      <c r="H880" s="248"/>
      <c r="I880" s="248"/>
      <c r="J880" s="248"/>
      <c r="K880" s="248"/>
      <c r="L880" s="248"/>
      <c r="M880" s="248"/>
      <c r="N880" s="248"/>
      <c r="O880" s="248"/>
      <c r="P880" s="248"/>
      <c r="Q880" s="248"/>
      <c r="R880" s="248"/>
      <c r="S880" s="248"/>
      <c r="T880" s="248"/>
      <c r="U880" s="248"/>
      <c r="V880" s="248"/>
      <c r="W880" s="248"/>
      <c r="X880" s="248"/>
      <c r="Y880" s="248"/>
      <c r="Z880" s="248"/>
      <c r="AA880" s="248"/>
      <c r="AB880" s="248"/>
      <c r="AC880" s="248"/>
      <c r="AD880" s="248"/>
      <c r="AE880" s="248"/>
      <c r="AF880" s="248"/>
      <c r="AG880" s="248"/>
      <c r="AH880" s="248"/>
      <c r="AI880" s="248"/>
      <c r="AJ880" s="248"/>
      <c r="AK880" s="248"/>
      <c r="AL880" s="248"/>
      <c r="AM880" s="248"/>
      <c r="AN880" s="248"/>
      <c r="AO880" s="248"/>
      <c r="AP880" s="248"/>
      <c r="AQ880" s="248"/>
    </row>
    <row r="881" spans="5:43" ht="18" customHeight="1">
      <c r="E881" s="250" t="s">
        <v>1716</v>
      </c>
      <c r="F881" s="248"/>
      <c r="G881" s="248"/>
      <c r="H881" s="248"/>
      <c r="I881" s="248"/>
      <c r="J881" s="248"/>
      <c r="K881" s="248"/>
      <c r="L881" s="248"/>
      <c r="M881" s="248"/>
      <c r="N881" s="248"/>
      <c r="O881" s="248"/>
      <c r="P881" s="248"/>
      <c r="Q881" s="248"/>
      <c r="R881" s="248"/>
      <c r="S881" s="248"/>
      <c r="T881" s="248"/>
      <c r="U881" s="248"/>
      <c r="V881" s="248"/>
      <c r="W881" s="248"/>
      <c r="X881" s="248"/>
      <c r="Y881" s="248"/>
      <c r="Z881" s="248"/>
      <c r="AA881" s="248"/>
      <c r="AB881" s="248"/>
      <c r="AC881" s="248"/>
      <c r="AD881" s="248"/>
      <c r="AE881" s="248"/>
      <c r="AF881" s="248"/>
      <c r="AG881" s="248"/>
      <c r="AH881" s="248"/>
      <c r="AI881" s="248"/>
      <c r="AJ881" s="248"/>
      <c r="AK881" s="248"/>
      <c r="AL881" s="248"/>
      <c r="AM881" s="248"/>
      <c r="AN881" s="248"/>
      <c r="AO881" s="248"/>
      <c r="AP881" s="248"/>
      <c r="AQ881" s="248"/>
    </row>
    <row r="882" spans="5:43" ht="18" customHeight="1">
      <c r="E882" s="250" t="s">
        <v>1717</v>
      </c>
      <c r="F882" s="248"/>
      <c r="G882" s="248"/>
      <c r="H882" s="248"/>
      <c r="I882" s="248"/>
      <c r="J882" s="248"/>
      <c r="K882" s="248"/>
      <c r="L882" s="248"/>
      <c r="M882" s="248"/>
      <c r="N882" s="248"/>
      <c r="O882" s="248"/>
      <c r="P882" s="248"/>
      <c r="Q882" s="248"/>
      <c r="R882" s="248"/>
      <c r="S882" s="248"/>
      <c r="T882" s="248"/>
      <c r="U882" s="248"/>
      <c r="V882" s="248"/>
      <c r="W882" s="248"/>
      <c r="X882" s="248"/>
      <c r="Y882" s="248"/>
      <c r="Z882" s="248"/>
      <c r="AA882" s="248"/>
      <c r="AB882" s="248"/>
      <c r="AC882" s="248"/>
      <c r="AD882" s="248"/>
      <c r="AE882" s="248"/>
      <c r="AF882" s="248"/>
      <c r="AG882" s="248"/>
      <c r="AH882" s="248"/>
      <c r="AI882" s="248"/>
      <c r="AJ882" s="248"/>
      <c r="AK882" s="248"/>
      <c r="AL882" s="248"/>
      <c r="AM882" s="248"/>
      <c r="AN882" s="248"/>
      <c r="AO882" s="248"/>
      <c r="AP882" s="248"/>
      <c r="AQ882" s="248"/>
    </row>
    <row r="883" spans="5:43" ht="18" customHeight="1">
      <c r="E883" s="250" t="s">
        <v>1380</v>
      </c>
      <c r="F883" s="248"/>
      <c r="G883" s="248"/>
      <c r="H883" s="248"/>
      <c r="I883" s="248"/>
      <c r="J883" s="248"/>
      <c r="K883" s="248"/>
      <c r="L883" s="248"/>
      <c r="M883" s="248"/>
      <c r="N883" s="248"/>
      <c r="O883" s="248"/>
      <c r="P883" s="248"/>
      <c r="Q883" s="248"/>
      <c r="R883" s="248"/>
      <c r="S883" s="248"/>
      <c r="T883" s="248"/>
      <c r="U883" s="248"/>
      <c r="V883" s="248"/>
      <c r="W883" s="248"/>
      <c r="X883" s="248"/>
      <c r="Y883" s="248"/>
      <c r="Z883" s="248"/>
      <c r="AA883" s="248"/>
      <c r="AB883" s="248"/>
      <c r="AC883" s="248"/>
      <c r="AD883" s="248"/>
      <c r="AE883" s="248"/>
      <c r="AF883" s="248"/>
      <c r="AG883" s="248"/>
      <c r="AH883" s="248"/>
      <c r="AI883" s="248"/>
      <c r="AJ883" s="248"/>
      <c r="AK883" s="248"/>
      <c r="AL883" s="248"/>
      <c r="AM883" s="248"/>
      <c r="AN883" s="248"/>
      <c r="AO883" s="248"/>
      <c r="AP883" s="248"/>
      <c r="AQ883" s="248"/>
    </row>
    <row r="884" spans="5:43" ht="18" customHeight="1">
      <c r="E884" s="250" t="s">
        <v>1718</v>
      </c>
      <c r="F884" s="248"/>
      <c r="G884" s="248"/>
      <c r="H884" s="248"/>
      <c r="I884" s="248"/>
      <c r="J884" s="248"/>
      <c r="K884" s="248"/>
      <c r="L884" s="248"/>
      <c r="M884" s="248"/>
      <c r="N884" s="248"/>
      <c r="O884" s="248"/>
      <c r="P884" s="248"/>
      <c r="Q884" s="248"/>
      <c r="R884" s="248"/>
      <c r="S884" s="248"/>
      <c r="T884" s="248"/>
      <c r="U884" s="248"/>
      <c r="V884" s="248"/>
      <c r="W884" s="248"/>
      <c r="X884" s="248"/>
      <c r="Y884" s="248"/>
      <c r="Z884" s="248"/>
      <c r="AA884" s="248"/>
      <c r="AB884" s="248"/>
      <c r="AC884" s="248"/>
      <c r="AD884" s="248"/>
      <c r="AE884" s="248"/>
      <c r="AF884" s="248"/>
      <c r="AG884" s="248"/>
      <c r="AH884" s="248"/>
      <c r="AI884" s="248"/>
      <c r="AJ884" s="248"/>
      <c r="AK884" s="248"/>
      <c r="AL884" s="248"/>
      <c r="AM884" s="248"/>
      <c r="AN884" s="248"/>
      <c r="AO884" s="248"/>
      <c r="AP884" s="248"/>
      <c r="AQ884" s="248"/>
    </row>
    <row r="885" spans="5:43" ht="18" customHeight="1">
      <c r="E885" s="250" t="s">
        <v>1719</v>
      </c>
      <c r="F885" s="248"/>
      <c r="G885" s="248"/>
      <c r="H885" s="248"/>
      <c r="I885" s="248"/>
      <c r="J885" s="248"/>
      <c r="K885" s="248"/>
      <c r="L885" s="248"/>
      <c r="M885" s="248"/>
      <c r="N885" s="248"/>
      <c r="O885" s="248"/>
      <c r="P885" s="248"/>
      <c r="Q885" s="248"/>
      <c r="R885" s="248"/>
      <c r="S885" s="248"/>
      <c r="T885" s="248"/>
      <c r="U885" s="248"/>
      <c r="V885" s="248"/>
      <c r="W885" s="248"/>
      <c r="X885" s="248"/>
      <c r="Y885" s="248"/>
      <c r="Z885" s="248"/>
      <c r="AA885" s="248"/>
      <c r="AB885" s="248"/>
      <c r="AC885" s="248"/>
      <c r="AD885" s="248"/>
      <c r="AE885" s="248"/>
      <c r="AF885" s="248"/>
      <c r="AG885" s="248"/>
      <c r="AH885" s="248"/>
      <c r="AI885" s="248"/>
      <c r="AJ885" s="248"/>
      <c r="AK885" s="248"/>
      <c r="AL885" s="248"/>
      <c r="AM885" s="248"/>
      <c r="AN885" s="248"/>
      <c r="AO885" s="248"/>
      <c r="AP885" s="248"/>
      <c r="AQ885" s="248"/>
    </row>
    <row r="886" spans="5:43" ht="18" customHeight="1">
      <c r="E886" s="250" t="s">
        <v>1720</v>
      </c>
      <c r="F886" s="248"/>
      <c r="G886" s="248"/>
      <c r="H886" s="248"/>
      <c r="I886" s="248"/>
      <c r="J886" s="248"/>
      <c r="K886" s="248"/>
      <c r="L886" s="248"/>
      <c r="M886" s="248"/>
      <c r="N886" s="248"/>
      <c r="O886" s="248"/>
      <c r="P886" s="248"/>
      <c r="Q886" s="248"/>
      <c r="R886" s="248"/>
      <c r="S886" s="248"/>
      <c r="T886" s="248"/>
      <c r="U886" s="248"/>
      <c r="V886" s="248"/>
      <c r="W886" s="248"/>
      <c r="X886" s="248"/>
      <c r="Y886" s="248"/>
      <c r="Z886" s="248"/>
      <c r="AA886" s="248"/>
      <c r="AB886" s="248"/>
      <c r="AC886" s="248"/>
      <c r="AD886" s="248"/>
      <c r="AE886" s="248"/>
      <c r="AF886" s="248"/>
      <c r="AG886" s="248"/>
      <c r="AH886" s="248"/>
      <c r="AI886" s="248"/>
      <c r="AJ886" s="248"/>
      <c r="AK886" s="248"/>
      <c r="AL886" s="248"/>
      <c r="AM886" s="248"/>
      <c r="AN886" s="248"/>
      <c r="AO886" s="248"/>
      <c r="AP886" s="248"/>
      <c r="AQ886" s="248"/>
    </row>
    <row r="887" spans="5:43" ht="18" customHeight="1">
      <c r="E887" s="250" t="s">
        <v>1721</v>
      </c>
      <c r="F887" s="248"/>
      <c r="G887" s="248"/>
      <c r="H887" s="248"/>
      <c r="I887" s="248"/>
      <c r="J887" s="248"/>
      <c r="K887" s="248"/>
      <c r="L887" s="248"/>
      <c r="M887" s="248"/>
      <c r="N887" s="248"/>
      <c r="O887" s="248"/>
      <c r="P887" s="248"/>
      <c r="Q887" s="248"/>
      <c r="R887" s="248"/>
      <c r="S887" s="248"/>
      <c r="T887" s="248"/>
      <c r="U887" s="248"/>
      <c r="V887" s="248"/>
      <c r="W887" s="248"/>
      <c r="X887" s="248"/>
      <c r="Y887" s="248"/>
      <c r="Z887" s="248"/>
      <c r="AA887" s="248"/>
      <c r="AB887" s="248"/>
      <c r="AC887" s="248"/>
      <c r="AD887" s="248"/>
      <c r="AE887" s="248"/>
      <c r="AF887" s="248"/>
      <c r="AG887" s="248"/>
      <c r="AH887" s="248"/>
      <c r="AI887" s="248"/>
      <c r="AJ887" s="248"/>
      <c r="AK887" s="248"/>
      <c r="AL887" s="248"/>
      <c r="AM887" s="248"/>
      <c r="AN887" s="248"/>
      <c r="AO887" s="248"/>
      <c r="AP887" s="248"/>
      <c r="AQ887" s="248"/>
    </row>
    <row r="888" spans="5:43" ht="18" customHeight="1">
      <c r="E888" s="250" t="s">
        <v>1722</v>
      </c>
      <c r="F888" s="248"/>
      <c r="G888" s="248"/>
      <c r="H888" s="248"/>
      <c r="I888" s="248"/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W888" s="248"/>
      <c r="X888" s="248"/>
      <c r="Y888" s="248"/>
      <c r="Z888" s="248"/>
      <c r="AA888" s="248"/>
      <c r="AB888" s="248"/>
      <c r="AC888" s="248"/>
      <c r="AD888" s="248"/>
      <c r="AE888" s="248"/>
      <c r="AF888" s="248"/>
      <c r="AG888" s="248"/>
      <c r="AH888" s="248"/>
      <c r="AI888" s="248"/>
      <c r="AJ888" s="248"/>
      <c r="AK888" s="248"/>
      <c r="AL888" s="248"/>
      <c r="AM888" s="248"/>
      <c r="AN888" s="248"/>
      <c r="AO888" s="248"/>
      <c r="AP888" s="248"/>
      <c r="AQ888" s="248"/>
    </row>
    <row r="889" spans="5:43" ht="18" customHeight="1">
      <c r="E889" s="250" t="s">
        <v>1380</v>
      </c>
      <c r="F889" s="248"/>
      <c r="G889" s="248"/>
      <c r="H889" s="248"/>
      <c r="I889" s="248"/>
      <c r="J889" s="248"/>
      <c r="K889" s="248"/>
      <c r="L889" s="248"/>
      <c r="M889" s="248"/>
      <c r="N889" s="248"/>
      <c r="O889" s="248"/>
      <c r="P889" s="248"/>
      <c r="Q889" s="248"/>
      <c r="R889" s="248"/>
      <c r="S889" s="248"/>
      <c r="T889" s="248"/>
      <c r="U889" s="248"/>
      <c r="V889" s="248"/>
      <c r="W889" s="248"/>
      <c r="X889" s="248"/>
      <c r="Y889" s="248"/>
      <c r="Z889" s="248"/>
      <c r="AA889" s="248"/>
      <c r="AB889" s="248"/>
      <c r="AC889" s="248"/>
      <c r="AD889" s="248"/>
      <c r="AE889" s="248"/>
      <c r="AF889" s="248"/>
      <c r="AG889" s="248"/>
      <c r="AH889" s="248"/>
      <c r="AI889" s="248"/>
      <c r="AJ889" s="248"/>
      <c r="AK889" s="248"/>
      <c r="AL889" s="248"/>
      <c r="AM889" s="248"/>
      <c r="AN889" s="248"/>
      <c r="AO889" s="248"/>
      <c r="AP889" s="248"/>
      <c r="AQ889" s="248"/>
    </row>
    <row r="890" spans="5:43" ht="18" customHeight="1">
      <c r="E890" s="250" t="s">
        <v>1420</v>
      </c>
      <c r="F890" s="248"/>
      <c r="G890" s="248"/>
      <c r="H890" s="248"/>
      <c r="I890" s="248"/>
      <c r="J890" s="248"/>
      <c r="K890" s="248"/>
      <c r="L890" s="248"/>
      <c r="M890" s="248"/>
      <c r="N890" s="248"/>
      <c r="O890" s="248"/>
      <c r="P890" s="248"/>
      <c r="Q890" s="248"/>
      <c r="R890" s="248"/>
      <c r="S890" s="248"/>
      <c r="T890" s="248"/>
      <c r="U890" s="248"/>
      <c r="V890" s="248"/>
      <c r="W890" s="248"/>
      <c r="X890" s="248"/>
      <c r="Y890" s="248"/>
      <c r="Z890" s="248"/>
      <c r="AA890" s="248"/>
      <c r="AB890" s="248"/>
      <c r="AC890" s="248"/>
      <c r="AD890" s="248"/>
      <c r="AE890" s="248"/>
      <c r="AF890" s="248"/>
      <c r="AG890" s="248"/>
      <c r="AH890" s="248"/>
      <c r="AI890" s="248"/>
      <c r="AJ890" s="248"/>
      <c r="AK890" s="248"/>
      <c r="AL890" s="248"/>
      <c r="AM890" s="248"/>
      <c r="AN890" s="248"/>
      <c r="AO890" s="248"/>
      <c r="AP890" s="248"/>
      <c r="AQ890" s="248"/>
    </row>
    <row r="891" spans="5:43" ht="18" customHeight="1">
      <c r="E891" s="250" t="s">
        <v>1414</v>
      </c>
      <c r="F891" s="248"/>
      <c r="G891" s="248"/>
      <c r="H891" s="248"/>
      <c r="I891" s="248"/>
      <c r="J891" s="248"/>
      <c r="K891" s="248"/>
      <c r="L891" s="248"/>
      <c r="M891" s="248"/>
      <c r="N891" s="248"/>
      <c r="O891" s="248"/>
      <c r="P891" s="248"/>
      <c r="Q891" s="248"/>
      <c r="R891" s="248"/>
      <c r="S891" s="248"/>
      <c r="T891" s="248"/>
      <c r="U891" s="248"/>
      <c r="V891" s="248"/>
      <c r="W891" s="248"/>
      <c r="X891" s="248"/>
      <c r="Y891" s="248"/>
      <c r="Z891" s="248"/>
      <c r="AA891" s="248"/>
      <c r="AB891" s="248"/>
      <c r="AC891" s="248"/>
      <c r="AD891" s="248"/>
      <c r="AE891" s="248"/>
      <c r="AF891" s="248"/>
      <c r="AG891" s="248"/>
      <c r="AH891" s="248"/>
      <c r="AI891" s="248"/>
      <c r="AJ891" s="248"/>
      <c r="AK891" s="248"/>
      <c r="AL891" s="248"/>
      <c r="AM891" s="248"/>
      <c r="AN891" s="248"/>
      <c r="AO891" s="248"/>
      <c r="AP891" s="248"/>
      <c r="AQ891" s="248"/>
    </row>
    <row r="892" spans="5:43" ht="18" customHeight="1">
      <c r="E892" s="250" t="s">
        <v>1421</v>
      </c>
      <c r="F892" s="248"/>
      <c r="G892" s="248"/>
      <c r="H892" s="248"/>
      <c r="I892" s="248"/>
      <c r="J892" s="248"/>
      <c r="K892" s="248"/>
      <c r="L892" s="248"/>
      <c r="M892" s="248"/>
      <c r="N892" s="248"/>
      <c r="O892" s="248"/>
      <c r="P892" s="248"/>
      <c r="Q892" s="248"/>
      <c r="R892" s="248"/>
      <c r="S892" s="248"/>
      <c r="T892" s="248"/>
      <c r="U892" s="248"/>
      <c r="V892" s="248"/>
      <c r="W892" s="248"/>
      <c r="X892" s="248"/>
      <c r="Y892" s="248"/>
      <c r="Z892" s="248"/>
      <c r="AA892" s="248"/>
      <c r="AB892" s="248"/>
      <c r="AC892" s="248"/>
      <c r="AD892" s="248"/>
      <c r="AE892" s="248"/>
      <c r="AF892" s="248"/>
      <c r="AG892" s="248"/>
      <c r="AH892" s="248"/>
      <c r="AI892" s="248"/>
      <c r="AJ892" s="248"/>
      <c r="AK892" s="248"/>
      <c r="AL892" s="248"/>
      <c r="AM892" s="248"/>
      <c r="AN892" s="248"/>
      <c r="AO892" s="248"/>
      <c r="AP892" s="248"/>
      <c r="AQ892" s="248"/>
    </row>
    <row r="893" spans="5:43" ht="18" customHeight="1">
      <c r="E893" s="250" t="s">
        <v>1229</v>
      </c>
      <c r="F893" s="248"/>
      <c r="G893" s="248"/>
      <c r="H893" s="248"/>
      <c r="I893" s="248"/>
      <c r="J893" s="248"/>
      <c r="K893" s="248"/>
      <c r="L893" s="248"/>
      <c r="M893" s="248"/>
      <c r="N893" s="248"/>
      <c r="O893" s="248"/>
      <c r="P893" s="248"/>
      <c r="Q893" s="248"/>
      <c r="R893" s="248"/>
      <c r="S893" s="248"/>
      <c r="T893" s="248"/>
      <c r="U893" s="248"/>
      <c r="V893" s="248"/>
      <c r="W893" s="248"/>
      <c r="X893" s="248"/>
      <c r="Y893" s="248"/>
      <c r="Z893" s="248"/>
      <c r="AA893" s="248"/>
      <c r="AB893" s="248"/>
      <c r="AC893" s="248"/>
      <c r="AD893" s="248"/>
      <c r="AE893" s="248"/>
      <c r="AF893" s="248"/>
      <c r="AG893" s="248"/>
      <c r="AH893" s="248"/>
      <c r="AI893" s="248"/>
      <c r="AJ893" s="248"/>
      <c r="AK893" s="248"/>
      <c r="AL893" s="248"/>
      <c r="AM893" s="248"/>
      <c r="AN893" s="248"/>
      <c r="AO893" s="248"/>
      <c r="AP893" s="248"/>
      <c r="AQ893" s="248"/>
    </row>
    <row r="894" spans="5:43" ht="18" customHeight="1">
      <c r="E894" s="250"/>
      <c r="F894" s="248"/>
      <c r="G894" s="248"/>
      <c r="H894" s="248"/>
      <c r="I894" s="248"/>
      <c r="J894" s="248"/>
      <c r="K894" s="248"/>
      <c r="L894" s="248"/>
      <c r="M894" s="248"/>
      <c r="N894" s="248"/>
      <c r="O894" s="248"/>
      <c r="P894" s="248"/>
      <c r="Q894" s="248"/>
      <c r="R894" s="248"/>
      <c r="S894" s="248"/>
      <c r="T894" s="248"/>
      <c r="U894" s="248"/>
      <c r="V894" s="248"/>
      <c r="W894" s="248"/>
      <c r="X894" s="248"/>
      <c r="Y894" s="248"/>
      <c r="Z894" s="248"/>
      <c r="AA894" s="248"/>
      <c r="AB894" s="248"/>
      <c r="AC894" s="248"/>
      <c r="AD894" s="248"/>
      <c r="AE894" s="248"/>
      <c r="AF894" s="248"/>
      <c r="AG894" s="248"/>
      <c r="AH894" s="248"/>
      <c r="AI894" s="248"/>
      <c r="AJ894" s="248"/>
      <c r="AK894" s="248"/>
      <c r="AL894" s="248"/>
      <c r="AM894" s="248"/>
      <c r="AN894" s="248"/>
      <c r="AO894" s="248"/>
      <c r="AP894" s="248"/>
      <c r="AQ894" s="248"/>
    </row>
    <row r="895" spans="5:43" ht="18" customHeight="1">
      <c r="E895" s="251" t="s">
        <v>1337</v>
      </c>
      <c r="F895" s="248"/>
      <c r="G895" s="248"/>
      <c r="H895" s="248"/>
      <c r="I895" s="248"/>
      <c r="J895" s="248"/>
      <c r="K895" s="248"/>
      <c r="L895" s="248"/>
      <c r="M895" s="248"/>
      <c r="N895" s="248"/>
      <c r="O895" s="248"/>
      <c r="P895" s="248"/>
      <c r="Q895" s="248"/>
      <c r="R895" s="248"/>
      <c r="S895" s="248"/>
      <c r="T895" s="248"/>
      <c r="U895" s="248"/>
      <c r="V895" s="248"/>
      <c r="W895" s="248"/>
      <c r="X895" s="248"/>
      <c r="Y895" s="248"/>
      <c r="Z895" s="248"/>
      <c r="AA895" s="248"/>
      <c r="AB895" s="248"/>
      <c r="AC895" s="248"/>
      <c r="AD895" s="248"/>
      <c r="AE895" s="248"/>
      <c r="AF895" s="248"/>
      <c r="AG895" s="248"/>
      <c r="AH895" s="248"/>
      <c r="AI895" s="248"/>
      <c r="AJ895" s="248"/>
      <c r="AK895" s="248"/>
      <c r="AL895" s="248"/>
      <c r="AM895" s="248"/>
      <c r="AN895" s="248"/>
      <c r="AO895" s="248"/>
      <c r="AP895" s="248"/>
      <c r="AQ895" s="248"/>
    </row>
    <row r="896" spans="5:43" ht="18" customHeight="1">
      <c r="E896" s="250" t="s">
        <v>1373</v>
      </c>
      <c r="F896" s="248"/>
      <c r="G896" s="248"/>
      <c r="H896" s="248"/>
      <c r="I896" s="248"/>
      <c r="J896" s="248"/>
      <c r="K896" s="248"/>
      <c r="L896" s="248"/>
      <c r="M896" s="248"/>
      <c r="N896" s="248"/>
      <c r="O896" s="248"/>
      <c r="P896" s="248"/>
      <c r="Q896" s="248"/>
      <c r="R896" s="248"/>
      <c r="S896" s="248"/>
      <c r="T896" s="248"/>
      <c r="U896" s="248"/>
      <c r="V896" s="248"/>
      <c r="W896" s="248"/>
      <c r="X896" s="248"/>
      <c r="Y896" s="248"/>
      <c r="Z896" s="248"/>
      <c r="AA896" s="248"/>
      <c r="AB896" s="248"/>
      <c r="AC896" s="248"/>
      <c r="AD896" s="248"/>
      <c r="AE896" s="248"/>
      <c r="AF896" s="248"/>
      <c r="AG896" s="248"/>
      <c r="AH896" s="248"/>
      <c r="AI896" s="248"/>
      <c r="AJ896" s="248"/>
      <c r="AK896" s="248"/>
      <c r="AL896" s="248"/>
      <c r="AM896" s="248"/>
      <c r="AN896" s="248"/>
      <c r="AO896" s="248"/>
      <c r="AP896" s="248"/>
      <c r="AQ896" s="248"/>
    </row>
    <row r="897" spans="3:43" ht="18" customHeight="1">
      <c r="E897" s="250" t="s">
        <v>1259</v>
      </c>
      <c r="F897" s="248"/>
      <c r="G897" s="248"/>
      <c r="H897" s="248"/>
      <c r="I897" s="248"/>
      <c r="J897" s="248"/>
      <c r="K897" s="248"/>
      <c r="L897" s="248"/>
      <c r="M897" s="248"/>
      <c r="N897" s="248"/>
      <c r="O897" s="248"/>
      <c r="P897" s="248"/>
      <c r="Q897" s="248"/>
      <c r="R897" s="248"/>
      <c r="S897" s="248"/>
      <c r="T897" s="248"/>
      <c r="U897" s="248"/>
      <c r="V897" s="248"/>
      <c r="W897" s="248"/>
      <c r="X897" s="248"/>
      <c r="Y897" s="248"/>
      <c r="Z897" s="248"/>
      <c r="AA897" s="248"/>
      <c r="AB897" s="248"/>
      <c r="AC897" s="248"/>
      <c r="AD897" s="248"/>
      <c r="AE897" s="248"/>
      <c r="AF897" s="248"/>
      <c r="AG897" s="248"/>
      <c r="AH897" s="248"/>
      <c r="AI897" s="248"/>
      <c r="AJ897" s="248"/>
      <c r="AK897" s="248"/>
      <c r="AL897" s="248"/>
      <c r="AM897" s="248"/>
      <c r="AN897" s="248"/>
      <c r="AO897" s="248"/>
      <c r="AP897" s="248"/>
      <c r="AQ897" s="248"/>
    </row>
    <row r="898" spans="3:43" ht="18" customHeight="1">
      <c r="E898" s="250" t="s">
        <v>1374</v>
      </c>
      <c r="F898" s="248"/>
      <c r="G898" s="248"/>
      <c r="H898" s="248"/>
      <c r="I898" s="248"/>
      <c r="J898" s="248"/>
      <c r="K898" s="248"/>
      <c r="L898" s="248"/>
      <c r="M898" s="248"/>
      <c r="N898" s="248"/>
      <c r="O898" s="248"/>
      <c r="P898" s="248"/>
      <c r="Q898" s="248"/>
      <c r="R898" s="248"/>
      <c r="S898" s="248"/>
      <c r="T898" s="248"/>
      <c r="U898" s="248"/>
      <c r="V898" s="248"/>
      <c r="W898" s="248"/>
      <c r="X898" s="248"/>
      <c r="Y898" s="248"/>
      <c r="Z898" s="248"/>
      <c r="AA898" s="248"/>
      <c r="AB898" s="248"/>
      <c r="AC898" s="248"/>
      <c r="AD898" s="248"/>
      <c r="AE898" s="248"/>
      <c r="AF898" s="248"/>
      <c r="AG898" s="248"/>
      <c r="AH898" s="248"/>
      <c r="AI898" s="248"/>
      <c r="AJ898" s="248"/>
      <c r="AK898" s="248"/>
      <c r="AL898" s="248"/>
      <c r="AM898" s="248"/>
      <c r="AN898" s="248"/>
      <c r="AO898" s="248"/>
      <c r="AP898" s="248"/>
      <c r="AQ898" s="248"/>
    </row>
    <row r="899" spans="3:43" ht="18" customHeight="1">
      <c r="E899" s="250" t="s">
        <v>1237</v>
      </c>
      <c r="F899" s="248"/>
      <c r="G899" s="248"/>
      <c r="H899" s="248"/>
      <c r="I899" s="248"/>
      <c r="J899" s="248"/>
      <c r="K899" s="248"/>
      <c r="L899" s="248"/>
      <c r="M899" s="248"/>
      <c r="N899" s="248"/>
      <c r="O899" s="248"/>
      <c r="P899" s="248"/>
      <c r="Q899" s="248"/>
      <c r="R899" s="248"/>
      <c r="S899" s="248"/>
      <c r="T899" s="248"/>
      <c r="U899" s="248"/>
      <c r="V899" s="248"/>
      <c r="W899" s="248"/>
      <c r="X899" s="248"/>
      <c r="Y899" s="248"/>
      <c r="Z899" s="248"/>
      <c r="AA899" s="248"/>
      <c r="AB899" s="248"/>
      <c r="AC899" s="248"/>
      <c r="AD899" s="248"/>
      <c r="AE899" s="248"/>
      <c r="AF899" s="248"/>
      <c r="AG899" s="248"/>
      <c r="AH899" s="248"/>
      <c r="AI899" s="248"/>
      <c r="AJ899" s="248"/>
      <c r="AK899" s="248"/>
      <c r="AL899" s="248"/>
      <c r="AM899" s="248"/>
      <c r="AN899" s="248"/>
      <c r="AO899" s="248"/>
      <c r="AP899" s="248"/>
      <c r="AQ899" s="248"/>
    </row>
    <row r="901" spans="3:43" ht="18" customHeight="1">
      <c r="C901" s="5" t="s">
        <v>1753</v>
      </c>
      <c r="D901" s="5" t="s">
        <v>1218</v>
      </c>
    </row>
    <row r="903" spans="3:43" ht="18" customHeight="1">
      <c r="D903" s="19" t="s">
        <v>34</v>
      </c>
      <c r="E903" s="5" t="s">
        <v>49</v>
      </c>
      <c r="I903" s="20" t="s">
        <v>517</v>
      </c>
    </row>
    <row r="905" spans="3:43" ht="18" customHeight="1">
      <c r="D905" s="19" t="s">
        <v>35</v>
      </c>
      <c r="E905" s="5" t="s">
        <v>1243</v>
      </c>
    </row>
    <row r="907" spans="3:43" ht="18" customHeight="1">
      <c r="E907" s="250" t="s">
        <v>1338</v>
      </c>
      <c r="F907" s="248"/>
      <c r="G907" s="248"/>
      <c r="H907" s="248"/>
      <c r="I907" s="248"/>
      <c r="J907" s="248"/>
      <c r="K907" s="248"/>
      <c r="L907" s="248"/>
      <c r="M907" s="248"/>
      <c r="N907" s="248"/>
      <c r="O907" s="248"/>
      <c r="P907" s="248"/>
      <c r="Q907" s="248"/>
      <c r="R907" s="248"/>
      <c r="S907" s="248"/>
      <c r="T907" s="248"/>
      <c r="U907" s="248"/>
      <c r="V907" s="248"/>
      <c r="W907" s="248"/>
      <c r="X907" s="248"/>
      <c r="Y907" s="248"/>
      <c r="Z907" s="248"/>
      <c r="AA907" s="248"/>
      <c r="AB907" s="248"/>
      <c r="AC907" s="248"/>
      <c r="AD907" s="248"/>
      <c r="AE907" s="248"/>
      <c r="AF907" s="248"/>
      <c r="AG907" s="248"/>
      <c r="AH907" s="248"/>
      <c r="AI907" s="248"/>
      <c r="AJ907" s="248"/>
      <c r="AK907" s="248"/>
      <c r="AL907" s="248"/>
      <c r="AM907" s="248"/>
      <c r="AN907" s="248"/>
      <c r="AO907" s="248"/>
      <c r="AP907" s="248"/>
      <c r="AQ907" s="248"/>
    </row>
    <row r="908" spans="3:43" ht="18" customHeight="1">
      <c r="E908" s="250" t="s">
        <v>1256</v>
      </c>
      <c r="F908" s="248"/>
      <c r="G908" s="248"/>
      <c r="H908" s="248"/>
      <c r="I908" s="248"/>
      <c r="J908" s="248"/>
      <c r="K908" s="248"/>
      <c r="L908" s="248"/>
      <c r="M908" s="248"/>
      <c r="N908" s="248"/>
      <c r="O908" s="248"/>
      <c r="P908" s="248"/>
      <c r="Q908" s="248"/>
      <c r="R908" s="248"/>
      <c r="S908" s="248"/>
      <c r="T908" s="248"/>
      <c r="U908" s="248"/>
      <c r="V908" s="248"/>
      <c r="W908" s="248"/>
      <c r="X908" s="248"/>
      <c r="Y908" s="248"/>
      <c r="Z908" s="248"/>
      <c r="AA908" s="248"/>
      <c r="AB908" s="248"/>
      <c r="AC908" s="248"/>
      <c r="AD908" s="248"/>
      <c r="AE908" s="248"/>
      <c r="AF908" s="248"/>
      <c r="AG908" s="248"/>
      <c r="AH908" s="248"/>
      <c r="AI908" s="248"/>
      <c r="AJ908" s="248"/>
      <c r="AK908" s="248"/>
      <c r="AL908" s="248"/>
      <c r="AM908" s="248"/>
      <c r="AN908" s="248"/>
      <c r="AO908" s="248"/>
      <c r="AP908" s="248"/>
      <c r="AQ908" s="248"/>
    </row>
    <row r="909" spans="3:43" ht="18" customHeight="1">
      <c r="E909" s="250"/>
      <c r="F909" s="248"/>
      <c r="G909" s="248"/>
      <c r="H909" s="248"/>
      <c r="I909" s="248"/>
      <c r="J909" s="248"/>
      <c r="K909" s="248"/>
      <c r="L909" s="248"/>
      <c r="M909" s="248"/>
      <c r="N909" s="248"/>
      <c r="O909" s="248"/>
      <c r="P909" s="248"/>
      <c r="Q909" s="248"/>
      <c r="R909" s="248"/>
      <c r="S909" s="248"/>
      <c r="T909" s="248"/>
      <c r="U909" s="248"/>
      <c r="V909" s="248"/>
      <c r="W909" s="248"/>
      <c r="X909" s="248"/>
      <c r="Y909" s="248"/>
      <c r="Z909" s="248"/>
      <c r="AA909" s="248"/>
      <c r="AB909" s="248"/>
      <c r="AC909" s="248"/>
      <c r="AD909" s="248"/>
      <c r="AE909" s="248"/>
      <c r="AF909" s="248"/>
      <c r="AG909" s="248"/>
      <c r="AH909" s="248"/>
      <c r="AI909" s="248"/>
      <c r="AJ909" s="248"/>
      <c r="AK909" s="248"/>
      <c r="AL909" s="248"/>
      <c r="AM909" s="248"/>
      <c r="AN909" s="248"/>
      <c r="AO909" s="248"/>
      <c r="AP909" s="248"/>
      <c r="AQ909" s="248"/>
    </row>
    <row r="910" spans="3:43" ht="18" customHeight="1">
      <c r="E910" s="251" t="s">
        <v>1306</v>
      </c>
      <c r="F910" s="248"/>
      <c r="G910" s="248"/>
      <c r="H910" s="248"/>
      <c r="I910" s="248"/>
      <c r="J910" s="248"/>
      <c r="K910" s="248"/>
      <c r="L910" s="248"/>
      <c r="M910" s="248"/>
      <c r="N910" s="248"/>
      <c r="O910" s="248"/>
      <c r="P910" s="248"/>
      <c r="Q910" s="248"/>
      <c r="R910" s="248"/>
      <c r="S910" s="248"/>
      <c r="T910" s="248"/>
      <c r="U910" s="248"/>
      <c r="V910" s="248"/>
      <c r="W910" s="248"/>
      <c r="X910" s="248"/>
      <c r="Y910" s="248"/>
      <c r="Z910" s="248"/>
      <c r="AA910" s="248"/>
      <c r="AB910" s="248"/>
      <c r="AC910" s="248"/>
      <c r="AD910" s="248"/>
      <c r="AE910" s="248"/>
      <c r="AF910" s="248"/>
      <c r="AG910" s="248"/>
      <c r="AH910" s="248"/>
      <c r="AI910" s="248"/>
      <c r="AJ910" s="248"/>
      <c r="AK910" s="248"/>
      <c r="AL910" s="248"/>
      <c r="AM910" s="248"/>
      <c r="AN910" s="248"/>
      <c r="AO910" s="248"/>
      <c r="AP910" s="248"/>
      <c r="AQ910" s="248"/>
    </row>
    <row r="911" spans="3:43" ht="18" customHeight="1">
      <c r="E911" s="250" t="s">
        <v>1390</v>
      </c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  <c r="AA911" s="248"/>
      <c r="AB911" s="248"/>
      <c r="AC911" s="248"/>
      <c r="AD911" s="248"/>
      <c r="AE911" s="248"/>
      <c r="AF911" s="248"/>
      <c r="AG911" s="248"/>
      <c r="AH911" s="248"/>
      <c r="AI911" s="248"/>
      <c r="AJ911" s="248"/>
      <c r="AK911" s="248"/>
      <c r="AL911" s="248"/>
      <c r="AM911" s="248"/>
      <c r="AN911" s="248"/>
      <c r="AO911" s="248"/>
      <c r="AP911" s="248"/>
      <c r="AQ911" s="248"/>
    </row>
    <row r="912" spans="3:43" ht="18" customHeight="1">
      <c r="E912" s="250"/>
      <c r="F912" s="248"/>
      <c r="G912" s="248"/>
      <c r="H912" s="248"/>
      <c r="I912" s="248"/>
      <c r="J912" s="248"/>
      <c r="K912" s="248"/>
      <c r="L912" s="248"/>
      <c r="M912" s="248"/>
      <c r="N912" s="248"/>
      <c r="O912" s="248"/>
      <c r="P912" s="248"/>
      <c r="Q912" s="248"/>
      <c r="R912" s="248"/>
      <c r="S912" s="248"/>
      <c r="T912" s="248"/>
      <c r="U912" s="248"/>
      <c r="V912" s="248"/>
      <c r="W912" s="248"/>
      <c r="X912" s="248"/>
      <c r="Y912" s="248"/>
      <c r="Z912" s="248"/>
      <c r="AA912" s="248"/>
      <c r="AB912" s="248"/>
      <c r="AC912" s="248"/>
      <c r="AD912" s="248"/>
      <c r="AE912" s="248"/>
      <c r="AF912" s="248"/>
      <c r="AG912" s="248"/>
      <c r="AH912" s="248"/>
      <c r="AI912" s="248"/>
      <c r="AJ912" s="248"/>
      <c r="AK912" s="248"/>
      <c r="AL912" s="248"/>
      <c r="AM912" s="248"/>
      <c r="AN912" s="248"/>
      <c r="AO912" s="248"/>
      <c r="AP912" s="248"/>
      <c r="AQ912" s="248"/>
    </row>
    <row r="913" spans="5:43" ht="18" customHeight="1">
      <c r="E913" s="251" t="s">
        <v>1308</v>
      </c>
      <c r="F913" s="248"/>
      <c r="G913" s="248"/>
      <c r="H913" s="248"/>
      <c r="I913" s="248"/>
      <c r="J913" s="248"/>
      <c r="K913" s="248"/>
      <c r="L913" s="248"/>
      <c r="M913" s="248"/>
      <c r="N913" s="248"/>
      <c r="O913" s="248"/>
      <c r="P913" s="248"/>
      <c r="Q913" s="248"/>
      <c r="R913" s="248"/>
      <c r="S913" s="248"/>
      <c r="T913" s="248"/>
      <c r="U913" s="248"/>
      <c r="V913" s="248"/>
      <c r="W913" s="248"/>
      <c r="X913" s="248"/>
      <c r="Y913" s="248"/>
      <c r="Z913" s="248"/>
      <c r="AA913" s="248"/>
      <c r="AB913" s="248"/>
      <c r="AC913" s="248"/>
      <c r="AD913" s="248"/>
      <c r="AE913" s="248"/>
      <c r="AF913" s="248"/>
      <c r="AG913" s="248"/>
      <c r="AH913" s="248"/>
      <c r="AI913" s="248"/>
      <c r="AJ913" s="248"/>
      <c r="AK913" s="248"/>
      <c r="AL913" s="248"/>
      <c r="AM913" s="248"/>
      <c r="AN913" s="248"/>
      <c r="AO913" s="248"/>
      <c r="AP913" s="248"/>
      <c r="AQ913" s="248"/>
    </row>
    <row r="914" spans="5:43" ht="18" customHeight="1">
      <c r="E914" s="250" t="s">
        <v>1340</v>
      </c>
      <c r="F914" s="248"/>
      <c r="G914" s="248"/>
      <c r="H914" s="248"/>
      <c r="I914" s="248"/>
      <c r="J914" s="248"/>
      <c r="K914" s="248"/>
      <c r="L914" s="248"/>
      <c r="M914" s="248"/>
      <c r="N914" s="248"/>
      <c r="O914" s="248"/>
      <c r="P914" s="248"/>
      <c r="Q914" s="248"/>
      <c r="R914" s="248"/>
      <c r="S914" s="248"/>
      <c r="T914" s="248"/>
      <c r="U914" s="248"/>
      <c r="V914" s="248"/>
      <c r="W914" s="248"/>
      <c r="X914" s="248"/>
      <c r="Y914" s="248"/>
      <c r="Z914" s="248"/>
      <c r="AA914" s="248"/>
      <c r="AB914" s="248"/>
      <c r="AC914" s="248"/>
      <c r="AD914" s="248"/>
      <c r="AE914" s="248"/>
      <c r="AF914" s="248"/>
      <c r="AG914" s="248"/>
      <c r="AH914" s="248"/>
      <c r="AI914" s="248"/>
      <c r="AJ914" s="248"/>
      <c r="AK914" s="248"/>
      <c r="AL914" s="248"/>
      <c r="AM914" s="248"/>
      <c r="AN914" s="248"/>
      <c r="AO914" s="248"/>
      <c r="AP914" s="248"/>
      <c r="AQ914" s="248"/>
    </row>
    <row r="915" spans="5:43" ht="18" customHeight="1">
      <c r="E915" s="250" t="s">
        <v>1723</v>
      </c>
      <c r="F915" s="248"/>
      <c r="G915" s="248"/>
      <c r="H915" s="248"/>
      <c r="I915" s="248"/>
      <c r="J915" s="248"/>
      <c r="K915" s="248"/>
      <c r="L915" s="248"/>
      <c r="M915" s="248"/>
      <c r="N915" s="248"/>
      <c r="O915" s="248"/>
      <c r="P915" s="248"/>
      <c r="Q915" s="248"/>
      <c r="R915" s="248"/>
      <c r="S915" s="248"/>
      <c r="T915" s="248"/>
      <c r="U915" s="248"/>
      <c r="V915" s="248"/>
      <c r="W915" s="248"/>
      <c r="X915" s="248"/>
      <c r="Y915" s="248"/>
      <c r="Z915" s="248"/>
      <c r="AA915" s="248"/>
      <c r="AB915" s="248"/>
      <c r="AC915" s="248"/>
      <c r="AD915" s="248"/>
      <c r="AE915" s="248"/>
      <c r="AF915" s="248"/>
      <c r="AG915" s="248"/>
      <c r="AH915" s="248"/>
      <c r="AI915" s="248"/>
      <c r="AJ915" s="248"/>
      <c r="AK915" s="248"/>
      <c r="AL915" s="248"/>
      <c r="AM915" s="248"/>
      <c r="AN915" s="248"/>
      <c r="AO915" s="248"/>
      <c r="AP915" s="248"/>
      <c r="AQ915" s="248"/>
    </row>
    <row r="916" spans="5:43" ht="18" customHeight="1">
      <c r="E916" s="250" t="s">
        <v>1724</v>
      </c>
      <c r="F916" s="248"/>
      <c r="G916" s="248"/>
      <c r="H916" s="248"/>
      <c r="I916" s="248"/>
      <c r="J916" s="248"/>
      <c r="K916" s="248"/>
      <c r="L916" s="248"/>
      <c r="M916" s="248"/>
      <c r="N916" s="248"/>
      <c r="O916" s="248"/>
      <c r="P916" s="248"/>
      <c r="Q916" s="248"/>
      <c r="R916" s="248"/>
      <c r="S916" s="248"/>
      <c r="T916" s="248"/>
      <c r="U916" s="248"/>
      <c r="V916" s="248"/>
      <c r="W916" s="248"/>
      <c r="X916" s="248"/>
      <c r="Y916" s="248"/>
      <c r="Z916" s="248"/>
      <c r="AA916" s="248"/>
      <c r="AB916" s="248"/>
      <c r="AC916" s="248"/>
      <c r="AD916" s="248"/>
      <c r="AE916" s="248"/>
      <c r="AF916" s="248"/>
      <c r="AG916" s="248"/>
      <c r="AH916" s="248"/>
      <c r="AI916" s="248"/>
      <c r="AJ916" s="248"/>
      <c r="AK916" s="248"/>
      <c r="AL916" s="248"/>
      <c r="AM916" s="248"/>
      <c r="AN916" s="248"/>
      <c r="AO916" s="248"/>
      <c r="AP916" s="248"/>
      <c r="AQ916" s="248"/>
    </row>
    <row r="917" spans="5:43" ht="18" customHeight="1">
      <c r="E917" s="250" t="s">
        <v>1262</v>
      </c>
      <c r="F917" s="248"/>
      <c r="G917" s="248"/>
      <c r="H917" s="248"/>
      <c r="I917" s="248"/>
      <c r="J917" s="248"/>
      <c r="K917" s="248"/>
      <c r="L917" s="248"/>
      <c r="M917" s="248"/>
      <c r="N917" s="248"/>
      <c r="O917" s="248"/>
      <c r="P917" s="248"/>
      <c r="Q917" s="248"/>
      <c r="R917" s="248"/>
      <c r="S917" s="248"/>
      <c r="T917" s="248"/>
      <c r="U917" s="248"/>
      <c r="V917" s="248"/>
      <c r="W917" s="248"/>
      <c r="X917" s="248"/>
      <c r="Y917" s="248"/>
      <c r="Z917" s="248"/>
      <c r="AA917" s="248"/>
      <c r="AB917" s="248"/>
      <c r="AC917" s="248"/>
      <c r="AD917" s="248"/>
      <c r="AE917" s="248"/>
      <c r="AF917" s="248"/>
      <c r="AG917" s="248"/>
      <c r="AH917" s="248"/>
      <c r="AI917" s="248"/>
      <c r="AJ917" s="248"/>
      <c r="AK917" s="248"/>
      <c r="AL917" s="248"/>
      <c r="AM917" s="248"/>
      <c r="AN917" s="248"/>
      <c r="AO917" s="248"/>
      <c r="AP917" s="248"/>
      <c r="AQ917" s="248"/>
    </row>
    <row r="918" spans="5:43" ht="18" customHeight="1">
      <c r="E918" s="250" t="s">
        <v>1223</v>
      </c>
      <c r="F918" s="248"/>
      <c r="G918" s="248"/>
      <c r="H918" s="248"/>
      <c r="I918" s="248"/>
      <c r="J918" s="248"/>
      <c r="K918" s="248"/>
      <c r="L918" s="248"/>
      <c r="M918" s="248"/>
      <c r="N918" s="248"/>
      <c r="O918" s="248"/>
      <c r="P918" s="248"/>
      <c r="Q918" s="248"/>
      <c r="R918" s="248"/>
      <c r="S918" s="248"/>
      <c r="T918" s="248"/>
      <c r="U918" s="248"/>
      <c r="V918" s="248"/>
      <c r="W918" s="248"/>
      <c r="X918" s="248"/>
      <c r="Y918" s="248"/>
      <c r="Z918" s="248"/>
      <c r="AA918" s="248"/>
      <c r="AB918" s="248"/>
      <c r="AC918" s="248"/>
      <c r="AD918" s="248"/>
      <c r="AE918" s="248"/>
      <c r="AF918" s="248"/>
      <c r="AG918" s="248"/>
      <c r="AH918" s="248"/>
      <c r="AI918" s="248"/>
      <c r="AJ918" s="248"/>
      <c r="AK918" s="248"/>
      <c r="AL918" s="248"/>
      <c r="AM918" s="248"/>
      <c r="AN918" s="248"/>
      <c r="AO918" s="248"/>
      <c r="AP918" s="248"/>
      <c r="AQ918" s="248"/>
    </row>
    <row r="919" spans="5:43" ht="18" customHeight="1">
      <c r="E919" s="250"/>
      <c r="F919" s="248"/>
      <c r="G919" s="248"/>
      <c r="H919" s="248"/>
      <c r="I919" s="248"/>
      <c r="J919" s="248"/>
      <c r="K919" s="248"/>
      <c r="L919" s="248"/>
      <c r="M919" s="248"/>
      <c r="N919" s="248"/>
      <c r="O919" s="248"/>
      <c r="P919" s="248"/>
      <c r="Q919" s="248"/>
      <c r="R919" s="248"/>
      <c r="S919" s="248"/>
      <c r="T919" s="248"/>
      <c r="U919" s="248"/>
      <c r="V919" s="248"/>
      <c r="W919" s="248"/>
      <c r="X919" s="248"/>
      <c r="Y919" s="248"/>
      <c r="Z919" s="248"/>
      <c r="AA919" s="248"/>
      <c r="AB919" s="248"/>
      <c r="AC919" s="248"/>
      <c r="AD919" s="248"/>
      <c r="AE919" s="248"/>
      <c r="AF919" s="248"/>
      <c r="AG919" s="248"/>
      <c r="AH919" s="248"/>
      <c r="AI919" s="248"/>
      <c r="AJ919" s="248"/>
      <c r="AK919" s="248"/>
      <c r="AL919" s="248"/>
      <c r="AM919" s="248"/>
      <c r="AN919" s="248"/>
      <c r="AO919" s="248"/>
      <c r="AP919" s="248"/>
      <c r="AQ919" s="248"/>
    </row>
    <row r="920" spans="5:43" ht="18" customHeight="1">
      <c r="E920" s="251" t="s">
        <v>1381</v>
      </c>
      <c r="F920" s="248"/>
      <c r="G920" s="248"/>
      <c r="H920" s="248"/>
      <c r="I920" s="248"/>
      <c r="J920" s="248"/>
      <c r="K920" s="248"/>
      <c r="L920" s="248"/>
      <c r="M920" s="248"/>
      <c r="N920" s="248"/>
      <c r="O920" s="248"/>
      <c r="P920" s="248"/>
      <c r="Q920" s="248"/>
      <c r="R920" s="248"/>
      <c r="S920" s="248"/>
      <c r="T920" s="248"/>
      <c r="U920" s="248"/>
      <c r="V920" s="248"/>
      <c r="W920" s="248"/>
      <c r="X920" s="248"/>
      <c r="Y920" s="248"/>
      <c r="Z920" s="248"/>
      <c r="AA920" s="248"/>
      <c r="AB920" s="248"/>
      <c r="AC920" s="248"/>
      <c r="AD920" s="248"/>
      <c r="AE920" s="248"/>
      <c r="AF920" s="248"/>
      <c r="AG920" s="248"/>
      <c r="AH920" s="248"/>
      <c r="AI920" s="248"/>
      <c r="AJ920" s="248"/>
      <c r="AK920" s="248"/>
      <c r="AL920" s="248"/>
      <c r="AM920" s="248"/>
      <c r="AN920" s="248"/>
      <c r="AO920" s="248"/>
      <c r="AP920" s="248"/>
      <c r="AQ920" s="248"/>
    </row>
    <row r="921" spans="5:43" ht="18" customHeight="1">
      <c r="E921" s="250" t="s">
        <v>1391</v>
      </c>
      <c r="F921" s="248"/>
      <c r="G921" s="248"/>
      <c r="H921" s="248"/>
      <c r="I921" s="248"/>
      <c r="J921" s="248"/>
      <c r="K921" s="248"/>
      <c r="L921" s="248"/>
      <c r="M921" s="248"/>
      <c r="N921" s="248"/>
      <c r="O921" s="248"/>
      <c r="P921" s="248"/>
      <c r="Q921" s="248"/>
      <c r="R921" s="248"/>
      <c r="S921" s="248"/>
      <c r="T921" s="248"/>
      <c r="U921" s="248"/>
      <c r="V921" s="248"/>
      <c r="W921" s="248"/>
      <c r="X921" s="248"/>
      <c r="Y921" s="248"/>
      <c r="Z921" s="248"/>
      <c r="AA921" s="248"/>
      <c r="AB921" s="248"/>
      <c r="AC921" s="248"/>
      <c r="AD921" s="248"/>
      <c r="AE921" s="248"/>
      <c r="AF921" s="248"/>
      <c r="AG921" s="248"/>
      <c r="AH921" s="248"/>
      <c r="AI921" s="248"/>
      <c r="AJ921" s="248"/>
      <c r="AK921" s="248"/>
      <c r="AL921" s="248"/>
      <c r="AM921" s="248"/>
      <c r="AN921" s="248"/>
      <c r="AO921" s="248"/>
      <c r="AP921" s="248"/>
      <c r="AQ921" s="248"/>
    </row>
    <row r="922" spans="5:43" ht="18" customHeight="1">
      <c r="E922" s="250" t="s">
        <v>1725</v>
      </c>
      <c r="F922" s="248"/>
      <c r="G922" s="248"/>
      <c r="H922" s="248"/>
      <c r="I922" s="248"/>
      <c r="J922" s="248"/>
      <c r="K922" s="248"/>
      <c r="L922" s="248"/>
      <c r="M922" s="248"/>
      <c r="N922" s="248"/>
      <c r="O922" s="248"/>
      <c r="P922" s="248"/>
      <c r="Q922" s="248"/>
      <c r="R922" s="248"/>
      <c r="S922" s="248"/>
      <c r="T922" s="248"/>
      <c r="U922" s="248"/>
      <c r="V922" s="248"/>
      <c r="W922" s="248"/>
      <c r="X922" s="248"/>
      <c r="Y922" s="248"/>
      <c r="Z922" s="248"/>
      <c r="AA922" s="248"/>
      <c r="AB922" s="248"/>
      <c r="AC922" s="248"/>
      <c r="AD922" s="248"/>
      <c r="AE922" s="248"/>
      <c r="AF922" s="248"/>
      <c r="AG922" s="248"/>
      <c r="AH922" s="248"/>
      <c r="AI922" s="248"/>
      <c r="AJ922" s="248"/>
      <c r="AK922" s="248"/>
      <c r="AL922" s="248"/>
      <c r="AM922" s="248"/>
      <c r="AN922" s="248"/>
      <c r="AO922" s="248"/>
      <c r="AP922" s="248"/>
      <c r="AQ922" s="248"/>
    </row>
    <row r="923" spans="5:43" ht="18" customHeight="1">
      <c r="E923" s="250" t="s">
        <v>1726</v>
      </c>
      <c r="F923" s="248"/>
      <c r="G923" s="248"/>
      <c r="H923" s="248"/>
      <c r="I923" s="248"/>
      <c r="J923" s="248"/>
      <c r="K923" s="248"/>
      <c r="L923" s="248"/>
      <c r="M923" s="248"/>
      <c r="N923" s="248"/>
      <c r="O923" s="248"/>
      <c r="P923" s="248"/>
      <c r="Q923" s="248"/>
      <c r="R923" s="248"/>
      <c r="S923" s="248"/>
      <c r="T923" s="248"/>
      <c r="U923" s="248"/>
      <c r="V923" s="248"/>
      <c r="W923" s="248"/>
      <c r="X923" s="248"/>
      <c r="Y923" s="248"/>
      <c r="Z923" s="248"/>
      <c r="AA923" s="248"/>
      <c r="AB923" s="248"/>
      <c r="AC923" s="248"/>
      <c r="AD923" s="248"/>
      <c r="AE923" s="248"/>
      <c r="AF923" s="248"/>
      <c r="AG923" s="248"/>
      <c r="AH923" s="248"/>
      <c r="AI923" s="248"/>
      <c r="AJ923" s="248"/>
      <c r="AK923" s="248"/>
      <c r="AL923" s="248"/>
      <c r="AM923" s="248"/>
      <c r="AN923" s="248"/>
      <c r="AO923" s="248"/>
      <c r="AP923" s="248"/>
      <c r="AQ923" s="248"/>
    </row>
    <row r="924" spans="5:43" ht="18" customHeight="1">
      <c r="E924" s="250" t="s">
        <v>1262</v>
      </c>
      <c r="F924" s="248"/>
      <c r="G924" s="248"/>
      <c r="H924" s="248"/>
      <c r="I924" s="248"/>
      <c r="J924" s="248"/>
      <c r="K924" s="248"/>
      <c r="L924" s="248"/>
      <c r="M924" s="248"/>
      <c r="N924" s="248"/>
      <c r="O924" s="248"/>
      <c r="P924" s="248"/>
      <c r="Q924" s="248"/>
      <c r="R924" s="248"/>
      <c r="S924" s="248"/>
      <c r="T924" s="248"/>
      <c r="U924" s="248"/>
      <c r="V924" s="248"/>
      <c r="W924" s="248"/>
      <c r="X924" s="248"/>
      <c r="Y924" s="248"/>
      <c r="Z924" s="248"/>
      <c r="AA924" s="248"/>
      <c r="AB924" s="248"/>
      <c r="AC924" s="248"/>
      <c r="AD924" s="248"/>
      <c r="AE924" s="248"/>
      <c r="AF924" s="248"/>
      <c r="AG924" s="248"/>
      <c r="AH924" s="248"/>
      <c r="AI924" s="248"/>
      <c r="AJ924" s="248"/>
      <c r="AK924" s="248"/>
      <c r="AL924" s="248"/>
      <c r="AM924" s="248"/>
      <c r="AN924" s="248"/>
      <c r="AO924" s="248"/>
      <c r="AP924" s="248"/>
      <c r="AQ924" s="248"/>
    </row>
    <row r="925" spans="5:43" ht="18" customHeight="1">
      <c r="E925" s="250" t="s">
        <v>1223</v>
      </c>
      <c r="F925" s="248"/>
      <c r="G925" s="248"/>
      <c r="H925" s="248"/>
      <c r="I925" s="248"/>
      <c r="J925" s="248"/>
      <c r="K925" s="248"/>
      <c r="L925" s="248"/>
      <c r="M925" s="248"/>
      <c r="N925" s="248"/>
      <c r="O925" s="248"/>
      <c r="P925" s="248"/>
      <c r="Q925" s="248"/>
      <c r="R925" s="248"/>
      <c r="S925" s="248"/>
      <c r="T925" s="248"/>
      <c r="U925" s="248"/>
      <c r="V925" s="248"/>
      <c r="W925" s="248"/>
      <c r="X925" s="248"/>
      <c r="Y925" s="248"/>
      <c r="Z925" s="248"/>
      <c r="AA925" s="248"/>
      <c r="AB925" s="248"/>
      <c r="AC925" s="248"/>
      <c r="AD925" s="248"/>
      <c r="AE925" s="248"/>
      <c r="AF925" s="248"/>
      <c r="AG925" s="248"/>
      <c r="AH925" s="248"/>
      <c r="AI925" s="248"/>
      <c r="AJ925" s="248"/>
      <c r="AK925" s="248"/>
      <c r="AL925" s="248"/>
      <c r="AM925" s="248"/>
      <c r="AN925" s="248"/>
      <c r="AO925" s="248"/>
      <c r="AP925" s="248"/>
      <c r="AQ925" s="248"/>
    </row>
    <row r="926" spans="5:43" ht="18" customHeight="1">
      <c r="E926" s="250"/>
      <c r="F926" s="248"/>
      <c r="G926" s="248"/>
      <c r="H926" s="248"/>
      <c r="I926" s="248"/>
      <c r="J926" s="248"/>
      <c r="K926" s="248"/>
      <c r="L926" s="248"/>
      <c r="M926" s="248"/>
      <c r="N926" s="248"/>
      <c r="O926" s="248"/>
      <c r="P926" s="248"/>
      <c r="Q926" s="248"/>
      <c r="R926" s="248"/>
      <c r="S926" s="248"/>
      <c r="T926" s="248"/>
      <c r="U926" s="248"/>
      <c r="V926" s="248"/>
      <c r="W926" s="248"/>
      <c r="X926" s="248"/>
      <c r="Y926" s="248"/>
      <c r="Z926" s="248"/>
      <c r="AA926" s="248"/>
      <c r="AB926" s="248"/>
      <c r="AC926" s="248"/>
      <c r="AD926" s="248"/>
      <c r="AE926" s="248"/>
      <c r="AF926" s="248"/>
      <c r="AG926" s="248"/>
      <c r="AH926" s="248"/>
      <c r="AI926" s="248"/>
      <c r="AJ926" s="248"/>
      <c r="AK926" s="248"/>
      <c r="AL926" s="248"/>
      <c r="AM926" s="248"/>
      <c r="AN926" s="248"/>
      <c r="AO926" s="248"/>
      <c r="AP926" s="248"/>
      <c r="AQ926" s="248"/>
    </row>
    <row r="927" spans="5:43" ht="18" customHeight="1">
      <c r="E927" s="251" t="s">
        <v>1382</v>
      </c>
      <c r="F927" s="248"/>
      <c r="G927" s="248"/>
      <c r="H927" s="248"/>
      <c r="I927" s="248"/>
      <c r="J927" s="248"/>
      <c r="K927" s="248"/>
      <c r="L927" s="248"/>
      <c r="M927" s="248"/>
      <c r="N927" s="248"/>
      <c r="O927" s="248"/>
      <c r="P927" s="248"/>
      <c r="Q927" s="248"/>
      <c r="R927" s="248"/>
      <c r="S927" s="248"/>
      <c r="T927" s="248"/>
      <c r="U927" s="248"/>
      <c r="V927" s="248"/>
      <c r="W927" s="248"/>
      <c r="X927" s="248"/>
      <c r="Y927" s="248"/>
      <c r="Z927" s="248"/>
      <c r="AA927" s="248"/>
      <c r="AB927" s="248"/>
      <c r="AC927" s="248"/>
      <c r="AD927" s="248"/>
      <c r="AE927" s="248"/>
      <c r="AF927" s="248"/>
      <c r="AG927" s="248"/>
      <c r="AH927" s="248"/>
      <c r="AI927" s="248"/>
      <c r="AJ927" s="248"/>
      <c r="AK927" s="248"/>
      <c r="AL927" s="248"/>
      <c r="AM927" s="248"/>
      <c r="AN927" s="248"/>
      <c r="AO927" s="248"/>
      <c r="AP927" s="248"/>
      <c r="AQ927" s="248"/>
    </row>
    <row r="928" spans="5:43" ht="18" customHeight="1">
      <c r="E928" s="250" t="s">
        <v>1392</v>
      </c>
      <c r="F928" s="248"/>
      <c r="G928" s="248"/>
      <c r="H928" s="248"/>
      <c r="I928" s="248"/>
      <c r="J928" s="248"/>
      <c r="K928" s="248"/>
      <c r="L928" s="248"/>
      <c r="M928" s="248"/>
      <c r="N928" s="248"/>
      <c r="O928" s="248"/>
      <c r="P928" s="248"/>
      <c r="Q928" s="248"/>
      <c r="R928" s="248"/>
      <c r="S928" s="248"/>
      <c r="T928" s="248"/>
      <c r="U928" s="248"/>
      <c r="V928" s="248"/>
      <c r="W928" s="248"/>
      <c r="X928" s="248"/>
      <c r="Y928" s="248"/>
      <c r="Z928" s="248"/>
      <c r="AA928" s="248"/>
      <c r="AB928" s="248"/>
      <c r="AC928" s="248"/>
      <c r="AD928" s="248"/>
      <c r="AE928" s="248"/>
      <c r="AF928" s="248"/>
      <c r="AG928" s="248"/>
      <c r="AH928" s="248"/>
      <c r="AI928" s="248"/>
      <c r="AJ928" s="248"/>
      <c r="AK928" s="248"/>
      <c r="AL928" s="248"/>
      <c r="AM928" s="248"/>
      <c r="AN928" s="248"/>
      <c r="AO928" s="248"/>
      <c r="AP928" s="248"/>
      <c r="AQ928" s="248"/>
    </row>
    <row r="929" spans="5:43" ht="18" customHeight="1">
      <c r="E929" s="250" t="s">
        <v>1727</v>
      </c>
      <c r="F929" s="248"/>
      <c r="G929" s="248"/>
      <c r="H929" s="248"/>
      <c r="I929" s="248"/>
      <c r="J929" s="248"/>
      <c r="K929" s="248"/>
      <c r="L929" s="248"/>
      <c r="M929" s="248"/>
      <c r="N929" s="248"/>
      <c r="O929" s="248"/>
      <c r="P929" s="248"/>
      <c r="Q929" s="248"/>
      <c r="R929" s="248"/>
      <c r="S929" s="248"/>
      <c r="T929" s="248"/>
      <c r="U929" s="248"/>
      <c r="V929" s="248"/>
      <c r="W929" s="248"/>
      <c r="X929" s="248"/>
      <c r="Y929" s="248"/>
      <c r="Z929" s="248"/>
      <c r="AA929" s="248"/>
      <c r="AB929" s="248"/>
      <c r="AC929" s="248"/>
      <c r="AD929" s="248"/>
      <c r="AE929" s="248"/>
      <c r="AF929" s="248"/>
      <c r="AG929" s="248"/>
      <c r="AH929" s="248"/>
      <c r="AI929" s="248"/>
      <c r="AJ929" s="248"/>
      <c r="AK929" s="248"/>
      <c r="AL929" s="248"/>
      <c r="AM929" s="248"/>
      <c r="AN929" s="248"/>
      <c r="AO929" s="248"/>
      <c r="AP929" s="248"/>
      <c r="AQ929" s="248"/>
    </row>
    <row r="930" spans="5:43" ht="18" customHeight="1">
      <c r="E930" s="250" t="s">
        <v>1728</v>
      </c>
      <c r="F930" s="248"/>
      <c r="G930" s="248"/>
      <c r="H930" s="248"/>
      <c r="I930" s="248"/>
      <c r="J930" s="248"/>
      <c r="K930" s="248"/>
      <c r="L930" s="248"/>
      <c r="M930" s="248"/>
      <c r="N930" s="248"/>
      <c r="O930" s="248"/>
      <c r="P930" s="248"/>
      <c r="Q930" s="248"/>
      <c r="R930" s="248"/>
      <c r="S930" s="248"/>
      <c r="T930" s="248"/>
      <c r="U930" s="248"/>
      <c r="V930" s="248"/>
      <c r="W930" s="248"/>
      <c r="X930" s="248"/>
      <c r="Y930" s="248"/>
      <c r="Z930" s="248"/>
      <c r="AA930" s="248"/>
      <c r="AB930" s="248"/>
      <c r="AC930" s="248"/>
      <c r="AD930" s="248"/>
      <c r="AE930" s="248"/>
      <c r="AF930" s="248"/>
      <c r="AG930" s="248"/>
      <c r="AH930" s="248"/>
      <c r="AI930" s="248"/>
      <c r="AJ930" s="248"/>
      <c r="AK930" s="248"/>
      <c r="AL930" s="248"/>
      <c r="AM930" s="248"/>
      <c r="AN930" s="248"/>
      <c r="AO930" s="248"/>
      <c r="AP930" s="248"/>
      <c r="AQ930" s="248"/>
    </row>
    <row r="931" spans="5:43" ht="18" customHeight="1">
      <c r="E931" s="250" t="s">
        <v>1729</v>
      </c>
      <c r="F931" s="248"/>
      <c r="G931" s="248"/>
      <c r="H931" s="248"/>
      <c r="I931" s="248"/>
      <c r="J931" s="248"/>
      <c r="K931" s="248"/>
      <c r="L931" s="248"/>
      <c r="M931" s="248"/>
      <c r="N931" s="248"/>
      <c r="O931" s="248"/>
      <c r="P931" s="248"/>
      <c r="Q931" s="248"/>
      <c r="R931" s="248"/>
      <c r="S931" s="248"/>
      <c r="T931" s="248"/>
      <c r="U931" s="248"/>
      <c r="V931" s="248"/>
      <c r="W931" s="248"/>
      <c r="X931" s="248"/>
      <c r="Y931" s="248"/>
      <c r="Z931" s="248"/>
      <c r="AA931" s="248"/>
      <c r="AB931" s="248"/>
      <c r="AC931" s="248"/>
      <c r="AD931" s="248"/>
      <c r="AE931" s="248"/>
      <c r="AF931" s="248"/>
      <c r="AG931" s="248"/>
      <c r="AH931" s="248"/>
      <c r="AI931" s="248"/>
      <c r="AJ931" s="248"/>
      <c r="AK931" s="248"/>
      <c r="AL931" s="248"/>
      <c r="AM931" s="248"/>
      <c r="AN931" s="248"/>
      <c r="AO931" s="248"/>
      <c r="AP931" s="248"/>
      <c r="AQ931" s="248"/>
    </row>
    <row r="932" spans="5:43" ht="18" customHeight="1">
      <c r="E932" s="250" t="s">
        <v>1730</v>
      </c>
      <c r="F932" s="248"/>
      <c r="G932" s="248"/>
      <c r="H932" s="248"/>
      <c r="I932" s="248"/>
      <c r="J932" s="248"/>
      <c r="K932" s="248"/>
      <c r="L932" s="248"/>
      <c r="M932" s="248"/>
      <c r="N932" s="248"/>
      <c r="O932" s="248"/>
      <c r="P932" s="248"/>
      <c r="Q932" s="248"/>
      <c r="R932" s="248"/>
      <c r="S932" s="248"/>
      <c r="T932" s="248"/>
      <c r="U932" s="248"/>
      <c r="V932" s="248"/>
      <c r="W932" s="248"/>
      <c r="X932" s="248"/>
      <c r="Y932" s="248"/>
      <c r="Z932" s="248"/>
      <c r="AA932" s="248"/>
      <c r="AB932" s="248"/>
      <c r="AC932" s="248"/>
      <c r="AD932" s="248"/>
      <c r="AE932" s="248"/>
      <c r="AF932" s="248"/>
      <c r="AG932" s="248"/>
      <c r="AH932" s="248"/>
      <c r="AI932" s="248"/>
      <c r="AJ932" s="248"/>
      <c r="AK932" s="248"/>
      <c r="AL932" s="248"/>
      <c r="AM932" s="248"/>
      <c r="AN932" s="248"/>
      <c r="AO932" s="248"/>
      <c r="AP932" s="248"/>
      <c r="AQ932" s="248"/>
    </row>
    <row r="933" spans="5:43" ht="18" customHeight="1">
      <c r="E933" s="250" t="s">
        <v>1731</v>
      </c>
      <c r="F933" s="248"/>
      <c r="G933" s="248"/>
      <c r="H933" s="248"/>
      <c r="I933" s="248"/>
      <c r="J933" s="248"/>
      <c r="K933" s="248"/>
      <c r="L933" s="248"/>
      <c r="M933" s="248"/>
      <c r="N933" s="248"/>
      <c r="O933" s="248"/>
      <c r="P933" s="248"/>
      <c r="Q933" s="248"/>
      <c r="R933" s="248"/>
      <c r="S933" s="248"/>
      <c r="T933" s="248"/>
      <c r="U933" s="248"/>
      <c r="V933" s="248"/>
      <c r="W933" s="248"/>
      <c r="X933" s="248"/>
      <c r="Y933" s="248"/>
      <c r="Z933" s="248"/>
      <c r="AA933" s="248"/>
      <c r="AB933" s="248"/>
      <c r="AC933" s="248"/>
      <c r="AD933" s="248"/>
      <c r="AE933" s="248"/>
      <c r="AF933" s="248"/>
      <c r="AG933" s="248"/>
      <c r="AH933" s="248"/>
      <c r="AI933" s="248"/>
      <c r="AJ933" s="248"/>
      <c r="AK933" s="248"/>
      <c r="AL933" s="248"/>
      <c r="AM933" s="248"/>
      <c r="AN933" s="248"/>
      <c r="AO933" s="248"/>
      <c r="AP933" s="248"/>
      <c r="AQ933" s="248"/>
    </row>
    <row r="934" spans="5:43" ht="18" customHeight="1">
      <c r="E934" s="250" t="s">
        <v>1529</v>
      </c>
      <c r="F934" s="248"/>
      <c r="G934" s="248"/>
      <c r="H934" s="248"/>
      <c r="I934" s="248"/>
      <c r="J934" s="248"/>
      <c r="K934" s="248"/>
      <c r="L934" s="248"/>
      <c r="M934" s="248"/>
      <c r="N934" s="248"/>
      <c r="O934" s="248"/>
      <c r="P934" s="248"/>
      <c r="Q934" s="248"/>
      <c r="R934" s="248"/>
      <c r="S934" s="248"/>
      <c r="T934" s="248"/>
      <c r="U934" s="248"/>
      <c r="V934" s="248"/>
      <c r="W934" s="248"/>
      <c r="X934" s="248"/>
      <c r="Y934" s="248"/>
      <c r="Z934" s="248"/>
      <c r="AA934" s="248"/>
      <c r="AB934" s="248"/>
      <c r="AC934" s="248"/>
      <c r="AD934" s="248"/>
      <c r="AE934" s="248"/>
      <c r="AF934" s="248"/>
      <c r="AG934" s="248"/>
      <c r="AH934" s="248"/>
      <c r="AI934" s="248"/>
      <c r="AJ934" s="248"/>
      <c r="AK934" s="248"/>
      <c r="AL934" s="248"/>
      <c r="AM934" s="248"/>
      <c r="AN934" s="248"/>
      <c r="AO934" s="248"/>
      <c r="AP934" s="248"/>
      <c r="AQ934" s="248"/>
    </row>
    <row r="935" spans="5:43" ht="18" customHeight="1">
      <c r="E935" s="250" t="s">
        <v>1728</v>
      </c>
      <c r="F935" s="248"/>
      <c r="G935" s="248"/>
      <c r="H935" s="248"/>
      <c r="I935" s="248"/>
      <c r="J935" s="248"/>
      <c r="K935" s="248"/>
      <c r="L935" s="248"/>
      <c r="M935" s="248"/>
      <c r="N935" s="248"/>
      <c r="O935" s="248"/>
      <c r="P935" s="248"/>
      <c r="Q935" s="248"/>
      <c r="R935" s="248"/>
      <c r="S935" s="248"/>
      <c r="T935" s="248"/>
      <c r="U935" s="248"/>
      <c r="V935" s="248"/>
      <c r="W935" s="248"/>
      <c r="X935" s="248"/>
      <c r="Y935" s="248"/>
      <c r="Z935" s="248"/>
      <c r="AA935" s="248"/>
      <c r="AB935" s="248"/>
      <c r="AC935" s="248"/>
      <c r="AD935" s="248"/>
      <c r="AE935" s="248"/>
      <c r="AF935" s="248"/>
      <c r="AG935" s="248"/>
      <c r="AH935" s="248"/>
      <c r="AI935" s="248"/>
      <c r="AJ935" s="248"/>
      <c r="AK935" s="248"/>
      <c r="AL935" s="248"/>
      <c r="AM935" s="248"/>
      <c r="AN935" s="248"/>
      <c r="AO935" s="248"/>
      <c r="AP935" s="248"/>
      <c r="AQ935" s="248"/>
    </row>
    <row r="936" spans="5:43" ht="18" customHeight="1">
      <c r="E936" s="250" t="s">
        <v>1228</v>
      </c>
      <c r="F936" s="248"/>
      <c r="G936" s="248"/>
      <c r="H936" s="248"/>
      <c r="I936" s="248"/>
      <c r="J936" s="248"/>
      <c r="K936" s="248"/>
      <c r="L936" s="248"/>
      <c r="M936" s="248"/>
      <c r="N936" s="248"/>
      <c r="O936" s="248"/>
      <c r="P936" s="248"/>
      <c r="Q936" s="248"/>
      <c r="R936" s="248"/>
      <c r="S936" s="248"/>
      <c r="T936" s="248"/>
      <c r="U936" s="248"/>
      <c r="V936" s="248"/>
      <c r="W936" s="248"/>
      <c r="X936" s="248"/>
      <c r="Y936" s="248"/>
      <c r="Z936" s="248"/>
      <c r="AA936" s="248"/>
      <c r="AB936" s="248"/>
      <c r="AC936" s="248"/>
      <c r="AD936" s="248"/>
      <c r="AE936" s="248"/>
      <c r="AF936" s="248"/>
      <c r="AG936" s="248"/>
      <c r="AH936" s="248"/>
      <c r="AI936" s="248"/>
      <c r="AJ936" s="248"/>
      <c r="AK936" s="248"/>
      <c r="AL936" s="248"/>
      <c r="AM936" s="248"/>
      <c r="AN936" s="248"/>
      <c r="AO936" s="248"/>
      <c r="AP936" s="248"/>
      <c r="AQ936" s="248"/>
    </row>
    <row r="937" spans="5:43" ht="18" customHeight="1">
      <c r="E937" s="250"/>
      <c r="F937" s="248"/>
      <c r="G937" s="248"/>
      <c r="H937" s="248"/>
      <c r="I937" s="248"/>
      <c r="J937" s="248"/>
      <c r="K937" s="248"/>
      <c r="L937" s="248"/>
      <c r="M937" s="248"/>
      <c r="N937" s="248"/>
      <c r="O937" s="248"/>
      <c r="P937" s="248"/>
      <c r="Q937" s="248"/>
      <c r="R937" s="248"/>
      <c r="S937" s="248"/>
      <c r="T937" s="248"/>
      <c r="U937" s="248"/>
      <c r="V937" s="248"/>
      <c r="W937" s="248"/>
      <c r="X937" s="248"/>
      <c r="Y937" s="248"/>
      <c r="Z937" s="248"/>
      <c r="AA937" s="248"/>
      <c r="AB937" s="248"/>
      <c r="AC937" s="248"/>
      <c r="AD937" s="248"/>
      <c r="AE937" s="248"/>
      <c r="AF937" s="248"/>
      <c r="AG937" s="248"/>
      <c r="AH937" s="248"/>
      <c r="AI937" s="248"/>
      <c r="AJ937" s="248"/>
      <c r="AK937" s="248"/>
      <c r="AL937" s="248"/>
      <c r="AM937" s="248"/>
      <c r="AN937" s="248"/>
      <c r="AO937" s="248"/>
      <c r="AP937" s="248"/>
      <c r="AQ937" s="248"/>
    </row>
    <row r="938" spans="5:43" ht="18" customHeight="1">
      <c r="E938" s="251" t="s">
        <v>1383</v>
      </c>
      <c r="F938" s="248"/>
      <c r="G938" s="248"/>
      <c r="H938" s="248"/>
      <c r="I938" s="248"/>
      <c r="J938" s="248"/>
      <c r="K938" s="248"/>
      <c r="L938" s="248"/>
      <c r="M938" s="248"/>
      <c r="N938" s="248"/>
      <c r="O938" s="248"/>
      <c r="P938" s="248"/>
      <c r="Q938" s="248"/>
      <c r="R938" s="248"/>
      <c r="S938" s="248"/>
      <c r="T938" s="248"/>
      <c r="U938" s="248"/>
      <c r="V938" s="248"/>
      <c r="W938" s="248"/>
      <c r="X938" s="248"/>
      <c r="Y938" s="248"/>
      <c r="Z938" s="248"/>
      <c r="AA938" s="248"/>
      <c r="AB938" s="248"/>
      <c r="AC938" s="248"/>
      <c r="AD938" s="248"/>
      <c r="AE938" s="248"/>
      <c r="AF938" s="248"/>
      <c r="AG938" s="248"/>
      <c r="AH938" s="248"/>
      <c r="AI938" s="248"/>
      <c r="AJ938" s="248"/>
      <c r="AK938" s="248"/>
      <c r="AL938" s="248"/>
      <c r="AM938" s="248"/>
      <c r="AN938" s="248"/>
      <c r="AO938" s="248"/>
      <c r="AP938" s="248"/>
      <c r="AQ938" s="248"/>
    </row>
    <row r="939" spans="5:43" ht="18" customHeight="1">
      <c r="E939" s="250" t="s">
        <v>1401</v>
      </c>
      <c r="F939" s="248"/>
      <c r="G939" s="248"/>
      <c r="H939" s="248"/>
      <c r="I939" s="248"/>
      <c r="J939" s="248"/>
      <c r="K939" s="248"/>
      <c r="L939" s="248"/>
      <c r="M939" s="248"/>
      <c r="N939" s="248"/>
      <c r="O939" s="248"/>
      <c r="P939" s="248"/>
      <c r="Q939" s="248"/>
      <c r="R939" s="248"/>
      <c r="S939" s="248"/>
      <c r="T939" s="248"/>
      <c r="U939" s="248"/>
      <c r="V939" s="248"/>
      <c r="W939" s="248"/>
      <c r="X939" s="248"/>
      <c r="Y939" s="248"/>
      <c r="Z939" s="248"/>
      <c r="AA939" s="248"/>
      <c r="AB939" s="248"/>
      <c r="AC939" s="248"/>
      <c r="AD939" s="248"/>
      <c r="AE939" s="248"/>
      <c r="AF939" s="248"/>
      <c r="AG939" s="248"/>
      <c r="AH939" s="248"/>
      <c r="AI939" s="248"/>
      <c r="AJ939" s="248"/>
      <c r="AK939" s="248"/>
      <c r="AL939" s="248"/>
      <c r="AM939" s="248"/>
      <c r="AN939" s="248"/>
      <c r="AO939" s="248"/>
      <c r="AP939" s="248"/>
      <c r="AQ939" s="248"/>
    </row>
    <row r="940" spans="5:43" ht="18" customHeight="1">
      <c r="E940" s="250" t="s">
        <v>1732</v>
      </c>
      <c r="F940" s="248"/>
      <c r="G940" s="248"/>
      <c r="H940" s="248"/>
      <c r="I940" s="248"/>
      <c r="J940" s="248"/>
      <c r="K940" s="248"/>
      <c r="L940" s="248"/>
      <c r="M940" s="248"/>
      <c r="N940" s="248"/>
      <c r="O940" s="248"/>
      <c r="P940" s="248"/>
      <c r="Q940" s="248"/>
      <c r="R940" s="248"/>
      <c r="S940" s="248"/>
      <c r="T940" s="248"/>
      <c r="U940" s="248"/>
      <c r="V940" s="248"/>
      <c r="W940" s="248"/>
      <c r="X940" s="248"/>
      <c r="Y940" s="248"/>
      <c r="Z940" s="248"/>
      <c r="AA940" s="248"/>
      <c r="AB940" s="248"/>
      <c r="AC940" s="248"/>
      <c r="AD940" s="248"/>
      <c r="AE940" s="248"/>
      <c r="AF940" s="248"/>
      <c r="AG940" s="248"/>
      <c r="AH940" s="248"/>
      <c r="AI940" s="248"/>
      <c r="AJ940" s="248"/>
      <c r="AK940" s="248"/>
      <c r="AL940" s="248"/>
      <c r="AM940" s="248"/>
      <c r="AN940" s="248"/>
      <c r="AO940" s="248"/>
      <c r="AP940" s="248"/>
      <c r="AQ940" s="248"/>
    </row>
    <row r="941" spans="5:43" ht="18" customHeight="1">
      <c r="E941" s="250" t="s">
        <v>1728</v>
      </c>
      <c r="F941" s="248"/>
      <c r="G941" s="248"/>
      <c r="H941" s="248"/>
      <c r="I941" s="248"/>
      <c r="J941" s="248"/>
      <c r="K941" s="248"/>
      <c r="L941" s="248"/>
      <c r="M941" s="248"/>
      <c r="N941" s="248"/>
      <c r="O941" s="248"/>
      <c r="P941" s="248"/>
      <c r="Q941" s="248"/>
      <c r="R941" s="248"/>
      <c r="S941" s="248"/>
      <c r="T941" s="248"/>
      <c r="U941" s="248"/>
      <c r="V941" s="248"/>
      <c r="W941" s="248"/>
      <c r="X941" s="248"/>
      <c r="Y941" s="248"/>
      <c r="Z941" s="248"/>
      <c r="AA941" s="248"/>
      <c r="AB941" s="248"/>
      <c r="AC941" s="248"/>
      <c r="AD941" s="248"/>
      <c r="AE941" s="248"/>
      <c r="AF941" s="248"/>
      <c r="AG941" s="248"/>
      <c r="AH941" s="248"/>
      <c r="AI941" s="248"/>
      <c r="AJ941" s="248"/>
      <c r="AK941" s="248"/>
      <c r="AL941" s="248"/>
      <c r="AM941" s="248"/>
      <c r="AN941" s="248"/>
      <c r="AO941" s="248"/>
      <c r="AP941" s="248"/>
      <c r="AQ941" s="248"/>
    </row>
    <row r="942" spans="5:43" ht="18" customHeight="1">
      <c r="E942" s="250" t="s">
        <v>1729</v>
      </c>
      <c r="F942" s="248"/>
      <c r="G942" s="248"/>
      <c r="H942" s="248"/>
      <c r="I942" s="248"/>
      <c r="J942" s="248"/>
      <c r="K942" s="248"/>
      <c r="L942" s="248"/>
      <c r="M942" s="248"/>
      <c r="N942" s="248"/>
      <c r="O942" s="248"/>
      <c r="P942" s="248"/>
      <c r="Q942" s="248"/>
      <c r="R942" s="248"/>
      <c r="S942" s="248"/>
      <c r="T942" s="248"/>
      <c r="U942" s="248"/>
      <c r="V942" s="248"/>
      <c r="W942" s="248"/>
      <c r="X942" s="248"/>
      <c r="Y942" s="248"/>
      <c r="Z942" s="248"/>
      <c r="AA942" s="248"/>
      <c r="AB942" s="248"/>
      <c r="AC942" s="248"/>
      <c r="AD942" s="248"/>
      <c r="AE942" s="248"/>
      <c r="AF942" s="248"/>
      <c r="AG942" s="248"/>
      <c r="AH942" s="248"/>
      <c r="AI942" s="248"/>
      <c r="AJ942" s="248"/>
      <c r="AK942" s="248"/>
      <c r="AL942" s="248"/>
      <c r="AM942" s="248"/>
      <c r="AN942" s="248"/>
      <c r="AO942" s="248"/>
      <c r="AP942" s="248"/>
      <c r="AQ942" s="248"/>
    </row>
    <row r="943" spans="5:43" ht="18" customHeight="1">
      <c r="E943" s="250" t="s">
        <v>1733</v>
      </c>
      <c r="F943" s="248"/>
      <c r="G943" s="248"/>
      <c r="H943" s="248"/>
      <c r="I943" s="248"/>
      <c r="J943" s="248"/>
      <c r="K943" s="248"/>
      <c r="L943" s="248"/>
      <c r="M943" s="248"/>
      <c r="N943" s="248"/>
      <c r="O943" s="248"/>
      <c r="P943" s="248"/>
      <c r="Q943" s="248"/>
      <c r="R943" s="248"/>
      <c r="S943" s="248"/>
      <c r="T943" s="248"/>
      <c r="U943" s="248"/>
      <c r="V943" s="248"/>
      <c r="W943" s="248"/>
      <c r="X943" s="248"/>
      <c r="Y943" s="248"/>
      <c r="Z943" s="248"/>
      <c r="AA943" s="248"/>
      <c r="AB943" s="248"/>
      <c r="AC943" s="248"/>
      <c r="AD943" s="248"/>
      <c r="AE943" s="248"/>
      <c r="AF943" s="248"/>
      <c r="AG943" s="248"/>
      <c r="AH943" s="248"/>
      <c r="AI943" s="248"/>
      <c r="AJ943" s="248"/>
      <c r="AK943" s="248"/>
      <c r="AL943" s="248"/>
      <c r="AM943" s="248"/>
      <c r="AN943" s="248"/>
      <c r="AO943" s="248"/>
      <c r="AP943" s="248"/>
      <c r="AQ943" s="248"/>
    </row>
    <row r="944" spans="5:43" ht="18" customHeight="1">
      <c r="E944" s="250" t="s">
        <v>1734</v>
      </c>
      <c r="F944" s="248"/>
      <c r="G944" s="248"/>
      <c r="H944" s="248"/>
      <c r="I944" s="248"/>
      <c r="J944" s="248"/>
      <c r="K944" s="248"/>
      <c r="L944" s="248"/>
      <c r="M944" s="248"/>
      <c r="N944" s="248"/>
      <c r="O944" s="248"/>
      <c r="P944" s="248"/>
      <c r="Q944" s="248"/>
      <c r="R944" s="248"/>
      <c r="S944" s="248"/>
      <c r="T944" s="248"/>
      <c r="U944" s="248"/>
      <c r="V944" s="248"/>
      <c r="W944" s="248"/>
      <c r="X944" s="248"/>
      <c r="Y944" s="248"/>
      <c r="Z944" s="248"/>
      <c r="AA944" s="248"/>
      <c r="AB944" s="248"/>
      <c r="AC944" s="248"/>
      <c r="AD944" s="248"/>
      <c r="AE944" s="248"/>
      <c r="AF944" s="248"/>
      <c r="AG944" s="248"/>
      <c r="AH944" s="248"/>
      <c r="AI944" s="248"/>
      <c r="AJ944" s="248"/>
      <c r="AK944" s="248"/>
      <c r="AL944" s="248"/>
      <c r="AM944" s="248"/>
      <c r="AN944" s="248"/>
      <c r="AO944" s="248"/>
      <c r="AP944" s="248"/>
      <c r="AQ944" s="248"/>
    </row>
    <row r="945" spans="5:43" ht="18" customHeight="1">
      <c r="E945" s="250" t="s">
        <v>1529</v>
      </c>
      <c r="F945" s="248"/>
      <c r="G945" s="248"/>
      <c r="H945" s="248"/>
      <c r="I945" s="248"/>
      <c r="J945" s="248"/>
      <c r="K945" s="248"/>
      <c r="L945" s="248"/>
      <c r="M945" s="248"/>
      <c r="N945" s="248"/>
      <c r="O945" s="248"/>
      <c r="P945" s="248"/>
      <c r="Q945" s="248"/>
      <c r="R945" s="248"/>
      <c r="S945" s="248"/>
      <c r="T945" s="248"/>
      <c r="U945" s="248"/>
      <c r="V945" s="248"/>
      <c r="W945" s="248"/>
      <c r="X945" s="248"/>
      <c r="Y945" s="248"/>
      <c r="Z945" s="248"/>
      <c r="AA945" s="248"/>
      <c r="AB945" s="248"/>
      <c r="AC945" s="248"/>
      <c r="AD945" s="248"/>
      <c r="AE945" s="248"/>
      <c r="AF945" s="248"/>
      <c r="AG945" s="248"/>
      <c r="AH945" s="248"/>
      <c r="AI945" s="248"/>
      <c r="AJ945" s="248"/>
      <c r="AK945" s="248"/>
      <c r="AL945" s="248"/>
      <c r="AM945" s="248"/>
      <c r="AN945" s="248"/>
      <c r="AO945" s="248"/>
      <c r="AP945" s="248"/>
      <c r="AQ945" s="248"/>
    </row>
    <row r="946" spans="5:43" ht="18" customHeight="1">
      <c r="E946" s="250" t="s">
        <v>1728</v>
      </c>
      <c r="F946" s="248"/>
      <c r="G946" s="248"/>
      <c r="H946" s="248"/>
      <c r="I946" s="248"/>
      <c r="J946" s="248"/>
      <c r="K946" s="248"/>
      <c r="L946" s="248"/>
      <c r="M946" s="248"/>
      <c r="N946" s="248"/>
      <c r="O946" s="248"/>
      <c r="P946" s="248"/>
      <c r="Q946" s="248"/>
      <c r="R946" s="248"/>
      <c r="S946" s="248"/>
      <c r="T946" s="248"/>
      <c r="U946" s="248"/>
      <c r="V946" s="248"/>
      <c r="W946" s="248"/>
      <c r="X946" s="248"/>
      <c r="Y946" s="248"/>
      <c r="Z946" s="248"/>
      <c r="AA946" s="248"/>
      <c r="AB946" s="248"/>
      <c r="AC946" s="248"/>
      <c r="AD946" s="248"/>
      <c r="AE946" s="248"/>
      <c r="AF946" s="248"/>
      <c r="AG946" s="248"/>
      <c r="AH946" s="248"/>
      <c r="AI946" s="248"/>
      <c r="AJ946" s="248"/>
      <c r="AK946" s="248"/>
      <c r="AL946" s="248"/>
      <c r="AM946" s="248"/>
      <c r="AN946" s="248"/>
      <c r="AO946" s="248"/>
      <c r="AP946" s="248"/>
      <c r="AQ946" s="248"/>
    </row>
    <row r="947" spans="5:43" ht="18" customHeight="1">
      <c r="E947" s="250" t="s">
        <v>1228</v>
      </c>
      <c r="F947" s="248"/>
      <c r="G947" s="248"/>
      <c r="H947" s="248"/>
      <c r="I947" s="248"/>
      <c r="J947" s="248"/>
      <c r="K947" s="248"/>
      <c r="L947" s="248"/>
      <c r="M947" s="248"/>
      <c r="N947" s="248"/>
      <c r="O947" s="248"/>
      <c r="P947" s="248"/>
      <c r="Q947" s="248"/>
      <c r="R947" s="248"/>
      <c r="S947" s="248"/>
      <c r="T947" s="248"/>
      <c r="U947" s="248"/>
      <c r="V947" s="248"/>
      <c r="W947" s="248"/>
      <c r="X947" s="248"/>
      <c r="Y947" s="248"/>
      <c r="Z947" s="248"/>
      <c r="AA947" s="248"/>
      <c r="AB947" s="248"/>
      <c r="AC947" s="248"/>
      <c r="AD947" s="248"/>
      <c r="AE947" s="248"/>
      <c r="AF947" s="248"/>
      <c r="AG947" s="248"/>
      <c r="AH947" s="248"/>
      <c r="AI947" s="248"/>
      <c r="AJ947" s="248"/>
      <c r="AK947" s="248"/>
      <c r="AL947" s="248"/>
      <c r="AM947" s="248"/>
      <c r="AN947" s="248"/>
      <c r="AO947" s="248"/>
      <c r="AP947" s="248"/>
      <c r="AQ947" s="248"/>
    </row>
    <row r="948" spans="5:43" ht="18" customHeight="1">
      <c r="E948" s="250"/>
      <c r="F948" s="248"/>
      <c r="G948" s="248"/>
      <c r="H948" s="248"/>
      <c r="I948" s="248"/>
      <c r="J948" s="248"/>
      <c r="K948" s="248"/>
      <c r="L948" s="248"/>
      <c r="M948" s="248"/>
      <c r="N948" s="248"/>
      <c r="O948" s="248"/>
      <c r="P948" s="248"/>
      <c r="Q948" s="248"/>
      <c r="R948" s="248"/>
      <c r="S948" s="248"/>
      <c r="T948" s="248"/>
      <c r="U948" s="248"/>
      <c r="V948" s="248"/>
      <c r="W948" s="248"/>
      <c r="X948" s="248"/>
      <c r="Y948" s="248"/>
      <c r="Z948" s="248"/>
      <c r="AA948" s="248"/>
      <c r="AB948" s="248"/>
      <c r="AC948" s="248"/>
      <c r="AD948" s="248"/>
      <c r="AE948" s="248"/>
      <c r="AF948" s="248"/>
      <c r="AG948" s="248"/>
      <c r="AH948" s="248"/>
      <c r="AI948" s="248"/>
      <c r="AJ948" s="248"/>
      <c r="AK948" s="248"/>
      <c r="AL948" s="248"/>
      <c r="AM948" s="248"/>
      <c r="AN948" s="248"/>
      <c r="AO948" s="248"/>
      <c r="AP948" s="248"/>
      <c r="AQ948" s="248"/>
    </row>
    <row r="949" spans="5:43" ht="18" customHeight="1">
      <c r="E949" s="251" t="s">
        <v>1384</v>
      </c>
      <c r="F949" s="248"/>
      <c r="G949" s="248"/>
      <c r="H949" s="248"/>
      <c r="I949" s="248"/>
      <c r="J949" s="248"/>
      <c r="K949" s="248"/>
      <c r="L949" s="248"/>
      <c r="M949" s="248"/>
      <c r="N949" s="248"/>
      <c r="O949" s="248"/>
      <c r="P949" s="248"/>
      <c r="Q949" s="248"/>
      <c r="R949" s="248"/>
      <c r="S949" s="248"/>
      <c r="T949" s="248"/>
      <c r="U949" s="248"/>
      <c r="V949" s="248"/>
      <c r="W949" s="248"/>
      <c r="X949" s="248"/>
      <c r="Y949" s="248"/>
      <c r="Z949" s="248"/>
      <c r="AA949" s="248"/>
      <c r="AB949" s="248"/>
      <c r="AC949" s="248"/>
      <c r="AD949" s="248"/>
      <c r="AE949" s="248"/>
      <c r="AF949" s="248"/>
      <c r="AG949" s="248"/>
      <c r="AH949" s="248"/>
      <c r="AI949" s="248"/>
      <c r="AJ949" s="248"/>
      <c r="AK949" s="248"/>
      <c r="AL949" s="248"/>
      <c r="AM949" s="248"/>
      <c r="AN949" s="248"/>
      <c r="AO949" s="248"/>
      <c r="AP949" s="248"/>
      <c r="AQ949" s="248"/>
    </row>
    <row r="950" spans="5:43" ht="18" customHeight="1">
      <c r="E950" s="250" t="s">
        <v>1393</v>
      </c>
      <c r="F950" s="248"/>
      <c r="G950" s="248"/>
      <c r="H950" s="248"/>
      <c r="I950" s="248"/>
      <c r="J950" s="248"/>
      <c r="K950" s="248"/>
      <c r="L950" s="248"/>
      <c r="M950" s="248"/>
      <c r="N950" s="248"/>
      <c r="O950" s="248"/>
      <c r="P950" s="248"/>
      <c r="Q950" s="248"/>
      <c r="R950" s="248"/>
      <c r="S950" s="248"/>
      <c r="T950" s="248"/>
      <c r="U950" s="248"/>
      <c r="V950" s="248"/>
      <c r="W950" s="248"/>
      <c r="X950" s="248"/>
      <c r="Y950" s="248"/>
      <c r="Z950" s="248"/>
      <c r="AA950" s="248"/>
      <c r="AB950" s="248"/>
      <c r="AC950" s="248"/>
      <c r="AD950" s="248"/>
      <c r="AE950" s="248"/>
      <c r="AF950" s="248"/>
      <c r="AG950" s="248"/>
      <c r="AH950" s="248"/>
      <c r="AI950" s="248"/>
      <c r="AJ950" s="248"/>
      <c r="AK950" s="248"/>
      <c r="AL950" s="248"/>
      <c r="AM950" s="248"/>
      <c r="AN950" s="248"/>
      <c r="AO950" s="248"/>
      <c r="AP950" s="248"/>
      <c r="AQ950" s="248"/>
    </row>
    <row r="951" spans="5:43" ht="18" customHeight="1">
      <c r="E951" s="250" t="s">
        <v>1735</v>
      </c>
      <c r="F951" s="248"/>
      <c r="G951" s="248"/>
      <c r="H951" s="248"/>
      <c r="I951" s="248"/>
      <c r="J951" s="248"/>
      <c r="K951" s="248"/>
      <c r="L951" s="248"/>
      <c r="M951" s="248"/>
      <c r="N951" s="248"/>
      <c r="O951" s="248"/>
      <c r="P951" s="248"/>
      <c r="Q951" s="248"/>
      <c r="R951" s="248"/>
      <c r="S951" s="248"/>
      <c r="T951" s="248"/>
      <c r="U951" s="248"/>
      <c r="V951" s="248"/>
      <c r="W951" s="248"/>
      <c r="X951" s="248"/>
      <c r="Y951" s="248"/>
      <c r="Z951" s="248"/>
      <c r="AA951" s="248"/>
      <c r="AB951" s="248"/>
      <c r="AC951" s="248"/>
      <c r="AD951" s="248"/>
      <c r="AE951" s="248"/>
      <c r="AF951" s="248"/>
      <c r="AG951" s="248"/>
      <c r="AH951" s="248"/>
      <c r="AI951" s="248"/>
      <c r="AJ951" s="248"/>
      <c r="AK951" s="248"/>
      <c r="AL951" s="248"/>
      <c r="AM951" s="248"/>
      <c r="AN951" s="248"/>
      <c r="AO951" s="248"/>
      <c r="AP951" s="248"/>
      <c r="AQ951" s="248"/>
    </row>
    <row r="952" spans="5:43" ht="18" customHeight="1">
      <c r="E952" s="250" t="s">
        <v>1728</v>
      </c>
      <c r="F952" s="248"/>
      <c r="G952" s="248"/>
      <c r="H952" s="248"/>
      <c r="I952" s="248"/>
      <c r="J952" s="248"/>
      <c r="K952" s="248"/>
      <c r="L952" s="248"/>
      <c r="M952" s="248"/>
      <c r="N952" s="248"/>
      <c r="O952" s="248"/>
      <c r="P952" s="248"/>
      <c r="Q952" s="248"/>
      <c r="R952" s="248"/>
      <c r="S952" s="248"/>
      <c r="T952" s="248"/>
      <c r="U952" s="248"/>
      <c r="V952" s="248"/>
      <c r="W952" s="248"/>
      <c r="X952" s="248"/>
      <c r="Y952" s="248"/>
      <c r="Z952" s="248"/>
      <c r="AA952" s="248"/>
      <c r="AB952" s="248"/>
      <c r="AC952" s="248"/>
      <c r="AD952" s="248"/>
      <c r="AE952" s="248"/>
      <c r="AF952" s="248"/>
      <c r="AG952" s="248"/>
      <c r="AH952" s="248"/>
      <c r="AI952" s="248"/>
      <c r="AJ952" s="248"/>
      <c r="AK952" s="248"/>
      <c r="AL952" s="248"/>
      <c r="AM952" s="248"/>
      <c r="AN952" s="248"/>
      <c r="AO952" s="248"/>
      <c r="AP952" s="248"/>
      <c r="AQ952" s="248"/>
    </row>
    <row r="953" spans="5:43" ht="18" customHeight="1">
      <c r="E953" s="250" t="s">
        <v>1729</v>
      </c>
      <c r="F953" s="248"/>
      <c r="G953" s="248"/>
      <c r="H953" s="248"/>
      <c r="I953" s="248"/>
      <c r="J953" s="248"/>
      <c r="K953" s="248"/>
      <c r="L953" s="248"/>
      <c r="M953" s="248"/>
      <c r="N953" s="248"/>
      <c r="O953" s="248"/>
      <c r="P953" s="248"/>
      <c r="Q953" s="248"/>
      <c r="R953" s="248"/>
      <c r="S953" s="248"/>
      <c r="T953" s="248"/>
      <c r="U953" s="248"/>
      <c r="V953" s="248"/>
      <c r="W953" s="248"/>
      <c r="X953" s="248"/>
      <c r="Y953" s="248"/>
      <c r="Z953" s="248"/>
      <c r="AA953" s="248"/>
      <c r="AB953" s="248"/>
      <c r="AC953" s="248"/>
      <c r="AD953" s="248"/>
      <c r="AE953" s="248"/>
      <c r="AF953" s="248"/>
      <c r="AG953" s="248"/>
      <c r="AH953" s="248"/>
      <c r="AI953" s="248"/>
      <c r="AJ953" s="248"/>
      <c r="AK953" s="248"/>
      <c r="AL953" s="248"/>
      <c r="AM953" s="248"/>
      <c r="AN953" s="248"/>
      <c r="AO953" s="248"/>
      <c r="AP953" s="248"/>
      <c r="AQ953" s="248"/>
    </row>
    <row r="954" spans="5:43" ht="18" customHeight="1">
      <c r="E954" s="250" t="s">
        <v>1736</v>
      </c>
      <c r="F954" s="248"/>
      <c r="G954" s="248"/>
      <c r="H954" s="248"/>
      <c r="I954" s="248"/>
      <c r="J954" s="248"/>
      <c r="K954" s="248"/>
      <c r="L954" s="248"/>
      <c r="M954" s="248"/>
      <c r="N954" s="248"/>
      <c r="O954" s="248"/>
      <c r="P954" s="248"/>
      <c r="Q954" s="248"/>
      <c r="R954" s="248"/>
      <c r="S954" s="248"/>
      <c r="T954" s="248"/>
      <c r="U954" s="248"/>
      <c r="V954" s="248"/>
      <c r="W954" s="248"/>
      <c r="X954" s="248"/>
      <c r="Y954" s="248"/>
      <c r="Z954" s="248"/>
      <c r="AA954" s="248"/>
      <c r="AB954" s="248"/>
      <c r="AC954" s="248"/>
      <c r="AD954" s="248"/>
      <c r="AE954" s="248"/>
      <c r="AF954" s="248"/>
      <c r="AG954" s="248"/>
      <c r="AH954" s="248"/>
      <c r="AI954" s="248"/>
      <c r="AJ954" s="248"/>
      <c r="AK954" s="248"/>
      <c r="AL954" s="248"/>
      <c r="AM954" s="248"/>
      <c r="AN954" s="248"/>
      <c r="AO954" s="248"/>
      <c r="AP954" s="248"/>
      <c r="AQ954" s="248"/>
    </row>
    <row r="955" spans="5:43" ht="18" customHeight="1">
      <c r="E955" s="250" t="s">
        <v>1737</v>
      </c>
      <c r="F955" s="248"/>
      <c r="G955" s="248"/>
      <c r="H955" s="248"/>
      <c r="I955" s="248"/>
      <c r="J955" s="248"/>
      <c r="K955" s="248"/>
      <c r="L955" s="248"/>
      <c r="M955" s="248"/>
      <c r="N955" s="248"/>
      <c r="O955" s="248"/>
      <c r="P955" s="248"/>
      <c r="Q955" s="248"/>
      <c r="R955" s="248"/>
      <c r="S955" s="248"/>
      <c r="T955" s="248"/>
      <c r="U955" s="248"/>
      <c r="V955" s="248"/>
      <c r="W955" s="248"/>
      <c r="X955" s="248"/>
      <c r="Y955" s="248"/>
      <c r="Z955" s="248"/>
      <c r="AA955" s="248"/>
      <c r="AB955" s="248"/>
      <c r="AC955" s="248"/>
      <c r="AD955" s="248"/>
      <c r="AE955" s="248"/>
      <c r="AF955" s="248"/>
      <c r="AG955" s="248"/>
      <c r="AH955" s="248"/>
      <c r="AI955" s="248"/>
      <c r="AJ955" s="248"/>
      <c r="AK955" s="248"/>
      <c r="AL955" s="248"/>
      <c r="AM955" s="248"/>
      <c r="AN955" s="248"/>
      <c r="AO955" s="248"/>
      <c r="AP955" s="248"/>
      <c r="AQ955" s="248"/>
    </row>
    <row r="956" spans="5:43" ht="18" customHeight="1">
      <c r="E956" s="250" t="s">
        <v>1529</v>
      </c>
      <c r="F956" s="248"/>
      <c r="G956" s="248"/>
      <c r="H956" s="248"/>
      <c r="I956" s="248"/>
      <c r="J956" s="248"/>
      <c r="K956" s="248"/>
      <c r="L956" s="248"/>
      <c r="M956" s="248"/>
      <c r="N956" s="248"/>
      <c r="O956" s="248"/>
      <c r="P956" s="248"/>
      <c r="Q956" s="248"/>
      <c r="R956" s="248"/>
      <c r="S956" s="248"/>
      <c r="T956" s="248"/>
      <c r="U956" s="248"/>
      <c r="V956" s="248"/>
      <c r="W956" s="248"/>
      <c r="X956" s="248"/>
      <c r="Y956" s="248"/>
      <c r="Z956" s="248"/>
      <c r="AA956" s="248"/>
      <c r="AB956" s="248"/>
      <c r="AC956" s="248"/>
      <c r="AD956" s="248"/>
      <c r="AE956" s="248"/>
      <c r="AF956" s="248"/>
      <c r="AG956" s="248"/>
      <c r="AH956" s="248"/>
      <c r="AI956" s="248"/>
      <c r="AJ956" s="248"/>
      <c r="AK956" s="248"/>
      <c r="AL956" s="248"/>
      <c r="AM956" s="248"/>
      <c r="AN956" s="248"/>
      <c r="AO956" s="248"/>
      <c r="AP956" s="248"/>
      <c r="AQ956" s="248"/>
    </row>
    <row r="957" spans="5:43" ht="18" customHeight="1">
      <c r="E957" s="250" t="s">
        <v>1728</v>
      </c>
      <c r="F957" s="248"/>
      <c r="G957" s="248"/>
      <c r="H957" s="248"/>
      <c r="I957" s="248"/>
      <c r="J957" s="248"/>
      <c r="K957" s="248"/>
      <c r="L957" s="248"/>
      <c r="M957" s="248"/>
      <c r="N957" s="248"/>
      <c r="O957" s="248"/>
      <c r="P957" s="248"/>
      <c r="Q957" s="248"/>
      <c r="R957" s="248"/>
      <c r="S957" s="248"/>
      <c r="T957" s="248"/>
      <c r="U957" s="248"/>
      <c r="V957" s="248"/>
      <c r="W957" s="248"/>
      <c r="X957" s="248"/>
      <c r="Y957" s="248"/>
      <c r="Z957" s="248"/>
      <c r="AA957" s="248"/>
      <c r="AB957" s="248"/>
      <c r="AC957" s="248"/>
      <c r="AD957" s="248"/>
      <c r="AE957" s="248"/>
      <c r="AF957" s="248"/>
      <c r="AG957" s="248"/>
      <c r="AH957" s="248"/>
      <c r="AI957" s="248"/>
      <c r="AJ957" s="248"/>
      <c r="AK957" s="248"/>
      <c r="AL957" s="248"/>
      <c r="AM957" s="248"/>
      <c r="AN957" s="248"/>
      <c r="AO957" s="248"/>
      <c r="AP957" s="248"/>
      <c r="AQ957" s="248"/>
    </row>
    <row r="958" spans="5:43" ht="18" customHeight="1">
      <c r="E958" s="250" t="s">
        <v>1228</v>
      </c>
      <c r="F958" s="248"/>
      <c r="G958" s="248"/>
      <c r="H958" s="248"/>
      <c r="I958" s="248"/>
      <c r="J958" s="248"/>
      <c r="K958" s="248"/>
      <c r="L958" s="248"/>
      <c r="M958" s="248"/>
      <c r="N958" s="248"/>
      <c r="O958" s="248"/>
      <c r="P958" s="248"/>
      <c r="Q958" s="248"/>
      <c r="R958" s="248"/>
      <c r="S958" s="248"/>
      <c r="T958" s="248"/>
      <c r="U958" s="248"/>
      <c r="V958" s="248"/>
      <c r="W958" s="248"/>
      <c r="X958" s="248"/>
      <c r="Y958" s="248"/>
      <c r="Z958" s="248"/>
      <c r="AA958" s="248"/>
      <c r="AB958" s="248"/>
      <c r="AC958" s="248"/>
      <c r="AD958" s="248"/>
      <c r="AE958" s="248"/>
      <c r="AF958" s="248"/>
      <c r="AG958" s="248"/>
      <c r="AH958" s="248"/>
      <c r="AI958" s="248"/>
      <c r="AJ958" s="248"/>
      <c r="AK958" s="248"/>
      <c r="AL958" s="248"/>
      <c r="AM958" s="248"/>
      <c r="AN958" s="248"/>
      <c r="AO958" s="248"/>
      <c r="AP958" s="248"/>
      <c r="AQ958" s="248"/>
    </row>
    <row r="959" spans="5:43" ht="18" customHeight="1">
      <c r="E959" s="250"/>
      <c r="F959" s="248"/>
      <c r="G959" s="248"/>
      <c r="H959" s="248"/>
      <c r="I959" s="248"/>
      <c r="J959" s="248"/>
      <c r="K959" s="248"/>
      <c r="L959" s="248"/>
      <c r="M959" s="248"/>
      <c r="N959" s="248"/>
      <c r="O959" s="248"/>
      <c r="P959" s="248"/>
      <c r="Q959" s="248"/>
      <c r="R959" s="248"/>
      <c r="S959" s="248"/>
      <c r="T959" s="248"/>
      <c r="U959" s="248"/>
      <c r="V959" s="248"/>
      <c r="W959" s="248"/>
      <c r="X959" s="248"/>
      <c r="Y959" s="248"/>
      <c r="Z959" s="248"/>
      <c r="AA959" s="248"/>
      <c r="AB959" s="248"/>
      <c r="AC959" s="248"/>
      <c r="AD959" s="248"/>
      <c r="AE959" s="248"/>
      <c r="AF959" s="248"/>
      <c r="AG959" s="248"/>
      <c r="AH959" s="248"/>
      <c r="AI959" s="248"/>
      <c r="AJ959" s="248"/>
      <c r="AK959" s="248"/>
      <c r="AL959" s="248"/>
      <c r="AM959" s="248"/>
      <c r="AN959" s="248"/>
      <c r="AO959" s="248"/>
      <c r="AP959" s="248"/>
      <c r="AQ959" s="248"/>
    </row>
    <row r="960" spans="5:43" ht="18" customHeight="1">
      <c r="E960" s="251" t="s">
        <v>1385</v>
      </c>
      <c r="F960" s="248"/>
      <c r="G960" s="248"/>
      <c r="H960" s="248"/>
      <c r="I960" s="248"/>
      <c r="J960" s="248"/>
      <c r="K960" s="248"/>
      <c r="L960" s="248"/>
      <c r="M960" s="248"/>
      <c r="N960" s="248"/>
      <c r="O960" s="248"/>
      <c r="P960" s="248"/>
      <c r="Q960" s="248"/>
      <c r="R960" s="248"/>
      <c r="S960" s="248"/>
      <c r="T960" s="248"/>
      <c r="U960" s="248"/>
      <c r="V960" s="248"/>
      <c r="W960" s="248"/>
      <c r="X960" s="248"/>
      <c r="Y960" s="248"/>
      <c r="Z960" s="248"/>
      <c r="AA960" s="248"/>
      <c r="AB960" s="248"/>
      <c r="AC960" s="248"/>
      <c r="AD960" s="248"/>
      <c r="AE960" s="248"/>
      <c r="AF960" s="248"/>
      <c r="AG960" s="248"/>
      <c r="AH960" s="248"/>
      <c r="AI960" s="248"/>
      <c r="AJ960" s="248"/>
      <c r="AK960" s="248"/>
      <c r="AL960" s="248"/>
      <c r="AM960" s="248"/>
      <c r="AN960" s="248"/>
      <c r="AO960" s="248"/>
      <c r="AP960" s="248"/>
      <c r="AQ960" s="248"/>
    </row>
    <row r="961" spans="5:43" ht="18" customHeight="1">
      <c r="E961" s="250" t="s">
        <v>1394</v>
      </c>
      <c r="F961" s="248"/>
      <c r="G961" s="248"/>
      <c r="H961" s="248"/>
      <c r="I961" s="248"/>
      <c r="J961" s="248"/>
      <c r="K961" s="248"/>
      <c r="L961" s="248"/>
      <c r="M961" s="248"/>
      <c r="N961" s="248"/>
      <c r="O961" s="248"/>
      <c r="P961" s="248"/>
      <c r="Q961" s="248"/>
      <c r="R961" s="248"/>
      <c r="S961" s="248"/>
      <c r="T961" s="248"/>
      <c r="U961" s="248"/>
      <c r="V961" s="248"/>
      <c r="W961" s="248"/>
      <c r="X961" s="248"/>
      <c r="Y961" s="248"/>
      <c r="Z961" s="248"/>
      <c r="AA961" s="248"/>
      <c r="AB961" s="248"/>
      <c r="AC961" s="248"/>
      <c r="AD961" s="248"/>
      <c r="AE961" s="248"/>
      <c r="AF961" s="248"/>
      <c r="AG961" s="248"/>
      <c r="AH961" s="248"/>
      <c r="AI961" s="248"/>
      <c r="AJ961" s="248"/>
      <c r="AK961" s="248"/>
      <c r="AL961" s="248"/>
      <c r="AM961" s="248"/>
      <c r="AN961" s="248"/>
      <c r="AO961" s="248"/>
      <c r="AP961" s="248"/>
      <c r="AQ961" s="248"/>
    </row>
    <row r="962" spans="5:43" ht="18" customHeight="1">
      <c r="E962" s="250" t="s">
        <v>1738</v>
      </c>
      <c r="F962" s="248"/>
      <c r="G962" s="248"/>
      <c r="H962" s="248"/>
      <c r="I962" s="248"/>
      <c r="J962" s="248"/>
      <c r="K962" s="248"/>
      <c r="L962" s="248"/>
      <c r="M962" s="248"/>
      <c r="N962" s="248"/>
      <c r="O962" s="248"/>
      <c r="P962" s="248"/>
      <c r="Q962" s="248"/>
      <c r="R962" s="248"/>
      <c r="S962" s="248"/>
      <c r="T962" s="248"/>
      <c r="U962" s="248"/>
      <c r="V962" s="248"/>
      <c r="W962" s="248"/>
      <c r="X962" s="248"/>
      <c r="Y962" s="248"/>
      <c r="Z962" s="248"/>
      <c r="AA962" s="248"/>
      <c r="AB962" s="248"/>
      <c r="AC962" s="248"/>
      <c r="AD962" s="248"/>
      <c r="AE962" s="248"/>
      <c r="AF962" s="248"/>
      <c r="AG962" s="248"/>
      <c r="AH962" s="248"/>
      <c r="AI962" s="248"/>
      <c r="AJ962" s="248"/>
      <c r="AK962" s="248"/>
      <c r="AL962" s="248"/>
      <c r="AM962" s="248"/>
      <c r="AN962" s="248"/>
      <c r="AO962" s="248"/>
      <c r="AP962" s="248"/>
      <c r="AQ962" s="248"/>
    </row>
    <row r="963" spans="5:43" ht="18" customHeight="1">
      <c r="E963" s="250" t="s">
        <v>1728</v>
      </c>
      <c r="F963" s="248"/>
      <c r="G963" s="248"/>
      <c r="H963" s="248"/>
      <c r="I963" s="248"/>
      <c r="J963" s="248"/>
      <c r="K963" s="248"/>
      <c r="L963" s="248"/>
      <c r="M963" s="248"/>
      <c r="N963" s="248"/>
      <c r="O963" s="248"/>
      <c r="P963" s="248"/>
      <c r="Q963" s="248"/>
      <c r="R963" s="248"/>
      <c r="S963" s="248"/>
      <c r="T963" s="248"/>
      <c r="U963" s="248"/>
      <c r="V963" s="248"/>
      <c r="W963" s="248"/>
      <c r="X963" s="248"/>
      <c r="Y963" s="248"/>
      <c r="Z963" s="248"/>
      <c r="AA963" s="248"/>
      <c r="AB963" s="248"/>
      <c r="AC963" s="248"/>
      <c r="AD963" s="248"/>
      <c r="AE963" s="248"/>
      <c r="AF963" s="248"/>
      <c r="AG963" s="248"/>
      <c r="AH963" s="248"/>
      <c r="AI963" s="248"/>
      <c r="AJ963" s="248"/>
      <c r="AK963" s="248"/>
      <c r="AL963" s="248"/>
      <c r="AM963" s="248"/>
      <c r="AN963" s="248"/>
      <c r="AO963" s="248"/>
      <c r="AP963" s="248"/>
      <c r="AQ963" s="248"/>
    </row>
    <row r="964" spans="5:43" ht="18" customHeight="1">
      <c r="E964" s="250" t="s">
        <v>1729</v>
      </c>
      <c r="F964" s="248"/>
      <c r="G964" s="248"/>
      <c r="H964" s="248"/>
      <c r="I964" s="248"/>
      <c r="J964" s="248"/>
      <c r="K964" s="248"/>
      <c r="L964" s="248"/>
      <c r="M964" s="248"/>
      <c r="N964" s="248"/>
      <c r="O964" s="248"/>
      <c r="P964" s="248"/>
      <c r="Q964" s="248"/>
      <c r="R964" s="248"/>
      <c r="S964" s="248"/>
      <c r="T964" s="248"/>
      <c r="U964" s="248"/>
      <c r="V964" s="248"/>
      <c r="W964" s="248"/>
      <c r="X964" s="248"/>
      <c r="Y964" s="248"/>
      <c r="Z964" s="248"/>
      <c r="AA964" s="248"/>
      <c r="AB964" s="248"/>
      <c r="AC964" s="248"/>
      <c r="AD964" s="248"/>
      <c r="AE964" s="248"/>
      <c r="AF964" s="248"/>
      <c r="AG964" s="248"/>
      <c r="AH964" s="248"/>
      <c r="AI964" s="248"/>
      <c r="AJ964" s="248"/>
      <c r="AK964" s="248"/>
      <c r="AL964" s="248"/>
      <c r="AM964" s="248"/>
      <c r="AN964" s="248"/>
      <c r="AO964" s="248"/>
      <c r="AP964" s="248"/>
      <c r="AQ964" s="248"/>
    </row>
    <row r="965" spans="5:43" ht="18" customHeight="1">
      <c r="E965" s="250" t="s">
        <v>1739</v>
      </c>
      <c r="F965" s="248"/>
      <c r="G965" s="248"/>
      <c r="H965" s="248"/>
      <c r="I965" s="248"/>
      <c r="J965" s="248"/>
      <c r="K965" s="248"/>
      <c r="L965" s="248"/>
      <c r="M965" s="248"/>
      <c r="N965" s="248"/>
      <c r="O965" s="248"/>
      <c r="P965" s="248"/>
      <c r="Q965" s="248"/>
      <c r="R965" s="248"/>
      <c r="S965" s="248"/>
      <c r="T965" s="248"/>
      <c r="U965" s="248"/>
      <c r="V965" s="248"/>
      <c r="W965" s="248"/>
      <c r="X965" s="248"/>
      <c r="Y965" s="248"/>
      <c r="Z965" s="248"/>
      <c r="AA965" s="248"/>
      <c r="AB965" s="248"/>
      <c r="AC965" s="248"/>
      <c r="AD965" s="248"/>
      <c r="AE965" s="248"/>
      <c r="AF965" s="248"/>
      <c r="AG965" s="248"/>
      <c r="AH965" s="248"/>
      <c r="AI965" s="248"/>
      <c r="AJ965" s="248"/>
      <c r="AK965" s="248"/>
      <c r="AL965" s="248"/>
      <c r="AM965" s="248"/>
      <c r="AN965" s="248"/>
      <c r="AO965" s="248"/>
      <c r="AP965" s="248"/>
      <c r="AQ965" s="248"/>
    </row>
    <row r="966" spans="5:43" ht="18" customHeight="1">
      <c r="E966" s="250" t="s">
        <v>1740</v>
      </c>
      <c r="F966" s="248"/>
      <c r="G966" s="248"/>
      <c r="H966" s="248"/>
      <c r="I966" s="248"/>
      <c r="J966" s="248"/>
      <c r="K966" s="248"/>
      <c r="L966" s="248"/>
      <c r="M966" s="248"/>
      <c r="N966" s="248"/>
      <c r="O966" s="248"/>
      <c r="P966" s="248"/>
      <c r="Q966" s="248"/>
      <c r="R966" s="248"/>
      <c r="S966" s="248"/>
      <c r="T966" s="248"/>
      <c r="U966" s="248"/>
      <c r="V966" s="248"/>
      <c r="W966" s="248"/>
      <c r="X966" s="248"/>
      <c r="Y966" s="248"/>
      <c r="Z966" s="248"/>
      <c r="AA966" s="248"/>
      <c r="AB966" s="248"/>
      <c r="AC966" s="248"/>
      <c r="AD966" s="248"/>
      <c r="AE966" s="248"/>
      <c r="AF966" s="248"/>
      <c r="AG966" s="248"/>
      <c r="AH966" s="248"/>
      <c r="AI966" s="248"/>
      <c r="AJ966" s="248"/>
      <c r="AK966" s="248"/>
      <c r="AL966" s="248"/>
      <c r="AM966" s="248"/>
      <c r="AN966" s="248"/>
      <c r="AO966" s="248"/>
      <c r="AP966" s="248"/>
      <c r="AQ966" s="248"/>
    </row>
    <row r="967" spans="5:43" ht="18" customHeight="1">
      <c r="E967" s="250" t="s">
        <v>1529</v>
      </c>
      <c r="F967" s="248"/>
      <c r="G967" s="248"/>
      <c r="H967" s="248"/>
      <c r="I967" s="248"/>
      <c r="J967" s="248"/>
      <c r="K967" s="248"/>
      <c r="L967" s="248"/>
      <c r="M967" s="248"/>
      <c r="N967" s="248"/>
      <c r="O967" s="248"/>
      <c r="P967" s="248"/>
      <c r="Q967" s="248"/>
      <c r="R967" s="248"/>
      <c r="S967" s="248"/>
      <c r="T967" s="248"/>
      <c r="U967" s="248"/>
      <c r="V967" s="248"/>
      <c r="W967" s="248"/>
      <c r="X967" s="248"/>
      <c r="Y967" s="248"/>
      <c r="Z967" s="248"/>
      <c r="AA967" s="248"/>
      <c r="AB967" s="248"/>
      <c r="AC967" s="248"/>
      <c r="AD967" s="248"/>
      <c r="AE967" s="248"/>
      <c r="AF967" s="248"/>
      <c r="AG967" s="248"/>
      <c r="AH967" s="248"/>
      <c r="AI967" s="248"/>
      <c r="AJ967" s="248"/>
      <c r="AK967" s="248"/>
      <c r="AL967" s="248"/>
      <c r="AM967" s="248"/>
      <c r="AN967" s="248"/>
      <c r="AO967" s="248"/>
      <c r="AP967" s="248"/>
      <c r="AQ967" s="248"/>
    </row>
    <row r="968" spans="5:43" ht="18" customHeight="1">
      <c r="E968" s="250" t="s">
        <v>1728</v>
      </c>
      <c r="F968" s="248"/>
      <c r="G968" s="248"/>
      <c r="H968" s="248"/>
      <c r="I968" s="248"/>
      <c r="J968" s="248"/>
      <c r="K968" s="248"/>
      <c r="L968" s="248"/>
      <c r="M968" s="248"/>
      <c r="N968" s="248"/>
      <c r="O968" s="248"/>
      <c r="P968" s="248"/>
      <c r="Q968" s="248"/>
      <c r="R968" s="248"/>
      <c r="S968" s="248"/>
      <c r="T968" s="248"/>
      <c r="U968" s="248"/>
      <c r="V968" s="248"/>
      <c r="W968" s="248"/>
      <c r="X968" s="248"/>
      <c r="Y968" s="248"/>
      <c r="Z968" s="248"/>
      <c r="AA968" s="248"/>
      <c r="AB968" s="248"/>
      <c r="AC968" s="248"/>
      <c r="AD968" s="248"/>
      <c r="AE968" s="248"/>
      <c r="AF968" s="248"/>
      <c r="AG968" s="248"/>
      <c r="AH968" s="248"/>
      <c r="AI968" s="248"/>
      <c r="AJ968" s="248"/>
      <c r="AK968" s="248"/>
      <c r="AL968" s="248"/>
      <c r="AM968" s="248"/>
      <c r="AN968" s="248"/>
      <c r="AO968" s="248"/>
      <c r="AP968" s="248"/>
      <c r="AQ968" s="248"/>
    </row>
    <row r="969" spans="5:43" ht="18" customHeight="1">
      <c r="E969" s="250" t="s">
        <v>1228</v>
      </c>
      <c r="F969" s="248"/>
      <c r="G969" s="248"/>
      <c r="H969" s="248"/>
      <c r="I969" s="248"/>
      <c r="J969" s="248"/>
      <c r="K969" s="248"/>
      <c r="L969" s="248"/>
      <c r="M969" s="248"/>
      <c r="N969" s="248"/>
      <c r="O969" s="248"/>
      <c r="P969" s="248"/>
      <c r="Q969" s="248"/>
      <c r="R969" s="248"/>
      <c r="S969" s="248"/>
      <c r="T969" s="248"/>
      <c r="U969" s="248"/>
      <c r="V969" s="248"/>
      <c r="W969" s="248"/>
      <c r="X969" s="248"/>
      <c r="Y969" s="248"/>
      <c r="Z969" s="248"/>
      <c r="AA969" s="248"/>
      <c r="AB969" s="248"/>
      <c r="AC969" s="248"/>
      <c r="AD969" s="248"/>
      <c r="AE969" s="248"/>
      <c r="AF969" s="248"/>
      <c r="AG969" s="248"/>
      <c r="AH969" s="248"/>
      <c r="AI969" s="248"/>
      <c r="AJ969" s="248"/>
      <c r="AK969" s="248"/>
      <c r="AL969" s="248"/>
      <c r="AM969" s="248"/>
      <c r="AN969" s="248"/>
      <c r="AO969" s="248"/>
      <c r="AP969" s="248"/>
      <c r="AQ969" s="248"/>
    </row>
    <row r="970" spans="5:43" ht="18" customHeight="1">
      <c r="E970" s="250"/>
      <c r="F970" s="248"/>
      <c r="G970" s="248"/>
      <c r="H970" s="248"/>
      <c r="I970" s="248"/>
      <c r="J970" s="248"/>
      <c r="K970" s="248"/>
      <c r="L970" s="248"/>
      <c r="M970" s="248"/>
      <c r="N970" s="248"/>
      <c r="O970" s="248"/>
      <c r="P970" s="248"/>
      <c r="Q970" s="248"/>
      <c r="R970" s="248"/>
      <c r="S970" s="248"/>
      <c r="T970" s="248"/>
      <c r="U970" s="248"/>
      <c r="V970" s="248"/>
      <c r="W970" s="248"/>
      <c r="X970" s="248"/>
      <c r="Y970" s="248"/>
      <c r="Z970" s="248"/>
      <c r="AA970" s="248"/>
      <c r="AB970" s="248"/>
      <c r="AC970" s="248"/>
      <c r="AD970" s="248"/>
      <c r="AE970" s="248"/>
      <c r="AF970" s="248"/>
      <c r="AG970" s="248"/>
      <c r="AH970" s="248"/>
      <c r="AI970" s="248"/>
      <c r="AJ970" s="248"/>
      <c r="AK970" s="248"/>
      <c r="AL970" s="248"/>
      <c r="AM970" s="248"/>
      <c r="AN970" s="248"/>
      <c r="AO970" s="248"/>
      <c r="AP970" s="248"/>
      <c r="AQ970" s="248"/>
    </row>
    <row r="971" spans="5:43" ht="18" customHeight="1">
      <c r="E971" s="251" t="s">
        <v>1386</v>
      </c>
      <c r="F971" s="248"/>
      <c r="G971" s="248"/>
      <c r="H971" s="248"/>
      <c r="I971" s="248"/>
      <c r="J971" s="248"/>
      <c r="K971" s="248"/>
      <c r="L971" s="248"/>
      <c r="M971" s="248"/>
      <c r="N971" s="248"/>
      <c r="O971" s="248"/>
      <c r="P971" s="248"/>
      <c r="Q971" s="248"/>
      <c r="R971" s="248"/>
      <c r="S971" s="248"/>
      <c r="T971" s="248"/>
      <c r="U971" s="248"/>
      <c r="V971" s="248"/>
      <c r="W971" s="248"/>
      <c r="X971" s="248"/>
      <c r="Y971" s="248"/>
      <c r="Z971" s="248"/>
      <c r="AA971" s="248"/>
      <c r="AB971" s="248"/>
      <c r="AC971" s="248"/>
      <c r="AD971" s="248"/>
      <c r="AE971" s="248"/>
      <c r="AF971" s="248"/>
      <c r="AG971" s="248"/>
      <c r="AH971" s="248"/>
      <c r="AI971" s="248"/>
      <c r="AJ971" s="248"/>
      <c r="AK971" s="248"/>
      <c r="AL971" s="248"/>
      <c r="AM971" s="248"/>
      <c r="AN971" s="248"/>
      <c r="AO971" s="248"/>
      <c r="AP971" s="248"/>
      <c r="AQ971" s="248"/>
    </row>
    <row r="972" spans="5:43" ht="18" customHeight="1">
      <c r="E972" s="250" t="s">
        <v>1395</v>
      </c>
      <c r="F972" s="248"/>
      <c r="G972" s="248"/>
      <c r="H972" s="248"/>
      <c r="I972" s="248"/>
      <c r="J972" s="248"/>
      <c r="K972" s="248"/>
      <c r="L972" s="248"/>
      <c r="M972" s="248"/>
      <c r="N972" s="248"/>
      <c r="O972" s="248"/>
      <c r="P972" s="248"/>
      <c r="Q972" s="248"/>
      <c r="R972" s="248"/>
      <c r="S972" s="248"/>
      <c r="T972" s="248"/>
      <c r="U972" s="248"/>
      <c r="V972" s="248"/>
      <c r="W972" s="248"/>
      <c r="X972" s="248"/>
      <c r="Y972" s="248"/>
      <c r="Z972" s="248"/>
      <c r="AA972" s="248"/>
      <c r="AB972" s="248"/>
      <c r="AC972" s="248"/>
      <c r="AD972" s="248"/>
      <c r="AE972" s="248"/>
      <c r="AF972" s="248"/>
      <c r="AG972" s="248"/>
      <c r="AH972" s="248"/>
      <c r="AI972" s="248"/>
      <c r="AJ972" s="248"/>
      <c r="AK972" s="248"/>
      <c r="AL972" s="248"/>
      <c r="AM972" s="248"/>
      <c r="AN972" s="248"/>
      <c r="AO972" s="248"/>
      <c r="AP972" s="248"/>
      <c r="AQ972" s="248"/>
    </row>
    <row r="973" spans="5:43" ht="18" customHeight="1">
      <c r="E973" s="250" t="s">
        <v>1741</v>
      </c>
      <c r="F973" s="248"/>
      <c r="G973" s="248"/>
      <c r="H973" s="248"/>
      <c r="I973" s="248"/>
      <c r="J973" s="248"/>
      <c r="K973" s="248"/>
      <c r="L973" s="248"/>
      <c r="M973" s="248"/>
      <c r="N973" s="248"/>
      <c r="O973" s="248"/>
      <c r="P973" s="248"/>
      <c r="Q973" s="248"/>
      <c r="R973" s="248"/>
      <c r="S973" s="248"/>
      <c r="T973" s="248"/>
      <c r="U973" s="248"/>
      <c r="V973" s="248"/>
      <c r="W973" s="248"/>
      <c r="X973" s="248"/>
      <c r="Y973" s="248"/>
      <c r="Z973" s="248"/>
      <c r="AA973" s="248"/>
      <c r="AB973" s="248"/>
      <c r="AC973" s="248"/>
      <c r="AD973" s="248"/>
      <c r="AE973" s="248"/>
      <c r="AF973" s="248"/>
      <c r="AG973" s="248"/>
      <c r="AH973" s="248"/>
      <c r="AI973" s="248"/>
      <c r="AJ973" s="248"/>
      <c r="AK973" s="248"/>
      <c r="AL973" s="248"/>
      <c r="AM973" s="248"/>
      <c r="AN973" s="248"/>
      <c r="AO973" s="248"/>
      <c r="AP973" s="248"/>
      <c r="AQ973" s="248"/>
    </row>
    <row r="974" spans="5:43" ht="18" customHeight="1">
      <c r="E974" s="250" t="s">
        <v>1728</v>
      </c>
      <c r="F974" s="248"/>
      <c r="G974" s="248"/>
      <c r="H974" s="248"/>
      <c r="I974" s="248"/>
      <c r="J974" s="248"/>
      <c r="K974" s="248"/>
      <c r="L974" s="248"/>
      <c r="M974" s="248"/>
      <c r="N974" s="248"/>
      <c r="O974" s="248"/>
      <c r="P974" s="248"/>
      <c r="Q974" s="248"/>
      <c r="R974" s="248"/>
      <c r="S974" s="248"/>
      <c r="T974" s="248"/>
      <c r="U974" s="248"/>
      <c r="V974" s="248"/>
      <c r="W974" s="248"/>
      <c r="X974" s="248"/>
      <c r="Y974" s="248"/>
      <c r="Z974" s="248"/>
      <c r="AA974" s="248"/>
      <c r="AB974" s="248"/>
      <c r="AC974" s="248"/>
      <c r="AD974" s="248"/>
      <c r="AE974" s="248"/>
      <c r="AF974" s="248"/>
      <c r="AG974" s="248"/>
      <c r="AH974" s="248"/>
      <c r="AI974" s="248"/>
      <c r="AJ974" s="248"/>
      <c r="AK974" s="248"/>
      <c r="AL974" s="248"/>
      <c r="AM974" s="248"/>
      <c r="AN974" s="248"/>
      <c r="AO974" s="248"/>
      <c r="AP974" s="248"/>
      <c r="AQ974" s="248"/>
    </row>
    <row r="975" spans="5:43" ht="18" customHeight="1">
      <c r="E975" s="250" t="s">
        <v>1729</v>
      </c>
      <c r="F975" s="248"/>
      <c r="G975" s="248"/>
      <c r="H975" s="248"/>
      <c r="I975" s="248"/>
      <c r="J975" s="248"/>
      <c r="K975" s="248"/>
      <c r="L975" s="248"/>
      <c r="M975" s="248"/>
      <c r="N975" s="248"/>
      <c r="O975" s="248"/>
      <c r="P975" s="248"/>
      <c r="Q975" s="248"/>
      <c r="R975" s="248"/>
      <c r="S975" s="248"/>
      <c r="T975" s="248"/>
      <c r="U975" s="248"/>
      <c r="V975" s="248"/>
      <c r="W975" s="248"/>
      <c r="X975" s="248"/>
      <c r="Y975" s="248"/>
      <c r="Z975" s="248"/>
      <c r="AA975" s="248"/>
      <c r="AB975" s="248"/>
      <c r="AC975" s="248"/>
      <c r="AD975" s="248"/>
      <c r="AE975" s="248"/>
      <c r="AF975" s="248"/>
      <c r="AG975" s="248"/>
      <c r="AH975" s="248"/>
      <c r="AI975" s="248"/>
      <c r="AJ975" s="248"/>
      <c r="AK975" s="248"/>
      <c r="AL975" s="248"/>
      <c r="AM975" s="248"/>
      <c r="AN975" s="248"/>
      <c r="AO975" s="248"/>
      <c r="AP975" s="248"/>
      <c r="AQ975" s="248"/>
    </row>
    <row r="976" spans="5:43" ht="18" customHeight="1">
      <c r="E976" s="250" t="s">
        <v>1742</v>
      </c>
      <c r="F976" s="248"/>
      <c r="G976" s="248"/>
      <c r="H976" s="248"/>
      <c r="I976" s="248"/>
      <c r="J976" s="248"/>
      <c r="K976" s="248"/>
      <c r="L976" s="248"/>
      <c r="M976" s="248"/>
      <c r="N976" s="248"/>
      <c r="O976" s="248"/>
      <c r="P976" s="248"/>
      <c r="Q976" s="248"/>
      <c r="R976" s="248"/>
      <c r="S976" s="248"/>
      <c r="T976" s="248"/>
      <c r="U976" s="248"/>
      <c r="V976" s="248"/>
      <c r="W976" s="248"/>
      <c r="X976" s="248"/>
      <c r="Y976" s="248"/>
      <c r="Z976" s="248"/>
      <c r="AA976" s="248"/>
      <c r="AB976" s="248"/>
      <c r="AC976" s="248"/>
      <c r="AD976" s="248"/>
      <c r="AE976" s="248"/>
      <c r="AF976" s="248"/>
      <c r="AG976" s="248"/>
      <c r="AH976" s="248"/>
      <c r="AI976" s="248"/>
      <c r="AJ976" s="248"/>
      <c r="AK976" s="248"/>
      <c r="AL976" s="248"/>
      <c r="AM976" s="248"/>
      <c r="AN976" s="248"/>
      <c r="AO976" s="248"/>
      <c r="AP976" s="248"/>
      <c r="AQ976" s="248"/>
    </row>
    <row r="977" spans="5:43" ht="18" customHeight="1">
      <c r="E977" s="250" t="s">
        <v>1743</v>
      </c>
      <c r="F977" s="248"/>
      <c r="G977" s="248"/>
      <c r="H977" s="248"/>
      <c r="I977" s="248"/>
      <c r="J977" s="248"/>
      <c r="K977" s="248"/>
      <c r="L977" s="248"/>
      <c r="M977" s="248"/>
      <c r="N977" s="248"/>
      <c r="O977" s="248"/>
      <c r="P977" s="248"/>
      <c r="Q977" s="248"/>
      <c r="R977" s="248"/>
      <c r="S977" s="248"/>
      <c r="T977" s="248"/>
      <c r="U977" s="248"/>
      <c r="V977" s="248"/>
      <c r="W977" s="248"/>
      <c r="X977" s="248"/>
      <c r="Y977" s="248"/>
      <c r="Z977" s="248"/>
      <c r="AA977" s="248"/>
      <c r="AB977" s="248"/>
      <c r="AC977" s="248"/>
      <c r="AD977" s="248"/>
      <c r="AE977" s="248"/>
      <c r="AF977" s="248"/>
      <c r="AG977" s="248"/>
      <c r="AH977" s="248"/>
      <c r="AI977" s="248"/>
      <c r="AJ977" s="248"/>
      <c r="AK977" s="248"/>
      <c r="AL977" s="248"/>
      <c r="AM977" s="248"/>
      <c r="AN977" s="248"/>
      <c r="AO977" s="248"/>
      <c r="AP977" s="248"/>
      <c r="AQ977" s="248"/>
    </row>
    <row r="978" spans="5:43" ht="18" customHeight="1">
      <c r="E978" s="250" t="s">
        <v>1529</v>
      </c>
      <c r="F978" s="248"/>
      <c r="G978" s="248"/>
      <c r="H978" s="248"/>
      <c r="I978" s="248"/>
      <c r="J978" s="248"/>
      <c r="K978" s="248"/>
      <c r="L978" s="248"/>
      <c r="M978" s="248"/>
      <c r="N978" s="248"/>
      <c r="O978" s="248"/>
      <c r="P978" s="248"/>
      <c r="Q978" s="248"/>
      <c r="R978" s="248"/>
      <c r="S978" s="248"/>
      <c r="T978" s="248"/>
      <c r="U978" s="248"/>
      <c r="V978" s="248"/>
      <c r="W978" s="248"/>
      <c r="X978" s="248"/>
      <c r="Y978" s="248"/>
      <c r="Z978" s="248"/>
      <c r="AA978" s="248"/>
      <c r="AB978" s="248"/>
      <c r="AC978" s="248"/>
      <c r="AD978" s="248"/>
      <c r="AE978" s="248"/>
      <c r="AF978" s="248"/>
      <c r="AG978" s="248"/>
      <c r="AH978" s="248"/>
      <c r="AI978" s="248"/>
      <c r="AJ978" s="248"/>
      <c r="AK978" s="248"/>
      <c r="AL978" s="248"/>
      <c r="AM978" s="248"/>
      <c r="AN978" s="248"/>
      <c r="AO978" s="248"/>
      <c r="AP978" s="248"/>
      <c r="AQ978" s="248"/>
    </row>
    <row r="979" spans="5:43" ht="18" customHeight="1">
      <c r="E979" s="250" t="s">
        <v>1728</v>
      </c>
      <c r="F979" s="248"/>
      <c r="G979" s="248"/>
      <c r="H979" s="248"/>
      <c r="I979" s="248"/>
      <c r="J979" s="248"/>
      <c r="K979" s="248"/>
      <c r="L979" s="248"/>
      <c r="M979" s="248"/>
      <c r="N979" s="248"/>
      <c r="O979" s="248"/>
      <c r="P979" s="248"/>
      <c r="Q979" s="248"/>
      <c r="R979" s="248"/>
      <c r="S979" s="248"/>
      <c r="T979" s="248"/>
      <c r="U979" s="248"/>
      <c r="V979" s="248"/>
      <c r="W979" s="248"/>
      <c r="X979" s="248"/>
      <c r="Y979" s="248"/>
      <c r="Z979" s="248"/>
      <c r="AA979" s="248"/>
      <c r="AB979" s="248"/>
      <c r="AC979" s="248"/>
      <c r="AD979" s="248"/>
      <c r="AE979" s="248"/>
      <c r="AF979" s="248"/>
      <c r="AG979" s="248"/>
      <c r="AH979" s="248"/>
      <c r="AI979" s="248"/>
      <c r="AJ979" s="248"/>
      <c r="AK979" s="248"/>
      <c r="AL979" s="248"/>
      <c r="AM979" s="248"/>
      <c r="AN979" s="248"/>
      <c r="AO979" s="248"/>
      <c r="AP979" s="248"/>
      <c r="AQ979" s="248"/>
    </row>
    <row r="980" spans="5:43" ht="18" customHeight="1">
      <c r="E980" s="250" t="s">
        <v>1228</v>
      </c>
      <c r="F980" s="248"/>
      <c r="G980" s="248"/>
      <c r="H980" s="248"/>
      <c r="I980" s="248"/>
      <c r="J980" s="248"/>
      <c r="K980" s="248"/>
      <c r="L980" s="248"/>
      <c r="M980" s="248"/>
      <c r="N980" s="248"/>
      <c r="O980" s="248"/>
      <c r="P980" s="248"/>
      <c r="Q980" s="248"/>
      <c r="R980" s="248"/>
      <c r="S980" s="248"/>
      <c r="T980" s="248"/>
      <c r="U980" s="248"/>
      <c r="V980" s="248"/>
      <c r="W980" s="248"/>
      <c r="X980" s="248"/>
      <c r="Y980" s="248"/>
      <c r="Z980" s="248"/>
      <c r="AA980" s="248"/>
      <c r="AB980" s="248"/>
      <c r="AC980" s="248"/>
      <c r="AD980" s="248"/>
      <c r="AE980" s="248"/>
      <c r="AF980" s="248"/>
      <c r="AG980" s="248"/>
      <c r="AH980" s="248"/>
      <c r="AI980" s="248"/>
      <c r="AJ980" s="248"/>
      <c r="AK980" s="248"/>
      <c r="AL980" s="248"/>
      <c r="AM980" s="248"/>
      <c r="AN980" s="248"/>
      <c r="AO980" s="248"/>
      <c r="AP980" s="248"/>
      <c r="AQ980" s="248"/>
    </row>
    <row r="981" spans="5:43" ht="18" customHeight="1">
      <c r="E981" s="250"/>
      <c r="F981" s="248"/>
      <c r="G981" s="248"/>
      <c r="H981" s="248"/>
      <c r="I981" s="248"/>
      <c r="J981" s="248"/>
      <c r="K981" s="248"/>
      <c r="L981" s="248"/>
      <c r="M981" s="248"/>
      <c r="N981" s="248"/>
      <c r="O981" s="248"/>
      <c r="P981" s="248"/>
      <c r="Q981" s="248"/>
      <c r="R981" s="248"/>
      <c r="S981" s="248"/>
      <c r="T981" s="248"/>
      <c r="U981" s="248"/>
      <c r="V981" s="248"/>
      <c r="W981" s="248"/>
      <c r="X981" s="248"/>
      <c r="Y981" s="248"/>
      <c r="Z981" s="248"/>
      <c r="AA981" s="248"/>
      <c r="AB981" s="248"/>
      <c r="AC981" s="248"/>
      <c r="AD981" s="248"/>
      <c r="AE981" s="248"/>
      <c r="AF981" s="248"/>
      <c r="AG981" s="248"/>
      <c r="AH981" s="248"/>
      <c r="AI981" s="248"/>
      <c r="AJ981" s="248"/>
      <c r="AK981" s="248"/>
      <c r="AL981" s="248"/>
      <c r="AM981" s="248"/>
      <c r="AN981" s="248"/>
      <c r="AO981" s="248"/>
      <c r="AP981" s="248"/>
      <c r="AQ981" s="248"/>
    </row>
    <row r="982" spans="5:43" ht="18" customHeight="1">
      <c r="E982" s="251" t="s">
        <v>1387</v>
      </c>
      <c r="F982" s="248"/>
      <c r="G982" s="248"/>
      <c r="H982" s="248"/>
      <c r="I982" s="248"/>
      <c r="J982" s="248"/>
      <c r="K982" s="248"/>
      <c r="L982" s="248"/>
      <c r="M982" s="248"/>
      <c r="N982" s="248"/>
      <c r="O982" s="248"/>
      <c r="P982" s="248"/>
      <c r="Q982" s="248"/>
      <c r="R982" s="248"/>
      <c r="S982" s="248"/>
      <c r="T982" s="248"/>
      <c r="U982" s="248"/>
      <c r="V982" s="248"/>
      <c r="W982" s="248"/>
      <c r="X982" s="248"/>
      <c r="Y982" s="248"/>
      <c r="Z982" s="248"/>
      <c r="AA982" s="248"/>
      <c r="AB982" s="248"/>
      <c r="AC982" s="248"/>
      <c r="AD982" s="248"/>
      <c r="AE982" s="248"/>
      <c r="AF982" s="248"/>
      <c r="AG982" s="248"/>
      <c r="AH982" s="248"/>
      <c r="AI982" s="248"/>
      <c r="AJ982" s="248"/>
      <c r="AK982" s="248"/>
      <c r="AL982" s="248"/>
      <c r="AM982" s="248"/>
      <c r="AN982" s="248"/>
      <c r="AO982" s="248"/>
      <c r="AP982" s="248"/>
      <c r="AQ982" s="248"/>
    </row>
    <row r="983" spans="5:43" ht="18" customHeight="1">
      <c r="E983" s="250" t="s">
        <v>1396</v>
      </c>
      <c r="F983" s="248"/>
      <c r="G983" s="248"/>
      <c r="H983" s="248"/>
      <c r="I983" s="248"/>
      <c r="J983" s="248"/>
      <c r="K983" s="248"/>
      <c r="L983" s="248"/>
      <c r="M983" s="248"/>
      <c r="N983" s="248"/>
      <c r="O983" s="248"/>
      <c r="P983" s="248"/>
      <c r="Q983" s="248"/>
      <c r="R983" s="248"/>
      <c r="S983" s="248"/>
      <c r="T983" s="248"/>
      <c r="U983" s="248"/>
      <c r="V983" s="248"/>
      <c r="W983" s="248"/>
      <c r="X983" s="248"/>
      <c r="Y983" s="248"/>
      <c r="Z983" s="248"/>
      <c r="AA983" s="248"/>
      <c r="AB983" s="248"/>
      <c r="AC983" s="248"/>
      <c r="AD983" s="248"/>
      <c r="AE983" s="248"/>
      <c r="AF983" s="248"/>
      <c r="AG983" s="248"/>
      <c r="AH983" s="248"/>
      <c r="AI983" s="248"/>
      <c r="AJ983" s="248"/>
      <c r="AK983" s="248"/>
      <c r="AL983" s="248"/>
      <c r="AM983" s="248"/>
      <c r="AN983" s="248"/>
      <c r="AO983" s="248"/>
      <c r="AP983" s="248"/>
      <c r="AQ983" s="248"/>
    </row>
    <row r="984" spans="5:43" ht="18" customHeight="1">
      <c r="E984" s="250" t="s">
        <v>1744</v>
      </c>
      <c r="F984" s="248"/>
      <c r="G984" s="248"/>
      <c r="H984" s="248"/>
      <c r="I984" s="248"/>
      <c r="J984" s="248"/>
      <c r="K984" s="248"/>
      <c r="L984" s="248"/>
      <c r="M984" s="248"/>
      <c r="N984" s="248"/>
      <c r="O984" s="248"/>
      <c r="P984" s="248"/>
      <c r="Q984" s="248"/>
      <c r="R984" s="248"/>
      <c r="S984" s="248"/>
      <c r="T984" s="248"/>
      <c r="U984" s="248"/>
      <c r="V984" s="248"/>
      <c r="W984" s="248"/>
      <c r="X984" s="248"/>
      <c r="Y984" s="248"/>
      <c r="Z984" s="248"/>
      <c r="AA984" s="248"/>
      <c r="AB984" s="248"/>
      <c r="AC984" s="248"/>
      <c r="AD984" s="248"/>
      <c r="AE984" s="248"/>
      <c r="AF984" s="248"/>
      <c r="AG984" s="248"/>
      <c r="AH984" s="248"/>
      <c r="AI984" s="248"/>
      <c r="AJ984" s="248"/>
      <c r="AK984" s="248"/>
      <c r="AL984" s="248"/>
      <c r="AM984" s="248"/>
      <c r="AN984" s="248"/>
      <c r="AO984" s="248"/>
      <c r="AP984" s="248"/>
      <c r="AQ984" s="248"/>
    </row>
    <row r="985" spans="5:43" ht="18" customHeight="1">
      <c r="E985" s="250" t="s">
        <v>1728</v>
      </c>
      <c r="F985" s="248"/>
      <c r="G985" s="248"/>
      <c r="H985" s="248"/>
      <c r="I985" s="248"/>
      <c r="J985" s="248"/>
      <c r="K985" s="248"/>
      <c r="L985" s="248"/>
      <c r="M985" s="248"/>
      <c r="N985" s="248"/>
      <c r="O985" s="248"/>
      <c r="P985" s="248"/>
      <c r="Q985" s="248"/>
      <c r="R985" s="248"/>
      <c r="S985" s="248"/>
      <c r="T985" s="248"/>
      <c r="U985" s="248"/>
      <c r="V985" s="248"/>
      <c r="W985" s="248"/>
      <c r="X985" s="248"/>
      <c r="Y985" s="248"/>
      <c r="Z985" s="248"/>
      <c r="AA985" s="248"/>
      <c r="AB985" s="248"/>
      <c r="AC985" s="248"/>
      <c r="AD985" s="248"/>
      <c r="AE985" s="248"/>
      <c r="AF985" s="248"/>
      <c r="AG985" s="248"/>
      <c r="AH985" s="248"/>
      <c r="AI985" s="248"/>
      <c r="AJ985" s="248"/>
      <c r="AK985" s="248"/>
      <c r="AL985" s="248"/>
      <c r="AM985" s="248"/>
      <c r="AN985" s="248"/>
      <c r="AO985" s="248"/>
      <c r="AP985" s="248"/>
      <c r="AQ985" s="248"/>
    </row>
    <row r="986" spans="5:43" ht="18" customHeight="1">
      <c r="E986" s="250" t="s">
        <v>1729</v>
      </c>
      <c r="F986" s="248"/>
      <c r="G986" s="248"/>
      <c r="H986" s="248"/>
      <c r="I986" s="248"/>
      <c r="J986" s="248"/>
      <c r="K986" s="248"/>
      <c r="L986" s="248"/>
      <c r="M986" s="248"/>
      <c r="N986" s="248"/>
      <c r="O986" s="248"/>
      <c r="P986" s="248"/>
      <c r="Q986" s="248"/>
      <c r="R986" s="248"/>
      <c r="S986" s="248"/>
      <c r="T986" s="248"/>
      <c r="U986" s="248"/>
      <c r="V986" s="248"/>
      <c r="W986" s="248"/>
      <c r="X986" s="248"/>
      <c r="Y986" s="248"/>
      <c r="Z986" s="248"/>
      <c r="AA986" s="248"/>
      <c r="AB986" s="248"/>
      <c r="AC986" s="248"/>
      <c r="AD986" s="248"/>
      <c r="AE986" s="248"/>
      <c r="AF986" s="248"/>
      <c r="AG986" s="248"/>
      <c r="AH986" s="248"/>
      <c r="AI986" s="248"/>
      <c r="AJ986" s="248"/>
      <c r="AK986" s="248"/>
      <c r="AL986" s="248"/>
      <c r="AM986" s="248"/>
      <c r="AN986" s="248"/>
      <c r="AO986" s="248"/>
      <c r="AP986" s="248"/>
      <c r="AQ986" s="248"/>
    </row>
    <row r="987" spans="5:43" ht="18" customHeight="1">
      <c r="E987" s="250" t="s">
        <v>1745</v>
      </c>
      <c r="F987" s="248"/>
      <c r="G987" s="248"/>
      <c r="H987" s="248"/>
      <c r="I987" s="248"/>
      <c r="J987" s="248"/>
      <c r="K987" s="248"/>
      <c r="L987" s="248"/>
      <c r="M987" s="248"/>
      <c r="N987" s="248"/>
      <c r="O987" s="248"/>
      <c r="P987" s="248"/>
      <c r="Q987" s="248"/>
      <c r="R987" s="248"/>
      <c r="S987" s="248"/>
      <c r="T987" s="248"/>
      <c r="U987" s="248"/>
      <c r="V987" s="248"/>
      <c r="W987" s="248"/>
      <c r="X987" s="248"/>
      <c r="Y987" s="248"/>
      <c r="Z987" s="248"/>
      <c r="AA987" s="248"/>
      <c r="AB987" s="248"/>
      <c r="AC987" s="248"/>
      <c r="AD987" s="248"/>
      <c r="AE987" s="248"/>
      <c r="AF987" s="248"/>
      <c r="AG987" s="248"/>
      <c r="AH987" s="248"/>
      <c r="AI987" s="248"/>
      <c r="AJ987" s="248"/>
      <c r="AK987" s="248"/>
      <c r="AL987" s="248"/>
      <c r="AM987" s="248"/>
      <c r="AN987" s="248"/>
      <c r="AO987" s="248"/>
      <c r="AP987" s="248"/>
      <c r="AQ987" s="248"/>
    </row>
    <row r="988" spans="5:43" ht="18" customHeight="1">
      <c r="E988" s="250" t="s">
        <v>1746</v>
      </c>
      <c r="F988" s="248"/>
      <c r="G988" s="248"/>
      <c r="H988" s="248"/>
      <c r="I988" s="248"/>
      <c r="J988" s="248"/>
      <c r="K988" s="248"/>
      <c r="L988" s="248"/>
      <c r="M988" s="248"/>
      <c r="N988" s="248"/>
      <c r="O988" s="248"/>
      <c r="P988" s="248"/>
      <c r="Q988" s="248"/>
      <c r="R988" s="248"/>
      <c r="S988" s="248"/>
      <c r="T988" s="248"/>
      <c r="U988" s="248"/>
      <c r="V988" s="248"/>
      <c r="W988" s="248"/>
      <c r="X988" s="248"/>
      <c r="Y988" s="248"/>
      <c r="Z988" s="248"/>
      <c r="AA988" s="248"/>
      <c r="AB988" s="248"/>
      <c r="AC988" s="248"/>
      <c r="AD988" s="248"/>
      <c r="AE988" s="248"/>
      <c r="AF988" s="248"/>
      <c r="AG988" s="248"/>
      <c r="AH988" s="248"/>
      <c r="AI988" s="248"/>
      <c r="AJ988" s="248"/>
      <c r="AK988" s="248"/>
      <c r="AL988" s="248"/>
      <c r="AM988" s="248"/>
      <c r="AN988" s="248"/>
      <c r="AO988" s="248"/>
      <c r="AP988" s="248"/>
      <c r="AQ988" s="248"/>
    </row>
    <row r="989" spans="5:43" ht="18" customHeight="1">
      <c r="E989" s="250" t="s">
        <v>1529</v>
      </c>
      <c r="F989" s="248"/>
      <c r="G989" s="248"/>
      <c r="H989" s="248"/>
      <c r="I989" s="248"/>
      <c r="J989" s="248"/>
      <c r="K989" s="248"/>
      <c r="L989" s="248"/>
      <c r="M989" s="248"/>
      <c r="N989" s="248"/>
      <c r="O989" s="248"/>
      <c r="P989" s="248"/>
      <c r="Q989" s="248"/>
      <c r="R989" s="248"/>
      <c r="S989" s="248"/>
      <c r="T989" s="248"/>
      <c r="U989" s="248"/>
      <c r="V989" s="248"/>
      <c r="W989" s="248"/>
      <c r="X989" s="248"/>
      <c r="Y989" s="248"/>
      <c r="Z989" s="248"/>
      <c r="AA989" s="248"/>
      <c r="AB989" s="248"/>
      <c r="AC989" s="248"/>
      <c r="AD989" s="248"/>
      <c r="AE989" s="248"/>
      <c r="AF989" s="248"/>
      <c r="AG989" s="248"/>
      <c r="AH989" s="248"/>
      <c r="AI989" s="248"/>
      <c r="AJ989" s="248"/>
      <c r="AK989" s="248"/>
      <c r="AL989" s="248"/>
      <c r="AM989" s="248"/>
      <c r="AN989" s="248"/>
      <c r="AO989" s="248"/>
      <c r="AP989" s="248"/>
      <c r="AQ989" s="248"/>
    </row>
    <row r="990" spans="5:43" ht="18" customHeight="1">
      <c r="E990" s="250" t="s">
        <v>1728</v>
      </c>
      <c r="F990" s="248"/>
      <c r="G990" s="248"/>
      <c r="H990" s="248"/>
      <c r="I990" s="248"/>
      <c r="J990" s="248"/>
      <c r="K990" s="248"/>
      <c r="L990" s="248"/>
      <c r="M990" s="248"/>
      <c r="N990" s="248"/>
      <c r="O990" s="248"/>
      <c r="P990" s="248"/>
      <c r="Q990" s="248"/>
      <c r="R990" s="248"/>
      <c r="S990" s="248"/>
      <c r="T990" s="248"/>
      <c r="U990" s="248"/>
      <c r="V990" s="248"/>
      <c r="W990" s="248"/>
      <c r="X990" s="248"/>
      <c r="Y990" s="248"/>
      <c r="Z990" s="248"/>
      <c r="AA990" s="248"/>
      <c r="AB990" s="248"/>
      <c r="AC990" s="248"/>
      <c r="AD990" s="248"/>
      <c r="AE990" s="248"/>
      <c r="AF990" s="248"/>
      <c r="AG990" s="248"/>
      <c r="AH990" s="248"/>
      <c r="AI990" s="248"/>
      <c r="AJ990" s="248"/>
      <c r="AK990" s="248"/>
      <c r="AL990" s="248"/>
      <c r="AM990" s="248"/>
      <c r="AN990" s="248"/>
      <c r="AO990" s="248"/>
      <c r="AP990" s="248"/>
      <c r="AQ990" s="248"/>
    </row>
    <row r="991" spans="5:43" ht="18" customHeight="1">
      <c r="E991" s="250" t="s">
        <v>1228</v>
      </c>
      <c r="F991" s="248"/>
      <c r="G991" s="248"/>
      <c r="H991" s="248"/>
      <c r="I991" s="248"/>
      <c r="J991" s="248"/>
      <c r="K991" s="248"/>
      <c r="L991" s="248"/>
      <c r="M991" s="248"/>
      <c r="N991" s="248"/>
      <c r="O991" s="248"/>
      <c r="P991" s="248"/>
      <c r="Q991" s="248"/>
      <c r="R991" s="248"/>
      <c r="S991" s="248"/>
      <c r="T991" s="248"/>
      <c r="U991" s="248"/>
      <c r="V991" s="248"/>
      <c r="W991" s="248"/>
      <c r="X991" s="248"/>
      <c r="Y991" s="248"/>
      <c r="Z991" s="248"/>
      <c r="AA991" s="248"/>
      <c r="AB991" s="248"/>
      <c r="AC991" s="248"/>
      <c r="AD991" s="248"/>
      <c r="AE991" s="248"/>
      <c r="AF991" s="248"/>
      <c r="AG991" s="248"/>
      <c r="AH991" s="248"/>
      <c r="AI991" s="248"/>
      <c r="AJ991" s="248"/>
      <c r="AK991" s="248"/>
      <c r="AL991" s="248"/>
      <c r="AM991" s="248"/>
      <c r="AN991" s="248"/>
      <c r="AO991" s="248"/>
      <c r="AP991" s="248"/>
      <c r="AQ991" s="248"/>
    </row>
    <row r="992" spans="5:43" ht="18" customHeight="1">
      <c r="E992" s="250"/>
      <c r="F992" s="248"/>
      <c r="G992" s="248"/>
      <c r="H992" s="248"/>
      <c r="I992" s="248"/>
      <c r="J992" s="248"/>
      <c r="K992" s="248"/>
      <c r="L992" s="248"/>
      <c r="M992" s="248"/>
      <c r="N992" s="248"/>
      <c r="O992" s="248"/>
      <c r="P992" s="248"/>
      <c r="Q992" s="248"/>
      <c r="R992" s="248"/>
      <c r="S992" s="248"/>
      <c r="T992" s="248"/>
      <c r="U992" s="248"/>
      <c r="V992" s="248"/>
      <c r="W992" s="248"/>
      <c r="X992" s="248"/>
      <c r="Y992" s="248"/>
      <c r="Z992" s="248"/>
      <c r="AA992" s="248"/>
      <c r="AB992" s="248"/>
      <c r="AC992" s="248"/>
      <c r="AD992" s="248"/>
      <c r="AE992" s="248"/>
      <c r="AF992" s="248"/>
      <c r="AG992" s="248"/>
      <c r="AH992" s="248"/>
      <c r="AI992" s="248"/>
      <c r="AJ992" s="248"/>
      <c r="AK992" s="248"/>
      <c r="AL992" s="248"/>
      <c r="AM992" s="248"/>
      <c r="AN992" s="248"/>
      <c r="AO992" s="248"/>
      <c r="AP992" s="248"/>
      <c r="AQ992" s="248"/>
    </row>
    <row r="993" spans="5:43" ht="18" customHeight="1">
      <c r="E993" s="251" t="s">
        <v>1388</v>
      </c>
      <c r="F993" s="248"/>
      <c r="G993" s="248"/>
      <c r="H993" s="248"/>
      <c r="I993" s="248"/>
      <c r="J993" s="248"/>
      <c r="K993" s="248"/>
      <c r="L993" s="248"/>
      <c r="M993" s="248"/>
      <c r="N993" s="248"/>
      <c r="O993" s="248"/>
      <c r="P993" s="248"/>
      <c r="Q993" s="248"/>
      <c r="R993" s="248"/>
      <c r="S993" s="248"/>
      <c r="T993" s="248"/>
      <c r="U993" s="248"/>
      <c r="V993" s="248"/>
      <c r="W993" s="248"/>
      <c r="X993" s="248"/>
      <c r="Y993" s="248"/>
      <c r="Z993" s="248"/>
      <c r="AA993" s="248"/>
      <c r="AB993" s="248"/>
      <c r="AC993" s="248"/>
      <c r="AD993" s="248"/>
      <c r="AE993" s="248"/>
      <c r="AF993" s="248"/>
      <c r="AG993" s="248"/>
      <c r="AH993" s="248"/>
      <c r="AI993" s="248"/>
      <c r="AJ993" s="248"/>
      <c r="AK993" s="248"/>
      <c r="AL993" s="248"/>
      <c r="AM993" s="248"/>
      <c r="AN993" s="248"/>
      <c r="AO993" s="248"/>
      <c r="AP993" s="248"/>
      <c r="AQ993" s="248"/>
    </row>
    <row r="994" spans="5:43" ht="18" customHeight="1">
      <c r="E994" s="250" t="s">
        <v>1397</v>
      </c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  <c r="AA994" s="248"/>
      <c r="AB994" s="248"/>
      <c r="AC994" s="248"/>
      <c r="AD994" s="248"/>
      <c r="AE994" s="248"/>
      <c r="AF994" s="248"/>
      <c r="AG994" s="248"/>
      <c r="AH994" s="248"/>
      <c r="AI994" s="248"/>
      <c r="AJ994" s="248"/>
      <c r="AK994" s="248"/>
      <c r="AL994" s="248"/>
      <c r="AM994" s="248"/>
      <c r="AN994" s="248"/>
      <c r="AO994" s="248"/>
      <c r="AP994" s="248"/>
      <c r="AQ994" s="248"/>
    </row>
    <row r="995" spans="5:43" ht="18" customHeight="1">
      <c r="E995" s="250" t="s">
        <v>1747</v>
      </c>
      <c r="F995" s="248"/>
      <c r="G995" s="248"/>
      <c r="H995" s="248"/>
      <c r="I995" s="248"/>
      <c r="J995" s="248"/>
      <c r="K995" s="248"/>
      <c r="L995" s="248"/>
      <c r="M995" s="248"/>
      <c r="N995" s="248"/>
      <c r="O995" s="248"/>
      <c r="P995" s="248"/>
      <c r="Q995" s="248"/>
      <c r="R995" s="248"/>
      <c r="S995" s="248"/>
      <c r="T995" s="248"/>
      <c r="U995" s="248"/>
      <c r="V995" s="248"/>
      <c r="W995" s="248"/>
      <c r="X995" s="248"/>
      <c r="Y995" s="248"/>
      <c r="Z995" s="248"/>
      <c r="AA995" s="248"/>
      <c r="AB995" s="248"/>
      <c r="AC995" s="248"/>
      <c r="AD995" s="248"/>
      <c r="AE995" s="248"/>
      <c r="AF995" s="248"/>
      <c r="AG995" s="248"/>
      <c r="AH995" s="248"/>
      <c r="AI995" s="248"/>
      <c r="AJ995" s="248"/>
      <c r="AK995" s="248"/>
      <c r="AL995" s="248"/>
      <c r="AM995" s="248"/>
      <c r="AN995" s="248"/>
      <c r="AO995" s="248"/>
      <c r="AP995" s="248"/>
      <c r="AQ995" s="248"/>
    </row>
    <row r="996" spans="5:43" ht="18" customHeight="1">
      <c r="E996" s="250" t="s">
        <v>1748</v>
      </c>
      <c r="F996" s="248"/>
      <c r="G996" s="248"/>
      <c r="H996" s="248"/>
      <c r="I996" s="248"/>
      <c r="J996" s="248"/>
      <c r="K996" s="248"/>
      <c r="L996" s="248"/>
      <c r="M996" s="248"/>
      <c r="N996" s="248"/>
      <c r="O996" s="248"/>
      <c r="P996" s="248"/>
      <c r="Q996" s="248"/>
      <c r="R996" s="248"/>
      <c r="S996" s="248"/>
      <c r="T996" s="248"/>
      <c r="U996" s="248"/>
      <c r="V996" s="248"/>
      <c r="W996" s="248"/>
      <c r="X996" s="248"/>
      <c r="Y996" s="248"/>
      <c r="Z996" s="248"/>
      <c r="AA996" s="248"/>
      <c r="AB996" s="248"/>
      <c r="AC996" s="248"/>
      <c r="AD996" s="248"/>
      <c r="AE996" s="248"/>
      <c r="AF996" s="248"/>
      <c r="AG996" s="248"/>
      <c r="AH996" s="248"/>
      <c r="AI996" s="248"/>
      <c r="AJ996" s="248"/>
      <c r="AK996" s="248"/>
      <c r="AL996" s="248"/>
      <c r="AM996" s="248"/>
      <c r="AN996" s="248"/>
      <c r="AO996" s="248"/>
      <c r="AP996" s="248"/>
      <c r="AQ996" s="248"/>
    </row>
    <row r="997" spans="5:43" ht="18" customHeight="1">
      <c r="E997" s="250" t="s">
        <v>1262</v>
      </c>
      <c r="F997" s="248"/>
      <c r="G997" s="248"/>
      <c r="H997" s="248"/>
      <c r="I997" s="248"/>
      <c r="J997" s="248"/>
      <c r="K997" s="248"/>
      <c r="L997" s="248"/>
      <c r="M997" s="248"/>
      <c r="N997" s="248"/>
      <c r="O997" s="248"/>
      <c r="P997" s="248"/>
      <c r="Q997" s="248"/>
      <c r="R997" s="248"/>
      <c r="S997" s="248"/>
      <c r="T997" s="248"/>
      <c r="U997" s="248"/>
      <c r="V997" s="248"/>
      <c r="W997" s="248"/>
      <c r="X997" s="248"/>
      <c r="Y997" s="248"/>
      <c r="Z997" s="248"/>
      <c r="AA997" s="248"/>
      <c r="AB997" s="248"/>
      <c r="AC997" s="248"/>
      <c r="AD997" s="248"/>
      <c r="AE997" s="248"/>
      <c r="AF997" s="248"/>
      <c r="AG997" s="248"/>
      <c r="AH997" s="248"/>
      <c r="AI997" s="248"/>
      <c r="AJ997" s="248"/>
      <c r="AK997" s="248"/>
      <c r="AL997" s="248"/>
      <c r="AM997" s="248"/>
      <c r="AN997" s="248"/>
      <c r="AO997" s="248"/>
      <c r="AP997" s="248"/>
      <c r="AQ997" s="248"/>
    </row>
    <row r="998" spans="5:43" ht="18" customHeight="1">
      <c r="E998" s="250" t="s">
        <v>1223</v>
      </c>
      <c r="F998" s="248"/>
      <c r="G998" s="248"/>
      <c r="H998" s="248"/>
      <c r="I998" s="248"/>
      <c r="J998" s="248"/>
      <c r="K998" s="248"/>
      <c r="L998" s="248"/>
      <c r="M998" s="248"/>
      <c r="N998" s="248"/>
      <c r="O998" s="248"/>
      <c r="P998" s="248"/>
      <c r="Q998" s="248"/>
      <c r="R998" s="248"/>
      <c r="S998" s="248"/>
      <c r="T998" s="248"/>
      <c r="U998" s="248"/>
      <c r="V998" s="248"/>
      <c r="W998" s="248"/>
      <c r="X998" s="248"/>
      <c r="Y998" s="248"/>
      <c r="Z998" s="248"/>
      <c r="AA998" s="248"/>
      <c r="AB998" s="248"/>
      <c r="AC998" s="248"/>
      <c r="AD998" s="248"/>
      <c r="AE998" s="248"/>
      <c r="AF998" s="248"/>
      <c r="AG998" s="248"/>
      <c r="AH998" s="248"/>
      <c r="AI998" s="248"/>
      <c r="AJ998" s="248"/>
      <c r="AK998" s="248"/>
      <c r="AL998" s="248"/>
      <c r="AM998" s="248"/>
      <c r="AN998" s="248"/>
      <c r="AO998" s="248"/>
      <c r="AP998" s="248"/>
      <c r="AQ998" s="248"/>
    </row>
    <row r="999" spans="5:43" ht="18" customHeight="1">
      <c r="E999" s="250"/>
      <c r="F999" s="248"/>
      <c r="G999" s="248"/>
      <c r="H999" s="248"/>
      <c r="I999" s="248"/>
      <c r="J999" s="248"/>
      <c r="K999" s="248"/>
      <c r="L999" s="248"/>
      <c r="M999" s="248"/>
      <c r="N999" s="248"/>
      <c r="O999" s="248"/>
      <c r="P999" s="248"/>
      <c r="Q999" s="248"/>
      <c r="R999" s="248"/>
      <c r="S999" s="248"/>
      <c r="T999" s="248"/>
      <c r="U999" s="248"/>
      <c r="V999" s="248"/>
      <c r="W999" s="248"/>
      <c r="X999" s="248"/>
      <c r="Y999" s="248"/>
      <c r="Z999" s="248"/>
      <c r="AA999" s="248"/>
      <c r="AB999" s="248"/>
      <c r="AC999" s="248"/>
      <c r="AD999" s="248"/>
      <c r="AE999" s="248"/>
      <c r="AF999" s="248"/>
      <c r="AG999" s="248"/>
      <c r="AH999" s="248"/>
      <c r="AI999" s="248"/>
      <c r="AJ999" s="248"/>
      <c r="AK999" s="248"/>
      <c r="AL999" s="248"/>
      <c r="AM999" s="248"/>
      <c r="AN999" s="248"/>
      <c r="AO999" s="248"/>
      <c r="AP999" s="248"/>
      <c r="AQ999" s="248"/>
    </row>
    <row r="1000" spans="5:43" ht="18" customHeight="1">
      <c r="E1000" s="251" t="s">
        <v>1389</v>
      </c>
      <c r="F1000" s="248"/>
      <c r="G1000" s="248"/>
      <c r="H1000" s="248"/>
      <c r="I1000" s="248"/>
      <c r="J1000" s="248"/>
      <c r="K1000" s="248"/>
      <c r="L1000" s="248"/>
      <c r="M1000" s="248"/>
      <c r="N1000" s="248"/>
      <c r="O1000" s="248"/>
      <c r="P1000" s="248"/>
      <c r="Q1000" s="248"/>
      <c r="R1000" s="248"/>
      <c r="S1000" s="248"/>
      <c r="T1000" s="248"/>
      <c r="U1000" s="248"/>
      <c r="V1000" s="248"/>
      <c r="W1000" s="248"/>
      <c r="X1000" s="248"/>
      <c r="Y1000" s="248"/>
      <c r="Z1000" s="248"/>
      <c r="AA1000" s="248"/>
      <c r="AB1000" s="248"/>
      <c r="AC1000" s="248"/>
      <c r="AD1000" s="248"/>
      <c r="AE1000" s="248"/>
      <c r="AF1000" s="248"/>
      <c r="AG1000" s="248"/>
      <c r="AH1000" s="248"/>
      <c r="AI1000" s="248"/>
      <c r="AJ1000" s="248"/>
      <c r="AK1000" s="248"/>
      <c r="AL1000" s="248"/>
      <c r="AM1000" s="248"/>
      <c r="AN1000" s="248"/>
      <c r="AO1000" s="248"/>
      <c r="AP1000" s="248"/>
      <c r="AQ1000" s="248"/>
    </row>
    <row r="1001" spans="5:43" ht="18" customHeight="1">
      <c r="E1001" s="250" t="s">
        <v>1398</v>
      </c>
      <c r="F1001" s="248"/>
      <c r="G1001" s="248"/>
      <c r="H1001" s="248"/>
      <c r="I1001" s="248"/>
      <c r="J1001" s="248"/>
      <c r="K1001" s="248"/>
      <c r="L1001" s="248"/>
      <c r="M1001" s="248"/>
      <c r="N1001" s="248"/>
      <c r="O1001" s="248"/>
      <c r="P1001" s="248"/>
      <c r="Q1001" s="248"/>
      <c r="R1001" s="248"/>
      <c r="S1001" s="248"/>
      <c r="T1001" s="248"/>
      <c r="U1001" s="248"/>
      <c r="V1001" s="248"/>
      <c r="W1001" s="248"/>
      <c r="X1001" s="248"/>
      <c r="Y1001" s="248"/>
      <c r="Z1001" s="248"/>
      <c r="AA1001" s="248"/>
      <c r="AB1001" s="248"/>
      <c r="AC1001" s="248"/>
      <c r="AD1001" s="248"/>
      <c r="AE1001" s="248"/>
      <c r="AF1001" s="248"/>
      <c r="AG1001" s="248"/>
      <c r="AH1001" s="248"/>
      <c r="AI1001" s="248"/>
      <c r="AJ1001" s="248"/>
      <c r="AK1001" s="248"/>
      <c r="AL1001" s="248"/>
      <c r="AM1001" s="248"/>
      <c r="AN1001" s="248"/>
      <c r="AO1001" s="248"/>
      <c r="AP1001" s="248"/>
      <c r="AQ1001" s="248"/>
    </row>
    <row r="1002" spans="5:43" ht="18" customHeight="1">
      <c r="E1002" s="250" t="s">
        <v>1749</v>
      </c>
      <c r="F1002" s="248"/>
      <c r="G1002" s="248"/>
      <c r="H1002" s="248"/>
      <c r="I1002" s="248"/>
      <c r="J1002" s="248"/>
      <c r="K1002" s="248"/>
      <c r="L1002" s="248"/>
      <c r="M1002" s="248"/>
      <c r="N1002" s="248"/>
      <c r="O1002" s="248"/>
      <c r="P1002" s="248"/>
      <c r="Q1002" s="248"/>
      <c r="R1002" s="248"/>
      <c r="S1002" s="248"/>
      <c r="T1002" s="248"/>
      <c r="U1002" s="248"/>
      <c r="V1002" s="248"/>
      <c r="W1002" s="248"/>
      <c r="X1002" s="248"/>
      <c r="Y1002" s="248"/>
      <c r="Z1002" s="248"/>
      <c r="AA1002" s="248"/>
      <c r="AB1002" s="248"/>
      <c r="AC1002" s="248"/>
      <c r="AD1002" s="248"/>
      <c r="AE1002" s="248"/>
      <c r="AF1002" s="248"/>
      <c r="AG1002" s="248"/>
      <c r="AH1002" s="248"/>
      <c r="AI1002" s="248"/>
      <c r="AJ1002" s="248"/>
      <c r="AK1002" s="248"/>
      <c r="AL1002" s="248"/>
      <c r="AM1002" s="248"/>
      <c r="AN1002" s="248"/>
      <c r="AO1002" s="248"/>
      <c r="AP1002" s="248"/>
      <c r="AQ1002" s="248"/>
    </row>
    <row r="1003" spans="5:43" ht="18" customHeight="1">
      <c r="E1003" s="250" t="s">
        <v>1750</v>
      </c>
      <c r="F1003" s="248"/>
      <c r="G1003" s="248"/>
      <c r="H1003" s="248"/>
      <c r="I1003" s="248"/>
      <c r="J1003" s="248"/>
      <c r="K1003" s="248"/>
      <c r="L1003" s="248"/>
      <c r="M1003" s="248"/>
      <c r="N1003" s="248"/>
      <c r="O1003" s="248"/>
      <c r="P1003" s="248"/>
      <c r="Q1003" s="248"/>
      <c r="R1003" s="248"/>
      <c r="S1003" s="248"/>
      <c r="T1003" s="248"/>
      <c r="U1003" s="248"/>
      <c r="V1003" s="248"/>
      <c r="W1003" s="248"/>
      <c r="X1003" s="248"/>
      <c r="Y1003" s="248"/>
      <c r="Z1003" s="248"/>
      <c r="AA1003" s="248"/>
      <c r="AB1003" s="248"/>
      <c r="AC1003" s="248"/>
      <c r="AD1003" s="248"/>
      <c r="AE1003" s="248"/>
      <c r="AF1003" s="248"/>
      <c r="AG1003" s="248"/>
      <c r="AH1003" s="248"/>
      <c r="AI1003" s="248"/>
      <c r="AJ1003" s="248"/>
      <c r="AK1003" s="248"/>
      <c r="AL1003" s="248"/>
      <c r="AM1003" s="248"/>
      <c r="AN1003" s="248"/>
      <c r="AO1003" s="248"/>
      <c r="AP1003" s="248"/>
      <c r="AQ1003" s="248"/>
    </row>
    <row r="1004" spans="5:43" ht="18" customHeight="1">
      <c r="E1004" s="250" t="s">
        <v>1402</v>
      </c>
      <c r="F1004" s="248"/>
      <c r="G1004" s="248"/>
      <c r="H1004" s="248"/>
      <c r="I1004" s="248"/>
      <c r="J1004" s="248"/>
      <c r="K1004" s="248"/>
      <c r="L1004" s="248"/>
      <c r="M1004" s="248"/>
      <c r="N1004" s="248"/>
      <c r="O1004" s="248"/>
      <c r="P1004" s="248"/>
      <c r="Q1004" s="248"/>
      <c r="R1004" s="248"/>
      <c r="S1004" s="248"/>
      <c r="T1004" s="248"/>
      <c r="U1004" s="248"/>
      <c r="V1004" s="248"/>
      <c r="W1004" s="248"/>
      <c r="X1004" s="248"/>
      <c r="Y1004" s="248"/>
      <c r="Z1004" s="248"/>
      <c r="AA1004" s="248"/>
      <c r="AB1004" s="248"/>
      <c r="AC1004" s="248"/>
      <c r="AD1004" s="248"/>
      <c r="AE1004" s="248"/>
      <c r="AF1004" s="248"/>
      <c r="AG1004" s="248"/>
      <c r="AH1004" s="248"/>
      <c r="AI1004" s="248"/>
      <c r="AJ1004" s="248"/>
      <c r="AK1004" s="248"/>
      <c r="AL1004" s="248"/>
      <c r="AM1004" s="248"/>
      <c r="AN1004" s="248"/>
      <c r="AO1004" s="248"/>
      <c r="AP1004" s="248"/>
      <c r="AQ1004" s="248"/>
    </row>
    <row r="1005" spans="5:43" ht="18" customHeight="1">
      <c r="E1005" s="250" t="s">
        <v>1751</v>
      </c>
      <c r="F1005" s="248"/>
      <c r="G1005" s="248"/>
      <c r="H1005" s="248"/>
      <c r="I1005" s="248"/>
      <c r="J1005" s="248"/>
      <c r="K1005" s="248"/>
      <c r="L1005" s="248"/>
      <c r="M1005" s="248"/>
      <c r="N1005" s="248"/>
      <c r="O1005" s="248"/>
      <c r="P1005" s="248"/>
      <c r="Q1005" s="248"/>
      <c r="R1005" s="248"/>
      <c r="S1005" s="248"/>
      <c r="T1005" s="248"/>
      <c r="U1005" s="248"/>
      <c r="V1005" s="248"/>
      <c r="W1005" s="248"/>
      <c r="X1005" s="248"/>
      <c r="Y1005" s="248"/>
      <c r="Z1005" s="248"/>
      <c r="AA1005" s="248"/>
      <c r="AB1005" s="248"/>
      <c r="AC1005" s="248"/>
      <c r="AD1005" s="248"/>
      <c r="AE1005" s="248"/>
      <c r="AF1005" s="248"/>
      <c r="AG1005" s="248"/>
      <c r="AH1005" s="248"/>
      <c r="AI1005" s="248"/>
      <c r="AJ1005" s="248"/>
      <c r="AK1005" s="248"/>
      <c r="AL1005" s="248"/>
      <c r="AM1005" s="248"/>
      <c r="AN1005" s="248"/>
      <c r="AO1005" s="248"/>
      <c r="AP1005" s="248"/>
      <c r="AQ1005" s="248"/>
    </row>
    <row r="1006" spans="5:43" ht="18" customHeight="1">
      <c r="E1006" s="250" t="s">
        <v>1752</v>
      </c>
      <c r="F1006" s="248"/>
      <c r="G1006" s="248"/>
      <c r="H1006" s="248"/>
      <c r="I1006" s="248"/>
      <c r="J1006" s="248"/>
      <c r="K1006" s="248"/>
      <c r="L1006" s="248"/>
      <c r="M1006" s="248"/>
      <c r="N1006" s="248"/>
      <c r="O1006" s="248"/>
      <c r="P1006" s="248"/>
      <c r="Q1006" s="248"/>
      <c r="R1006" s="248"/>
      <c r="S1006" s="248"/>
      <c r="T1006" s="248"/>
      <c r="U1006" s="248"/>
      <c r="V1006" s="248"/>
      <c r="W1006" s="248"/>
      <c r="X1006" s="248"/>
      <c r="Y1006" s="248"/>
      <c r="Z1006" s="248"/>
      <c r="AA1006" s="248"/>
      <c r="AB1006" s="248"/>
      <c r="AC1006" s="248"/>
      <c r="AD1006" s="248"/>
      <c r="AE1006" s="248"/>
      <c r="AF1006" s="248"/>
      <c r="AG1006" s="248"/>
      <c r="AH1006" s="248"/>
      <c r="AI1006" s="248"/>
      <c r="AJ1006" s="248"/>
      <c r="AK1006" s="248"/>
      <c r="AL1006" s="248"/>
      <c r="AM1006" s="248"/>
      <c r="AN1006" s="248"/>
      <c r="AO1006" s="248"/>
      <c r="AP1006" s="248"/>
      <c r="AQ1006" s="248"/>
    </row>
    <row r="1007" spans="5:43" ht="18" customHeight="1">
      <c r="E1007" s="250" t="s">
        <v>1223</v>
      </c>
      <c r="F1007" s="248"/>
      <c r="G1007" s="248"/>
      <c r="H1007" s="248"/>
      <c r="I1007" s="248"/>
      <c r="J1007" s="248"/>
      <c r="K1007" s="248"/>
      <c r="L1007" s="248"/>
      <c r="M1007" s="248"/>
      <c r="N1007" s="248"/>
      <c r="O1007" s="248"/>
      <c r="P1007" s="248"/>
      <c r="Q1007" s="248"/>
      <c r="R1007" s="248"/>
      <c r="S1007" s="248"/>
      <c r="T1007" s="248"/>
      <c r="U1007" s="248"/>
      <c r="V1007" s="248"/>
      <c r="W1007" s="248"/>
      <c r="X1007" s="248"/>
      <c r="Y1007" s="248"/>
      <c r="Z1007" s="248"/>
      <c r="AA1007" s="248"/>
      <c r="AB1007" s="248"/>
      <c r="AC1007" s="248"/>
      <c r="AD1007" s="248"/>
      <c r="AE1007" s="248"/>
      <c r="AF1007" s="248"/>
      <c r="AG1007" s="248"/>
      <c r="AH1007" s="248"/>
      <c r="AI1007" s="248"/>
      <c r="AJ1007" s="248"/>
      <c r="AK1007" s="248"/>
      <c r="AL1007" s="248"/>
      <c r="AM1007" s="248"/>
      <c r="AN1007" s="248"/>
      <c r="AO1007" s="248"/>
      <c r="AP1007" s="248"/>
      <c r="AQ1007" s="248"/>
    </row>
    <row r="1008" spans="5:43" ht="18" customHeight="1">
      <c r="E1008" s="250"/>
      <c r="F1008" s="248"/>
      <c r="G1008" s="248"/>
      <c r="H1008" s="248"/>
      <c r="I1008" s="248"/>
      <c r="J1008" s="248"/>
      <c r="K1008" s="248"/>
      <c r="L1008" s="248"/>
      <c r="M1008" s="248"/>
      <c r="N1008" s="248"/>
      <c r="O1008" s="248"/>
      <c r="P1008" s="248"/>
      <c r="Q1008" s="248"/>
      <c r="R1008" s="248"/>
      <c r="S1008" s="248"/>
      <c r="T1008" s="248"/>
      <c r="U1008" s="248"/>
      <c r="V1008" s="248"/>
      <c r="W1008" s="248"/>
      <c r="X1008" s="248"/>
      <c r="Y1008" s="248"/>
      <c r="Z1008" s="248"/>
      <c r="AA1008" s="248"/>
      <c r="AB1008" s="248"/>
      <c r="AC1008" s="248"/>
      <c r="AD1008" s="248"/>
      <c r="AE1008" s="248"/>
      <c r="AF1008" s="248"/>
      <c r="AG1008" s="248"/>
      <c r="AH1008" s="248"/>
      <c r="AI1008" s="248"/>
      <c r="AJ1008" s="248"/>
      <c r="AK1008" s="248"/>
      <c r="AL1008" s="248"/>
      <c r="AM1008" s="248"/>
      <c r="AN1008" s="248"/>
      <c r="AO1008" s="248"/>
      <c r="AP1008" s="248"/>
      <c r="AQ1008" s="248"/>
    </row>
    <row r="1009" spans="3:43" ht="18" customHeight="1">
      <c r="E1009" s="251" t="s">
        <v>1337</v>
      </c>
      <c r="F1009" s="248"/>
      <c r="G1009" s="248"/>
      <c r="H1009" s="248"/>
      <c r="I1009" s="248"/>
      <c r="J1009" s="248"/>
      <c r="K1009" s="248"/>
      <c r="L1009" s="248"/>
      <c r="M1009" s="248"/>
      <c r="N1009" s="248"/>
      <c r="O1009" s="248"/>
      <c r="P1009" s="248"/>
      <c r="Q1009" s="248"/>
      <c r="R1009" s="248"/>
      <c r="S1009" s="248"/>
      <c r="T1009" s="248"/>
      <c r="U1009" s="248"/>
      <c r="V1009" s="248"/>
      <c r="W1009" s="248"/>
      <c r="X1009" s="248"/>
      <c r="Y1009" s="248"/>
      <c r="Z1009" s="248"/>
      <c r="AA1009" s="248"/>
      <c r="AB1009" s="248"/>
      <c r="AC1009" s="248"/>
      <c r="AD1009" s="248"/>
      <c r="AE1009" s="248"/>
      <c r="AF1009" s="248"/>
      <c r="AG1009" s="248"/>
      <c r="AH1009" s="248"/>
      <c r="AI1009" s="248"/>
      <c r="AJ1009" s="248"/>
      <c r="AK1009" s="248"/>
      <c r="AL1009" s="248"/>
      <c r="AM1009" s="248"/>
      <c r="AN1009" s="248"/>
      <c r="AO1009" s="248"/>
      <c r="AP1009" s="248"/>
      <c r="AQ1009" s="248"/>
    </row>
    <row r="1010" spans="3:43" ht="18" customHeight="1">
      <c r="E1010" s="250" t="s">
        <v>1400</v>
      </c>
      <c r="F1010" s="248"/>
      <c r="G1010" s="248"/>
      <c r="H1010" s="248"/>
      <c r="I1010" s="248"/>
      <c r="J1010" s="248"/>
      <c r="K1010" s="248"/>
      <c r="L1010" s="248"/>
      <c r="M1010" s="248"/>
      <c r="N1010" s="248"/>
      <c r="O1010" s="248"/>
      <c r="P1010" s="248"/>
      <c r="Q1010" s="248"/>
      <c r="R1010" s="248"/>
      <c r="S1010" s="248"/>
      <c r="T1010" s="248"/>
      <c r="U1010" s="248"/>
      <c r="V1010" s="248"/>
      <c r="W1010" s="248"/>
      <c r="X1010" s="248"/>
      <c r="Y1010" s="248"/>
      <c r="Z1010" s="248"/>
      <c r="AA1010" s="248"/>
      <c r="AB1010" s="248"/>
      <c r="AC1010" s="248"/>
      <c r="AD1010" s="248"/>
      <c r="AE1010" s="248"/>
      <c r="AF1010" s="248"/>
      <c r="AG1010" s="248"/>
      <c r="AH1010" s="248"/>
      <c r="AI1010" s="248"/>
      <c r="AJ1010" s="248"/>
      <c r="AK1010" s="248"/>
      <c r="AL1010" s="248"/>
      <c r="AM1010" s="248"/>
      <c r="AN1010" s="248"/>
      <c r="AO1010" s="248"/>
      <c r="AP1010" s="248"/>
      <c r="AQ1010" s="248"/>
    </row>
    <row r="1011" spans="3:43" ht="18" customHeight="1">
      <c r="E1011" s="250" t="s">
        <v>1259</v>
      </c>
      <c r="F1011" s="248"/>
      <c r="G1011" s="248"/>
      <c r="H1011" s="248"/>
      <c r="I1011" s="248"/>
      <c r="J1011" s="248"/>
      <c r="K1011" s="248"/>
      <c r="L1011" s="248"/>
      <c r="M1011" s="248"/>
      <c r="N1011" s="248"/>
      <c r="O1011" s="248"/>
      <c r="P1011" s="248"/>
      <c r="Q1011" s="248"/>
      <c r="R1011" s="248"/>
      <c r="S1011" s="248"/>
      <c r="T1011" s="248"/>
      <c r="U1011" s="248"/>
      <c r="V1011" s="248"/>
      <c r="W1011" s="248"/>
      <c r="X1011" s="248"/>
      <c r="Y1011" s="248"/>
      <c r="Z1011" s="248"/>
      <c r="AA1011" s="248"/>
      <c r="AB1011" s="248"/>
      <c r="AC1011" s="248"/>
      <c r="AD1011" s="248"/>
      <c r="AE1011" s="248"/>
      <c r="AF1011" s="248"/>
      <c r="AG1011" s="248"/>
      <c r="AH1011" s="248"/>
      <c r="AI1011" s="248"/>
      <c r="AJ1011" s="248"/>
      <c r="AK1011" s="248"/>
      <c r="AL1011" s="248"/>
      <c r="AM1011" s="248"/>
      <c r="AN1011" s="248"/>
      <c r="AO1011" s="248"/>
      <c r="AP1011" s="248"/>
      <c r="AQ1011" s="248"/>
    </row>
    <row r="1012" spans="3:43" ht="18" customHeight="1">
      <c r="E1012" s="250" t="s">
        <v>1399</v>
      </c>
      <c r="F1012" s="248"/>
      <c r="G1012" s="248"/>
      <c r="H1012" s="248"/>
      <c r="I1012" s="248"/>
      <c r="J1012" s="248"/>
      <c r="K1012" s="248"/>
      <c r="L1012" s="248"/>
      <c r="M1012" s="248"/>
      <c r="N1012" s="248"/>
      <c r="O1012" s="248"/>
      <c r="P1012" s="248"/>
      <c r="Q1012" s="248"/>
      <c r="R1012" s="248"/>
      <c r="S1012" s="248"/>
      <c r="T1012" s="248"/>
      <c r="U1012" s="248"/>
      <c r="V1012" s="248"/>
      <c r="W1012" s="248"/>
      <c r="X1012" s="248"/>
      <c r="Y1012" s="248"/>
      <c r="Z1012" s="248"/>
      <c r="AA1012" s="248"/>
      <c r="AB1012" s="248"/>
      <c r="AC1012" s="248"/>
      <c r="AD1012" s="248"/>
      <c r="AE1012" s="248"/>
      <c r="AF1012" s="248"/>
      <c r="AG1012" s="248"/>
      <c r="AH1012" s="248"/>
      <c r="AI1012" s="248"/>
      <c r="AJ1012" s="248"/>
      <c r="AK1012" s="248"/>
      <c r="AL1012" s="248"/>
      <c r="AM1012" s="248"/>
      <c r="AN1012" s="248"/>
      <c r="AO1012" s="248"/>
      <c r="AP1012" s="248"/>
      <c r="AQ1012" s="248"/>
    </row>
    <row r="1013" spans="3:43" ht="18" customHeight="1">
      <c r="E1013" s="250" t="s">
        <v>1237</v>
      </c>
      <c r="F1013" s="248"/>
      <c r="G1013" s="248"/>
      <c r="H1013" s="248"/>
      <c r="I1013" s="248"/>
      <c r="J1013" s="248"/>
      <c r="K1013" s="248"/>
      <c r="L1013" s="248"/>
      <c r="M1013" s="248"/>
      <c r="N1013" s="248"/>
      <c r="O1013" s="248"/>
      <c r="P1013" s="248"/>
      <c r="Q1013" s="248"/>
      <c r="R1013" s="248"/>
      <c r="S1013" s="248"/>
      <c r="T1013" s="248"/>
      <c r="U1013" s="248"/>
      <c r="V1013" s="248"/>
      <c r="W1013" s="248"/>
      <c r="X1013" s="248"/>
      <c r="Y1013" s="248"/>
      <c r="Z1013" s="248"/>
      <c r="AA1013" s="248"/>
      <c r="AB1013" s="248"/>
      <c r="AC1013" s="248"/>
      <c r="AD1013" s="248"/>
      <c r="AE1013" s="248"/>
      <c r="AF1013" s="248"/>
      <c r="AG1013" s="248"/>
      <c r="AH1013" s="248"/>
      <c r="AI1013" s="248"/>
      <c r="AJ1013" s="248"/>
      <c r="AK1013" s="248"/>
      <c r="AL1013" s="248"/>
      <c r="AM1013" s="248"/>
      <c r="AN1013" s="248"/>
      <c r="AO1013" s="248"/>
      <c r="AP1013" s="248"/>
      <c r="AQ1013" s="248"/>
    </row>
    <row r="1015" spans="3:43" ht="18" customHeight="1">
      <c r="C1015" s="5" t="s">
        <v>1754</v>
      </c>
      <c r="D1015" s="5" t="s">
        <v>1219</v>
      </c>
    </row>
    <row r="1017" spans="3:43" ht="18" customHeight="1">
      <c r="D1017" s="19" t="s">
        <v>1756</v>
      </c>
      <c r="E1017" s="5" t="s">
        <v>1757</v>
      </c>
      <c r="I1017" s="20" t="s">
        <v>382</v>
      </c>
    </row>
    <row r="1019" spans="3:43" ht="18" customHeight="1">
      <c r="D1019" s="19" t="s">
        <v>35</v>
      </c>
      <c r="E1019" s="5" t="s">
        <v>1243</v>
      </c>
    </row>
  </sheetData>
  <mergeCells count="13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pageMargins left="0.7" right="0.7" top="0.75" bottom="0.75" header="0.3" footer="0.3"/>
  <pageSetup paperSize="9" scale="58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BBF-E409-C64C-9028-47D8BDD380D3}">
  <sheetPr>
    <tabColor theme="5" tint="0.79998168889431442"/>
  </sheetPr>
  <dimension ref="B2:BM174"/>
  <sheetViews>
    <sheetView showGridLines="0" view="pageBreakPreview" zoomScale="130" zoomScaleNormal="100" zoomScaleSheetLayoutView="130" workbookViewId="0">
      <selection activeCell="AK21" sqref="AK2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104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104"/>
      <c r="D2" s="104"/>
      <c r="E2" s="104"/>
      <c r="F2" s="104"/>
      <c r="G2" s="106" t="s">
        <v>19</v>
      </c>
      <c r="H2" s="106"/>
      <c r="I2" s="106"/>
      <c r="J2" s="106" t="str">
        <f>表紙!$J$12</f>
        <v>テストデータの作成シェルスクリプト</v>
      </c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 t="s">
        <v>20</v>
      </c>
      <c r="AC2" s="106"/>
      <c r="AD2" s="106" t="s">
        <v>14</v>
      </c>
      <c r="AE2" s="106"/>
      <c r="AF2" s="106"/>
      <c r="AG2" s="106" t="str">
        <f>修正履歴!$AM$8</f>
        <v>鄭民起</v>
      </c>
      <c r="AH2" s="106"/>
      <c r="AI2" s="106"/>
      <c r="AJ2" s="106"/>
      <c r="AK2" s="106" t="s">
        <v>15</v>
      </c>
      <c r="AL2" s="106"/>
      <c r="AM2" s="106"/>
      <c r="AN2" s="108" t="str">
        <f>TEXT(修正履歴!$H$8,"YYYY/MM/DD")</f>
        <v>2025/02/10</v>
      </c>
      <c r="AO2" s="106"/>
      <c r="AP2" s="106"/>
      <c r="AQ2" s="106"/>
    </row>
    <row r="3" spans="2:43" ht="18" customHeight="1" thickBot="1">
      <c r="B3" s="105"/>
      <c r="C3" s="105"/>
      <c r="D3" s="105"/>
      <c r="E3" s="105"/>
      <c r="F3" s="105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 t="str">
        <f>TEXT(修正履歴!$X$4,"0.0")</f>
        <v>1.3</v>
      </c>
      <c r="AC3" s="107"/>
      <c r="AD3" s="107" t="s">
        <v>21</v>
      </c>
      <c r="AE3" s="107"/>
      <c r="AF3" s="107"/>
      <c r="AG3" s="107" t="str">
        <f>修正履歴!$AM$8</f>
        <v>鄭民起</v>
      </c>
      <c r="AH3" s="107"/>
      <c r="AI3" s="107"/>
      <c r="AJ3" s="107"/>
      <c r="AK3" s="107" t="s">
        <v>22</v>
      </c>
      <c r="AL3" s="107"/>
      <c r="AM3" s="107"/>
      <c r="AN3" s="246" t="str">
        <f>TEXT(修正履歴!$AC$4,"YYYY/MM/DD")</f>
        <v>2025/03/26</v>
      </c>
      <c r="AO3" s="247"/>
      <c r="AP3" s="247"/>
      <c r="AQ3" s="247"/>
    </row>
    <row r="4" spans="2:43" ht="18" customHeight="1" thickTop="1"/>
    <row r="5" spans="2:43" ht="18" customHeight="1">
      <c r="B5" s="5" t="s">
        <v>27</v>
      </c>
      <c r="C5" s="5" t="s">
        <v>411</v>
      </c>
      <c r="AK5" s="5" t="s">
        <v>251</v>
      </c>
      <c r="AL5" s="35" t="s">
        <v>1076</v>
      </c>
    </row>
    <row r="7" spans="2:43" ht="18" customHeight="1">
      <c r="C7" s="5" t="s">
        <v>29</v>
      </c>
      <c r="D7" s="5" t="s">
        <v>733</v>
      </c>
      <c r="H7" s="24"/>
      <c r="J7" s="5" t="s">
        <v>251</v>
      </c>
      <c r="K7" s="5" t="s">
        <v>523</v>
      </c>
      <c r="L7" s="24"/>
    </row>
    <row r="8" spans="2:43" ht="18" customHeight="1">
      <c r="D8" s="5" t="s">
        <v>311</v>
      </c>
      <c r="E8" s="24" t="str">
        <f>"mkdir -pv ./config/;"</f>
        <v>mkdir -pv ./config/;</v>
      </c>
      <c r="H8" s="24"/>
      <c r="L8" s="24"/>
      <c r="AD8" s="59" t="s">
        <v>738</v>
      </c>
      <c r="AE8" s="30"/>
      <c r="AF8" s="30"/>
      <c r="AG8" s="30"/>
      <c r="AH8" s="30"/>
      <c r="AI8" s="30"/>
      <c r="AJ8" s="44"/>
      <c r="AK8" s="59" t="s">
        <v>739</v>
      </c>
      <c r="AL8" s="30"/>
      <c r="AM8" s="30"/>
      <c r="AN8" s="44"/>
      <c r="AO8" s="59" t="s">
        <v>763</v>
      </c>
      <c r="AP8" s="30"/>
      <c r="AQ8" s="44"/>
    </row>
    <row r="9" spans="2:43" ht="18" customHeight="1">
      <c r="D9" s="5" t="s">
        <v>311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251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1080</v>
      </c>
      <c r="AL9" s="56"/>
      <c r="AM9" s="56"/>
      <c r="AN9" s="57"/>
      <c r="AO9" s="146" t="s">
        <v>255</v>
      </c>
      <c r="AP9" s="147"/>
      <c r="AQ9" s="148"/>
    </row>
    <row r="10" spans="2:43" ht="18" customHeight="1">
      <c r="D10" s="5" t="s">
        <v>311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251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1081</v>
      </c>
      <c r="AL10" s="56"/>
      <c r="AM10" s="56"/>
      <c r="AN10" s="57"/>
      <c r="AO10" s="146" t="s">
        <v>255</v>
      </c>
      <c r="AP10" s="147"/>
      <c r="AQ10" s="148"/>
    </row>
    <row r="11" spans="2:43" ht="18" customHeight="1">
      <c r="D11" s="5" t="s">
        <v>311</v>
      </c>
      <c r="E11" s="24" t="str">
        <f t="shared" si="0"/>
        <v>echo 'FILE_COMPRESSION=".gz"' &gt;&gt; `pwd`/config/db_file_config.txt</v>
      </c>
      <c r="H11" s="24"/>
      <c r="M11" s="24"/>
      <c r="AC11" s="5" t="s">
        <v>251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257</v>
      </c>
      <c r="AL11" s="56"/>
      <c r="AM11" s="56"/>
      <c r="AN11" s="57"/>
      <c r="AO11" s="146" t="s">
        <v>255</v>
      </c>
      <c r="AP11" s="147"/>
      <c r="AQ11" s="148"/>
    </row>
    <row r="12" spans="2:43" ht="18" customHeight="1">
      <c r="D12" s="5" t="s">
        <v>311</v>
      </c>
      <c r="E12" s="24" t="str">
        <f t="shared" si="0"/>
        <v>echo 'FILE_CHARSET="UTF-8"' &gt;&gt; `pwd`/config/db_file_config.txt</v>
      </c>
      <c r="H12" s="24"/>
      <c r="M12" s="24"/>
      <c r="AC12" s="5" t="s">
        <v>251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146" t="s">
        <v>255</v>
      </c>
      <c r="AP12" s="147"/>
      <c r="AQ12" s="148"/>
    </row>
    <row r="13" spans="2:43" ht="18" customHeight="1">
      <c r="D13" s="5" t="s">
        <v>311</v>
      </c>
      <c r="E13" s="24" t="str">
        <f t="shared" si="0"/>
        <v>echo 'FILE_LINE_BREAK="LF"' &gt;&gt; `pwd`/config/db_file_config.txt</v>
      </c>
      <c r="H13" s="24"/>
      <c r="M13" s="24"/>
      <c r="AC13" s="5" t="s">
        <v>251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146" t="s">
        <v>255</v>
      </c>
      <c r="AP13" s="147"/>
      <c r="AQ13" s="148"/>
    </row>
    <row r="14" spans="2:43" ht="18" customHeight="1">
      <c r="D14" s="5" t="s">
        <v>311</v>
      </c>
      <c r="E14" s="24" t="str">
        <f t="shared" si="0"/>
        <v>echo 'FILE_FIELD_SEPARATOR="COMMA"' &gt;&gt; `pwd`/config/db_file_config.txt</v>
      </c>
      <c r="H14" s="24"/>
      <c r="M14" s="24"/>
      <c r="AC14" s="5" t="s">
        <v>251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1082</v>
      </c>
      <c r="AL14" s="56"/>
      <c r="AM14" s="56"/>
      <c r="AN14" s="57"/>
      <c r="AO14" s="146" t="s">
        <v>255</v>
      </c>
      <c r="AP14" s="147"/>
      <c r="AQ14" s="148"/>
    </row>
    <row r="15" spans="2:43" ht="18" customHeight="1">
      <c r="D15" s="5" t="s">
        <v>311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251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1083</v>
      </c>
      <c r="AL15" s="56"/>
      <c r="AM15" s="56"/>
      <c r="AN15" s="57"/>
      <c r="AO15" s="146" t="s">
        <v>255</v>
      </c>
      <c r="AP15" s="147"/>
      <c r="AQ15" s="148"/>
    </row>
    <row r="16" spans="2:43" ht="18" customHeight="1">
      <c r="D16" s="5" t="s">
        <v>311</v>
      </c>
      <c r="E16" s="24" t="str">
        <f t="shared" si="0"/>
        <v>echo 'ROW_COUNTS="2"' &gt;&gt; `pwd`/config/db_file_config.txt</v>
      </c>
      <c r="H16" s="24"/>
      <c r="M16" s="24"/>
      <c r="AC16" s="5" t="s">
        <v>251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146" t="s">
        <v>255</v>
      </c>
      <c r="AP16" s="147"/>
      <c r="AQ16" s="148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448</v>
      </c>
    </row>
    <row r="20" spans="3:13" ht="18" customHeight="1">
      <c r="D20" s="5" t="s">
        <v>24</v>
      </c>
      <c r="E20" s="5" t="s">
        <v>449</v>
      </c>
      <c r="L20" s="5" t="s">
        <v>13</v>
      </c>
      <c r="M20" s="5" t="s">
        <v>423</v>
      </c>
    </row>
    <row r="21" spans="3:13" ht="18" customHeight="1">
      <c r="D21" s="5" t="s">
        <v>24</v>
      </c>
      <c r="E21" s="5" t="s">
        <v>422</v>
      </c>
      <c r="L21" s="5" t="s">
        <v>13</v>
      </c>
      <c r="M21" s="5" t="s">
        <v>424</v>
      </c>
    </row>
    <row r="22" spans="3:13" ht="18" customHeight="1">
      <c r="E22" s="5" t="s">
        <v>311</v>
      </c>
      <c r="F22" s="5" t="s">
        <v>425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526</v>
      </c>
      <c r="L24" s="5" t="s">
        <v>13</v>
      </c>
      <c r="M24" s="5" t="s">
        <v>528</v>
      </c>
    </row>
    <row r="25" spans="3:13" ht="18" customHeight="1">
      <c r="E25" s="5" t="s">
        <v>311</v>
      </c>
      <c r="F25" s="5" t="s">
        <v>425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1077</v>
      </c>
      <c r="L27" s="5" t="s">
        <v>13</v>
      </c>
      <c r="M27" s="5" t="s">
        <v>80</v>
      </c>
    </row>
    <row r="28" spans="3:13" ht="18" customHeight="1">
      <c r="E28" s="5" t="s">
        <v>311</v>
      </c>
      <c r="F28" s="5" t="s">
        <v>425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1078</v>
      </c>
      <c r="L30" s="5" t="s">
        <v>13</v>
      </c>
      <c r="M30" s="5" t="s">
        <v>614</v>
      </c>
    </row>
    <row r="31" spans="3:13" ht="18" customHeight="1">
      <c r="E31" s="5" t="s">
        <v>311</v>
      </c>
      <c r="F31" s="5" t="s">
        <v>425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615</v>
      </c>
    </row>
    <row r="34" spans="4:13" ht="18" customHeight="1">
      <c r="E34" s="5" t="s">
        <v>311</v>
      </c>
      <c r="F34" s="5" t="s">
        <v>425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616</v>
      </c>
    </row>
    <row r="37" spans="4:13" ht="18" customHeight="1">
      <c r="E37" s="5" t="s">
        <v>311</v>
      </c>
      <c r="F37" s="5" t="s">
        <v>425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617</v>
      </c>
    </row>
    <row r="40" spans="4:13" ht="18" customHeight="1">
      <c r="E40" s="5" t="s">
        <v>311</v>
      </c>
      <c r="F40" s="5" t="s">
        <v>425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618</v>
      </c>
    </row>
    <row r="43" spans="4:13" ht="18" customHeight="1">
      <c r="E43" s="5" t="s">
        <v>311</v>
      </c>
      <c r="F43" s="5" t="s">
        <v>425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619</v>
      </c>
    </row>
    <row r="46" spans="4:13" ht="18" customHeight="1">
      <c r="E46" s="5" t="s">
        <v>311</v>
      </c>
      <c r="F46" s="5" t="s">
        <v>425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620</v>
      </c>
    </row>
    <row r="49" spans="3:60" ht="18" customHeight="1">
      <c r="E49" s="5" t="s">
        <v>311</v>
      </c>
      <c r="F49" s="5" t="s">
        <v>425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28</v>
      </c>
      <c r="D52" s="5" t="s">
        <v>427</v>
      </c>
    </row>
    <row r="54" spans="3:60" ht="18" customHeight="1">
      <c r="D54" s="109" t="s">
        <v>427</v>
      </c>
      <c r="E54" s="110"/>
      <c r="F54" s="110"/>
      <c r="G54" s="111"/>
      <c r="H54" s="128">
        <f>G$54+1</f>
        <v>1</v>
      </c>
      <c r="I54" s="128">
        <f>H$54+1</f>
        <v>2</v>
      </c>
      <c r="J54" s="128">
        <f t="shared" ref="J54:AQ54" si="1">I$54+1</f>
        <v>3</v>
      </c>
      <c r="K54" s="128">
        <f t="shared" si="1"/>
        <v>4</v>
      </c>
      <c r="L54" s="128">
        <f t="shared" si="1"/>
        <v>5</v>
      </c>
      <c r="M54" s="128">
        <f t="shared" si="1"/>
        <v>6</v>
      </c>
      <c r="N54" s="128">
        <f t="shared" si="1"/>
        <v>7</v>
      </c>
      <c r="O54" s="128">
        <f t="shared" si="1"/>
        <v>8</v>
      </c>
      <c r="P54" s="128">
        <f t="shared" si="1"/>
        <v>9</v>
      </c>
      <c r="Q54" s="128">
        <f t="shared" si="1"/>
        <v>10</v>
      </c>
      <c r="R54" s="128">
        <f t="shared" si="1"/>
        <v>11</v>
      </c>
      <c r="S54" s="128">
        <f t="shared" si="1"/>
        <v>12</v>
      </c>
      <c r="T54" s="128">
        <f t="shared" si="1"/>
        <v>13</v>
      </c>
      <c r="U54" s="128">
        <f t="shared" si="1"/>
        <v>14</v>
      </c>
      <c r="V54" s="128">
        <f t="shared" si="1"/>
        <v>15</v>
      </c>
      <c r="W54" s="128">
        <f t="shared" si="1"/>
        <v>16</v>
      </c>
      <c r="X54" s="128">
        <f t="shared" si="1"/>
        <v>17</v>
      </c>
      <c r="Y54" s="128">
        <f t="shared" si="1"/>
        <v>18</v>
      </c>
      <c r="Z54" s="128">
        <f t="shared" si="1"/>
        <v>19</v>
      </c>
      <c r="AA54" s="128">
        <f t="shared" si="1"/>
        <v>20</v>
      </c>
      <c r="AB54" s="128">
        <f t="shared" si="1"/>
        <v>21</v>
      </c>
      <c r="AC54" s="128">
        <f t="shared" si="1"/>
        <v>22</v>
      </c>
      <c r="AD54" s="128">
        <f t="shared" si="1"/>
        <v>23</v>
      </c>
      <c r="AE54" s="128">
        <f t="shared" si="1"/>
        <v>24</v>
      </c>
      <c r="AF54" s="128">
        <f t="shared" si="1"/>
        <v>25</v>
      </c>
      <c r="AG54" s="128">
        <f t="shared" si="1"/>
        <v>26</v>
      </c>
      <c r="AH54" s="128">
        <f t="shared" si="1"/>
        <v>27</v>
      </c>
      <c r="AI54" s="128">
        <f t="shared" si="1"/>
        <v>28</v>
      </c>
      <c r="AJ54" s="128">
        <f t="shared" si="1"/>
        <v>29</v>
      </c>
      <c r="AK54" s="128">
        <f t="shared" si="1"/>
        <v>30</v>
      </c>
      <c r="AL54" s="128">
        <f t="shared" si="1"/>
        <v>31</v>
      </c>
      <c r="AM54" s="128">
        <f t="shared" si="1"/>
        <v>32</v>
      </c>
      <c r="AN54" s="128">
        <f t="shared" si="1"/>
        <v>33</v>
      </c>
      <c r="AO54" s="128">
        <f t="shared" si="1"/>
        <v>34</v>
      </c>
      <c r="AP54" s="128">
        <f t="shared" si="1"/>
        <v>35</v>
      </c>
      <c r="AQ54" s="128">
        <f t="shared" si="1"/>
        <v>36</v>
      </c>
    </row>
    <row r="55" spans="3:60" ht="18" customHeight="1">
      <c r="D55" s="122"/>
      <c r="E55" s="123"/>
      <c r="F55" s="123"/>
      <c r="G55" s="124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</row>
    <row r="56" spans="3:60" ht="18" customHeight="1">
      <c r="D56" s="112"/>
      <c r="E56" s="113"/>
      <c r="F56" s="113"/>
      <c r="G56" s="114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</row>
    <row r="57" spans="3:60" ht="18" customHeight="1">
      <c r="D57" s="37" t="s">
        <v>719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53" t="s">
        <v>70</v>
      </c>
      <c r="F58" s="154"/>
      <c r="G58" s="155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">
        <v>71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43"/>
      <c r="AQ59" s="38"/>
      <c r="AW59" s="161"/>
      <c r="AX59" s="161"/>
      <c r="AY59" s="161"/>
      <c r="AZ59" s="161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53" t="s">
        <v>70</v>
      </c>
      <c r="F60" s="154"/>
      <c r="G60" s="155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53" t="s">
        <v>1080</v>
      </c>
      <c r="F61" s="154"/>
      <c r="G61" s="155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53" t="s">
        <v>865</v>
      </c>
      <c r="F62" s="154"/>
      <c r="G62" s="155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">
        <v>1078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43"/>
      <c r="AQ63" s="38"/>
    </row>
    <row r="64" spans="3:60" ht="18" customHeight="1">
      <c r="D64" s="33"/>
      <c r="E64" s="153" t="s">
        <v>70</v>
      </c>
      <c r="F64" s="154"/>
      <c r="G64" s="155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53" t="s">
        <v>1081</v>
      </c>
      <c r="F65" s="154"/>
      <c r="G65" s="155"/>
      <c r="H65" s="33"/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53" t="s">
        <v>1103</v>
      </c>
      <c r="F66" s="154"/>
      <c r="G66" s="155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53" t="s">
        <v>1104</v>
      </c>
      <c r="F67" s="154"/>
      <c r="G67" s="155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53" t="s">
        <v>865</v>
      </c>
      <c r="F68" s="154"/>
      <c r="G68" s="155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53" t="s">
        <v>1134</v>
      </c>
      <c r="F69" s="154"/>
      <c r="G69" s="155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">
        <v>73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43"/>
      <c r="AQ70" s="38"/>
    </row>
    <row r="71" spans="4:43" ht="18" customHeight="1">
      <c r="D71" s="33"/>
      <c r="E71" s="153" t="s">
        <v>70</v>
      </c>
      <c r="F71" s="154"/>
      <c r="G71" s="155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53" t="s">
        <v>257</v>
      </c>
      <c r="F72" s="154"/>
      <c r="G72" s="155"/>
      <c r="H72" s="33"/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53" t="s">
        <v>258</v>
      </c>
      <c r="F73" s="154"/>
      <c r="G73" s="155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53" t="s">
        <v>259</v>
      </c>
      <c r="F74" s="154"/>
      <c r="G74" s="155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53" t="s">
        <v>260</v>
      </c>
      <c r="F75" s="154"/>
      <c r="G75" s="155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53" t="s">
        <v>261</v>
      </c>
      <c r="F76" s="154"/>
      <c r="G76" s="155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53" t="s">
        <v>865</v>
      </c>
      <c r="F77" s="154"/>
      <c r="G77" s="155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53" t="s">
        <v>1136</v>
      </c>
      <c r="F78" s="154"/>
      <c r="G78" s="155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">
        <v>75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43"/>
      <c r="AQ79" s="38"/>
    </row>
    <row r="80" spans="4:43" ht="18" customHeight="1">
      <c r="D80" s="33"/>
      <c r="E80" s="153" t="s">
        <v>70</v>
      </c>
      <c r="F80" s="154"/>
      <c r="G80" s="155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3" t="s">
        <v>66</v>
      </c>
      <c r="F81" s="154"/>
      <c r="G81" s="155"/>
      <c r="H81" s="33"/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 t="s">
        <v>24</v>
      </c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53" t="s">
        <v>262</v>
      </c>
      <c r="F82" s="154"/>
      <c r="G82" s="15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3" t="s">
        <v>263</v>
      </c>
      <c r="F83" s="154"/>
      <c r="G83" s="155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3" t="s">
        <v>67</v>
      </c>
      <c r="F84" s="154"/>
      <c r="G84" s="155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53" t="s">
        <v>264</v>
      </c>
      <c r="F85" s="154"/>
      <c r="G85" s="155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3" t="s">
        <v>265</v>
      </c>
      <c r="F86" s="154"/>
      <c r="G86" s="155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3" t="s">
        <v>865</v>
      </c>
      <c r="F87" s="154"/>
      <c r="G87" s="155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3" t="s">
        <v>1138</v>
      </c>
      <c r="F88" s="154"/>
      <c r="G88" s="155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">
        <v>76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43"/>
      <c r="AQ89" s="38"/>
    </row>
    <row r="90" spans="4:43" ht="18" customHeight="1">
      <c r="D90" s="33"/>
      <c r="E90" s="153" t="s">
        <v>70</v>
      </c>
      <c r="F90" s="154"/>
      <c r="G90" s="155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53" t="s">
        <v>64</v>
      </c>
      <c r="F91" s="154"/>
      <c r="G91" s="155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 t="s">
        <v>24</v>
      </c>
      <c r="AL91" s="33"/>
      <c r="AM91" s="33"/>
      <c r="AN91" s="33"/>
      <c r="AO91" s="33"/>
      <c r="AP91" s="33"/>
      <c r="AQ91" s="33"/>
    </row>
    <row r="92" spans="4:43" ht="18" customHeight="1">
      <c r="D92" s="33"/>
      <c r="E92" s="153" t="s">
        <v>63</v>
      </c>
      <c r="F92" s="154"/>
      <c r="G92" s="155"/>
      <c r="H92" s="33"/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/>
      <c r="AL92" s="33" t="s">
        <v>24</v>
      </c>
      <c r="AM92" s="33"/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53" t="s">
        <v>865</v>
      </c>
      <c r="F93" s="154"/>
      <c r="G93" s="155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 t="s">
        <v>24</v>
      </c>
      <c r="AN93" s="33"/>
      <c r="AO93" s="33"/>
      <c r="AP93" s="33"/>
      <c r="AQ93" s="33"/>
    </row>
    <row r="94" spans="4:43" ht="18" customHeight="1">
      <c r="D94" s="37" t="s">
        <v>77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43"/>
      <c r="AQ94" s="38"/>
    </row>
    <row r="95" spans="4:43" ht="18" customHeight="1">
      <c r="D95" s="33"/>
      <c r="E95" s="153" t="s">
        <v>70</v>
      </c>
      <c r="F95" s="154"/>
      <c r="G95" s="155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3" t="s">
        <v>1082</v>
      </c>
      <c r="F96" s="154"/>
      <c r="G96" s="155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/>
      <c r="AP96" s="33"/>
      <c r="AQ96" s="33"/>
    </row>
    <row r="97" spans="4:43" ht="18" customHeight="1">
      <c r="D97" s="33"/>
      <c r="E97" s="153" t="s">
        <v>1105</v>
      </c>
      <c r="F97" s="154"/>
      <c r="G97" s="155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 t="s">
        <v>24</v>
      </c>
      <c r="AP97" s="33"/>
      <c r="AQ97" s="33"/>
    </row>
    <row r="98" spans="4:43" ht="18" customHeight="1">
      <c r="D98" s="33"/>
      <c r="E98" s="153" t="s">
        <v>865</v>
      </c>
      <c r="F98" s="154"/>
      <c r="G98" s="155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 t="s">
        <v>24</v>
      </c>
      <c r="AQ98" s="33"/>
    </row>
    <row r="99" spans="4:43" ht="18" customHeight="1">
      <c r="D99" s="33"/>
      <c r="E99" s="153" t="s">
        <v>1142</v>
      </c>
      <c r="F99" s="154"/>
      <c r="G99" s="155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 t="s">
        <v>24</v>
      </c>
    </row>
    <row r="100" spans="4:43" ht="18" customHeight="1">
      <c r="D100" s="37" t="s">
        <v>78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43"/>
      <c r="AQ100" s="38"/>
    </row>
    <row r="101" spans="4:43" ht="18" customHeight="1">
      <c r="D101" s="33"/>
      <c r="E101" s="153" t="s">
        <v>70</v>
      </c>
      <c r="F101" s="154"/>
      <c r="G101" s="155"/>
      <c r="H101" s="33"/>
      <c r="I101" s="33"/>
      <c r="J101" s="33"/>
      <c r="K101" s="33"/>
      <c r="L101" s="33"/>
      <c r="M101" s="33"/>
      <c r="N101" s="33"/>
      <c r="O101" s="33" t="s">
        <v>24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3" t="s">
        <v>1083</v>
      </c>
      <c r="F102" s="154"/>
      <c r="G102" s="155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 t="s">
        <v>24</v>
      </c>
      <c r="AO102" s="33" t="s">
        <v>24</v>
      </c>
      <c r="AP102" s="33" t="s">
        <v>24</v>
      </c>
      <c r="AQ102" s="33" t="s">
        <v>24</v>
      </c>
    </row>
    <row r="103" spans="4:43" ht="18" customHeight="1">
      <c r="D103" s="33"/>
      <c r="E103" s="153" t="s">
        <v>1106</v>
      </c>
      <c r="F103" s="154"/>
      <c r="G103" s="155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3" t="s">
        <v>865</v>
      </c>
      <c r="F104" s="154"/>
      <c r="G104" s="155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53" t="s">
        <v>1149</v>
      </c>
      <c r="F105" s="154"/>
      <c r="G105" s="155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">
        <v>79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43"/>
      <c r="AQ106" s="38"/>
    </row>
    <row r="107" spans="4:43" ht="18" customHeight="1">
      <c r="D107" s="33"/>
      <c r="E107" s="153" t="s">
        <v>70</v>
      </c>
      <c r="F107" s="154"/>
      <c r="G107" s="155"/>
      <c r="H107" s="33"/>
      <c r="I107" s="33"/>
      <c r="J107" s="33"/>
      <c r="K107" s="33"/>
      <c r="L107" s="33"/>
      <c r="M107" s="33"/>
      <c r="N107" s="33"/>
      <c r="O107" s="33"/>
      <c r="P107" s="33" t="s">
        <v>24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53">
        <v>0</v>
      </c>
      <c r="F108" s="154"/>
      <c r="G108" s="155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3">
        <v>1</v>
      </c>
      <c r="F109" s="154"/>
      <c r="G109" s="155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53">
        <v>2</v>
      </c>
      <c r="F110" s="154"/>
      <c r="G110" s="155"/>
      <c r="H110" s="33"/>
      <c r="I110" s="33" t="s">
        <v>24</v>
      </c>
      <c r="J110" s="33" t="s">
        <v>24</v>
      </c>
      <c r="K110" s="33" t="s">
        <v>24</v>
      </c>
      <c r="L110" s="33" t="s">
        <v>24</v>
      </c>
      <c r="M110" s="33" t="s">
        <v>24</v>
      </c>
      <c r="N110" s="33" t="s">
        <v>24</v>
      </c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 t="s">
        <v>24</v>
      </c>
      <c r="Z110" s="33" t="s">
        <v>24</v>
      </c>
      <c r="AA110" s="33" t="s">
        <v>24</v>
      </c>
      <c r="AB110" s="33" t="s">
        <v>24</v>
      </c>
      <c r="AC110" s="33" t="s">
        <v>24</v>
      </c>
      <c r="AD110" s="33" t="s">
        <v>24</v>
      </c>
      <c r="AE110" s="33" t="s">
        <v>24</v>
      </c>
      <c r="AF110" s="33" t="s">
        <v>24</v>
      </c>
      <c r="AG110" s="33" t="s">
        <v>24</v>
      </c>
      <c r="AH110" s="33" t="s">
        <v>24</v>
      </c>
      <c r="AI110" s="33" t="s">
        <v>24</v>
      </c>
      <c r="AJ110" s="33" t="s">
        <v>24</v>
      </c>
      <c r="AK110" s="33" t="s">
        <v>24</v>
      </c>
      <c r="AL110" s="33" t="s">
        <v>24</v>
      </c>
      <c r="AM110" s="33" t="s">
        <v>24</v>
      </c>
      <c r="AN110" s="33" t="s">
        <v>24</v>
      </c>
      <c r="AO110" s="33" t="s">
        <v>24</v>
      </c>
      <c r="AP110" s="33" t="s">
        <v>24</v>
      </c>
      <c r="AQ110" s="33" t="s">
        <v>24</v>
      </c>
    </row>
    <row r="111" spans="4:43" ht="18" customHeight="1">
      <c r="D111" s="33"/>
      <c r="E111" s="153">
        <v>10</v>
      </c>
      <c r="F111" s="154"/>
      <c r="G111" s="155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440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37" t="s">
        <v>429</v>
      </c>
      <c r="E113" s="110"/>
      <c r="F113" s="110"/>
      <c r="G113" s="111"/>
      <c r="H113" s="131" t="s">
        <v>433</v>
      </c>
      <c r="I113" s="131" t="s">
        <v>433</v>
      </c>
      <c r="J113" s="131" t="s">
        <v>433</v>
      </c>
      <c r="K113" s="131" t="s">
        <v>433</v>
      </c>
      <c r="L113" s="131" t="s">
        <v>433</v>
      </c>
      <c r="M113" s="131" t="s">
        <v>433</v>
      </c>
      <c r="N113" s="131" t="s">
        <v>433</v>
      </c>
      <c r="O113" s="131" t="s">
        <v>433</v>
      </c>
      <c r="P113" s="131" t="s">
        <v>433</v>
      </c>
      <c r="Q113" s="131" t="s">
        <v>430</v>
      </c>
      <c r="R113" s="131" t="s">
        <v>430</v>
      </c>
      <c r="S113" s="131" t="s">
        <v>430</v>
      </c>
      <c r="T113" s="131" t="s">
        <v>430</v>
      </c>
      <c r="U113" s="131" t="s">
        <v>430</v>
      </c>
      <c r="V113" s="131" t="s">
        <v>433</v>
      </c>
      <c r="W113" s="131" t="s">
        <v>430</v>
      </c>
      <c r="X113" s="131" t="s">
        <v>430</v>
      </c>
      <c r="Y113" s="131" t="s">
        <v>430</v>
      </c>
      <c r="Z113" s="131" t="s">
        <v>430</v>
      </c>
      <c r="AA113" s="131" t="s">
        <v>430</v>
      </c>
      <c r="AB113" s="131" t="s">
        <v>430</v>
      </c>
      <c r="AC113" s="131" t="s">
        <v>433</v>
      </c>
      <c r="AD113" s="131" t="s">
        <v>430</v>
      </c>
      <c r="AE113" s="131" t="s">
        <v>430</v>
      </c>
      <c r="AF113" s="131" t="s">
        <v>430</v>
      </c>
      <c r="AG113" s="131" t="s">
        <v>430</v>
      </c>
      <c r="AH113" s="131" t="s">
        <v>430</v>
      </c>
      <c r="AI113" s="131" t="s">
        <v>430</v>
      </c>
      <c r="AJ113" s="131" t="s">
        <v>433</v>
      </c>
      <c r="AK113" s="131" t="s">
        <v>430</v>
      </c>
      <c r="AL113" s="131" t="s">
        <v>430</v>
      </c>
      <c r="AM113" s="131" t="s">
        <v>433</v>
      </c>
      <c r="AN113" s="131" t="s">
        <v>430</v>
      </c>
      <c r="AO113" s="131" t="s">
        <v>430</v>
      </c>
      <c r="AP113" s="131" t="s">
        <v>430</v>
      </c>
      <c r="AQ113" s="131" t="s">
        <v>433</v>
      </c>
    </row>
    <row r="114" spans="4:43" ht="18" customHeight="1">
      <c r="D114" s="122"/>
      <c r="E114" s="123"/>
      <c r="F114" s="123"/>
      <c r="G114" s="124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132"/>
      <c r="U114" s="132"/>
      <c r="V114" s="132"/>
      <c r="W114" s="132"/>
      <c r="X114" s="132"/>
      <c r="Y114" s="132"/>
      <c r="Z114" s="132"/>
      <c r="AA114" s="132"/>
      <c r="AB114" s="132"/>
      <c r="AC114" s="132"/>
      <c r="AD114" s="132"/>
      <c r="AE114" s="132"/>
      <c r="AF114" s="132"/>
      <c r="AG114" s="132"/>
      <c r="AH114" s="132"/>
      <c r="AI114" s="132"/>
      <c r="AJ114" s="132"/>
      <c r="AK114" s="132"/>
      <c r="AL114" s="132"/>
      <c r="AM114" s="132"/>
      <c r="AN114" s="132"/>
      <c r="AO114" s="132"/>
      <c r="AP114" s="132"/>
      <c r="AQ114" s="132"/>
    </row>
    <row r="115" spans="4:43" ht="18" customHeight="1">
      <c r="D115" s="112"/>
      <c r="E115" s="113"/>
      <c r="F115" s="113"/>
      <c r="G115" s="114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33"/>
      <c r="AP115" s="133"/>
      <c r="AQ115" s="133"/>
    </row>
    <row r="116" spans="4:43" ht="18" customHeight="1">
      <c r="D116" s="109" t="s">
        <v>431</v>
      </c>
      <c r="E116" s="110"/>
      <c r="F116" s="110"/>
      <c r="G116" s="111"/>
      <c r="H116" s="134">
        <v>230101</v>
      </c>
      <c r="I116" s="134">
        <v>230102</v>
      </c>
      <c r="J116" s="134">
        <v>230103</v>
      </c>
      <c r="K116" s="134">
        <v>230104</v>
      </c>
      <c r="L116" s="134">
        <v>230105</v>
      </c>
      <c r="M116" s="134">
        <v>230106</v>
      </c>
      <c r="N116" s="134">
        <v>230107</v>
      </c>
      <c r="O116" s="134">
        <v>230108</v>
      </c>
      <c r="P116" s="134">
        <v>230109</v>
      </c>
      <c r="Q116" s="134">
        <v>230001</v>
      </c>
      <c r="R116" s="134">
        <v>230001</v>
      </c>
      <c r="S116" s="134">
        <v>230001</v>
      </c>
      <c r="T116" s="134">
        <v>230001</v>
      </c>
      <c r="U116" s="134">
        <v>230001</v>
      </c>
      <c r="V116" s="134">
        <v>230103</v>
      </c>
      <c r="W116" s="134">
        <v>230001</v>
      </c>
      <c r="X116" s="134">
        <v>230001</v>
      </c>
      <c r="Y116" s="134">
        <v>230001</v>
      </c>
      <c r="Z116" s="134">
        <v>230001</v>
      </c>
      <c r="AA116" s="134">
        <v>230001</v>
      </c>
      <c r="AB116" s="134">
        <v>230001</v>
      </c>
      <c r="AC116" s="134">
        <v>230104</v>
      </c>
      <c r="AD116" s="134">
        <v>230001</v>
      </c>
      <c r="AE116" s="134">
        <v>230001</v>
      </c>
      <c r="AF116" s="134">
        <v>230001</v>
      </c>
      <c r="AG116" s="134">
        <v>230001</v>
      </c>
      <c r="AH116" s="134">
        <v>230001</v>
      </c>
      <c r="AI116" s="134">
        <v>230001</v>
      </c>
      <c r="AJ116" s="134">
        <v>230105</v>
      </c>
      <c r="AK116" s="134">
        <v>230001</v>
      </c>
      <c r="AL116" s="134">
        <v>230001</v>
      </c>
      <c r="AM116" s="134">
        <v>230106</v>
      </c>
      <c r="AN116" s="134">
        <v>230001</v>
      </c>
      <c r="AO116" s="134">
        <v>230001</v>
      </c>
      <c r="AP116" s="134">
        <v>230001</v>
      </c>
      <c r="AQ116" s="134">
        <v>230107</v>
      </c>
    </row>
    <row r="117" spans="4:43" ht="18" customHeight="1">
      <c r="D117" s="122"/>
      <c r="E117" s="123"/>
      <c r="F117" s="123"/>
      <c r="G117" s="124"/>
      <c r="H117" s="135"/>
      <c r="I117" s="135"/>
      <c r="J117" s="135"/>
      <c r="K117" s="135"/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</row>
    <row r="118" spans="4:43" ht="18" customHeight="1">
      <c r="D118" s="122"/>
      <c r="E118" s="123"/>
      <c r="F118" s="123"/>
      <c r="G118" s="124"/>
      <c r="H118" s="135"/>
      <c r="I118" s="135"/>
      <c r="J118" s="135"/>
      <c r="K118" s="135"/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</row>
    <row r="119" spans="4:43" ht="18" customHeight="1">
      <c r="D119" s="122"/>
      <c r="E119" s="123"/>
      <c r="F119" s="123"/>
      <c r="G119" s="124"/>
      <c r="H119" s="135"/>
      <c r="I119" s="135"/>
      <c r="J119" s="135"/>
      <c r="K119" s="135"/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  <c r="AP119" s="135"/>
      <c r="AQ119" s="135"/>
    </row>
    <row r="120" spans="4:43" ht="18" customHeight="1">
      <c r="D120" s="112"/>
      <c r="E120" s="113"/>
      <c r="F120" s="113"/>
      <c r="G120" s="114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6"/>
      <c r="AM120" s="136"/>
      <c r="AN120" s="136"/>
      <c r="AO120" s="136"/>
      <c r="AP120" s="136"/>
      <c r="AQ120" s="136"/>
    </row>
    <row r="121" spans="4:43" ht="18" customHeight="1">
      <c r="D121" s="32" t="s">
        <v>441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7" t="s">
        <v>432</v>
      </c>
      <c r="E122" s="110"/>
      <c r="F122" s="110"/>
      <c r="G122" s="111"/>
      <c r="H122" s="131" t="s">
        <v>254</v>
      </c>
      <c r="I122" s="131" t="s">
        <v>254</v>
      </c>
      <c r="J122" s="131" t="s">
        <v>254</v>
      </c>
      <c r="K122" s="131" t="s">
        <v>254</v>
      </c>
      <c r="L122" s="131" t="s">
        <v>254</v>
      </c>
      <c r="M122" s="131" t="s">
        <v>254</v>
      </c>
      <c r="N122" s="131" t="s">
        <v>254</v>
      </c>
      <c r="O122" s="131" t="s">
        <v>254</v>
      </c>
      <c r="P122" s="131" t="s">
        <v>254</v>
      </c>
      <c r="Q122" s="131" t="s">
        <v>254</v>
      </c>
      <c r="R122" s="131" t="s">
        <v>254</v>
      </c>
      <c r="S122" s="131" t="s">
        <v>254</v>
      </c>
      <c r="T122" s="131" t="s">
        <v>254</v>
      </c>
      <c r="U122" s="131" t="s">
        <v>254</v>
      </c>
      <c r="V122" s="131" t="s">
        <v>254</v>
      </c>
      <c r="W122" s="131" t="s">
        <v>254</v>
      </c>
      <c r="X122" s="131" t="s">
        <v>254</v>
      </c>
      <c r="Y122" s="131" t="s">
        <v>254</v>
      </c>
      <c r="Z122" s="131" t="s">
        <v>254</v>
      </c>
      <c r="AA122" s="131" t="s">
        <v>254</v>
      </c>
      <c r="AB122" s="131" t="s">
        <v>254</v>
      </c>
      <c r="AC122" s="131" t="s">
        <v>254</v>
      </c>
      <c r="AD122" s="131" t="s">
        <v>254</v>
      </c>
      <c r="AE122" s="131" t="s">
        <v>254</v>
      </c>
      <c r="AF122" s="131" t="s">
        <v>254</v>
      </c>
      <c r="AG122" s="131" t="s">
        <v>254</v>
      </c>
      <c r="AH122" s="131" t="s">
        <v>254</v>
      </c>
      <c r="AI122" s="131" t="s">
        <v>254</v>
      </c>
      <c r="AJ122" s="131" t="s">
        <v>254</v>
      </c>
      <c r="AK122" s="131" t="s">
        <v>254</v>
      </c>
      <c r="AL122" s="131" t="s">
        <v>254</v>
      </c>
      <c r="AM122" s="131" t="s">
        <v>254</v>
      </c>
      <c r="AN122" s="131" t="s">
        <v>254</v>
      </c>
      <c r="AO122" s="131" t="s">
        <v>254</v>
      </c>
      <c r="AP122" s="131" t="s">
        <v>254</v>
      </c>
      <c r="AQ122" s="131" t="s">
        <v>254</v>
      </c>
    </row>
    <row r="123" spans="4:43" ht="18" customHeight="1">
      <c r="D123" s="122"/>
      <c r="E123" s="123"/>
      <c r="F123" s="123"/>
      <c r="G123" s="124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132"/>
      <c r="AL123" s="132"/>
      <c r="AM123" s="132"/>
      <c r="AN123" s="132"/>
      <c r="AO123" s="132"/>
      <c r="AP123" s="132"/>
      <c r="AQ123" s="132"/>
    </row>
    <row r="124" spans="4:43" ht="18" customHeight="1">
      <c r="D124" s="112"/>
      <c r="E124" s="113"/>
      <c r="F124" s="113"/>
      <c r="G124" s="114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  <c r="AM124" s="133"/>
      <c r="AN124" s="133"/>
      <c r="AO124" s="133"/>
      <c r="AP124" s="133"/>
      <c r="AQ124" s="133"/>
    </row>
    <row r="125" spans="4:43" ht="18" customHeight="1">
      <c r="D125" s="137" t="s">
        <v>444</v>
      </c>
      <c r="E125" s="110"/>
      <c r="F125" s="110"/>
      <c r="G125" s="111"/>
      <c r="H125" s="142">
        <v>45742</v>
      </c>
      <c r="I125" s="142">
        <v>45742</v>
      </c>
      <c r="J125" s="142">
        <v>45742</v>
      </c>
      <c r="K125" s="142">
        <v>45742</v>
      </c>
      <c r="L125" s="142">
        <v>45742</v>
      </c>
      <c r="M125" s="142">
        <v>45742</v>
      </c>
      <c r="N125" s="142">
        <v>45742</v>
      </c>
      <c r="O125" s="142">
        <v>45742</v>
      </c>
      <c r="P125" s="142">
        <v>45742</v>
      </c>
      <c r="Q125" s="142">
        <v>45742</v>
      </c>
      <c r="R125" s="142">
        <v>45742</v>
      </c>
      <c r="S125" s="142">
        <v>45742</v>
      </c>
      <c r="T125" s="142">
        <v>45742</v>
      </c>
      <c r="U125" s="142">
        <v>45742</v>
      </c>
      <c r="V125" s="142">
        <v>45742</v>
      </c>
      <c r="W125" s="142">
        <v>45742</v>
      </c>
      <c r="X125" s="142">
        <v>45742</v>
      </c>
      <c r="Y125" s="142">
        <v>45742</v>
      </c>
      <c r="Z125" s="142">
        <v>45742</v>
      </c>
      <c r="AA125" s="142">
        <v>45742</v>
      </c>
      <c r="AB125" s="142">
        <v>45742</v>
      </c>
      <c r="AC125" s="142">
        <v>45742</v>
      </c>
      <c r="AD125" s="142">
        <v>45742</v>
      </c>
      <c r="AE125" s="142">
        <v>45742</v>
      </c>
      <c r="AF125" s="142">
        <v>45742</v>
      </c>
      <c r="AG125" s="142">
        <v>45742</v>
      </c>
      <c r="AH125" s="142">
        <v>45742</v>
      </c>
      <c r="AI125" s="142">
        <v>45742</v>
      </c>
      <c r="AJ125" s="142">
        <v>45742</v>
      </c>
      <c r="AK125" s="142">
        <v>45742</v>
      </c>
      <c r="AL125" s="142">
        <v>45742</v>
      </c>
      <c r="AM125" s="142">
        <v>45742</v>
      </c>
      <c r="AN125" s="142">
        <v>45742</v>
      </c>
      <c r="AO125" s="142">
        <v>45742</v>
      </c>
      <c r="AP125" s="142">
        <v>45742</v>
      </c>
      <c r="AQ125" s="142">
        <v>45742</v>
      </c>
    </row>
    <row r="126" spans="4:43" ht="18" customHeight="1">
      <c r="D126" s="141"/>
      <c r="E126" s="123"/>
      <c r="F126" s="123"/>
      <c r="G126" s="124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</row>
    <row r="127" spans="4:43" ht="18" customHeight="1">
      <c r="D127" s="141"/>
      <c r="E127" s="123"/>
      <c r="F127" s="123"/>
      <c r="G127" s="124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  <c r="AE127" s="142"/>
      <c r="AF127" s="142"/>
      <c r="AG127" s="142"/>
      <c r="AH127" s="142"/>
      <c r="AI127" s="142"/>
      <c r="AJ127" s="142"/>
      <c r="AK127" s="142"/>
      <c r="AL127" s="142"/>
      <c r="AM127" s="142"/>
      <c r="AN127" s="142"/>
      <c r="AO127" s="142"/>
      <c r="AP127" s="142"/>
      <c r="AQ127" s="142"/>
    </row>
    <row r="128" spans="4:43" ht="18" customHeight="1">
      <c r="D128" s="122"/>
      <c r="E128" s="123"/>
      <c r="F128" s="123"/>
      <c r="G128" s="124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  <c r="AE128" s="142"/>
      <c r="AF128" s="142"/>
      <c r="AG128" s="142"/>
      <c r="AH128" s="142"/>
      <c r="AI128" s="142"/>
      <c r="AJ128" s="142"/>
      <c r="AK128" s="142"/>
      <c r="AL128" s="142"/>
      <c r="AM128" s="142"/>
      <c r="AN128" s="142"/>
      <c r="AO128" s="142"/>
      <c r="AP128" s="142"/>
      <c r="AQ128" s="142"/>
    </row>
    <row r="129" spans="3:65" ht="18" customHeight="1">
      <c r="D129" s="112"/>
      <c r="E129" s="113"/>
      <c r="F129" s="113"/>
      <c r="G129" s="114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  <c r="AP129" s="142"/>
      <c r="AQ129" s="142"/>
    </row>
    <row r="130" spans="3:65" ht="18" customHeight="1">
      <c r="O130" s="19"/>
      <c r="AJ130" s="36"/>
      <c r="AL130" s="19"/>
    </row>
    <row r="131" spans="3:65" ht="18" customHeight="1">
      <c r="D131" s="5" t="s">
        <v>251</v>
      </c>
      <c r="E131" s="5" t="s">
        <v>429</v>
      </c>
      <c r="I131" s="5" t="s">
        <v>13</v>
      </c>
      <c r="J131" s="5" t="s">
        <v>445</v>
      </c>
      <c r="O131" s="19"/>
      <c r="AJ131" s="36"/>
      <c r="AL131" s="19"/>
    </row>
    <row r="132" spans="3:65" ht="18" customHeight="1">
      <c r="J132" s="5" t="s">
        <v>446</v>
      </c>
      <c r="O132" s="19"/>
      <c r="AJ132" s="36"/>
      <c r="AL132" s="19"/>
    </row>
    <row r="133" spans="3:65" ht="18" customHeight="1">
      <c r="J133" s="5" t="s">
        <v>447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30</v>
      </c>
      <c r="D135" s="5" t="s">
        <v>450</v>
      </c>
      <c r="AE135" s="5" t="s">
        <v>251</v>
      </c>
      <c r="AF135" s="5" t="s">
        <v>740</v>
      </c>
      <c r="AJ135" s="5" t="s">
        <v>328</v>
      </c>
      <c r="AK135" s="123" t="s">
        <v>741</v>
      </c>
      <c r="AL135" s="123"/>
      <c r="AM135" s="123"/>
      <c r="AN135" s="123"/>
    </row>
    <row r="137" spans="3:65" ht="18" customHeight="1">
      <c r="D137" s="109" t="s">
        <v>426</v>
      </c>
      <c r="E137" s="110"/>
      <c r="F137" s="110"/>
      <c r="G137" s="111"/>
      <c r="H137" s="115" t="s">
        <v>756</v>
      </c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7"/>
      <c r="AE137" s="121" t="s">
        <v>457</v>
      </c>
      <c r="AF137" s="116"/>
      <c r="AG137" s="117"/>
      <c r="AH137" s="115" t="s">
        <v>434</v>
      </c>
      <c r="AI137" s="116"/>
      <c r="AJ137" s="116"/>
      <c r="AK137" s="116"/>
      <c r="AL137" s="116"/>
      <c r="AM137" s="116"/>
      <c r="AN137" s="116"/>
      <c r="AO137" s="116"/>
      <c r="AP137" s="116"/>
      <c r="AQ137" s="117"/>
      <c r="AS137" s="62" t="s">
        <v>467</v>
      </c>
      <c r="AT137" s="63"/>
      <c r="AU137" s="64"/>
      <c r="AW137" s="236" t="str">
        <f>$D$59</f>
        <v>FILE_NAME</v>
      </c>
      <c r="AX137" s="236" t="str">
        <f>$D$59</f>
        <v>FILE_NAME</v>
      </c>
      <c r="AY137" s="236" t="str">
        <f>$D$63</f>
        <v>FILE_EXTENSION</v>
      </c>
      <c r="AZ137" s="236" t="str">
        <f>$D$63</f>
        <v>FILE_EXTENSION</v>
      </c>
      <c r="BA137" s="236" t="str">
        <f>$D$70</f>
        <v>FILE_COMPRESSION</v>
      </c>
      <c r="BB137" s="236" t="str">
        <f>$D$70</f>
        <v>FILE_COMPRESSION</v>
      </c>
      <c r="BC137" s="236" t="str">
        <f>$D$79</f>
        <v>FILE_CHARSET</v>
      </c>
      <c r="BD137" s="236" t="str">
        <f>$D$79</f>
        <v>FILE_CHARSET</v>
      </c>
      <c r="BE137" s="236" t="str">
        <f>$D$89</f>
        <v>FILE_LINE_BREAK</v>
      </c>
      <c r="BF137" s="236" t="str">
        <f>$D$89</f>
        <v>FILE_LINE_BREAK</v>
      </c>
      <c r="BG137" s="236" t="str">
        <f>$D$94</f>
        <v>FILE_FIELD_SEPARATOR</v>
      </c>
      <c r="BH137" s="236" t="str">
        <f>$D$94</f>
        <v>FILE_FIELD_SEPARATOR</v>
      </c>
      <c r="BI137" s="236" t="str">
        <f>$D$100</f>
        <v>FILE_ENCLOSING_CHAR</v>
      </c>
      <c r="BJ137" s="236" t="str">
        <f>$D$100</f>
        <v>FILE_ENCLOSING_CHAR</v>
      </c>
      <c r="BK137" s="236" t="str">
        <f>$D$106</f>
        <v>ROW_COUNTS</v>
      </c>
      <c r="BL137" s="236" t="str">
        <f>$D$106</f>
        <v>ROW_COUNTS</v>
      </c>
      <c r="BM137" s="60" t="s">
        <v>1107</v>
      </c>
    </row>
    <row r="138" spans="3:65" ht="18" customHeight="1">
      <c r="D138" s="112"/>
      <c r="E138" s="113"/>
      <c r="F138" s="113"/>
      <c r="G138" s="114"/>
      <c r="H138" s="118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20"/>
      <c r="AE138" s="118"/>
      <c r="AF138" s="119"/>
      <c r="AG138" s="120"/>
      <c r="AH138" s="118"/>
      <c r="AI138" s="119"/>
      <c r="AJ138" s="119"/>
      <c r="AK138" s="119"/>
      <c r="AL138" s="119"/>
      <c r="AM138" s="119"/>
      <c r="AN138" s="119"/>
      <c r="AO138" s="119"/>
      <c r="AP138" s="119"/>
      <c r="AQ138" s="120"/>
      <c r="AS138" s="66" t="s">
        <v>468</v>
      </c>
      <c r="AT138" s="67"/>
      <c r="AU138" s="68"/>
      <c r="AW138" s="65" t="s">
        <v>758</v>
      </c>
      <c r="AX138" s="65" t="s">
        <v>759</v>
      </c>
      <c r="AY138" s="65" t="s">
        <v>758</v>
      </c>
      <c r="AZ138" s="65" t="s">
        <v>759</v>
      </c>
      <c r="BA138" s="65" t="s">
        <v>758</v>
      </c>
      <c r="BB138" s="65" t="s">
        <v>759</v>
      </c>
      <c r="BC138" s="65" t="s">
        <v>758</v>
      </c>
      <c r="BD138" s="65" t="s">
        <v>759</v>
      </c>
      <c r="BE138" s="65" t="s">
        <v>758</v>
      </c>
      <c r="BF138" s="65" t="s">
        <v>759</v>
      </c>
      <c r="BG138" s="65" t="s">
        <v>758</v>
      </c>
      <c r="BH138" s="65" t="s">
        <v>759</v>
      </c>
      <c r="BI138" s="65" t="s">
        <v>758</v>
      </c>
      <c r="BJ138" s="65" t="s">
        <v>759</v>
      </c>
      <c r="BK138" s="65" t="s">
        <v>758</v>
      </c>
      <c r="BL138" s="65" t="s">
        <v>759</v>
      </c>
      <c r="BM138" s="60" t="s">
        <v>1107</v>
      </c>
    </row>
    <row r="139" spans="3:65" ht="36" customHeight="1">
      <c r="D139" s="138">
        <f>$H$54</f>
        <v>1</v>
      </c>
      <c r="E139" s="139"/>
      <c r="F139" s="139"/>
      <c r="G139" s="140"/>
      <c r="H139" s="45" t="str">
        <f ca="1">"clear; echo "&amp;"テストケース"&amp;TEXT($D139,"000")&amp;"; "&amp;IF(INDEX($E$58,MATCH("●",INDEX($H$58:$AQ$58,,MATCH($D139,$54:$54,0)-7),0),1)="なし","mv ${CONFIG_DIR}db_data_config.txt ${CONFIG_DIR}db_data_config_bk.txt; ")&amp;"sh ./script/"&amp;$B$2&amp;".sh; "&amp;IF(INDEX($E$58,MATCH("●",INDEX($H$58:$AQ$58,,MATCH($D139,$54:$54,0)-7),0),1)="なし","mv ${CONFIG_DIR}db_data_config_bk.txt ${CONFIG_DIR}db_data_config.txt; ")</f>
        <v xml:space="preserve">clear; echo テストケース001; mv ${CONFIG_DIR}db_data_config.txt ${CONFIG_DIR}db_data_config_bk.txt; sh ./script/db_check_sql_validate_config.sh; mv ${CONFIG_DIR}db_data_config_bk.txt ${CONFIG_DIR}db_data_config.txt;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146" t="str" cm="1">
        <f t="array" ref="AE139">SUBSTITUTE(INDEX($H$113:$AQ$113, , MATCH($D139, $54:$54, 0)-7),"-","")</f>
        <v>異常</v>
      </c>
      <c r="AF139" s="147"/>
      <c r="AG139" s="148"/>
      <c r="AH139" s="143" t="s">
        <v>760</v>
      </c>
      <c r="AI139" s="144"/>
      <c r="AJ139" s="144"/>
      <c r="AK139" s="144"/>
      <c r="AL139" s="144"/>
      <c r="AM139" s="144"/>
      <c r="AN139" s="144"/>
      <c r="AO139" s="144"/>
      <c r="AP139" s="144"/>
      <c r="AQ139" s="145"/>
      <c r="AS139" s="69" t="str" cm="1">
        <f t="array" ref="AS139">SUBSTITUTE(TEXT(INDEX($H$116:$AQ$116,1,$D139),"000000"),"-","")</f>
        <v>230101</v>
      </c>
      <c r="AT139" s="70"/>
      <c r="AU139" s="71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60" t="s">
        <v>1107</v>
      </c>
    </row>
    <row r="140" spans="3:65" ht="36" customHeight="1">
      <c r="D140" s="138">
        <f>$D139+1</f>
        <v>2</v>
      </c>
      <c r="E140" s="139"/>
      <c r="F140" s="139"/>
      <c r="G140" s="140"/>
      <c r="H140" s="45" t="str">
        <f ca="1">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</f>
        <v>clear; echo テストケース002; sed -i '' 's#FILE_NAME="testFile"#FILE_NAME=""#g' ${CONFIG_DIR}db_data_config.txt; export FILE_NAME="";sh ./script/db_check_sql_validate_config.sh; sed -i '' 's#FILE_NAME=""#FILE_NAME="testFile"#g' ${CONFIG_DIR}db_data_config.txt; export FILE_NAME="testFile";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146" t="str" cm="1">
        <f t="array" ref="AE140">SUBSTITUTE(INDEX($H$113:$AQ$113, , MATCH($D140, $54:$54, 0)-7),"-","")</f>
        <v>異常</v>
      </c>
      <c r="AF140" s="147"/>
      <c r="AG140" s="148"/>
      <c r="AH140" s="143" t="s">
        <v>1108</v>
      </c>
      <c r="AI140" s="144"/>
      <c r="AJ140" s="144"/>
      <c r="AK140" s="144"/>
      <c r="AL140" s="144"/>
      <c r="AM140" s="144"/>
      <c r="AN140" s="144"/>
      <c r="AO140" s="144"/>
      <c r="AP140" s="144"/>
      <c r="AQ140" s="145"/>
      <c r="AS140" s="69" t="str" cm="1">
        <f t="array" ref="AS140">SUBSTITUTE(TEXT(INDEX($H$116:$AQ$116,1,$D140),"000000"),"-","")</f>
        <v>230102</v>
      </c>
      <c r="AT140" s="70"/>
      <c r="AU140" s="71"/>
      <c r="AW140" s="73" t="str">
        <f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${CONFIG_DIR}db_data_config.txt; export "&amp;AW$137&amp;"="&amp;""""&amp;INDEX($E$60:$G$62,MATCH("●",INDEX($H$60:$AQ$62,,MATCH($D140,$54:$54,0)-7),0),1)&amp;""";"),",",""",""")</f>
        <v>sed -i '' 's#FILE_NAME="testFile"#FILE_NAME="なし"#g' ${CONFIG_DIR}db_data_config.txt; export FILE_NAME="なし";</v>
      </c>
      <c r="AX140" s="73" t="str">
        <f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>sed -i '' 's#FILE_NAME="なし"#FILE_NAME="testFile"#g' ${CONFIG_DIR}db_data_config.txt; export FILE_NAME="testFile";</v>
      </c>
      <c r="AY140" s="73" t="str">
        <f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${CONFIG_DIR}db_data_config.txt; export "&amp;AY$137&amp;"="&amp;""""&amp;INDEX($E$64:$G$69,MATCH("●",INDEX($H$64:$AQ$69,,MATCH($D140,$54:$54,0)-7),0),1)&amp;""";"),",",""",""")</f>
        <v/>
      </c>
      <c r="AZ140" s="73" t="str">
        <f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0" s="73" t="str">
        <f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${CONFIG_DIR}db_data_config.txt; export "&amp;BA$137&amp;"="&amp;""""&amp;INDEX($E$71:$G$78,MATCH("●",INDEX($H$71:$AQ$78,,MATCH($D140,$54:$54,0)-7),0),1)&amp;""";"),",",""",""")</f>
        <v/>
      </c>
      <c r="BB140" s="73" t="str">
        <f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0" s="73" t="str">
        <f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${CONFIG_DIR}db_data_config.txt; export "&amp;BC$137&amp;"="&amp;""""&amp;INDEX($E$80:$G$88,MATCH("●",INDEX($H$80:$AQ$88,,MATCH($D140,$54:$54,0)-7),0),1)&amp;""";"),",",""",""")</f>
        <v/>
      </c>
      <c r="BD140" s="73" t="str">
        <f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0" s="73" t="str">
        <f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${CONFIG_DIR}db_data_config.txt; export "&amp;BE$137&amp;"="&amp;""""&amp;INDEX($E$90:$G$93,MATCH("●",INDEX($H$90:$AQ$93,,MATCH($D140,$54:$54,0)-7),0),1)&amp;""";"),",",""",""")</f>
        <v/>
      </c>
      <c r="BF140" s="73" t="str">
        <f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0" s="73" t="str">
        <f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${CONFIG_DIR}db_data_config.txt; export "&amp;BG$137&amp;"="&amp;""""&amp;INDEX($E$95:$G$99,MATCH("●",INDEX($H$95:$AQ$99,,MATCH($D140,$54:$54,0)-7),0),1)&amp;""";"),",",""",""")</f>
        <v/>
      </c>
      <c r="BH140" s="73" t="str">
        <f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0" s="73" t="str">
        <f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${CONFIG_DIR}db_data_config.txt; export "&amp;BI$137&amp;"="&amp;""""&amp;INDEX($E$101:$G$105,MATCH("●",INDEX($H$101:$AQ$105,,MATCH($D140,$54:$54,0)-7),0),1)&amp;""";"),",",""",""")</f>
        <v/>
      </c>
      <c r="BJ140" s="73" t="str">
        <f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0" s="73" t="str">
        <f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${CONFIG_DIR}db_data_config.txt; export "&amp;BK$137&amp;"="&amp;""""&amp;INDEX($E$107:$G$111,MATCH("●",INDEX($H$107:$AQ$111,,MATCH($D140,$54:$54,0)-7),0),1)&amp;""";"),",",""",""")</f>
        <v/>
      </c>
      <c r="BL140" s="73" t="str">
        <f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0" s="60" t="s">
        <v>1107</v>
      </c>
    </row>
    <row r="141" spans="3:65" ht="36" customHeight="1">
      <c r="D141" s="138">
        <f>$D140+1</f>
        <v>3</v>
      </c>
      <c r="E141" s="139"/>
      <c r="F141" s="139"/>
      <c r="G141" s="140"/>
      <c r="H141" s="45" t="str">
        <f t="shared" ref="H141:H174" ca="1" si="2">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</f>
        <v>clear; echo テストケース003; sed -i '' 's#FILE_EXTENSION=".csv"#FILE_EXTENSION=""#g' ${CONFIG_DIR}db_data_config.txt; export FILE_EXTENSION="";sh ./script/db_check_sql_validate_config.sh; sed -i '' 's#FILE_EXTENSION=""#FILE_EXTENSION=".csv"#g' ${CONFIG_DIR}db_data_config.txt; export FILE_EXTENSION=".csv";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146" t="str" cm="1">
        <f t="array" ref="AE141">SUBSTITUTE(INDEX($H$113:$AQ$113, , MATCH($D141, $54:$54, 0)-7),"-","")</f>
        <v>異常</v>
      </c>
      <c r="AF141" s="147"/>
      <c r="AG141" s="148"/>
      <c r="AH141" s="143" t="s">
        <v>1109</v>
      </c>
      <c r="AI141" s="144"/>
      <c r="AJ141" s="144"/>
      <c r="AK141" s="144"/>
      <c r="AL141" s="144"/>
      <c r="AM141" s="144"/>
      <c r="AN141" s="144"/>
      <c r="AO141" s="144"/>
      <c r="AP141" s="144"/>
      <c r="AQ141" s="145"/>
      <c r="AS141" s="69" t="str" cm="1">
        <f t="array" ref="AS141">SUBSTITUTE(TEXT(INDEX($H$116:$AQ$116,1,$D141),"000000"),"-","")</f>
        <v>230103</v>
      </c>
      <c r="AT141" s="70"/>
      <c r="AU141" s="71"/>
      <c r="AW141" s="73" t="str">
        <f>SUBSTITUTE(IF(VLOOKUP(AW$137,$AD$9:$AN$16,8,FALSE)=INDEX($E$60:$G$62,MATCH("●",INDEX($H$60:$AQ$62,,MATCH($D141,$54:$54,0)-7),0),1),"","sed -i "&amp;IF($AK$135="MacOS","'' ","")&amp;"'s#"&amp;AW$137&amp;"="""&amp;VLOOKUP(AW$137,$AD$9:$AN$16,8,FALSE)&amp;""""&amp;"#"&amp;AW$137&amp;"="&amp;""""&amp;INDEX($E$60:$G$62,MATCH("●",INDEX($H$60:$AQ$62,,MATCH($D141,$54:$54,0)-7),0),1)&amp;""""&amp;"#g'"&amp;" ${CONFIG_DIR}db_data_config.txt; export "&amp;AW$137&amp;"="&amp;""""&amp;INDEX($E$60:$G$62,MATCH("●",INDEX($H$60:$AQ$62,,MATCH($D141,$54:$54,0)-7),0),1)&amp;""";"),",",""",""")</f>
        <v/>
      </c>
      <c r="AX141" s="73" t="str">
        <f>SUBSTITUTE(IF(INDEX($E$60:$G$62,MATCH("●",INDEX($H$60:$AQ$62,,MATCH($D141,$54:$54,0)-7),0),1)=VLOOKUP(AX$137,$AD$9:$AN$16,8,FALSE),"","sed -i "&amp;IF($AK$135="MacOS","'' ","")&amp;"'s#"&amp;AX$137&amp;"="""&amp;INDEX($E$60:$G$62,MATCH("●",INDEX($H$60:$AQ$62,,MATCH($D141,$54:$54,0)-7),0),1)&amp;""""&amp;"#"&amp;AX$137&amp;"="&amp;""""&amp;VLOOKUP(AX$137,$AD$9:$AN$16,8,FALSE)&amp;""""&amp;"#g'"&amp;"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1" s="73" t="str">
        <f>SUBSTITUTE(IF(VLOOKUP(AY$137,$AD$9:$AN$16,8,FALSE)=INDEX($E$64:$G$69,MATCH("●",INDEX($H$64:$AQ$69,,MATCH($D141,$54:$54,0)-7),0),1),"","sed -i "&amp;IF($AK$135="MacOS","'' ","")&amp;"'s#"&amp;AY$137&amp;"="""&amp;VLOOKUP(AY$137,$AD$9:$AN$16,8,FALSE)&amp;""""&amp;"#"&amp;AY$137&amp;"="&amp;""""&amp;INDEX($E$64:$G$69,MATCH("●",INDEX($H$64:$AQ$69,,MATCH($D141,$54:$54,0)-7),0),1)&amp;""""&amp;"#g'"&amp;" ${CONFIG_DIR}db_data_config.txt; export "&amp;AY$137&amp;"="&amp;""""&amp;INDEX($E$64:$G$69,MATCH("●",INDEX($H$64:$AQ$69,,MATCH($D141,$54:$54,0)-7),0),1)&amp;""";"),",",""",""")</f>
        <v>sed -i '' 's#FILE_EXTENSION=".csv"#FILE_EXTENSION="なし"#g' ${CONFIG_DIR}db_data_config.txt; export FILE_EXTENSION="なし";</v>
      </c>
      <c r="AZ141" s="73" t="str">
        <f>SUBSTITUTE(IF(INDEX($E$64:$G$69,MATCH("●",INDEX($H$64:$AQ$69,,MATCH($D141,$54:$54,0)-7),0),1)=VLOOKUP(AZ$137,$AD$9:$AN$16,8,FALSE),"","sed -i "&amp;IF($AK$135="MacOS","'' ","")&amp;"'s#"&amp;AZ$137&amp;"="""&amp;INDEX($E$64:$G$69,MATCH("●",INDEX($H$64:$AQ$69,,MATCH($D141,$54:$54,0)-7),0),1)&amp;""""&amp;"#"&amp;AZ$137&amp;"="&amp;""""&amp;VLOOKUP(AZ$137,$AD$9:$AN$16,8,FALSE)&amp;""""&amp;"#g'"&amp;"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's#FILE_EXTENSION="なし"#FILE_EXTENSION=".csv"#g' ${CONFIG_DIR}db_data_config.txt; export FILE_EXTENSION=".csv";</v>
      </c>
      <c r="BA141" s="73" t="str">
        <f>SUBSTITUTE(IF(VLOOKUP(BA$137,$AD$9:$AN$16,8,FALSE)=INDEX($E$71:$G$78,MATCH("●",INDEX($H$71:$AQ$78,,MATCH($D141,$54:$54,0)-7),0),1),"","sed -i "&amp;IF($AK$135="MacOS","'' ","")&amp;"'s#"&amp;BA$137&amp;"="""&amp;VLOOKUP(BA$137,$AD$9:$AN$16,8,FALSE)&amp;""""&amp;"#"&amp;BA$137&amp;"="&amp;""""&amp;INDEX($E$71:$G$78,MATCH("●",INDEX($H$71:$AQ$78,,MATCH($D141,$54:$54,0)-7),0),1)&amp;""""&amp;"#g'"&amp;" ${CONFIG_DIR}db_data_config.txt; export "&amp;BA$137&amp;"="&amp;""""&amp;INDEX($E$71:$G$78,MATCH("●",INDEX($H$71:$AQ$78,,MATCH($D141,$54:$54,0)-7),0),1)&amp;""";"),",",""",""")</f>
        <v/>
      </c>
      <c r="BB141" s="73" t="str">
        <f>SUBSTITUTE(IF(INDEX($E$71:$G$78,MATCH("●",INDEX($H$71:$AQ$78,,MATCH($D141,$54:$54,0)-7),0),1)=VLOOKUP(BB$137,$AD$9:$AN$16,8,FALSE),"","sed -i "&amp;IF($AK$135="MacOS","'' ","")&amp;"'s#"&amp;BB$137&amp;"="""&amp;INDEX($E$71:$G$78,MATCH("●",INDEX($H$71:$AQ$78,,MATCH($D141,$54:$54,0)-7),0),1)&amp;""""&amp;"#"&amp;BB$137&amp;"="&amp;""""&amp;VLOOKUP(BB$137,$AD$9:$AN$16,8,FALSE)&amp;""""&amp;"#g'"&amp;"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1" s="73" t="str">
        <f>SUBSTITUTE(IF(VLOOKUP(BC$137,$AD$9:$AN$16,8,FALSE)=INDEX($E$80:$G$88,MATCH("●",INDEX($H$80:$AQ$88,,MATCH($D141,$54:$54,0)-7),0),1),"","sed -i "&amp;IF($AK$135="MacOS","'' ","")&amp;"'s#"&amp;BC$137&amp;"="""&amp;VLOOKUP(BC$137,$AD$9:$AN$16,8,FALSE)&amp;""""&amp;"#"&amp;BC$137&amp;"="&amp;""""&amp;INDEX($E$80:$G$88,MATCH("●",INDEX($H$80:$AQ$88,,MATCH($D141,$54:$54,0)-7),0),1)&amp;""""&amp;"#g'"&amp;" ${CONFIG_DIR}db_data_config.txt; export "&amp;BC$137&amp;"="&amp;""""&amp;INDEX($E$80:$G$88,MATCH("●",INDEX($H$80:$AQ$88,,MATCH($D141,$54:$54,0)-7),0),1)&amp;""";"),",",""",""")</f>
        <v/>
      </c>
      <c r="BD141" s="73" t="str">
        <f>SUBSTITUTE(IF(INDEX($E$80:$G$88,MATCH("●",INDEX($H$80:$AQ$88,,MATCH($D141,$54:$54,0)-7),0),1)=VLOOKUP(BD$137,$AD$9:$AN$16,8,FALSE),"","sed -i "&amp;IF($AK$135="MacOS","'' ","")&amp;"'s#"&amp;BD$137&amp;"="""&amp;INDEX($E$80:$G$88,MATCH("●",INDEX($H$80:$AQ$88,,MATCH($D141,$54:$54,0)-7),0),1)&amp;""""&amp;"#"&amp;BD$137&amp;"="&amp;""""&amp;VLOOKUP(BD$137,$AD$9:$AN$16,8,FALSE)&amp;""""&amp;"#g'"&amp;"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1" s="73" t="str">
        <f>SUBSTITUTE(IF(VLOOKUP(BE$137,$AD$9:$AN$16,8,FALSE)=INDEX($E$90:$G$93,MATCH("●",INDEX($H$90:$AQ$93,,MATCH($D141,$54:$54,0)-7),0),1),"","sed -i "&amp;IF($AK$135="MacOS","'' ","")&amp;"'s#"&amp;BE$137&amp;"="""&amp;VLOOKUP(BE$137,$AD$9:$AN$16,8,FALSE)&amp;""""&amp;"#"&amp;BE$137&amp;"="&amp;""""&amp;INDEX($E$90:$G$93,MATCH("●",INDEX($H$90:$AQ$93,,MATCH($D141,$54:$54,0)-7),0),1)&amp;""""&amp;"#g'"&amp;" ${CONFIG_DIR}db_data_config.txt; export "&amp;BE$137&amp;"="&amp;""""&amp;INDEX($E$90:$G$93,MATCH("●",INDEX($H$90:$AQ$93,,MATCH($D141,$54:$54,0)-7),0),1)&amp;""";"),",",""",""")</f>
        <v/>
      </c>
      <c r="BF141" s="73" t="str">
        <f>SUBSTITUTE(IF(INDEX($E$90:$G$93,MATCH("●",INDEX($H$90:$AQ$93,,MATCH($D141,$54:$54,0)-7),0),1)=VLOOKUP(BF$137,$AD$9:$AN$16,8,FALSE),"","sed -i "&amp;IF($AK$135="MacOS","'' ","")&amp;"'s#"&amp;BF$137&amp;"="""&amp;INDEX($E$90:$G$93,MATCH("●",INDEX($H$90:$AQ$93,,MATCH($D141,$54:$54,0)-7),0),1)&amp;""""&amp;"#"&amp;BF$137&amp;"="&amp;""""&amp;VLOOKUP(BF$137,$AD$9:$AN$16,8,FALSE)&amp;""""&amp;"#g'"&amp;"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1" s="73" t="str">
        <f>SUBSTITUTE(IF(VLOOKUP(BG$137,$AD$9:$AN$16,8,FALSE)=INDEX($E$95:$G$99,MATCH("●",INDEX($H$95:$AQ$99,,MATCH($D141,$54:$54,0)-7),0),1),"","sed -i "&amp;IF($AK$135="MacOS","'' ","")&amp;"'s#"&amp;BG$137&amp;"="""&amp;VLOOKUP(BG$137,$AD$9:$AN$16,8,FALSE)&amp;""""&amp;"#"&amp;BG$137&amp;"="&amp;""""&amp;INDEX($E$95:$G$99,MATCH("●",INDEX($H$95:$AQ$99,,MATCH($D141,$54:$54,0)-7),0),1)&amp;""""&amp;"#g'"&amp;" ${CONFIG_DIR}db_data_config.txt; export "&amp;BG$137&amp;"="&amp;""""&amp;INDEX($E$95:$G$99,MATCH("●",INDEX($H$95:$AQ$99,,MATCH($D141,$54:$54,0)-7),0),1)&amp;""";"),",",""",""")</f>
        <v/>
      </c>
      <c r="BH141" s="73" t="str">
        <f>SUBSTITUTE(IF(INDEX($E$95:$G$99,MATCH("●",INDEX($H$95:$AQ$99,,MATCH($D141,$54:$54,0)-7),0),1)=VLOOKUP(BH$137,$AD$9:$AN$16,8,FALSE),"","sed -i "&amp;IF($AK$135="MacOS","'' ","")&amp;"'s#"&amp;BH$137&amp;"="""&amp;INDEX($E$95:$G$99,MATCH("●",INDEX($H$95:$AQ$99,,MATCH($D141,$54:$54,0)-7),0),1)&amp;""""&amp;"#"&amp;BH$137&amp;"="&amp;""""&amp;VLOOKUP(BH$137,$AD$9:$AN$16,8,FALSE)&amp;""""&amp;"#g'"&amp;"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1" s="73" t="str">
        <f>SUBSTITUTE(IF(VLOOKUP(BI$137,$AD$9:$AN$16,8,FALSE)=INDEX($E$101:$G$105,MATCH("●",INDEX($H$101:$AQ$105,,MATCH($D141,$54:$54,0)-7),0),1),"","sed -i "&amp;IF($AK$135="MacOS","'' ","")&amp;"'s#"&amp;BI$137&amp;"="""&amp;VLOOKUP(BI$137,$AD$9:$AN$16,8,FALSE)&amp;""""&amp;"#"&amp;BI$137&amp;"="&amp;""""&amp;INDEX($E$101:$G$105,MATCH("●",INDEX($H$101:$AQ$105,,MATCH($D141,$54:$54,0)-7),0),1)&amp;""""&amp;"#g'"&amp;" ${CONFIG_DIR}db_data_config.txt; export "&amp;BI$137&amp;"="&amp;""""&amp;INDEX($E$101:$G$105,MATCH("●",INDEX($H$101:$AQ$105,,MATCH($D141,$54:$54,0)-7),0),1)&amp;""";"),",",""",""")</f>
        <v/>
      </c>
      <c r="BJ141" s="73" t="str">
        <f>SUBSTITUTE(IF(INDEX($E$101:$G$105,MATCH("●",INDEX($H$101:$AQ$105,,MATCH($D141,$54:$54,0)-7),0),1)=VLOOKUP(BJ$137,$AD$9:$AN$16,8,FALSE),"","sed -i "&amp;IF($AK$135="MacOS","'' ","")&amp;"'s#"&amp;BJ$137&amp;"="""&amp;INDEX($E$101:$G$105,MATCH("●",INDEX($H$101:$AQ$105,,MATCH($D141,$54:$54,0)-7),0),1)&amp;""""&amp;"#"&amp;BJ$137&amp;"="&amp;""""&amp;VLOOKUP(BJ$137,$AD$9:$AN$16,8,FALSE)&amp;""""&amp;"#g'"&amp;"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1" s="73" t="str">
        <f>SUBSTITUTE(IF(VLOOKUP(BK$137,$AD$9:$AN$16,8,FALSE)=INDEX($E$107:$G$111,MATCH("●",INDEX($H$107:$AQ$111,,MATCH($D141,$54:$54,0)-7),0),1),"","sed -i "&amp;IF($AK$135="MacOS","'' ","")&amp;"'s#"&amp;BK$137&amp;"="""&amp;VLOOKUP(BK$137,$AD$9:$AN$16,8,FALSE)&amp;""""&amp;"#"&amp;BK$137&amp;"="&amp;""""&amp;INDEX($E$107:$G$111,MATCH("●",INDEX($H$107:$AQ$111,,MATCH($D141,$54:$54,0)-7),0),1)&amp;""""&amp;"#g'"&amp;" ${CONFIG_DIR}db_data_config.txt; export "&amp;BK$137&amp;"="&amp;""""&amp;INDEX($E$107:$G$111,MATCH("●",INDEX($H$107:$AQ$111,,MATCH($D141,$54:$54,0)-7),0),1)&amp;""";"),",",""",""")</f>
        <v/>
      </c>
      <c r="BL141" s="73" t="str">
        <f>SUBSTITUTE(IF(INDEX($E$107:$G$111,MATCH("●",INDEX($H$107:$AQ$111,,MATCH($D141,$54:$54,0)-7),0),1)=VLOOKUP(BL$137,$AD$9:$AN$16,8,FALSE),"","sed -i "&amp;IF($AK$135="MacOS","'' ","")&amp;"'s#"&amp;BL$137&amp;"="""&amp;INDEX($E$107:$G$111,MATCH("●",INDEX($H$107:$AQ$111,,MATCH($D141,$54:$54,0)-7),0),1)&amp;""""&amp;"#"&amp;BL$137&amp;"="&amp;""""&amp;VLOOKUP(BL$137,$AD$9:$AN$16,8,FALSE)&amp;""""&amp;"#g'"&amp;"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1" s="60" t="s">
        <v>1107</v>
      </c>
    </row>
    <row r="142" spans="3:65" ht="36" customHeight="1">
      <c r="D142" s="138">
        <f t="shared" ref="D142:D174" si="3">$D141+1</f>
        <v>4</v>
      </c>
      <c r="E142" s="139"/>
      <c r="F142" s="139"/>
      <c r="G142" s="140"/>
      <c r="H142" s="45" t="str">
        <f t="shared" ca="1" si="2"/>
        <v>clear; echo テストケース004; sed -i '' 's#FILE_COMPRESSION=".gz"#FILE_COMPRESSION=""#g' ${CONFIG_DIR}db_data_config.txt; export FILE_COMPRESSION="";sh ./script/db_check_sql_validate_config.sh; sed -i '' 's#FILE_COMPRESSION=""#FILE_COMPRESSION=".gz"#g' ${CONFIG_DIR}db_data_config.txt; export FILE_COMPRESSION=".gz";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146" t="str" cm="1">
        <f t="array" ref="AE142">SUBSTITUTE(INDEX($H$113:$AQ$113, , MATCH($D142, $54:$54, 0)-7),"-","")</f>
        <v>異常</v>
      </c>
      <c r="AF142" s="147"/>
      <c r="AG142" s="148"/>
      <c r="AH142" s="143" t="s">
        <v>1110</v>
      </c>
      <c r="AI142" s="144"/>
      <c r="AJ142" s="144"/>
      <c r="AK142" s="144"/>
      <c r="AL142" s="144"/>
      <c r="AM142" s="144"/>
      <c r="AN142" s="144"/>
      <c r="AO142" s="144"/>
      <c r="AP142" s="144"/>
      <c r="AQ142" s="145"/>
      <c r="AS142" s="69" t="str" cm="1">
        <f t="array" ref="AS142">SUBSTITUTE(TEXT(INDEX($H$116:$AQ$116,1,$D142),"000000"),"-","")</f>
        <v>230104</v>
      </c>
      <c r="AT142" s="70"/>
      <c r="AU142" s="71"/>
      <c r="AW142" s="73" t="str">
        <f>SUBSTITUTE(IF(VLOOKUP(AW$137,$AD$9:$AN$16,8,FALSE)=INDEX($E$60:$G$62,MATCH("●",INDEX($H$60:$AQ$62,,MATCH($D142,$54:$54,0)-7),0),1),"","sed -i "&amp;IF($AK$135="MacOS","'' ","")&amp;"'s#"&amp;AW$137&amp;"="""&amp;VLOOKUP(AW$137,$AD$9:$AN$16,8,FALSE)&amp;""""&amp;"#"&amp;AW$137&amp;"="&amp;""""&amp;INDEX($E$60:$G$62,MATCH("●",INDEX($H$60:$AQ$62,,MATCH($D142,$54:$54,0)-7),0),1)&amp;""""&amp;"#g'"&amp;" ${CONFIG_DIR}db_data_config.txt; export "&amp;AW$137&amp;"="&amp;""""&amp;INDEX($E$60:$G$62,MATCH("●",INDEX($H$60:$AQ$62,,MATCH($D142,$54:$54,0)-7),0),1)&amp;""";"),",",""",""")</f>
        <v/>
      </c>
      <c r="AX142" s="73" t="str">
        <f>SUBSTITUTE(IF(INDEX($E$60:$G$62,MATCH("●",INDEX($H$60:$AQ$62,,MATCH($D142,$54:$54,0)-7),0),1)=VLOOKUP(AX$137,$AD$9:$AN$16,8,FALSE),"","sed -i "&amp;IF($AK$135="MacOS","'' ","")&amp;"'s#"&amp;AX$137&amp;"="""&amp;INDEX($E$60:$G$62,MATCH("●",INDEX($H$60:$AQ$62,,MATCH($D142,$54:$54,0)-7),0),1)&amp;""""&amp;"#"&amp;AX$137&amp;"="&amp;""""&amp;VLOOKUP(AX$137,$AD$9:$AN$16,8,FALSE)&amp;""""&amp;"#g'"&amp;"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2" s="73" t="str">
        <f>SUBSTITUTE(IF(VLOOKUP(AY$137,$AD$9:$AN$16,8,FALSE)=INDEX($E$64:$G$69,MATCH("●",INDEX($H$64:$AQ$69,,MATCH($D142,$54:$54,0)-7),0),1),"","sed -i "&amp;IF($AK$135="MacOS","'' ","")&amp;"'s#"&amp;AY$137&amp;"="""&amp;VLOOKUP(AY$137,$AD$9:$AN$16,8,FALSE)&amp;""""&amp;"#"&amp;AY$137&amp;"="&amp;""""&amp;INDEX($E$64:$G$69,MATCH("●",INDEX($H$64:$AQ$69,,MATCH($D142,$54:$54,0)-7),0),1)&amp;""""&amp;"#g'"&amp;" ${CONFIG_DIR}db_data_config.txt; export "&amp;AY$137&amp;"="&amp;""""&amp;INDEX($E$64:$G$69,MATCH("●",INDEX($H$64:$AQ$69,,MATCH($D142,$54:$54,0)-7),0),1)&amp;""";"),",",""",""")</f>
        <v/>
      </c>
      <c r="AZ142" s="73" t="str">
        <f>SUBSTITUTE(IF(INDEX($E$64:$G$69,MATCH("●",INDEX($H$64:$AQ$69,,MATCH($D142,$54:$54,0)-7),0),1)=VLOOKUP(AZ$137,$AD$9:$AN$16,8,FALSE),"","sed -i "&amp;IF($AK$135="MacOS","'' ","")&amp;"'s#"&amp;AZ$137&amp;"="""&amp;INDEX($E$64:$G$69,MATCH("●",INDEX($H$64:$AQ$69,,MATCH($D142,$54:$54,0)-7),0),1)&amp;""""&amp;"#"&amp;AZ$137&amp;"="&amp;""""&amp;VLOOKUP(AZ$137,$AD$9:$AN$16,8,FALSE)&amp;""""&amp;"#g'"&amp;"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2" s="73" t="str">
        <f>SUBSTITUTE(IF(VLOOKUP(BA$137,$AD$9:$AN$16,8,FALSE)=INDEX($E$71:$G$78,MATCH("●",INDEX($H$71:$AQ$78,,MATCH($D142,$54:$54,0)-7),0),1),"","sed -i "&amp;IF($AK$135="MacOS","'' ","")&amp;"'s#"&amp;BA$137&amp;"="""&amp;VLOOKUP(BA$137,$AD$9:$AN$16,8,FALSE)&amp;""""&amp;"#"&amp;BA$137&amp;"="&amp;""""&amp;INDEX($E$71:$G$78,MATCH("●",INDEX($H$71:$AQ$78,,MATCH($D142,$54:$54,0)-7),0),1)&amp;""""&amp;"#g'"&amp;" ${CONFIG_DIR}db_data_config.txt; export "&amp;BA$137&amp;"="&amp;""""&amp;INDEX($E$71:$G$78,MATCH("●",INDEX($H$71:$AQ$78,,MATCH($D142,$54:$54,0)-7),0),1)&amp;""";"),",",""",""")</f>
        <v>sed -i '' 's#FILE_COMPRESSION=".gz"#FILE_COMPRESSION="なし"#g' ${CONFIG_DIR}db_data_config.txt; export FILE_COMPRESSION="なし";</v>
      </c>
      <c r="BB142" s="73" t="str">
        <f>SUBSTITUTE(IF(INDEX($E$71:$G$78,MATCH("●",INDEX($H$71:$AQ$78,,MATCH($D142,$54:$54,0)-7),0),1)=VLOOKUP(BB$137,$AD$9:$AN$16,8,FALSE),"","sed -i "&amp;IF($AK$135="MacOS","'' ","")&amp;"'s#"&amp;BB$137&amp;"="""&amp;INDEX($E$71:$G$78,MATCH("●",INDEX($H$71:$AQ$78,,MATCH($D142,$54:$54,0)-7),0),1)&amp;""""&amp;"#"&amp;BB$137&amp;"="&amp;""""&amp;VLOOKUP(BB$137,$AD$9:$AN$16,8,FALSE)&amp;""""&amp;"#g'"&amp;"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's#FILE_COMPRESSION="なし"#FILE_COMPRESSION=".gz"#g' ${CONFIG_DIR}db_data_config.txt; export FILE_COMPRESSION=".gz";</v>
      </c>
      <c r="BC142" s="73" t="str">
        <f>SUBSTITUTE(IF(VLOOKUP(BC$137,$AD$9:$AN$16,8,FALSE)=INDEX($E$80:$G$88,MATCH("●",INDEX($H$80:$AQ$88,,MATCH($D142,$54:$54,0)-7),0),1),"","sed -i "&amp;IF($AK$135="MacOS","'' ","")&amp;"'s#"&amp;BC$137&amp;"="""&amp;VLOOKUP(BC$137,$AD$9:$AN$16,8,FALSE)&amp;""""&amp;"#"&amp;BC$137&amp;"="&amp;""""&amp;INDEX($E$80:$G$88,MATCH("●",INDEX($H$80:$AQ$88,,MATCH($D142,$54:$54,0)-7),0),1)&amp;""""&amp;"#g'"&amp;" ${CONFIG_DIR}db_data_config.txt; export "&amp;BC$137&amp;"="&amp;""""&amp;INDEX($E$80:$G$88,MATCH("●",INDEX($H$80:$AQ$88,,MATCH($D142,$54:$54,0)-7),0),1)&amp;""";"),",",""",""")</f>
        <v/>
      </c>
      <c r="BD142" s="73" t="str">
        <f>SUBSTITUTE(IF(INDEX($E$80:$G$88,MATCH("●",INDEX($H$80:$AQ$88,,MATCH($D142,$54:$54,0)-7),0),1)=VLOOKUP(BD$137,$AD$9:$AN$16,8,FALSE),"","sed -i "&amp;IF($AK$135="MacOS","'' ","")&amp;"'s#"&amp;BD$137&amp;"="""&amp;INDEX($E$80:$G$88,MATCH("●",INDEX($H$80:$AQ$88,,MATCH($D142,$54:$54,0)-7),0),1)&amp;""""&amp;"#"&amp;BD$137&amp;"="&amp;""""&amp;VLOOKUP(BD$137,$AD$9:$AN$16,8,FALSE)&amp;""""&amp;"#g'"&amp;"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2" s="73" t="str">
        <f>SUBSTITUTE(IF(VLOOKUP(BE$137,$AD$9:$AN$16,8,FALSE)=INDEX($E$90:$G$93,MATCH("●",INDEX($H$90:$AQ$93,,MATCH($D142,$54:$54,0)-7),0),1),"","sed -i "&amp;IF($AK$135="MacOS","'' ","")&amp;"'s#"&amp;BE$137&amp;"="""&amp;VLOOKUP(BE$137,$AD$9:$AN$16,8,FALSE)&amp;""""&amp;"#"&amp;BE$137&amp;"="&amp;""""&amp;INDEX($E$90:$G$93,MATCH("●",INDEX($H$90:$AQ$93,,MATCH($D142,$54:$54,0)-7),0),1)&amp;""""&amp;"#g'"&amp;" ${CONFIG_DIR}db_data_config.txt; export "&amp;BE$137&amp;"="&amp;""""&amp;INDEX($E$90:$G$93,MATCH("●",INDEX($H$90:$AQ$93,,MATCH($D142,$54:$54,0)-7),0),1)&amp;""";"),",",""",""")</f>
        <v/>
      </c>
      <c r="BF142" s="73" t="str">
        <f>SUBSTITUTE(IF(INDEX($E$90:$G$93,MATCH("●",INDEX($H$90:$AQ$93,,MATCH($D142,$54:$54,0)-7),0),1)=VLOOKUP(BF$137,$AD$9:$AN$16,8,FALSE),"","sed -i "&amp;IF($AK$135="MacOS","'' ","")&amp;"'s#"&amp;BF$137&amp;"="""&amp;INDEX($E$90:$G$93,MATCH("●",INDEX($H$90:$AQ$93,,MATCH($D142,$54:$54,0)-7),0),1)&amp;""""&amp;"#"&amp;BF$137&amp;"="&amp;""""&amp;VLOOKUP(BF$137,$AD$9:$AN$16,8,FALSE)&amp;""""&amp;"#g'"&amp;"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2" s="73" t="str">
        <f>SUBSTITUTE(IF(VLOOKUP(BG$137,$AD$9:$AN$16,8,FALSE)=INDEX($E$95:$G$99,MATCH("●",INDEX($H$95:$AQ$99,,MATCH($D142,$54:$54,0)-7),0),1),"","sed -i "&amp;IF($AK$135="MacOS","'' ","")&amp;"'s#"&amp;BG$137&amp;"="""&amp;VLOOKUP(BG$137,$AD$9:$AN$16,8,FALSE)&amp;""""&amp;"#"&amp;BG$137&amp;"="&amp;""""&amp;INDEX($E$95:$G$99,MATCH("●",INDEX($H$95:$AQ$99,,MATCH($D142,$54:$54,0)-7),0),1)&amp;""""&amp;"#g'"&amp;" ${CONFIG_DIR}db_data_config.txt; export "&amp;BG$137&amp;"="&amp;""""&amp;INDEX($E$95:$G$99,MATCH("●",INDEX($H$95:$AQ$99,,MATCH($D142,$54:$54,0)-7),0),1)&amp;""";"),",",""",""")</f>
        <v/>
      </c>
      <c r="BH142" s="73" t="str">
        <f>SUBSTITUTE(IF(INDEX($E$95:$G$99,MATCH("●",INDEX($H$95:$AQ$99,,MATCH($D142,$54:$54,0)-7),0),1)=VLOOKUP(BH$137,$AD$9:$AN$16,8,FALSE),"","sed -i "&amp;IF($AK$135="MacOS","'' ","")&amp;"'s#"&amp;BH$137&amp;"="""&amp;INDEX($E$95:$G$99,MATCH("●",INDEX($H$95:$AQ$99,,MATCH($D142,$54:$54,0)-7),0),1)&amp;""""&amp;"#"&amp;BH$137&amp;"="&amp;""""&amp;VLOOKUP(BH$137,$AD$9:$AN$16,8,FALSE)&amp;""""&amp;"#g'"&amp;"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2" s="73" t="str">
        <f>SUBSTITUTE(IF(VLOOKUP(BI$137,$AD$9:$AN$16,8,FALSE)=INDEX($E$101:$G$105,MATCH("●",INDEX($H$101:$AQ$105,,MATCH($D142,$54:$54,0)-7),0),1),"","sed -i "&amp;IF($AK$135="MacOS","'' ","")&amp;"'s#"&amp;BI$137&amp;"="""&amp;VLOOKUP(BI$137,$AD$9:$AN$16,8,FALSE)&amp;""""&amp;"#"&amp;BI$137&amp;"="&amp;""""&amp;INDEX($E$101:$G$105,MATCH("●",INDEX($H$101:$AQ$105,,MATCH($D142,$54:$54,0)-7),0),1)&amp;""""&amp;"#g'"&amp;" ${CONFIG_DIR}db_data_config.txt; export "&amp;BI$137&amp;"="&amp;""""&amp;INDEX($E$101:$G$105,MATCH("●",INDEX($H$101:$AQ$105,,MATCH($D142,$54:$54,0)-7),0),1)&amp;""";"),",",""",""")</f>
        <v/>
      </c>
      <c r="BJ142" s="73" t="str">
        <f>SUBSTITUTE(IF(INDEX($E$101:$G$105,MATCH("●",INDEX($H$101:$AQ$105,,MATCH($D142,$54:$54,0)-7),0),1)=VLOOKUP(BJ$137,$AD$9:$AN$16,8,FALSE),"","sed -i "&amp;IF($AK$135="MacOS","'' ","")&amp;"'s#"&amp;BJ$137&amp;"="""&amp;INDEX($E$101:$G$105,MATCH("●",INDEX($H$101:$AQ$105,,MATCH($D142,$54:$54,0)-7),0),1)&amp;""""&amp;"#"&amp;BJ$137&amp;"="&amp;""""&amp;VLOOKUP(BJ$137,$AD$9:$AN$16,8,FALSE)&amp;""""&amp;"#g'"&amp;"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2" s="73" t="str">
        <f>SUBSTITUTE(IF(VLOOKUP(BK$137,$AD$9:$AN$16,8,FALSE)=INDEX($E$107:$G$111,MATCH("●",INDEX($H$107:$AQ$111,,MATCH($D142,$54:$54,0)-7),0),1),"","sed -i "&amp;IF($AK$135="MacOS","'' ","")&amp;"'s#"&amp;BK$137&amp;"="""&amp;VLOOKUP(BK$137,$AD$9:$AN$16,8,FALSE)&amp;""""&amp;"#"&amp;BK$137&amp;"="&amp;""""&amp;INDEX($E$107:$G$111,MATCH("●",INDEX($H$107:$AQ$111,,MATCH($D142,$54:$54,0)-7),0),1)&amp;""""&amp;"#g'"&amp;" ${CONFIG_DIR}db_data_config.txt; export "&amp;BK$137&amp;"="&amp;""""&amp;INDEX($E$107:$G$111,MATCH("●",INDEX($H$107:$AQ$111,,MATCH($D142,$54:$54,0)-7),0),1)&amp;""";"),",",""",""")</f>
        <v/>
      </c>
      <c r="BL142" s="73" t="str">
        <f>SUBSTITUTE(IF(INDEX($E$107:$G$111,MATCH("●",INDEX($H$107:$AQ$111,,MATCH($D142,$54:$54,0)-7),0),1)=VLOOKUP(BL$137,$AD$9:$AN$16,8,FALSE),"","sed -i "&amp;IF($AK$135="MacOS","'' ","")&amp;"'s#"&amp;BL$137&amp;"="""&amp;INDEX($E$107:$G$111,MATCH("●",INDEX($H$107:$AQ$111,,MATCH($D142,$54:$54,0)-7),0),1)&amp;""""&amp;"#"&amp;BL$137&amp;"="&amp;""""&amp;VLOOKUP(BL$137,$AD$9:$AN$16,8,FALSE)&amp;""""&amp;"#g'"&amp;"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2" s="60" t="s">
        <v>1107</v>
      </c>
    </row>
    <row r="143" spans="3:65" ht="36" customHeight="1">
      <c r="D143" s="138">
        <f t="shared" si="3"/>
        <v>5</v>
      </c>
      <c r="E143" s="139"/>
      <c r="F143" s="139"/>
      <c r="G143" s="140"/>
      <c r="H143" s="45" t="str">
        <f t="shared" ca="1" si="2"/>
        <v>clear; echo テストケース005; sed -i '' 's#FILE_CHARSET="UTF-8"#FILE_CHARSET=""#g' ${CONFIG_DIR}db_data_config.txt; export FILE_CHARSET="";sh ./script/db_check_sql_validate_config.sh; sed -i '' 's#FILE_CHARSET=""#FILE_CHARSET="UTF-8"#g' ${CONFIG_DIR}db_data_config.txt; export FILE_CHARSET="UTF-8";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146" t="str" cm="1">
        <f t="array" ref="AE143">SUBSTITUTE(INDEX($H$113:$AQ$113, , MATCH($D143, $54:$54, 0)-7),"-","")</f>
        <v>異常</v>
      </c>
      <c r="AF143" s="147"/>
      <c r="AG143" s="148"/>
      <c r="AH143" s="143" t="s">
        <v>1111</v>
      </c>
      <c r="AI143" s="144"/>
      <c r="AJ143" s="144"/>
      <c r="AK143" s="144"/>
      <c r="AL143" s="144"/>
      <c r="AM143" s="144"/>
      <c r="AN143" s="144"/>
      <c r="AO143" s="144"/>
      <c r="AP143" s="144"/>
      <c r="AQ143" s="145"/>
      <c r="AS143" s="69" t="str" cm="1">
        <f t="array" ref="AS143">SUBSTITUTE(TEXT(INDEX($H$116:$AQ$116,1,$D143),"000000"),"-","")</f>
        <v>230105</v>
      </c>
      <c r="AT143" s="70"/>
      <c r="AU143" s="71"/>
      <c r="AW143" s="73" t="str">
        <f>SUBSTITUTE(IF(VLOOKUP(AW$137,$AD$9:$AN$16,8,FALSE)=INDEX($E$60:$G$62,MATCH("●",INDEX($H$60:$AQ$62,,MATCH($D143,$54:$54,0)-7),0),1),"","sed -i "&amp;IF($AK$135="MacOS","'' ","")&amp;"'s#"&amp;AW$137&amp;"="""&amp;VLOOKUP(AW$137,$AD$9:$AN$16,8,FALSE)&amp;""""&amp;"#"&amp;AW$137&amp;"="&amp;""""&amp;INDEX($E$60:$G$62,MATCH("●",INDEX($H$60:$AQ$62,,MATCH($D143,$54:$54,0)-7),0),1)&amp;""""&amp;"#g'"&amp;" ${CONFIG_DIR}db_data_config.txt; export "&amp;AW$137&amp;"="&amp;""""&amp;INDEX($E$60:$G$62,MATCH("●",INDEX($H$60:$AQ$62,,MATCH($D143,$54:$54,0)-7),0),1)&amp;""";"),",",""",""")</f>
        <v/>
      </c>
      <c r="AX143" s="73" t="str">
        <f>SUBSTITUTE(IF(INDEX($E$60:$G$62,MATCH("●",INDEX($H$60:$AQ$62,,MATCH($D143,$54:$54,0)-7),0),1)=VLOOKUP(AX$137,$AD$9:$AN$16,8,FALSE),"","sed -i "&amp;IF($AK$135="MacOS","'' ","")&amp;"'s#"&amp;AX$137&amp;"="""&amp;INDEX($E$60:$G$62,MATCH("●",INDEX($H$60:$AQ$62,,MATCH($D143,$54:$54,0)-7),0),1)&amp;""""&amp;"#"&amp;AX$137&amp;"="&amp;""""&amp;VLOOKUP(AX$137,$AD$9:$AN$16,8,FALSE)&amp;""""&amp;"#g'"&amp;"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3" s="73" t="str">
        <f>SUBSTITUTE(IF(VLOOKUP(AY$137,$AD$9:$AN$16,8,FALSE)=INDEX($E$64:$G$69,MATCH("●",INDEX($H$64:$AQ$69,,MATCH($D143,$54:$54,0)-7),0),1),"","sed -i "&amp;IF($AK$135="MacOS","'' ","")&amp;"'s#"&amp;AY$137&amp;"="""&amp;VLOOKUP(AY$137,$AD$9:$AN$16,8,FALSE)&amp;""""&amp;"#"&amp;AY$137&amp;"="&amp;""""&amp;INDEX($E$64:$G$69,MATCH("●",INDEX($H$64:$AQ$69,,MATCH($D143,$54:$54,0)-7),0),1)&amp;""""&amp;"#g'"&amp;" ${CONFIG_DIR}db_data_config.txt; export "&amp;AY$137&amp;"="&amp;""""&amp;INDEX($E$64:$G$69,MATCH("●",INDEX($H$64:$AQ$69,,MATCH($D143,$54:$54,0)-7),0),1)&amp;""";"),",",""",""")</f>
        <v/>
      </c>
      <c r="AZ143" s="73" t="str">
        <f>SUBSTITUTE(IF(INDEX($E$64:$G$69,MATCH("●",INDEX($H$64:$AQ$69,,MATCH($D143,$54:$54,0)-7),0),1)=VLOOKUP(AZ$137,$AD$9:$AN$16,8,FALSE),"","sed -i "&amp;IF($AK$135="MacOS","'' ","")&amp;"'s#"&amp;AZ$137&amp;"="""&amp;INDEX($E$64:$G$69,MATCH("●",INDEX($H$64:$AQ$69,,MATCH($D143,$54:$54,0)-7),0),1)&amp;""""&amp;"#"&amp;AZ$137&amp;"="&amp;""""&amp;VLOOKUP(AZ$137,$AD$9:$AN$16,8,FALSE)&amp;""""&amp;"#g'"&amp;"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3" s="73" t="str">
        <f>SUBSTITUTE(IF(VLOOKUP(BA$137,$AD$9:$AN$16,8,FALSE)=INDEX($E$71:$G$78,MATCH("●",INDEX($H$71:$AQ$78,,MATCH($D143,$54:$54,0)-7),0),1),"","sed -i "&amp;IF($AK$135="MacOS","'' ","")&amp;"'s#"&amp;BA$137&amp;"="""&amp;VLOOKUP(BA$137,$AD$9:$AN$16,8,FALSE)&amp;""""&amp;"#"&amp;BA$137&amp;"="&amp;""""&amp;INDEX($E$71:$G$78,MATCH("●",INDEX($H$71:$AQ$78,,MATCH($D143,$54:$54,0)-7),0),1)&amp;""""&amp;"#g'"&amp;" ${CONFIG_DIR}db_data_config.txt; export "&amp;BA$137&amp;"="&amp;""""&amp;INDEX($E$71:$G$78,MATCH("●",INDEX($H$71:$AQ$78,,MATCH($D143,$54:$54,0)-7),0),1)&amp;""";"),",",""",""")</f>
        <v/>
      </c>
      <c r="BB143" s="73" t="str">
        <f>SUBSTITUTE(IF(INDEX($E$71:$G$78,MATCH("●",INDEX($H$71:$AQ$78,,MATCH($D143,$54:$54,0)-7),0),1)=VLOOKUP(BB$137,$AD$9:$AN$16,8,FALSE),"","sed -i "&amp;IF($AK$135="MacOS","'' ","")&amp;"'s#"&amp;BB$137&amp;"="""&amp;INDEX($E$71:$G$78,MATCH("●",INDEX($H$71:$AQ$78,,MATCH($D143,$54:$54,0)-7),0),1)&amp;""""&amp;"#"&amp;BB$137&amp;"="&amp;""""&amp;VLOOKUP(BB$137,$AD$9:$AN$16,8,FALSE)&amp;""""&amp;"#g'"&amp;"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3" s="73" t="str">
        <f>SUBSTITUTE(IF(VLOOKUP(BC$137,$AD$9:$AN$16,8,FALSE)=INDEX($E$80:$G$88,MATCH("●",INDEX($H$80:$AQ$88,,MATCH($D143,$54:$54,0)-7),0),1),"","sed -i "&amp;IF($AK$135="MacOS","'' ","")&amp;"'s#"&amp;BC$137&amp;"="""&amp;VLOOKUP(BC$137,$AD$9:$AN$16,8,FALSE)&amp;""""&amp;"#"&amp;BC$137&amp;"="&amp;""""&amp;INDEX($E$80:$G$88,MATCH("●",INDEX($H$80:$AQ$88,,MATCH($D143,$54:$54,0)-7),0),1)&amp;""""&amp;"#g'"&amp;" ${CONFIG_DIR}db_data_config.txt; export "&amp;BC$137&amp;"="&amp;""""&amp;INDEX($E$80:$G$88,MATCH("●",INDEX($H$80:$AQ$88,,MATCH($D143,$54:$54,0)-7),0),1)&amp;""";"),",",""",""")</f>
        <v>sed -i '' 's#FILE_CHARSET="UTF-8"#FILE_CHARSET="なし"#g' ${CONFIG_DIR}db_data_config.txt; export FILE_CHARSET="なし";</v>
      </c>
      <c r="BD143" s="73" t="str">
        <f>SUBSTITUTE(IF(INDEX($E$80:$G$88,MATCH("●",INDEX($H$80:$AQ$88,,MATCH($D143,$54:$54,0)-7),0),1)=VLOOKUP(BD$137,$AD$9:$AN$16,8,FALSE),"","sed -i "&amp;IF($AK$135="MacOS","'' ","")&amp;"'s#"&amp;BD$137&amp;"="""&amp;INDEX($E$80:$G$88,MATCH("●",INDEX($H$80:$AQ$88,,MATCH($D143,$54:$54,0)-7),0),1)&amp;""""&amp;"#"&amp;BD$137&amp;"="&amp;""""&amp;VLOOKUP(BD$137,$AD$9:$AN$16,8,FALSE)&amp;""""&amp;"#g'"&amp;"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's#FILE_CHARSET="なし"#FILE_CHARSET="UTF-8"#g' ${CONFIG_DIR}db_data_config.txt; export FILE_CHARSET="UTF-8";</v>
      </c>
      <c r="BE143" s="73" t="str">
        <f>SUBSTITUTE(IF(VLOOKUP(BE$137,$AD$9:$AN$16,8,FALSE)=INDEX($E$90:$G$93,MATCH("●",INDEX($H$90:$AQ$93,,MATCH($D143,$54:$54,0)-7),0),1),"","sed -i "&amp;IF($AK$135="MacOS","'' ","")&amp;"'s#"&amp;BE$137&amp;"="""&amp;VLOOKUP(BE$137,$AD$9:$AN$16,8,FALSE)&amp;""""&amp;"#"&amp;BE$137&amp;"="&amp;""""&amp;INDEX($E$90:$G$93,MATCH("●",INDEX($H$90:$AQ$93,,MATCH($D143,$54:$54,0)-7),0),1)&amp;""""&amp;"#g'"&amp;" ${CONFIG_DIR}db_data_config.txt; export "&amp;BE$137&amp;"="&amp;""""&amp;INDEX($E$90:$G$93,MATCH("●",INDEX($H$90:$AQ$93,,MATCH($D143,$54:$54,0)-7),0),1)&amp;""";"),",",""",""")</f>
        <v/>
      </c>
      <c r="BF143" s="73" t="str">
        <f>SUBSTITUTE(IF(INDEX($E$90:$G$93,MATCH("●",INDEX($H$90:$AQ$93,,MATCH($D143,$54:$54,0)-7),0),1)=VLOOKUP(BF$137,$AD$9:$AN$16,8,FALSE),"","sed -i "&amp;IF($AK$135="MacOS","'' ","")&amp;"'s#"&amp;BF$137&amp;"="""&amp;INDEX($E$90:$G$93,MATCH("●",INDEX($H$90:$AQ$93,,MATCH($D143,$54:$54,0)-7),0),1)&amp;""""&amp;"#"&amp;BF$137&amp;"="&amp;""""&amp;VLOOKUP(BF$137,$AD$9:$AN$16,8,FALSE)&amp;""""&amp;"#g'"&amp;"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3" s="73" t="str">
        <f>SUBSTITUTE(IF(VLOOKUP(BG$137,$AD$9:$AN$16,8,FALSE)=INDEX($E$95:$G$99,MATCH("●",INDEX($H$95:$AQ$99,,MATCH($D143,$54:$54,0)-7),0),1),"","sed -i "&amp;IF($AK$135="MacOS","'' ","")&amp;"'s#"&amp;BG$137&amp;"="""&amp;VLOOKUP(BG$137,$AD$9:$AN$16,8,FALSE)&amp;""""&amp;"#"&amp;BG$137&amp;"="&amp;""""&amp;INDEX($E$95:$G$99,MATCH("●",INDEX($H$95:$AQ$99,,MATCH($D143,$54:$54,0)-7),0),1)&amp;""""&amp;"#g'"&amp;" ${CONFIG_DIR}db_data_config.txt; export "&amp;BG$137&amp;"="&amp;""""&amp;INDEX($E$95:$G$99,MATCH("●",INDEX($H$95:$AQ$99,,MATCH($D143,$54:$54,0)-7),0),1)&amp;""";"),",",""",""")</f>
        <v/>
      </c>
      <c r="BH143" s="73" t="str">
        <f>SUBSTITUTE(IF(INDEX($E$95:$G$99,MATCH("●",INDEX($H$95:$AQ$99,,MATCH($D143,$54:$54,0)-7),0),1)=VLOOKUP(BH$137,$AD$9:$AN$16,8,FALSE),"","sed -i "&amp;IF($AK$135="MacOS","'' ","")&amp;"'s#"&amp;BH$137&amp;"="""&amp;INDEX($E$95:$G$99,MATCH("●",INDEX($H$95:$AQ$99,,MATCH($D143,$54:$54,0)-7),0),1)&amp;""""&amp;"#"&amp;BH$137&amp;"="&amp;""""&amp;VLOOKUP(BH$137,$AD$9:$AN$16,8,FALSE)&amp;""""&amp;"#g'"&amp;"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3" s="73" t="str">
        <f>SUBSTITUTE(IF(VLOOKUP(BI$137,$AD$9:$AN$16,8,FALSE)=INDEX($E$101:$G$105,MATCH("●",INDEX($H$101:$AQ$105,,MATCH($D143,$54:$54,0)-7),0),1),"","sed -i "&amp;IF($AK$135="MacOS","'' ","")&amp;"'s#"&amp;BI$137&amp;"="""&amp;VLOOKUP(BI$137,$AD$9:$AN$16,8,FALSE)&amp;""""&amp;"#"&amp;BI$137&amp;"="&amp;""""&amp;INDEX($E$101:$G$105,MATCH("●",INDEX($H$101:$AQ$105,,MATCH($D143,$54:$54,0)-7),0),1)&amp;""""&amp;"#g'"&amp;" ${CONFIG_DIR}db_data_config.txt; export "&amp;BI$137&amp;"="&amp;""""&amp;INDEX($E$101:$G$105,MATCH("●",INDEX($H$101:$AQ$105,,MATCH($D143,$54:$54,0)-7),0),1)&amp;""";"),",",""",""")</f>
        <v/>
      </c>
      <c r="BJ143" s="73" t="str">
        <f>SUBSTITUTE(IF(INDEX($E$101:$G$105,MATCH("●",INDEX($H$101:$AQ$105,,MATCH($D143,$54:$54,0)-7),0),1)=VLOOKUP(BJ$137,$AD$9:$AN$16,8,FALSE),"","sed -i "&amp;IF($AK$135="MacOS","'' ","")&amp;"'s#"&amp;BJ$137&amp;"="""&amp;INDEX($E$101:$G$105,MATCH("●",INDEX($H$101:$AQ$105,,MATCH($D143,$54:$54,0)-7),0),1)&amp;""""&amp;"#"&amp;BJ$137&amp;"="&amp;""""&amp;VLOOKUP(BJ$137,$AD$9:$AN$16,8,FALSE)&amp;""""&amp;"#g'"&amp;"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3" s="73" t="str">
        <f>SUBSTITUTE(IF(VLOOKUP(BK$137,$AD$9:$AN$16,8,FALSE)=INDEX($E$107:$G$111,MATCH("●",INDEX($H$107:$AQ$111,,MATCH($D143,$54:$54,0)-7),0),1),"","sed -i "&amp;IF($AK$135="MacOS","'' ","")&amp;"'s#"&amp;BK$137&amp;"="""&amp;VLOOKUP(BK$137,$AD$9:$AN$16,8,FALSE)&amp;""""&amp;"#"&amp;BK$137&amp;"="&amp;""""&amp;INDEX($E$107:$G$111,MATCH("●",INDEX($H$107:$AQ$111,,MATCH($D143,$54:$54,0)-7),0),1)&amp;""""&amp;"#g'"&amp;" ${CONFIG_DIR}db_data_config.txt; export "&amp;BK$137&amp;"="&amp;""""&amp;INDEX($E$107:$G$111,MATCH("●",INDEX($H$107:$AQ$111,,MATCH($D143,$54:$54,0)-7),0),1)&amp;""";"),",",""",""")</f>
        <v/>
      </c>
      <c r="BL143" s="73" t="str">
        <f>SUBSTITUTE(IF(INDEX($E$107:$G$111,MATCH("●",INDEX($H$107:$AQ$111,,MATCH($D143,$54:$54,0)-7),0),1)=VLOOKUP(BL$137,$AD$9:$AN$16,8,FALSE),"","sed -i "&amp;IF($AK$135="MacOS","'' ","")&amp;"'s#"&amp;BL$137&amp;"="""&amp;INDEX($E$107:$G$111,MATCH("●",INDEX($H$107:$AQ$111,,MATCH($D143,$54:$54,0)-7),0),1)&amp;""""&amp;"#"&amp;BL$137&amp;"="&amp;""""&amp;VLOOKUP(BL$137,$AD$9:$AN$16,8,FALSE)&amp;""""&amp;"#g'"&amp;"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3" s="60" t="s">
        <v>1107</v>
      </c>
    </row>
    <row r="144" spans="3:65" ht="36" customHeight="1">
      <c r="D144" s="138">
        <f t="shared" si="3"/>
        <v>6</v>
      </c>
      <c r="E144" s="139"/>
      <c r="F144" s="139"/>
      <c r="G144" s="140"/>
      <c r="H144" s="45" t="str">
        <f t="shared" ca="1" si="2"/>
        <v>clear; echo テストケース006; sed -i '' 's#FILE_LINE_BREAK="LF"#FILE_LINE_BREAK=""#g' ${CONFIG_DIR}db_data_config.txt; export FILE_LINE_BREAK="";sh ./script/db_check_sql_validate_config.sh; sed -i '' 's#FILE_LINE_BREAK=""#FILE_LINE_BREAK="LF"#g' ${CONFIG_DIR}db_data_config.txt; export FILE_LINE_BREAK="LF";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146" t="str" cm="1">
        <f t="array" ref="AE144">SUBSTITUTE(INDEX($H$113:$AQ$113, , MATCH($D144, $54:$54, 0)-7),"-","")</f>
        <v>異常</v>
      </c>
      <c r="AF144" s="147"/>
      <c r="AG144" s="148"/>
      <c r="AH144" s="143" t="s">
        <v>1112</v>
      </c>
      <c r="AI144" s="144"/>
      <c r="AJ144" s="144"/>
      <c r="AK144" s="144"/>
      <c r="AL144" s="144"/>
      <c r="AM144" s="144"/>
      <c r="AN144" s="144"/>
      <c r="AO144" s="144"/>
      <c r="AP144" s="144"/>
      <c r="AQ144" s="145"/>
      <c r="AS144" s="69" t="str" cm="1">
        <f t="array" ref="AS144">SUBSTITUTE(TEXT(INDEX($H$116:$AQ$116,1,$D144),"000000"),"-","")</f>
        <v>230106</v>
      </c>
      <c r="AT144" s="70"/>
      <c r="AU144" s="71"/>
      <c r="AW144" s="73" t="str">
        <f>SUBSTITUTE(IF(VLOOKUP(AW$137,$AD$9:$AN$16,8,FALSE)=INDEX($E$60:$G$62,MATCH("●",INDEX($H$60:$AQ$62,,MATCH($D144,$54:$54,0)-7),0),1),"","sed -i "&amp;IF($AK$135="MacOS","'' ","")&amp;"'s#"&amp;AW$137&amp;"="""&amp;VLOOKUP(AW$137,$AD$9:$AN$16,8,FALSE)&amp;""""&amp;"#"&amp;AW$137&amp;"="&amp;""""&amp;INDEX($E$60:$G$62,MATCH("●",INDEX($H$60:$AQ$62,,MATCH($D144,$54:$54,0)-7),0),1)&amp;""""&amp;"#g'"&amp;" ${CONFIG_DIR}db_data_config.txt; export "&amp;AW$137&amp;"="&amp;""""&amp;INDEX($E$60:$G$62,MATCH("●",INDEX($H$60:$AQ$62,,MATCH($D144,$54:$54,0)-7),0),1)&amp;""";"),",",""",""")</f>
        <v/>
      </c>
      <c r="AX144" s="73" t="str">
        <f>SUBSTITUTE(IF(INDEX($E$60:$G$62,MATCH("●",INDEX($H$60:$AQ$62,,MATCH($D144,$54:$54,0)-7),0),1)=VLOOKUP(AX$137,$AD$9:$AN$16,8,FALSE),"","sed -i "&amp;IF($AK$135="MacOS","'' ","")&amp;"'s#"&amp;AX$137&amp;"="""&amp;INDEX($E$60:$G$62,MATCH("●",INDEX($H$60:$AQ$62,,MATCH($D144,$54:$54,0)-7),0),1)&amp;""""&amp;"#"&amp;AX$137&amp;"="&amp;""""&amp;VLOOKUP(AX$137,$AD$9:$AN$16,8,FALSE)&amp;""""&amp;"#g'"&amp;"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4" s="73" t="str">
        <f>SUBSTITUTE(IF(VLOOKUP(AY$137,$AD$9:$AN$16,8,FALSE)=INDEX($E$64:$G$69,MATCH("●",INDEX($H$64:$AQ$69,,MATCH($D144,$54:$54,0)-7),0),1),"","sed -i "&amp;IF($AK$135="MacOS","'' ","")&amp;"'s#"&amp;AY$137&amp;"="""&amp;VLOOKUP(AY$137,$AD$9:$AN$16,8,FALSE)&amp;""""&amp;"#"&amp;AY$137&amp;"="&amp;""""&amp;INDEX($E$64:$G$69,MATCH("●",INDEX($H$64:$AQ$69,,MATCH($D144,$54:$54,0)-7),0),1)&amp;""""&amp;"#g'"&amp;" ${CONFIG_DIR}db_data_config.txt; export "&amp;AY$137&amp;"="&amp;""""&amp;INDEX($E$64:$G$69,MATCH("●",INDEX($H$64:$AQ$69,,MATCH($D144,$54:$54,0)-7),0),1)&amp;""";"),",",""",""")</f>
        <v/>
      </c>
      <c r="AZ144" s="73" t="str">
        <f>SUBSTITUTE(IF(INDEX($E$64:$G$69,MATCH("●",INDEX($H$64:$AQ$69,,MATCH($D144,$54:$54,0)-7),0),1)=VLOOKUP(AZ$137,$AD$9:$AN$16,8,FALSE),"","sed -i "&amp;IF($AK$135="MacOS","'' ","")&amp;"'s#"&amp;AZ$137&amp;"="""&amp;INDEX($E$64:$G$69,MATCH("●",INDEX($H$64:$AQ$69,,MATCH($D144,$54:$54,0)-7),0),1)&amp;""""&amp;"#"&amp;AZ$137&amp;"="&amp;""""&amp;VLOOKUP(AZ$137,$AD$9:$AN$16,8,FALSE)&amp;""""&amp;"#g'"&amp;"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4" s="73" t="str">
        <f>SUBSTITUTE(IF(VLOOKUP(BA$137,$AD$9:$AN$16,8,FALSE)=INDEX($E$71:$G$78,MATCH("●",INDEX($H$71:$AQ$78,,MATCH($D144,$54:$54,0)-7),0),1),"","sed -i "&amp;IF($AK$135="MacOS","'' ","")&amp;"'s#"&amp;BA$137&amp;"="""&amp;VLOOKUP(BA$137,$AD$9:$AN$16,8,FALSE)&amp;""""&amp;"#"&amp;BA$137&amp;"="&amp;""""&amp;INDEX($E$71:$G$78,MATCH("●",INDEX($H$71:$AQ$78,,MATCH($D144,$54:$54,0)-7),0),1)&amp;""""&amp;"#g'"&amp;" ${CONFIG_DIR}db_data_config.txt; export "&amp;BA$137&amp;"="&amp;""""&amp;INDEX($E$71:$G$78,MATCH("●",INDEX($H$71:$AQ$78,,MATCH($D144,$54:$54,0)-7),0),1)&amp;""";"),",",""",""")</f>
        <v/>
      </c>
      <c r="BB144" s="73" t="str">
        <f>SUBSTITUTE(IF(INDEX($E$71:$G$78,MATCH("●",INDEX($H$71:$AQ$78,,MATCH($D144,$54:$54,0)-7),0),1)=VLOOKUP(BB$137,$AD$9:$AN$16,8,FALSE),"","sed -i "&amp;IF($AK$135="MacOS","'' ","")&amp;"'s#"&amp;BB$137&amp;"="""&amp;INDEX($E$71:$G$78,MATCH("●",INDEX($H$71:$AQ$78,,MATCH($D144,$54:$54,0)-7),0),1)&amp;""""&amp;"#"&amp;BB$137&amp;"="&amp;""""&amp;VLOOKUP(BB$137,$AD$9:$AN$16,8,FALSE)&amp;""""&amp;"#g'"&amp;"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4" s="73" t="str">
        <f>SUBSTITUTE(IF(VLOOKUP(BC$137,$AD$9:$AN$16,8,FALSE)=INDEX($E$80:$G$88,MATCH("●",INDEX($H$80:$AQ$88,,MATCH($D144,$54:$54,0)-7),0),1),"","sed -i "&amp;IF($AK$135="MacOS","'' ","")&amp;"'s#"&amp;BC$137&amp;"="""&amp;VLOOKUP(BC$137,$AD$9:$AN$16,8,FALSE)&amp;""""&amp;"#"&amp;BC$137&amp;"="&amp;""""&amp;INDEX($E$80:$G$88,MATCH("●",INDEX($H$80:$AQ$88,,MATCH($D144,$54:$54,0)-7),0),1)&amp;""""&amp;"#g'"&amp;" ${CONFIG_DIR}db_data_config.txt; export "&amp;BC$137&amp;"="&amp;""""&amp;INDEX($E$80:$G$88,MATCH("●",INDEX($H$80:$AQ$88,,MATCH($D144,$54:$54,0)-7),0),1)&amp;""";"),",",""",""")</f>
        <v/>
      </c>
      <c r="BD144" s="73" t="str">
        <f>SUBSTITUTE(IF(INDEX($E$80:$G$88,MATCH("●",INDEX($H$80:$AQ$88,,MATCH($D144,$54:$54,0)-7),0),1)=VLOOKUP(BD$137,$AD$9:$AN$16,8,FALSE),"","sed -i "&amp;IF($AK$135="MacOS","'' ","")&amp;"'s#"&amp;BD$137&amp;"="""&amp;INDEX($E$80:$G$88,MATCH("●",INDEX($H$80:$AQ$88,,MATCH($D144,$54:$54,0)-7),0),1)&amp;""""&amp;"#"&amp;BD$137&amp;"="&amp;""""&amp;VLOOKUP(BD$137,$AD$9:$AN$16,8,FALSE)&amp;""""&amp;"#g'"&amp;"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4" s="73" t="str">
        <f>SUBSTITUTE(IF(VLOOKUP(BE$137,$AD$9:$AN$16,8,FALSE)=INDEX($E$90:$G$93,MATCH("●",INDEX($H$90:$AQ$93,,MATCH($D144,$54:$54,0)-7),0),1),"","sed -i "&amp;IF($AK$135="MacOS","'' ","")&amp;"'s#"&amp;BE$137&amp;"="""&amp;VLOOKUP(BE$137,$AD$9:$AN$16,8,FALSE)&amp;""""&amp;"#"&amp;BE$137&amp;"="&amp;""""&amp;INDEX($E$90:$G$93,MATCH("●",INDEX($H$90:$AQ$93,,MATCH($D144,$54:$54,0)-7),0),1)&amp;""""&amp;"#g'"&amp;" ${CONFIG_DIR}db_data_config.txt; export "&amp;BE$137&amp;"="&amp;""""&amp;INDEX($E$90:$G$93,MATCH("●",INDEX($H$90:$AQ$93,,MATCH($D144,$54:$54,0)-7),0),1)&amp;""";"),",",""",""")</f>
        <v>sed -i '' 's#FILE_LINE_BREAK="LF"#FILE_LINE_BREAK="なし"#g' ${CONFIG_DIR}db_data_config.txt; export FILE_LINE_BREAK="なし";</v>
      </c>
      <c r="BF144" s="73" t="str">
        <f>SUBSTITUTE(IF(INDEX($E$90:$G$93,MATCH("●",INDEX($H$90:$AQ$93,,MATCH($D144,$54:$54,0)-7),0),1)=VLOOKUP(BF$137,$AD$9:$AN$16,8,FALSE),"","sed -i "&amp;IF($AK$135="MacOS","'' ","")&amp;"'s#"&amp;BF$137&amp;"="""&amp;INDEX($E$90:$G$93,MATCH("●",INDEX($H$90:$AQ$93,,MATCH($D144,$54:$54,0)-7),0),1)&amp;""""&amp;"#"&amp;BF$137&amp;"="&amp;""""&amp;VLOOKUP(BF$137,$AD$9:$AN$16,8,FALSE)&amp;""""&amp;"#g'"&amp;"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>sed -i '' 's#FILE_LINE_BREAK="なし"#FILE_LINE_BREAK="LF"#g' ${CONFIG_DIR}db_data_config.txt; export FILE_LINE_BREAK="LF";</v>
      </c>
      <c r="BG144" s="73" t="str">
        <f>SUBSTITUTE(IF(VLOOKUP(BG$137,$AD$9:$AN$16,8,FALSE)=INDEX($E$95:$G$99,MATCH("●",INDEX($H$95:$AQ$99,,MATCH($D144,$54:$54,0)-7),0),1),"","sed -i "&amp;IF($AK$135="MacOS","'' ","")&amp;"'s#"&amp;BG$137&amp;"="""&amp;VLOOKUP(BG$137,$AD$9:$AN$16,8,FALSE)&amp;""""&amp;"#"&amp;BG$137&amp;"="&amp;""""&amp;INDEX($E$95:$G$99,MATCH("●",INDEX($H$95:$AQ$99,,MATCH($D144,$54:$54,0)-7),0),1)&amp;""""&amp;"#g'"&amp;" ${CONFIG_DIR}db_data_config.txt; export "&amp;BG$137&amp;"="&amp;""""&amp;INDEX($E$95:$G$99,MATCH("●",INDEX($H$95:$AQ$99,,MATCH($D144,$54:$54,0)-7),0),1)&amp;""";"),",",""",""")</f>
        <v/>
      </c>
      <c r="BH144" s="73" t="str">
        <f>SUBSTITUTE(IF(INDEX($E$95:$G$99,MATCH("●",INDEX($H$95:$AQ$99,,MATCH($D144,$54:$54,0)-7),0),1)=VLOOKUP(BH$137,$AD$9:$AN$16,8,FALSE),"","sed -i "&amp;IF($AK$135="MacOS","'' ","")&amp;"'s#"&amp;BH$137&amp;"="""&amp;INDEX($E$95:$G$99,MATCH("●",INDEX($H$95:$AQ$99,,MATCH($D144,$54:$54,0)-7),0),1)&amp;""""&amp;"#"&amp;BH$137&amp;"="&amp;""""&amp;VLOOKUP(BH$137,$AD$9:$AN$16,8,FALSE)&amp;""""&amp;"#g'"&amp;"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4" s="73" t="str">
        <f>SUBSTITUTE(IF(VLOOKUP(BI$137,$AD$9:$AN$16,8,FALSE)=INDEX($E$101:$G$105,MATCH("●",INDEX($H$101:$AQ$105,,MATCH($D144,$54:$54,0)-7),0),1),"","sed -i "&amp;IF($AK$135="MacOS","'' ","")&amp;"'s#"&amp;BI$137&amp;"="""&amp;VLOOKUP(BI$137,$AD$9:$AN$16,8,FALSE)&amp;""""&amp;"#"&amp;BI$137&amp;"="&amp;""""&amp;INDEX($E$101:$G$105,MATCH("●",INDEX($H$101:$AQ$105,,MATCH($D144,$54:$54,0)-7),0),1)&amp;""""&amp;"#g'"&amp;" ${CONFIG_DIR}db_data_config.txt; export "&amp;BI$137&amp;"="&amp;""""&amp;INDEX($E$101:$G$105,MATCH("●",INDEX($H$101:$AQ$105,,MATCH($D144,$54:$54,0)-7),0),1)&amp;""";"),",",""",""")</f>
        <v/>
      </c>
      <c r="BJ144" s="73" t="str">
        <f>SUBSTITUTE(IF(INDEX($E$101:$G$105,MATCH("●",INDEX($H$101:$AQ$105,,MATCH($D144,$54:$54,0)-7),0),1)=VLOOKUP(BJ$137,$AD$9:$AN$16,8,FALSE),"","sed -i "&amp;IF($AK$135="MacOS","'' ","")&amp;"'s#"&amp;BJ$137&amp;"="""&amp;INDEX($E$101:$G$105,MATCH("●",INDEX($H$101:$AQ$105,,MATCH($D144,$54:$54,0)-7),0),1)&amp;""""&amp;"#"&amp;BJ$137&amp;"="&amp;""""&amp;VLOOKUP(BJ$137,$AD$9:$AN$16,8,FALSE)&amp;""""&amp;"#g'"&amp;"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4" s="73" t="str">
        <f>SUBSTITUTE(IF(VLOOKUP(BK$137,$AD$9:$AN$16,8,FALSE)=INDEX($E$107:$G$111,MATCH("●",INDEX($H$107:$AQ$111,,MATCH($D144,$54:$54,0)-7),0),1),"","sed -i "&amp;IF($AK$135="MacOS","'' ","")&amp;"'s#"&amp;BK$137&amp;"="""&amp;VLOOKUP(BK$137,$AD$9:$AN$16,8,FALSE)&amp;""""&amp;"#"&amp;BK$137&amp;"="&amp;""""&amp;INDEX($E$107:$G$111,MATCH("●",INDEX($H$107:$AQ$111,,MATCH($D144,$54:$54,0)-7),0),1)&amp;""""&amp;"#g'"&amp;" ${CONFIG_DIR}db_data_config.txt; export "&amp;BK$137&amp;"="&amp;""""&amp;INDEX($E$107:$G$111,MATCH("●",INDEX($H$107:$AQ$111,,MATCH($D144,$54:$54,0)-7),0),1)&amp;""";"),",",""",""")</f>
        <v/>
      </c>
      <c r="BL144" s="73" t="str">
        <f>SUBSTITUTE(IF(INDEX($E$107:$G$111,MATCH("●",INDEX($H$107:$AQ$111,,MATCH($D144,$54:$54,0)-7),0),1)=VLOOKUP(BL$137,$AD$9:$AN$16,8,FALSE),"","sed -i "&amp;IF($AK$135="MacOS","'' ","")&amp;"'s#"&amp;BL$137&amp;"="""&amp;INDEX($E$107:$G$111,MATCH("●",INDEX($H$107:$AQ$111,,MATCH($D144,$54:$54,0)-7),0),1)&amp;""""&amp;"#"&amp;BL$137&amp;"="&amp;""""&amp;VLOOKUP(BL$137,$AD$9:$AN$16,8,FALSE)&amp;""""&amp;"#g'"&amp;"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4" s="60" t="s">
        <v>1107</v>
      </c>
    </row>
    <row r="145" spans="4:65" ht="36" customHeight="1">
      <c r="D145" s="138">
        <f t="shared" si="3"/>
        <v>7</v>
      </c>
      <c r="E145" s="139"/>
      <c r="F145" s="139"/>
      <c r="G145" s="140"/>
      <c r="H145" s="45" t="str">
        <f t="shared" ca="1" si="2"/>
        <v>clear; echo テストケース007; sed -i '' 's#FILE_FIELD_SEPARATOR="COMMA"#FILE_FIELD_SEPARATOR=""#g' ${CONFIG_DIR}db_data_config.txt; export FILE_FIELD_SEPARATOR="";sh ./script/db_check_sql_validate_config.sh; sed -i '' 's#FILE_FIELD_SEPARATOR=""#FILE_FIELD_SEPARATOR="COMMA"#g' ${CONFIG_DIR}db_data_config.txt; export FILE_FIELD_SEPARATOR="COMMA";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146" t="str" cm="1">
        <f t="array" ref="AE145">SUBSTITUTE(INDEX($H$113:$AQ$113, , MATCH($D145, $54:$54, 0)-7),"-","")</f>
        <v>異常</v>
      </c>
      <c r="AF145" s="147"/>
      <c r="AG145" s="148"/>
      <c r="AH145" s="143" t="s">
        <v>1115</v>
      </c>
      <c r="AI145" s="144"/>
      <c r="AJ145" s="144"/>
      <c r="AK145" s="144"/>
      <c r="AL145" s="144"/>
      <c r="AM145" s="144"/>
      <c r="AN145" s="144"/>
      <c r="AO145" s="144"/>
      <c r="AP145" s="144"/>
      <c r="AQ145" s="145"/>
      <c r="AS145" s="69" t="str" cm="1">
        <f t="array" ref="AS145">SUBSTITUTE(TEXT(INDEX($H$116:$AQ$116,1,$D145),"000000"),"-","")</f>
        <v>230107</v>
      </c>
      <c r="AT145" s="70"/>
      <c r="AU145" s="71"/>
      <c r="AW145" s="73" t="str">
        <f>SUBSTITUTE(IF(VLOOKUP(AW$137,$AD$9:$AN$16,8,FALSE)=INDEX($E$60:$G$62,MATCH("●",INDEX($H$60:$AQ$62,,MATCH($D145,$54:$54,0)-7),0),1),"","sed -i "&amp;IF($AK$135="MacOS","'' ","")&amp;"'s#"&amp;AW$137&amp;"="""&amp;VLOOKUP(AW$137,$AD$9:$AN$16,8,FALSE)&amp;""""&amp;"#"&amp;AW$137&amp;"="&amp;""""&amp;INDEX($E$60:$G$62,MATCH("●",INDEX($H$60:$AQ$62,,MATCH($D145,$54:$54,0)-7),0),1)&amp;""""&amp;"#g'"&amp;" ${CONFIG_DIR}db_data_config.txt; export "&amp;AW$137&amp;"="&amp;""""&amp;INDEX($E$60:$G$62,MATCH("●",INDEX($H$60:$AQ$62,,MATCH($D145,$54:$54,0)-7),0),1)&amp;""";"),",",""",""")</f>
        <v/>
      </c>
      <c r="AX145" s="73" t="str">
        <f>SUBSTITUTE(IF(INDEX($E$60:$G$62,MATCH("●",INDEX($H$60:$AQ$62,,MATCH($D145,$54:$54,0)-7),0),1)=VLOOKUP(AX$137,$AD$9:$AN$16,8,FALSE),"","sed -i "&amp;IF($AK$135="MacOS","'' ","")&amp;"'s#"&amp;AX$137&amp;"="""&amp;INDEX($E$60:$G$62,MATCH("●",INDEX($H$60:$AQ$62,,MATCH($D145,$54:$54,0)-7),0),1)&amp;""""&amp;"#"&amp;AX$137&amp;"="&amp;""""&amp;VLOOKUP(AX$137,$AD$9:$AN$16,8,FALSE)&amp;""""&amp;"#g'"&amp;"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5" s="73" t="str">
        <f>SUBSTITUTE(IF(VLOOKUP(AY$137,$AD$9:$AN$16,8,FALSE)=INDEX($E$64:$G$69,MATCH("●",INDEX($H$64:$AQ$69,,MATCH($D145,$54:$54,0)-7),0),1),"","sed -i "&amp;IF($AK$135="MacOS","'' ","")&amp;"'s#"&amp;AY$137&amp;"="""&amp;VLOOKUP(AY$137,$AD$9:$AN$16,8,FALSE)&amp;""""&amp;"#"&amp;AY$137&amp;"="&amp;""""&amp;INDEX($E$64:$G$69,MATCH("●",INDEX($H$64:$AQ$69,,MATCH($D145,$54:$54,0)-7),0),1)&amp;""""&amp;"#g'"&amp;" ${CONFIG_DIR}db_data_config.txt; export "&amp;AY$137&amp;"="&amp;""""&amp;INDEX($E$64:$G$69,MATCH("●",INDEX($H$64:$AQ$69,,MATCH($D145,$54:$54,0)-7),0),1)&amp;""";"),",",""",""")</f>
        <v/>
      </c>
      <c r="AZ145" s="73" t="str">
        <f>SUBSTITUTE(IF(INDEX($E$64:$G$69,MATCH("●",INDEX($H$64:$AQ$69,,MATCH($D145,$54:$54,0)-7),0),1)=VLOOKUP(AZ$137,$AD$9:$AN$16,8,FALSE),"","sed -i "&amp;IF($AK$135="MacOS","'' ","")&amp;"'s#"&amp;AZ$137&amp;"="""&amp;INDEX($E$64:$G$69,MATCH("●",INDEX($H$64:$AQ$69,,MATCH($D145,$54:$54,0)-7),0),1)&amp;""""&amp;"#"&amp;AZ$137&amp;"="&amp;""""&amp;VLOOKUP(AZ$137,$AD$9:$AN$16,8,FALSE)&amp;""""&amp;"#g'"&amp;"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5" s="73" t="str">
        <f>SUBSTITUTE(IF(VLOOKUP(BA$137,$AD$9:$AN$16,8,FALSE)=INDEX($E$71:$G$78,MATCH("●",INDEX($H$71:$AQ$78,,MATCH($D145,$54:$54,0)-7),0),1),"","sed -i "&amp;IF($AK$135="MacOS","'' ","")&amp;"'s#"&amp;BA$137&amp;"="""&amp;VLOOKUP(BA$137,$AD$9:$AN$16,8,FALSE)&amp;""""&amp;"#"&amp;BA$137&amp;"="&amp;""""&amp;INDEX($E$71:$G$78,MATCH("●",INDEX($H$71:$AQ$78,,MATCH($D145,$54:$54,0)-7),0),1)&amp;""""&amp;"#g'"&amp;" ${CONFIG_DIR}db_data_config.txt; export "&amp;BA$137&amp;"="&amp;""""&amp;INDEX($E$71:$G$78,MATCH("●",INDEX($H$71:$AQ$78,,MATCH($D145,$54:$54,0)-7),0),1)&amp;""";"),",",""",""")</f>
        <v/>
      </c>
      <c r="BB145" s="73" t="str">
        <f>SUBSTITUTE(IF(INDEX($E$71:$G$78,MATCH("●",INDEX($H$71:$AQ$78,,MATCH($D145,$54:$54,0)-7),0),1)=VLOOKUP(BB$137,$AD$9:$AN$16,8,FALSE),"","sed -i "&amp;IF($AK$135="MacOS","'' ","")&amp;"'s#"&amp;BB$137&amp;"="""&amp;INDEX($E$71:$G$78,MATCH("●",INDEX($H$71:$AQ$78,,MATCH($D145,$54:$54,0)-7),0),1)&amp;""""&amp;"#"&amp;BB$137&amp;"="&amp;""""&amp;VLOOKUP(BB$137,$AD$9:$AN$16,8,FALSE)&amp;""""&amp;"#g'"&amp;"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5" s="73" t="str">
        <f>SUBSTITUTE(IF(VLOOKUP(BC$137,$AD$9:$AN$16,8,FALSE)=INDEX($E$80:$G$88,MATCH("●",INDEX($H$80:$AQ$88,,MATCH($D145,$54:$54,0)-7),0),1),"","sed -i "&amp;IF($AK$135="MacOS","'' ","")&amp;"'s#"&amp;BC$137&amp;"="""&amp;VLOOKUP(BC$137,$AD$9:$AN$16,8,FALSE)&amp;""""&amp;"#"&amp;BC$137&amp;"="&amp;""""&amp;INDEX($E$80:$G$88,MATCH("●",INDEX($H$80:$AQ$88,,MATCH($D145,$54:$54,0)-7),0),1)&amp;""""&amp;"#g'"&amp;" ${CONFIG_DIR}db_data_config.txt; export "&amp;BC$137&amp;"="&amp;""""&amp;INDEX($E$80:$G$88,MATCH("●",INDEX($H$80:$AQ$88,,MATCH($D145,$54:$54,0)-7),0),1)&amp;""";"),",",""",""")</f>
        <v/>
      </c>
      <c r="BD145" s="73" t="str">
        <f>SUBSTITUTE(IF(INDEX($E$80:$G$88,MATCH("●",INDEX($H$80:$AQ$88,,MATCH($D145,$54:$54,0)-7),0),1)=VLOOKUP(BD$137,$AD$9:$AN$16,8,FALSE),"","sed -i "&amp;IF($AK$135="MacOS","'' ","")&amp;"'s#"&amp;BD$137&amp;"="""&amp;INDEX($E$80:$G$88,MATCH("●",INDEX($H$80:$AQ$88,,MATCH($D145,$54:$54,0)-7),0),1)&amp;""""&amp;"#"&amp;BD$137&amp;"="&amp;""""&amp;VLOOKUP(BD$137,$AD$9:$AN$16,8,FALSE)&amp;""""&amp;"#g'"&amp;"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5" s="73" t="str">
        <f>SUBSTITUTE(IF(VLOOKUP(BE$137,$AD$9:$AN$16,8,FALSE)=INDEX($E$90:$G$93,MATCH("●",INDEX($H$90:$AQ$93,,MATCH($D145,$54:$54,0)-7),0),1),"","sed -i "&amp;IF($AK$135="MacOS","'' ","")&amp;"'s#"&amp;BE$137&amp;"="""&amp;VLOOKUP(BE$137,$AD$9:$AN$16,8,FALSE)&amp;""""&amp;"#"&amp;BE$137&amp;"="&amp;""""&amp;INDEX($E$90:$G$93,MATCH("●",INDEX($H$90:$AQ$93,,MATCH($D145,$54:$54,0)-7),0),1)&amp;""""&amp;"#g'"&amp;" ${CONFIG_DIR}db_data_config.txt; export "&amp;BE$137&amp;"="&amp;""""&amp;INDEX($E$90:$G$93,MATCH("●",INDEX($H$90:$AQ$93,,MATCH($D145,$54:$54,0)-7),0),1)&amp;""";"),",",""",""")</f>
        <v/>
      </c>
      <c r="BF145" s="73" t="str">
        <f>SUBSTITUTE(IF(INDEX($E$90:$G$93,MATCH("●",INDEX($H$90:$AQ$93,,MATCH($D145,$54:$54,0)-7),0),1)=VLOOKUP(BF$137,$AD$9:$AN$16,8,FALSE),"","sed -i "&amp;IF($AK$135="MacOS","'' ","")&amp;"'s#"&amp;BF$137&amp;"="""&amp;INDEX($E$90:$G$93,MATCH("●",INDEX($H$90:$AQ$93,,MATCH($D145,$54:$54,0)-7),0),1)&amp;""""&amp;"#"&amp;BF$137&amp;"="&amp;""""&amp;VLOOKUP(BF$137,$AD$9:$AN$16,8,FALSE)&amp;""""&amp;"#g'"&amp;"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5" s="73" t="str">
        <f>SUBSTITUTE(IF(VLOOKUP(BG$137,$AD$9:$AN$16,8,FALSE)=INDEX($E$95:$G$99,MATCH("●",INDEX($H$95:$AQ$99,,MATCH($D145,$54:$54,0)-7),0),1),"","sed -i "&amp;IF($AK$135="MacOS","'' ","")&amp;"'s#"&amp;BG$137&amp;"="""&amp;VLOOKUP(BG$137,$AD$9:$AN$16,8,FALSE)&amp;""""&amp;"#"&amp;BG$137&amp;"="&amp;""""&amp;INDEX($E$95:$G$99,MATCH("●",INDEX($H$95:$AQ$99,,MATCH($D145,$54:$54,0)-7),0),1)&amp;""""&amp;"#g'"&amp;" ${CONFIG_DIR}db_data_config.txt; export "&amp;BG$137&amp;"="&amp;""""&amp;INDEX($E$95:$G$99,MATCH("●",INDEX($H$95:$AQ$99,,MATCH($D145,$54:$54,0)-7),0),1)&amp;""";"),",",""",""")</f>
        <v>sed -i '' 's#FILE_FIELD_SEPARATOR="COMMA"#FILE_FIELD_SEPARATOR="なし"#g' ${CONFIG_DIR}db_data_config.txt; export FILE_FIELD_SEPARATOR="なし";</v>
      </c>
      <c r="BH145" s="73" t="str">
        <f>SUBSTITUTE(IF(INDEX($E$95:$G$99,MATCH("●",INDEX($H$95:$AQ$99,,MATCH($D145,$54:$54,0)-7),0),1)=VLOOKUP(BH$137,$AD$9:$AN$16,8,FALSE),"","sed -i "&amp;IF($AK$135="MacOS","'' ","")&amp;"'s#"&amp;BH$137&amp;"="""&amp;INDEX($E$95:$G$99,MATCH("●",INDEX($H$95:$AQ$99,,MATCH($D145,$54:$54,0)-7),0),1)&amp;""""&amp;"#"&amp;BH$137&amp;"="&amp;""""&amp;VLOOKUP(BH$137,$AD$9:$AN$16,8,FALSE)&amp;""""&amp;"#g'"&amp;"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's#FILE_FIELD_SEPARATOR="なし"#FILE_FIELD_SEPARATOR="COMMA"#g' ${CONFIG_DIR}db_data_config.txt; export FILE_FIELD_SEPARATOR="COMMA";</v>
      </c>
      <c r="BI145" s="73" t="str">
        <f>SUBSTITUTE(IF(VLOOKUP(BI$137,$AD$9:$AN$16,8,FALSE)=INDEX($E$101:$G$105,MATCH("●",INDEX($H$101:$AQ$105,,MATCH($D145,$54:$54,0)-7),0),1),"","sed -i "&amp;IF($AK$135="MacOS","'' ","")&amp;"'s#"&amp;BI$137&amp;"="""&amp;VLOOKUP(BI$137,$AD$9:$AN$16,8,FALSE)&amp;""""&amp;"#"&amp;BI$137&amp;"="&amp;""""&amp;INDEX($E$101:$G$105,MATCH("●",INDEX($H$101:$AQ$105,,MATCH($D145,$54:$54,0)-7),0),1)&amp;""""&amp;"#g'"&amp;" ${CONFIG_DIR}db_data_config.txt; export "&amp;BI$137&amp;"="&amp;""""&amp;INDEX($E$101:$G$105,MATCH("●",INDEX($H$101:$AQ$105,,MATCH($D145,$54:$54,0)-7),0),1)&amp;""";"),",",""",""")</f>
        <v/>
      </c>
      <c r="BJ145" s="73" t="str">
        <f>SUBSTITUTE(IF(INDEX($E$101:$G$105,MATCH("●",INDEX($H$101:$AQ$105,,MATCH($D145,$54:$54,0)-7),0),1)=VLOOKUP(BJ$137,$AD$9:$AN$16,8,FALSE),"","sed -i "&amp;IF($AK$135="MacOS","'' ","")&amp;"'s#"&amp;BJ$137&amp;"="""&amp;INDEX($E$101:$G$105,MATCH("●",INDEX($H$101:$AQ$105,,MATCH($D145,$54:$54,0)-7),0),1)&amp;""""&amp;"#"&amp;BJ$137&amp;"="&amp;""""&amp;VLOOKUP(BJ$137,$AD$9:$AN$16,8,FALSE)&amp;""""&amp;"#g'"&amp;"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5" s="73" t="str">
        <f>SUBSTITUTE(IF(VLOOKUP(BK$137,$AD$9:$AN$16,8,FALSE)=INDEX($E$107:$G$111,MATCH("●",INDEX($H$107:$AQ$111,,MATCH($D145,$54:$54,0)-7),0),1),"","sed -i "&amp;IF($AK$135="MacOS","'' ","")&amp;"'s#"&amp;BK$137&amp;"="""&amp;VLOOKUP(BK$137,$AD$9:$AN$16,8,FALSE)&amp;""""&amp;"#"&amp;BK$137&amp;"="&amp;""""&amp;INDEX($E$107:$G$111,MATCH("●",INDEX($H$107:$AQ$111,,MATCH($D145,$54:$54,0)-7),0),1)&amp;""""&amp;"#g'"&amp;" ${CONFIG_DIR}db_data_config.txt; export "&amp;BK$137&amp;"="&amp;""""&amp;INDEX($E$107:$G$111,MATCH("●",INDEX($H$107:$AQ$111,,MATCH($D145,$54:$54,0)-7),0),1)&amp;""";"),",",""",""")</f>
        <v/>
      </c>
      <c r="BL145" s="73" t="str">
        <f>SUBSTITUTE(IF(INDEX($E$107:$G$111,MATCH("●",INDEX($H$107:$AQ$111,,MATCH($D145,$54:$54,0)-7),0),1)=VLOOKUP(BL$137,$AD$9:$AN$16,8,FALSE),"","sed -i "&amp;IF($AK$135="MacOS","'' ","")&amp;"'s#"&amp;BL$137&amp;"="""&amp;INDEX($E$107:$G$111,MATCH("●",INDEX($H$107:$AQ$111,,MATCH($D145,$54:$54,0)-7),0),1)&amp;""""&amp;"#"&amp;BL$137&amp;"="&amp;""""&amp;VLOOKUP(BL$137,$AD$9:$AN$16,8,FALSE)&amp;""""&amp;"#g'"&amp;"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5" s="60" t="s">
        <v>1107</v>
      </c>
    </row>
    <row r="146" spans="4:65" ht="36" customHeight="1">
      <c r="D146" s="138">
        <f t="shared" si="3"/>
        <v>8</v>
      </c>
      <c r="E146" s="139"/>
      <c r="F146" s="139"/>
      <c r="G146" s="140"/>
      <c r="H146" s="45" t="str">
        <f t="shared" ca="1" si="2"/>
        <v>clear; echo テストケース008; sed -i '' 's#FILE_ENCLOSING_CHAR="DOUBLE_QUOTE"#FILE_ENCLOSING_CHAR=""#g' ${CONFIG_DIR}db_data_config.txt; export FILE_ENCLOSING_CHAR="";sh ./script/db_check_sql_validate_config.sh; sed -i '' 's#FILE_ENCLOSING_CHAR=""#FILE_ENCLOSING_CHAR="DOUBLE_QUOTE"#g' ${CONFIG_DIR}db_data_config.txt; export FILE_ENCLOSING_CHAR="DOUBLE_QUOTE";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146" t="str" cm="1">
        <f t="array" ref="AE146">SUBSTITUTE(INDEX($H$113:$AQ$113, , MATCH($D146, $54:$54, 0)-7),"-","")</f>
        <v>異常</v>
      </c>
      <c r="AF146" s="147"/>
      <c r="AG146" s="148"/>
      <c r="AH146" s="143" t="s">
        <v>1113</v>
      </c>
      <c r="AI146" s="144"/>
      <c r="AJ146" s="144"/>
      <c r="AK146" s="144"/>
      <c r="AL146" s="144"/>
      <c r="AM146" s="144"/>
      <c r="AN146" s="144"/>
      <c r="AO146" s="144"/>
      <c r="AP146" s="144"/>
      <c r="AQ146" s="145"/>
      <c r="AS146" s="69" t="str" cm="1">
        <f t="array" ref="AS146">SUBSTITUTE(TEXT(INDEX($H$116:$AQ$116,1,$D146),"000000"),"-","")</f>
        <v>230108</v>
      </c>
      <c r="AT146" s="70"/>
      <c r="AU146" s="71"/>
      <c r="AW146" s="73" t="str">
        <f>SUBSTITUTE(IF(VLOOKUP(AW$137,$AD$9:$AN$16,8,FALSE)=INDEX($E$60:$G$62,MATCH("●",INDEX($H$60:$AQ$62,,MATCH($D146,$54:$54,0)-7),0),1),"","sed -i "&amp;IF($AK$135="MacOS","'' ","")&amp;"'s#"&amp;AW$137&amp;"="""&amp;VLOOKUP(AW$137,$AD$9:$AN$16,8,FALSE)&amp;""""&amp;"#"&amp;AW$137&amp;"="&amp;""""&amp;INDEX($E$60:$G$62,MATCH("●",INDEX($H$60:$AQ$62,,MATCH($D146,$54:$54,0)-7),0),1)&amp;""""&amp;"#g'"&amp;" ${CONFIG_DIR}db_data_config.txt; export "&amp;AW$137&amp;"="&amp;""""&amp;INDEX($E$60:$G$62,MATCH("●",INDEX($H$60:$AQ$62,,MATCH($D146,$54:$54,0)-7),0),1)&amp;""";"),",",""",""")</f>
        <v/>
      </c>
      <c r="AX146" s="73" t="str">
        <f>SUBSTITUTE(IF(INDEX($E$60:$G$62,MATCH("●",INDEX($H$60:$AQ$62,,MATCH($D146,$54:$54,0)-7),0),1)=VLOOKUP(AX$137,$AD$9:$AN$16,8,FALSE),"","sed -i "&amp;IF($AK$135="MacOS","'' ","")&amp;"'s#"&amp;AX$137&amp;"="""&amp;INDEX($E$60:$G$62,MATCH("●",INDEX($H$60:$AQ$62,,MATCH($D146,$54:$54,0)-7),0),1)&amp;""""&amp;"#"&amp;AX$137&amp;"="&amp;""""&amp;VLOOKUP(AX$137,$AD$9:$AN$16,8,FALSE)&amp;""""&amp;"#g'"&amp;"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6" s="73" t="str">
        <f>SUBSTITUTE(IF(VLOOKUP(AY$137,$AD$9:$AN$16,8,FALSE)=INDEX($E$64:$G$69,MATCH("●",INDEX($H$64:$AQ$69,,MATCH($D146,$54:$54,0)-7),0),1),"","sed -i "&amp;IF($AK$135="MacOS","'' ","")&amp;"'s#"&amp;AY$137&amp;"="""&amp;VLOOKUP(AY$137,$AD$9:$AN$16,8,FALSE)&amp;""""&amp;"#"&amp;AY$137&amp;"="&amp;""""&amp;INDEX($E$64:$G$69,MATCH("●",INDEX($H$64:$AQ$69,,MATCH($D146,$54:$54,0)-7),0),1)&amp;""""&amp;"#g'"&amp;" ${CONFIG_DIR}db_data_config.txt; export "&amp;AY$137&amp;"="&amp;""""&amp;INDEX($E$64:$G$69,MATCH("●",INDEX($H$64:$AQ$69,,MATCH($D146,$54:$54,0)-7),0),1)&amp;""";"),",",""",""")</f>
        <v/>
      </c>
      <c r="AZ146" s="73" t="str">
        <f>SUBSTITUTE(IF(INDEX($E$64:$G$69,MATCH("●",INDEX($H$64:$AQ$69,,MATCH($D146,$54:$54,0)-7),0),1)=VLOOKUP(AZ$137,$AD$9:$AN$16,8,FALSE),"","sed -i "&amp;IF($AK$135="MacOS","'' ","")&amp;"'s#"&amp;AZ$137&amp;"="""&amp;INDEX($E$64:$G$69,MATCH("●",INDEX($H$64:$AQ$69,,MATCH($D146,$54:$54,0)-7),0),1)&amp;""""&amp;"#"&amp;AZ$137&amp;"="&amp;""""&amp;VLOOKUP(AZ$137,$AD$9:$AN$16,8,FALSE)&amp;""""&amp;"#g'"&amp;"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6" s="73" t="str">
        <f>SUBSTITUTE(IF(VLOOKUP(BA$137,$AD$9:$AN$16,8,FALSE)=INDEX($E$71:$G$78,MATCH("●",INDEX($H$71:$AQ$78,,MATCH($D146,$54:$54,0)-7),0),1),"","sed -i "&amp;IF($AK$135="MacOS","'' ","")&amp;"'s#"&amp;BA$137&amp;"="""&amp;VLOOKUP(BA$137,$AD$9:$AN$16,8,FALSE)&amp;""""&amp;"#"&amp;BA$137&amp;"="&amp;""""&amp;INDEX($E$71:$G$78,MATCH("●",INDEX($H$71:$AQ$78,,MATCH($D146,$54:$54,0)-7),0),1)&amp;""""&amp;"#g'"&amp;" ${CONFIG_DIR}db_data_config.txt; export "&amp;BA$137&amp;"="&amp;""""&amp;INDEX($E$71:$G$78,MATCH("●",INDEX($H$71:$AQ$78,,MATCH($D146,$54:$54,0)-7),0),1)&amp;""";"),",",""",""")</f>
        <v/>
      </c>
      <c r="BB146" s="73" t="str">
        <f>SUBSTITUTE(IF(INDEX($E$71:$G$78,MATCH("●",INDEX($H$71:$AQ$78,,MATCH($D146,$54:$54,0)-7),0),1)=VLOOKUP(BB$137,$AD$9:$AN$16,8,FALSE),"","sed -i "&amp;IF($AK$135="MacOS","'' ","")&amp;"'s#"&amp;BB$137&amp;"="""&amp;INDEX($E$71:$G$78,MATCH("●",INDEX($H$71:$AQ$78,,MATCH($D146,$54:$54,0)-7),0),1)&amp;""""&amp;"#"&amp;BB$137&amp;"="&amp;""""&amp;VLOOKUP(BB$137,$AD$9:$AN$16,8,FALSE)&amp;""""&amp;"#g'"&amp;"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6" s="73" t="str">
        <f>SUBSTITUTE(IF(VLOOKUP(BC$137,$AD$9:$AN$16,8,FALSE)=INDEX($E$80:$G$88,MATCH("●",INDEX($H$80:$AQ$88,,MATCH($D146,$54:$54,0)-7),0),1),"","sed -i "&amp;IF($AK$135="MacOS","'' ","")&amp;"'s#"&amp;BC$137&amp;"="""&amp;VLOOKUP(BC$137,$AD$9:$AN$16,8,FALSE)&amp;""""&amp;"#"&amp;BC$137&amp;"="&amp;""""&amp;INDEX($E$80:$G$88,MATCH("●",INDEX($H$80:$AQ$88,,MATCH($D146,$54:$54,0)-7),0),1)&amp;""""&amp;"#g'"&amp;" ${CONFIG_DIR}db_data_config.txt; export "&amp;BC$137&amp;"="&amp;""""&amp;INDEX($E$80:$G$88,MATCH("●",INDEX($H$80:$AQ$88,,MATCH($D146,$54:$54,0)-7),0),1)&amp;""";"),",",""",""")</f>
        <v/>
      </c>
      <c r="BD146" s="73" t="str">
        <f>SUBSTITUTE(IF(INDEX($E$80:$G$88,MATCH("●",INDEX($H$80:$AQ$88,,MATCH($D146,$54:$54,0)-7),0),1)=VLOOKUP(BD$137,$AD$9:$AN$16,8,FALSE),"","sed -i "&amp;IF($AK$135="MacOS","'' ","")&amp;"'s#"&amp;BD$137&amp;"="""&amp;INDEX($E$80:$G$88,MATCH("●",INDEX($H$80:$AQ$88,,MATCH($D146,$54:$54,0)-7),0),1)&amp;""""&amp;"#"&amp;BD$137&amp;"="&amp;""""&amp;VLOOKUP(BD$137,$AD$9:$AN$16,8,FALSE)&amp;""""&amp;"#g'"&amp;"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6" s="73" t="str">
        <f>SUBSTITUTE(IF(VLOOKUP(BE$137,$AD$9:$AN$16,8,FALSE)=INDEX($E$90:$G$93,MATCH("●",INDEX($H$90:$AQ$93,,MATCH($D146,$54:$54,0)-7),0),1),"","sed -i "&amp;IF($AK$135="MacOS","'' ","")&amp;"'s#"&amp;BE$137&amp;"="""&amp;VLOOKUP(BE$137,$AD$9:$AN$16,8,FALSE)&amp;""""&amp;"#"&amp;BE$137&amp;"="&amp;""""&amp;INDEX($E$90:$G$93,MATCH("●",INDEX($H$90:$AQ$93,,MATCH($D146,$54:$54,0)-7),0),1)&amp;""""&amp;"#g'"&amp;" ${CONFIG_DIR}db_data_config.txt; export "&amp;BE$137&amp;"="&amp;""""&amp;INDEX($E$90:$G$93,MATCH("●",INDEX($H$90:$AQ$93,,MATCH($D146,$54:$54,0)-7),0),1)&amp;""";"),",",""",""")</f>
        <v/>
      </c>
      <c r="BF146" s="73" t="str">
        <f>SUBSTITUTE(IF(INDEX($E$90:$G$93,MATCH("●",INDEX($H$90:$AQ$93,,MATCH($D146,$54:$54,0)-7),0),1)=VLOOKUP(BF$137,$AD$9:$AN$16,8,FALSE),"","sed -i "&amp;IF($AK$135="MacOS","'' ","")&amp;"'s#"&amp;BF$137&amp;"="""&amp;INDEX($E$90:$G$93,MATCH("●",INDEX($H$90:$AQ$93,,MATCH($D146,$54:$54,0)-7),0),1)&amp;""""&amp;"#"&amp;BF$137&amp;"="&amp;""""&amp;VLOOKUP(BF$137,$AD$9:$AN$16,8,FALSE)&amp;""""&amp;"#g'"&amp;"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6" s="73" t="str">
        <f>SUBSTITUTE(IF(VLOOKUP(BG$137,$AD$9:$AN$16,8,FALSE)=INDEX($E$95:$G$99,MATCH("●",INDEX($H$95:$AQ$99,,MATCH($D146,$54:$54,0)-7),0),1),"","sed -i "&amp;IF($AK$135="MacOS","'' ","")&amp;"'s#"&amp;BG$137&amp;"="""&amp;VLOOKUP(BG$137,$AD$9:$AN$16,8,FALSE)&amp;""""&amp;"#"&amp;BG$137&amp;"="&amp;""""&amp;INDEX($E$95:$G$99,MATCH("●",INDEX($H$95:$AQ$99,,MATCH($D146,$54:$54,0)-7),0),1)&amp;""""&amp;"#g'"&amp;" ${CONFIG_DIR}db_data_config.txt; export "&amp;BG$137&amp;"="&amp;""""&amp;INDEX($E$95:$G$99,MATCH("●",INDEX($H$95:$AQ$99,,MATCH($D146,$54:$54,0)-7),0),1)&amp;""";"),",",""",""")</f>
        <v/>
      </c>
      <c r="BH146" s="73" t="str">
        <f>SUBSTITUTE(IF(INDEX($E$95:$G$99,MATCH("●",INDEX($H$95:$AQ$99,,MATCH($D146,$54:$54,0)-7),0),1)=VLOOKUP(BH$137,$AD$9:$AN$16,8,FALSE),"","sed -i "&amp;IF($AK$135="MacOS","'' ","")&amp;"'s#"&amp;BH$137&amp;"="""&amp;INDEX($E$95:$G$99,MATCH("●",INDEX($H$95:$AQ$99,,MATCH($D146,$54:$54,0)-7),0),1)&amp;""""&amp;"#"&amp;BH$137&amp;"="&amp;""""&amp;VLOOKUP(BH$137,$AD$9:$AN$16,8,FALSE)&amp;""""&amp;"#g'"&amp;"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6" s="73" t="str">
        <f>SUBSTITUTE(IF(VLOOKUP(BI$137,$AD$9:$AN$16,8,FALSE)=INDEX($E$101:$G$105,MATCH("●",INDEX($H$101:$AQ$105,,MATCH($D146,$54:$54,0)-7),0),1),"","sed -i "&amp;IF($AK$135="MacOS","'' ","")&amp;"'s#"&amp;BI$137&amp;"="""&amp;VLOOKUP(BI$137,$AD$9:$AN$16,8,FALSE)&amp;""""&amp;"#"&amp;BI$137&amp;"="&amp;""""&amp;INDEX($E$101:$G$105,MATCH("●",INDEX($H$101:$AQ$105,,MATCH($D146,$54:$54,0)-7),0),1)&amp;""""&amp;"#g'"&amp;" ${CONFIG_DIR}db_data_config.txt; export "&amp;BI$137&amp;"="&amp;""""&amp;INDEX($E$101:$G$105,MATCH("●",INDEX($H$101:$AQ$105,,MATCH($D146,$54:$54,0)-7),0),1)&amp;""";"),",",""",""")</f>
        <v>sed -i '' 's#FILE_ENCLOSING_CHAR="DOUBLE_QUOTE"#FILE_ENCLOSING_CHAR="なし"#g' ${CONFIG_DIR}db_data_config.txt; export FILE_ENCLOSING_CHAR="なし";</v>
      </c>
      <c r="BJ146" s="73" t="str">
        <f>SUBSTITUTE(IF(INDEX($E$101:$G$105,MATCH("●",INDEX($H$101:$AQ$105,,MATCH($D146,$54:$54,0)-7),0),1)=VLOOKUP(BJ$137,$AD$9:$AN$16,8,FALSE),"","sed -i "&amp;IF($AK$135="MacOS","'' ","")&amp;"'s#"&amp;BJ$137&amp;"="""&amp;INDEX($E$101:$G$105,MATCH("●",INDEX($H$101:$AQ$105,,MATCH($D146,$54:$54,0)-7),0),1)&amp;""""&amp;"#"&amp;BJ$137&amp;"="&amp;""""&amp;VLOOKUP(BJ$137,$AD$9:$AN$16,8,FALSE)&amp;""""&amp;"#g'"&amp;"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>sed -i '' 's#FILE_ENCLOSING_CHAR="なし"#FILE_ENCLOSING_CHAR="DOUBLE_QUOTE"#g' ${CONFIG_DIR}db_data_config.txt; export FILE_ENCLOSING_CHAR="DOUBLE_QUOTE";</v>
      </c>
      <c r="BK146" s="73" t="str">
        <f>SUBSTITUTE(IF(VLOOKUP(BK$137,$AD$9:$AN$16,8,FALSE)=INDEX($E$107:$G$111,MATCH("●",INDEX($H$107:$AQ$111,,MATCH($D146,$54:$54,0)-7),0),1),"","sed -i "&amp;IF($AK$135="MacOS","'' ","")&amp;"'s#"&amp;BK$137&amp;"="""&amp;VLOOKUP(BK$137,$AD$9:$AN$16,8,FALSE)&amp;""""&amp;"#"&amp;BK$137&amp;"="&amp;""""&amp;INDEX($E$107:$G$111,MATCH("●",INDEX($H$107:$AQ$111,,MATCH($D146,$54:$54,0)-7),0),1)&amp;""""&amp;"#g'"&amp;" ${CONFIG_DIR}db_data_config.txt; export "&amp;BK$137&amp;"="&amp;""""&amp;INDEX($E$107:$G$111,MATCH("●",INDEX($H$107:$AQ$111,,MATCH($D146,$54:$54,0)-7),0),1)&amp;""";"),",",""",""")</f>
        <v/>
      </c>
      <c r="BL146" s="73" t="str">
        <f>SUBSTITUTE(IF(INDEX($E$107:$G$111,MATCH("●",INDEX($H$107:$AQ$111,,MATCH($D146,$54:$54,0)-7),0),1)=VLOOKUP(BL$137,$AD$9:$AN$16,8,FALSE),"","sed -i "&amp;IF($AK$135="MacOS","'' ","")&amp;"'s#"&amp;BL$137&amp;"="""&amp;INDEX($E$107:$G$111,MATCH("●",INDEX($H$107:$AQ$111,,MATCH($D146,$54:$54,0)-7),0),1)&amp;""""&amp;"#"&amp;BL$137&amp;"="&amp;""""&amp;VLOOKUP(BL$137,$AD$9:$AN$16,8,FALSE)&amp;""""&amp;"#g'"&amp;"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6" s="60" t="s">
        <v>1107</v>
      </c>
    </row>
    <row r="147" spans="4:65" ht="36" customHeight="1">
      <c r="D147" s="138">
        <f t="shared" si="3"/>
        <v>9</v>
      </c>
      <c r="E147" s="139"/>
      <c r="F147" s="139"/>
      <c r="G147" s="140"/>
      <c r="H147" s="45" t="str">
        <f t="shared" ca="1" si="2"/>
        <v>clear; echo テストケース009; sed -i '' 's#ROW_COUNTS="2"#ROW_COUNTS=""#g' ${CONFIG_DIR}db_data_config.txt; export ROW_COUNTS="";sh ./script/db_check_sql_validate_config.sh; sed -i '' 's#ROW_COUNTS=""#ROW_COUNTS="2"#g' ${CONFIG_DIR}db_data_config.txt;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146" t="str" cm="1">
        <f t="array" ref="AE147">SUBSTITUTE(INDEX($H$113:$AQ$113, , MATCH($D147, $54:$54, 0)-7),"-","")</f>
        <v>異常</v>
      </c>
      <c r="AF147" s="147"/>
      <c r="AG147" s="148"/>
      <c r="AH147" s="143" t="s">
        <v>1114</v>
      </c>
      <c r="AI147" s="144"/>
      <c r="AJ147" s="144"/>
      <c r="AK147" s="144"/>
      <c r="AL147" s="144"/>
      <c r="AM147" s="144"/>
      <c r="AN147" s="144"/>
      <c r="AO147" s="144"/>
      <c r="AP147" s="144"/>
      <c r="AQ147" s="145"/>
      <c r="AS147" s="69" t="str" cm="1">
        <f t="array" ref="AS147">SUBSTITUTE(TEXT(INDEX($H$116:$AQ$116,1,$D147),"000000"),"-","")</f>
        <v>230109</v>
      </c>
      <c r="AT147" s="70"/>
      <c r="AU147" s="71"/>
      <c r="AW147" s="73" t="str">
        <f>SUBSTITUTE(IF(VLOOKUP(AW$137,$AD$9:$AN$16,8,FALSE)=INDEX($E$60:$G$62,MATCH("●",INDEX($H$60:$AQ$62,,MATCH($D147,$54:$54,0)-7),0),1),"","sed -i "&amp;IF($AK$135="MacOS","'' ","")&amp;"'s#"&amp;AW$137&amp;"="""&amp;VLOOKUP(AW$137,$AD$9:$AN$16,8,FALSE)&amp;""""&amp;"#"&amp;AW$137&amp;"="&amp;""""&amp;INDEX($E$60:$G$62,MATCH("●",INDEX($H$60:$AQ$62,,MATCH($D147,$54:$54,0)-7),0),1)&amp;""""&amp;"#g'"&amp;" ${CONFIG_DIR}db_data_config.txt; export "&amp;AW$137&amp;"="&amp;""""&amp;INDEX($E$60:$G$62,MATCH("●",INDEX($H$60:$AQ$62,,MATCH($D147,$54:$54,0)-7),0),1)&amp;""";"),",",""",""")</f>
        <v/>
      </c>
      <c r="AX147" s="73" t="str">
        <f>SUBSTITUTE(IF(INDEX($E$60:$G$62,MATCH("●",INDEX($H$60:$AQ$62,,MATCH($D147,$54:$54,0)-7),0),1)=VLOOKUP(AX$137,$AD$9:$AN$16,8,FALSE),"","sed -i "&amp;IF($AK$135="MacOS","'' ","")&amp;"'s#"&amp;AX$137&amp;"="""&amp;INDEX($E$60:$G$62,MATCH("●",INDEX($H$60:$AQ$62,,MATCH($D147,$54:$54,0)-7),0),1)&amp;""""&amp;"#"&amp;AX$137&amp;"="&amp;""""&amp;VLOOKUP(AX$137,$AD$9:$AN$16,8,FALSE)&amp;""""&amp;"#g'"&amp;"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7" s="73" t="str">
        <f>SUBSTITUTE(IF(VLOOKUP(AY$137,$AD$9:$AN$16,8,FALSE)=INDEX($E$64:$G$69,MATCH("●",INDEX($H$64:$AQ$69,,MATCH($D147,$54:$54,0)-7),0),1),"","sed -i "&amp;IF($AK$135="MacOS","'' ","")&amp;"'s#"&amp;AY$137&amp;"="""&amp;VLOOKUP(AY$137,$AD$9:$AN$16,8,FALSE)&amp;""""&amp;"#"&amp;AY$137&amp;"="&amp;""""&amp;INDEX($E$64:$G$69,MATCH("●",INDEX($H$64:$AQ$69,,MATCH($D147,$54:$54,0)-7),0),1)&amp;""""&amp;"#g'"&amp;" ${CONFIG_DIR}db_data_config.txt; export "&amp;AY$137&amp;"="&amp;""""&amp;INDEX($E$64:$G$69,MATCH("●",INDEX($H$64:$AQ$69,,MATCH($D147,$54:$54,0)-7),0),1)&amp;""";"),",",""",""")</f>
        <v/>
      </c>
      <c r="AZ147" s="73" t="str">
        <f>SUBSTITUTE(IF(INDEX($E$64:$G$69,MATCH("●",INDEX($H$64:$AQ$69,,MATCH($D147,$54:$54,0)-7),0),1)=VLOOKUP(AZ$137,$AD$9:$AN$16,8,FALSE),"","sed -i "&amp;IF($AK$135="MacOS","'' ","")&amp;"'s#"&amp;AZ$137&amp;"="""&amp;INDEX($E$64:$G$69,MATCH("●",INDEX($H$64:$AQ$69,,MATCH($D147,$54:$54,0)-7),0),1)&amp;""""&amp;"#"&amp;AZ$137&amp;"="&amp;""""&amp;VLOOKUP(AZ$137,$AD$9:$AN$16,8,FALSE)&amp;""""&amp;"#g'"&amp;"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7" s="73" t="str">
        <f>SUBSTITUTE(IF(VLOOKUP(BA$137,$AD$9:$AN$16,8,FALSE)=INDEX($E$71:$G$78,MATCH("●",INDEX($H$71:$AQ$78,,MATCH($D147,$54:$54,0)-7),0),1),"","sed -i "&amp;IF($AK$135="MacOS","'' ","")&amp;"'s#"&amp;BA$137&amp;"="""&amp;VLOOKUP(BA$137,$AD$9:$AN$16,8,FALSE)&amp;""""&amp;"#"&amp;BA$137&amp;"="&amp;""""&amp;INDEX($E$71:$G$78,MATCH("●",INDEX($H$71:$AQ$78,,MATCH($D147,$54:$54,0)-7),0),1)&amp;""""&amp;"#g'"&amp;" ${CONFIG_DIR}db_data_config.txt; export "&amp;BA$137&amp;"="&amp;""""&amp;INDEX($E$71:$G$78,MATCH("●",INDEX($H$71:$AQ$78,,MATCH($D147,$54:$54,0)-7),0),1)&amp;""";"),",",""",""")</f>
        <v/>
      </c>
      <c r="BB147" s="73" t="str">
        <f>SUBSTITUTE(IF(INDEX($E$71:$G$78,MATCH("●",INDEX($H$71:$AQ$78,,MATCH($D147,$54:$54,0)-7),0),1)=VLOOKUP(BB$137,$AD$9:$AN$16,8,FALSE),"","sed -i "&amp;IF($AK$135="MacOS","'' ","")&amp;"'s#"&amp;BB$137&amp;"="""&amp;INDEX($E$71:$G$78,MATCH("●",INDEX($H$71:$AQ$78,,MATCH($D147,$54:$54,0)-7),0),1)&amp;""""&amp;"#"&amp;BB$137&amp;"="&amp;""""&amp;VLOOKUP(BB$137,$AD$9:$AN$16,8,FALSE)&amp;""""&amp;"#g'"&amp;"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7" s="73" t="str">
        <f>SUBSTITUTE(IF(VLOOKUP(BC$137,$AD$9:$AN$16,8,FALSE)=INDEX($E$80:$G$88,MATCH("●",INDEX($H$80:$AQ$88,,MATCH($D147,$54:$54,0)-7),0),1),"","sed -i "&amp;IF($AK$135="MacOS","'' ","")&amp;"'s#"&amp;BC$137&amp;"="""&amp;VLOOKUP(BC$137,$AD$9:$AN$16,8,FALSE)&amp;""""&amp;"#"&amp;BC$137&amp;"="&amp;""""&amp;INDEX($E$80:$G$88,MATCH("●",INDEX($H$80:$AQ$88,,MATCH($D147,$54:$54,0)-7),0),1)&amp;""""&amp;"#g'"&amp;" ${CONFIG_DIR}db_data_config.txt; export "&amp;BC$137&amp;"="&amp;""""&amp;INDEX($E$80:$G$88,MATCH("●",INDEX($H$80:$AQ$88,,MATCH($D147,$54:$54,0)-7),0),1)&amp;""";"),",",""",""")</f>
        <v/>
      </c>
      <c r="BD147" s="73" t="str">
        <f>SUBSTITUTE(IF(INDEX($E$80:$G$88,MATCH("●",INDEX($H$80:$AQ$88,,MATCH($D147,$54:$54,0)-7),0),1)=VLOOKUP(BD$137,$AD$9:$AN$16,8,FALSE),"","sed -i "&amp;IF($AK$135="MacOS","'' ","")&amp;"'s#"&amp;BD$137&amp;"="""&amp;INDEX($E$80:$G$88,MATCH("●",INDEX($H$80:$AQ$88,,MATCH($D147,$54:$54,0)-7),0),1)&amp;""""&amp;"#"&amp;BD$137&amp;"="&amp;""""&amp;VLOOKUP(BD$137,$AD$9:$AN$16,8,FALSE)&amp;""""&amp;"#g'"&amp;"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7" s="73" t="str">
        <f>SUBSTITUTE(IF(VLOOKUP(BE$137,$AD$9:$AN$16,8,FALSE)=INDEX($E$90:$G$93,MATCH("●",INDEX($H$90:$AQ$93,,MATCH($D147,$54:$54,0)-7),0),1),"","sed -i "&amp;IF($AK$135="MacOS","'' ","")&amp;"'s#"&amp;BE$137&amp;"="""&amp;VLOOKUP(BE$137,$AD$9:$AN$16,8,FALSE)&amp;""""&amp;"#"&amp;BE$137&amp;"="&amp;""""&amp;INDEX($E$90:$G$93,MATCH("●",INDEX($H$90:$AQ$93,,MATCH($D147,$54:$54,0)-7),0),1)&amp;""""&amp;"#g'"&amp;" ${CONFIG_DIR}db_data_config.txt; export "&amp;BE$137&amp;"="&amp;""""&amp;INDEX($E$90:$G$93,MATCH("●",INDEX($H$90:$AQ$93,,MATCH($D147,$54:$54,0)-7),0),1)&amp;""";"),",",""",""")</f>
        <v/>
      </c>
      <c r="BF147" s="73" t="str">
        <f>SUBSTITUTE(IF(INDEX($E$90:$G$93,MATCH("●",INDEX($H$90:$AQ$93,,MATCH($D147,$54:$54,0)-7),0),1)=VLOOKUP(BF$137,$AD$9:$AN$16,8,FALSE),"","sed -i "&amp;IF($AK$135="MacOS","'' ","")&amp;"'s#"&amp;BF$137&amp;"="""&amp;INDEX($E$90:$G$93,MATCH("●",INDEX($H$90:$AQ$93,,MATCH($D147,$54:$54,0)-7),0),1)&amp;""""&amp;"#"&amp;BF$137&amp;"="&amp;""""&amp;VLOOKUP(BF$137,$AD$9:$AN$16,8,FALSE)&amp;""""&amp;"#g'"&amp;"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7" s="73" t="str">
        <f>SUBSTITUTE(IF(VLOOKUP(BG$137,$AD$9:$AN$16,8,FALSE)=INDEX($E$95:$G$99,MATCH("●",INDEX($H$95:$AQ$99,,MATCH($D147,$54:$54,0)-7),0),1),"","sed -i "&amp;IF($AK$135="MacOS","'' ","")&amp;"'s#"&amp;BG$137&amp;"="""&amp;VLOOKUP(BG$137,$AD$9:$AN$16,8,FALSE)&amp;""""&amp;"#"&amp;BG$137&amp;"="&amp;""""&amp;INDEX($E$95:$G$99,MATCH("●",INDEX($H$95:$AQ$99,,MATCH($D147,$54:$54,0)-7),0),1)&amp;""""&amp;"#g'"&amp;" ${CONFIG_DIR}db_data_config.txt; export "&amp;BG$137&amp;"="&amp;""""&amp;INDEX($E$95:$G$99,MATCH("●",INDEX($H$95:$AQ$99,,MATCH($D147,$54:$54,0)-7),0),1)&amp;""";"),",",""",""")</f>
        <v/>
      </c>
      <c r="BH147" s="73" t="str">
        <f>SUBSTITUTE(IF(INDEX($E$95:$G$99,MATCH("●",INDEX($H$95:$AQ$99,,MATCH($D147,$54:$54,0)-7),0),1)=VLOOKUP(BH$137,$AD$9:$AN$16,8,FALSE),"","sed -i "&amp;IF($AK$135="MacOS","'' ","")&amp;"'s#"&amp;BH$137&amp;"="""&amp;INDEX($E$95:$G$99,MATCH("●",INDEX($H$95:$AQ$99,,MATCH($D147,$54:$54,0)-7),0),1)&amp;""""&amp;"#"&amp;BH$137&amp;"="&amp;""""&amp;VLOOKUP(BH$137,$AD$9:$AN$16,8,FALSE)&amp;""""&amp;"#g'"&amp;"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7" s="73" t="str">
        <f>SUBSTITUTE(IF(VLOOKUP(BI$137,$AD$9:$AN$16,8,FALSE)=INDEX($E$101:$G$105,MATCH("●",INDEX($H$101:$AQ$105,,MATCH($D147,$54:$54,0)-7),0),1),"","sed -i "&amp;IF($AK$135="MacOS","'' ","")&amp;"'s#"&amp;BI$137&amp;"="""&amp;VLOOKUP(BI$137,$AD$9:$AN$16,8,FALSE)&amp;""""&amp;"#"&amp;BI$137&amp;"="&amp;""""&amp;INDEX($E$101:$G$105,MATCH("●",INDEX($H$101:$AQ$105,,MATCH($D147,$54:$54,0)-7),0),1)&amp;""""&amp;"#g'"&amp;" ${CONFIG_DIR}db_data_config.txt; export "&amp;BI$137&amp;"="&amp;""""&amp;INDEX($E$101:$G$105,MATCH("●",INDEX($H$101:$AQ$105,,MATCH($D147,$54:$54,0)-7),0),1)&amp;""";"),",",""",""")</f>
        <v/>
      </c>
      <c r="BJ147" s="73" t="str">
        <f>SUBSTITUTE(IF(INDEX($E$101:$G$105,MATCH("●",INDEX($H$101:$AQ$105,,MATCH($D147,$54:$54,0)-7),0),1)=VLOOKUP(BJ$137,$AD$9:$AN$16,8,FALSE),"","sed -i "&amp;IF($AK$135="MacOS","'' ","")&amp;"'s#"&amp;BJ$137&amp;"="""&amp;INDEX($E$101:$G$105,MATCH("●",INDEX($H$101:$AQ$105,,MATCH($D147,$54:$54,0)-7),0),1)&amp;""""&amp;"#"&amp;BJ$137&amp;"="&amp;""""&amp;VLOOKUP(BJ$137,$AD$9:$AN$16,8,FALSE)&amp;""""&amp;"#g'"&amp;"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7" s="73" t="str">
        <f>SUBSTITUTE(IF(VLOOKUP(BK$137,$AD$9:$AN$16,8,FALSE)=INDEX($E$107:$G$111,MATCH("●",INDEX($H$107:$AQ$111,,MATCH($D147,$54:$54,0)-7),0),1),"","sed -i "&amp;IF($AK$135="MacOS","'' ","")&amp;"'s#"&amp;BK$137&amp;"="""&amp;VLOOKUP(BK$137,$AD$9:$AN$16,8,FALSE)&amp;""""&amp;"#"&amp;BK$137&amp;"="&amp;""""&amp;INDEX($E$107:$G$111,MATCH("●",INDEX($H$107:$AQ$111,,MATCH($D147,$54:$54,0)-7),0),1)&amp;""""&amp;"#g'"&amp;" ${CONFIG_DIR}db_data_config.txt; export "&amp;BK$137&amp;"="&amp;""""&amp;INDEX($E$107:$G$111,MATCH("●",INDEX($H$107:$AQ$111,,MATCH($D147,$54:$54,0)-7),0),1)&amp;""";"),",",""",""")</f>
        <v>sed -i '' 's#ROW_COUNTS="2"#ROW_COUNTS="なし"#g' ${CONFIG_DIR}db_data_config.txt; export ROW_COUNTS="なし";</v>
      </c>
      <c r="BL147" s="73" t="str">
        <f>SUBSTITUTE(IF(INDEX($E$107:$G$111,MATCH("●",INDEX($H$107:$AQ$111,,MATCH($D147,$54:$54,0)-7),0),1)=VLOOKUP(BL$137,$AD$9:$AN$16,8,FALSE),"","sed -i "&amp;IF($AK$135="MacOS","'' ","")&amp;"'s#"&amp;BL$137&amp;"="""&amp;INDEX($E$107:$G$111,MATCH("●",INDEX($H$107:$AQ$111,,MATCH($D147,$54:$54,0)-7),0),1)&amp;""""&amp;"#"&amp;BL$137&amp;"="&amp;""""&amp;VLOOKUP(BL$137,$AD$9:$AN$16,8,FALSE)&amp;""""&amp;"#g'"&amp;"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>sed -i '' 's#ROW_COUNTS="なし"#ROW_COUNTS="2"#g' ${CONFIG_DIR}db_data_config.txt; export ROW_COUNTS="2";</v>
      </c>
      <c r="BM147" s="60" t="s">
        <v>1107</v>
      </c>
    </row>
    <row r="148" spans="4:65" ht="36" customHeight="1">
      <c r="D148" s="138">
        <f t="shared" si="3"/>
        <v>10</v>
      </c>
      <c r="E148" s="139"/>
      <c r="F148" s="139"/>
      <c r="G148" s="140"/>
      <c r="H148" s="45" t="str">
        <f t="shared" ca="1" si="2"/>
        <v>clear; echo テストケース010; sed -i '' 's#FILE_NAME="testFile"#FILE_NAME="NONE"#g' ${CONFIG_DIR}db_data_config.txt; export FILE_NAME="NONE";sh ./script/db_check_sql_validate_config.sh; sed -i '' 's#FILE_NAME="NONE"#FILE_NAME="testFile"#g' ${CONFIG_DIR}db_data_config.txt; export FILE_NAME="testFile";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146" t="str" cm="1">
        <f t="array" ref="AE148">SUBSTITUTE(INDEX($H$113:$AQ$113, , MATCH($D148, $54:$54, 0)-7),"-","")</f>
        <v>正常</v>
      </c>
      <c r="AF148" s="147"/>
      <c r="AG148" s="148"/>
      <c r="AH148" s="143" t="s">
        <v>1116</v>
      </c>
      <c r="AI148" s="144"/>
      <c r="AJ148" s="144"/>
      <c r="AK148" s="144"/>
      <c r="AL148" s="144"/>
      <c r="AM148" s="144"/>
      <c r="AN148" s="144"/>
      <c r="AO148" s="144"/>
      <c r="AP148" s="144"/>
      <c r="AQ148" s="145"/>
      <c r="AS148" s="69" t="str" cm="1">
        <f t="array" ref="AS148">SUBSTITUTE(TEXT(INDEX($H$116:$AQ$116,1,$D148),"000000"),"-","")</f>
        <v>230001</v>
      </c>
      <c r="AT148" s="70"/>
      <c r="AU148" s="71"/>
      <c r="AW148" s="73" t="str">
        <f>SUBSTITUTE(IF(VLOOKUP(AW$137,$AD$9:$AN$16,8,FALSE)=INDEX($E$60:$G$62,MATCH("●",INDEX($H$60:$AQ$62,,MATCH($D148,$54:$54,0)-7),0),1),"","sed -i "&amp;IF($AK$135="MacOS","'' ","")&amp;"'s#"&amp;AW$137&amp;"="""&amp;VLOOKUP(AW$137,$AD$9:$AN$16,8,FALSE)&amp;""""&amp;"#"&amp;AW$137&amp;"="&amp;""""&amp;INDEX($E$60:$G$62,MATCH("●",INDEX($H$60:$AQ$62,,MATCH($D148,$54:$54,0)-7),0),1)&amp;""""&amp;"#g'"&amp;" ${CONFIG_DIR}db_data_config.txt; export "&amp;AW$137&amp;"="&amp;""""&amp;INDEX($E$60:$G$62,MATCH("●",INDEX($H$60:$AQ$62,,MATCH($D148,$54:$54,0)-7),0),1)&amp;""";"),",",""",""")</f>
        <v>sed -i '' 's#FILE_NAME="testFile"#FILE_NAME="NONE"#g' ${CONFIG_DIR}db_data_config.txt; export FILE_NAME="NONE";</v>
      </c>
      <c r="AX148" s="73" t="str">
        <f>SUBSTITUTE(IF(INDEX($E$60:$G$62,MATCH("●",INDEX($H$60:$AQ$62,,MATCH($D148,$54:$54,0)-7),0),1)=VLOOKUP(AX$137,$AD$9:$AN$16,8,FALSE),"","sed -i "&amp;IF($AK$135="MacOS","'' ","")&amp;"'s#"&amp;AX$137&amp;"="""&amp;INDEX($E$60:$G$62,MATCH("●",INDEX($H$60:$AQ$62,,MATCH($D148,$54:$54,0)-7),0),1)&amp;""""&amp;"#"&amp;AX$137&amp;"="&amp;""""&amp;VLOOKUP(AX$137,$AD$9:$AN$16,8,FALSE)&amp;""""&amp;"#g'"&amp;"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>sed -i '' 's#FILE_NAME="NONE"#FILE_NAME="testFile"#g' ${CONFIG_DIR}db_data_config.txt; export FILE_NAME="testFile";</v>
      </c>
      <c r="AY148" s="73" t="str">
        <f>SUBSTITUTE(IF(VLOOKUP(AY$137,$AD$9:$AN$16,8,FALSE)=INDEX($E$64:$G$69,MATCH("●",INDEX($H$64:$AQ$69,,MATCH($D148,$54:$54,0)-7),0),1),"","sed -i "&amp;IF($AK$135="MacOS","'' ","")&amp;"'s#"&amp;AY$137&amp;"="""&amp;VLOOKUP(AY$137,$AD$9:$AN$16,8,FALSE)&amp;""""&amp;"#"&amp;AY$137&amp;"="&amp;""""&amp;INDEX($E$64:$G$69,MATCH("●",INDEX($H$64:$AQ$69,,MATCH($D148,$54:$54,0)-7),0),1)&amp;""""&amp;"#g'"&amp;" ${CONFIG_DIR}db_data_config.txt; export "&amp;AY$137&amp;"="&amp;""""&amp;INDEX($E$64:$G$69,MATCH("●",INDEX($H$64:$AQ$69,,MATCH($D148,$54:$54,0)-7),0),1)&amp;""";"),",",""",""")</f>
        <v/>
      </c>
      <c r="AZ148" s="73" t="str">
        <f>SUBSTITUTE(IF(INDEX($E$64:$G$69,MATCH("●",INDEX($H$64:$AQ$69,,MATCH($D148,$54:$54,0)-7),0),1)=VLOOKUP(AZ$137,$AD$9:$AN$16,8,FALSE),"","sed -i "&amp;IF($AK$135="MacOS","'' ","")&amp;"'s#"&amp;AZ$137&amp;"="""&amp;INDEX($E$64:$G$69,MATCH("●",INDEX($H$64:$AQ$69,,MATCH($D148,$54:$54,0)-7),0),1)&amp;""""&amp;"#"&amp;AZ$137&amp;"="&amp;""""&amp;VLOOKUP(AZ$137,$AD$9:$AN$16,8,FALSE)&amp;""""&amp;"#g'"&amp;"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8" s="73" t="str">
        <f>SUBSTITUTE(IF(VLOOKUP(BA$137,$AD$9:$AN$16,8,FALSE)=INDEX($E$71:$G$78,MATCH("●",INDEX($H$71:$AQ$78,,MATCH($D148,$54:$54,0)-7),0),1),"","sed -i "&amp;IF($AK$135="MacOS","'' ","")&amp;"'s#"&amp;BA$137&amp;"="""&amp;VLOOKUP(BA$137,$AD$9:$AN$16,8,FALSE)&amp;""""&amp;"#"&amp;BA$137&amp;"="&amp;""""&amp;INDEX($E$71:$G$78,MATCH("●",INDEX($H$71:$AQ$78,,MATCH($D148,$54:$54,0)-7),0),1)&amp;""""&amp;"#g'"&amp;" ${CONFIG_DIR}db_data_config.txt; export "&amp;BA$137&amp;"="&amp;""""&amp;INDEX($E$71:$G$78,MATCH("●",INDEX($H$71:$AQ$78,,MATCH($D148,$54:$54,0)-7),0),1)&amp;""";"),",",""",""")</f>
        <v/>
      </c>
      <c r="BB148" s="73" t="str">
        <f>SUBSTITUTE(IF(INDEX($E$71:$G$78,MATCH("●",INDEX($H$71:$AQ$78,,MATCH($D148,$54:$54,0)-7),0),1)=VLOOKUP(BB$137,$AD$9:$AN$16,8,FALSE),"","sed -i "&amp;IF($AK$135="MacOS","'' ","")&amp;"'s#"&amp;BB$137&amp;"="""&amp;INDEX($E$71:$G$78,MATCH("●",INDEX($H$71:$AQ$78,,MATCH($D148,$54:$54,0)-7),0),1)&amp;""""&amp;"#"&amp;BB$137&amp;"="&amp;""""&amp;VLOOKUP(BB$137,$AD$9:$AN$16,8,FALSE)&amp;""""&amp;"#g'"&amp;"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8" s="73" t="str">
        <f>SUBSTITUTE(IF(VLOOKUP(BC$137,$AD$9:$AN$16,8,FALSE)=INDEX($E$80:$G$88,MATCH("●",INDEX($H$80:$AQ$88,,MATCH($D148,$54:$54,0)-7),0),1),"","sed -i "&amp;IF($AK$135="MacOS","'' ","")&amp;"'s#"&amp;BC$137&amp;"="""&amp;VLOOKUP(BC$137,$AD$9:$AN$16,8,FALSE)&amp;""""&amp;"#"&amp;BC$137&amp;"="&amp;""""&amp;INDEX($E$80:$G$88,MATCH("●",INDEX($H$80:$AQ$88,,MATCH($D148,$54:$54,0)-7),0),1)&amp;""""&amp;"#g'"&amp;" ${CONFIG_DIR}db_data_config.txt; export "&amp;BC$137&amp;"="&amp;""""&amp;INDEX($E$80:$G$88,MATCH("●",INDEX($H$80:$AQ$88,,MATCH($D148,$54:$54,0)-7),0),1)&amp;""";"),",",""",""")</f>
        <v/>
      </c>
      <c r="BD148" s="73" t="str">
        <f>SUBSTITUTE(IF(INDEX($E$80:$G$88,MATCH("●",INDEX($H$80:$AQ$88,,MATCH($D148,$54:$54,0)-7),0),1)=VLOOKUP(BD$137,$AD$9:$AN$16,8,FALSE),"","sed -i "&amp;IF($AK$135="MacOS","'' ","")&amp;"'s#"&amp;BD$137&amp;"="""&amp;INDEX($E$80:$G$88,MATCH("●",INDEX($H$80:$AQ$88,,MATCH($D148,$54:$54,0)-7),0),1)&amp;""""&amp;"#"&amp;BD$137&amp;"="&amp;""""&amp;VLOOKUP(BD$137,$AD$9:$AN$16,8,FALSE)&amp;""""&amp;"#g'"&amp;"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8" s="73" t="str">
        <f>SUBSTITUTE(IF(VLOOKUP(BE$137,$AD$9:$AN$16,8,FALSE)=INDEX($E$90:$G$93,MATCH("●",INDEX($H$90:$AQ$93,,MATCH($D148,$54:$54,0)-7),0),1),"","sed -i "&amp;IF($AK$135="MacOS","'' ","")&amp;"'s#"&amp;BE$137&amp;"="""&amp;VLOOKUP(BE$137,$AD$9:$AN$16,8,FALSE)&amp;""""&amp;"#"&amp;BE$137&amp;"="&amp;""""&amp;INDEX($E$90:$G$93,MATCH("●",INDEX($H$90:$AQ$93,,MATCH($D148,$54:$54,0)-7),0),1)&amp;""""&amp;"#g'"&amp;" ${CONFIG_DIR}db_data_config.txt; export "&amp;BE$137&amp;"="&amp;""""&amp;INDEX($E$90:$G$93,MATCH("●",INDEX($H$90:$AQ$93,,MATCH($D148,$54:$54,0)-7),0),1)&amp;""";"),",",""",""")</f>
        <v/>
      </c>
      <c r="BF148" s="73" t="str">
        <f>SUBSTITUTE(IF(INDEX($E$90:$G$93,MATCH("●",INDEX($H$90:$AQ$93,,MATCH($D148,$54:$54,0)-7),0),1)=VLOOKUP(BF$137,$AD$9:$AN$16,8,FALSE),"","sed -i "&amp;IF($AK$135="MacOS","'' ","")&amp;"'s#"&amp;BF$137&amp;"="""&amp;INDEX($E$90:$G$93,MATCH("●",INDEX($H$90:$AQ$93,,MATCH($D148,$54:$54,0)-7),0),1)&amp;""""&amp;"#"&amp;BF$137&amp;"="&amp;""""&amp;VLOOKUP(BF$137,$AD$9:$AN$16,8,FALSE)&amp;""""&amp;"#g'"&amp;"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8" s="73" t="str">
        <f>SUBSTITUTE(IF(VLOOKUP(BG$137,$AD$9:$AN$16,8,FALSE)=INDEX($E$95:$G$99,MATCH("●",INDEX($H$95:$AQ$99,,MATCH($D148,$54:$54,0)-7),0),1),"","sed -i "&amp;IF($AK$135="MacOS","'' ","")&amp;"'s#"&amp;BG$137&amp;"="""&amp;VLOOKUP(BG$137,$AD$9:$AN$16,8,FALSE)&amp;""""&amp;"#"&amp;BG$137&amp;"="&amp;""""&amp;INDEX($E$95:$G$99,MATCH("●",INDEX($H$95:$AQ$99,,MATCH($D148,$54:$54,0)-7),0),1)&amp;""""&amp;"#g'"&amp;" ${CONFIG_DIR}db_data_config.txt; export "&amp;BG$137&amp;"="&amp;""""&amp;INDEX($E$95:$G$99,MATCH("●",INDEX($H$95:$AQ$99,,MATCH($D148,$54:$54,0)-7),0),1)&amp;""";"),",",""",""")</f>
        <v/>
      </c>
      <c r="BH148" s="73" t="str">
        <f>SUBSTITUTE(IF(INDEX($E$95:$G$99,MATCH("●",INDEX($H$95:$AQ$99,,MATCH($D148,$54:$54,0)-7),0),1)=VLOOKUP(BH$137,$AD$9:$AN$16,8,FALSE),"","sed -i "&amp;IF($AK$135="MacOS","'' ","")&amp;"'s#"&amp;BH$137&amp;"="""&amp;INDEX($E$95:$G$99,MATCH("●",INDEX($H$95:$AQ$99,,MATCH($D148,$54:$54,0)-7),0),1)&amp;""""&amp;"#"&amp;BH$137&amp;"="&amp;""""&amp;VLOOKUP(BH$137,$AD$9:$AN$16,8,FALSE)&amp;""""&amp;"#g'"&amp;"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8" s="73" t="str">
        <f>SUBSTITUTE(IF(VLOOKUP(BI$137,$AD$9:$AN$16,8,FALSE)=INDEX($E$101:$G$105,MATCH("●",INDEX($H$101:$AQ$105,,MATCH($D148,$54:$54,0)-7),0),1),"","sed -i "&amp;IF($AK$135="MacOS","'' ","")&amp;"'s#"&amp;BI$137&amp;"="""&amp;VLOOKUP(BI$137,$AD$9:$AN$16,8,FALSE)&amp;""""&amp;"#"&amp;BI$137&amp;"="&amp;""""&amp;INDEX($E$101:$G$105,MATCH("●",INDEX($H$101:$AQ$105,,MATCH($D148,$54:$54,0)-7),0),1)&amp;""""&amp;"#g'"&amp;" ${CONFIG_DIR}db_data_config.txt; export "&amp;BI$137&amp;"="&amp;""""&amp;INDEX($E$101:$G$105,MATCH("●",INDEX($H$101:$AQ$105,,MATCH($D148,$54:$54,0)-7),0),1)&amp;""";"),",",""",""")</f>
        <v/>
      </c>
      <c r="BJ148" s="73" t="str">
        <f>SUBSTITUTE(IF(INDEX($E$101:$G$105,MATCH("●",INDEX($H$101:$AQ$105,,MATCH($D148,$54:$54,0)-7),0),1)=VLOOKUP(BJ$137,$AD$9:$AN$16,8,FALSE),"","sed -i "&amp;IF($AK$135="MacOS","'' ","")&amp;"'s#"&amp;BJ$137&amp;"="""&amp;INDEX($E$101:$G$105,MATCH("●",INDEX($H$101:$AQ$105,,MATCH($D148,$54:$54,0)-7),0),1)&amp;""""&amp;"#"&amp;BJ$137&amp;"="&amp;""""&amp;VLOOKUP(BJ$137,$AD$9:$AN$16,8,FALSE)&amp;""""&amp;"#g'"&amp;"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8" s="73" t="str">
        <f>SUBSTITUTE(IF(VLOOKUP(BK$137,$AD$9:$AN$16,8,FALSE)=INDEX($E$107:$G$111,MATCH("●",INDEX($H$107:$AQ$111,,MATCH($D148,$54:$54,0)-7),0),1),"","sed -i "&amp;IF($AK$135="MacOS","'' ","")&amp;"'s#"&amp;BK$137&amp;"="""&amp;VLOOKUP(BK$137,$AD$9:$AN$16,8,FALSE)&amp;""""&amp;"#"&amp;BK$137&amp;"="&amp;""""&amp;INDEX($E$107:$G$111,MATCH("●",INDEX($H$107:$AQ$111,,MATCH($D148,$54:$54,0)-7),0),1)&amp;""""&amp;"#g'"&amp;" ${CONFIG_DIR}db_data_config.txt; export "&amp;BK$137&amp;"="&amp;""""&amp;INDEX($E$107:$G$111,MATCH("●",INDEX($H$107:$AQ$111,,MATCH($D148,$54:$54,0)-7),0),1)&amp;""";"),",",""",""")</f>
        <v/>
      </c>
      <c r="BL148" s="73" t="str">
        <f>SUBSTITUTE(IF(INDEX($E$107:$G$111,MATCH("●",INDEX($H$107:$AQ$111,,MATCH($D148,$54:$54,0)-7),0),1)=VLOOKUP(BL$137,$AD$9:$AN$16,8,FALSE),"","sed -i "&amp;IF($AK$135="MacOS","'' ","")&amp;"'s#"&amp;BL$137&amp;"="""&amp;INDEX($E$107:$G$111,MATCH("●",INDEX($H$107:$AQ$111,,MATCH($D148,$54:$54,0)-7),0),1)&amp;""""&amp;"#"&amp;BL$137&amp;"="&amp;""""&amp;VLOOKUP(BL$137,$AD$9:$AN$16,8,FALSE)&amp;""""&amp;"#g'"&amp;"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8" s="60" t="s">
        <v>1107</v>
      </c>
    </row>
    <row r="149" spans="4:65" ht="36" customHeight="1">
      <c r="D149" s="138">
        <f t="shared" si="3"/>
        <v>11</v>
      </c>
      <c r="E149" s="139"/>
      <c r="F149" s="139"/>
      <c r="G149" s="140"/>
      <c r="H149" s="45" t="str">
        <f t="shared" ca="1" si="2"/>
        <v xml:space="preserve">clear; echo テストケース011; sh ./script/db_check_sql_validate_config.sh; 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146" t="str" cm="1">
        <f t="array" ref="AE149">SUBSTITUTE(INDEX($H$113:$AQ$113, , MATCH($D149, $54:$54, 0)-7),"-","")</f>
        <v>正常</v>
      </c>
      <c r="AF149" s="147"/>
      <c r="AG149" s="148"/>
      <c r="AH149" s="143" t="s">
        <v>1117</v>
      </c>
      <c r="AI149" s="144"/>
      <c r="AJ149" s="144"/>
      <c r="AK149" s="144"/>
      <c r="AL149" s="144"/>
      <c r="AM149" s="144"/>
      <c r="AN149" s="144"/>
      <c r="AO149" s="144"/>
      <c r="AP149" s="144"/>
      <c r="AQ149" s="145"/>
      <c r="AS149" s="69" t="str" cm="1">
        <f t="array" ref="AS149">SUBSTITUTE(TEXT(INDEX($H$116:$AQ$116,1,$D149),"000000"),"-","")</f>
        <v>230001</v>
      </c>
      <c r="AT149" s="70"/>
      <c r="AU149" s="71"/>
      <c r="AW149" s="73" t="str">
        <f>SUBSTITUTE(IF(VLOOKUP(AW$137,$AD$9:$AN$16,8,FALSE)=INDEX($E$60:$G$62,MATCH("●",INDEX($H$60:$AQ$62,,MATCH($D149,$54:$54,0)-7),0),1),"","sed -i "&amp;IF($AK$135="MacOS","'' ","")&amp;"'s#"&amp;AW$137&amp;"="""&amp;VLOOKUP(AW$137,$AD$9:$AN$16,8,FALSE)&amp;""""&amp;"#"&amp;AW$137&amp;"="&amp;""""&amp;INDEX($E$60:$G$62,MATCH("●",INDEX($H$60:$AQ$62,,MATCH($D149,$54:$54,0)-7),0),1)&amp;""""&amp;"#g'"&amp;" ${CONFIG_DIR}db_data_config.txt; export "&amp;AW$137&amp;"="&amp;""""&amp;INDEX($E$60:$G$62,MATCH("●",INDEX($H$60:$AQ$62,,MATCH($D149,$54:$54,0)-7),0),1)&amp;""";"),",",""",""")</f>
        <v/>
      </c>
      <c r="AX149" s="73" t="str">
        <f>SUBSTITUTE(IF(INDEX($E$60:$G$62,MATCH("●",INDEX($H$60:$AQ$62,,MATCH($D149,$54:$54,0)-7),0),1)=VLOOKUP(AX$137,$AD$9:$AN$16,8,FALSE),"","sed -i "&amp;IF($AK$135="MacOS","'' ","")&amp;"'s#"&amp;AX$137&amp;"="""&amp;INDEX($E$60:$G$62,MATCH("●",INDEX($H$60:$AQ$62,,MATCH($D149,$54:$54,0)-7),0),1)&amp;""""&amp;"#"&amp;AX$137&amp;"="&amp;""""&amp;VLOOKUP(AX$137,$AD$9:$AN$16,8,FALSE)&amp;""""&amp;"#g'"&amp;"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9" s="73" t="str">
        <f>SUBSTITUTE(IF(VLOOKUP(AY$137,$AD$9:$AN$16,8,FALSE)=INDEX($E$64:$G$69,MATCH("●",INDEX($H$64:$AQ$69,,MATCH($D149,$54:$54,0)-7),0),1),"","sed -i "&amp;IF($AK$135="MacOS","'' ","")&amp;"'s#"&amp;AY$137&amp;"="""&amp;VLOOKUP(AY$137,$AD$9:$AN$16,8,FALSE)&amp;""""&amp;"#"&amp;AY$137&amp;"="&amp;""""&amp;INDEX($E$64:$G$69,MATCH("●",INDEX($H$64:$AQ$69,,MATCH($D149,$54:$54,0)-7),0),1)&amp;""""&amp;"#g'"&amp;" ${CONFIG_DIR}db_data_config.txt; export "&amp;AY$137&amp;"="&amp;""""&amp;INDEX($E$64:$G$69,MATCH("●",INDEX($H$64:$AQ$69,,MATCH($D149,$54:$54,0)-7),0),1)&amp;""";"),",",""",""")</f>
        <v/>
      </c>
      <c r="AZ149" s="73" t="str">
        <f>SUBSTITUTE(IF(INDEX($E$64:$G$69,MATCH("●",INDEX($H$64:$AQ$69,,MATCH($D149,$54:$54,0)-7),0),1)=VLOOKUP(AZ$137,$AD$9:$AN$16,8,FALSE),"","sed -i "&amp;IF($AK$135="MacOS","'' ","")&amp;"'s#"&amp;AZ$137&amp;"="""&amp;INDEX($E$64:$G$69,MATCH("●",INDEX($H$64:$AQ$69,,MATCH($D149,$54:$54,0)-7),0),1)&amp;""""&amp;"#"&amp;AZ$137&amp;"="&amp;""""&amp;VLOOKUP(AZ$137,$AD$9:$AN$16,8,FALSE)&amp;""""&amp;"#g'"&amp;"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9" s="73" t="str">
        <f>SUBSTITUTE(IF(VLOOKUP(BA$137,$AD$9:$AN$16,8,FALSE)=INDEX($E$71:$G$78,MATCH("●",INDEX($H$71:$AQ$78,,MATCH($D149,$54:$54,0)-7),0),1),"","sed -i "&amp;IF($AK$135="MacOS","'' ","")&amp;"'s#"&amp;BA$137&amp;"="""&amp;VLOOKUP(BA$137,$AD$9:$AN$16,8,FALSE)&amp;""""&amp;"#"&amp;BA$137&amp;"="&amp;""""&amp;INDEX($E$71:$G$78,MATCH("●",INDEX($H$71:$AQ$78,,MATCH($D149,$54:$54,0)-7),0),1)&amp;""""&amp;"#g'"&amp;" ${CONFIG_DIR}db_data_config.txt; export "&amp;BA$137&amp;"="&amp;""""&amp;INDEX($E$71:$G$78,MATCH("●",INDEX($H$71:$AQ$78,,MATCH($D149,$54:$54,0)-7),0),1)&amp;""";"),",",""",""")</f>
        <v/>
      </c>
      <c r="BB149" s="73" t="str">
        <f>SUBSTITUTE(IF(INDEX($E$71:$G$78,MATCH("●",INDEX($H$71:$AQ$78,,MATCH($D149,$54:$54,0)-7),0),1)=VLOOKUP(BB$137,$AD$9:$AN$16,8,FALSE),"","sed -i "&amp;IF($AK$135="MacOS","'' ","")&amp;"'s#"&amp;BB$137&amp;"="""&amp;INDEX($E$71:$G$78,MATCH("●",INDEX($H$71:$AQ$78,,MATCH($D149,$54:$54,0)-7),0),1)&amp;""""&amp;"#"&amp;BB$137&amp;"="&amp;""""&amp;VLOOKUP(BB$137,$AD$9:$AN$16,8,FALSE)&amp;""""&amp;"#g'"&amp;"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9" s="73" t="str">
        <f>SUBSTITUTE(IF(VLOOKUP(BC$137,$AD$9:$AN$16,8,FALSE)=INDEX($E$80:$G$88,MATCH("●",INDEX($H$80:$AQ$88,,MATCH($D149,$54:$54,0)-7),0),1),"","sed -i "&amp;IF($AK$135="MacOS","'' ","")&amp;"'s#"&amp;BC$137&amp;"="""&amp;VLOOKUP(BC$137,$AD$9:$AN$16,8,FALSE)&amp;""""&amp;"#"&amp;BC$137&amp;"="&amp;""""&amp;INDEX($E$80:$G$88,MATCH("●",INDEX($H$80:$AQ$88,,MATCH($D149,$54:$54,0)-7),0),1)&amp;""""&amp;"#g'"&amp;" ${CONFIG_DIR}db_data_config.txt; export "&amp;BC$137&amp;"="&amp;""""&amp;INDEX($E$80:$G$88,MATCH("●",INDEX($H$80:$AQ$88,,MATCH($D149,$54:$54,0)-7),0),1)&amp;""";"),",",""",""")</f>
        <v/>
      </c>
      <c r="BD149" s="73" t="str">
        <f>SUBSTITUTE(IF(INDEX($E$80:$G$88,MATCH("●",INDEX($H$80:$AQ$88,,MATCH($D149,$54:$54,0)-7),0),1)=VLOOKUP(BD$137,$AD$9:$AN$16,8,FALSE),"","sed -i "&amp;IF($AK$135="MacOS","'' ","")&amp;"'s#"&amp;BD$137&amp;"="""&amp;INDEX($E$80:$G$88,MATCH("●",INDEX($H$80:$AQ$88,,MATCH($D149,$54:$54,0)-7),0),1)&amp;""""&amp;"#"&amp;BD$137&amp;"="&amp;""""&amp;VLOOKUP(BD$137,$AD$9:$AN$16,8,FALSE)&amp;""""&amp;"#g'"&amp;"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9" s="73" t="str">
        <f>SUBSTITUTE(IF(VLOOKUP(BE$137,$AD$9:$AN$16,8,FALSE)=INDEX($E$90:$G$93,MATCH("●",INDEX($H$90:$AQ$93,,MATCH($D149,$54:$54,0)-7),0),1),"","sed -i "&amp;IF($AK$135="MacOS","'' ","")&amp;"'s#"&amp;BE$137&amp;"="""&amp;VLOOKUP(BE$137,$AD$9:$AN$16,8,FALSE)&amp;""""&amp;"#"&amp;BE$137&amp;"="&amp;""""&amp;INDEX($E$90:$G$93,MATCH("●",INDEX($H$90:$AQ$93,,MATCH($D149,$54:$54,0)-7),0),1)&amp;""""&amp;"#g'"&amp;" ${CONFIG_DIR}db_data_config.txt; export "&amp;BE$137&amp;"="&amp;""""&amp;INDEX($E$90:$G$93,MATCH("●",INDEX($H$90:$AQ$93,,MATCH($D149,$54:$54,0)-7),0),1)&amp;""";"),",",""",""")</f>
        <v/>
      </c>
      <c r="BF149" s="73" t="str">
        <f>SUBSTITUTE(IF(INDEX($E$90:$G$93,MATCH("●",INDEX($H$90:$AQ$93,,MATCH($D149,$54:$54,0)-7),0),1)=VLOOKUP(BF$137,$AD$9:$AN$16,8,FALSE),"","sed -i "&amp;IF($AK$135="MacOS","'' ","")&amp;"'s#"&amp;BF$137&amp;"="""&amp;INDEX($E$90:$G$93,MATCH("●",INDEX($H$90:$AQ$93,,MATCH($D149,$54:$54,0)-7),0),1)&amp;""""&amp;"#"&amp;BF$137&amp;"="&amp;""""&amp;VLOOKUP(BF$137,$AD$9:$AN$16,8,FALSE)&amp;""""&amp;"#g'"&amp;"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9" s="73" t="str">
        <f>SUBSTITUTE(IF(VLOOKUP(BG$137,$AD$9:$AN$16,8,FALSE)=INDEX($E$95:$G$99,MATCH("●",INDEX($H$95:$AQ$99,,MATCH($D149,$54:$54,0)-7),0),1),"","sed -i "&amp;IF($AK$135="MacOS","'' ","")&amp;"'s#"&amp;BG$137&amp;"="""&amp;VLOOKUP(BG$137,$AD$9:$AN$16,8,FALSE)&amp;""""&amp;"#"&amp;BG$137&amp;"="&amp;""""&amp;INDEX($E$95:$G$99,MATCH("●",INDEX($H$95:$AQ$99,,MATCH($D149,$54:$54,0)-7),0),1)&amp;""""&amp;"#g'"&amp;" ${CONFIG_DIR}db_data_config.txt; export "&amp;BG$137&amp;"="&amp;""""&amp;INDEX($E$95:$G$99,MATCH("●",INDEX($H$95:$AQ$99,,MATCH($D149,$54:$54,0)-7),0),1)&amp;""";"),",",""",""")</f>
        <v/>
      </c>
      <c r="BH149" s="73" t="str">
        <f>SUBSTITUTE(IF(INDEX($E$95:$G$99,MATCH("●",INDEX($H$95:$AQ$99,,MATCH($D149,$54:$54,0)-7),0),1)=VLOOKUP(BH$137,$AD$9:$AN$16,8,FALSE),"","sed -i "&amp;IF($AK$135="MacOS","'' ","")&amp;"'s#"&amp;BH$137&amp;"="""&amp;INDEX($E$95:$G$99,MATCH("●",INDEX($H$95:$AQ$99,,MATCH($D149,$54:$54,0)-7),0),1)&amp;""""&amp;"#"&amp;BH$137&amp;"="&amp;""""&amp;VLOOKUP(BH$137,$AD$9:$AN$16,8,FALSE)&amp;""""&amp;"#g'"&amp;"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9" s="73" t="str">
        <f>SUBSTITUTE(IF(VLOOKUP(BI$137,$AD$9:$AN$16,8,FALSE)=INDEX($E$101:$G$105,MATCH("●",INDEX($H$101:$AQ$105,,MATCH($D149,$54:$54,0)-7),0),1),"","sed -i "&amp;IF($AK$135="MacOS","'' ","")&amp;"'s#"&amp;BI$137&amp;"="""&amp;VLOOKUP(BI$137,$AD$9:$AN$16,8,FALSE)&amp;""""&amp;"#"&amp;BI$137&amp;"="&amp;""""&amp;INDEX($E$101:$G$105,MATCH("●",INDEX($H$101:$AQ$105,,MATCH($D149,$54:$54,0)-7),0),1)&amp;""""&amp;"#g'"&amp;" ${CONFIG_DIR}db_data_config.txt; export "&amp;BI$137&amp;"="&amp;""""&amp;INDEX($E$101:$G$105,MATCH("●",INDEX($H$101:$AQ$105,,MATCH($D149,$54:$54,0)-7),0),1)&amp;""";"),",",""",""")</f>
        <v/>
      </c>
      <c r="BJ149" s="73" t="str">
        <f>SUBSTITUTE(IF(INDEX($E$101:$G$105,MATCH("●",INDEX($H$101:$AQ$105,,MATCH($D149,$54:$54,0)-7),0),1)=VLOOKUP(BJ$137,$AD$9:$AN$16,8,FALSE),"","sed -i "&amp;IF($AK$135="MacOS","'' ","")&amp;"'s#"&amp;BJ$137&amp;"="""&amp;INDEX($E$101:$G$105,MATCH("●",INDEX($H$101:$AQ$105,,MATCH($D149,$54:$54,0)-7),0),1)&amp;""""&amp;"#"&amp;BJ$137&amp;"="&amp;""""&amp;VLOOKUP(BJ$137,$AD$9:$AN$16,8,FALSE)&amp;""""&amp;"#g'"&amp;"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9" s="73" t="str">
        <f>SUBSTITUTE(IF(VLOOKUP(BK$137,$AD$9:$AN$16,8,FALSE)=INDEX($E$107:$G$111,MATCH("●",INDEX($H$107:$AQ$111,,MATCH($D149,$54:$54,0)-7),0),1),"","sed -i "&amp;IF($AK$135="MacOS","'' ","")&amp;"'s#"&amp;BK$137&amp;"="""&amp;VLOOKUP(BK$137,$AD$9:$AN$16,8,FALSE)&amp;""""&amp;"#"&amp;BK$137&amp;"="&amp;""""&amp;INDEX($E$107:$G$111,MATCH("●",INDEX($H$107:$AQ$111,,MATCH($D149,$54:$54,0)-7),0),1)&amp;""""&amp;"#g'"&amp;" ${CONFIG_DIR}db_data_config.txt; export "&amp;BK$137&amp;"="&amp;""""&amp;INDEX($E$107:$G$111,MATCH("●",INDEX($H$107:$AQ$111,,MATCH($D149,$54:$54,0)-7),0),1)&amp;""";"),",",""",""")</f>
        <v/>
      </c>
      <c r="BL149" s="73" t="str">
        <f>SUBSTITUTE(IF(INDEX($E$107:$G$111,MATCH("●",INDEX($H$107:$AQ$111,,MATCH($D149,$54:$54,0)-7),0),1)=VLOOKUP(BL$137,$AD$9:$AN$16,8,FALSE),"","sed -i "&amp;IF($AK$135="MacOS","'' ","")&amp;"'s#"&amp;BL$137&amp;"="""&amp;INDEX($E$107:$G$111,MATCH("●",INDEX($H$107:$AQ$111,,MATCH($D149,$54:$54,0)-7),0),1)&amp;""""&amp;"#"&amp;BL$137&amp;"="&amp;""""&amp;VLOOKUP(BL$137,$AD$9:$AN$16,8,FALSE)&amp;""""&amp;"#g'"&amp;"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9" s="60" t="s">
        <v>1107</v>
      </c>
    </row>
    <row r="150" spans="4:65" ht="36" customHeight="1">
      <c r="D150" s="138">
        <f t="shared" si="3"/>
        <v>12</v>
      </c>
      <c r="E150" s="139"/>
      <c r="F150" s="139"/>
      <c r="G150" s="140"/>
      <c r="H150" s="45" t="str">
        <f t="shared" ca="1" si="2"/>
        <v>clear; echo テストケース012; sed -i '' 's#FILE_EXTENSION=".csv"#FILE_EXTENSION=".tsv"#g' ${CONFIG_DIR}db_data_config.txt; export FILE_EXTENSION=".tsv";sh ./script/db_check_sql_validate_config.sh; sed -i '' 's#FILE_EXTENSION=".tsv"#FILE_EXTENSION=".csv"#g' ${CONFIG_DIR}db_data_config.txt;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146" t="str" cm="1">
        <f t="array" ref="AE150">SUBSTITUTE(INDEX($H$113:$AQ$113, , MATCH($D150, $54:$54, 0)-7),"-","")</f>
        <v>正常</v>
      </c>
      <c r="AF150" s="147"/>
      <c r="AG150" s="148"/>
      <c r="AH150" s="143" t="s">
        <v>1118</v>
      </c>
      <c r="AI150" s="144"/>
      <c r="AJ150" s="144"/>
      <c r="AK150" s="144"/>
      <c r="AL150" s="144"/>
      <c r="AM150" s="144"/>
      <c r="AN150" s="144"/>
      <c r="AO150" s="144"/>
      <c r="AP150" s="144"/>
      <c r="AQ150" s="145"/>
      <c r="AS150" s="69" t="str" cm="1">
        <f t="array" ref="AS150">SUBSTITUTE(TEXT(INDEX($H$116:$AQ$116,1,$D150),"000000"),"-","")</f>
        <v>230001</v>
      </c>
      <c r="AT150" s="70"/>
      <c r="AU150" s="71"/>
      <c r="AW150" s="73" t="str">
        <f>SUBSTITUTE(IF(VLOOKUP(AW$137,$AD$9:$AN$16,8,FALSE)=INDEX($E$60:$G$62,MATCH("●",INDEX($H$60:$AQ$62,,MATCH($D150,$54:$54,0)-7),0),1),"","sed -i "&amp;IF($AK$135="MacOS","'' ","")&amp;"'s#"&amp;AW$137&amp;"="""&amp;VLOOKUP(AW$137,$AD$9:$AN$16,8,FALSE)&amp;""""&amp;"#"&amp;AW$137&amp;"="&amp;""""&amp;INDEX($E$60:$G$62,MATCH("●",INDEX($H$60:$AQ$62,,MATCH($D150,$54:$54,0)-7),0),1)&amp;""""&amp;"#g'"&amp;" ${CONFIG_DIR}db_data_config.txt; export "&amp;AW$137&amp;"="&amp;""""&amp;INDEX($E$60:$G$62,MATCH("●",INDEX($H$60:$AQ$62,,MATCH($D150,$54:$54,0)-7),0),1)&amp;""";"),",",""",""")</f>
        <v/>
      </c>
      <c r="AX150" s="73" t="str">
        <f>SUBSTITUTE(IF(INDEX($E$60:$G$62,MATCH("●",INDEX($H$60:$AQ$62,,MATCH($D150,$54:$54,0)-7),0),1)=VLOOKUP(AX$137,$AD$9:$AN$16,8,FALSE),"","sed -i "&amp;IF($AK$135="MacOS","'' ","")&amp;"'s#"&amp;AX$137&amp;"="""&amp;INDEX($E$60:$G$62,MATCH("●",INDEX($H$60:$AQ$62,,MATCH($D150,$54:$54,0)-7),0),1)&amp;""""&amp;"#"&amp;AX$137&amp;"="&amp;""""&amp;VLOOKUP(AX$137,$AD$9:$AN$16,8,FALSE)&amp;""""&amp;"#g'"&amp;"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0" s="73" t="str">
        <f>SUBSTITUTE(IF(VLOOKUP(AY$137,$AD$9:$AN$16,8,FALSE)=INDEX($E$64:$G$69,MATCH("●",INDEX($H$64:$AQ$69,,MATCH($D150,$54:$54,0)-7),0),1),"","sed -i "&amp;IF($AK$135="MacOS","'' ","")&amp;"'s#"&amp;AY$137&amp;"="""&amp;VLOOKUP(AY$137,$AD$9:$AN$16,8,FALSE)&amp;""""&amp;"#"&amp;AY$137&amp;"="&amp;""""&amp;INDEX($E$64:$G$69,MATCH("●",INDEX($H$64:$AQ$69,,MATCH($D150,$54:$54,0)-7),0),1)&amp;""""&amp;"#g'"&amp;" ${CONFIG_DIR}db_data_config.txt; export "&amp;AY$137&amp;"="&amp;""""&amp;INDEX($E$64:$G$69,MATCH("●",INDEX($H$64:$AQ$69,,MATCH($D150,$54:$54,0)-7),0),1)&amp;""";"),",",""",""")</f>
        <v>sed -i '' 's#FILE_EXTENSION=".csv"#FILE_EXTENSION=".tsv"#g' ${CONFIG_DIR}db_data_config.txt; export FILE_EXTENSION=".tsv";</v>
      </c>
      <c r="AZ150" s="73" t="str">
        <f>SUBSTITUTE(IF(INDEX($E$64:$G$69,MATCH("●",INDEX($H$64:$AQ$69,,MATCH($D150,$54:$54,0)-7),0),1)=VLOOKUP(AZ$137,$AD$9:$AN$16,8,FALSE),"","sed -i "&amp;IF($AK$135="MacOS","'' ","")&amp;"'s#"&amp;AZ$137&amp;"="""&amp;INDEX($E$64:$G$69,MATCH("●",INDEX($H$64:$AQ$69,,MATCH($D150,$54:$54,0)-7),0),1)&amp;""""&amp;"#"&amp;AZ$137&amp;"="&amp;""""&amp;VLOOKUP(AZ$137,$AD$9:$AN$16,8,FALSE)&amp;""""&amp;"#g'"&amp;"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's#FILE_EXTENSION=".tsv"#FILE_EXTENSION=".csv"#g' ${CONFIG_DIR}db_data_config.txt; export FILE_EXTENSION=".csv";</v>
      </c>
      <c r="BA150" s="73" t="str">
        <f>SUBSTITUTE(IF(VLOOKUP(BA$137,$AD$9:$AN$16,8,FALSE)=INDEX($E$71:$G$78,MATCH("●",INDEX($H$71:$AQ$78,,MATCH($D150,$54:$54,0)-7),0),1),"","sed -i "&amp;IF($AK$135="MacOS","'' ","")&amp;"'s#"&amp;BA$137&amp;"="""&amp;VLOOKUP(BA$137,$AD$9:$AN$16,8,FALSE)&amp;""""&amp;"#"&amp;BA$137&amp;"="&amp;""""&amp;INDEX($E$71:$G$78,MATCH("●",INDEX($H$71:$AQ$78,,MATCH($D150,$54:$54,0)-7),0),1)&amp;""""&amp;"#g'"&amp;" ${CONFIG_DIR}db_data_config.txt; export "&amp;BA$137&amp;"="&amp;""""&amp;INDEX($E$71:$G$78,MATCH("●",INDEX($H$71:$AQ$78,,MATCH($D150,$54:$54,0)-7),0),1)&amp;""";"),",",""",""")</f>
        <v/>
      </c>
      <c r="BB150" s="73" t="str">
        <f>SUBSTITUTE(IF(INDEX($E$71:$G$78,MATCH("●",INDEX($H$71:$AQ$78,,MATCH($D150,$54:$54,0)-7),0),1)=VLOOKUP(BB$137,$AD$9:$AN$16,8,FALSE),"","sed -i "&amp;IF($AK$135="MacOS","'' ","")&amp;"'s#"&amp;BB$137&amp;"="""&amp;INDEX($E$71:$G$78,MATCH("●",INDEX($H$71:$AQ$78,,MATCH($D150,$54:$54,0)-7),0),1)&amp;""""&amp;"#"&amp;BB$137&amp;"="&amp;""""&amp;VLOOKUP(BB$137,$AD$9:$AN$16,8,FALSE)&amp;""""&amp;"#g'"&amp;"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0" s="73" t="str">
        <f>SUBSTITUTE(IF(VLOOKUP(BC$137,$AD$9:$AN$16,8,FALSE)=INDEX($E$80:$G$88,MATCH("●",INDEX($H$80:$AQ$88,,MATCH($D150,$54:$54,0)-7),0),1),"","sed -i "&amp;IF($AK$135="MacOS","'' ","")&amp;"'s#"&amp;BC$137&amp;"="""&amp;VLOOKUP(BC$137,$AD$9:$AN$16,8,FALSE)&amp;""""&amp;"#"&amp;BC$137&amp;"="&amp;""""&amp;INDEX($E$80:$G$88,MATCH("●",INDEX($H$80:$AQ$88,,MATCH($D150,$54:$54,0)-7),0),1)&amp;""""&amp;"#g'"&amp;" ${CONFIG_DIR}db_data_config.txt; export "&amp;BC$137&amp;"="&amp;""""&amp;INDEX($E$80:$G$88,MATCH("●",INDEX($H$80:$AQ$88,,MATCH($D150,$54:$54,0)-7),0),1)&amp;""";"),",",""",""")</f>
        <v/>
      </c>
      <c r="BD150" s="73" t="str">
        <f>SUBSTITUTE(IF(INDEX($E$80:$G$88,MATCH("●",INDEX($H$80:$AQ$88,,MATCH($D150,$54:$54,0)-7),0),1)=VLOOKUP(BD$137,$AD$9:$AN$16,8,FALSE),"","sed -i "&amp;IF($AK$135="MacOS","'' ","")&amp;"'s#"&amp;BD$137&amp;"="""&amp;INDEX($E$80:$G$88,MATCH("●",INDEX($H$80:$AQ$88,,MATCH($D150,$54:$54,0)-7),0),1)&amp;""""&amp;"#"&amp;BD$137&amp;"="&amp;""""&amp;VLOOKUP(BD$137,$AD$9:$AN$16,8,FALSE)&amp;""""&amp;"#g'"&amp;"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0" s="73" t="str">
        <f>SUBSTITUTE(IF(VLOOKUP(BE$137,$AD$9:$AN$16,8,FALSE)=INDEX($E$90:$G$93,MATCH("●",INDEX($H$90:$AQ$93,,MATCH($D150,$54:$54,0)-7),0),1),"","sed -i "&amp;IF($AK$135="MacOS","'' ","")&amp;"'s#"&amp;BE$137&amp;"="""&amp;VLOOKUP(BE$137,$AD$9:$AN$16,8,FALSE)&amp;""""&amp;"#"&amp;BE$137&amp;"="&amp;""""&amp;INDEX($E$90:$G$93,MATCH("●",INDEX($H$90:$AQ$93,,MATCH($D150,$54:$54,0)-7),0),1)&amp;""""&amp;"#g'"&amp;" ${CONFIG_DIR}db_data_config.txt; export "&amp;BE$137&amp;"="&amp;""""&amp;INDEX($E$90:$G$93,MATCH("●",INDEX($H$90:$AQ$93,,MATCH($D150,$54:$54,0)-7),0),1)&amp;""";"),",",""",""")</f>
        <v/>
      </c>
      <c r="BF150" s="73" t="str">
        <f>SUBSTITUTE(IF(INDEX($E$90:$G$93,MATCH("●",INDEX($H$90:$AQ$93,,MATCH($D150,$54:$54,0)-7),0),1)=VLOOKUP(BF$137,$AD$9:$AN$16,8,FALSE),"","sed -i "&amp;IF($AK$135="MacOS","'' ","")&amp;"'s#"&amp;BF$137&amp;"="""&amp;INDEX($E$90:$G$93,MATCH("●",INDEX($H$90:$AQ$93,,MATCH($D150,$54:$54,0)-7),0),1)&amp;""""&amp;"#"&amp;BF$137&amp;"="&amp;""""&amp;VLOOKUP(BF$137,$AD$9:$AN$16,8,FALSE)&amp;""""&amp;"#g'"&amp;"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0" s="73" t="str">
        <f>SUBSTITUTE(IF(VLOOKUP(BG$137,$AD$9:$AN$16,8,FALSE)=INDEX($E$95:$G$99,MATCH("●",INDEX($H$95:$AQ$99,,MATCH($D150,$54:$54,0)-7),0),1),"","sed -i "&amp;IF($AK$135="MacOS","'' ","")&amp;"'s#"&amp;BG$137&amp;"="""&amp;VLOOKUP(BG$137,$AD$9:$AN$16,8,FALSE)&amp;""""&amp;"#"&amp;BG$137&amp;"="&amp;""""&amp;INDEX($E$95:$G$99,MATCH("●",INDEX($H$95:$AQ$99,,MATCH($D150,$54:$54,0)-7),0),1)&amp;""""&amp;"#g'"&amp;" ${CONFIG_DIR}db_data_config.txt; export "&amp;BG$137&amp;"="&amp;""""&amp;INDEX($E$95:$G$99,MATCH("●",INDEX($H$95:$AQ$99,,MATCH($D150,$54:$54,0)-7),0),1)&amp;""";"),",",""",""")</f>
        <v/>
      </c>
      <c r="BH150" s="73" t="str">
        <f>SUBSTITUTE(IF(INDEX($E$95:$G$99,MATCH("●",INDEX($H$95:$AQ$99,,MATCH($D150,$54:$54,0)-7),0),1)=VLOOKUP(BH$137,$AD$9:$AN$16,8,FALSE),"","sed -i "&amp;IF($AK$135="MacOS","'' ","")&amp;"'s#"&amp;BH$137&amp;"="""&amp;INDEX($E$95:$G$99,MATCH("●",INDEX($H$95:$AQ$99,,MATCH($D150,$54:$54,0)-7),0),1)&amp;""""&amp;"#"&amp;BH$137&amp;"="&amp;""""&amp;VLOOKUP(BH$137,$AD$9:$AN$16,8,FALSE)&amp;""""&amp;"#g'"&amp;"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0" s="73" t="str">
        <f>SUBSTITUTE(IF(VLOOKUP(BI$137,$AD$9:$AN$16,8,FALSE)=INDEX($E$101:$G$105,MATCH("●",INDEX($H$101:$AQ$105,,MATCH($D150,$54:$54,0)-7),0),1),"","sed -i "&amp;IF($AK$135="MacOS","'' ","")&amp;"'s#"&amp;BI$137&amp;"="""&amp;VLOOKUP(BI$137,$AD$9:$AN$16,8,FALSE)&amp;""""&amp;"#"&amp;BI$137&amp;"="&amp;""""&amp;INDEX($E$101:$G$105,MATCH("●",INDEX($H$101:$AQ$105,,MATCH($D150,$54:$54,0)-7),0),1)&amp;""""&amp;"#g'"&amp;" ${CONFIG_DIR}db_data_config.txt; export "&amp;BI$137&amp;"="&amp;""""&amp;INDEX($E$101:$G$105,MATCH("●",INDEX($H$101:$AQ$105,,MATCH($D150,$54:$54,0)-7),0),1)&amp;""";"),",",""",""")</f>
        <v/>
      </c>
      <c r="BJ150" s="73" t="str">
        <f>SUBSTITUTE(IF(INDEX($E$101:$G$105,MATCH("●",INDEX($H$101:$AQ$105,,MATCH($D150,$54:$54,0)-7),0),1)=VLOOKUP(BJ$137,$AD$9:$AN$16,8,FALSE),"","sed -i "&amp;IF($AK$135="MacOS","'' ","")&amp;"'s#"&amp;BJ$137&amp;"="""&amp;INDEX($E$101:$G$105,MATCH("●",INDEX($H$101:$AQ$105,,MATCH($D150,$54:$54,0)-7),0),1)&amp;""""&amp;"#"&amp;BJ$137&amp;"="&amp;""""&amp;VLOOKUP(BJ$137,$AD$9:$AN$16,8,FALSE)&amp;""""&amp;"#g'"&amp;"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0" s="73" t="str">
        <f>SUBSTITUTE(IF(VLOOKUP(BK$137,$AD$9:$AN$16,8,FALSE)=INDEX($E$107:$G$111,MATCH("●",INDEX($H$107:$AQ$111,,MATCH($D150,$54:$54,0)-7),0),1),"","sed -i "&amp;IF($AK$135="MacOS","'' ","")&amp;"'s#"&amp;BK$137&amp;"="""&amp;VLOOKUP(BK$137,$AD$9:$AN$16,8,FALSE)&amp;""""&amp;"#"&amp;BK$137&amp;"="&amp;""""&amp;INDEX($E$107:$G$111,MATCH("●",INDEX($H$107:$AQ$111,,MATCH($D150,$54:$54,0)-7),0),1)&amp;""""&amp;"#g'"&amp;" ${CONFIG_DIR}db_data_config.txt; export "&amp;BK$137&amp;"="&amp;""""&amp;INDEX($E$107:$G$111,MATCH("●",INDEX($H$107:$AQ$111,,MATCH($D150,$54:$54,0)-7),0),1)&amp;""";"),",",""",""")</f>
        <v/>
      </c>
      <c r="BL150" s="73" t="str">
        <f>SUBSTITUTE(IF(INDEX($E$107:$G$111,MATCH("●",INDEX($H$107:$AQ$111,,MATCH($D150,$54:$54,0)-7),0),1)=VLOOKUP(BL$137,$AD$9:$AN$16,8,FALSE),"","sed -i "&amp;IF($AK$135="MacOS","'' ","")&amp;"'s#"&amp;BL$137&amp;"="""&amp;INDEX($E$107:$G$111,MATCH("●",INDEX($H$107:$AQ$111,,MATCH($D150,$54:$54,0)-7),0),1)&amp;""""&amp;"#"&amp;BL$137&amp;"="&amp;""""&amp;VLOOKUP(BL$137,$AD$9:$AN$16,8,FALSE)&amp;""""&amp;"#g'"&amp;"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0" s="60" t="s">
        <v>1107</v>
      </c>
    </row>
    <row r="151" spans="4:65" ht="36" customHeight="1">
      <c r="D151" s="138">
        <f t="shared" si="3"/>
        <v>13</v>
      </c>
      <c r="E151" s="139"/>
      <c r="F151" s="139"/>
      <c r="G151" s="140"/>
      <c r="H151" s="45" t="str">
        <f t="shared" ca="1" si="2"/>
        <v>clear; echo テストケース013; sed -i '' 's#FILE_EXTENSION=".csv"#FILE_EXTENSION=".txt"#g' ${CONFIG_DIR}db_data_config.txt; export FILE_EXTENSION=".txt";sh ./script/db_check_sql_validate_config.sh; sed -i '' 's#FILE_EXTENSION=".txt"#FILE_EXTENSION=".csv"#g' ${CONFIG_DIR}db_data_config.txt; export FILE_EXTENSION=".csv";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146" t="str" cm="1">
        <f t="array" ref="AE151">SUBSTITUTE(INDEX($H$113:$AQ$113, , MATCH($D151, $54:$54, 0)-7),"-","")</f>
        <v>正常</v>
      </c>
      <c r="AF151" s="147"/>
      <c r="AG151" s="148"/>
      <c r="AH151" s="143" t="s">
        <v>1119</v>
      </c>
      <c r="AI151" s="144"/>
      <c r="AJ151" s="144"/>
      <c r="AK151" s="144"/>
      <c r="AL151" s="144"/>
      <c r="AM151" s="144"/>
      <c r="AN151" s="144"/>
      <c r="AO151" s="144"/>
      <c r="AP151" s="144"/>
      <c r="AQ151" s="145"/>
      <c r="AS151" s="69" t="str" cm="1">
        <f t="array" ref="AS151">SUBSTITUTE(TEXT(INDEX($H$116:$AQ$116,1,$D151),"000000"),"-","")</f>
        <v>230001</v>
      </c>
      <c r="AT151" s="70"/>
      <c r="AU151" s="71"/>
      <c r="AW151" s="73" t="str">
        <f>SUBSTITUTE(IF(VLOOKUP(AW$137,$AD$9:$AN$16,8,FALSE)=INDEX($E$60:$G$62,MATCH("●",INDEX($H$60:$AQ$62,,MATCH($D151,$54:$54,0)-7),0),1),"","sed -i "&amp;IF($AK$135="MacOS","'' ","")&amp;"'s#"&amp;AW$137&amp;"="""&amp;VLOOKUP(AW$137,$AD$9:$AN$16,8,FALSE)&amp;""""&amp;"#"&amp;AW$137&amp;"="&amp;""""&amp;INDEX($E$60:$G$62,MATCH("●",INDEX($H$60:$AQ$62,,MATCH($D151,$54:$54,0)-7),0),1)&amp;""""&amp;"#g'"&amp;" ${CONFIG_DIR}db_data_config.txt; export "&amp;AW$137&amp;"="&amp;""""&amp;INDEX($E$60:$G$62,MATCH("●",INDEX($H$60:$AQ$62,,MATCH($D151,$54:$54,0)-7),0),1)&amp;""";"),",",""",""")</f>
        <v/>
      </c>
      <c r="AX151" s="73" t="str">
        <f>SUBSTITUTE(IF(INDEX($E$60:$G$62,MATCH("●",INDEX($H$60:$AQ$62,,MATCH($D151,$54:$54,0)-7),0),1)=VLOOKUP(AX$137,$AD$9:$AN$16,8,FALSE),"","sed -i "&amp;IF($AK$135="MacOS","'' ","")&amp;"'s#"&amp;AX$137&amp;"="""&amp;INDEX($E$60:$G$62,MATCH("●",INDEX($H$60:$AQ$62,,MATCH($D151,$54:$54,0)-7),0),1)&amp;""""&amp;"#"&amp;AX$137&amp;"="&amp;""""&amp;VLOOKUP(AX$137,$AD$9:$AN$16,8,FALSE)&amp;""""&amp;"#g'"&amp;"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1" s="73" t="str">
        <f>SUBSTITUTE(IF(VLOOKUP(AY$137,$AD$9:$AN$16,8,FALSE)=INDEX($E$64:$G$69,MATCH("●",INDEX($H$64:$AQ$69,,MATCH($D151,$54:$54,0)-7),0),1),"","sed -i "&amp;IF($AK$135="MacOS","'' ","")&amp;"'s#"&amp;AY$137&amp;"="""&amp;VLOOKUP(AY$137,$AD$9:$AN$16,8,FALSE)&amp;""""&amp;"#"&amp;AY$137&amp;"="&amp;""""&amp;INDEX($E$64:$G$69,MATCH("●",INDEX($H$64:$AQ$69,,MATCH($D151,$54:$54,0)-7),0),1)&amp;""""&amp;"#g'"&amp;" ${CONFIG_DIR}db_data_config.txt; export "&amp;AY$137&amp;"="&amp;""""&amp;INDEX($E$64:$G$69,MATCH("●",INDEX($H$64:$AQ$69,,MATCH($D151,$54:$54,0)-7),0),1)&amp;""";"),",",""",""")</f>
        <v>sed -i '' 's#FILE_EXTENSION=".csv"#FILE_EXTENSION=".txt"#g' ${CONFIG_DIR}db_data_config.txt; export FILE_EXTENSION=".txt";</v>
      </c>
      <c r="AZ151" s="73" t="str">
        <f>SUBSTITUTE(IF(INDEX($E$64:$G$69,MATCH("●",INDEX($H$64:$AQ$69,,MATCH($D151,$54:$54,0)-7),0),1)=VLOOKUP(AZ$137,$AD$9:$AN$16,8,FALSE),"","sed -i "&amp;IF($AK$135="MacOS","'' ","")&amp;"'s#"&amp;AZ$137&amp;"="""&amp;INDEX($E$64:$G$69,MATCH("●",INDEX($H$64:$AQ$69,,MATCH($D151,$54:$54,0)-7),0),1)&amp;""""&amp;"#"&amp;AZ$137&amp;"="&amp;""""&amp;VLOOKUP(AZ$137,$AD$9:$AN$16,8,FALSE)&amp;""""&amp;"#g'"&amp;"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's#FILE_EXTENSION=".txt"#FILE_EXTENSION=".csv"#g' ${CONFIG_DIR}db_data_config.txt; export FILE_EXTENSION=".csv";</v>
      </c>
      <c r="BA151" s="73" t="str">
        <f>SUBSTITUTE(IF(VLOOKUP(BA$137,$AD$9:$AN$16,8,FALSE)=INDEX($E$71:$G$78,MATCH("●",INDEX($H$71:$AQ$78,,MATCH($D151,$54:$54,0)-7),0),1),"","sed -i "&amp;IF($AK$135="MacOS","'' ","")&amp;"'s#"&amp;BA$137&amp;"="""&amp;VLOOKUP(BA$137,$AD$9:$AN$16,8,FALSE)&amp;""""&amp;"#"&amp;BA$137&amp;"="&amp;""""&amp;INDEX($E$71:$G$78,MATCH("●",INDEX($H$71:$AQ$78,,MATCH($D151,$54:$54,0)-7),0),1)&amp;""""&amp;"#g'"&amp;" ${CONFIG_DIR}db_data_config.txt; export "&amp;BA$137&amp;"="&amp;""""&amp;INDEX($E$71:$G$78,MATCH("●",INDEX($H$71:$AQ$78,,MATCH($D151,$54:$54,0)-7),0),1)&amp;""";"),",",""",""")</f>
        <v/>
      </c>
      <c r="BB151" s="73" t="str">
        <f>SUBSTITUTE(IF(INDEX($E$71:$G$78,MATCH("●",INDEX($H$71:$AQ$78,,MATCH($D151,$54:$54,0)-7),0),1)=VLOOKUP(BB$137,$AD$9:$AN$16,8,FALSE),"","sed -i "&amp;IF($AK$135="MacOS","'' ","")&amp;"'s#"&amp;BB$137&amp;"="""&amp;INDEX($E$71:$G$78,MATCH("●",INDEX($H$71:$AQ$78,,MATCH($D151,$54:$54,0)-7),0),1)&amp;""""&amp;"#"&amp;BB$137&amp;"="&amp;""""&amp;VLOOKUP(BB$137,$AD$9:$AN$16,8,FALSE)&amp;""""&amp;"#g'"&amp;"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1" s="73" t="str">
        <f>SUBSTITUTE(IF(VLOOKUP(BC$137,$AD$9:$AN$16,8,FALSE)=INDEX($E$80:$G$88,MATCH("●",INDEX($H$80:$AQ$88,,MATCH($D151,$54:$54,0)-7),0),1),"","sed -i "&amp;IF($AK$135="MacOS","'' ","")&amp;"'s#"&amp;BC$137&amp;"="""&amp;VLOOKUP(BC$137,$AD$9:$AN$16,8,FALSE)&amp;""""&amp;"#"&amp;BC$137&amp;"="&amp;""""&amp;INDEX($E$80:$G$88,MATCH("●",INDEX($H$80:$AQ$88,,MATCH($D151,$54:$54,0)-7),0),1)&amp;""""&amp;"#g'"&amp;" ${CONFIG_DIR}db_data_config.txt; export "&amp;BC$137&amp;"="&amp;""""&amp;INDEX($E$80:$G$88,MATCH("●",INDEX($H$80:$AQ$88,,MATCH($D151,$54:$54,0)-7),0),1)&amp;""";"),",",""",""")</f>
        <v/>
      </c>
      <c r="BD151" s="73" t="str">
        <f>SUBSTITUTE(IF(INDEX($E$80:$G$88,MATCH("●",INDEX($H$80:$AQ$88,,MATCH($D151,$54:$54,0)-7),0),1)=VLOOKUP(BD$137,$AD$9:$AN$16,8,FALSE),"","sed -i "&amp;IF($AK$135="MacOS","'' ","")&amp;"'s#"&amp;BD$137&amp;"="""&amp;INDEX($E$80:$G$88,MATCH("●",INDEX($H$80:$AQ$88,,MATCH($D151,$54:$54,0)-7),0),1)&amp;""""&amp;"#"&amp;BD$137&amp;"="&amp;""""&amp;VLOOKUP(BD$137,$AD$9:$AN$16,8,FALSE)&amp;""""&amp;"#g'"&amp;"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1" s="73" t="str">
        <f>SUBSTITUTE(IF(VLOOKUP(BE$137,$AD$9:$AN$16,8,FALSE)=INDEX($E$90:$G$93,MATCH("●",INDEX($H$90:$AQ$93,,MATCH($D151,$54:$54,0)-7),0),1),"","sed -i "&amp;IF($AK$135="MacOS","'' ","")&amp;"'s#"&amp;BE$137&amp;"="""&amp;VLOOKUP(BE$137,$AD$9:$AN$16,8,FALSE)&amp;""""&amp;"#"&amp;BE$137&amp;"="&amp;""""&amp;INDEX($E$90:$G$93,MATCH("●",INDEX($H$90:$AQ$93,,MATCH($D151,$54:$54,0)-7),0),1)&amp;""""&amp;"#g'"&amp;" ${CONFIG_DIR}db_data_config.txt; export "&amp;BE$137&amp;"="&amp;""""&amp;INDEX($E$90:$G$93,MATCH("●",INDEX($H$90:$AQ$93,,MATCH($D151,$54:$54,0)-7),0),1)&amp;""";"),",",""",""")</f>
        <v/>
      </c>
      <c r="BF151" s="73" t="str">
        <f>SUBSTITUTE(IF(INDEX($E$90:$G$93,MATCH("●",INDEX($H$90:$AQ$93,,MATCH($D151,$54:$54,0)-7),0),1)=VLOOKUP(BF$137,$AD$9:$AN$16,8,FALSE),"","sed -i "&amp;IF($AK$135="MacOS","'' ","")&amp;"'s#"&amp;BF$137&amp;"="""&amp;INDEX($E$90:$G$93,MATCH("●",INDEX($H$90:$AQ$93,,MATCH($D151,$54:$54,0)-7),0),1)&amp;""""&amp;"#"&amp;BF$137&amp;"="&amp;""""&amp;VLOOKUP(BF$137,$AD$9:$AN$16,8,FALSE)&amp;""""&amp;"#g'"&amp;"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1" s="73" t="str">
        <f>SUBSTITUTE(IF(VLOOKUP(BG$137,$AD$9:$AN$16,8,FALSE)=INDEX($E$95:$G$99,MATCH("●",INDEX($H$95:$AQ$99,,MATCH($D151,$54:$54,0)-7),0),1),"","sed -i "&amp;IF($AK$135="MacOS","'' ","")&amp;"'s#"&amp;BG$137&amp;"="""&amp;VLOOKUP(BG$137,$AD$9:$AN$16,8,FALSE)&amp;""""&amp;"#"&amp;BG$137&amp;"="&amp;""""&amp;INDEX($E$95:$G$99,MATCH("●",INDEX($H$95:$AQ$99,,MATCH($D151,$54:$54,0)-7),0),1)&amp;""""&amp;"#g'"&amp;" ${CONFIG_DIR}db_data_config.txt; export "&amp;BG$137&amp;"="&amp;""""&amp;INDEX($E$95:$G$99,MATCH("●",INDEX($H$95:$AQ$99,,MATCH($D151,$54:$54,0)-7),0),1)&amp;""";"),",",""",""")</f>
        <v/>
      </c>
      <c r="BH151" s="73" t="str">
        <f>SUBSTITUTE(IF(INDEX($E$95:$G$99,MATCH("●",INDEX($H$95:$AQ$99,,MATCH($D151,$54:$54,0)-7),0),1)=VLOOKUP(BH$137,$AD$9:$AN$16,8,FALSE),"","sed -i "&amp;IF($AK$135="MacOS","'' ","")&amp;"'s#"&amp;BH$137&amp;"="""&amp;INDEX($E$95:$G$99,MATCH("●",INDEX($H$95:$AQ$99,,MATCH($D151,$54:$54,0)-7),0),1)&amp;""""&amp;"#"&amp;BH$137&amp;"="&amp;""""&amp;VLOOKUP(BH$137,$AD$9:$AN$16,8,FALSE)&amp;""""&amp;"#g'"&amp;"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1" s="73" t="str">
        <f>SUBSTITUTE(IF(VLOOKUP(BI$137,$AD$9:$AN$16,8,FALSE)=INDEX($E$101:$G$105,MATCH("●",INDEX($H$101:$AQ$105,,MATCH($D151,$54:$54,0)-7),0),1),"","sed -i "&amp;IF($AK$135="MacOS","'' ","")&amp;"'s#"&amp;BI$137&amp;"="""&amp;VLOOKUP(BI$137,$AD$9:$AN$16,8,FALSE)&amp;""""&amp;"#"&amp;BI$137&amp;"="&amp;""""&amp;INDEX($E$101:$G$105,MATCH("●",INDEX($H$101:$AQ$105,,MATCH($D151,$54:$54,0)-7),0),1)&amp;""""&amp;"#g'"&amp;" ${CONFIG_DIR}db_data_config.txt; export "&amp;BI$137&amp;"="&amp;""""&amp;INDEX($E$101:$G$105,MATCH("●",INDEX($H$101:$AQ$105,,MATCH($D151,$54:$54,0)-7),0),1)&amp;""";"),",",""",""")</f>
        <v/>
      </c>
      <c r="BJ151" s="73" t="str">
        <f>SUBSTITUTE(IF(INDEX($E$101:$G$105,MATCH("●",INDEX($H$101:$AQ$105,,MATCH($D151,$54:$54,0)-7),0),1)=VLOOKUP(BJ$137,$AD$9:$AN$16,8,FALSE),"","sed -i "&amp;IF($AK$135="MacOS","'' ","")&amp;"'s#"&amp;BJ$137&amp;"="""&amp;INDEX($E$101:$G$105,MATCH("●",INDEX($H$101:$AQ$105,,MATCH($D151,$54:$54,0)-7),0),1)&amp;""""&amp;"#"&amp;BJ$137&amp;"="&amp;""""&amp;VLOOKUP(BJ$137,$AD$9:$AN$16,8,FALSE)&amp;""""&amp;"#g'"&amp;"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1" s="73" t="str">
        <f>SUBSTITUTE(IF(VLOOKUP(BK$137,$AD$9:$AN$16,8,FALSE)=INDEX($E$107:$G$111,MATCH("●",INDEX($H$107:$AQ$111,,MATCH($D151,$54:$54,0)-7),0),1),"","sed -i "&amp;IF($AK$135="MacOS","'' ","")&amp;"'s#"&amp;BK$137&amp;"="""&amp;VLOOKUP(BK$137,$AD$9:$AN$16,8,FALSE)&amp;""""&amp;"#"&amp;BK$137&amp;"="&amp;""""&amp;INDEX($E$107:$G$111,MATCH("●",INDEX($H$107:$AQ$111,,MATCH($D151,$54:$54,0)-7),0),1)&amp;""""&amp;"#g'"&amp;" ${CONFIG_DIR}db_data_config.txt; export "&amp;BK$137&amp;"="&amp;""""&amp;INDEX($E$107:$G$111,MATCH("●",INDEX($H$107:$AQ$111,,MATCH($D151,$54:$54,0)-7),0),1)&amp;""";"),",",""",""")</f>
        <v/>
      </c>
      <c r="BL151" s="73" t="str">
        <f>SUBSTITUTE(IF(INDEX($E$107:$G$111,MATCH("●",INDEX($H$107:$AQ$111,,MATCH($D151,$54:$54,0)-7),0),1)=VLOOKUP(BL$137,$AD$9:$AN$16,8,FALSE),"","sed -i "&amp;IF($AK$135="MacOS","'' ","")&amp;"'s#"&amp;BL$137&amp;"="""&amp;INDEX($E$107:$G$111,MATCH("●",INDEX($H$107:$AQ$111,,MATCH($D151,$54:$54,0)-7),0),1)&amp;""""&amp;"#"&amp;BL$137&amp;"="&amp;""""&amp;VLOOKUP(BL$137,$AD$9:$AN$16,8,FALSE)&amp;""""&amp;"#g'"&amp;"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1" s="60" t="s">
        <v>1107</v>
      </c>
    </row>
    <row r="152" spans="4:65" ht="36" customHeight="1">
      <c r="D152" s="138">
        <f t="shared" si="3"/>
        <v>14</v>
      </c>
      <c r="E152" s="139"/>
      <c r="F152" s="139"/>
      <c r="G152" s="140"/>
      <c r="H152" s="45" t="str">
        <f t="shared" ca="1" si="2"/>
        <v>clear; echo テストケース014; sed -i '' 's#FILE_EXTENSION=".csv"#FILE_EXTENSION="NONE"#g' ${CONFIG_DIR}db_data_config.txt; export FILE_EXTENSION="NONE";sh ./script/db_check_sql_validate_config.sh; sed -i '' 's#FILE_EXTENSION="NONE"#FILE_EXTENSION=".csv"#g' ${CONFIG_DIR}db_data_config.txt; export FILE_EXTENSION=".csv";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146" t="str" cm="1">
        <f t="array" ref="AE152">SUBSTITUTE(INDEX($H$113:$AQ$113, , MATCH($D152, $54:$54, 0)-7),"-","")</f>
        <v>正常</v>
      </c>
      <c r="AF152" s="147"/>
      <c r="AG152" s="148"/>
      <c r="AH152" s="143" t="s">
        <v>1120</v>
      </c>
      <c r="AI152" s="144"/>
      <c r="AJ152" s="144"/>
      <c r="AK152" s="144"/>
      <c r="AL152" s="144"/>
      <c r="AM152" s="144"/>
      <c r="AN152" s="144"/>
      <c r="AO152" s="144"/>
      <c r="AP152" s="144"/>
      <c r="AQ152" s="145"/>
      <c r="AS152" s="69" t="str" cm="1">
        <f t="array" ref="AS152">SUBSTITUTE(TEXT(INDEX($H$116:$AQ$116,1,$D152),"000000"),"-","")</f>
        <v>230001</v>
      </c>
      <c r="AT152" s="70"/>
      <c r="AU152" s="71"/>
      <c r="AW152" s="73" t="str">
        <f>SUBSTITUTE(IF(VLOOKUP(AW$137,$AD$9:$AN$16,8,FALSE)=INDEX($E$60:$G$62,MATCH("●",INDEX($H$60:$AQ$62,,MATCH($D152,$54:$54,0)-7),0),1),"","sed -i "&amp;IF($AK$135="MacOS","'' ","")&amp;"'s#"&amp;AW$137&amp;"="""&amp;VLOOKUP(AW$137,$AD$9:$AN$16,8,FALSE)&amp;""""&amp;"#"&amp;AW$137&amp;"="&amp;""""&amp;INDEX($E$60:$G$62,MATCH("●",INDEX($H$60:$AQ$62,,MATCH($D152,$54:$54,0)-7),0),1)&amp;""""&amp;"#g'"&amp;" ${CONFIG_DIR}db_data_config.txt; export "&amp;AW$137&amp;"="&amp;""""&amp;INDEX($E$60:$G$62,MATCH("●",INDEX($H$60:$AQ$62,,MATCH($D152,$54:$54,0)-7),0),1)&amp;""";"),",",""",""")</f>
        <v/>
      </c>
      <c r="AX152" s="73" t="str">
        <f>SUBSTITUTE(IF(INDEX($E$60:$G$62,MATCH("●",INDEX($H$60:$AQ$62,,MATCH($D152,$54:$54,0)-7),0),1)=VLOOKUP(AX$137,$AD$9:$AN$16,8,FALSE),"","sed -i "&amp;IF($AK$135="MacOS","'' ","")&amp;"'s#"&amp;AX$137&amp;"="""&amp;INDEX($E$60:$G$62,MATCH("●",INDEX($H$60:$AQ$62,,MATCH($D152,$54:$54,0)-7),0),1)&amp;""""&amp;"#"&amp;AX$137&amp;"="&amp;""""&amp;VLOOKUP(AX$137,$AD$9:$AN$16,8,FALSE)&amp;""""&amp;"#g'"&amp;"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2" s="73" t="str">
        <f>SUBSTITUTE(IF(VLOOKUP(AY$137,$AD$9:$AN$16,8,FALSE)=INDEX($E$64:$G$69,MATCH("●",INDEX($H$64:$AQ$69,,MATCH($D152,$54:$54,0)-7),0),1),"","sed -i "&amp;IF($AK$135="MacOS","'' ","")&amp;"'s#"&amp;AY$137&amp;"="""&amp;VLOOKUP(AY$137,$AD$9:$AN$16,8,FALSE)&amp;""""&amp;"#"&amp;AY$137&amp;"="&amp;""""&amp;INDEX($E$64:$G$69,MATCH("●",INDEX($H$64:$AQ$69,,MATCH($D152,$54:$54,0)-7),0),1)&amp;""""&amp;"#g'"&amp;" ${CONFIG_DIR}db_data_config.txt; export "&amp;AY$137&amp;"="&amp;""""&amp;INDEX($E$64:$G$69,MATCH("●",INDEX($H$64:$AQ$69,,MATCH($D152,$54:$54,0)-7),0),1)&amp;""";"),",",""",""")</f>
        <v>sed -i '' 's#FILE_EXTENSION=".csv"#FILE_EXTENSION="NONE"#g' ${CONFIG_DIR}db_data_config.txt; export FILE_EXTENSION="NONE";</v>
      </c>
      <c r="AZ152" s="73" t="str">
        <f>SUBSTITUTE(IF(INDEX($E$64:$G$69,MATCH("●",INDEX($H$64:$AQ$69,,MATCH($D152,$54:$54,0)-7),0),1)=VLOOKUP(AZ$137,$AD$9:$AN$16,8,FALSE),"","sed -i "&amp;IF($AK$135="MacOS","'' ","")&amp;"'s#"&amp;AZ$137&amp;"="""&amp;INDEX($E$64:$G$69,MATCH("●",INDEX($H$64:$AQ$69,,MATCH($D152,$54:$54,0)-7),0),1)&amp;""""&amp;"#"&amp;AZ$137&amp;"="&amp;""""&amp;VLOOKUP(AZ$137,$AD$9:$AN$16,8,FALSE)&amp;""""&amp;"#g'"&amp;"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's#FILE_EXTENSION="NONE"#FILE_EXTENSION=".csv"#g' ${CONFIG_DIR}db_data_config.txt; export FILE_EXTENSION=".csv";</v>
      </c>
      <c r="BA152" s="73" t="str">
        <f>SUBSTITUTE(IF(VLOOKUP(BA$137,$AD$9:$AN$16,8,FALSE)=INDEX($E$71:$G$78,MATCH("●",INDEX($H$71:$AQ$78,,MATCH($D152,$54:$54,0)-7),0),1),"","sed -i "&amp;IF($AK$135="MacOS","'' ","")&amp;"'s#"&amp;BA$137&amp;"="""&amp;VLOOKUP(BA$137,$AD$9:$AN$16,8,FALSE)&amp;""""&amp;"#"&amp;BA$137&amp;"="&amp;""""&amp;INDEX($E$71:$G$78,MATCH("●",INDEX($H$71:$AQ$78,,MATCH($D152,$54:$54,0)-7),0),1)&amp;""""&amp;"#g'"&amp;" ${CONFIG_DIR}db_data_config.txt; export "&amp;BA$137&amp;"="&amp;""""&amp;INDEX($E$71:$G$78,MATCH("●",INDEX($H$71:$AQ$78,,MATCH($D152,$54:$54,0)-7),0),1)&amp;""";"),",",""",""")</f>
        <v/>
      </c>
      <c r="BB152" s="73" t="str">
        <f>SUBSTITUTE(IF(INDEX($E$71:$G$78,MATCH("●",INDEX($H$71:$AQ$78,,MATCH($D152,$54:$54,0)-7),0),1)=VLOOKUP(BB$137,$AD$9:$AN$16,8,FALSE),"","sed -i "&amp;IF($AK$135="MacOS","'' ","")&amp;"'s#"&amp;BB$137&amp;"="""&amp;INDEX($E$71:$G$78,MATCH("●",INDEX($H$71:$AQ$78,,MATCH($D152,$54:$54,0)-7),0),1)&amp;""""&amp;"#"&amp;BB$137&amp;"="&amp;""""&amp;VLOOKUP(BB$137,$AD$9:$AN$16,8,FALSE)&amp;""""&amp;"#g'"&amp;"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2" s="73" t="str">
        <f>SUBSTITUTE(IF(VLOOKUP(BC$137,$AD$9:$AN$16,8,FALSE)=INDEX($E$80:$G$88,MATCH("●",INDEX($H$80:$AQ$88,,MATCH($D152,$54:$54,0)-7),0),1),"","sed -i "&amp;IF($AK$135="MacOS","'' ","")&amp;"'s#"&amp;BC$137&amp;"="""&amp;VLOOKUP(BC$137,$AD$9:$AN$16,8,FALSE)&amp;""""&amp;"#"&amp;BC$137&amp;"="&amp;""""&amp;INDEX($E$80:$G$88,MATCH("●",INDEX($H$80:$AQ$88,,MATCH($D152,$54:$54,0)-7),0),1)&amp;""""&amp;"#g'"&amp;" ${CONFIG_DIR}db_data_config.txt; export "&amp;BC$137&amp;"="&amp;""""&amp;INDEX($E$80:$G$88,MATCH("●",INDEX($H$80:$AQ$88,,MATCH($D152,$54:$54,0)-7),0),1)&amp;""";"),",",""",""")</f>
        <v/>
      </c>
      <c r="BD152" s="73" t="str">
        <f>SUBSTITUTE(IF(INDEX($E$80:$G$88,MATCH("●",INDEX($H$80:$AQ$88,,MATCH($D152,$54:$54,0)-7),0),1)=VLOOKUP(BD$137,$AD$9:$AN$16,8,FALSE),"","sed -i "&amp;IF($AK$135="MacOS","'' ","")&amp;"'s#"&amp;BD$137&amp;"="""&amp;INDEX($E$80:$G$88,MATCH("●",INDEX($H$80:$AQ$88,,MATCH($D152,$54:$54,0)-7),0),1)&amp;""""&amp;"#"&amp;BD$137&amp;"="&amp;""""&amp;VLOOKUP(BD$137,$AD$9:$AN$16,8,FALSE)&amp;""""&amp;"#g'"&amp;"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2" s="73" t="str">
        <f>SUBSTITUTE(IF(VLOOKUP(BE$137,$AD$9:$AN$16,8,FALSE)=INDEX($E$90:$G$93,MATCH("●",INDEX($H$90:$AQ$93,,MATCH($D152,$54:$54,0)-7),0),1),"","sed -i "&amp;IF($AK$135="MacOS","'' ","")&amp;"'s#"&amp;BE$137&amp;"="""&amp;VLOOKUP(BE$137,$AD$9:$AN$16,8,FALSE)&amp;""""&amp;"#"&amp;BE$137&amp;"="&amp;""""&amp;INDEX($E$90:$G$93,MATCH("●",INDEX($H$90:$AQ$93,,MATCH($D152,$54:$54,0)-7),0),1)&amp;""""&amp;"#g'"&amp;" ${CONFIG_DIR}db_data_config.txt; export "&amp;BE$137&amp;"="&amp;""""&amp;INDEX($E$90:$G$93,MATCH("●",INDEX($H$90:$AQ$93,,MATCH($D152,$54:$54,0)-7),0),1)&amp;""";"),",",""",""")</f>
        <v/>
      </c>
      <c r="BF152" s="73" t="str">
        <f>SUBSTITUTE(IF(INDEX($E$90:$G$93,MATCH("●",INDEX($H$90:$AQ$93,,MATCH($D152,$54:$54,0)-7),0),1)=VLOOKUP(BF$137,$AD$9:$AN$16,8,FALSE),"","sed -i "&amp;IF($AK$135="MacOS","'' ","")&amp;"'s#"&amp;BF$137&amp;"="""&amp;INDEX($E$90:$G$93,MATCH("●",INDEX($H$90:$AQ$93,,MATCH($D152,$54:$54,0)-7),0),1)&amp;""""&amp;"#"&amp;BF$137&amp;"="&amp;""""&amp;VLOOKUP(BF$137,$AD$9:$AN$16,8,FALSE)&amp;""""&amp;"#g'"&amp;"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2" s="73" t="str">
        <f>SUBSTITUTE(IF(VLOOKUP(BG$137,$AD$9:$AN$16,8,FALSE)=INDEX($E$95:$G$99,MATCH("●",INDEX($H$95:$AQ$99,,MATCH($D152,$54:$54,0)-7),0),1),"","sed -i "&amp;IF($AK$135="MacOS","'' ","")&amp;"'s#"&amp;BG$137&amp;"="""&amp;VLOOKUP(BG$137,$AD$9:$AN$16,8,FALSE)&amp;""""&amp;"#"&amp;BG$137&amp;"="&amp;""""&amp;INDEX($E$95:$G$99,MATCH("●",INDEX($H$95:$AQ$99,,MATCH($D152,$54:$54,0)-7),0),1)&amp;""""&amp;"#g'"&amp;" ${CONFIG_DIR}db_data_config.txt; export "&amp;BG$137&amp;"="&amp;""""&amp;INDEX($E$95:$G$99,MATCH("●",INDEX($H$95:$AQ$99,,MATCH($D152,$54:$54,0)-7),0),1)&amp;""";"),",",""",""")</f>
        <v/>
      </c>
      <c r="BH152" s="73" t="str">
        <f>SUBSTITUTE(IF(INDEX($E$95:$G$99,MATCH("●",INDEX($H$95:$AQ$99,,MATCH($D152,$54:$54,0)-7),0),1)=VLOOKUP(BH$137,$AD$9:$AN$16,8,FALSE),"","sed -i "&amp;IF($AK$135="MacOS","'' ","")&amp;"'s#"&amp;BH$137&amp;"="""&amp;INDEX($E$95:$G$99,MATCH("●",INDEX($H$95:$AQ$99,,MATCH($D152,$54:$54,0)-7),0),1)&amp;""""&amp;"#"&amp;BH$137&amp;"="&amp;""""&amp;VLOOKUP(BH$137,$AD$9:$AN$16,8,FALSE)&amp;""""&amp;"#g'"&amp;"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2" s="73" t="str">
        <f>SUBSTITUTE(IF(VLOOKUP(BI$137,$AD$9:$AN$16,8,FALSE)=INDEX($E$101:$G$105,MATCH("●",INDEX($H$101:$AQ$105,,MATCH($D152,$54:$54,0)-7),0),1),"","sed -i "&amp;IF($AK$135="MacOS","'' ","")&amp;"'s#"&amp;BI$137&amp;"="""&amp;VLOOKUP(BI$137,$AD$9:$AN$16,8,FALSE)&amp;""""&amp;"#"&amp;BI$137&amp;"="&amp;""""&amp;INDEX($E$101:$G$105,MATCH("●",INDEX($H$101:$AQ$105,,MATCH($D152,$54:$54,0)-7),0),1)&amp;""""&amp;"#g'"&amp;" ${CONFIG_DIR}db_data_config.txt; export "&amp;BI$137&amp;"="&amp;""""&amp;INDEX($E$101:$G$105,MATCH("●",INDEX($H$101:$AQ$105,,MATCH($D152,$54:$54,0)-7),0),1)&amp;""";"),",",""",""")</f>
        <v/>
      </c>
      <c r="BJ152" s="73" t="str">
        <f>SUBSTITUTE(IF(INDEX($E$101:$G$105,MATCH("●",INDEX($H$101:$AQ$105,,MATCH($D152,$54:$54,0)-7),0),1)=VLOOKUP(BJ$137,$AD$9:$AN$16,8,FALSE),"","sed -i "&amp;IF($AK$135="MacOS","'' ","")&amp;"'s#"&amp;BJ$137&amp;"="""&amp;INDEX($E$101:$G$105,MATCH("●",INDEX($H$101:$AQ$105,,MATCH($D152,$54:$54,0)-7),0),1)&amp;""""&amp;"#"&amp;BJ$137&amp;"="&amp;""""&amp;VLOOKUP(BJ$137,$AD$9:$AN$16,8,FALSE)&amp;""""&amp;"#g'"&amp;"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2" s="73" t="str">
        <f>SUBSTITUTE(IF(VLOOKUP(BK$137,$AD$9:$AN$16,8,FALSE)=INDEX($E$107:$G$111,MATCH("●",INDEX($H$107:$AQ$111,,MATCH($D152,$54:$54,0)-7),0),1),"","sed -i "&amp;IF($AK$135="MacOS","'' ","")&amp;"'s#"&amp;BK$137&amp;"="""&amp;VLOOKUP(BK$137,$AD$9:$AN$16,8,FALSE)&amp;""""&amp;"#"&amp;BK$137&amp;"="&amp;""""&amp;INDEX($E$107:$G$111,MATCH("●",INDEX($H$107:$AQ$111,,MATCH($D152,$54:$54,0)-7),0),1)&amp;""""&amp;"#g'"&amp;" ${CONFIG_DIR}db_data_config.txt; export "&amp;BK$137&amp;"="&amp;""""&amp;INDEX($E$107:$G$111,MATCH("●",INDEX($H$107:$AQ$111,,MATCH($D152,$54:$54,0)-7),0),1)&amp;""";"),",",""",""")</f>
        <v/>
      </c>
      <c r="BL152" s="73" t="str">
        <f>SUBSTITUTE(IF(INDEX($E$107:$G$111,MATCH("●",INDEX($H$107:$AQ$111,,MATCH($D152,$54:$54,0)-7),0),1)=VLOOKUP(BL$137,$AD$9:$AN$16,8,FALSE),"","sed -i "&amp;IF($AK$135="MacOS","'' ","")&amp;"'s#"&amp;BL$137&amp;"="""&amp;INDEX($E$107:$G$111,MATCH("●",INDEX($H$107:$AQ$111,,MATCH($D152,$54:$54,0)-7),0),1)&amp;""""&amp;"#"&amp;BL$137&amp;"="&amp;""""&amp;VLOOKUP(BL$137,$AD$9:$AN$16,8,FALSE)&amp;""""&amp;"#g'"&amp;"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2" s="60" t="s">
        <v>1107</v>
      </c>
    </row>
    <row r="153" spans="4:65" ht="36" customHeight="1">
      <c r="D153" s="138">
        <f t="shared" si="3"/>
        <v>15</v>
      </c>
      <c r="E153" s="139"/>
      <c r="F153" s="139"/>
      <c r="G153" s="140"/>
      <c r="H153" s="45" t="str">
        <f t="shared" ca="1" si="2"/>
        <v>clear; echo テストケース015; sed -i '' 's#FILE_EXTENSION=".csv"#FILE_EXTENSION=".md"#g' ${CONFIG_DIR}db_data_config.txt; export FILE_EXTENSION=".md";sh ./script/db_check_sql_validate_config.sh; sed -i '' 's#FILE_EXTENSION=".md"#FILE_EXTENSION=".csv"#g' ${CONFIG_DIR}db_data_config.txt;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146" t="str" cm="1">
        <f t="array" ref="AE153">SUBSTITUTE(INDEX($H$113:$AQ$113, , MATCH($D153, $54:$54, 0)-7),"-","")</f>
        <v>異常</v>
      </c>
      <c r="AF153" s="147"/>
      <c r="AG153" s="148"/>
      <c r="AH153" s="143" t="s">
        <v>1135</v>
      </c>
      <c r="AI153" s="144"/>
      <c r="AJ153" s="144"/>
      <c r="AK153" s="144"/>
      <c r="AL153" s="144"/>
      <c r="AM153" s="144"/>
      <c r="AN153" s="144"/>
      <c r="AO153" s="144"/>
      <c r="AP153" s="144"/>
      <c r="AQ153" s="145"/>
      <c r="AS153" s="69" t="str" cm="1">
        <f t="array" ref="AS153">SUBSTITUTE(TEXT(INDEX($H$116:$AQ$116,1,$D153),"000000"),"-","")</f>
        <v>230103</v>
      </c>
      <c r="AT153" s="70"/>
      <c r="AU153" s="71"/>
      <c r="AW153" s="73" t="str">
        <f>SUBSTITUTE(IF(VLOOKUP(AW$137,$AD$9:$AN$16,8,FALSE)=INDEX($E$60:$G$62,MATCH("●",INDEX($H$60:$AQ$62,,MATCH($D153,$54:$54,0)-7),0),1),"","sed -i "&amp;IF($AK$135="MacOS","'' ","")&amp;"'s#"&amp;AW$137&amp;"="""&amp;VLOOKUP(AW$137,$AD$9:$AN$16,8,FALSE)&amp;""""&amp;"#"&amp;AW$137&amp;"="&amp;""""&amp;INDEX($E$60:$G$62,MATCH("●",INDEX($H$60:$AQ$62,,MATCH($D153,$54:$54,0)-7),0),1)&amp;""""&amp;"#g'"&amp;" ${CONFIG_DIR}db_data_config.txt; export "&amp;AW$137&amp;"="&amp;""""&amp;INDEX($E$60:$G$62,MATCH("●",INDEX($H$60:$AQ$62,,MATCH($D153,$54:$54,0)-7),0),1)&amp;""";"),",",""",""")</f>
        <v/>
      </c>
      <c r="AX153" s="73" t="str">
        <f>SUBSTITUTE(IF(INDEX($E$60:$G$62,MATCH("●",INDEX($H$60:$AQ$62,,MATCH($D153,$54:$54,0)-7),0),1)=VLOOKUP(AX$137,$AD$9:$AN$16,8,FALSE),"","sed -i "&amp;IF($AK$135="MacOS","'' ","")&amp;"'s#"&amp;AX$137&amp;"="""&amp;INDEX($E$60:$G$62,MATCH("●",INDEX($H$60:$AQ$62,,MATCH($D153,$54:$54,0)-7),0),1)&amp;""""&amp;"#"&amp;AX$137&amp;"="&amp;""""&amp;VLOOKUP(AX$137,$AD$9:$AN$16,8,FALSE)&amp;""""&amp;"#g'"&amp;"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3" s="73" t="str">
        <f>SUBSTITUTE(IF(VLOOKUP(AY$137,$AD$9:$AN$16,8,FALSE)=INDEX($E$64:$G$69,MATCH("●",INDEX($H$64:$AQ$69,,MATCH($D153,$54:$54,0)-7),0),1),"","sed -i "&amp;IF($AK$135="MacOS","'' ","")&amp;"'s#"&amp;AY$137&amp;"="""&amp;VLOOKUP(AY$137,$AD$9:$AN$16,8,FALSE)&amp;""""&amp;"#"&amp;AY$137&amp;"="&amp;""""&amp;INDEX($E$64:$G$69,MATCH("●",INDEX($H$64:$AQ$69,,MATCH($D153,$54:$54,0)-7),0),1)&amp;""""&amp;"#g'"&amp;" ${CONFIG_DIR}db_data_config.txt; export "&amp;AY$137&amp;"="&amp;""""&amp;INDEX($E$64:$G$69,MATCH("●",INDEX($H$64:$AQ$69,,MATCH($D153,$54:$54,0)-7),0),1)&amp;""";"),",",""",""")</f>
        <v>sed -i '' 's#FILE_EXTENSION=".csv"#FILE_EXTENSION=".md"#g' ${CONFIG_DIR}db_data_config.txt; export FILE_EXTENSION=".md";</v>
      </c>
      <c r="AZ153" s="73" t="str">
        <f>SUBSTITUTE(IF(INDEX($E$64:$G$69,MATCH("●",INDEX($H$64:$AQ$69,,MATCH($D153,$54:$54,0)-7),0),1)=VLOOKUP(AZ$137,$AD$9:$AN$16,8,FALSE),"","sed -i "&amp;IF($AK$135="MacOS","'' ","")&amp;"'s#"&amp;AZ$137&amp;"="""&amp;INDEX($E$64:$G$69,MATCH("●",INDEX($H$64:$AQ$69,,MATCH($D153,$54:$54,0)-7),0),1)&amp;""""&amp;"#"&amp;AZ$137&amp;"="&amp;""""&amp;VLOOKUP(AZ$137,$AD$9:$AN$16,8,FALSE)&amp;""""&amp;"#g'"&amp;"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>sed -i '' 's#FILE_EXTENSION=".md"#FILE_EXTENSION=".csv"#g' ${CONFIG_DIR}db_data_config.txt; export FILE_EXTENSION=".csv";</v>
      </c>
      <c r="BA153" s="73" t="str">
        <f>SUBSTITUTE(IF(VLOOKUP(BA$137,$AD$9:$AN$16,8,FALSE)=INDEX($E$71:$G$78,MATCH("●",INDEX($H$71:$AQ$78,,MATCH($D153,$54:$54,0)-7),0),1),"","sed -i "&amp;IF($AK$135="MacOS","'' ","")&amp;"'s#"&amp;BA$137&amp;"="""&amp;VLOOKUP(BA$137,$AD$9:$AN$16,8,FALSE)&amp;""""&amp;"#"&amp;BA$137&amp;"="&amp;""""&amp;INDEX($E$71:$G$78,MATCH("●",INDEX($H$71:$AQ$78,,MATCH($D153,$54:$54,0)-7),0),1)&amp;""""&amp;"#g'"&amp;" ${CONFIG_DIR}db_data_config.txt; export "&amp;BA$137&amp;"="&amp;""""&amp;INDEX($E$71:$G$78,MATCH("●",INDEX($H$71:$AQ$78,,MATCH($D153,$54:$54,0)-7),0),1)&amp;""";"),",",""",""")</f>
        <v/>
      </c>
      <c r="BB153" s="73" t="str">
        <f>SUBSTITUTE(IF(INDEX($E$71:$G$78,MATCH("●",INDEX($H$71:$AQ$78,,MATCH($D153,$54:$54,0)-7),0),1)=VLOOKUP(BB$137,$AD$9:$AN$16,8,FALSE),"","sed -i "&amp;IF($AK$135="MacOS","'' ","")&amp;"'s#"&amp;BB$137&amp;"="""&amp;INDEX($E$71:$G$78,MATCH("●",INDEX($H$71:$AQ$78,,MATCH($D153,$54:$54,0)-7),0),1)&amp;""""&amp;"#"&amp;BB$137&amp;"="&amp;""""&amp;VLOOKUP(BB$137,$AD$9:$AN$16,8,FALSE)&amp;""""&amp;"#g'"&amp;"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3" s="73" t="str">
        <f>SUBSTITUTE(IF(VLOOKUP(BC$137,$AD$9:$AN$16,8,FALSE)=INDEX($E$80:$G$88,MATCH("●",INDEX($H$80:$AQ$88,,MATCH($D153,$54:$54,0)-7),0),1),"","sed -i "&amp;IF($AK$135="MacOS","'' ","")&amp;"'s#"&amp;BC$137&amp;"="""&amp;VLOOKUP(BC$137,$AD$9:$AN$16,8,FALSE)&amp;""""&amp;"#"&amp;BC$137&amp;"="&amp;""""&amp;INDEX($E$80:$G$88,MATCH("●",INDEX($H$80:$AQ$88,,MATCH($D153,$54:$54,0)-7),0),1)&amp;""""&amp;"#g'"&amp;" ${CONFIG_DIR}db_data_config.txt; export "&amp;BC$137&amp;"="&amp;""""&amp;INDEX($E$80:$G$88,MATCH("●",INDEX($H$80:$AQ$88,,MATCH($D153,$54:$54,0)-7),0),1)&amp;""";"),",",""",""")</f>
        <v/>
      </c>
      <c r="BD153" s="73" t="str">
        <f>SUBSTITUTE(IF(INDEX($E$80:$G$88,MATCH("●",INDEX($H$80:$AQ$88,,MATCH($D153,$54:$54,0)-7),0),1)=VLOOKUP(BD$137,$AD$9:$AN$16,8,FALSE),"","sed -i "&amp;IF($AK$135="MacOS","'' ","")&amp;"'s#"&amp;BD$137&amp;"="""&amp;INDEX($E$80:$G$88,MATCH("●",INDEX($H$80:$AQ$88,,MATCH($D153,$54:$54,0)-7),0),1)&amp;""""&amp;"#"&amp;BD$137&amp;"="&amp;""""&amp;VLOOKUP(BD$137,$AD$9:$AN$16,8,FALSE)&amp;""""&amp;"#g'"&amp;"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3" s="73" t="str">
        <f>SUBSTITUTE(IF(VLOOKUP(BE$137,$AD$9:$AN$16,8,FALSE)=INDEX($E$90:$G$93,MATCH("●",INDEX($H$90:$AQ$93,,MATCH($D153,$54:$54,0)-7),0),1),"","sed -i "&amp;IF($AK$135="MacOS","'' ","")&amp;"'s#"&amp;BE$137&amp;"="""&amp;VLOOKUP(BE$137,$AD$9:$AN$16,8,FALSE)&amp;""""&amp;"#"&amp;BE$137&amp;"="&amp;""""&amp;INDEX($E$90:$G$93,MATCH("●",INDEX($H$90:$AQ$93,,MATCH($D153,$54:$54,0)-7),0),1)&amp;""""&amp;"#g'"&amp;" ${CONFIG_DIR}db_data_config.txt; export "&amp;BE$137&amp;"="&amp;""""&amp;INDEX($E$90:$G$93,MATCH("●",INDEX($H$90:$AQ$93,,MATCH($D153,$54:$54,0)-7),0),1)&amp;""";"),",",""",""")</f>
        <v/>
      </c>
      <c r="BF153" s="73" t="str">
        <f>SUBSTITUTE(IF(INDEX($E$90:$G$93,MATCH("●",INDEX($H$90:$AQ$93,,MATCH($D153,$54:$54,0)-7),0),1)=VLOOKUP(BF$137,$AD$9:$AN$16,8,FALSE),"","sed -i "&amp;IF($AK$135="MacOS","'' ","")&amp;"'s#"&amp;BF$137&amp;"="""&amp;INDEX($E$90:$G$93,MATCH("●",INDEX($H$90:$AQ$93,,MATCH($D153,$54:$54,0)-7),0),1)&amp;""""&amp;"#"&amp;BF$137&amp;"="&amp;""""&amp;VLOOKUP(BF$137,$AD$9:$AN$16,8,FALSE)&amp;""""&amp;"#g'"&amp;"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3" s="73" t="str">
        <f>SUBSTITUTE(IF(VLOOKUP(BG$137,$AD$9:$AN$16,8,FALSE)=INDEX($E$95:$G$99,MATCH("●",INDEX($H$95:$AQ$99,,MATCH($D153,$54:$54,0)-7),0),1),"","sed -i "&amp;IF($AK$135="MacOS","'' ","")&amp;"'s#"&amp;BG$137&amp;"="""&amp;VLOOKUP(BG$137,$AD$9:$AN$16,8,FALSE)&amp;""""&amp;"#"&amp;BG$137&amp;"="&amp;""""&amp;INDEX($E$95:$G$99,MATCH("●",INDEX($H$95:$AQ$99,,MATCH($D153,$54:$54,0)-7),0),1)&amp;""""&amp;"#g'"&amp;" ${CONFIG_DIR}db_data_config.txt; export "&amp;BG$137&amp;"="&amp;""""&amp;INDEX($E$95:$G$99,MATCH("●",INDEX($H$95:$AQ$99,,MATCH($D153,$54:$54,0)-7),0),1)&amp;""";"),",",""",""")</f>
        <v/>
      </c>
      <c r="BH153" s="73" t="str">
        <f>SUBSTITUTE(IF(INDEX($E$95:$G$99,MATCH("●",INDEX($H$95:$AQ$99,,MATCH($D153,$54:$54,0)-7),0),1)=VLOOKUP(BH$137,$AD$9:$AN$16,8,FALSE),"","sed -i "&amp;IF($AK$135="MacOS","'' ","")&amp;"'s#"&amp;BH$137&amp;"="""&amp;INDEX($E$95:$G$99,MATCH("●",INDEX($H$95:$AQ$99,,MATCH($D153,$54:$54,0)-7),0),1)&amp;""""&amp;"#"&amp;BH$137&amp;"="&amp;""""&amp;VLOOKUP(BH$137,$AD$9:$AN$16,8,FALSE)&amp;""""&amp;"#g'"&amp;"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3" s="73" t="str">
        <f>SUBSTITUTE(IF(VLOOKUP(BI$137,$AD$9:$AN$16,8,FALSE)=INDEX($E$101:$G$105,MATCH("●",INDEX($H$101:$AQ$105,,MATCH($D153,$54:$54,0)-7),0),1),"","sed -i "&amp;IF($AK$135="MacOS","'' ","")&amp;"'s#"&amp;BI$137&amp;"="""&amp;VLOOKUP(BI$137,$AD$9:$AN$16,8,FALSE)&amp;""""&amp;"#"&amp;BI$137&amp;"="&amp;""""&amp;INDEX($E$101:$G$105,MATCH("●",INDEX($H$101:$AQ$105,,MATCH($D153,$54:$54,0)-7),0),1)&amp;""""&amp;"#g'"&amp;" ${CONFIG_DIR}db_data_config.txt; export "&amp;BI$137&amp;"="&amp;""""&amp;INDEX($E$101:$G$105,MATCH("●",INDEX($H$101:$AQ$105,,MATCH($D153,$54:$54,0)-7),0),1)&amp;""";"),",",""",""")</f>
        <v/>
      </c>
      <c r="BJ153" s="73" t="str">
        <f>SUBSTITUTE(IF(INDEX($E$101:$G$105,MATCH("●",INDEX($H$101:$AQ$105,,MATCH($D153,$54:$54,0)-7),0),1)=VLOOKUP(BJ$137,$AD$9:$AN$16,8,FALSE),"","sed -i "&amp;IF($AK$135="MacOS","'' ","")&amp;"'s#"&amp;BJ$137&amp;"="""&amp;INDEX($E$101:$G$105,MATCH("●",INDEX($H$101:$AQ$105,,MATCH($D153,$54:$54,0)-7),0),1)&amp;""""&amp;"#"&amp;BJ$137&amp;"="&amp;""""&amp;VLOOKUP(BJ$137,$AD$9:$AN$16,8,FALSE)&amp;""""&amp;"#g'"&amp;"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3" s="73" t="str">
        <f>SUBSTITUTE(IF(VLOOKUP(BK$137,$AD$9:$AN$16,8,FALSE)=INDEX($E$107:$G$111,MATCH("●",INDEX($H$107:$AQ$111,,MATCH($D153,$54:$54,0)-7),0),1),"","sed -i "&amp;IF($AK$135="MacOS","'' ","")&amp;"'s#"&amp;BK$137&amp;"="""&amp;VLOOKUP(BK$137,$AD$9:$AN$16,8,FALSE)&amp;""""&amp;"#"&amp;BK$137&amp;"="&amp;""""&amp;INDEX($E$107:$G$111,MATCH("●",INDEX($H$107:$AQ$111,,MATCH($D153,$54:$54,0)-7),0),1)&amp;""""&amp;"#g'"&amp;" ${CONFIG_DIR}db_data_config.txt; export "&amp;BK$137&amp;"="&amp;""""&amp;INDEX($E$107:$G$111,MATCH("●",INDEX($H$107:$AQ$111,,MATCH($D153,$54:$54,0)-7),0),1)&amp;""";"),",",""",""")</f>
        <v/>
      </c>
      <c r="BL153" s="73" t="str">
        <f>SUBSTITUTE(IF(INDEX($E$107:$G$111,MATCH("●",INDEX($H$107:$AQ$111,,MATCH($D153,$54:$54,0)-7),0),1)=VLOOKUP(BL$137,$AD$9:$AN$16,8,FALSE),"","sed -i "&amp;IF($AK$135="MacOS","'' ","")&amp;"'s#"&amp;BL$137&amp;"="""&amp;INDEX($E$107:$G$111,MATCH("●",INDEX($H$107:$AQ$111,,MATCH($D153,$54:$54,0)-7),0),1)&amp;""""&amp;"#"&amp;BL$137&amp;"="&amp;""""&amp;VLOOKUP(BL$137,$AD$9:$AN$16,8,FALSE)&amp;""""&amp;"#g'"&amp;"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3" s="60" t="s">
        <v>1107</v>
      </c>
    </row>
    <row r="154" spans="4:65" ht="36" customHeight="1">
      <c r="D154" s="138">
        <f t="shared" si="3"/>
        <v>16</v>
      </c>
      <c r="E154" s="139"/>
      <c r="F154" s="139"/>
      <c r="G154" s="140"/>
      <c r="H154" s="45" t="str">
        <f t="shared" ca="1" si="2"/>
        <v xml:space="preserve">clear; echo テストケース016; sh ./script/db_check_sql_validate_config.sh; 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146" t="str" cm="1">
        <f t="array" ref="AE154">SUBSTITUTE(INDEX($H$113:$AQ$113, , MATCH($D154, $54:$54, 0)-7),"-","")</f>
        <v>正常</v>
      </c>
      <c r="AF154" s="147"/>
      <c r="AG154" s="148"/>
      <c r="AH154" s="143" t="s">
        <v>1121</v>
      </c>
      <c r="AI154" s="144"/>
      <c r="AJ154" s="144"/>
      <c r="AK154" s="144"/>
      <c r="AL154" s="144"/>
      <c r="AM154" s="144"/>
      <c r="AN154" s="144"/>
      <c r="AO154" s="144"/>
      <c r="AP154" s="144"/>
      <c r="AQ154" s="145"/>
      <c r="AS154" s="69" t="str" cm="1">
        <f t="array" ref="AS154">SUBSTITUTE(TEXT(INDEX($H$116:$AQ$116,1,$D154),"000000"),"-","")</f>
        <v>230001</v>
      </c>
      <c r="AT154" s="70"/>
      <c r="AU154" s="71"/>
      <c r="AW154" s="73" t="str">
        <f>SUBSTITUTE(IF(VLOOKUP(AW$137,$AD$9:$AN$16,8,FALSE)=INDEX($E$60:$G$62,MATCH("●",INDEX($H$60:$AQ$62,,MATCH($D154,$54:$54,0)-7),0),1),"","sed -i "&amp;IF($AK$135="MacOS","'' ","")&amp;"'s#"&amp;AW$137&amp;"="""&amp;VLOOKUP(AW$137,$AD$9:$AN$16,8,FALSE)&amp;""""&amp;"#"&amp;AW$137&amp;"="&amp;""""&amp;INDEX($E$60:$G$62,MATCH("●",INDEX($H$60:$AQ$62,,MATCH($D154,$54:$54,0)-7),0),1)&amp;""""&amp;"#g'"&amp;" ${CONFIG_DIR}db_data_config.txt; export "&amp;AW$137&amp;"="&amp;""""&amp;INDEX($E$60:$G$62,MATCH("●",INDEX($H$60:$AQ$62,,MATCH($D154,$54:$54,0)-7),0),1)&amp;""";"),",",""",""")</f>
        <v/>
      </c>
      <c r="AX154" s="73" t="str">
        <f>SUBSTITUTE(IF(INDEX($E$60:$G$62,MATCH("●",INDEX($H$60:$AQ$62,,MATCH($D154,$54:$54,0)-7),0),1)=VLOOKUP(AX$137,$AD$9:$AN$16,8,FALSE),"","sed -i "&amp;IF($AK$135="MacOS","'' ","")&amp;"'s#"&amp;AX$137&amp;"="""&amp;INDEX($E$60:$G$62,MATCH("●",INDEX($H$60:$AQ$62,,MATCH($D154,$54:$54,0)-7),0),1)&amp;""""&amp;"#"&amp;AX$137&amp;"="&amp;""""&amp;VLOOKUP(AX$137,$AD$9:$AN$16,8,FALSE)&amp;""""&amp;"#g'"&amp;"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4" s="73" t="str">
        <f>SUBSTITUTE(IF(VLOOKUP(AY$137,$AD$9:$AN$16,8,FALSE)=INDEX($E$64:$G$69,MATCH("●",INDEX($H$64:$AQ$69,,MATCH($D154,$54:$54,0)-7),0),1),"","sed -i "&amp;IF($AK$135="MacOS","'' ","")&amp;"'s#"&amp;AY$137&amp;"="""&amp;VLOOKUP(AY$137,$AD$9:$AN$16,8,FALSE)&amp;""""&amp;"#"&amp;AY$137&amp;"="&amp;""""&amp;INDEX($E$64:$G$69,MATCH("●",INDEX($H$64:$AQ$69,,MATCH($D154,$54:$54,0)-7),0),1)&amp;""""&amp;"#g'"&amp;" ${CONFIG_DIR}db_data_config.txt; export "&amp;AY$137&amp;"="&amp;""""&amp;INDEX($E$64:$G$69,MATCH("●",INDEX($H$64:$AQ$69,,MATCH($D154,$54:$54,0)-7),0),1)&amp;""";"),",",""",""")</f>
        <v/>
      </c>
      <c r="AZ154" s="73" t="str">
        <f>SUBSTITUTE(IF(INDEX($E$64:$G$69,MATCH("●",INDEX($H$64:$AQ$69,,MATCH($D154,$54:$54,0)-7),0),1)=VLOOKUP(AZ$137,$AD$9:$AN$16,8,FALSE),"","sed -i "&amp;IF($AK$135="MacOS","'' ","")&amp;"'s#"&amp;AZ$137&amp;"="""&amp;INDEX($E$64:$G$69,MATCH("●",INDEX($H$64:$AQ$69,,MATCH($D154,$54:$54,0)-7),0),1)&amp;""""&amp;"#"&amp;AZ$137&amp;"="&amp;""""&amp;VLOOKUP(AZ$137,$AD$9:$AN$16,8,FALSE)&amp;""""&amp;"#g'"&amp;"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4" s="73" t="str">
        <f>SUBSTITUTE(IF(VLOOKUP(BA$137,$AD$9:$AN$16,8,FALSE)=INDEX($E$71:$G$78,MATCH("●",INDEX($H$71:$AQ$78,,MATCH($D154,$54:$54,0)-7),0),1),"","sed -i "&amp;IF($AK$135="MacOS","'' ","")&amp;"'s#"&amp;BA$137&amp;"="""&amp;VLOOKUP(BA$137,$AD$9:$AN$16,8,FALSE)&amp;""""&amp;"#"&amp;BA$137&amp;"="&amp;""""&amp;INDEX($E$71:$G$78,MATCH("●",INDEX($H$71:$AQ$78,,MATCH($D154,$54:$54,0)-7),0),1)&amp;""""&amp;"#g'"&amp;" ${CONFIG_DIR}db_data_config.txt; export "&amp;BA$137&amp;"="&amp;""""&amp;INDEX($E$71:$G$78,MATCH("●",INDEX($H$71:$AQ$78,,MATCH($D154,$54:$54,0)-7),0),1)&amp;""";"),",",""",""")</f>
        <v/>
      </c>
      <c r="BB154" s="73" t="str">
        <f>SUBSTITUTE(IF(INDEX($E$71:$G$78,MATCH("●",INDEX($H$71:$AQ$78,,MATCH($D154,$54:$54,0)-7),0),1)=VLOOKUP(BB$137,$AD$9:$AN$16,8,FALSE),"","sed -i "&amp;IF($AK$135="MacOS","'' ","")&amp;"'s#"&amp;BB$137&amp;"="""&amp;INDEX($E$71:$G$78,MATCH("●",INDEX($H$71:$AQ$78,,MATCH($D154,$54:$54,0)-7),0),1)&amp;""""&amp;"#"&amp;BB$137&amp;"="&amp;""""&amp;VLOOKUP(BB$137,$AD$9:$AN$16,8,FALSE)&amp;""""&amp;"#g'"&amp;"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54" s="73" t="str">
        <f>SUBSTITUTE(IF(VLOOKUP(BC$137,$AD$9:$AN$16,8,FALSE)=INDEX($E$80:$G$88,MATCH("●",INDEX($H$80:$AQ$88,,MATCH($D154,$54:$54,0)-7),0),1),"","sed -i "&amp;IF($AK$135="MacOS","'' ","")&amp;"'s#"&amp;BC$137&amp;"="""&amp;VLOOKUP(BC$137,$AD$9:$AN$16,8,FALSE)&amp;""""&amp;"#"&amp;BC$137&amp;"="&amp;""""&amp;INDEX($E$80:$G$88,MATCH("●",INDEX($H$80:$AQ$88,,MATCH($D154,$54:$54,0)-7),0),1)&amp;""""&amp;"#g'"&amp;" ${CONFIG_DIR}db_data_config.txt; export "&amp;BC$137&amp;"="&amp;""""&amp;INDEX($E$80:$G$88,MATCH("●",INDEX($H$80:$AQ$88,,MATCH($D154,$54:$54,0)-7),0),1)&amp;""";"),",",""",""")</f>
        <v/>
      </c>
      <c r="BD154" s="73" t="str">
        <f>SUBSTITUTE(IF(INDEX($E$80:$G$88,MATCH("●",INDEX($H$80:$AQ$88,,MATCH($D154,$54:$54,0)-7),0),1)=VLOOKUP(BD$137,$AD$9:$AN$16,8,FALSE),"","sed -i "&amp;IF($AK$135="MacOS","'' ","")&amp;"'s#"&amp;BD$137&amp;"="""&amp;INDEX($E$80:$G$88,MATCH("●",INDEX($H$80:$AQ$88,,MATCH($D154,$54:$54,0)-7),0),1)&amp;""""&amp;"#"&amp;BD$137&amp;"="&amp;""""&amp;VLOOKUP(BD$137,$AD$9:$AN$16,8,FALSE)&amp;""""&amp;"#g'"&amp;"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4" s="73" t="str">
        <f>SUBSTITUTE(IF(VLOOKUP(BE$137,$AD$9:$AN$16,8,FALSE)=INDEX($E$90:$G$93,MATCH("●",INDEX($H$90:$AQ$93,,MATCH($D154,$54:$54,0)-7),0),1),"","sed -i "&amp;IF($AK$135="MacOS","'' ","")&amp;"'s#"&amp;BE$137&amp;"="""&amp;VLOOKUP(BE$137,$AD$9:$AN$16,8,FALSE)&amp;""""&amp;"#"&amp;BE$137&amp;"="&amp;""""&amp;INDEX($E$90:$G$93,MATCH("●",INDEX($H$90:$AQ$93,,MATCH($D154,$54:$54,0)-7),0),1)&amp;""""&amp;"#g'"&amp;" ${CONFIG_DIR}db_data_config.txt; export "&amp;BE$137&amp;"="&amp;""""&amp;INDEX($E$90:$G$93,MATCH("●",INDEX($H$90:$AQ$93,,MATCH($D154,$54:$54,0)-7),0),1)&amp;""";"),",",""",""")</f>
        <v/>
      </c>
      <c r="BF154" s="73" t="str">
        <f>SUBSTITUTE(IF(INDEX($E$90:$G$93,MATCH("●",INDEX($H$90:$AQ$93,,MATCH($D154,$54:$54,0)-7),0),1)=VLOOKUP(BF$137,$AD$9:$AN$16,8,FALSE),"","sed -i "&amp;IF($AK$135="MacOS","'' ","")&amp;"'s#"&amp;BF$137&amp;"="""&amp;INDEX($E$90:$G$93,MATCH("●",INDEX($H$90:$AQ$93,,MATCH($D154,$54:$54,0)-7),0),1)&amp;""""&amp;"#"&amp;BF$137&amp;"="&amp;""""&amp;VLOOKUP(BF$137,$AD$9:$AN$16,8,FALSE)&amp;""""&amp;"#g'"&amp;"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4" s="73" t="str">
        <f>SUBSTITUTE(IF(VLOOKUP(BG$137,$AD$9:$AN$16,8,FALSE)=INDEX($E$95:$G$99,MATCH("●",INDEX($H$95:$AQ$99,,MATCH($D154,$54:$54,0)-7),0),1),"","sed -i "&amp;IF($AK$135="MacOS","'' ","")&amp;"'s#"&amp;BG$137&amp;"="""&amp;VLOOKUP(BG$137,$AD$9:$AN$16,8,FALSE)&amp;""""&amp;"#"&amp;BG$137&amp;"="&amp;""""&amp;INDEX($E$95:$G$99,MATCH("●",INDEX($H$95:$AQ$99,,MATCH($D154,$54:$54,0)-7),0),1)&amp;""""&amp;"#g'"&amp;" ${CONFIG_DIR}db_data_config.txt; export "&amp;BG$137&amp;"="&amp;""""&amp;INDEX($E$95:$G$99,MATCH("●",INDEX($H$95:$AQ$99,,MATCH($D154,$54:$54,0)-7),0),1)&amp;""";"),",",""",""")</f>
        <v/>
      </c>
      <c r="BH154" s="73" t="str">
        <f>SUBSTITUTE(IF(INDEX($E$95:$G$99,MATCH("●",INDEX($H$95:$AQ$99,,MATCH($D154,$54:$54,0)-7),0),1)=VLOOKUP(BH$137,$AD$9:$AN$16,8,FALSE),"","sed -i "&amp;IF($AK$135="MacOS","'' ","")&amp;"'s#"&amp;BH$137&amp;"="""&amp;INDEX($E$95:$G$99,MATCH("●",INDEX($H$95:$AQ$99,,MATCH($D154,$54:$54,0)-7),0),1)&amp;""""&amp;"#"&amp;BH$137&amp;"="&amp;""""&amp;VLOOKUP(BH$137,$AD$9:$AN$16,8,FALSE)&amp;""""&amp;"#g'"&amp;"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4" s="73" t="str">
        <f>SUBSTITUTE(IF(VLOOKUP(BI$137,$AD$9:$AN$16,8,FALSE)=INDEX($E$101:$G$105,MATCH("●",INDEX($H$101:$AQ$105,,MATCH($D154,$54:$54,0)-7),0),1),"","sed -i "&amp;IF($AK$135="MacOS","'' ","")&amp;"'s#"&amp;BI$137&amp;"="""&amp;VLOOKUP(BI$137,$AD$9:$AN$16,8,FALSE)&amp;""""&amp;"#"&amp;BI$137&amp;"="&amp;""""&amp;INDEX($E$101:$G$105,MATCH("●",INDEX($H$101:$AQ$105,,MATCH($D154,$54:$54,0)-7),0),1)&amp;""""&amp;"#g'"&amp;" ${CONFIG_DIR}db_data_config.txt; export "&amp;BI$137&amp;"="&amp;""""&amp;INDEX($E$101:$G$105,MATCH("●",INDEX($H$101:$AQ$105,,MATCH($D154,$54:$54,0)-7),0),1)&amp;""";"),",",""",""")</f>
        <v/>
      </c>
      <c r="BJ154" s="73" t="str">
        <f>SUBSTITUTE(IF(INDEX($E$101:$G$105,MATCH("●",INDEX($H$101:$AQ$105,,MATCH($D154,$54:$54,0)-7),0),1)=VLOOKUP(BJ$137,$AD$9:$AN$16,8,FALSE),"","sed -i "&amp;IF($AK$135="MacOS","'' ","")&amp;"'s#"&amp;BJ$137&amp;"="""&amp;INDEX($E$101:$G$105,MATCH("●",INDEX($H$101:$AQ$105,,MATCH($D154,$54:$54,0)-7),0),1)&amp;""""&amp;"#"&amp;BJ$137&amp;"="&amp;""""&amp;VLOOKUP(BJ$137,$AD$9:$AN$16,8,FALSE)&amp;""""&amp;"#g'"&amp;"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4" s="73" t="str">
        <f>SUBSTITUTE(IF(VLOOKUP(BK$137,$AD$9:$AN$16,8,FALSE)=INDEX($E$107:$G$111,MATCH("●",INDEX($H$107:$AQ$111,,MATCH($D154,$54:$54,0)-7),0),1),"","sed -i "&amp;IF($AK$135="MacOS","'' ","")&amp;"'s#"&amp;BK$137&amp;"="""&amp;VLOOKUP(BK$137,$AD$9:$AN$16,8,FALSE)&amp;""""&amp;"#"&amp;BK$137&amp;"="&amp;""""&amp;INDEX($E$107:$G$111,MATCH("●",INDEX($H$107:$AQ$111,,MATCH($D154,$54:$54,0)-7),0),1)&amp;""""&amp;"#g'"&amp;" ${CONFIG_DIR}db_data_config.txt; export "&amp;BK$137&amp;"="&amp;""""&amp;INDEX($E$107:$G$111,MATCH("●",INDEX($H$107:$AQ$111,,MATCH($D154,$54:$54,0)-7),0),1)&amp;""";"),",",""",""")</f>
        <v/>
      </c>
      <c r="BL154" s="73" t="str">
        <f>SUBSTITUTE(IF(INDEX($E$107:$G$111,MATCH("●",INDEX($H$107:$AQ$111,,MATCH($D154,$54:$54,0)-7),0),1)=VLOOKUP(BL$137,$AD$9:$AN$16,8,FALSE),"","sed -i "&amp;IF($AK$135="MacOS","'' ","")&amp;"'s#"&amp;BL$137&amp;"="""&amp;INDEX($E$107:$G$111,MATCH("●",INDEX($H$107:$AQ$111,,MATCH($D154,$54:$54,0)-7),0),1)&amp;""""&amp;"#"&amp;BL$137&amp;"="&amp;""""&amp;VLOOKUP(BL$137,$AD$9:$AN$16,8,FALSE)&amp;""""&amp;"#g'"&amp;"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4" s="60" t="s">
        <v>1107</v>
      </c>
    </row>
    <row r="155" spans="4:65" ht="36" customHeight="1">
      <c r="D155" s="138">
        <f t="shared" si="3"/>
        <v>17</v>
      </c>
      <c r="E155" s="139"/>
      <c r="F155" s="139"/>
      <c r="G155" s="140"/>
      <c r="H155" s="45" t="str">
        <f t="shared" ca="1" si="2"/>
        <v>clear; echo テストケース017; sed -i '' 's#FILE_COMPRESSION=".gz"#FILE_COMPRESSION=".zip"#g' ${CONFIG_DIR}db_data_config.txt; export FILE_COMPRESSION=".zip";sh ./script/db_check_sql_validate_config.sh; sed -i '' 's#FILE_COMPRESSION=".zip"#FILE_COMPRESSION=".gz"#g' ${CONFIG_DIR}db_data_config.txt;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146" t="str" cm="1">
        <f t="array" ref="AE155">SUBSTITUTE(INDEX($H$113:$AQ$113, , MATCH($D155, $54:$54, 0)-7),"-","")</f>
        <v>正常</v>
      </c>
      <c r="AF155" s="147"/>
      <c r="AG155" s="148"/>
      <c r="AH155" s="143" t="s">
        <v>1122</v>
      </c>
      <c r="AI155" s="144"/>
      <c r="AJ155" s="144"/>
      <c r="AK155" s="144"/>
      <c r="AL155" s="144"/>
      <c r="AM155" s="144"/>
      <c r="AN155" s="144"/>
      <c r="AO155" s="144"/>
      <c r="AP155" s="144"/>
      <c r="AQ155" s="145"/>
      <c r="AS155" s="69" t="str" cm="1">
        <f t="array" ref="AS155">SUBSTITUTE(TEXT(INDEX($H$116:$AQ$116,1,$D155),"000000"),"-","")</f>
        <v>230001</v>
      </c>
      <c r="AT155" s="70"/>
      <c r="AU155" s="71"/>
      <c r="AW155" s="73" t="str">
        <f>SUBSTITUTE(IF(VLOOKUP(AW$137,$AD$9:$AN$16,8,FALSE)=INDEX($E$60:$G$62,MATCH("●",INDEX($H$60:$AQ$62,,MATCH($D155,$54:$54,0)-7),0),1),"","sed -i "&amp;IF($AK$135="MacOS","'' ","")&amp;"'s#"&amp;AW$137&amp;"="""&amp;VLOOKUP(AW$137,$AD$9:$AN$16,8,FALSE)&amp;""""&amp;"#"&amp;AW$137&amp;"="&amp;""""&amp;INDEX($E$60:$G$62,MATCH("●",INDEX($H$60:$AQ$62,,MATCH($D155,$54:$54,0)-7),0),1)&amp;""""&amp;"#g'"&amp;" ${CONFIG_DIR}db_data_config.txt; export "&amp;AW$137&amp;"="&amp;""""&amp;INDEX($E$60:$G$62,MATCH("●",INDEX($H$60:$AQ$62,,MATCH($D155,$54:$54,0)-7),0),1)&amp;""";"),",",""",""")</f>
        <v/>
      </c>
      <c r="AX155" s="73" t="str">
        <f>SUBSTITUTE(IF(INDEX($E$60:$G$62,MATCH("●",INDEX($H$60:$AQ$62,,MATCH($D155,$54:$54,0)-7),0),1)=VLOOKUP(AX$137,$AD$9:$AN$16,8,FALSE),"","sed -i "&amp;IF($AK$135="MacOS","'' ","")&amp;"'s#"&amp;AX$137&amp;"="""&amp;INDEX($E$60:$G$62,MATCH("●",INDEX($H$60:$AQ$62,,MATCH($D155,$54:$54,0)-7),0),1)&amp;""""&amp;"#"&amp;AX$137&amp;"="&amp;""""&amp;VLOOKUP(AX$137,$AD$9:$AN$16,8,FALSE)&amp;""""&amp;"#g'"&amp;"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5" s="73" t="str">
        <f>SUBSTITUTE(IF(VLOOKUP(AY$137,$AD$9:$AN$16,8,FALSE)=INDEX($E$64:$G$69,MATCH("●",INDEX($H$64:$AQ$69,,MATCH($D155,$54:$54,0)-7),0),1),"","sed -i "&amp;IF($AK$135="MacOS","'' ","")&amp;"'s#"&amp;AY$137&amp;"="""&amp;VLOOKUP(AY$137,$AD$9:$AN$16,8,FALSE)&amp;""""&amp;"#"&amp;AY$137&amp;"="&amp;""""&amp;INDEX($E$64:$G$69,MATCH("●",INDEX($H$64:$AQ$69,,MATCH($D155,$54:$54,0)-7),0),1)&amp;""""&amp;"#g'"&amp;" ${CONFIG_DIR}db_data_config.txt; export "&amp;AY$137&amp;"="&amp;""""&amp;INDEX($E$64:$G$69,MATCH("●",INDEX($H$64:$AQ$69,,MATCH($D155,$54:$54,0)-7),0),1)&amp;""";"),",",""",""")</f>
        <v/>
      </c>
      <c r="AZ155" s="73" t="str">
        <f>SUBSTITUTE(IF(INDEX($E$64:$G$69,MATCH("●",INDEX($H$64:$AQ$69,,MATCH($D155,$54:$54,0)-7),0),1)=VLOOKUP(AZ$137,$AD$9:$AN$16,8,FALSE),"","sed -i "&amp;IF($AK$135="MacOS","'' ","")&amp;"'s#"&amp;AZ$137&amp;"="""&amp;INDEX($E$64:$G$69,MATCH("●",INDEX($H$64:$AQ$69,,MATCH($D155,$54:$54,0)-7),0),1)&amp;""""&amp;"#"&amp;AZ$137&amp;"="&amp;""""&amp;VLOOKUP(AZ$137,$AD$9:$AN$16,8,FALSE)&amp;""""&amp;"#g'"&amp;"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5" s="73" t="str">
        <f>SUBSTITUTE(IF(VLOOKUP(BA$137,$AD$9:$AN$16,8,FALSE)=INDEX($E$71:$G$78,MATCH("●",INDEX($H$71:$AQ$78,,MATCH($D155,$54:$54,0)-7),0),1),"","sed -i "&amp;IF($AK$135="MacOS","'' ","")&amp;"'s#"&amp;BA$137&amp;"="""&amp;VLOOKUP(BA$137,$AD$9:$AN$16,8,FALSE)&amp;""""&amp;"#"&amp;BA$137&amp;"="&amp;""""&amp;INDEX($E$71:$G$78,MATCH("●",INDEX($H$71:$AQ$78,,MATCH($D155,$54:$54,0)-7),0),1)&amp;""""&amp;"#g'"&amp;" ${CONFIG_DIR}db_data_config.txt; export "&amp;BA$137&amp;"="&amp;""""&amp;INDEX($E$71:$G$78,MATCH("●",INDEX($H$71:$AQ$78,,MATCH($D155,$54:$54,0)-7),0),1)&amp;""";"),",",""",""")</f>
        <v>sed -i '' 's#FILE_COMPRESSION=".gz"#FILE_COMPRESSION=".zip"#g' ${CONFIG_DIR}db_data_config.txt; export FILE_COMPRESSION=".zip";</v>
      </c>
      <c r="BB155" s="73" t="str">
        <f>SUBSTITUTE(IF(INDEX($E$71:$G$78,MATCH("●",INDEX($H$71:$AQ$78,,MATCH($D155,$54:$54,0)-7),0),1)=VLOOKUP(BB$137,$AD$9:$AN$16,8,FALSE),"","sed -i "&amp;IF($AK$135="MacOS","'' ","")&amp;"'s#"&amp;BB$137&amp;"="""&amp;INDEX($E$71:$G$78,MATCH("●",INDEX($H$71:$AQ$78,,MATCH($D155,$54:$54,0)-7),0),1)&amp;""""&amp;"#"&amp;BB$137&amp;"="&amp;""""&amp;VLOOKUP(BB$137,$AD$9:$AN$16,8,FALSE)&amp;""""&amp;"#g'"&amp;"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's#FILE_COMPRESSION=".zip"#FILE_COMPRESSION=".gz"#g' ${CONFIG_DIR}db_data_config.txt; export FILE_COMPRESSION=".gz";</v>
      </c>
      <c r="BC155" s="73" t="str">
        <f>SUBSTITUTE(IF(VLOOKUP(BC$137,$AD$9:$AN$16,8,FALSE)=INDEX($E$80:$G$88,MATCH("●",INDEX($H$80:$AQ$88,,MATCH($D155,$54:$54,0)-7),0),1),"","sed -i "&amp;IF($AK$135="MacOS","'' ","")&amp;"'s#"&amp;BC$137&amp;"="""&amp;VLOOKUP(BC$137,$AD$9:$AN$16,8,FALSE)&amp;""""&amp;"#"&amp;BC$137&amp;"="&amp;""""&amp;INDEX($E$80:$G$88,MATCH("●",INDEX($H$80:$AQ$88,,MATCH($D155,$54:$54,0)-7),0),1)&amp;""""&amp;"#g'"&amp;" ${CONFIG_DIR}db_data_config.txt; export "&amp;BC$137&amp;"="&amp;""""&amp;INDEX($E$80:$G$88,MATCH("●",INDEX($H$80:$AQ$88,,MATCH($D155,$54:$54,0)-7),0),1)&amp;""";"),",",""",""")</f>
        <v/>
      </c>
      <c r="BD155" s="73" t="str">
        <f>SUBSTITUTE(IF(INDEX($E$80:$G$88,MATCH("●",INDEX($H$80:$AQ$88,,MATCH($D155,$54:$54,0)-7),0),1)=VLOOKUP(BD$137,$AD$9:$AN$16,8,FALSE),"","sed -i "&amp;IF($AK$135="MacOS","'' ","")&amp;"'s#"&amp;BD$137&amp;"="""&amp;INDEX($E$80:$G$88,MATCH("●",INDEX($H$80:$AQ$88,,MATCH($D155,$54:$54,0)-7),0),1)&amp;""""&amp;"#"&amp;BD$137&amp;"="&amp;""""&amp;VLOOKUP(BD$137,$AD$9:$AN$16,8,FALSE)&amp;""""&amp;"#g'"&amp;"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5" s="73" t="str">
        <f>SUBSTITUTE(IF(VLOOKUP(BE$137,$AD$9:$AN$16,8,FALSE)=INDEX($E$90:$G$93,MATCH("●",INDEX($H$90:$AQ$93,,MATCH($D155,$54:$54,0)-7),0),1),"","sed -i "&amp;IF($AK$135="MacOS","'' ","")&amp;"'s#"&amp;BE$137&amp;"="""&amp;VLOOKUP(BE$137,$AD$9:$AN$16,8,FALSE)&amp;""""&amp;"#"&amp;BE$137&amp;"="&amp;""""&amp;INDEX($E$90:$G$93,MATCH("●",INDEX($H$90:$AQ$93,,MATCH($D155,$54:$54,0)-7),0),1)&amp;""""&amp;"#g'"&amp;" ${CONFIG_DIR}db_data_config.txt; export "&amp;BE$137&amp;"="&amp;""""&amp;INDEX($E$90:$G$93,MATCH("●",INDEX($H$90:$AQ$93,,MATCH($D155,$54:$54,0)-7),0),1)&amp;""";"),",",""",""")</f>
        <v/>
      </c>
      <c r="BF155" s="73" t="str">
        <f>SUBSTITUTE(IF(INDEX($E$90:$G$93,MATCH("●",INDEX($H$90:$AQ$93,,MATCH($D155,$54:$54,0)-7),0),1)=VLOOKUP(BF$137,$AD$9:$AN$16,8,FALSE),"","sed -i "&amp;IF($AK$135="MacOS","'' ","")&amp;"'s#"&amp;BF$137&amp;"="""&amp;INDEX($E$90:$G$93,MATCH("●",INDEX($H$90:$AQ$93,,MATCH($D155,$54:$54,0)-7),0),1)&amp;""""&amp;"#"&amp;BF$137&amp;"="&amp;""""&amp;VLOOKUP(BF$137,$AD$9:$AN$16,8,FALSE)&amp;""""&amp;"#g'"&amp;"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5" s="73" t="str">
        <f>SUBSTITUTE(IF(VLOOKUP(BG$137,$AD$9:$AN$16,8,FALSE)=INDEX($E$95:$G$99,MATCH("●",INDEX($H$95:$AQ$99,,MATCH($D155,$54:$54,0)-7),0),1),"","sed -i "&amp;IF($AK$135="MacOS","'' ","")&amp;"'s#"&amp;BG$137&amp;"="""&amp;VLOOKUP(BG$137,$AD$9:$AN$16,8,FALSE)&amp;""""&amp;"#"&amp;BG$137&amp;"="&amp;""""&amp;INDEX($E$95:$G$99,MATCH("●",INDEX($H$95:$AQ$99,,MATCH($D155,$54:$54,0)-7),0),1)&amp;""""&amp;"#g'"&amp;" ${CONFIG_DIR}db_data_config.txt; export "&amp;BG$137&amp;"="&amp;""""&amp;INDEX($E$95:$G$99,MATCH("●",INDEX($H$95:$AQ$99,,MATCH($D155,$54:$54,0)-7),0),1)&amp;""";"),",",""",""")</f>
        <v/>
      </c>
      <c r="BH155" s="73" t="str">
        <f>SUBSTITUTE(IF(INDEX($E$95:$G$99,MATCH("●",INDEX($H$95:$AQ$99,,MATCH($D155,$54:$54,0)-7),0),1)=VLOOKUP(BH$137,$AD$9:$AN$16,8,FALSE),"","sed -i "&amp;IF($AK$135="MacOS","'' ","")&amp;"'s#"&amp;BH$137&amp;"="""&amp;INDEX($E$95:$G$99,MATCH("●",INDEX($H$95:$AQ$99,,MATCH($D155,$54:$54,0)-7),0),1)&amp;""""&amp;"#"&amp;BH$137&amp;"="&amp;""""&amp;VLOOKUP(BH$137,$AD$9:$AN$16,8,FALSE)&amp;""""&amp;"#g'"&amp;"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5" s="73" t="str">
        <f>SUBSTITUTE(IF(VLOOKUP(BI$137,$AD$9:$AN$16,8,FALSE)=INDEX($E$101:$G$105,MATCH("●",INDEX($H$101:$AQ$105,,MATCH($D155,$54:$54,0)-7),0),1),"","sed -i "&amp;IF($AK$135="MacOS","'' ","")&amp;"'s#"&amp;BI$137&amp;"="""&amp;VLOOKUP(BI$137,$AD$9:$AN$16,8,FALSE)&amp;""""&amp;"#"&amp;BI$137&amp;"="&amp;""""&amp;INDEX($E$101:$G$105,MATCH("●",INDEX($H$101:$AQ$105,,MATCH($D155,$54:$54,0)-7),0),1)&amp;""""&amp;"#g'"&amp;" ${CONFIG_DIR}db_data_config.txt; export "&amp;BI$137&amp;"="&amp;""""&amp;INDEX($E$101:$G$105,MATCH("●",INDEX($H$101:$AQ$105,,MATCH($D155,$54:$54,0)-7),0),1)&amp;""";"),",",""",""")</f>
        <v/>
      </c>
      <c r="BJ155" s="73" t="str">
        <f>SUBSTITUTE(IF(INDEX($E$101:$G$105,MATCH("●",INDEX($H$101:$AQ$105,,MATCH($D155,$54:$54,0)-7),0),1)=VLOOKUP(BJ$137,$AD$9:$AN$16,8,FALSE),"","sed -i "&amp;IF($AK$135="MacOS","'' ","")&amp;"'s#"&amp;BJ$137&amp;"="""&amp;INDEX($E$101:$G$105,MATCH("●",INDEX($H$101:$AQ$105,,MATCH($D155,$54:$54,0)-7),0),1)&amp;""""&amp;"#"&amp;BJ$137&amp;"="&amp;""""&amp;VLOOKUP(BJ$137,$AD$9:$AN$16,8,FALSE)&amp;""""&amp;"#g'"&amp;"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5" s="73" t="str">
        <f>SUBSTITUTE(IF(VLOOKUP(BK$137,$AD$9:$AN$16,8,FALSE)=INDEX($E$107:$G$111,MATCH("●",INDEX($H$107:$AQ$111,,MATCH($D155,$54:$54,0)-7),0),1),"","sed -i "&amp;IF($AK$135="MacOS","'' ","")&amp;"'s#"&amp;BK$137&amp;"="""&amp;VLOOKUP(BK$137,$AD$9:$AN$16,8,FALSE)&amp;""""&amp;"#"&amp;BK$137&amp;"="&amp;""""&amp;INDEX($E$107:$G$111,MATCH("●",INDEX($H$107:$AQ$111,,MATCH($D155,$54:$54,0)-7),0),1)&amp;""""&amp;"#g'"&amp;" ${CONFIG_DIR}db_data_config.txt; export "&amp;BK$137&amp;"="&amp;""""&amp;INDEX($E$107:$G$111,MATCH("●",INDEX($H$107:$AQ$111,,MATCH($D155,$54:$54,0)-7),0),1)&amp;""";"),",",""",""")</f>
        <v/>
      </c>
      <c r="BL155" s="73" t="str">
        <f>SUBSTITUTE(IF(INDEX($E$107:$G$111,MATCH("●",INDEX($H$107:$AQ$111,,MATCH($D155,$54:$54,0)-7),0),1)=VLOOKUP(BL$137,$AD$9:$AN$16,8,FALSE),"","sed -i "&amp;IF($AK$135="MacOS","'' ","")&amp;"'s#"&amp;BL$137&amp;"="""&amp;INDEX($E$107:$G$111,MATCH("●",INDEX($H$107:$AQ$111,,MATCH($D155,$54:$54,0)-7),0),1)&amp;""""&amp;"#"&amp;BL$137&amp;"="&amp;""""&amp;VLOOKUP(BL$137,$AD$9:$AN$16,8,FALSE)&amp;""""&amp;"#g'"&amp;"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5" s="60" t="s">
        <v>1107</v>
      </c>
    </row>
    <row r="156" spans="4:65" ht="36" customHeight="1">
      <c r="D156" s="138">
        <f t="shared" si="3"/>
        <v>18</v>
      </c>
      <c r="E156" s="139"/>
      <c r="F156" s="139"/>
      <c r="G156" s="140"/>
      <c r="H156" s="45" t="str">
        <f t="shared" ca="1" si="2"/>
        <v>clear; echo テストケース018; sed -i '' 's#FILE_COMPRESSION=".gz"#FILE_COMPRESSION=".Z"#g' ${CONFIG_DIR}db_data_config.txt; export FILE_COMPRESSION=".Z";sh ./script/db_check_sql_validate_config.sh; sed -i '' 's#FILE_COMPRESSION=".Z"#FILE_COMPRESSION=".gz"#g' ${CONFIG_DIR}db_data_config.txt;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146" t="str" cm="1">
        <f t="array" ref="AE156">SUBSTITUTE(INDEX($H$113:$AQ$113, , MATCH($D156, $54:$54, 0)-7),"-","")</f>
        <v>正常</v>
      </c>
      <c r="AF156" s="147"/>
      <c r="AG156" s="148"/>
      <c r="AH156" s="143" t="s">
        <v>1123</v>
      </c>
      <c r="AI156" s="144"/>
      <c r="AJ156" s="144"/>
      <c r="AK156" s="144"/>
      <c r="AL156" s="144"/>
      <c r="AM156" s="144"/>
      <c r="AN156" s="144"/>
      <c r="AO156" s="144"/>
      <c r="AP156" s="144"/>
      <c r="AQ156" s="145"/>
      <c r="AS156" s="69" t="str" cm="1">
        <f t="array" ref="AS156">SUBSTITUTE(TEXT(INDEX($H$116:$AQ$116,1,$D156),"000000"),"-","")</f>
        <v>230001</v>
      </c>
      <c r="AT156" s="70"/>
      <c r="AU156" s="71"/>
      <c r="AW156" s="73" t="str">
        <f>SUBSTITUTE(IF(VLOOKUP(AW$137,$AD$9:$AN$16,8,FALSE)=INDEX($E$60:$G$62,MATCH("●",INDEX($H$60:$AQ$62,,MATCH($D156,$54:$54,0)-7),0),1),"","sed -i "&amp;IF($AK$135="MacOS","'' ","")&amp;"'s#"&amp;AW$137&amp;"="""&amp;VLOOKUP(AW$137,$AD$9:$AN$16,8,FALSE)&amp;""""&amp;"#"&amp;AW$137&amp;"="&amp;""""&amp;INDEX($E$60:$G$62,MATCH("●",INDEX($H$60:$AQ$62,,MATCH($D156,$54:$54,0)-7),0),1)&amp;""""&amp;"#g'"&amp;" ${CONFIG_DIR}db_data_config.txt; export "&amp;AW$137&amp;"="&amp;""""&amp;INDEX($E$60:$G$62,MATCH("●",INDEX($H$60:$AQ$62,,MATCH($D156,$54:$54,0)-7),0),1)&amp;""";"),",",""",""")</f>
        <v/>
      </c>
      <c r="AX156" s="73" t="str">
        <f>SUBSTITUTE(IF(INDEX($E$60:$G$62,MATCH("●",INDEX($H$60:$AQ$62,,MATCH($D156,$54:$54,0)-7),0),1)=VLOOKUP(AX$137,$AD$9:$AN$16,8,FALSE),"","sed -i "&amp;IF($AK$135="MacOS","'' ","")&amp;"'s#"&amp;AX$137&amp;"="""&amp;INDEX($E$60:$G$62,MATCH("●",INDEX($H$60:$AQ$62,,MATCH($D156,$54:$54,0)-7),0),1)&amp;""""&amp;"#"&amp;AX$137&amp;"="&amp;""""&amp;VLOOKUP(AX$137,$AD$9:$AN$16,8,FALSE)&amp;""""&amp;"#g'"&amp;"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6" s="73" t="str">
        <f>SUBSTITUTE(IF(VLOOKUP(AY$137,$AD$9:$AN$16,8,FALSE)=INDEX($E$64:$G$69,MATCH("●",INDEX($H$64:$AQ$69,,MATCH($D156,$54:$54,0)-7),0),1),"","sed -i "&amp;IF($AK$135="MacOS","'' ","")&amp;"'s#"&amp;AY$137&amp;"="""&amp;VLOOKUP(AY$137,$AD$9:$AN$16,8,FALSE)&amp;""""&amp;"#"&amp;AY$137&amp;"="&amp;""""&amp;INDEX($E$64:$G$69,MATCH("●",INDEX($H$64:$AQ$69,,MATCH($D156,$54:$54,0)-7),0),1)&amp;""""&amp;"#g'"&amp;" ${CONFIG_DIR}db_data_config.txt; export "&amp;AY$137&amp;"="&amp;""""&amp;INDEX($E$64:$G$69,MATCH("●",INDEX($H$64:$AQ$69,,MATCH($D156,$54:$54,0)-7),0),1)&amp;""";"),",",""",""")</f>
        <v/>
      </c>
      <c r="AZ156" s="73" t="str">
        <f>SUBSTITUTE(IF(INDEX($E$64:$G$69,MATCH("●",INDEX($H$64:$AQ$69,,MATCH($D156,$54:$54,0)-7),0),1)=VLOOKUP(AZ$137,$AD$9:$AN$16,8,FALSE),"","sed -i "&amp;IF($AK$135="MacOS","'' ","")&amp;"'s#"&amp;AZ$137&amp;"="""&amp;INDEX($E$64:$G$69,MATCH("●",INDEX($H$64:$AQ$69,,MATCH($D156,$54:$54,0)-7),0),1)&amp;""""&amp;"#"&amp;AZ$137&amp;"="&amp;""""&amp;VLOOKUP(AZ$137,$AD$9:$AN$16,8,FALSE)&amp;""""&amp;"#g'"&amp;"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6" s="73" t="str">
        <f>SUBSTITUTE(IF(VLOOKUP(BA$137,$AD$9:$AN$16,8,FALSE)=INDEX($E$71:$G$78,MATCH("●",INDEX($H$71:$AQ$78,,MATCH($D156,$54:$54,0)-7),0),1),"","sed -i "&amp;IF($AK$135="MacOS","'' ","")&amp;"'s#"&amp;BA$137&amp;"="""&amp;VLOOKUP(BA$137,$AD$9:$AN$16,8,FALSE)&amp;""""&amp;"#"&amp;BA$137&amp;"="&amp;""""&amp;INDEX($E$71:$G$78,MATCH("●",INDEX($H$71:$AQ$78,,MATCH($D156,$54:$54,0)-7),0),1)&amp;""""&amp;"#g'"&amp;" ${CONFIG_DIR}db_data_config.txt; export "&amp;BA$137&amp;"="&amp;""""&amp;INDEX($E$71:$G$78,MATCH("●",INDEX($H$71:$AQ$78,,MATCH($D156,$54:$54,0)-7),0),1)&amp;""";"),",",""",""")</f>
        <v>sed -i '' 's#FILE_COMPRESSION=".gz"#FILE_COMPRESSION=".Z"#g' ${CONFIG_DIR}db_data_config.txt; export FILE_COMPRESSION=".Z";</v>
      </c>
      <c r="BB156" s="73" t="str">
        <f>SUBSTITUTE(IF(INDEX($E$71:$G$78,MATCH("●",INDEX($H$71:$AQ$78,,MATCH($D156,$54:$54,0)-7),0),1)=VLOOKUP(BB$137,$AD$9:$AN$16,8,FALSE),"","sed -i "&amp;IF($AK$135="MacOS","'' ","")&amp;"'s#"&amp;BB$137&amp;"="""&amp;INDEX($E$71:$G$78,MATCH("●",INDEX($H$71:$AQ$78,,MATCH($D156,$54:$54,0)-7),0),1)&amp;""""&amp;"#"&amp;BB$137&amp;"="&amp;""""&amp;VLOOKUP(BB$137,$AD$9:$AN$16,8,FALSE)&amp;""""&amp;"#g'"&amp;"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's#FILE_COMPRESSION=".Z"#FILE_COMPRESSION=".gz"#g' ${CONFIG_DIR}db_data_config.txt; export FILE_COMPRESSION=".gz";</v>
      </c>
      <c r="BC156" s="73" t="str">
        <f>SUBSTITUTE(IF(VLOOKUP(BC$137,$AD$9:$AN$16,8,FALSE)=INDEX($E$80:$G$88,MATCH("●",INDEX($H$80:$AQ$88,,MATCH($D156,$54:$54,0)-7),0),1),"","sed -i "&amp;IF($AK$135="MacOS","'' ","")&amp;"'s#"&amp;BC$137&amp;"="""&amp;VLOOKUP(BC$137,$AD$9:$AN$16,8,FALSE)&amp;""""&amp;"#"&amp;BC$137&amp;"="&amp;""""&amp;INDEX($E$80:$G$88,MATCH("●",INDEX($H$80:$AQ$88,,MATCH($D156,$54:$54,0)-7),0),1)&amp;""""&amp;"#g'"&amp;" ${CONFIG_DIR}db_data_config.txt; export "&amp;BC$137&amp;"="&amp;""""&amp;INDEX($E$80:$G$88,MATCH("●",INDEX($H$80:$AQ$88,,MATCH($D156,$54:$54,0)-7),0),1)&amp;""";"),",",""",""")</f>
        <v/>
      </c>
      <c r="BD156" s="73" t="str">
        <f>SUBSTITUTE(IF(INDEX($E$80:$G$88,MATCH("●",INDEX($H$80:$AQ$88,,MATCH($D156,$54:$54,0)-7),0),1)=VLOOKUP(BD$137,$AD$9:$AN$16,8,FALSE),"","sed -i "&amp;IF($AK$135="MacOS","'' ","")&amp;"'s#"&amp;BD$137&amp;"="""&amp;INDEX($E$80:$G$88,MATCH("●",INDEX($H$80:$AQ$88,,MATCH($D156,$54:$54,0)-7),0),1)&amp;""""&amp;"#"&amp;BD$137&amp;"="&amp;""""&amp;VLOOKUP(BD$137,$AD$9:$AN$16,8,FALSE)&amp;""""&amp;"#g'"&amp;"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6" s="73" t="str">
        <f>SUBSTITUTE(IF(VLOOKUP(BE$137,$AD$9:$AN$16,8,FALSE)=INDEX($E$90:$G$93,MATCH("●",INDEX($H$90:$AQ$93,,MATCH($D156,$54:$54,0)-7),0),1),"","sed -i "&amp;IF($AK$135="MacOS","'' ","")&amp;"'s#"&amp;BE$137&amp;"="""&amp;VLOOKUP(BE$137,$AD$9:$AN$16,8,FALSE)&amp;""""&amp;"#"&amp;BE$137&amp;"="&amp;""""&amp;INDEX($E$90:$G$93,MATCH("●",INDEX($H$90:$AQ$93,,MATCH($D156,$54:$54,0)-7),0),1)&amp;""""&amp;"#g'"&amp;" ${CONFIG_DIR}db_data_config.txt; export "&amp;BE$137&amp;"="&amp;""""&amp;INDEX($E$90:$G$93,MATCH("●",INDEX($H$90:$AQ$93,,MATCH($D156,$54:$54,0)-7),0),1)&amp;""";"),",",""",""")</f>
        <v/>
      </c>
      <c r="BF156" s="73" t="str">
        <f>SUBSTITUTE(IF(INDEX($E$90:$G$93,MATCH("●",INDEX($H$90:$AQ$93,,MATCH($D156,$54:$54,0)-7),0),1)=VLOOKUP(BF$137,$AD$9:$AN$16,8,FALSE),"","sed -i "&amp;IF($AK$135="MacOS","'' ","")&amp;"'s#"&amp;BF$137&amp;"="""&amp;INDEX($E$90:$G$93,MATCH("●",INDEX($H$90:$AQ$93,,MATCH($D156,$54:$54,0)-7),0),1)&amp;""""&amp;"#"&amp;BF$137&amp;"="&amp;""""&amp;VLOOKUP(BF$137,$AD$9:$AN$16,8,FALSE)&amp;""""&amp;"#g'"&amp;"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6" s="73" t="str">
        <f>SUBSTITUTE(IF(VLOOKUP(BG$137,$AD$9:$AN$16,8,FALSE)=INDEX($E$95:$G$99,MATCH("●",INDEX($H$95:$AQ$99,,MATCH($D156,$54:$54,0)-7),0),1),"","sed -i "&amp;IF($AK$135="MacOS","'' ","")&amp;"'s#"&amp;BG$137&amp;"="""&amp;VLOOKUP(BG$137,$AD$9:$AN$16,8,FALSE)&amp;""""&amp;"#"&amp;BG$137&amp;"="&amp;""""&amp;INDEX($E$95:$G$99,MATCH("●",INDEX($H$95:$AQ$99,,MATCH($D156,$54:$54,0)-7),0),1)&amp;""""&amp;"#g'"&amp;" ${CONFIG_DIR}db_data_config.txt; export "&amp;BG$137&amp;"="&amp;""""&amp;INDEX($E$95:$G$99,MATCH("●",INDEX($H$95:$AQ$99,,MATCH($D156,$54:$54,0)-7),0),1)&amp;""";"),",",""",""")</f>
        <v/>
      </c>
      <c r="BH156" s="73" t="str">
        <f>SUBSTITUTE(IF(INDEX($E$95:$G$99,MATCH("●",INDEX($H$95:$AQ$99,,MATCH($D156,$54:$54,0)-7),0),1)=VLOOKUP(BH$137,$AD$9:$AN$16,8,FALSE),"","sed -i "&amp;IF($AK$135="MacOS","'' ","")&amp;"'s#"&amp;BH$137&amp;"="""&amp;INDEX($E$95:$G$99,MATCH("●",INDEX($H$95:$AQ$99,,MATCH($D156,$54:$54,0)-7),0),1)&amp;""""&amp;"#"&amp;BH$137&amp;"="&amp;""""&amp;VLOOKUP(BH$137,$AD$9:$AN$16,8,FALSE)&amp;""""&amp;"#g'"&amp;"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6" s="73" t="str">
        <f>SUBSTITUTE(IF(VLOOKUP(BI$137,$AD$9:$AN$16,8,FALSE)=INDEX($E$101:$G$105,MATCH("●",INDEX($H$101:$AQ$105,,MATCH($D156,$54:$54,0)-7),0),1),"","sed -i "&amp;IF($AK$135="MacOS","'' ","")&amp;"'s#"&amp;BI$137&amp;"="""&amp;VLOOKUP(BI$137,$AD$9:$AN$16,8,FALSE)&amp;""""&amp;"#"&amp;BI$137&amp;"="&amp;""""&amp;INDEX($E$101:$G$105,MATCH("●",INDEX($H$101:$AQ$105,,MATCH($D156,$54:$54,0)-7),0),1)&amp;""""&amp;"#g'"&amp;" ${CONFIG_DIR}db_data_config.txt; export "&amp;BI$137&amp;"="&amp;""""&amp;INDEX($E$101:$G$105,MATCH("●",INDEX($H$101:$AQ$105,,MATCH($D156,$54:$54,0)-7),0),1)&amp;""";"),",",""",""")</f>
        <v/>
      </c>
      <c r="BJ156" s="73" t="str">
        <f>SUBSTITUTE(IF(INDEX($E$101:$G$105,MATCH("●",INDEX($H$101:$AQ$105,,MATCH($D156,$54:$54,0)-7),0),1)=VLOOKUP(BJ$137,$AD$9:$AN$16,8,FALSE),"","sed -i "&amp;IF($AK$135="MacOS","'' ","")&amp;"'s#"&amp;BJ$137&amp;"="""&amp;INDEX($E$101:$G$105,MATCH("●",INDEX($H$101:$AQ$105,,MATCH($D156,$54:$54,0)-7),0),1)&amp;""""&amp;"#"&amp;BJ$137&amp;"="&amp;""""&amp;VLOOKUP(BJ$137,$AD$9:$AN$16,8,FALSE)&amp;""""&amp;"#g'"&amp;"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6" s="73" t="str">
        <f>SUBSTITUTE(IF(VLOOKUP(BK$137,$AD$9:$AN$16,8,FALSE)=INDEX($E$107:$G$111,MATCH("●",INDEX($H$107:$AQ$111,,MATCH($D156,$54:$54,0)-7),0),1),"","sed -i "&amp;IF($AK$135="MacOS","'' ","")&amp;"'s#"&amp;BK$137&amp;"="""&amp;VLOOKUP(BK$137,$AD$9:$AN$16,8,FALSE)&amp;""""&amp;"#"&amp;BK$137&amp;"="&amp;""""&amp;INDEX($E$107:$G$111,MATCH("●",INDEX($H$107:$AQ$111,,MATCH($D156,$54:$54,0)-7),0),1)&amp;""""&amp;"#g'"&amp;" ${CONFIG_DIR}db_data_config.txt; export "&amp;BK$137&amp;"="&amp;""""&amp;INDEX($E$107:$G$111,MATCH("●",INDEX($H$107:$AQ$111,,MATCH($D156,$54:$54,0)-7),0),1)&amp;""";"),",",""",""")</f>
        <v/>
      </c>
      <c r="BL156" s="73" t="str">
        <f>SUBSTITUTE(IF(INDEX($E$107:$G$111,MATCH("●",INDEX($H$107:$AQ$111,,MATCH($D156,$54:$54,0)-7),0),1)=VLOOKUP(BL$137,$AD$9:$AN$16,8,FALSE),"","sed -i "&amp;IF($AK$135="MacOS","'' ","")&amp;"'s#"&amp;BL$137&amp;"="""&amp;INDEX($E$107:$G$111,MATCH("●",INDEX($H$107:$AQ$111,,MATCH($D156,$54:$54,0)-7),0),1)&amp;""""&amp;"#"&amp;BL$137&amp;"="&amp;""""&amp;VLOOKUP(BL$137,$AD$9:$AN$16,8,FALSE)&amp;""""&amp;"#g'"&amp;"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6" s="60" t="s">
        <v>1107</v>
      </c>
    </row>
    <row r="157" spans="4:65" ht="36" customHeight="1">
      <c r="D157" s="138">
        <f t="shared" si="3"/>
        <v>19</v>
      </c>
      <c r="E157" s="139"/>
      <c r="F157" s="139"/>
      <c r="G157" s="140"/>
      <c r="H157" s="45" t="str">
        <f t="shared" ca="1" si="2"/>
        <v>clear; echo テストケース019; sed -i '' 's#FILE_COMPRESSION=".gz"#FILE_COMPRESSION=".tar"#g' ${CONFIG_DIR}db_data_config.txt; export FILE_COMPRESSION=".tar";sh ./script/db_check_sql_validate_config.sh; sed -i '' 's#FILE_COMPRESSION=".tar"#FILE_COMPRESSION=".gz"#g' ${CONFIG_DIR}db_data_config.txt;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146" t="str" cm="1">
        <f t="array" ref="AE157">SUBSTITUTE(INDEX($H$113:$AQ$113, , MATCH($D157, $54:$54, 0)-7),"-","")</f>
        <v>正常</v>
      </c>
      <c r="AF157" s="147"/>
      <c r="AG157" s="148"/>
      <c r="AH157" s="143" t="s">
        <v>1124</v>
      </c>
      <c r="AI157" s="144"/>
      <c r="AJ157" s="144"/>
      <c r="AK157" s="144"/>
      <c r="AL157" s="144"/>
      <c r="AM157" s="144"/>
      <c r="AN157" s="144"/>
      <c r="AO157" s="144"/>
      <c r="AP157" s="144"/>
      <c r="AQ157" s="145"/>
      <c r="AS157" s="69" t="str" cm="1">
        <f t="array" ref="AS157">SUBSTITUTE(TEXT(INDEX($H$116:$AQ$116,1,$D157),"000000"),"-","")</f>
        <v>230001</v>
      </c>
      <c r="AT157" s="70"/>
      <c r="AU157" s="71"/>
      <c r="AW157" s="73" t="str">
        <f>SUBSTITUTE(IF(VLOOKUP(AW$137,$AD$9:$AN$16,8,FALSE)=INDEX($E$60:$G$62,MATCH("●",INDEX($H$60:$AQ$62,,MATCH($D157,$54:$54,0)-7),0),1),"","sed -i "&amp;IF($AK$135="MacOS","'' ","")&amp;"'s#"&amp;AW$137&amp;"="""&amp;VLOOKUP(AW$137,$AD$9:$AN$16,8,FALSE)&amp;""""&amp;"#"&amp;AW$137&amp;"="&amp;""""&amp;INDEX($E$60:$G$62,MATCH("●",INDEX($H$60:$AQ$62,,MATCH($D157,$54:$54,0)-7),0),1)&amp;""""&amp;"#g'"&amp;" ${CONFIG_DIR}db_data_config.txt; export "&amp;AW$137&amp;"="&amp;""""&amp;INDEX($E$60:$G$62,MATCH("●",INDEX($H$60:$AQ$62,,MATCH($D157,$54:$54,0)-7),0),1)&amp;""";"),",",""",""")</f>
        <v/>
      </c>
      <c r="AX157" s="73" t="str">
        <f>SUBSTITUTE(IF(INDEX($E$60:$G$62,MATCH("●",INDEX($H$60:$AQ$62,,MATCH($D157,$54:$54,0)-7),0),1)=VLOOKUP(AX$137,$AD$9:$AN$16,8,FALSE),"","sed -i "&amp;IF($AK$135="MacOS","'' ","")&amp;"'s#"&amp;AX$137&amp;"="""&amp;INDEX($E$60:$G$62,MATCH("●",INDEX($H$60:$AQ$62,,MATCH($D157,$54:$54,0)-7),0),1)&amp;""""&amp;"#"&amp;AX$137&amp;"="&amp;""""&amp;VLOOKUP(AX$137,$AD$9:$AN$16,8,FALSE)&amp;""""&amp;"#g'"&amp;"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7" s="73" t="str">
        <f>SUBSTITUTE(IF(VLOOKUP(AY$137,$AD$9:$AN$16,8,FALSE)=INDEX($E$64:$G$69,MATCH("●",INDEX($H$64:$AQ$69,,MATCH($D157,$54:$54,0)-7),0),1),"","sed -i "&amp;IF($AK$135="MacOS","'' ","")&amp;"'s#"&amp;AY$137&amp;"="""&amp;VLOOKUP(AY$137,$AD$9:$AN$16,8,FALSE)&amp;""""&amp;"#"&amp;AY$137&amp;"="&amp;""""&amp;INDEX($E$64:$G$69,MATCH("●",INDEX($H$64:$AQ$69,,MATCH($D157,$54:$54,0)-7),0),1)&amp;""""&amp;"#g'"&amp;" ${CONFIG_DIR}db_data_config.txt; export "&amp;AY$137&amp;"="&amp;""""&amp;INDEX($E$64:$G$69,MATCH("●",INDEX($H$64:$AQ$69,,MATCH($D157,$54:$54,0)-7),0),1)&amp;""";"),",",""",""")</f>
        <v/>
      </c>
      <c r="AZ157" s="73" t="str">
        <f>SUBSTITUTE(IF(INDEX($E$64:$G$69,MATCH("●",INDEX($H$64:$AQ$69,,MATCH($D157,$54:$54,0)-7),0),1)=VLOOKUP(AZ$137,$AD$9:$AN$16,8,FALSE),"","sed -i "&amp;IF($AK$135="MacOS","'' ","")&amp;"'s#"&amp;AZ$137&amp;"="""&amp;INDEX($E$64:$G$69,MATCH("●",INDEX($H$64:$AQ$69,,MATCH($D157,$54:$54,0)-7),0),1)&amp;""""&amp;"#"&amp;AZ$137&amp;"="&amp;""""&amp;VLOOKUP(AZ$137,$AD$9:$AN$16,8,FALSE)&amp;""""&amp;"#g'"&amp;"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7" s="73" t="str">
        <f>SUBSTITUTE(IF(VLOOKUP(BA$137,$AD$9:$AN$16,8,FALSE)=INDEX($E$71:$G$78,MATCH("●",INDEX($H$71:$AQ$78,,MATCH($D157,$54:$54,0)-7),0),1),"","sed -i "&amp;IF($AK$135="MacOS","'' ","")&amp;"'s#"&amp;BA$137&amp;"="""&amp;VLOOKUP(BA$137,$AD$9:$AN$16,8,FALSE)&amp;""""&amp;"#"&amp;BA$137&amp;"="&amp;""""&amp;INDEX($E$71:$G$78,MATCH("●",INDEX($H$71:$AQ$78,,MATCH($D157,$54:$54,0)-7),0),1)&amp;""""&amp;"#g'"&amp;" ${CONFIG_DIR}db_data_config.txt; export "&amp;BA$137&amp;"="&amp;""""&amp;INDEX($E$71:$G$78,MATCH("●",INDEX($H$71:$AQ$78,,MATCH($D157,$54:$54,0)-7),0),1)&amp;""";"),",",""",""")</f>
        <v>sed -i '' 's#FILE_COMPRESSION=".gz"#FILE_COMPRESSION=".tar"#g' ${CONFIG_DIR}db_data_config.txt; export FILE_COMPRESSION=".tar";</v>
      </c>
      <c r="BB157" s="73" t="str">
        <f>SUBSTITUTE(IF(INDEX($E$71:$G$78,MATCH("●",INDEX($H$71:$AQ$78,,MATCH($D157,$54:$54,0)-7),0),1)=VLOOKUP(BB$137,$AD$9:$AN$16,8,FALSE),"","sed -i "&amp;IF($AK$135="MacOS","'' ","")&amp;"'s#"&amp;BB$137&amp;"="""&amp;INDEX($E$71:$G$78,MATCH("●",INDEX($H$71:$AQ$78,,MATCH($D157,$54:$54,0)-7),0),1)&amp;""""&amp;"#"&amp;BB$137&amp;"="&amp;""""&amp;VLOOKUP(BB$137,$AD$9:$AN$16,8,FALSE)&amp;""""&amp;"#g'"&amp;"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's#FILE_COMPRESSION=".tar"#FILE_COMPRESSION=".gz"#g' ${CONFIG_DIR}db_data_config.txt; export FILE_COMPRESSION=".gz";</v>
      </c>
      <c r="BC157" s="73" t="str">
        <f>SUBSTITUTE(IF(VLOOKUP(BC$137,$AD$9:$AN$16,8,FALSE)=INDEX($E$80:$G$88,MATCH("●",INDEX($H$80:$AQ$88,,MATCH($D157,$54:$54,0)-7),0),1),"","sed -i "&amp;IF($AK$135="MacOS","'' ","")&amp;"'s#"&amp;BC$137&amp;"="""&amp;VLOOKUP(BC$137,$AD$9:$AN$16,8,FALSE)&amp;""""&amp;"#"&amp;BC$137&amp;"="&amp;""""&amp;INDEX($E$80:$G$88,MATCH("●",INDEX($H$80:$AQ$88,,MATCH($D157,$54:$54,0)-7),0),1)&amp;""""&amp;"#g'"&amp;" ${CONFIG_DIR}db_data_config.txt; export "&amp;BC$137&amp;"="&amp;""""&amp;INDEX($E$80:$G$88,MATCH("●",INDEX($H$80:$AQ$88,,MATCH($D157,$54:$54,0)-7),0),1)&amp;""";"),",",""",""")</f>
        <v/>
      </c>
      <c r="BD157" s="73" t="str">
        <f>SUBSTITUTE(IF(INDEX($E$80:$G$88,MATCH("●",INDEX($H$80:$AQ$88,,MATCH($D157,$54:$54,0)-7),0),1)=VLOOKUP(BD$137,$AD$9:$AN$16,8,FALSE),"","sed -i "&amp;IF($AK$135="MacOS","'' ","")&amp;"'s#"&amp;BD$137&amp;"="""&amp;INDEX($E$80:$G$88,MATCH("●",INDEX($H$80:$AQ$88,,MATCH($D157,$54:$54,0)-7),0),1)&amp;""""&amp;"#"&amp;BD$137&amp;"="&amp;""""&amp;VLOOKUP(BD$137,$AD$9:$AN$16,8,FALSE)&amp;""""&amp;"#g'"&amp;"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7" s="73" t="str">
        <f>SUBSTITUTE(IF(VLOOKUP(BE$137,$AD$9:$AN$16,8,FALSE)=INDEX($E$90:$G$93,MATCH("●",INDEX($H$90:$AQ$93,,MATCH($D157,$54:$54,0)-7),0),1),"","sed -i "&amp;IF($AK$135="MacOS","'' ","")&amp;"'s#"&amp;BE$137&amp;"="""&amp;VLOOKUP(BE$137,$AD$9:$AN$16,8,FALSE)&amp;""""&amp;"#"&amp;BE$137&amp;"="&amp;""""&amp;INDEX($E$90:$G$93,MATCH("●",INDEX($H$90:$AQ$93,,MATCH($D157,$54:$54,0)-7),0),1)&amp;""""&amp;"#g'"&amp;" ${CONFIG_DIR}db_data_config.txt; export "&amp;BE$137&amp;"="&amp;""""&amp;INDEX($E$90:$G$93,MATCH("●",INDEX($H$90:$AQ$93,,MATCH($D157,$54:$54,0)-7),0),1)&amp;""";"),",",""",""")</f>
        <v/>
      </c>
      <c r="BF157" s="73" t="str">
        <f>SUBSTITUTE(IF(INDEX($E$90:$G$93,MATCH("●",INDEX($H$90:$AQ$93,,MATCH($D157,$54:$54,0)-7),0),1)=VLOOKUP(BF$137,$AD$9:$AN$16,8,FALSE),"","sed -i "&amp;IF($AK$135="MacOS","'' ","")&amp;"'s#"&amp;BF$137&amp;"="""&amp;INDEX($E$90:$G$93,MATCH("●",INDEX($H$90:$AQ$93,,MATCH($D157,$54:$54,0)-7),0),1)&amp;""""&amp;"#"&amp;BF$137&amp;"="&amp;""""&amp;VLOOKUP(BF$137,$AD$9:$AN$16,8,FALSE)&amp;""""&amp;"#g'"&amp;"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7" s="73" t="str">
        <f>SUBSTITUTE(IF(VLOOKUP(BG$137,$AD$9:$AN$16,8,FALSE)=INDEX($E$95:$G$99,MATCH("●",INDEX($H$95:$AQ$99,,MATCH($D157,$54:$54,0)-7),0),1),"","sed -i "&amp;IF($AK$135="MacOS","'' ","")&amp;"'s#"&amp;BG$137&amp;"="""&amp;VLOOKUP(BG$137,$AD$9:$AN$16,8,FALSE)&amp;""""&amp;"#"&amp;BG$137&amp;"="&amp;""""&amp;INDEX($E$95:$G$99,MATCH("●",INDEX($H$95:$AQ$99,,MATCH($D157,$54:$54,0)-7),0),1)&amp;""""&amp;"#g'"&amp;" ${CONFIG_DIR}db_data_config.txt; export "&amp;BG$137&amp;"="&amp;""""&amp;INDEX($E$95:$G$99,MATCH("●",INDEX($H$95:$AQ$99,,MATCH($D157,$54:$54,0)-7),0),1)&amp;""";"),",",""",""")</f>
        <v/>
      </c>
      <c r="BH157" s="73" t="str">
        <f>SUBSTITUTE(IF(INDEX($E$95:$G$99,MATCH("●",INDEX($H$95:$AQ$99,,MATCH($D157,$54:$54,0)-7),0),1)=VLOOKUP(BH$137,$AD$9:$AN$16,8,FALSE),"","sed -i "&amp;IF($AK$135="MacOS","'' ","")&amp;"'s#"&amp;BH$137&amp;"="""&amp;INDEX($E$95:$G$99,MATCH("●",INDEX($H$95:$AQ$99,,MATCH($D157,$54:$54,0)-7),0),1)&amp;""""&amp;"#"&amp;BH$137&amp;"="&amp;""""&amp;VLOOKUP(BH$137,$AD$9:$AN$16,8,FALSE)&amp;""""&amp;"#g'"&amp;"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7" s="73" t="str">
        <f>SUBSTITUTE(IF(VLOOKUP(BI$137,$AD$9:$AN$16,8,FALSE)=INDEX($E$101:$G$105,MATCH("●",INDEX($H$101:$AQ$105,,MATCH($D157,$54:$54,0)-7),0),1),"","sed -i "&amp;IF($AK$135="MacOS","'' ","")&amp;"'s#"&amp;BI$137&amp;"="""&amp;VLOOKUP(BI$137,$AD$9:$AN$16,8,FALSE)&amp;""""&amp;"#"&amp;BI$137&amp;"="&amp;""""&amp;INDEX($E$101:$G$105,MATCH("●",INDEX($H$101:$AQ$105,,MATCH($D157,$54:$54,0)-7),0),1)&amp;""""&amp;"#g'"&amp;" ${CONFIG_DIR}db_data_config.txt; export "&amp;BI$137&amp;"="&amp;""""&amp;INDEX($E$101:$G$105,MATCH("●",INDEX($H$101:$AQ$105,,MATCH($D157,$54:$54,0)-7),0),1)&amp;""";"),",",""",""")</f>
        <v/>
      </c>
      <c r="BJ157" s="73" t="str">
        <f>SUBSTITUTE(IF(INDEX($E$101:$G$105,MATCH("●",INDEX($H$101:$AQ$105,,MATCH($D157,$54:$54,0)-7),0),1)=VLOOKUP(BJ$137,$AD$9:$AN$16,8,FALSE),"","sed -i "&amp;IF($AK$135="MacOS","'' ","")&amp;"'s#"&amp;BJ$137&amp;"="""&amp;INDEX($E$101:$G$105,MATCH("●",INDEX($H$101:$AQ$105,,MATCH($D157,$54:$54,0)-7),0),1)&amp;""""&amp;"#"&amp;BJ$137&amp;"="&amp;""""&amp;VLOOKUP(BJ$137,$AD$9:$AN$16,8,FALSE)&amp;""""&amp;"#g'"&amp;"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7" s="73" t="str">
        <f>SUBSTITUTE(IF(VLOOKUP(BK$137,$AD$9:$AN$16,8,FALSE)=INDEX($E$107:$G$111,MATCH("●",INDEX($H$107:$AQ$111,,MATCH($D157,$54:$54,0)-7),0),1),"","sed -i "&amp;IF($AK$135="MacOS","'' ","")&amp;"'s#"&amp;BK$137&amp;"="""&amp;VLOOKUP(BK$137,$AD$9:$AN$16,8,FALSE)&amp;""""&amp;"#"&amp;BK$137&amp;"="&amp;""""&amp;INDEX($E$107:$G$111,MATCH("●",INDEX($H$107:$AQ$111,,MATCH($D157,$54:$54,0)-7),0),1)&amp;""""&amp;"#g'"&amp;" ${CONFIG_DIR}db_data_config.txt; export "&amp;BK$137&amp;"="&amp;""""&amp;INDEX($E$107:$G$111,MATCH("●",INDEX($H$107:$AQ$111,,MATCH($D157,$54:$54,0)-7),0),1)&amp;""";"),",",""",""")</f>
        <v/>
      </c>
      <c r="BL157" s="73" t="str">
        <f>SUBSTITUTE(IF(INDEX($E$107:$G$111,MATCH("●",INDEX($H$107:$AQ$111,,MATCH($D157,$54:$54,0)-7),0),1)=VLOOKUP(BL$137,$AD$9:$AN$16,8,FALSE),"","sed -i "&amp;IF($AK$135="MacOS","'' ","")&amp;"'s#"&amp;BL$137&amp;"="""&amp;INDEX($E$107:$G$111,MATCH("●",INDEX($H$107:$AQ$111,,MATCH($D157,$54:$54,0)-7),0),1)&amp;""""&amp;"#"&amp;BL$137&amp;"="&amp;""""&amp;VLOOKUP(BL$137,$AD$9:$AN$16,8,FALSE)&amp;""""&amp;"#g'"&amp;"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7" s="60" t="s">
        <v>1107</v>
      </c>
    </row>
    <row r="158" spans="4:65" ht="36" customHeight="1">
      <c r="D158" s="138">
        <f t="shared" si="3"/>
        <v>20</v>
      </c>
      <c r="E158" s="139"/>
      <c r="F158" s="139"/>
      <c r="G158" s="140"/>
      <c r="H158" s="45" t="str">
        <f t="shared" ca="1" si="2"/>
        <v>clear; echo テストケース020; sed -i '' 's#FILE_COMPRESSION=".gz"#FILE_COMPRESSION=".7z"#g' ${CONFIG_DIR}db_data_config.txt; export FILE_COMPRESSION=".7z";sh ./script/db_check_sql_validate_config.sh; sed -i '' 's#FILE_COMPRESSION=".7z"#FILE_COMPRESSION=".gz"#g' ${CONFIG_DIR}db_data_config.txt; export FILE_COMPRESSION=".gz";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146" t="str" cm="1">
        <f t="array" ref="AE158">SUBSTITUTE(INDEX($H$113:$AQ$113, , MATCH($D158, $54:$54, 0)-7),"-","")</f>
        <v>正常</v>
      </c>
      <c r="AF158" s="147"/>
      <c r="AG158" s="148"/>
      <c r="AH158" s="143" t="s">
        <v>1125</v>
      </c>
      <c r="AI158" s="144"/>
      <c r="AJ158" s="144"/>
      <c r="AK158" s="144"/>
      <c r="AL158" s="144"/>
      <c r="AM158" s="144"/>
      <c r="AN158" s="144"/>
      <c r="AO158" s="144"/>
      <c r="AP158" s="144"/>
      <c r="AQ158" s="145"/>
      <c r="AS158" s="69" t="str" cm="1">
        <f t="array" ref="AS158">SUBSTITUTE(TEXT(INDEX($H$116:$AQ$116,1,$D158),"000000"),"-","")</f>
        <v>230001</v>
      </c>
      <c r="AT158" s="70"/>
      <c r="AU158" s="71"/>
      <c r="AW158" s="73" t="str">
        <f>SUBSTITUTE(IF(VLOOKUP(AW$137,$AD$9:$AN$16,8,FALSE)=INDEX($E$60:$G$62,MATCH("●",INDEX($H$60:$AQ$62,,MATCH($D158,$54:$54,0)-7),0),1),"","sed -i "&amp;IF($AK$135="MacOS","'' ","")&amp;"'s#"&amp;AW$137&amp;"="""&amp;VLOOKUP(AW$137,$AD$9:$AN$16,8,FALSE)&amp;""""&amp;"#"&amp;AW$137&amp;"="&amp;""""&amp;INDEX($E$60:$G$62,MATCH("●",INDEX($H$60:$AQ$62,,MATCH($D158,$54:$54,0)-7),0),1)&amp;""""&amp;"#g'"&amp;" ${CONFIG_DIR}db_data_config.txt; export "&amp;AW$137&amp;"="&amp;""""&amp;INDEX($E$60:$G$62,MATCH("●",INDEX($H$60:$AQ$62,,MATCH($D158,$54:$54,0)-7),0),1)&amp;""";"),",",""",""")</f>
        <v/>
      </c>
      <c r="AX158" s="73" t="str">
        <f>SUBSTITUTE(IF(INDEX($E$60:$G$62,MATCH("●",INDEX($H$60:$AQ$62,,MATCH($D158,$54:$54,0)-7),0),1)=VLOOKUP(AX$137,$AD$9:$AN$16,8,FALSE),"","sed -i "&amp;IF($AK$135="MacOS","'' ","")&amp;"'s#"&amp;AX$137&amp;"="""&amp;INDEX($E$60:$G$62,MATCH("●",INDEX($H$60:$AQ$62,,MATCH($D158,$54:$54,0)-7),0),1)&amp;""""&amp;"#"&amp;AX$137&amp;"="&amp;""""&amp;VLOOKUP(AX$137,$AD$9:$AN$16,8,FALSE)&amp;""""&amp;"#g'"&amp;"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8" s="73" t="str">
        <f>SUBSTITUTE(IF(VLOOKUP(AY$137,$AD$9:$AN$16,8,FALSE)=INDEX($E$64:$G$69,MATCH("●",INDEX($H$64:$AQ$69,,MATCH($D158,$54:$54,0)-7),0),1),"","sed -i "&amp;IF($AK$135="MacOS","'' ","")&amp;"'s#"&amp;AY$137&amp;"="""&amp;VLOOKUP(AY$137,$AD$9:$AN$16,8,FALSE)&amp;""""&amp;"#"&amp;AY$137&amp;"="&amp;""""&amp;INDEX($E$64:$G$69,MATCH("●",INDEX($H$64:$AQ$69,,MATCH($D158,$54:$54,0)-7),0),1)&amp;""""&amp;"#g'"&amp;" ${CONFIG_DIR}db_data_config.txt; export "&amp;AY$137&amp;"="&amp;""""&amp;INDEX($E$64:$G$69,MATCH("●",INDEX($H$64:$AQ$69,,MATCH($D158,$54:$54,0)-7),0),1)&amp;""";"),",",""",""")</f>
        <v/>
      </c>
      <c r="AZ158" s="73" t="str">
        <f>SUBSTITUTE(IF(INDEX($E$64:$G$69,MATCH("●",INDEX($H$64:$AQ$69,,MATCH($D158,$54:$54,0)-7),0),1)=VLOOKUP(AZ$137,$AD$9:$AN$16,8,FALSE),"","sed -i "&amp;IF($AK$135="MacOS","'' ","")&amp;"'s#"&amp;AZ$137&amp;"="""&amp;INDEX($E$64:$G$69,MATCH("●",INDEX($H$64:$AQ$69,,MATCH($D158,$54:$54,0)-7),0),1)&amp;""""&amp;"#"&amp;AZ$137&amp;"="&amp;""""&amp;VLOOKUP(AZ$137,$AD$9:$AN$16,8,FALSE)&amp;""""&amp;"#g'"&amp;"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8" s="73" t="str">
        <f>SUBSTITUTE(IF(VLOOKUP(BA$137,$AD$9:$AN$16,8,FALSE)=INDEX($E$71:$G$78,MATCH("●",INDEX($H$71:$AQ$78,,MATCH($D158,$54:$54,0)-7),0),1),"","sed -i "&amp;IF($AK$135="MacOS","'' ","")&amp;"'s#"&amp;BA$137&amp;"="""&amp;VLOOKUP(BA$137,$AD$9:$AN$16,8,FALSE)&amp;""""&amp;"#"&amp;BA$137&amp;"="&amp;""""&amp;INDEX($E$71:$G$78,MATCH("●",INDEX($H$71:$AQ$78,,MATCH($D158,$54:$54,0)-7),0),1)&amp;""""&amp;"#g'"&amp;" ${CONFIG_DIR}db_data_config.txt; export "&amp;BA$137&amp;"="&amp;""""&amp;INDEX($E$71:$G$78,MATCH("●",INDEX($H$71:$AQ$78,,MATCH($D158,$54:$54,0)-7),0),1)&amp;""";"),",",""",""")</f>
        <v>sed -i '' 's#FILE_COMPRESSION=".gz"#FILE_COMPRESSION=".7z"#g' ${CONFIG_DIR}db_data_config.txt; export FILE_COMPRESSION=".7z";</v>
      </c>
      <c r="BB158" s="73" t="str">
        <f>SUBSTITUTE(IF(INDEX($E$71:$G$78,MATCH("●",INDEX($H$71:$AQ$78,,MATCH($D158,$54:$54,0)-7),0),1)=VLOOKUP(BB$137,$AD$9:$AN$16,8,FALSE),"","sed -i "&amp;IF($AK$135="MacOS","'' ","")&amp;"'s#"&amp;BB$137&amp;"="""&amp;INDEX($E$71:$G$78,MATCH("●",INDEX($H$71:$AQ$78,,MATCH($D158,$54:$54,0)-7),0),1)&amp;""""&amp;"#"&amp;BB$137&amp;"="&amp;""""&amp;VLOOKUP(BB$137,$AD$9:$AN$16,8,FALSE)&amp;""""&amp;"#g'"&amp;"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's#FILE_COMPRESSION=".7z"#FILE_COMPRESSION=".gz"#g' ${CONFIG_DIR}db_data_config.txt; export FILE_COMPRESSION=".gz";</v>
      </c>
      <c r="BC158" s="73" t="str">
        <f>SUBSTITUTE(IF(VLOOKUP(BC$137,$AD$9:$AN$16,8,FALSE)=INDEX($E$80:$G$88,MATCH("●",INDEX($H$80:$AQ$88,,MATCH($D158,$54:$54,0)-7),0),1),"","sed -i "&amp;IF($AK$135="MacOS","'' ","")&amp;"'s#"&amp;BC$137&amp;"="""&amp;VLOOKUP(BC$137,$AD$9:$AN$16,8,FALSE)&amp;""""&amp;"#"&amp;BC$137&amp;"="&amp;""""&amp;INDEX($E$80:$G$88,MATCH("●",INDEX($H$80:$AQ$88,,MATCH($D158,$54:$54,0)-7),0),1)&amp;""""&amp;"#g'"&amp;" ${CONFIG_DIR}db_data_config.txt; export "&amp;BC$137&amp;"="&amp;""""&amp;INDEX($E$80:$G$88,MATCH("●",INDEX($H$80:$AQ$88,,MATCH($D158,$54:$54,0)-7),0),1)&amp;""";"),",",""",""")</f>
        <v/>
      </c>
      <c r="BD158" s="73" t="str">
        <f>SUBSTITUTE(IF(INDEX($E$80:$G$88,MATCH("●",INDEX($H$80:$AQ$88,,MATCH($D158,$54:$54,0)-7),0),1)=VLOOKUP(BD$137,$AD$9:$AN$16,8,FALSE),"","sed -i "&amp;IF($AK$135="MacOS","'' ","")&amp;"'s#"&amp;BD$137&amp;"="""&amp;INDEX($E$80:$G$88,MATCH("●",INDEX($H$80:$AQ$88,,MATCH($D158,$54:$54,0)-7),0),1)&amp;""""&amp;"#"&amp;BD$137&amp;"="&amp;""""&amp;VLOOKUP(BD$137,$AD$9:$AN$16,8,FALSE)&amp;""""&amp;"#g'"&amp;"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8" s="73" t="str">
        <f>SUBSTITUTE(IF(VLOOKUP(BE$137,$AD$9:$AN$16,8,FALSE)=INDEX($E$90:$G$93,MATCH("●",INDEX($H$90:$AQ$93,,MATCH($D158,$54:$54,0)-7),0),1),"","sed -i "&amp;IF($AK$135="MacOS","'' ","")&amp;"'s#"&amp;BE$137&amp;"="""&amp;VLOOKUP(BE$137,$AD$9:$AN$16,8,FALSE)&amp;""""&amp;"#"&amp;BE$137&amp;"="&amp;""""&amp;INDEX($E$90:$G$93,MATCH("●",INDEX($H$90:$AQ$93,,MATCH($D158,$54:$54,0)-7),0),1)&amp;""""&amp;"#g'"&amp;" ${CONFIG_DIR}db_data_config.txt; export "&amp;BE$137&amp;"="&amp;""""&amp;INDEX($E$90:$G$93,MATCH("●",INDEX($H$90:$AQ$93,,MATCH($D158,$54:$54,0)-7),0),1)&amp;""";"),",",""",""")</f>
        <v/>
      </c>
      <c r="BF158" s="73" t="str">
        <f>SUBSTITUTE(IF(INDEX($E$90:$G$93,MATCH("●",INDEX($H$90:$AQ$93,,MATCH($D158,$54:$54,0)-7),0),1)=VLOOKUP(BF$137,$AD$9:$AN$16,8,FALSE),"","sed -i "&amp;IF($AK$135="MacOS","'' ","")&amp;"'s#"&amp;BF$137&amp;"="""&amp;INDEX($E$90:$G$93,MATCH("●",INDEX($H$90:$AQ$93,,MATCH($D158,$54:$54,0)-7),0),1)&amp;""""&amp;"#"&amp;BF$137&amp;"="&amp;""""&amp;VLOOKUP(BF$137,$AD$9:$AN$16,8,FALSE)&amp;""""&amp;"#g'"&amp;"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8" s="73" t="str">
        <f>SUBSTITUTE(IF(VLOOKUP(BG$137,$AD$9:$AN$16,8,FALSE)=INDEX($E$95:$G$99,MATCH("●",INDEX($H$95:$AQ$99,,MATCH($D158,$54:$54,0)-7),0),1),"","sed -i "&amp;IF($AK$135="MacOS","'' ","")&amp;"'s#"&amp;BG$137&amp;"="""&amp;VLOOKUP(BG$137,$AD$9:$AN$16,8,FALSE)&amp;""""&amp;"#"&amp;BG$137&amp;"="&amp;""""&amp;INDEX($E$95:$G$99,MATCH("●",INDEX($H$95:$AQ$99,,MATCH($D158,$54:$54,0)-7),0),1)&amp;""""&amp;"#g'"&amp;" ${CONFIG_DIR}db_data_config.txt; export "&amp;BG$137&amp;"="&amp;""""&amp;INDEX($E$95:$G$99,MATCH("●",INDEX($H$95:$AQ$99,,MATCH($D158,$54:$54,0)-7),0),1)&amp;""";"),",",""",""")</f>
        <v/>
      </c>
      <c r="BH158" s="73" t="str">
        <f>SUBSTITUTE(IF(INDEX($E$95:$G$99,MATCH("●",INDEX($H$95:$AQ$99,,MATCH($D158,$54:$54,0)-7),0),1)=VLOOKUP(BH$137,$AD$9:$AN$16,8,FALSE),"","sed -i "&amp;IF($AK$135="MacOS","'' ","")&amp;"'s#"&amp;BH$137&amp;"="""&amp;INDEX($E$95:$G$99,MATCH("●",INDEX($H$95:$AQ$99,,MATCH($D158,$54:$54,0)-7),0),1)&amp;""""&amp;"#"&amp;BH$137&amp;"="&amp;""""&amp;VLOOKUP(BH$137,$AD$9:$AN$16,8,FALSE)&amp;""""&amp;"#g'"&amp;"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8" s="73" t="str">
        <f>SUBSTITUTE(IF(VLOOKUP(BI$137,$AD$9:$AN$16,8,FALSE)=INDEX($E$101:$G$105,MATCH("●",INDEX($H$101:$AQ$105,,MATCH($D158,$54:$54,0)-7),0),1),"","sed -i "&amp;IF($AK$135="MacOS","'' ","")&amp;"'s#"&amp;BI$137&amp;"="""&amp;VLOOKUP(BI$137,$AD$9:$AN$16,8,FALSE)&amp;""""&amp;"#"&amp;BI$137&amp;"="&amp;""""&amp;INDEX($E$101:$G$105,MATCH("●",INDEX($H$101:$AQ$105,,MATCH($D158,$54:$54,0)-7),0),1)&amp;""""&amp;"#g'"&amp;" ${CONFIG_DIR}db_data_config.txt; export "&amp;BI$137&amp;"="&amp;""""&amp;INDEX($E$101:$G$105,MATCH("●",INDEX($H$101:$AQ$105,,MATCH($D158,$54:$54,0)-7),0),1)&amp;""";"),",",""",""")</f>
        <v/>
      </c>
      <c r="BJ158" s="73" t="str">
        <f>SUBSTITUTE(IF(INDEX($E$101:$G$105,MATCH("●",INDEX($H$101:$AQ$105,,MATCH($D158,$54:$54,0)-7),0),1)=VLOOKUP(BJ$137,$AD$9:$AN$16,8,FALSE),"","sed -i "&amp;IF($AK$135="MacOS","'' ","")&amp;"'s#"&amp;BJ$137&amp;"="""&amp;INDEX($E$101:$G$105,MATCH("●",INDEX($H$101:$AQ$105,,MATCH($D158,$54:$54,0)-7),0),1)&amp;""""&amp;"#"&amp;BJ$137&amp;"="&amp;""""&amp;VLOOKUP(BJ$137,$AD$9:$AN$16,8,FALSE)&amp;""""&amp;"#g'"&amp;"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8" s="73" t="str">
        <f>SUBSTITUTE(IF(VLOOKUP(BK$137,$AD$9:$AN$16,8,FALSE)=INDEX($E$107:$G$111,MATCH("●",INDEX($H$107:$AQ$111,,MATCH($D158,$54:$54,0)-7),0),1),"","sed -i "&amp;IF($AK$135="MacOS","'' ","")&amp;"'s#"&amp;BK$137&amp;"="""&amp;VLOOKUP(BK$137,$AD$9:$AN$16,8,FALSE)&amp;""""&amp;"#"&amp;BK$137&amp;"="&amp;""""&amp;INDEX($E$107:$G$111,MATCH("●",INDEX($H$107:$AQ$111,,MATCH($D158,$54:$54,0)-7),0),1)&amp;""""&amp;"#g'"&amp;" ${CONFIG_DIR}db_data_config.txt; export "&amp;BK$137&amp;"="&amp;""""&amp;INDEX($E$107:$G$111,MATCH("●",INDEX($H$107:$AQ$111,,MATCH($D158,$54:$54,0)-7),0),1)&amp;""";"),",",""",""")</f>
        <v/>
      </c>
      <c r="BL158" s="73" t="str">
        <f>SUBSTITUTE(IF(INDEX($E$107:$G$111,MATCH("●",INDEX($H$107:$AQ$111,,MATCH($D158,$54:$54,0)-7),0),1)=VLOOKUP(BL$137,$AD$9:$AN$16,8,FALSE),"","sed -i "&amp;IF($AK$135="MacOS","'' ","")&amp;"'s#"&amp;BL$137&amp;"="""&amp;INDEX($E$107:$G$111,MATCH("●",INDEX($H$107:$AQ$111,,MATCH($D158,$54:$54,0)-7),0),1)&amp;""""&amp;"#"&amp;BL$137&amp;"="&amp;""""&amp;VLOOKUP(BL$137,$AD$9:$AN$16,8,FALSE)&amp;""""&amp;"#g'"&amp;"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8" s="60" t="s">
        <v>1107</v>
      </c>
    </row>
    <row r="159" spans="4:65" ht="36" customHeight="1">
      <c r="D159" s="138">
        <f t="shared" si="3"/>
        <v>21</v>
      </c>
      <c r="E159" s="139"/>
      <c r="F159" s="139"/>
      <c r="G159" s="140"/>
      <c r="H159" s="45" t="str">
        <f t="shared" ca="1" si="2"/>
        <v>clear; echo テストケース021; sed -i '' 's#FILE_COMPRESSION=".gz"#FILE_COMPRESSION="NONE"#g' ${CONFIG_DIR}db_data_config.txt; export FILE_COMPRESSION="NONE";sh ./script/db_check_sql_validate_config.sh; sed -i '' 's#FILE_COMPRESSION="NONE"#FILE_COMPRESSION=".gz"#g' ${CONFIG_DIR}db_data_config.txt; export FILE_COMPRESSION=".gz";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146" t="str" cm="1">
        <f t="array" ref="AE159">SUBSTITUTE(INDEX($H$113:$AQ$113, , MATCH($D159, $54:$54, 0)-7),"-","")</f>
        <v>正常</v>
      </c>
      <c r="AF159" s="147"/>
      <c r="AG159" s="148"/>
      <c r="AH159" s="143" t="s">
        <v>1126</v>
      </c>
      <c r="AI159" s="144"/>
      <c r="AJ159" s="144"/>
      <c r="AK159" s="144"/>
      <c r="AL159" s="144"/>
      <c r="AM159" s="144"/>
      <c r="AN159" s="144"/>
      <c r="AO159" s="144"/>
      <c r="AP159" s="144"/>
      <c r="AQ159" s="145"/>
      <c r="AS159" s="69" t="str" cm="1">
        <f t="array" ref="AS159">SUBSTITUTE(TEXT(INDEX($H$116:$AQ$116,1,$D159),"000000"),"-","")</f>
        <v>230001</v>
      </c>
      <c r="AT159" s="70"/>
      <c r="AU159" s="71"/>
      <c r="AW159" s="73" t="str">
        <f>SUBSTITUTE(IF(VLOOKUP(AW$137,$AD$9:$AN$16,8,FALSE)=INDEX($E$60:$G$62,MATCH("●",INDEX($H$60:$AQ$62,,MATCH($D159,$54:$54,0)-7),0),1),"","sed -i "&amp;IF($AK$135="MacOS","'' ","")&amp;"'s#"&amp;AW$137&amp;"="""&amp;VLOOKUP(AW$137,$AD$9:$AN$16,8,FALSE)&amp;""""&amp;"#"&amp;AW$137&amp;"="&amp;""""&amp;INDEX($E$60:$G$62,MATCH("●",INDEX($H$60:$AQ$62,,MATCH($D159,$54:$54,0)-7),0),1)&amp;""""&amp;"#g'"&amp;" ${CONFIG_DIR}db_data_config.txt; export "&amp;AW$137&amp;"="&amp;""""&amp;INDEX($E$60:$G$62,MATCH("●",INDEX($H$60:$AQ$62,,MATCH($D159,$54:$54,0)-7),0),1)&amp;""";"),",",""",""")</f>
        <v/>
      </c>
      <c r="AX159" s="73" t="str">
        <f>SUBSTITUTE(IF(INDEX($E$60:$G$62,MATCH("●",INDEX($H$60:$AQ$62,,MATCH($D159,$54:$54,0)-7),0),1)=VLOOKUP(AX$137,$AD$9:$AN$16,8,FALSE),"","sed -i "&amp;IF($AK$135="MacOS","'' ","")&amp;"'s#"&amp;AX$137&amp;"="""&amp;INDEX($E$60:$G$62,MATCH("●",INDEX($H$60:$AQ$62,,MATCH($D159,$54:$54,0)-7),0),1)&amp;""""&amp;"#"&amp;AX$137&amp;"="&amp;""""&amp;VLOOKUP(AX$137,$AD$9:$AN$16,8,FALSE)&amp;""""&amp;"#g'"&amp;"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59" s="73" t="str">
        <f>SUBSTITUTE(IF(VLOOKUP(AY$137,$AD$9:$AN$16,8,FALSE)=INDEX($E$64:$G$69,MATCH("●",INDEX($H$64:$AQ$69,,MATCH($D159,$54:$54,0)-7),0),1),"","sed -i "&amp;IF($AK$135="MacOS","'' ","")&amp;"'s#"&amp;AY$137&amp;"="""&amp;VLOOKUP(AY$137,$AD$9:$AN$16,8,FALSE)&amp;""""&amp;"#"&amp;AY$137&amp;"="&amp;""""&amp;INDEX($E$64:$G$69,MATCH("●",INDEX($H$64:$AQ$69,,MATCH($D159,$54:$54,0)-7),0),1)&amp;""""&amp;"#g'"&amp;" ${CONFIG_DIR}db_data_config.txt; export "&amp;AY$137&amp;"="&amp;""""&amp;INDEX($E$64:$G$69,MATCH("●",INDEX($H$64:$AQ$69,,MATCH($D159,$54:$54,0)-7),0),1)&amp;""";"),",",""",""")</f>
        <v/>
      </c>
      <c r="AZ159" s="73" t="str">
        <f>SUBSTITUTE(IF(INDEX($E$64:$G$69,MATCH("●",INDEX($H$64:$AQ$69,,MATCH($D159,$54:$54,0)-7),0),1)=VLOOKUP(AZ$137,$AD$9:$AN$16,8,FALSE),"","sed -i "&amp;IF($AK$135="MacOS","'' ","")&amp;"'s#"&amp;AZ$137&amp;"="""&amp;INDEX($E$64:$G$69,MATCH("●",INDEX($H$64:$AQ$69,,MATCH($D159,$54:$54,0)-7),0),1)&amp;""""&amp;"#"&amp;AZ$137&amp;"="&amp;""""&amp;VLOOKUP(AZ$137,$AD$9:$AN$16,8,FALSE)&amp;""""&amp;"#g'"&amp;"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59" s="73" t="str">
        <f>SUBSTITUTE(IF(VLOOKUP(BA$137,$AD$9:$AN$16,8,FALSE)=INDEX($E$71:$G$78,MATCH("●",INDEX($H$71:$AQ$78,,MATCH($D159,$54:$54,0)-7),0),1),"","sed -i "&amp;IF($AK$135="MacOS","'' ","")&amp;"'s#"&amp;BA$137&amp;"="""&amp;VLOOKUP(BA$137,$AD$9:$AN$16,8,FALSE)&amp;""""&amp;"#"&amp;BA$137&amp;"="&amp;""""&amp;INDEX($E$71:$G$78,MATCH("●",INDEX($H$71:$AQ$78,,MATCH($D159,$54:$54,0)-7),0),1)&amp;""""&amp;"#g'"&amp;" ${CONFIG_DIR}db_data_config.txt; export "&amp;BA$137&amp;"="&amp;""""&amp;INDEX($E$71:$G$78,MATCH("●",INDEX($H$71:$AQ$78,,MATCH($D159,$54:$54,0)-7),0),1)&amp;""";"),",",""",""")</f>
        <v>sed -i '' 's#FILE_COMPRESSION=".gz"#FILE_COMPRESSION="NONE"#g' ${CONFIG_DIR}db_data_config.txt; export FILE_COMPRESSION="NONE";</v>
      </c>
      <c r="BB159" s="73" t="str">
        <f>SUBSTITUTE(IF(INDEX($E$71:$G$78,MATCH("●",INDEX($H$71:$AQ$78,,MATCH($D159,$54:$54,0)-7),0),1)=VLOOKUP(BB$137,$AD$9:$AN$16,8,FALSE),"","sed -i "&amp;IF($AK$135="MacOS","'' ","")&amp;"'s#"&amp;BB$137&amp;"="""&amp;INDEX($E$71:$G$78,MATCH("●",INDEX($H$71:$AQ$78,,MATCH($D159,$54:$54,0)-7),0),1)&amp;""""&amp;"#"&amp;BB$137&amp;"="&amp;""""&amp;VLOOKUP(BB$137,$AD$9:$AN$16,8,FALSE)&amp;""""&amp;"#g'"&amp;"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's#FILE_COMPRESSION="NONE"#FILE_COMPRESSION=".gz"#g' ${CONFIG_DIR}db_data_config.txt; export FILE_COMPRESSION=".gz";</v>
      </c>
      <c r="BC159" s="73" t="str">
        <f>SUBSTITUTE(IF(VLOOKUP(BC$137,$AD$9:$AN$16,8,FALSE)=INDEX($E$80:$G$88,MATCH("●",INDEX($H$80:$AQ$88,,MATCH($D159,$54:$54,0)-7),0),1),"","sed -i "&amp;IF($AK$135="MacOS","'' ","")&amp;"'s#"&amp;BC$137&amp;"="""&amp;VLOOKUP(BC$137,$AD$9:$AN$16,8,FALSE)&amp;""""&amp;"#"&amp;BC$137&amp;"="&amp;""""&amp;INDEX($E$80:$G$88,MATCH("●",INDEX($H$80:$AQ$88,,MATCH($D159,$54:$54,0)-7),0),1)&amp;""""&amp;"#g'"&amp;" ${CONFIG_DIR}db_data_config.txt; export "&amp;BC$137&amp;"="&amp;""""&amp;INDEX($E$80:$G$88,MATCH("●",INDEX($H$80:$AQ$88,,MATCH($D159,$54:$54,0)-7),0),1)&amp;""";"),",",""",""")</f>
        <v/>
      </c>
      <c r="BD159" s="73" t="str">
        <f>SUBSTITUTE(IF(INDEX($E$80:$G$88,MATCH("●",INDEX($H$80:$AQ$88,,MATCH($D159,$54:$54,0)-7),0),1)=VLOOKUP(BD$137,$AD$9:$AN$16,8,FALSE),"","sed -i "&amp;IF($AK$135="MacOS","'' ","")&amp;"'s#"&amp;BD$137&amp;"="""&amp;INDEX($E$80:$G$88,MATCH("●",INDEX($H$80:$AQ$88,,MATCH($D159,$54:$54,0)-7),0),1)&amp;""""&amp;"#"&amp;BD$137&amp;"="&amp;""""&amp;VLOOKUP(BD$137,$AD$9:$AN$16,8,FALSE)&amp;""""&amp;"#g'"&amp;"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59" s="73" t="str">
        <f>SUBSTITUTE(IF(VLOOKUP(BE$137,$AD$9:$AN$16,8,FALSE)=INDEX($E$90:$G$93,MATCH("●",INDEX($H$90:$AQ$93,,MATCH($D159,$54:$54,0)-7),0),1),"","sed -i "&amp;IF($AK$135="MacOS","'' ","")&amp;"'s#"&amp;BE$137&amp;"="""&amp;VLOOKUP(BE$137,$AD$9:$AN$16,8,FALSE)&amp;""""&amp;"#"&amp;BE$137&amp;"="&amp;""""&amp;INDEX($E$90:$G$93,MATCH("●",INDEX($H$90:$AQ$93,,MATCH($D159,$54:$54,0)-7),0),1)&amp;""""&amp;"#g'"&amp;" ${CONFIG_DIR}db_data_config.txt; export "&amp;BE$137&amp;"="&amp;""""&amp;INDEX($E$90:$G$93,MATCH("●",INDEX($H$90:$AQ$93,,MATCH($D159,$54:$54,0)-7),0),1)&amp;""";"),",",""",""")</f>
        <v/>
      </c>
      <c r="BF159" s="73" t="str">
        <f>SUBSTITUTE(IF(INDEX($E$90:$G$93,MATCH("●",INDEX($H$90:$AQ$93,,MATCH($D159,$54:$54,0)-7),0),1)=VLOOKUP(BF$137,$AD$9:$AN$16,8,FALSE),"","sed -i "&amp;IF($AK$135="MacOS","'' ","")&amp;"'s#"&amp;BF$137&amp;"="""&amp;INDEX($E$90:$G$93,MATCH("●",INDEX($H$90:$AQ$93,,MATCH($D159,$54:$54,0)-7),0),1)&amp;""""&amp;"#"&amp;BF$137&amp;"="&amp;""""&amp;VLOOKUP(BF$137,$AD$9:$AN$16,8,FALSE)&amp;""""&amp;"#g'"&amp;"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59" s="73" t="str">
        <f>SUBSTITUTE(IF(VLOOKUP(BG$137,$AD$9:$AN$16,8,FALSE)=INDEX($E$95:$G$99,MATCH("●",INDEX($H$95:$AQ$99,,MATCH($D159,$54:$54,0)-7),0),1),"","sed -i "&amp;IF($AK$135="MacOS","'' ","")&amp;"'s#"&amp;BG$137&amp;"="""&amp;VLOOKUP(BG$137,$AD$9:$AN$16,8,FALSE)&amp;""""&amp;"#"&amp;BG$137&amp;"="&amp;""""&amp;INDEX($E$95:$G$99,MATCH("●",INDEX($H$95:$AQ$99,,MATCH($D159,$54:$54,0)-7),0),1)&amp;""""&amp;"#g'"&amp;" ${CONFIG_DIR}db_data_config.txt; export "&amp;BG$137&amp;"="&amp;""""&amp;INDEX($E$95:$G$99,MATCH("●",INDEX($H$95:$AQ$99,,MATCH($D159,$54:$54,0)-7),0),1)&amp;""";"),",",""",""")</f>
        <v/>
      </c>
      <c r="BH159" s="73" t="str">
        <f>SUBSTITUTE(IF(INDEX($E$95:$G$99,MATCH("●",INDEX($H$95:$AQ$99,,MATCH($D159,$54:$54,0)-7),0),1)=VLOOKUP(BH$137,$AD$9:$AN$16,8,FALSE),"","sed -i "&amp;IF($AK$135="MacOS","'' ","")&amp;"'s#"&amp;BH$137&amp;"="""&amp;INDEX($E$95:$G$99,MATCH("●",INDEX($H$95:$AQ$99,,MATCH($D159,$54:$54,0)-7),0),1)&amp;""""&amp;"#"&amp;BH$137&amp;"="&amp;""""&amp;VLOOKUP(BH$137,$AD$9:$AN$16,8,FALSE)&amp;""""&amp;"#g'"&amp;"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59" s="73" t="str">
        <f>SUBSTITUTE(IF(VLOOKUP(BI$137,$AD$9:$AN$16,8,FALSE)=INDEX($E$101:$G$105,MATCH("●",INDEX($H$101:$AQ$105,,MATCH($D159,$54:$54,0)-7),0),1),"","sed -i "&amp;IF($AK$135="MacOS","'' ","")&amp;"'s#"&amp;BI$137&amp;"="""&amp;VLOOKUP(BI$137,$AD$9:$AN$16,8,FALSE)&amp;""""&amp;"#"&amp;BI$137&amp;"="&amp;""""&amp;INDEX($E$101:$G$105,MATCH("●",INDEX($H$101:$AQ$105,,MATCH($D159,$54:$54,0)-7),0),1)&amp;""""&amp;"#g'"&amp;" ${CONFIG_DIR}db_data_config.txt; export "&amp;BI$137&amp;"="&amp;""""&amp;INDEX($E$101:$G$105,MATCH("●",INDEX($H$101:$AQ$105,,MATCH($D159,$54:$54,0)-7),0),1)&amp;""";"),",",""",""")</f>
        <v/>
      </c>
      <c r="BJ159" s="73" t="str">
        <f>SUBSTITUTE(IF(INDEX($E$101:$G$105,MATCH("●",INDEX($H$101:$AQ$105,,MATCH($D159,$54:$54,0)-7),0),1)=VLOOKUP(BJ$137,$AD$9:$AN$16,8,FALSE),"","sed -i "&amp;IF($AK$135="MacOS","'' ","")&amp;"'s#"&amp;BJ$137&amp;"="""&amp;INDEX($E$101:$G$105,MATCH("●",INDEX($H$101:$AQ$105,,MATCH($D159,$54:$54,0)-7),0),1)&amp;""""&amp;"#"&amp;BJ$137&amp;"="&amp;""""&amp;VLOOKUP(BJ$137,$AD$9:$AN$16,8,FALSE)&amp;""""&amp;"#g'"&amp;"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59" s="73" t="str">
        <f>SUBSTITUTE(IF(VLOOKUP(BK$137,$AD$9:$AN$16,8,FALSE)=INDEX($E$107:$G$111,MATCH("●",INDEX($H$107:$AQ$111,,MATCH($D159,$54:$54,0)-7),0),1),"","sed -i "&amp;IF($AK$135="MacOS","'' ","")&amp;"'s#"&amp;BK$137&amp;"="""&amp;VLOOKUP(BK$137,$AD$9:$AN$16,8,FALSE)&amp;""""&amp;"#"&amp;BK$137&amp;"="&amp;""""&amp;INDEX($E$107:$G$111,MATCH("●",INDEX($H$107:$AQ$111,,MATCH($D159,$54:$54,0)-7),0),1)&amp;""""&amp;"#g'"&amp;" ${CONFIG_DIR}db_data_config.txt; export "&amp;BK$137&amp;"="&amp;""""&amp;INDEX($E$107:$G$111,MATCH("●",INDEX($H$107:$AQ$111,,MATCH($D159,$54:$54,0)-7),0),1)&amp;""";"),",",""",""")</f>
        <v/>
      </c>
      <c r="BL159" s="73" t="str">
        <f>SUBSTITUTE(IF(INDEX($E$107:$G$111,MATCH("●",INDEX($H$107:$AQ$111,,MATCH($D159,$54:$54,0)-7),0),1)=VLOOKUP(BL$137,$AD$9:$AN$16,8,FALSE),"","sed -i "&amp;IF($AK$135="MacOS","'' ","")&amp;"'s#"&amp;BL$137&amp;"="""&amp;INDEX($E$107:$G$111,MATCH("●",INDEX($H$107:$AQ$111,,MATCH($D159,$54:$54,0)-7),0),1)&amp;""""&amp;"#"&amp;BL$137&amp;"="&amp;""""&amp;VLOOKUP(BL$137,$AD$9:$AN$16,8,FALSE)&amp;""""&amp;"#g'"&amp;"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59" s="60" t="s">
        <v>1107</v>
      </c>
    </row>
    <row r="160" spans="4:65" ht="36" customHeight="1">
      <c r="D160" s="138">
        <f t="shared" si="3"/>
        <v>22</v>
      </c>
      <c r="E160" s="139"/>
      <c r="F160" s="139"/>
      <c r="G160" s="140"/>
      <c r="H160" s="45" t="str">
        <f t="shared" ca="1" si="2"/>
        <v>clear; echo テストケース022; sed -i '' 's#FILE_COMPRESSION=".gz"#FILE_COMPRESSION=".iso"#g' ${CONFIG_DIR}db_data_config.txt; export FILE_COMPRESSION=".iso";sh ./script/db_check_sql_validate_config.sh; sed -i '' 's#FILE_COMPRESSION=".iso"#FILE_COMPRESSION=".gz"#g' ${CONFIG_DIR}db_data_config.txt; export FILE_COMPRESSION=".gz";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146" t="str" cm="1">
        <f t="array" ref="AE160">SUBSTITUTE(INDEX($H$113:$AQ$113, , MATCH($D160, $54:$54, 0)-7),"-","")</f>
        <v>異常</v>
      </c>
      <c r="AF160" s="147"/>
      <c r="AG160" s="148"/>
      <c r="AH160" s="143" t="s">
        <v>1137</v>
      </c>
      <c r="AI160" s="144"/>
      <c r="AJ160" s="144"/>
      <c r="AK160" s="144"/>
      <c r="AL160" s="144"/>
      <c r="AM160" s="144"/>
      <c r="AN160" s="144"/>
      <c r="AO160" s="144"/>
      <c r="AP160" s="144"/>
      <c r="AQ160" s="145"/>
      <c r="AS160" s="69" t="str" cm="1">
        <f t="array" ref="AS160">SUBSTITUTE(TEXT(INDEX($H$116:$AQ$116,1,$D160),"000000"),"-","")</f>
        <v>230104</v>
      </c>
      <c r="AT160" s="70"/>
      <c r="AU160" s="71"/>
      <c r="AW160" s="73" t="str">
        <f>SUBSTITUTE(IF(VLOOKUP(AW$137,$AD$9:$AN$16,8,FALSE)=INDEX($E$60:$G$62,MATCH("●",INDEX($H$60:$AQ$62,,MATCH($D160,$54:$54,0)-7),0),1),"","sed -i "&amp;IF($AK$135="MacOS","'' ","")&amp;"'s#"&amp;AW$137&amp;"="""&amp;VLOOKUP(AW$137,$AD$9:$AN$16,8,FALSE)&amp;""""&amp;"#"&amp;AW$137&amp;"="&amp;""""&amp;INDEX($E$60:$G$62,MATCH("●",INDEX($H$60:$AQ$62,,MATCH($D160,$54:$54,0)-7),0),1)&amp;""""&amp;"#g'"&amp;" ${CONFIG_DIR}db_data_config.txt; export "&amp;AW$137&amp;"="&amp;""""&amp;INDEX($E$60:$G$62,MATCH("●",INDEX($H$60:$AQ$62,,MATCH($D160,$54:$54,0)-7),0),1)&amp;""";"),",",""",""")</f>
        <v/>
      </c>
      <c r="AX160" s="73" t="str">
        <f>SUBSTITUTE(IF(INDEX($E$60:$G$62,MATCH("●",INDEX($H$60:$AQ$62,,MATCH($D160,$54:$54,0)-7),0),1)=VLOOKUP(AX$137,$AD$9:$AN$16,8,FALSE),"","sed -i "&amp;IF($AK$135="MacOS","'' ","")&amp;"'s#"&amp;AX$137&amp;"="""&amp;INDEX($E$60:$G$62,MATCH("●",INDEX($H$60:$AQ$62,,MATCH($D160,$54:$54,0)-7),0),1)&amp;""""&amp;"#"&amp;AX$137&amp;"="&amp;""""&amp;VLOOKUP(AX$137,$AD$9:$AN$16,8,FALSE)&amp;""""&amp;"#g'"&amp;"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0" s="73" t="str">
        <f>SUBSTITUTE(IF(VLOOKUP(AY$137,$AD$9:$AN$16,8,FALSE)=INDEX($E$64:$G$69,MATCH("●",INDEX($H$64:$AQ$69,,MATCH($D160,$54:$54,0)-7),0),1),"","sed -i "&amp;IF($AK$135="MacOS","'' ","")&amp;"'s#"&amp;AY$137&amp;"="""&amp;VLOOKUP(AY$137,$AD$9:$AN$16,8,FALSE)&amp;""""&amp;"#"&amp;AY$137&amp;"="&amp;""""&amp;INDEX($E$64:$G$69,MATCH("●",INDEX($H$64:$AQ$69,,MATCH($D160,$54:$54,0)-7),0),1)&amp;""""&amp;"#g'"&amp;" ${CONFIG_DIR}db_data_config.txt; export "&amp;AY$137&amp;"="&amp;""""&amp;INDEX($E$64:$G$69,MATCH("●",INDEX($H$64:$AQ$69,,MATCH($D160,$54:$54,0)-7),0),1)&amp;""";"),",",""",""")</f>
        <v/>
      </c>
      <c r="AZ160" s="73" t="str">
        <f>SUBSTITUTE(IF(INDEX($E$64:$G$69,MATCH("●",INDEX($H$64:$AQ$69,,MATCH($D160,$54:$54,0)-7),0),1)=VLOOKUP(AZ$137,$AD$9:$AN$16,8,FALSE),"","sed -i "&amp;IF($AK$135="MacOS","'' ","")&amp;"'s#"&amp;AZ$137&amp;"="""&amp;INDEX($E$64:$G$69,MATCH("●",INDEX($H$64:$AQ$69,,MATCH($D160,$54:$54,0)-7),0),1)&amp;""""&amp;"#"&amp;AZ$137&amp;"="&amp;""""&amp;VLOOKUP(AZ$137,$AD$9:$AN$16,8,FALSE)&amp;""""&amp;"#g'"&amp;"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0" s="73" t="str">
        <f>SUBSTITUTE(IF(VLOOKUP(BA$137,$AD$9:$AN$16,8,FALSE)=INDEX($E$71:$G$78,MATCH("●",INDEX($H$71:$AQ$78,,MATCH($D160,$54:$54,0)-7),0),1),"","sed -i "&amp;IF($AK$135="MacOS","'' ","")&amp;"'s#"&amp;BA$137&amp;"="""&amp;VLOOKUP(BA$137,$AD$9:$AN$16,8,FALSE)&amp;""""&amp;"#"&amp;BA$137&amp;"="&amp;""""&amp;INDEX($E$71:$G$78,MATCH("●",INDEX($H$71:$AQ$78,,MATCH($D160,$54:$54,0)-7),0),1)&amp;""""&amp;"#g'"&amp;" ${CONFIG_DIR}db_data_config.txt; export "&amp;BA$137&amp;"="&amp;""""&amp;INDEX($E$71:$G$78,MATCH("●",INDEX($H$71:$AQ$78,,MATCH($D160,$54:$54,0)-7),0),1)&amp;""";"),",",""",""")</f>
        <v>sed -i '' 's#FILE_COMPRESSION=".gz"#FILE_COMPRESSION=".iso"#g' ${CONFIG_DIR}db_data_config.txt; export FILE_COMPRESSION=".iso";</v>
      </c>
      <c r="BB160" s="73" t="str">
        <f>SUBSTITUTE(IF(INDEX($E$71:$G$78,MATCH("●",INDEX($H$71:$AQ$78,,MATCH($D160,$54:$54,0)-7),0),1)=VLOOKUP(BB$137,$AD$9:$AN$16,8,FALSE),"","sed -i "&amp;IF($AK$135="MacOS","'' ","")&amp;"'s#"&amp;BB$137&amp;"="""&amp;INDEX($E$71:$G$78,MATCH("●",INDEX($H$71:$AQ$78,,MATCH($D160,$54:$54,0)-7),0),1)&amp;""""&amp;"#"&amp;BB$137&amp;"="&amp;""""&amp;VLOOKUP(BB$137,$AD$9:$AN$16,8,FALSE)&amp;""""&amp;"#g'"&amp;"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>sed -i '' 's#FILE_COMPRESSION=".iso"#FILE_COMPRESSION=".gz"#g' ${CONFIG_DIR}db_data_config.txt; export FILE_COMPRESSION=".gz";</v>
      </c>
      <c r="BC160" s="73" t="str">
        <f>SUBSTITUTE(IF(VLOOKUP(BC$137,$AD$9:$AN$16,8,FALSE)=INDEX($E$80:$G$88,MATCH("●",INDEX($H$80:$AQ$88,,MATCH($D160,$54:$54,0)-7),0),1),"","sed -i "&amp;IF($AK$135="MacOS","'' ","")&amp;"'s#"&amp;BC$137&amp;"="""&amp;VLOOKUP(BC$137,$AD$9:$AN$16,8,FALSE)&amp;""""&amp;"#"&amp;BC$137&amp;"="&amp;""""&amp;INDEX($E$80:$G$88,MATCH("●",INDEX($H$80:$AQ$88,,MATCH($D160,$54:$54,0)-7),0),1)&amp;""""&amp;"#g'"&amp;" ${CONFIG_DIR}db_data_config.txt; export "&amp;BC$137&amp;"="&amp;""""&amp;INDEX($E$80:$G$88,MATCH("●",INDEX($H$80:$AQ$88,,MATCH($D160,$54:$54,0)-7),0),1)&amp;""";"),",",""",""")</f>
        <v/>
      </c>
      <c r="BD160" s="73" t="str">
        <f>SUBSTITUTE(IF(INDEX($E$80:$G$88,MATCH("●",INDEX($H$80:$AQ$88,,MATCH($D160,$54:$54,0)-7),0),1)=VLOOKUP(BD$137,$AD$9:$AN$16,8,FALSE),"","sed -i "&amp;IF($AK$135="MacOS","'' ","")&amp;"'s#"&amp;BD$137&amp;"="""&amp;INDEX($E$80:$G$88,MATCH("●",INDEX($H$80:$AQ$88,,MATCH($D160,$54:$54,0)-7),0),1)&amp;""""&amp;"#"&amp;BD$137&amp;"="&amp;""""&amp;VLOOKUP(BD$137,$AD$9:$AN$16,8,FALSE)&amp;""""&amp;"#g'"&amp;"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0" s="73" t="str">
        <f>SUBSTITUTE(IF(VLOOKUP(BE$137,$AD$9:$AN$16,8,FALSE)=INDEX($E$90:$G$93,MATCH("●",INDEX($H$90:$AQ$93,,MATCH($D160,$54:$54,0)-7),0),1),"","sed -i "&amp;IF($AK$135="MacOS","'' ","")&amp;"'s#"&amp;BE$137&amp;"="""&amp;VLOOKUP(BE$137,$AD$9:$AN$16,8,FALSE)&amp;""""&amp;"#"&amp;BE$137&amp;"="&amp;""""&amp;INDEX($E$90:$G$93,MATCH("●",INDEX($H$90:$AQ$93,,MATCH($D160,$54:$54,0)-7),0),1)&amp;""""&amp;"#g'"&amp;" ${CONFIG_DIR}db_data_config.txt; export "&amp;BE$137&amp;"="&amp;""""&amp;INDEX($E$90:$G$93,MATCH("●",INDEX($H$90:$AQ$93,,MATCH($D160,$54:$54,0)-7),0),1)&amp;""";"),",",""",""")</f>
        <v/>
      </c>
      <c r="BF160" s="73" t="str">
        <f>SUBSTITUTE(IF(INDEX($E$90:$G$93,MATCH("●",INDEX($H$90:$AQ$93,,MATCH($D160,$54:$54,0)-7),0),1)=VLOOKUP(BF$137,$AD$9:$AN$16,8,FALSE),"","sed -i "&amp;IF($AK$135="MacOS","'' ","")&amp;"'s#"&amp;BF$137&amp;"="""&amp;INDEX($E$90:$G$93,MATCH("●",INDEX($H$90:$AQ$93,,MATCH($D160,$54:$54,0)-7),0),1)&amp;""""&amp;"#"&amp;BF$137&amp;"="&amp;""""&amp;VLOOKUP(BF$137,$AD$9:$AN$16,8,FALSE)&amp;""""&amp;"#g'"&amp;"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0" s="73" t="str">
        <f>SUBSTITUTE(IF(VLOOKUP(BG$137,$AD$9:$AN$16,8,FALSE)=INDEX($E$95:$G$99,MATCH("●",INDEX($H$95:$AQ$99,,MATCH($D160,$54:$54,0)-7),0),1),"","sed -i "&amp;IF($AK$135="MacOS","'' ","")&amp;"'s#"&amp;BG$137&amp;"="""&amp;VLOOKUP(BG$137,$AD$9:$AN$16,8,FALSE)&amp;""""&amp;"#"&amp;BG$137&amp;"="&amp;""""&amp;INDEX($E$95:$G$99,MATCH("●",INDEX($H$95:$AQ$99,,MATCH($D160,$54:$54,0)-7),0),1)&amp;""""&amp;"#g'"&amp;" ${CONFIG_DIR}db_data_config.txt; export "&amp;BG$137&amp;"="&amp;""""&amp;INDEX($E$95:$G$99,MATCH("●",INDEX($H$95:$AQ$99,,MATCH($D160,$54:$54,0)-7),0),1)&amp;""";"),",",""",""")</f>
        <v/>
      </c>
      <c r="BH160" s="73" t="str">
        <f>SUBSTITUTE(IF(INDEX($E$95:$G$99,MATCH("●",INDEX($H$95:$AQ$99,,MATCH($D160,$54:$54,0)-7),0),1)=VLOOKUP(BH$137,$AD$9:$AN$16,8,FALSE),"","sed -i "&amp;IF($AK$135="MacOS","'' ","")&amp;"'s#"&amp;BH$137&amp;"="""&amp;INDEX($E$95:$G$99,MATCH("●",INDEX($H$95:$AQ$99,,MATCH($D160,$54:$54,0)-7),0),1)&amp;""""&amp;"#"&amp;BH$137&amp;"="&amp;""""&amp;VLOOKUP(BH$137,$AD$9:$AN$16,8,FALSE)&amp;""""&amp;"#g'"&amp;"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0" s="73" t="str">
        <f>SUBSTITUTE(IF(VLOOKUP(BI$137,$AD$9:$AN$16,8,FALSE)=INDEX($E$101:$G$105,MATCH("●",INDEX($H$101:$AQ$105,,MATCH($D160,$54:$54,0)-7),0),1),"","sed -i "&amp;IF($AK$135="MacOS","'' ","")&amp;"'s#"&amp;BI$137&amp;"="""&amp;VLOOKUP(BI$137,$AD$9:$AN$16,8,FALSE)&amp;""""&amp;"#"&amp;BI$137&amp;"="&amp;""""&amp;INDEX($E$101:$G$105,MATCH("●",INDEX($H$101:$AQ$105,,MATCH($D160,$54:$54,0)-7),0),1)&amp;""""&amp;"#g'"&amp;" ${CONFIG_DIR}db_data_config.txt; export "&amp;BI$137&amp;"="&amp;""""&amp;INDEX($E$101:$G$105,MATCH("●",INDEX($H$101:$AQ$105,,MATCH($D160,$54:$54,0)-7),0),1)&amp;""";"),",",""",""")</f>
        <v/>
      </c>
      <c r="BJ160" s="73" t="str">
        <f>SUBSTITUTE(IF(INDEX($E$101:$G$105,MATCH("●",INDEX($H$101:$AQ$105,,MATCH($D160,$54:$54,0)-7),0),1)=VLOOKUP(BJ$137,$AD$9:$AN$16,8,FALSE),"","sed -i "&amp;IF($AK$135="MacOS","'' ","")&amp;"'s#"&amp;BJ$137&amp;"="""&amp;INDEX($E$101:$G$105,MATCH("●",INDEX($H$101:$AQ$105,,MATCH($D160,$54:$54,0)-7),0),1)&amp;""""&amp;"#"&amp;BJ$137&amp;"="&amp;""""&amp;VLOOKUP(BJ$137,$AD$9:$AN$16,8,FALSE)&amp;""""&amp;"#g'"&amp;"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0" s="73" t="str">
        <f>SUBSTITUTE(IF(VLOOKUP(BK$137,$AD$9:$AN$16,8,FALSE)=INDEX($E$107:$G$111,MATCH("●",INDEX($H$107:$AQ$111,,MATCH($D160,$54:$54,0)-7),0),1),"","sed -i "&amp;IF($AK$135="MacOS","'' ","")&amp;"'s#"&amp;BK$137&amp;"="""&amp;VLOOKUP(BK$137,$AD$9:$AN$16,8,FALSE)&amp;""""&amp;"#"&amp;BK$137&amp;"="&amp;""""&amp;INDEX($E$107:$G$111,MATCH("●",INDEX($H$107:$AQ$111,,MATCH($D160,$54:$54,0)-7),0),1)&amp;""""&amp;"#g'"&amp;" ${CONFIG_DIR}db_data_config.txt; export "&amp;BK$137&amp;"="&amp;""""&amp;INDEX($E$107:$G$111,MATCH("●",INDEX($H$107:$AQ$111,,MATCH($D160,$54:$54,0)-7),0),1)&amp;""";"),",",""",""")</f>
        <v/>
      </c>
      <c r="BL160" s="73" t="str">
        <f>SUBSTITUTE(IF(INDEX($E$107:$G$111,MATCH("●",INDEX($H$107:$AQ$111,,MATCH($D160,$54:$54,0)-7),0),1)=VLOOKUP(BL$137,$AD$9:$AN$16,8,FALSE),"","sed -i "&amp;IF($AK$135="MacOS","'' ","")&amp;"'s#"&amp;BL$137&amp;"="""&amp;INDEX($E$107:$G$111,MATCH("●",INDEX($H$107:$AQ$111,,MATCH($D160,$54:$54,0)-7),0),1)&amp;""""&amp;"#"&amp;BL$137&amp;"="&amp;""""&amp;VLOOKUP(BL$137,$AD$9:$AN$16,8,FALSE)&amp;""""&amp;"#g'"&amp;"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0" s="60" t="s">
        <v>1107</v>
      </c>
    </row>
    <row r="161" spans="4:65" ht="36" customHeight="1">
      <c r="D161" s="138">
        <f t="shared" si="3"/>
        <v>23</v>
      </c>
      <c r="E161" s="139"/>
      <c r="F161" s="139"/>
      <c r="G161" s="140"/>
      <c r="H161" s="45" t="str">
        <f t="shared" ca="1" si="2"/>
        <v xml:space="preserve">clear; echo テストケース023; sh ./script/db_check_sql_validate_config.sh; 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146" t="str" cm="1">
        <f t="array" ref="AE161">SUBSTITUTE(INDEX($H$113:$AQ$113, , MATCH($D161, $54:$54, 0)-7),"-","")</f>
        <v>正常</v>
      </c>
      <c r="AF161" s="147"/>
      <c r="AG161" s="148"/>
      <c r="AH161" s="143" t="s">
        <v>1127</v>
      </c>
      <c r="AI161" s="144"/>
      <c r="AJ161" s="144"/>
      <c r="AK161" s="144"/>
      <c r="AL161" s="144"/>
      <c r="AM161" s="144"/>
      <c r="AN161" s="144"/>
      <c r="AO161" s="144"/>
      <c r="AP161" s="144"/>
      <c r="AQ161" s="145"/>
      <c r="AS161" s="69" t="str" cm="1">
        <f t="array" ref="AS161">SUBSTITUTE(TEXT(INDEX($H$116:$AQ$116,1,$D161),"000000"),"-","")</f>
        <v>230001</v>
      </c>
      <c r="AT161" s="70"/>
      <c r="AU161" s="71"/>
      <c r="AW161" s="73" t="str">
        <f>SUBSTITUTE(IF(VLOOKUP(AW$137,$AD$9:$AN$16,8,FALSE)=INDEX($E$60:$G$62,MATCH("●",INDEX($H$60:$AQ$62,,MATCH($D161,$54:$54,0)-7),0),1),"","sed -i "&amp;IF($AK$135="MacOS","'' ","")&amp;"'s#"&amp;AW$137&amp;"="""&amp;VLOOKUP(AW$137,$AD$9:$AN$16,8,FALSE)&amp;""""&amp;"#"&amp;AW$137&amp;"="&amp;""""&amp;INDEX($E$60:$G$62,MATCH("●",INDEX($H$60:$AQ$62,,MATCH($D161,$54:$54,0)-7),0),1)&amp;""""&amp;"#g'"&amp;" ${CONFIG_DIR}db_data_config.txt; export "&amp;AW$137&amp;"="&amp;""""&amp;INDEX($E$60:$G$62,MATCH("●",INDEX($H$60:$AQ$62,,MATCH($D161,$54:$54,0)-7),0),1)&amp;""";"),",",""",""")</f>
        <v/>
      </c>
      <c r="AX161" s="73" t="str">
        <f>SUBSTITUTE(IF(INDEX($E$60:$G$62,MATCH("●",INDEX($H$60:$AQ$62,,MATCH($D161,$54:$54,0)-7),0),1)=VLOOKUP(AX$137,$AD$9:$AN$16,8,FALSE),"","sed -i "&amp;IF($AK$135="MacOS","'' ","")&amp;"'s#"&amp;AX$137&amp;"="""&amp;INDEX($E$60:$G$62,MATCH("●",INDEX($H$60:$AQ$62,,MATCH($D161,$54:$54,0)-7),0),1)&amp;""""&amp;"#"&amp;AX$137&amp;"="&amp;""""&amp;VLOOKUP(AX$137,$AD$9:$AN$16,8,FALSE)&amp;""""&amp;"#g'"&amp;"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1" s="73" t="str">
        <f>SUBSTITUTE(IF(VLOOKUP(AY$137,$AD$9:$AN$16,8,FALSE)=INDEX($E$64:$G$69,MATCH("●",INDEX($H$64:$AQ$69,,MATCH($D161,$54:$54,0)-7),0),1),"","sed -i "&amp;IF($AK$135="MacOS","'' ","")&amp;"'s#"&amp;AY$137&amp;"="""&amp;VLOOKUP(AY$137,$AD$9:$AN$16,8,FALSE)&amp;""""&amp;"#"&amp;AY$137&amp;"="&amp;""""&amp;INDEX($E$64:$G$69,MATCH("●",INDEX($H$64:$AQ$69,,MATCH($D161,$54:$54,0)-7),0),1)&amp;""""&amp;"#g'"&amp;" ${CONFIG_DIR}db_data_config.txt; export "&amp;AY$137&amp;"="&amp;""""&amp;INDEX($E$64:$G$69,MATCH("●",INDEX($H$64:$AQ$69,,MATCH($D161,$54:$54,0)-7),0),1)&amp;""";"),",",""",""")</f>
        <v/>
      </c>
      <c r="AZ161" s="73" t="str">
        <f>SUBSTITUTE(IF(INDEX($E$64:$G$69,MATCH("●",INDEX($H$64:$AQ$69,,MATCH($D161,$54:$54,0)-7),0),1)=VLOOKUP(AZ$137,$AD$9:$AN$16,8,FALSE),"","sed -i "&amp;IF($AK$135="MacOS","'' ","")&amp;"'s#"&amp;AZ$137&amp;"="""&amp;INDEX($E$64:$G$69,MATCH("●",INDEX($H$64:$AQ$69,,MATCH($D161,$54:$54,0)-7),0),1)&amp;""""&amp;"#"&amp;AZ$137&amp;"="&amp;""""&amp;VLOOKUP(AZ$137,$AD$9:$AN$16,8,FALSE)&amp;""""&amp;"#g'"&amp;"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1" s="73" t="str">
        <f>SUBSTITUTE(IF(VLOOKUP(BA$137,$AD$9:$AN$16,8,FALSE)=INDEX($E$71:$G$78,MATCH("●",INDEX($H$71:$AQ$78,,MATCH($D161,$54:$54,0)-7),0),1),"","sed -i "&amp;IF($AK$135="MacOS","'' ","")&amp;"'s#"&amp;BA$137&amp;"="""&amp;VLOOKUP(BA$137,$AD$9:$AN$16,8,FALSE)&amp;""""&amp;"#"&amp;BA$137&amp;"="&amp;""""&amp;INDEX($E$71:$G$78,MATCH("●",INDEX($H$71:$AQ$78,,MATCH($D161,$54:$54,0)-7),0),1)&amp;""""&amp;"#g'"&amp;" ${CONFIG_DIR}db_data_config.txt; export "&amp;BA$137&amp;"="&amp;""""&amp;INDEX($E$71:$G$78,MATCH("●",INDEX($H$71:$AQ$78,,MATCH($D161,$54:$54,0)-7),0),1)&amp;""";"),",",""",""")</f>
        <v/>
      </c>
      <c r="BB161" s="73" t="str">
        <f>SUBSTITUTE(IF(INDEX($E$71:$G$78,MATCH("●",INDEX($H$71:$AQ$78,,MATCH($D161,$54:$54,0)-7),0),1)=VLOOKUP(BB$137,$AD$9:$AN$16,8,FALSE),"","sed -i "&amp;IF($AK$135="MacOS","'' ","")&amp;"'s#"&amp;BB$137&amp;"="""&amp;INDEX($E$71:$G$78,MATCH("●",INDEX($H$71:$AQ$78,,MATCH($D161,$54:$54,0)-7),0),1)&amp;""""&amp;"#"&amp;BB$137&amp;"="&amp;""""&amp;VLOOKUP(BB$137,$AD$9:$AN$16,8,FALSE)&amp;""""&amp;"#g'"&amp;"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1" s="73" t="str">
        <f>SUBSTITUTE(IF(VLOOKUP(BC$137,$AD$9:$AN$16,8,FALSE)=INDEX($E$80:$G$88,MATCH("●",INDEX($H$80:$AQ$88,,MATCH($D161,$54:$54,0)-7),0),1),"","sed -i "&amp;IF($AK$135="MacOS","'' ","")&amp;"'s#"&amp;BC$137&amp;"="""&amp;VLOOKUP(BC$137,$AD$9:$AN$16,8,FALSE)&amp;""""&amp;"#"&amp;BC$137&amp;"="&amp;""""&amp;INDEX($E$80:$G$88,MATCH("●",INDEX($H$80:$AQ$88,,MATCH($D161,$54:$54,0)-7),0),1)&amp;""""&amp;"#g'"&amp;" ${CONFIG_DIR}db_data_config.txt; export "&amp;BC$137&amp;"="&amp;""""&amp;INDEX($E$80:$G$88,MATCH("●",INDEX($H$80:$AQ$88,,MATCH($D161,$54:$54,0)-7),0),1)&amp;""";"),",",""",""")</f>
        <v/>
      </c>
      <c r="BD161" s="73" t="str">
        <f>SUBSTITUTE(IF(INDEX($E$80:$G$88,MATCH("●",INDEX($H$80:$AQ$88,,MATCH($D161,$54:$54,0)-7),0),1)=VLOOKUP(BD$137,$AD$9:$AN$16,8,FALSE),"","sed -i "&amp;IF($AK$135="MacOS","'' ","")&amp;"'s#"&amp;BD$137&amp;"="""&amp;INDEX($E$80:$G$88,MATCH("●",INDEX($H$80:$AQ$88,,MATCH($D161,$54:$54,0)-7),0),1)&amp;""""&amp;"#"&amp;BD$137&amp;"="&amp;""""&amp;VLOOKUP(BD$137,$AD$9:$AN$16,8,FALSE)&amp;""""&amp;"#g'"&amp;"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1" s="73" t="str">
        <f>SUBSTITUTE(IF(VLOOKUP(BE$137,$AD$9:$AN$16,8,FALSE)=INDEX($E$90:$G$93,MATCH("●",INDEX($H$90:$AQ$93,,MATCH($D161,$54:$54,0)-7),0),1),"","sed -i "&amp;IF($AK$135="MacOS","'' ","")&amp;"'s#"&amp;BE$137&amp;"="""&amp;VLOOKUP(BE$137,$AD$9:$AN$16,8,FALSE)&amp;""""&amp;"#"&amp;BE$137&amp;"="&amp;""""&amp;INDEX($E$90:$G$93,MATCH("●",INDEX($H$90:$AQ$93,,MATCH($D161,$54:$54,0)-7),0),1)&amp;""""&amp;"#g'"&amp;" ${CONFIG_DIR}db_data_config.txt; export "&amp;BE$137&amp;"="&amp;""""&amp;INDEX($E$90:$G$93,MATCH("●",INDEX($H$90:$AQ$93,,MATCH($D161,$54:$54,0)-7),0),1)&amp;""";"),",",""",""")</f>
        <v/>
      </c>
      <c r="BF161" s="73" t="str">
        <f>SUBSTITUTE(IF(INDEX($E$90:$G$93,MATCH("●",INDEX($H$90:$AQ$93,,MATCH($D161,$54:$54,0)-7),0),1)=VLOOKUP(BF$137,$AD$9:$AN$16,8,FALSE),"","sed -i "&amp;IF($AK$135="MacOS","'' ","")&amp;"'s#"&amp;BF$137&amp;"="""&amp;INDEX($E$90:$G$93,MATCH("●",INDEX($H$90:$AQ$93,,MATCH($D161,$54:$54,0)-7),0),1)&amp;""""&amp;"#"&amp;BF$137&amp;"="&amp;""""&amp;VLOOKUP(BF$137,$AD$9:$AN$16,8,FALSE)&amp;""""&amp;"#g'"&amp;"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1" s="73" t="str">
        <f>SUBSTITUTE(IF(VLOOKUP(BG$137,$AD$9:$AN$16,8,FALSE)=INDEX($E$95:$G$99,MATCH("●",INDEX($H$95:$AQ$99,,MATCH($D161,$54:$54,0)-7),0),1),"","sed -i "&amp;IF($AK$135="MacOS","'' ","")&amp;"'s#"&amp;BG$137&amp;"="""&amp;VLOOKUP(BG$137,$AD$9:$AN$16,8,FALSE)&amp;""""&amp;"#"&amp;BG$137&amp;"="&amp;""""&amp;INDEX($E$95:$G$99,MATCH("●",INDEX($H$95:$AQ$99,,MATCH($D161,$54:$54,0)-7),0),1)&amp;""""&amp;"#g'"&amp;" ${CONFIG_DIR}db_data_config.txt; export "&amp;BG$137&amp;"="&amp;""""&amp;INDEX($E$95:$G$99,MATCH("●",INDEX($H$95:$AQ$99,,MATCH($D161,$54:$54,0)-7),0),1)&amp;""";"),",",""",""")</f>
        <v/>
      </c>
      <c r="BH161" s="73" t="str">
        <f>SUBSTITUTE(IF(INDEX($E$95:$G$99,MATCH("●",INDEX($H$95:$AQ$99,,MATCH($D161,$54:$54,0)-7),0),1)=VLOOKUP(BH$137,$AD$9:$AN$16,8,FALSE),"","sed -i "&amp;IF($AK$135="MacOS","'' ","")&amp;"'s#"&amp;BH$137&amp;"="""&amp;INDEX($E$95:$G$99,MATCH("●",INDEX($H$95:$AQ$99,,MATCH($D161,$54:$54,0)-7),0),1)&amp;""""&amp;"#"&amp;BH$137&amp;"="&amp;""""&amp;VLOOKUP(BH$137,$AD$9:$AN$16,8,FALSE)&amp;""""&amp;"#g'"&amp;"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1" s="73" t="str">
        <f>SUBSTITUTE(IF(VLOOKUP(BI$137,$AD$9:$AN$16,8,FALSE)=INDEX($E$101:$G$105,MATCH("●",INDEX($H$101:$AQ$105,,MATCH($D161,$54:$54,0)-7),0),1),"","sed -i "&amp;IF($AK$135="MacOS","'' ","")&amp;"'s#"&amp;BI$137&amp;"="""&amp;VLOOKUP(BI$137,$AD$9:$AN$16,8,FALSE)&amp;""""&amp;"#"&amp;BI$137&amp;"="&amp;""""&amp;INDEX($E$101:$G$105,MATCH("●",INDEX($H$101:$AQ$105,,MATCH($D161,$54:$54,0)-7),0),1)&amp;""""&amp;"#g'"&amp;" ${CONFIG_DIR}db_data_config.txt; export "&amp;BI$137&amp;"="&amp;""""&amp;INDEX($E$101:$G$105,MATCH("●",INDEX($H$101:$AQ$105,,MATCH($D161,$54:$54,0)-7),0),1)&amp;""";"),",",""",""")</f>
        <v/>
      </c>
      <c r="BJ161" s="73" t="str">
        <f>SUBSTITUTE(IF(INDEX($E$101:$G$105,MATCH("●",INDEX($H$101:$AQ$105,,MATCH($D161,$54:$54,0)-7),0),1)=VLOOKUP(BJ$137,$AD$9:$AN$16,8,FALSE),"","sed -i "&amp;IF($AK$135="MacOS","'' ","")&amp;"'s#"&amp;BJ$137&amp;"="""&amp;INDEX($E$101:$G$105,MATCH("●",INDEX($H$101:$AQ$105,,MATCH($D161,$54:$54,0)-7),0),1)&amp;""""&amp;"#"&amp;BJ$137&amp;"="&amp;""""&amp;VLOOKUP(BJ$137,$AD$9:$AN$16,8,FALSE)&amp;""""&amp;"#g'"&amp;"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1" s="73" t="str">
        <f>SUBSTITUTE(IF(VLOOKUP(BK$137,$AD$9:$AN$16,8,FALSE)=INDEX($E$107:$G$111,MATCH("●",INDEX($H$107:$AQ$111,,MATCH($D161,$54:$54,0)-7),0),1),"","sed -i "&amp;IF($AK$135="MacOS","'' ","")&amp;"'s#"&amp;BK$137&amp;"="""&amp;VLOOKUP(BK$137,$AD$9:$AN$16,8,FALSE)&amp;""""&amp;"#"&amp;BK$137&amp;"="&amp;""""&amp;INDEX($E$107:$G$111,MATCH("●",INDEX($H$107:$AQ$111,,MATCH($D161,$54:$54,0)-7),0),1)&amp;""""&amp;"#g'"&amp;" ${CONFIG_DIR}db_data_config.txt; export "&amp;BK$137&amp;"="&amp;""""&amp;INDEX($E$107:$G$111,MATCH("●",INDEX($H$107:$AQ$111,,MATCH($D161,$54:$54,0)-7),0),1)&amp;""";"),",",""",""")</f>
        <v/>
      </c>
      <c r="BL161" s="73" t="str">
        <f>SUBSTITUTE(IF(INDEX($E$107:$G$111,MATCH("●",INDEX($H$107:$AQ$111,,MATCH($D161,$54:$54,0)-7),0),1)=VLOOKUP(BL$137,$AD$9:$AN$16,8,FALSE),"","sed -i "&amp;IF($AK$135="MacOS","'' ","")&amp;"'s#"&amp;BL$137&amp;"="""&amp;INDEX($E$107:$G$111,MATCH("●",INDEX($H$107:$AQ$111,,MATCH($D161,$54:$54,0)-7),0),1)&amp;""""&amp;"#"&amp;BL$137&amp;"="&amp;""""&amp;VLOOKUP(BL$137,$AD$9:$AN$16,8,FALSE)&amp;""""&amp;"#g'"&amp;"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1" s="60" t="s">
        <v>1107</v>
      </c>
    </row>
    <row r="162" spans="4:65" ht="36" customHeight="1">
      <c r="D162" s="138">
        <f t="shared" si="3"/>
        <v>24</v>
      </c>
      <c r="E162" s="139"/>
      <c r="F162" s="139"/>
      <c r="G162" s="140"/>
      <c r="H162" s="45" t="str">
        <f t="shared" ca="1" si="2"/>
        <v>clear; echo テストケース024; sed -i '' 's#FILE_CHARSET="UTF-8"#FILE_CHARSET="UTF-16"#g' ${CONFIG_DIR}db_data_config.txt; export FILE_CHARSET="UTF-16";sh ./script/db_check_sql_validate_config.sh; sed -i '' 's#FILE_CHARSET="UTF-16"#FILE_CHARSET="UTF-8"#g' ${CONFIG_DIR}db_data_config.txt;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146" t="str" cm="1">
        <f t="array" ref="AE162">SUBSTITUTE(INDEX($H$113:$AQ$113, , MATCH($D162, $54:$54, 0)-7),"-","")</f>
        <v>正常</v>
      </c>
      <c r="AF162" s="147"/>
      <c r="AG162" s="148"/>
      <c r="AH162" s="143" t="s">
        <v>1128</v>
      </c>
      <c r="AI162" s="144"/>
      <c r="AJ162" s="144"/>
      <c r="AK162" s="144"/>
      <c r="AL162" s="144"/>
      <c r="AM162" s="144"/>
      <c r="AN162" s="144"/>
      <c r="AO162" s="144"/>
      <c r="AP162" s="144"/>
      <c r="AQ162" s="145"/>
      <c r="AS162" s="69" t="str" cm="1">
        <f t="array" ref="AS162">SUBSTITUTE(TEXT(INDEX($H$116:$AQ$116,1,$D162),"000000"),"-","")</f>
        <v>230001</v>
      </c>
      <c r="AT162" s="70"/>
      <c r="AU162" s="71"/>
      <c r="AW162" s="73" t="str">
        <f>SUBSTITUTE(IF(VLOOKUP(AW$137,$AD$9:$AN$16,8,FALSE)=INDEX($E$60:$G$62,MATCH("●",INDEX($H$60:$AQ$62,,MATCH($D162,$54:$54,0)-7),0),1),"","sed -i "&amp;IF($AK$135="MacOS","'' ","")&amp;"'s#"&amp;AW$137&amp;"="""&amp;VLOOKUP(AW$137,$AD$9:$AN$16,8,FALSE)&amp;""""&amp;"#"&amp;AW$137&amp;"="&amp;""""&amp;INDEX($E$60:$G$62,MATCH("●",INDEX($H$60:$AQ$62,,MATCH($D162,$54:$54,0)-7),0),1)&amp;""""&amp;"#g'"&amp;" ${CONFIG_DIR}db_data_config.txt; export "&amp;AW$137&amp;"="&amp;""""&amp;INDEX($E$60:$G$62,MATCH("●",INDEX($H$60:$AQ$62,,MATCH($D162,$54:$54,0)-7),0),1)&amp;""";"),",",""",""")</f>
        <v/>
      </c>
      <c r="AX162" s="73" t="str">
        <f>SUBSTITUTE(IF(INDEX($E$60:$G$62,MATCH("●",INDEX($H$60:$AQ$62,,MATCH($D162,$54:$54,0)-7),0),1)=VLOOKUP(AX$137,$AD$9:$AN$16,8,FALSE),"","sed -i "&amp;IF($AK$135="MacOS","'' ","")&amp;"'s#"&amp;AX$137&amp;"="""&amp;INDEX($E$60:$G$62,MATCH("●",INDEX($H$60:$AQ$62,,MATCH($D162,$54:$54,0)-7),0),1)&amp;""""&amp;"#"&amp;AX$137&amp;"="&amp;""""&amp;VLOOKUP(AX$137,$AD$9:$AN$16,8,FALSE)&amp;""""&amp;"#g'"&amp;"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2" s="73" t="str">
        <f>SUBSTITUTE(IF(VLOOKUP(AY$137,$AD$9:$AN$16,8,FALSE)=INDEX($E$64:$G$69,MATCH("●",INDEX($H$64:$AQ$69,,MATCH($D162,$54:$54,0)-7),0),1),"","sed -i "&amp;IF($AK$135="MacOS","'' ","")&amp;"'s#"&amp;AY$137&amp;"="""&amp;VLOOKUP(AY$137,$AD$9:$AN$16,8,FALSE)&amp;""""&amp;"#"&amp;AY$137&amp;"="&amp;""""&amp;INDEX($E$64:$G$69,MATCH("●",INDEX($H$64:$AQ$69,,MATCH($D162,$54:$54,0)-7),0),1)&amp;""""&amp;"#g'"&amp;" ${CONFIG_DIR}db_data_config.txt; export "&amp;AY$137&amp;"="&amp;""""&amp;INDEX($E$64:$G$69,MATCH("●",INDEX($H$64:$AQ$69,,MATCH($D162,$54:$54,0)-7),0),1)&amp;""";"),",",""",""")</f>
        <v/>
      </c>
      <c r="AZ162" s="73" t="str">
        <f>SUBSTITUTE(IF(INDEX($E$64:$G$69,MATCH("●",INDEX($H$64:$AQ$69,,MATCH($D162,$54:$54,0)-7),0),1)=VLOOKUP(AZ$137,$AD$9:$AN$16,8,FALSE),"","sed -i "&amp;IF($AK$135="MacOS","'' ","")&amp;"'s#"&amp;AZ$137&amp;"="""&amp;INDEX($E$64:$G$69,MATCH("●",INDEX($H$64:$AQ$69,,MATCH($D162,$54:$54,0)-7),0),1)&amp;""""&amp;"#"&amp;AZ$137&amp;"="&amp;""""&amp;VLOOKUP(AZ$137,$AD$9:$AN$16,8,FALSE)&amp;""""&amp;"#g'"&amp;"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2" s="73" t="str">
        <f>SUBSTITUTE(IF(VLOOKUP(BA$137,$AD$9:$AN$16,8,FALSE)=INDEX($E$71:$G$78,MATCH("●",INDEX($H$71:$AQ$78,,MATCH($D162,$54:$54,0)-7),0),1),"","sed -i "&amp;IF($AK$135="MacOS","'' ","")&amp;"'s#"&amp;BA$137&amp;"="""&amp;VLOOKUP(BA$137,$AD$9:$AN$16,8,FALSE)&amp;""""&amp;"#"&amp;BA$137&amp;"="&amp;""""&amp;INDEX($E$71:$G$78,MATCH("●",INDEX($H$71:$AQ$78,,MATCH($D162,$54:$54,0)-7),0),1)&amp;""""&amp;"#g'"&amp;" ${CONFIG_DIR}db_data_config.txt; export "&amp;BA$137&amp;"="&amp;""""&amp;INDEX($E$71:$G$78,MATCH("●",INDEX($H$71:$AQ$78,,MATCH($D162,$54:$54,0)-7),0),1)&amp;""";"),",",""",""")</f>
        <v/>
      </c>
      <c r="BB162" s="73" t="str">
        <f>SUBSTITUTE(IF(INDEX($E$71:$G$78,MATCH("●",INDEX($H$71:$AQ$78,,MATCH($D162,$54:$54,0)-7),0),1)=VLOOKUP(BB$137,$AD$9:$AN$16,8,FALSE),"","sed -i "&amp;IF($AK$135="MacOS","'' ","")&amp;"'s#"&amp;BB$137&amp;"="""&amp;INDEX($E$71:$G$78,MATCH("●",INDEX($H$71:$AQ$78,,MATCH($D162,$54:$54,0)-7),0),1)&amp;""""&amp;"#"&amp;BB$137&amp;"="&amp;""""&amp;VLOOKUP(BB$137,$AD$9:$AN$16,8,FALSE)&amp;""""&amp;"#g'"&amp;"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2" s="73" t="str">
        <f>SUBSTITUTE(IF(VLOOKUP(BC$137,$AD$9:$AN$16,8,FALSE)=INDEX($E$80:$G$88,MATCH("●",INDEX($H$80:$AQ$88,,MATCH($D162,$54:$54,0)-7),0),1),"","sed -i "&amp;IF($AK$135="MacOS","'' ","")&amp;"'s#"&amp;BC$137&amp;"="""&amp;VLOOKUP(BC$137,$AD$9:$AN$16,8,FALSE)&amp;""""&amp;"#"&amp;BC$137&amp;"="&amp;""""&amp;INDEX($E$80:$G$88,MATCH("●",INDEX($H$80:$AQ$88,,MATCH($D162,$54:$54,0)-7),0),1)&amp;""""&amp;"#g'"&amp;" ${CONFIG_DIR}db_data_config.txt; export "&amp;BC$137&amp;"="&amp;""""&amp;INDEX($E$80:$G$88,MATCH("●",INDEX($H$80:$AQ$88,,MATCH($D162,$54:$54,0)-7),0),1)&amp;""";"),",",""",""")</f>
        <v>sed -i '' 's#FILE_CHARSET="UTF-8"#FILE_CHARSET="UTF-16"#g' ${CONFIG_DIR}db_data_config.txt; export FILE_CHARSET="UTF-16";</v>
      </c>
      <c r="BD162" s="73" t="str">
        <f>SUBSTITUTE(IF(INDEX($E$80:$G$88,MATCH("●",INDEX($H$80:$AQ$88,,MATCH($D162,$54:$54,0)-7),0),1)=VLOOKUP(BD$137,$AD$9:$AN$16,8,FALSE),"","sed -i "&amp;IF($AK$135="MacOS","'' ","")&amp;"'s#"&amp;BD$137&amp;"="""&amp;INDEX($E$80:$G$88,MATCH("●",INDEX($H$80:$AQ$88,,MATCH($D162,$54:$54,0)-7),0),1)&amp;""""&amp;"#"&amp;BD$137&amp;"="&amp;""""&amp;VLOOKUP(BD$137,$AD$9:$AN$16,8,FALSE)&amp;""""&amp;"#g'"&amp;"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's#FILE_CHARSET="UTF-16"#FILE_CHARSET="UTF-8"#g' ${CONFIG_DIR}db_data_config.txt; export FILE_CHARSET="UTF-8";</v>
      </c>
      <c r="BE162" s="73" t="str">
        <f>SUBSTITUTE(IF(VLOOKUP(BE$137,$AD$9:$AN$16,8,FALSE)=INDEX($E$90:$G$93,MATCH("●",INDEX($H$90:$AQ$93,,MATCH($D162,$54:$54,0)-7),0),1),"","sed -i "&amp;IF($AK$135="MacOS","'' ","")&amp;"'s#"&amp;BE$137&amp;"="""&amp;VLOOKUP(BE$137,$AD$9:$AN$16,8,FALSE)&amp;""""&amp;"#"&amp;BE$137&amp;"="&amp;""""&amp;INDEX($E$90:$G$93,MATCH("●",INDEX($H$90:$AQ$93,,MATCH($D162,$54:$54,0)-7),0),1)&amp;""""&amp;"#g'"&amp;" ${CONFIG_DIR}db_data_config.txt; export "&amp;BE$137&amp;"="&amp;""""&amp;INDEX($E$90:$G$93,MATCH("●",INDEX($H$90:$AQ$93,,MATCH($D162,$54:$54,0)-7),0),1)&amp;""";"),",",""",""")</f>
        <v/>
      </c>
      <c r="BF162" s="73" t="str">
        <f>SUBSTITUTE(IF(INDEX($E$90:$G$93,MATCH("●",INDEX($H$90:$AQ$93,,MATCH($D162,$54:$54,0)-7),0),1)=VLOOKUP(BF$137,$AD$9:$AN$16,8,FALSE),"","sed -i "&amp;IF($AK$135="MacOS","'' ","")&amp;"'s#"&amp;BF$137&amp;"="""&amp;INDEX($E$90:$G$93,MATCH("●",INDEX($H$90:$AQ$93,,MATCH($D162,$54:$54,0)-7),0),1)&amp;""""&amp;"#"&amp;BF$137&amp;"="&amp;""""&amp;VLOOKUP(BF$137,$AD$9:$AN$16,8,FALSE)&amp;""""&amp;"#g'"&amp;"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2" s="73" t="str">
        <f>SUBSTITUTE(IF(VLOOKUP(BG$137,$AD$9:$AN$16,8,FALSE)=INDEX($E$95:$G$99,MATCH("●",INDEX($H$95:$AQ$99,,MATCH($D162,$54:$54,0)-7),0),1),"","sed -i "&amp;IF($AK$135="MacOS","'' ","")&amp;"'s#"&amp;BG$137&amp;"="""&amp;VLOOKUP(BG$137,$AD$9:$AN$16,8,FALSE)&amp;""""&amp;"#"&amp;BG$137&amp;"="&amp;""""&amp;INDEX($E$95:$G$99,MATCH("●",INDEX($H$95:$AQ$99,,MATCH($D162,$54:$54,0)-7),0),1)&amp;""""&amp;"#g'"&amp;" ${CONFIG_DIR}db_data_config.txt; export "&amp;BG$137&amp;"="&amp;""""&amp;INDEX($E$95:$G$99,MATCH("●",INDEX($H$95:$AQ$99,,MATCH($D162,$54:$54,0)-7),0),1)&amp;""";"),",",""",""")</f>
        <v/>
      </c>
      <c r="BH162" s="73" t="str">
        <f>SUBSTITUTE(IF(INDEX($E$95:$G$99,MATCH("●",INDEX($H$95:$AQ$99,,MATCH($D162,$54:$54,0)-7),0),1)=VLOOKUP(BH$137,$AD$9:$AN$16,8,FALSE),"","sed -i "&amp;IF($AK$135="MacOS","'' ","")&amp;"'s#"&amp;BH$137&amp;"="""&amp;INDEX($E$95:$G$99,MATCH("●",INDEX($H$95:$AQ$99,,MATCH($D162,$54:$54,0)-7),0),1)&amp;""""&amp;"#"&amp;BH$137&amp;"="&amp;""""&amp;VLOOKUP(BH$137,$AD$9:$AN$16,8,FALSE)&amp;""""&amp;"#g'"&amp;"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2" s="73" t="str">
        <f>SUBSTITUTE(IF(VLOOKUP(BI$137,$AD$9:$AN$16,8,FALSE)=INDEX($E$101:$G$105,MATCH("●",INDEX($H$101:$AQ$105,,MATCH($D162,$54:$54,0)-7),0),1),"","sed -i "&amp;IF($AK$135="MacOS","'' ","")&amp;"'s#"&amp;BI$137&amp;"="""&amp;VLOOKUP(BI$137,$AD$9:$AN$16,8,FALSE)&amp;""""&amp;"#"&amp;BI$137&amp;"="&amp;""""&amp;INDEX($E$101:$G$105,MATCH("●",INDEX($H$101:$AQ$105,,MATCH($D162,$54:$54,0)-7),0),1)&amp;""""&amp;"#g'"&amp;" ${CONFIG_DIR}db_data_config.txt; export "&amp;BI$137&amp;"="&amp;""""&amp;INDEX($E$101:$G$105,MATCH("●",INDEX($H$101:$AQ$105,,MATCH($D162,$54:$54,0)-7),0),1)&amp;""";"),",",""",""")</f>
        <v/>
      </c>
      <c r="BJ162" s="73" t="str">
        <f>SUBSTITUTE(IF(INDEX($E$101:$G$105,MATCH("●",INDEX($H$101:$AQ$105,,MATCH($D162,$54:$54,0)-7),0),1)=VLOOKUP(BJ$137,$AD$9:$AN$16,8,FALSE),"","sed -i "&amp;IF($AK$135="MacOS","'' ","")&amp;"'s#"&amp;BJ$137&amp;"="""&amp;INDEX($E$101:$G$105,MATCH("●",INDEX($H$101:$AQ$105,,MATCH($D162,$54:$54,0)-7),0),1)&amp;""""&amp;"#"&amp;BJ$137&amp;"="&amp;""""&amp;VLOOKUP(BJ$137,$AD$9:$AN$16,8,FALSE)&amp;""""&amp;"#g'"&amp;"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2" s="73" t="str">
        <f>SUBSTITUTE(IF(VLOOKUP(BK$137,$AD$9:$AN$16,8,FALSE)=INDEX($E$107:$G$111,MATCH("●",INDEX($H$107:$AQ$111,,MATCH($D162,$54:$54,0)-7),0),1),"","sed -i "&amp;IF($AK$135="MacOS","'' ","")&amp;"'s#"&amp;BK$137&amp;"="""&amp;VLOOKUP(BK$137,$AD$9:$AN$16,8,FALSE)&amp;""""&amp;"#"&amp;BK$137&amp;"="&amp;""""&amp;INDEX($E$107:$G$111,MATCH("●",INDEX($H$107:$AQ$111,,MATCH($D162,$54:$54,0)-7),0),1)&amp;""""&amp;"#g'"&amp;" ${CONFIG_DIR}db_data_config.txt; export "&amp;BK$137&amp;"="&amp;""""&amp;INDEX($E$107:$G$111,MATCH("●",INDEX($H$107:$AQ$111,,MATCH($D162,$54:$54,0)-7),0),1)&amp;""";"),",",""",""")</f>
        <v/>
      </c>
      <c r="BL162" s="73" t="str">
        <f>SUBSTITUTE(IF(INDEX($E$107:$G$111,MATCH("●",INDEX($H$107:$AQ$111,,MATCH($D162,$54:$54,0)-7),0),1)=VLOOKUP(BL$137,$AD$9:$AN$16,8,FALSE),"","sed -i "&amp;IF($AK$135="MacOS","'' ","")&amp;"'s#"&amp;BL$137&amp;"="""&amp;INDEX($E$107:$G$111,MATCH("●",INDEX($H$107:$AQ$111,,MATCH($D162,$54:$54,0)-7),0),1)&amp;""""&amp;"#"&amp;BL$137&amp;"="&amp;""""&amp;VLOOKUP(BL$137,$AD$9:$AN$16,8,FALSE)&amp;""""&amp;"#g'"&amp;"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2" s="60" t="s">
        <v>1107</v>
      </c>
    </row>
    <row r="163" spans="4:65" ht="36" customHeight="1">
      <c r="D163" s="138">
        <f t="shared" si="3"/>
        <v>25</v>
      </c>
      <c r="E163" s="139"/>
      <c r="F163" s="139"/>
      <c r="G163" s="140"/>
      <c r="H163" s="45" t="str">
        <f t="shared" ca="1" si="2"/>
        <v>clear; echo テストケース025; sed -i '' 's#FILE_CHARSET="UTF-8"#FILE_CHARSET="EUC-JP"#g' ${CONFIG_DIR}db_data_config.txt; export FILE_CHARSET="EUC-JP";sh ./script/db_check_sql_validate_config.sh; sed -i '' 's#FILE_CHARSET="EUC-JP"#FILE_CHARSET="UTF-8"#g' ${CONFIG_DIR}db_data_config.txt;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146" t="str" cm="1">
        <f t="array" ref="AE163">SUBSTITUTE(INDEX($H$113:$AQ$113, , MATCH($D163, $54:$54, 0)-7),"-","")</f>
        <v>正常</v>
      </c>
      <c r="AF163" s="147"/>
      <c r="AG163" s="148"/>
      <c r="AH163" s="143" t="s">
        <v>1129</v>
      </c>
      <c r="AI163" s="144"/>
      <c r="AJ163" s="144"/>
      <c r="AK163" s="144"/>
      <c r="AL163" s="144"/>
      <c r="AM163" s="144"/>
      <c r="AN163" s="144"/>
      <c r="AO163" s="144"/>
      <c r="AP163" s="144"/>
      <c r="AQ163" s="145"/>
      <c r="AS163" s="69" t="str" cm="1">
        <f t="array" ref="AS163">SUBSTITUTE(TEXT(INDEX($H$116:$AQ$116,1,$D163),"000000"),"-","")</f>
        <v>230001</v>
      </c>
      <c r="AT163" s="70"/>
      <c r="AU163" s="71"/>
      <c r="AW163" s="73" t="str">
        <f>SUBSTITUTE(IF(VLOOKUP(AW$137,$AD$9:$AN$16,8,FALSE)=INDEX($E$60:$G$62,MATCH("●",INDEX($H$60:$AQ$62,,MATCH($D163,$54:$54,0)-7),0),1),"","sed -i "&amp;IF($AK$135="MacOS","'' ","")&amp;"'s#"&amp;AW$137&amp;"="""&amp;VLOOKUP(AW$137,$AD$9:$AN$16,8,FALSE)&amp;""""&amp;"#"&amp;AW$137&amp;"="&amp;""""&amp;INDEX($E$60:$G$62,MATCH("●",INDEX($H$60:$AQ$62,,MATCH($D163,$54:$54,0)-7),0),1)&amp;""""&amp;"#g'"&amp;" ${CONFIG_DIR}db_data_config.txt; export "&amp;AW$137&amp;"="&amp;""""&amp;INDEX($E$60:$G$62,MATCH("●",INDEX($H$60:$AQ$62,,MATCH($D163,$54:$54,0)-7),0),1)&amp;""";"),",",""",""")</f>
        <v/>
      </c>
      <c r="AX163" s="73" t="str">
        <f>SUBSTITUTE(IF(INDEX($E$60:$G$62,MATCH("●",INDEX($H$60:$AQ$62,,MATCH($D163,$54:$54,0)-7),0),1)=VLOOKUP(AX$137,$AD$9:$AN$16,8,FALSE),"","sed -i "&amp;IF($AK$135="MacOS","'' ","")&amp;"'s#"&amp;AX$137&amp;"="""&amp;INDEX($E$60:$G$62,MATCH("●",INDEX($H$60:$AQ$62,,MATCH($D163,$54:$54,0)-7),0),1)&amp;""""&amp;"#"&amp;AX$137&amp;"="&amp;""""&amp;VLOOKUP(AX$137,$AD$9:$AN$16,8,FALSE)&amp;""""&amp;"#g'"&amp;"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3" s="73" t="str">
        <f>SUBSTITUTE(IF(VLOOKUP(AY$137,$AD$9:$AN$16,8,FALSE)=INDEX($E$64:$G$69,MATCH("●",INDEX($H$64:$AQ$69,,MATCH($D163,$54:$54,0)-7),0),1),"","sed -i "&amp;IF($AK$135="MacOS","'' ","")&amp;"'s#"&amp;AY$137&amp;"="""&amp;VLOOKUP(AY$137,$AD$9:$AN$16,8,FALSE)&amp;""""&amp;"#"&amp;AY$137&amp;"="&amp;""""&amp;INDEX($E$64:$G$69,MATCH("●",INDEX($H$64:$AQ$69,,MATCH($D163,$54:$54,0)-7),0),1)&amp;""""&amp;"#g'"&amp;" ${CONFIG_DIR}db_data_config.txt; export "&amp;AY$137&amp;"="&amp;""""&amp;INDEX($E$64:$G$69,MATCH("●",INDEX($H$64:$AQ$69,,MATCH($D163,$54:$54,0)-7),0),1)&amp;""";"),",",""",""")</f>
        <v/>
      </c>
      <c r="AZ163" s="73" t="str">
        <f>SUBSTITUTE(IF(INDEX($E$64:$G$69,MATCH("●",INDEX($H$64:$AQ$69,,MATCH($D163,$54:$54,0)-7),0),1)=VLOOKUP(AZ$137,$AD$9:$AN$16,8,FALSE),"","sed -i "&amp;IF($AK$135="MacOS","'' ","")&amp;"'s#"&amp;AZ$137&amp;"="""&amp;INDEX($E$64:$G$69,MATCH("●",INDEX($H$64:$AQ$69,,MATCH($D163,$54:$54,0)-7),0),1)&amp;""""&amp;"#"&amp;AZ$137&amp;"="&amp;""""&amp;VLOOKUP(AZ$137,$AD$9:$AN$16,8,FALSE)&amp;""""&amp;"#g'"&amp;"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3" s="73" t="str">
        <f>SUBSTITUTE(IF(VLOOKUP(BA$137,$AD$9:$AN$16,8,FALSE)=INDEX($E$71:$G$78,MATCH("●",INDEX($H$71:$AQ$78,,MATCH($D163,$54:$54,0)-7),0),1),"","sed -i "&amp;IF($AK$135="MacOS","'' ","")&amp;"'s#"&amp;BA$137&amp;"="""&amp;VLOOKUP(BA$137,$AD$9:$AN$16,8,FALSE)&amp;""""&amp;"#"&amp;BA$137&amp;"="&amp;""""&amp;INDEX($E$71:$G$78,MATCH("●",INDEX($H$71:$AQ$78,,MATCH($D163,$54:$54,0)-7),0),1)&amp;""""&amp;"#g'"&amp;" ${CONFIG_DIR}db_data_config.txt; export "&amp;BA$137&amp;"="&amp;""""&amp;INDEX($E$71:$G$78,MATCH("●",INDEX($H$71:$AQ$78,,MATCH($D163,$54:$54,0)-7),0),1)&amp;""";"),",",""",""")</f>
        <v/>
      </c>
      <c r="BB163" s="73" t="str">
        <f>SUBSTITUTE(IF(INDEX($E$71:$G$78,MATCH("●",INDEX($H$71:$AQ$78,,MATCH($D163,$54:$54,0)-7),0),1)=VLOOKUP(BB$137,$AD$9:$AN$16,8,FALSE),"","sed -i "&amp;IF($AK$135="MacOS","'' ","")&amp;"'s#"&amp;BB$137&amp;"="""&amp;INDEX($E$71:$G$78,MATCH("●",INDEX($H$71:$AQ$78,,MATCH($D163,$54:$54,0)-7),0),1)&amp;""""&amp;"#"&amp;BB$137&amp;"="&amp;""""&amp;VLOOKUP(BB$137,$AD$9:$AN$16,8,FALSE)&amp;""""&amp;"#g'"&amp;"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3" s="73" t="str">
        <f>SUBSTITUTE(IF(VLOOKUP(BC$137,$AD$9:$AN$16,8,FALSE)=INDEX($E$80:$G$88,MATCH("●",INDEX($H$80:$AQ$88,,MATCH($D163,$54:$54,0)-7),0),1),"","sed -i "&amp;IF($AK$135="MacOS","'' ","")&amp;"'s#"&amp;BC$137&amp;"="""&amp;VLOOKUP(BC$137,$AD$9:$AN$16,8,FALSE)&amp;""""&amp;"#"&amp;BC$137&amp;"="&amp;""""&amp;INDEX($E$80:$G$88,MATCH("●",INDEX($H$80:$AQ$88,,MATCH($D163,$54:$54,0)-7),0),1)&amp;""""&amp;"#g'"&amp;" ${CONFIG_DIR}db_data_config.txt; export "&amp;BC$137&amp;"="&amp;""""&amp;INDEX($E$80:$G$88,MATCH("●",INDEX($H$80:$AQ$88,,MATCH($D163,$54:$54,0)-7),0),1)&amp;""";"),",",""",""")</f>
        <v>sed -i '' 's#FILE_CHARSET="UTF-8"#FILE_CHARSET="EUC-JP"#g' ${CONFIG_DIR}db_data_config.txt; export FILE_CHARSET="EUC-JP";</v>
      </c>
      <c r="BD163" s="73" t="str">
        <f>SUBSTITUTE(IF(INDEX($E$80:$G$88,MATCH("●",INDEX($H$80:$AQ$88,,MATCH($D163,$54:$54,0)-7),0),1)=VLOOKUP(BD$137,$AD$9:$AN$16,8,FALSE),"","sed -i "&amp;IF($AK$135="MacOS","'' ","")&amp;"'s#"&amp;BD$137&amp;"="""&amp;INDEX($E$80:$G$88,MATCH("●",INDEX($H$80:$AQ$88,,MATCH($D163,$54:$54,0)-7),0),1)&amp;""""&amp;"#"&amp;BD$137&amp;"="&amp;""""&amp;VLOOKUP(BD$137,$AD$9:$AN$16,8,FALSE)&amp;""""&amp;"#g'"&amp;"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's#FILE_CHARSET="EUC-JP"#FILE_CHARSET="UTF-8"#g' ${CONFIG_DIR}db_data_config.txt; export FILE_CHARSET="UTF-8";</v>
      </c>
      <c r="BE163" s="73" t="str">
        <f>SUBSTITUTE(IF(VLOOKUP(BE$137,$AD$9:$AN$16,8,FALSE)=INDEX($E$90:$G$93,MATCH("●",INDEX($H$90:$AQ$93,,MATCH($D163,$54:$54,0)-7),0),1),"","sed -i "&amp;IF($AK$135="MacOS","'' ","")&amp;"'s#"&amp;BE$137&amp;"="""&amp;VLOOKUP(BE$137,$AD$9:$AN$16,8,FALSE)&amp;""""&amp;"#"&amp;BE$137&amp;"="&amp;""""&amp;INDEX($E$90:$G$93,MATCH("●",INDEX($H$90:$AQ$93,,MATCH($D163,$54:$54,0)-7),0),1)&amp;""""&amp;"#g'"&amp;" ${CONFIG_DIR}db_data_config.txt; export "&amp;BE$137&amp;"="&amp;""""&amp;INDEX($E$90:$G$93,MATCH("●",INDEX($H$90:$AQ$93,,MATCH($D163,$54:$54,0)-7),0),1)&amp;""";"),",",""",""")</f>
        <v/>
      </c>
      <c r="BF163" s="73" t="str">
        <f>SUBSTITUTE(IF(INDEX($E$90:$G$93,MATCH("●",INDEX($H$90:$AQ$93,,MATCH($D163,$54:$54,0)-7),0),1)=VLOOKUP(BF$137,$AD$9:$AN$16,8,FALSE),"","sed -i "&amp;IF($AK$135="MacOS","'' ","")&amp;"'s#"&amp;BF$137&amp;"="""&amp;INDEX($E$90:$G$93,MATCH("●",INDEX($H$90:$AQ$93,,MATCH($D163,$54:$54,0)-7),0),1)&amp;""""&amp;"#"&amp;BF$137&amp;"="&amp;""""&amp;VLOOKUP(BF$137,$AD$9:$AN$16,8,FALSE)&amp;""""&amp;"#g'"&amp;"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3" s="73" t="str">
        <f>SUBSTITUTE(IF(VLOOKUP(BG$137,$AD$9:$AN$16,8,FALSE)=INDEX($E$95:$G$99,MATCH("●",INDEX($H$95:$AQ$99,,MATCH($D163,$54:$54,0)-7),0),1),"","sed -i "&amp;IF($AK$135="MacOS","'' ","")&amp;"'s#"&amp;BG$137&amp;"="""&amp;VLOOKUP(BG$137,$AD$9:$AN$16,8,FALSE)&amp;""""&amp;"#"&amp;BG$137&amp;"="&amp;""""&amp;INDEX($E$95:$G$99,MATCH("●",INDEX($H$95:$AQ$99,,MATCH($D163,$54:$54,0)-7),0),1)&amp;""""&amp;"#g'"&amp;" ${CONFIG_DIR}db_data_config.txt; export "&amp;BG$137&amp;"="&amp;""""&amp;INDEX($E$95:$G$99,MATCH("●",INDEX($H$95:$AQ$99,,MATCH($D163,$54:$54,0)-7),0),1)&amp;""";"),",",""",""")</f>
        <v/>
      </c>
      <c r="BH163" s="73" t="str">
        <f>SUBSTITUTE(IF(INDEX($E$95:$G$99,MATCH("●",INDEX($H$95:$AQ$99,,MATCH($D163,$54:$54,0)-7),0),1)=VLOOKUP(BH$137,$AD$9:$AN$16,8,FALSE),"","sed -i "&amp;IF($AK$135="MacOS","'' ","")&amp;"'s#"&amp;BH$137&amp;"="""&amp;INDEX($E$95:$G$99,MATCH("●",INDEX($H$95:$AQ$99,,MATCH($D163,$54:$54,0)-7),0),1)&amp;""""&amp;"#"&amp;BH$137&amp;"="&amp;""""&amp;VLOOKUP(BH$137,$AD$9:$AN$16,8,FALSE)&amp;""""&amp;"#g'"&amp;"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3" s="73" t="str">
        <f>SUBSTITUTE(IF(VLOOKUP(BI$137,$AD$9:$AN$16,8,FALSE)=INDEX($E$101:$G$105,MATCH("●",INDEX($H$101:$AQ$105,,MATCH($D163,$54:$54,0)-7),0),1),"","sed -i "&amp;IF($AK$135="MacOS","'' ","")&amp;"'s#"&amp;BI$137&amp;"="""&amp;VLOOKUP(BI$137,$AD$9:$AN$16,8,FALSE)&amp;""""&amp;"#"&amp;BI$137&amp;"="&amp;""""&amp;INDEX($E$101:$G$105,MATCH("●",INDEX($H$101:$AQ$105,,MATCH($D163,$54:$54,0)-7),0),1)&amp;""""&amp;"#g'"&amp;" ${CONFIG_DIR}db_data_config.txt; export "&amp;BI$137&amp;"="&amp;""""&amp;INDEX($E$101:$G$105,MATCH("●",INDEX($H$101:$AQ$105,,MATCH($D163,$54:$54,0)-7),0),1)&amp;""";"),",",""",""")</f>
        <v/>
      </c>
      <c r="BJ163" s="73" t="str">
        <f>SUBSTITUTE(IF(INDEX($E$101:$G$105,MATCH("●",INDEX($H$101:$AQ$105,,MATCH($D163,$54:$54,0)-7),0),1)=VLOOKUP(BJ$137,$AD$9:$AN$16,8,FALSE),"","sed -i "&amp;IF($AK$135="MacOS","'' ","")&amp;"'s#"&amp;BJ$137&amp;"="""&amp;INDEX($E$101:$G$105,MATCH("●",INDEX($H$101:$AQ$105,,MATCH($D163,$54:$54,0)-7),0),1)&amp;""""&amp;"#"&amp;BJ$137&amp;"="&amp;""""&amp;VLOOKUP(BJ$137,$AD$9:$AN$16,8,FALSE)&amp;""""&amp;"#g'"&amp;"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3" s="73" t="str">
        <f>SUBSTITUTE(IF(VLOOKUP(BK$137,$AD$9:$AN$16,8,FALSE)=INDEX($E$107:$G$111,MATCH("●",INDEX($H$107:$AQ$111,,MATCH($D163,$54:$54,0)-7),0),1),"","sed -i "&amp;IF($AK$135="MacOS","'' ","")&amp;"'s#"&amp;BK$137&amp;"="""&amp;VLOOKUP(BK$137,$AD$9:$AN$16,8,FALSE)&amp;""""&amp;"#"&amp;BK$137&amp;"="&amp;""""&amp;INDEX($E$107:$G$111,MATCH("●",INDEX($H$107:$AQ$111,,MATCH($D163,$54:$54,0)-7),0),1)&amp;""""&amp;"#g'"&amp;" ${CONFIG_DIR}db_data_config.txt; export "&amp;BK$137&amp;"="&amp;""""&amp;INDEX($E$107:$G$111,MATCH("●",INDEX($H$107:$AQ$111,,MATCH($D163,$54:$54,0)-7),0),1)&amp;""";"),",",""",""")</f>
        <v/>
      </c>
      <c r="BL163" s="73" t="str">
        <f>SUBSTITUTE(IF(INDEX($E$107:$G$111,MATCH("●",INDEX($H$107:$AQ$111,,MATCH($D163,$54:$54,0)-7),0),1)=VLOOKUP(BL$137,$AD$9:$AN$16,8,FALSE),"","sed -i "&amp;IF($AK$135="MacOS","'' ","")&amp;"'s#"&amp;BL$137&amp;"="""&amp;INDEX($E$107:$G$111,MATCH("●",INDEX($H$107:$AQ$111,,MATCH($D163,$54:$54,0)-7),0),1)&amp;""""&amp;"#"&amp;BL$137&amp;"="&amp;""""&amp;VLOOKUP(BL$137,$AD$9:$AN$16,8,FALSE)&amp;""""&amp;"#g'"&amp;"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3" s="60" t="s">
        <v>1107</v>
      </c>
    </row>
    <row r="164" spans="4:65" ht="36" customHeight="1">
      <c r="D164" s="138">
        <f t="shared" si="3"/>
        <v>26</v>
      </c>
      <c r="E164" s="139"/>
      <c r="F164" s="139"/>
      <c r="G164" s="140"/>
      <c r="H164" s="45" t="str">
        <f t="shared" ca="1" si="2"/>
        <v>clear; echo テストケース026; sed -i '' 's#FILE_CHARSET="UTF-8"#FILE_CHARSET="SJIS"#g' ${CONFIG_DIR}db_data_config.txt; export FILE_CHARSET="SJIS";sh ./script/db_check_sql_validate_config.sh; sed -i '' 's#FILE_CHARSET="SJIS"#FILE_CHARSET="UTF-8"#g' ${CONFIG_DIR}db_data_config.txt;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146" t="str" cm="1">
        <f t="array" ref="AE164">SUBSTITUTE(INDEX($H$113:$AQ$113, , MATCH($D164, $54:$54, 0)-7),"-","")</f>
        <v>正常</v>
      </c>
      <c r="AF164" s="147"/>
      <c r="AG164" s="148"/>
      <c r="AH164" s="143" t="s">
        <v>1130</v>
      </c>
      <c r="AI164" s="144"/>
      <c r="AJ164" s="144"/>
      <c r="AK164" s="144"/>
      <c r="AL164" s="144"/>
      <c r="AM164" s="144"/>
      <c r="AN164" s="144"/>
      <c r="AO164" s="144"/>
      <c r="AP164" s="144"/>
      <c r="AQ164" s="145"/>
      <c r="AS164" s="69" t="str" cm="1">
        <f t="array" ref="AS164">SUBSTITUTE(TEXT(INDEX($H$116:$AQ$116,1,$D164),"000000"),"-","")</f>
        <v>230001</v>
      </c>
      <c r="AT164" s="70"/>
      <c r="AU164" s="71"/>
      <c r="AW164" s="73" t="str">
        <f>SUBSTITUTE(IF(VLOOKUP(AW$137,$AD$9:$AN$16,8,FALSE)=INDEX($E$60:$G$62,MATCH("●",INDEX($H$60:$AQ$62,,MATCH($D164,$54:$54,0)-7),0),1),"","sed -i "&amp;IF($AK$135="MacOS","'' ","")&amp;"'s#"&amp;AW$137&amp;"="""&amp;VLOOKUP(AW$137,$AD$9:$AN$16,8,FALSE)&amp;""""&amp;"#"&amp;AW$137&amp;"="&amp;""""&amp;INDEX($E$60:$G$62,MATCH("●",INDEX($H$60:$AQ$62,,MATCH($D164,$54:$54,0)-7),0),1)&amp;""""&amp;"#g'"&amp;" ${CONFIG_DIR}db_data_config.txt; export "&amp;AW$137&amp;"="&amp;""""&amp;INDEX($E$60:$G$62,MATCH("●",INDEX($H$60:$AQ$62,,MATCH($D164,$54:$54,0)-7),0),1)&amp;""";"),",",""",""")</f>
        <v/>
      </c>
      <c r="AX164" s="73" t="str">
        <f>SUBSTITUTE(IF(INDEX($E$60:$G$62,MATCH("●",INDEX($H$60:$AQ$62,,MATCH($D164,$54:$54,0)-7),0),1)=VLOOKUP(AX$137,$AD$9:$AN$16,8,FALSE),"","sed -i "&amp;IF($AK$135="MacOS","'' ","")&amp;"'s#"&amp;AX$137&amp;"="""&amp;INDEX($E$60:$G$62,MATCH("●",INDEX($H$60:$AQ$62,,MATCH($D164,$54:$54,0)-7),0),1)&amp;""""&amp;"#"&amp;AX$137&amp;"="&amp;""""&amp;VLOOKUP(AX$137,$AD$9:$AN$16,8,FALSE)&amp;""""&amp;"#g'"&amp;"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4" s="73" t="str">
        <f>SUBSTITUTE(IF(VLOOKUP(AY$137,$AD$9:$AN$16,8,FALSE)=INDEX($E$64:$G$69,MATCH("●",INDEX($H$64:$AQ$69,,MATCH($D164,$54:$54,0)-7),0),1),"","sed -i "&amp;IF($AK$135="MacOS","'' ","")&amp;"'s#"&amp;AY$137&amp;"="""&amp;VLOOKUP(AY$137,$AD$9:$AN$16,8,FALSE)&amp;""""&amp;"#"&amp;AY$137&amp;"="&amp;""""&amp;INDEX($E$64:$G$69,MATCH("●",INDEX($H$64:$AQ$69,,MATCH($D164,$54:$54,0)-7),0),1)&amp;""""&amp;"#g'"&amp;" ${CONFIG_DIR}db_data_config.txt; export "&amp;AY$137&amp;"="&amp;""""&amp;INDEX($E$64:$G$69,MATCH("●",INDEX($H$64:$AQ$69,,MATCH($D164,$54:$54,0)-7),0),1)&amp;""";"),",",""",""")</f>
        <v/>
      </c>
      <c r="AZ164" s="73" t="str">
        <f>SUBSTITUTE(IF(INDEX($E$64:$G$69,MATCH("●",INDEX($H$64:$AQ$69,,MATCH($D164,$54:$54,0)-7),0),1)=VLOOKUP(AZ$137,$AD$9:$AN$16,8,FALSE),"","sed -i "&amp;IF($AK$135="MacOS","'' ","")&amp;"'s#"&amp;AZ$137&amp;"="""&amp;INDEX($E$64:$G$69,MATCH("●",INDEX($H$64:$AQ$69,,MATCH($D164,$54:$54,0)-7),0),1)&amp;""""&amp;"#"&amp;AZ$137&amp;"="&amp;""""&amp;VLOOKUP(AZ$137,$AD$9:$AN$16,8,FALSE)&amp;""""&amp;"#g'"&amp;"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4" s="73" t="str">
        <f>SUBSTITUTE(IF(VLOOKUP(BA$137,$AD$9:$AN$16,8,FALSE)=INDEX($E$71:$G$78,MATCH("●",INDEX($H$71:$AQ$78,,MATCH($D164,$54:$54,0)-7),0),1),"","sed -i "&amp;IF($AK$135="MacOS","'' ","")&amp;"'s#"&amp;BA$137&amp;"="""&amp;VLOOKUP(BA$137,$AD$9:$AN$16,8,FALSE)&amp;""""&amp;"#"&amp;BA$137&amp;"="&amp;""""&amp;INDEX($E$71:$G$78,MATCH("●",INDEX($H$71:$AQ$78,,MATCH($D164,$54:$54,0)-7),0),1)&amp;""""&amp;"#g'"&amp;" ${CONFIG_DIR}db_data_config.txt; export "&amp;BA$137&amp;"="&amp;""""&amp;INDEX($E$71:$G$78,MATCH("●",INDEX($H$71:$AQ$78,,MATCH($D164,$54:$54,0)-7),0),1)&amp;""";"),",",""",""")</f>
        <v/>
      </c>
      <c r="BB164" s="73" t="str">
        <f>SUBSTITUTE(IF(INDEX($E$71:$G$78,MATCH("●",INDEX($H$71:$AQ$78,,MATCH($D164,$54:$54,0)-7),0),1)=VLOOKUP(BB$137,$AD$9:$AN$16,8,FALSE),"","sed -i "&amp;IF($AK$135="MacOS","'' ","")&amp;"'s#"&amp;BB$137&amp;"="""&amp;INDEX($E$71:$G$78,MATCH("●",INDEX($H$71:$AQ$78,,MATCH($D164,$54:$54,0)-7),0),1)&amp;""""&amp;"#"&amp;BB$137&amp;"="&amp;""""&amp;VLOOKUP(BB$137,$AD$9:$AN$16,8,FALSE)&amp;""""&amp;"#g'"&amp;"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4" s="73" t="str">
        <f>SUBSTITUTE(IF(VLOOKUP(BC$137,$AD$9:$AN$16,8,FALSE)=INDEX($E$80:$G$88,MATCH("●",INDEX($H$80:$AQ$88,,MATCH($D164,$54:$54,0)-7),0),1),"","sed -i "&amp;IF($AK$135="MacOS","'' ","")&amp;"'s#"&amp;BC$137&amp;"="""&amp;VLOOKUP(BC$137,$AD$9:$AN$16,8,FALSE)&amp;""""&amp;"#"&amp;BC$137&amp;"="&amp;""""&amp;INDEX($E$80:$G$88,MATCH("●",INDEX($H$80:$AQ$88,,MATCH($D164,$54:$54,0)-7),0),1)&amp;""""&amp;"#g'"&amp;" ${CONFIG_DIR}db_data_config.txt; export "&amp;BC$137&amp;"="&amp;""""&amp;INDEX($E$80:$G$88,MATCH("●",INDEX($H$80:$AQ$88,,MATCH($D164,$54:$54,0)-7),0),1)&amp;""";"),",",""",""")</f>
        <v>sed -i '' 's#FILE_CHARSET="UTF-8"#FILE_CHARSET="SJIS"#g' ${CONFIG_DIR}db_data_config.txt; export FILE_CHARSET="SJIS";</v>
      </c>
      <c r="BD164" s="73" t="str">
        <f>SUBSTITUTE(IF(INDEX($E$80:$G$88,MATCH("●",INDEX($H$80:$AQ$88,,MATCH($D164,$54:$54,0)-7),0),1)=VLOOKUP(BD$137,$AD$9:$AN$16,8,FALSE),"","sed -i "&amp;IF($AK$135="MacOS","'' ","")&amp;"'s#"&amp;BD$137&amp;"="""&amp;INDEX($E$80:$G$88,MATCH("●",INDEX($H$80:$AQ$88,,MATCH($D164,$54:$54,0)-7),0),1)&amp;""""&amp;"#"&amp;BD$137&amp;"="&amp;""""&amp;VLOOKUP(BD$137,$AD$9:$AN$16,8,FALSE)&amp;""""&amp;"#g'"&amp;"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's#FILE_CHARSET="SJIS"#FILE_CHARSET="UTF-8"#g' ${CONFIG_DIR}db_data_config.txt; export FILE_CHARSET="UTF-8";</v>
      </c>
      <c r="BE164" s="73" t="str">
        <f>SUBSTITUTE(IF(VLOOKUP(BE$137,$AD$9:$AN$16,8,FALSE)=INDEX($E$90:$G$93,MATCH("●",INDEX($H$90:$AQ$93,,MATCH($D164,$54:$54,0)-7),0),1),"","sed -i "&amp;IF($AK$135="MacOS","'' ","")&amp;"'s#"&amp;BE$137&amp;"="""&amp;VLOOKUP(BE$137,$AD$9:$AN$16,8,FALSE)&amp;""""&amp;"#"&amp;BE$137&amp;"="&amp;""""&amp;INDEX($E$90:$G$93,MATCH("●",INDEX($H$90:$AQ$93,,MATCH($D164,$54:$54,0)-7),0),1)&amp;""""&amp;"#g'"&amp;" ${CONFIG_DIR}db_data_config.txt; export "&amp;BE$137&amp;"="&amp;""""&amp;INDEX($E$90:$G$93,MATCH("●",INDEX($H$90:$AQ$93,,MATCH($D164,$54:$54,0)-7),0),1)&amp;""";"),",",""",""")</f>
        <v/>
      </c>
      <c r="BF164" s="73" t="str">
        <f>SUBSTITUTE(IF(INDEX($E$90:$G$93,MATCH("●",INDEX($H$90:$AQ$93,,MATCH($D164,$54:$54,0)-7),0),1)=VLOOKUP(BF$137,$AD$9:$AN$16,8,FALSE),"","sed -i "&amp;IF($AK$135="MacOS","'' ","")&amp;"'s#"&amp;BF$137&amp;"="""&amp;INDEX($E$90:$G$93,MATCH("●",INDEX($H$90:$AQ$93,,MATCH($D164,$54:$54,0)-7),0),1)&amp;""""&amp;"#"&amp;BF$137&amp;"="&amp;""""&amp;VLOOKUP(BF$137,$AD$9:$AN$16,8,FALSE)&amp;""""&amp;"#g'"&amp;"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4" s="73" t="str">
        <f>SUBSTITUTE(IF(VLOOKUP(BG$137,$AD$9:$AN$16,8,FALSE)=INDEX($E$95:$G$99,MATCH("●",INDEX($H$95:$AQ$99,,MATCH($D164,$54:$54,0)-7),0),1),"","sed -i "&amp;IF($AK$135="MacOS","'' ","")&amp;"'s#"&amp;BG$137&amp;"="""&amp;VLOOKUP(BG$137,$AD$9:$AN$16,8,FALSE)&amp;""""&amp;"#"&amp;BG$137&amp;"="&amp;""""&amp;INDEX($E$95:$G$99,MATCH("●",INDEX($H$95:$AQ$99,,MATCH($D164,$54:$54,0)-7),0),1)&amp;""""&amp;"#g'"&amp;" ${CONFIG_DIR}db_data_config.txt; export "&amp;BG$137&amp;"="&amp;""""&amp;INDEX($E$95:$G$99,MATCH("●",INDEX($H$95:$AQ$99,,MATCH($D164,$54:$54,0)-7),0),1)&amp;""";"),",",""",""")</f>
        <v/>
      </c>
      <c r="BH164" s="73" t="str">
        <f>SUBSTITUTE(IF(INDEX($E$95:$G$99,MATCH("●",INDEX($H$95:$AQ$99,,MATCH($D164,$54:$54,0)-7),0),1)=VLOOKUP(BH$137,$AD$9:$AN$16,8,FALSE),"","sed -i "&amp;IF($AK$135="MacOS","'' ","")&amp;"'s#"&amp;BH$137&amp;"="""&amp;INDEX($E$95:$G$99,MATCH("●",INDEX($H$95:$AQ$99,,MATCH($D164,$54:$54,0)-7),0),1)&amp;""""&amp;"#"&amp;BH$137&amp;"="&amp;""""&amp;VLOOKUP(BH$137,$AD$9:$AN$16,8,FALSE)&amp;""""&amp;"#g'"&amp;"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4" s="73" t="str">
        <f>SUBSTITUTE(IF(VLOOKUP(BI$137,$AD$9:$AN$16,8,FALSE)=INDEX($E$101:$G$105,MATCH("●",INDEX($H$101:$AQ$105,,MATCH($D164,$54:$54,0)-7),0),1),"","sed -i "&amp;IF($AK$135="MacOS","'' ","")&amp;"'s#"&amp;BI$137&amp;"="""&amp;VLOOKUP(BI$137,$AD$9:$AN$16,8,FALSE)&amp;""""&amp;"#"&amp;BI$137&amp;"="&amp;""""&amp;INDEX($E$101:$G$105,MATCH("●",INDEX($H$101:$AQ$105,,MATCH($D164,$54:$54,0)-7),0),1)&amp;""""&amp;"#g'"&amp;" ${CONFIG_DIR}db_data_config.txt; export "&amp;BI$137&amp;"="&amp;""""&amp;INDEX($E$101:$G$105,MATCH("●",INDEX($H$101:$AQ$105,,MATCH($D164,$54:$54,0)-7),0),1)&amp;""";"),",",""",""")</f>
        <v/>
      </c>
      <c r="BJ164" s="73" t="str">
        <f>SUBSTITUTE(IF(INDEX($E$101:$G$105,MATCH("●",INDEX($H$101:$AQ$105,,MATCH($D164,$54:$54,0)-7),0),1)=VLOOKUP(BJ$137,$AD$9:$AN$16,8,FALSE),"","sed -i "&amp;IF($AK$135="MacOS","'' ","")&amp;"'s#"&amp;BJ$137&amp;"="""&amp;INDEX($E$101:$G$105,MATCH("●",INDEX($H$101:$AQ$105,,MATCH($D164,$54:$54,0)-7),0),1)&amp;""""&amp;"#"&amp;BJ$137&amp;"="&amp;""""&amp;VLOOKUP(BJ$137,$AD$9:$AN$16,8,FALSE)&amp;""""&amp;"#g'"&amp;"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4" s="73" t="str">
        <f>SUBSTITUTE(IF(VLOOKUP(BK$137,$AD$9:$AN$16,8,FALSE)=INDEX($E$107:$G$111,MATCH("●",INDEX($H$107:$AQ$111,,MATCH($D164,$54:$54,0)-7),0),1),"","sed -i "&amp;IF($AK$135="MacOS","'' ","")&amp;"'s#"&amp;BK$137&amp;"="""&amp;VLOOKUP(BK$137,$AD$9:$AN$16,8,FALSE)&amp;""""&amp;"#"&amp;BK$137&amp;"="&amp;""""&amp;INDEX($E$107:$G$111,MATCH("●",INDEX($H$107:$AQ$111,,MATCH($D164,$54:$54,0)-7),0),1)&amp;""""&amp;"#g'"&amp;" ${CONFIG_DIR}db_data_config.txt; export "&amp;BK$137&amp;"="&amp;""""&amp;INDEX($E$107:$G$111,MATCH("●",INDEX($H$107:$AQ$111,,MATCH($D164,$54:$54,0)-7),0),1)&amp;""";"),",",""",""")</f>
        <v/>
      </c>
      <c r="BL164" s="73" t="str">
        <f>SUBSTITUTE(IF(INDEX($E$107:$G$111,MATCH("●",INDEX($H$107:$AQ$111,,MATCH($D164,$54:$54,0)-7),0),1)=VLOOKUP(BL$137,$AD$9:$AN$16,8,FALSE),"","sed -i "&amp;IF($AK$135="MacOS","'' ","")&amp;"'s#"&amp;BL$137&amp;"="""&amp;INDEX($E$107:$G$111,MATCH("●",INDEX($H$107:$AQ$111,,MATCH($D164,$54:$54,0)-7),0),1)&amp;""""&amp;"#"&amp;BL$137&amp;"="&amp;""""&amp;VLOOKUP(BL$137,$AD$9:$AN$16,8,FALSE)&amp;""""&amp;"#g'"&amp;"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4" s="60" t="s">
        <v>1107</v>
      </c>
    </row>
    <row r="165" spans="4:65" ht="36" customHeight="1">
      <c r="D165" s="138">
        <f t="shared" si="3"/>
        <v>27</v>
      </c>
      <c r="E165" s="139"/>
      <c r="F165" s="139"/>
      <c r="G165" s="140"/>
      <c r="H165" s="45" t="str">
        <f t="shared" ca="1" si="2"/>
        <v>clear; echo テストケース027; sed -i '' 's#FILE_CHARSET="UTF-8"#FILE_CHARSET="CP932"#g' ${CONFIG_DIR}db_data_config.txt; export FILE_CHARSET="CP932";sh ./script/db_check_sql_validate_config.sh; sed -i '' 's#FILE_CHARSET="CP932"#FILE_CHARSET="UTF-8"#g' ${CONFIG_DIR}db_data_config.txt;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146" t="str" cm="1">
        <f t="array" ref="AE165">SUBSTITUTE(INDEX($H$113:$AQ$113, , MATCH($D165, $54:$54, 0)-7),"-","")</f>
        <v>正常</v>
      </c>
      <c r="AF165" s="147"/>
      <c r="AG165" s="148"/>
      <c r="AH165" s="143" t="s">
        <v>1131</v>
      </c>
      <c r="AI165" s="144"/>
      <c r="AJ165" s="144"/>
      <c r="AK165" s="144"/>
      <c r="AL165" s="144"/>
      <c r="AM165" s="144"/>
      <c r="AN165" s="144"/>
      <c r="AO165" s="144"/>
      <c r="AP165" s="144"/>
      <c r="AQ165" s="145"/>
      <c r="AS165" s="69" t="str" cm="1">
        <f t="array" ref="AS165">SUBSTITUTE(TEXT(INDEX($H$116:$AQ$116,1,$D165),"000000"),"-","")</f>
        <v>230001</v>
      </c>
      <c r="AT165" s="70"/>
      <c r="AU165" s="71"/>
      <c r="AW165" s="73" t="str">
        <f>SUBSTITUTE(IF(VLOOKUP(AW$137,$AD$9:$AN$16,8,FALSE)=INDEX($E$60:$G$62,MATCH("●",INDEX($H$60:$AQ$62,,MATCH($D165,$54:$54,0)-7),0),1),"","sed -i "&amp;IF($AK$135="MacOS","'' ","")&amp;"'s#"&amp;AW$137&amp;"="""&amp;VLOOKUP(AW$137,$AD$9:$AN$16,8,FALSE)&amp;""""&amp;"#"&amp;AW$137&amp;"="&amp;""""&amp;INDEX($E$60:$G$62,MATCH("●",INDEX($H$60:$AQ$62,,MATCH($D165,$54:$54,0)-7),0),1)&amp;""""&amp;"#g'"&amp;" ${CONFIG_DIR}db_data_config.txt; export "&amp;AW$137&amp;"="&amp;""""&amp;INDEX($E$60:$G$62,MATCH("●",INDEX($H$60:$AQ$62,,MATCH($D165,$54:$54,0)-7),0),1)&amp;""";"),",",""",""")</f>
        <v/>
      </c>
      <c r="AX165" s="73" t="str">
        <f>SUBSTITUTE(IF(INDEX($E$60:$G$62,MATCH("●",INDEX($H$60:$AQ$62,,MATCH($D165,$54:$54,0)-7),0),1)=VLOOKUP(AX$137,$AD$9:$AN$16,8,FALSE),"","sed -i "&amp;IF($AK$135="MacOS","'' ","")&amp;"'s#"&amp;AX$137&amp;"="""&amp;INDEX($E$60:$G$62,MATCH("●",INDEX($H$60:$AQ$62,,MATCH($D165,$54:$54,0)-7),0),1)&amp;""""&amp;"#"&amp;AX$137&amp;"="&amp;""""&amp;VLOOKUP(AX$137,$AD$9:$AN$16,8,FALSE)&amp;""""&amp;"#g'"&amp;"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5" s="73" t="str">
        <f>SUBSTITUTE(IF(VLOOKUP(AY$137,$AD$9:$AN$16,8,FALSE)=INDEX($E$64:$G$69,MATCH("●",INDEX($H$64:$AQ$69,,MATCH($D165,$54:$54,0)-7),0),1),"","sed -i "&amp;IF($AK$135="MacOS","'' ","")&amp;"'s#"&amp;AY$137&amp;"="""&amp;VLOOKUP(AY$137,$AD$9:$AN$16,8,FALSE)&amp;""""&amp;"#"&amp;AY$137&amp;"="&amp;""""&amp;INDEX($E$64:$G$69,MATCH("●",INDEX($H$64:$AQ$69,,MATCH($D165,$54:$54,0)-7),0),1)&amp;""""&amp;"#g'"&amp;" ${CONFIG_DIR}db_data_config.txt; export "&amp;AY$137&amp;"="&amp;""""&amp;INDEX($E$64:$G$69,MATCH("●",INDEX($H$64:$AQ$69,,MATCH($D165,$54:$54,0)-7),0),1)&amp;""";"),",",""",""")</f>
        <v/>
      </c>
      <c r="AZ165" s="73" t="str">
        <f>SUBSTITUTE(IF(INDEX($E$64:$G$69,MATCH("●",INDEX($H$64:$AQ$69,,MATCH($D165,$54:$54,0)-7),0),1)=VLOOKUP(AZ$137,$AD$9:$AN$16,8,FALSE),"","sed -i "&amp;IF($AK$135="MacOS","'' ","")&amp;"'s#"&amp;AZ$137&amp;"="""&amp;INDEX($E$64:$G$69,MATCH("●",INDEX($H$64:$AQ$69,,MATCH($D165,$54:$54,0)-7),0),1)&amp;""""&amp;"#"&amp;AZ$137&amp;"="&amp;""""&amp;VLOOKUP(AZ$137,$AD$9:$AN$16,8,FALSE)&amp;""""&amp;"#g'"&amp;"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5" s="73" t="str">
        <f>SUBSTITUTE(IF(VLOOKUP(BA$137,$AD$9:$AN$16,8,FALSE)=INDEX($E$71:$G$78,MATCH("●",INDEX($H$71:$AQ$78,,MATCH($D165,$54:$54,0)-7),0),1),"","sed -i "&amp;IF($AK$135="MacOS","'' ","")&amp;"'s#"&amp;BA$137&amp;"="""&amp;VLOOKUP(BA$137,$AD$9:$AN$16,8,FALSE)&amp;""""&amp;"#"&amp;BA$137&amp;"="&amp;""""&amp;INDEX($E$71:$G$78,MATCH("●",INDEX($H$71:$AQ$78,,MATCH($D165,$54:$54,0)-7),0),1)&amp;""""&amp;"#g'"&amp;" ${CONFIG_DIR}db_data_config.txt; export "&amp;BA$137&amp;"="&amp;""""&amp;INDEX($E$71:$G$78,MATCH("●",INDEX($H$71:$AQ$78,,MATCH($D165,$54:$54,0)-7),0),1)&amp;""";"),",",""",""")</f>
        <v/>
      </c>
      <c r="BB165" s="73" t="str">
        <f>SUBSTITUTE(IF(INDEX($E$71:$G$78,MATCH("●",INDEX($H$71:$AQ$78,,MATCH($D165,$54:$54,0)-7),0),1)=VLOOKUP(BB$137,$AD$9:$AN$16,8,FALSE),"","sed -i "&amp;IF($AK$135="MacOS","'' ","")&amp;"'s#"&amp;BB$137&amp;"="""&amp;INDEX($E$71:$G$78,MATCH("●",INDEX($H$71:$AQ$78,,MATCH($D165,$54:$54,0)-7),0),1)&amp;""""&amp;"#"&amp;BB$137&amp;"="&amp;""""&amp;VLOOKUP(BB$137,$AD$9:$AN$16,8,FALSE)&amp;""""&amp;"#g'"&amp;"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5" s="73" t="str">
        <f>SUBSTITUTE(IF(VLOOKUP(BC$137,$AD$9:$AN$16,8,FALSE)=INDEX($E$80:$G$88,MATCH("●",INDEX($H$80:$AQ$88,,MATCH($D165,$54:$54,0)-7),0),1),"","sed -i "&amp;IF($AK$135="MacOS","'' ","")&amp;"'s#"&amp;BC$137&amp;"="""&amp;VLOOKUP(BC$137,$AD$9:$AN$16,8,FALSE)&amp;""""&amp;"#"&amp;BC$137&amp;"="&amp;""""&amp;INDEX($E$80:$G$88,MATCH("●",INDEX($H$80:$AQ$88,,MATCH($D165,$54:$54,0)-7),0),1)&amp;""""&amp;"#g'"&amp;" ${CONFIG_DIR}db_data_config.txt; export "&amp;BC$137&amp;"="&amp;""""&amp;INDEX($E$80:$G$88,MATCH("●",INDEX($H$80:$AQ$88,,MATCH($D165,$54:$54,0)-7),0),1)&amp;""";"),",",""",""")</f>
        <v>sed -i '' 's#FILE_CHARSET="UTF-8"#FILE_CHARSET="CP932"#g' ${CONFIG_DIR}db_data_config.txt; export FILE_CHARSET="CP932";</v>
      </c>
      <c r="BD165" s="73" t="str">
        <f>SUBSTITUTE(IF(INDEX($E$80:$G$88,MATCH("●",INDEX($H$80:$AQ$88,,MATCH($D165,$54:$54,0)-7),0),1)=VLOOKUP(BD$137,$AD$9:$AN$16,8,FALSE),"","sed -i "&amp;IF($AK$135="MacOS","'' ","")&amp;"'s#"&amp;BD$137&amp;"="""&amp;INDEX($E$80:$G$88,MATCH("●",INDEX($H$80:$AQ$88,,MATCH($D165,$54:$54,0)-7),0),1)&amp;""""&amp;"#"&amp;BD$137&amp;"="&amp;""""&amp;VLOOKUP(BD$137,$AD$9:$AN$16,8,FALSE)&amp;""""&amp;"#g'"&amp;"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's#FILE_CHARSET="CP932"#FILE_CHARSET="UTF-8"#g' ${CONFIG_DIR}db_data_config.txt; export FILE_CHARSET="UTF-8";</v>
      </c>
      <c r="BE165" s="73" t="str">
        <f>SUBSTITUTE(IF(VLOOKUP(BE$137,$AD$9:$AN$16,8,FALSE)=INDEX($E$90:$G$93,MATCH("●",INDEX($H$90:$AQ$93,,MATCH($D165,$54:$54,0)-7),0),1),"","sed -i "&amp;IF($AK$135="MacOS","'' ","")&amp;"'s#"&amp;BE$137&amp;"="""&amp;VLOOKUP(BE$137,$AD$9:$AN$16,8,FALSE)&amp;""""&amp;"#"&amp;BE$137&amp;"="&amp;""""&amp;INDEX($E$90:$G$93,MATCH("●",INDEX($H$90:$AQ$93,,MATCH($D165,$54:$54,0)-7),0),1)&amp;""""&amp;"#g'"&amp;" ${CONFIG_DIR}db_data_config.txt; export "&amp;BE$137&amp;"="&amp;""""&amp;INDEX($E$90:$G$93,MATCH("●",INDEX($H$90:$AQ$93,,MATCH($D165,$54:$54,0)-7),0),1)&amp;""";"),",",""",""")</f>
        <v/>
      </c>
      <c r="BF165" s="73" t="str">
        <f>SUBSTITUTE(IF(INDEX($E$90:$G$93,MATCH("●",INDEX($H$90:$AQ$93,,MATCH($D165,$54:$54,0)-7),0),1)=VLOOKUP(BF$137,$AD$9:$AN$16,8,FALSE),"","sed -i "&amp;IF($AK$135="MacOS","'' ","")&amp;"'s#"&amp;BF$137&amp;"="""&amp;INDEX($E$90:$G$93,MATCH("●",INDEX($H$90:$AQ$93,,MATCH($D165,$54:$54,0)-7),0),1)&amp;""""&amp;"#"&amp;BF$137&amp;"="&amp;""""&amp;VLOOKUP(BF$137,$AD$9:$AN$16,8,FALSE)&amp;""""&amp;"#g'"&amp;"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5" s="73" t="str">
        <f>SUBSTITUTE(IF(VLOOKUP(BG$137,$AD$9:$AN$16,8,FALSE)=INDEX($E$95:$G$99,MATCH("●",INDEX($H$95:$AQ$99,,MATCH($D165,$54:$54,0)-7),0),1),"","sed -i "&amp;IF($AK$135="MacOS","'' ","")&amp;"'s#"&amp;BG$137&amp;"="""&amp;VLOOKUP(BG$137,$AD$9:$AN$16,8,FALSE)&amp;""""&amp;"#"&amp;BG$137&amp;"="&amp;""""&amp;INDEX($E$95:$G$99,MATCH("●",INDEX($H$95:$AQ$99,,MATCH($D165,$54:$54,0)-7),0),1)&amp;""""&amp;"#g'"&amp;" ${CONFIG_DIR}db_data_config.txt; export "&amp;BG$137&amp;"="&amp;""""&amp;INDEX($E$95:$G$99,MATCH("●",INDEX($H$95:$AQ$99,,MATCH($D165,$54:$54,0)-7),0),1)&amp;""";"),",",""",""")</f>
        <v/>
      </c>
      <c r="BH165" s="73" t="str">
        <f>SUBSTITUTE(IF(INDEX($E$95:$G$99,MATCH("●",INDEX($H$95:$AQ$99,,MATCH($D165,$54:$54,0)-7),0),1)=VLOOKUP(BH$137,$AD$9:$AN$16,8,FALSE),"","sed -i "&amp;IF($AK$135="MacOS","'' ","")&amp;"'s#"&amp;BH$137&amp;"="""&amp;INDEX($E$95:$G$99,MATCH("●",INDEX($H$95:$AQ$99,,MATCH($D165,$54:$54,0)-7),0),1)&amp;""""&amp;"#"&amp;BH$137&amp;"="&amp;""""&amp;VLOOKUP(BH$137,$AD$9:$AN$16,8,FALSE)&amp;""""&amp;"#g'"&amp;"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5" s="73" t="str">
        <f>SUBSTITUTE(IF(VLOOKUP(BI$137,$AD$9:$AN$16,8,FALSE)=INDEX($E$101:$G$105,MATCH("●",INDEX($H$101:$AQ$105,,MATCH($D165,$54:$54,0)-7),0),1),"","sed -i "&amp;IF($AK$135="MacOS","'' ","")&amp;"'s#"&amp;BI$137&amp;"="""&amp;VLOOKUP(BI$137,$AD$9:$AN$16,8,FALSE)&amp;""""&amp;"#"&amp;BI$137&amp;"="&amp;""""&amp;INDEX($E$101:$G$105,MATCH("●",INDEX($H$101:$AQ$105,,MATCH($D165,$54:$54,0)-7),0),1)&amp;""""&amp;"#g'"&amp;" ${CONFIG_DIR}db_data_config.txt; export "&amp;BI$137&amp;"="&amp;""""&amp;INDEX($E$101:$G$105,MATCH("●",INDEX($H$101:$AQ$105,,MATCH($D165,$54:$54,0)-7),0),1)&amp;""";"),",",""",""")</f>
        <v/>
      </c>
      <c r="BJ165" s="73" t="str">
        <f>SUBSTITUTE(IF(INDEX($E$101:$G$105,MATCH("●",INDEX($H$101:$AQ$105,,MATCH($D165,$54:$54,0)-7),0),1)=VLOOKUP(BJ$137,$AD$9:$AN$16,8,FALSE),"","sed -i "&amp;IF($AK$135="MacOS","'' ","")&amp;"'s#"&amp;BJ$137&amp;"="""&amp;INDEX($E$101:$G$105,MATCH("●",INDEX($H$101:$AQ$105,,MATCH($D165,$54:$54,0)-7),0),1)&amp;""""&amp;"#"&amp;BJ$137&amp;"="&amp;""""&amp;VLOOKUP(BJ$137,$AD$9:$AN$16,8,FALSE)&amp;""""&amp;"#g'"&amp;"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5" s="73" t="str">
        <f>SUBSTITUTE(IF(VLOOKUP(BK$137,$AD$9:$AN$16,8,FALSE)=INDEX($E$107:$G$111,MATCH("●",INDEX($H$107:$AQ$111,,MATCH($D165,$54:$54,0)-7),0),1),"","sed -i "&amp;IF($AK$135="MacOS","'' ","")&amp;"'s#"&amp;BK$137&amp;"="""&amp;VLOOKUP(BK$137,$AD$9:$AN$16,8,FALSE)&amp;""""&amp;"#"&amp;BK$137&amp;"="&amp;""""&amp;INDEX($E$107:$G$111,MATCH("●",INDEX($H$107:$AQ$111,,MATCH($D165,$54:$54,0)-7),0),1)&amp;""""&amp;"#g'"&amp;" ${CONFIG_DIR}db_data_config.txt; export "&amp;BK$137&amp;"="&amp;""""&amp;INDEX($E$107:$G$111,MATCH("●",INDEX($H$107:$AQ$111,,MATCH($D165,$54:$54,0)-7),0),1)&amp;""";"),",",""",""")</f>
        <v/>
      </c>
      <c r="BL165" s="73" t="str">
        <f>SUBSTITUTE(IF(INDEX($E$107:$G$111,MATCH("●",INDEX($H$107:$AQ$111,,MATCH($D165,$54:$54,0)-7),0),1)=VLOOKUP(BL$137,$AD$9:$AN$16,8,FALSE),"","sed -i "&amp;IF($AK$135="MacOS","'' ","")&amp;"'s#"&amp;BL$137&amp;"="""&amp;INDEX($E$107:$G$111,MATCH("●",INDEX($H$107:$AQ$111,,MATCH($D165,$54:$54,0)-7),0),1)&amp;""""&amp;"#"&amp;BL$137&amp;"="&amp;""""&amp;VLOOKUP(BL$137,$AD$9:$AN$16,8,FALSE)&amp;""""&amp;"#g'"&amp;"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5" s="60" t="s">
        <v>1107</v>
      </c>
    </row>
    <row r="166" spans="4:65" ht="36" customHeight="1">
      <c r="D166" s="138">
        <f t="shared" si="3"/>
        <v>28</v>
      </c>
      <c r="E166" s="139"/>
      <c r="F166" s="139"/>
      <c r="G166" s="140"/>
      <c r="H166" s="45" t="str">
        <f t="shared" ca="1" si="2"/>
        <v>clear; echo テストケース028; sed -i '' 's#FILE_CHARSET="UTF-8"#FILE_CHARSET="EUC-KR"#g' ${CONFIG_DIR}db_data_config.txt; export FILE_CHARSET="EUC-KR";sh ./script/db_check_sql_validate_config.sh; sed -i '' 's#FILE_CHARSET="EUC-KR"#FILE_CHARSET="UTF-8"#g' ${CONFIG_DIR}db_data_config.txt; export FILE_CHARSET="UTF-8";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6" t="str" cm="1">
        <f t="array" ref="AE166">SUBSTITUTE(INDEX($H$113:$AQ$113, , MATCH($D166, $54:$54, 0)-7),"-","")</f>
        <v>正常</v>
      </c>
      <c r="AF166" s="147"/>
      <c r="AG166" s="148"/>
      <c r="AH166" s="143" t="s">
        <v>1132</v>
      </c>
      <c r="AI166" s="144"/>
      <c r="AJ166" s="144"/>
      <c r="AK166" s="144"/>
      <c r="AL166" s="144"/>
      <c r="AM166" s="144"/>
      <c r="AN166" s="144"/>
      <c r="AO166" s="144"/>
      <c r="AP166" s="144"/>
      <c r="AQ166" s="145"/>
      <c r="AS166" s="69" t="str" cm="1">
        <f t="array" ref="AS166">SUBSTITUTE(TEXT(INDEX($H$116:$AQ$116,1,$D166),"000000"),"-","")</f>
        <v>230001</v>
      </c>
      <c r="AT166" s="70"/>
      <c r="AU166" s="71"/>
      <c r="AW166" s="73" t="str">
        <f>SUBSTITUTE(IF(VLOOKUP(AW$137,$AD$9:$AN$16,8,FALSE)=INDEX($E$60:$G$62,MATCH("●",INDEX($H$60:$AQ$62,,MATCH($D166,$54:$54,0)-7),0),1),"","sed -i "&amp;IF($AK$135="MacOS","'' ","")&amp;"'s#"&amp;AW$137&amp;"="""&amp;VLOOKUP(AW$137,$AD$9:$AN$16,8,FALSE)&amp;""""&amp;"#"&amp;AW$137&amp;"="&amp;""""&amp;INDEX($E$60:$G$62,MATCH("●",INDEX($H$60:$AQ$62,,MATCH($D166,$54:$54,0)-7),0),1)&amp;""""&amp;"#g'"&amp;" ${CONFIG_DIR}db_data_config.txt; export "&amp;AW$137&amp;"="&amp;""""&amp;INDEX($E$60:$G$62,MATCH("●",INDEX($H$60:$AQ$62,,MATCH($D166,$54:$54,0)-7),0),1)&amp;""";"),",",""",""")</f>
        <v/>
      </c>
      <c r="AX166" s="73" t="str">
        <f>SUBSTITUTE(IF(INDEX($E$60:$G$62,MATCH("●",INDEX($H$60:$AQ$62,,MATCH($D166,$54:$54,0)-7),0),1)=VLOOKUP(AX$137,$AD$9:$AN$16,8,FALSE),"","sed -i "&amp;IF($AK$135="MacOS","'' ","")&amp;"'s#"&amp;AX$137&amp;"="""&amp;INDEX($E$60:$G$62,MATCH("●",INDEX($H$60:$AQ$62,,MATCH($D166,$54:$54,0)-7),0),1)&amp;""""&amp;"#"&amp;AX$137&amp;"="&amp;""""&amp;VLOOKUP(AX$137,$AD$9:$AN$16,8,FALSE)&amp;""""&amp;"#g'"&amp;"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6" s="73" t="str">
        <f>SUBSTITUTE(IF(VLOOKUP(AY$137,$AD$9:$AN$16,8,FALSE)=INDEX($E$64:$G$69,MATCH("●",INDEX($H$64:$AQ$69,,MATCH($D166,$54:$54,0)-7),0),1),"","sed -i "&amp;IF($AK$135="MacOS","'' ","")&amp;"'s#"&amp;AY$137&amp;"="""&amp;VLOOKUP(AY$137,$AD$9:$AN$16,8,FALSE)&amp;""""&amp;"#"&amp;AY$137&amp;"="&amp;""""&amp;INDEX($E$64:$G$69,MATCH("●",INDEX($H$64:$AQ$69,,MATCH($D166,$54:$54,0)-7),0),1)&amp;""""&amp;"#g'"&amp;" ${CONFIG_DIR}db_data_config.txt; export "&amp;AY$137&amp;"="&amp;""""&amp;INDEX($E$64:$G$69,MATCH("●",INDEX($H$64:$AQ$69,,MATCH($D166,$54:$54,0)-7),0),1)&amp;""";"),",",""",""")</f>
        <v/>
      </c>
      <c r="AZ166" s="73" t="str">
        <f>SUBSTITUTE(IF(INDEX($E$64:$G$69,MATCH("●",INDEX($H$64:$AQ$69,,MATCH($D166,$54:$54,0)-7),0),1)=VLOOKUP(AZ$137,$AD$9:$AN$16,8,FALSE),"","sed -i "&amp;IF($AK$135="MacOS","'' ","")&amp;"'s#"&amp;AZ$137&amp;"="""&amp;INDEX($E$64:$G$69,MATCH("●",INDEX($H$64:$AQ$69,,MATCH($D166,$54:$54,0)-7),0),1)&amp;""""&amp;"#"&amp;AZ$137&amp;"="&amp;""""&amp;VLOOKUP(AZ$137,$AD$9:$AN$16,8,FALSE)&amp;""""&amp;"#g'"&amp;"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6" s="73" t="str">
        <f>SUBSTITUTE(IF(VLOOKUP(BA$137,$AD$9:$AN$16,8,FALSE)=INDEX($E$71:$G$78,MATCH("●",INDEX($H$71:$AQ$78,,MATCH($D166,$54:$54,0)-7),0),1),"","sed -i "&amp;IF($AK$135="MacOS","'' ","")&amp;"'s#"&amp;BA$137&amp;"="""&amp;VLOOKUP(BA$137,$AD$9:$AN$16,8,FALSE)&amp;""""&amp;"#"&amp;BA$137&amp;"="&amp;""""&amp;INDEX($E$71:$G$78,MATCH("●",INDEX($H$71:$AQ$78,,MATCH($D166,$54:$54,0)-7),0),1)&amp;""""&amp;"#g'"&amp;" ${CONFIG_DIR}db_data_config.txt; export "&amp;BA$137&amp;"="&amp;""""&amp;INDEX($E$71:$G$78,MATCH("●",INDEX($H$71:$AQ$78,,MATCH($D166,$54:$54,0)-7),0),1)&amp;""";"),",",""",""")</f>
        <v/>
      </c>
      <c r="BB166" s="73" t="str">
        <f>SUBSTITUTE(IF(INDEX($E$71:$G$78,MATCH("●",INDEX($H$71:$AQ$78,,MATCH($D166,$54:$54,0)-7),0),1)=VLOOKUP(BB$137,$AD$9:$AN$16,8,FALSE),"","sed -i "&amp;IF($AK$135="MacOS","'' ","")&amp;"'s#"&amp;BB$137&amp;"="""&amp;INDEX($E$71:$G$78,MATCH("●",INDEX($H$71:$AQ$78,,MATCH($D166,$54:$54,0)-7),0),1)&amp;""""&amp;"#"&amp;BB$137&amp;"="&amp;""""&amp;VLOOKUP(BB$137,$AD$9:$AN$16,8,FALSE)&amp;""""&amp;"#g'"&amp;"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6" s="73" t="str">
        <f>SUBSTITUTE(IF(VLOOKUP(BC$137,$AD$9:$AN$16,8,FALSE)=INDEX($E$80:$G$88,MATCH("●",INDEX($H$80:$AQ$88,,MATCH($D166,$54:$54,0)-7),0),1),"","sed -i "&amp;IF($AK$135="MacOS","'' ","")&amp;"'s#"&amp;BC$137&amp;"="""&amp;VLOOKUP(BC$137,$AD$9:$AN$16,8,FALSE)&amp;""""&amp;"#"&amp;BC$137&amp;"="&amp;""""&amp;INDEX($E$80:$G$88,MATCH("●",INDEX($H$80:$AQ$88,,MATCH($D166,$54:$54,0)-7),0),1)&amp;""""&amp;"#g'"&amp;" ${CONFIG_DIR}db_data_config.txt; export "&amp;BC$137&amp;"="&amp;""""&amp;INDEX($E$80:$G$88,MATCH("●",INDEX($H$80:$AQ$88,,MATCH($D166,$54:$54,0)-7),0),1)&amp;""";"),",",""",""")</f>
        <v>sed -i '' 's#FILE_CHARSET="UTF-8"#FILE_CHARSET="EUC-KR"#g' ${CONFIG_DIR}db_data_config.txt; export FILE_CHARSET="EUC-KR";</v>
      </c>
      <c r="BD166" s="73" t="str">
        <f>SUBSTITUTE(IF(INDEX($E$80:$G$88,MATCH("●",INDEX($H$80:$AQ$88,,MATCH($D166,$54:$54,0)-7),0),1)=VLOOKUP(BD$137,$AD$9:$AN$16,8,FALSE),"","sed -i "&amp;IF($AK$135="MacOS","'' ","")&amp;"'s#"&amp;BD$137&amp;"="""&amp;INDEX($E$80:$G$88,MATCH("●",INDEX($H$80:$AQ$88,,MATCH($D166,$54:$54,0)-7),0),1)&amp;""""&amp;"#"&amp;BD$137&amp;"="&amp;""""&amp;VLOOKUP(BD$137,$AD$9:$AN$16,8,FALSE)&amp;""""&amp;"#g'"&amp;"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's#FILE_CHARSET="EUC-KR"#FILE_CHARSET="UTF-8"#g' ${CONFIG_DIR}db_data_config.txt; export FILE_CHARSET="UTF-8";</v>
      </c>
      <c r="BE166" s="73" t="str">
        <f>SUBSTITUTE(IF(VLOOKUP(BE$137,$AD$9:$AN$16,8,FALSE)=INDEX($E$90:$G$93,MATCH("●",INDEX($H$90:$AQ$93,,MATCH($D166,$54:$54,0)-7),0),1),"","sed -i "&amp;IF($AK$135="MacOS","'' ","")&amp;"'s#"&amp;BE$137&amp;"="""&amp;VLOOKUP(BE$137,$AD$9:$AN$16,8,FALSE)&amp;""""&amp;"#"&amp;BE$137&amp;"="&amp;""""&amp;INDEX($E$90:$G$93,MATCH("●",INDEX($H$90:$AQ$93,,MATCH($D166,$54:$54,0)-7),0),1)&amp;""""&amp;"#g'"&amp;" ${CONFIG_DIR}db_data_config.txt; export "&amp;BE$137&amp;"="&amp;""""&amp;INDEX($E$90:$G$93,MATCH("●",INDEX($H$90:$AQ$93,,MATCH($D166,$54:$54,0)-7),0),1)&amp;""";"),",",""",""")</f>
        <v/>
      </c>
      <c r="BF166" s="73" t="str">
        <f>SUBSTITUTE(IF(INDEX($E$90:$G$93,MATCH("●",INDEX($H$90:$AQ$93,,MATCH($D166,$54:$54,0)-7),0),1)=VLOOKUP(BF$137,$AD$9:$AN$16,8,FALSE),"","sed -i "&amp;IF($AK$135="MacOS","'' ","")&amp;"'s#"&amp;BF$137&amp;"="""&amp;INDEX($E$90:$G$93,MATCH("●",INDEX($H$90:$AQ$93,,MATCH($D166,$54:$54,0)-7),0),1)&amp;""""&amp;"#"&amp;BF$137&amp;"="&amp;""""&amp;VLOOKUP(BF$137,$AD$9:$AN$16,8,FALSE)&amp;""""&amp;"#g'"&amp;"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6" s="73" t="str">
        <f>SUBSTITUTE(IF(VLOOKUP(BG$137,$AD$9:$AN$16,8,FALSE)=INDEX($E$95:$G$99,MATCH("●",INDEX($H$95:$AQ$99,,MATCH($D166,$54:$54,0)-7),0),1),"","sed -i "&amp;IF($AK$135="MacOS","'' ","")&amp;"'s#"&amp;BG$137&amp;"="""&amp;VLOOKUP(BG$137,$AD$9:$AN$16,8,FALSE)&amp;""""&amp;"#"&amp;BG$137&amp;"="&amp;""""&amp;INDEX($E$95:$G$99,MATCH("●",INDEX($H$95:$AQ$99,,MATCH($D166,$54:$54,0)-7),0),1)&amp;""""&amp;"#g'"&amp;" ${CONFIG_DIR}db_data_config.txt; export "&amp;BG$137&amp;"="&amp;""""&amp;INDEX($E$95:$G$99,MATCH("●",INDEX($H$95:$AQ$99,,MATCH($D166,$54:$54,0)-7),0),1)&amp;""";"),",",""",""")</f>
        <v/>
      </c>
      <c r="BH166" s="73" t="str">
        <f>SUBSTITUTE(IF(INDEX($E$95:$G$99,MATCH("●",INDEX($H$95:$AQ$99,,MATCH($D166,$54:$54,0)-7),0),1)=VLOOKUP(BH$137,$AD$9:$AN$16,8,FALSE),"","sed -i "&amp;IF($AK$135="MacOS","'' ","")&amp;"'s#"&amp;BH$137&amp;"="""&amp;INDEX($E$95:$G$99,MATCH("●",INDEX($H$95:$AQ$99,,MATCH($D166,$54:$54,0)-7),0),1)&amp;""""&amp;"#"&amp;BH$137&amp;"="&amp;""""&amp;VLOOKUP(BH$137,$AD$9:$AN$16,8,FALSE)&amp;""""&amp;"#g'"&amp;"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6" s="73" t="str">
        <f>SUBSTITUTE(IF(VLOOKUP(BI$137,$AD$9:$AN$16,8,FALSE)=INDEX($E$101:$G$105,MATCH("●",INDEX($H$101:$AQ$105,,MATCH($D166,$54:$54,0)-7),0),1),"","sed -i "&amp;IF($AK$135="MacOS","'' ","")&amp;"'s#"&amp;BI$137&amp;"="""&amp;VLOOKUP(BI$137,$AD$9:$AN$16,8,FALSE)&amp;""""&amp;"#"&amp;BI$137&amp;"="&amp;""""&amp;INDEX($E$101:$G$105,MATCH("●",INDEX($H$101:$AQ$105,,MATCH($D166,$54:$54,0)-7),0),1)&amp;""""&amp;"#g'"&amp;" ${CONFIG_DIR}db_data_config.txt; export "&amp;BI$137&amp;"="&amp;""""&amp;INDEX($E$101:$G$105,MATCH("●",INDEX($H$101:$AQ$105,,MATCH($D166,$54:$54,0)-7),0),1)&amp;""";"),",",""",""")</f>
        <v/>
      </c>
      <c r="BJ166" s="73" t="str">
        <f>SUBSTITUTE(IF(INDEX($E$101:$G$105,MATCH("●",INDEX($H$101:$AQ$105,,MATCH($D166,$54:$54,0)-7),0),1)=VLOOKUP(BJ$137,$AD$9:$AN$16,8,FALSE),"","sed -i "&amp;IF($AK$135="MacOS","'' ","")&amp;"'s#"&amp;BJ$137&amp;"="""&amp;INDEX($E$101:$G$105,MATCH("●",INDEX($H$101:$AQ$105,,MATCH($D166,$54:$54,0)-7),0),1)&amp;""""&amp;"#"&amp;BJ$137&amp;"="&amp;""""&amp;VLOOKUP(BJ$137,$AD$9:$AN$16,8,FALSE)&amp;""""&amp;"#g'"&amp;"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6" s="73" t="str">
        <f>SUBSTITUTE(IF(VLOOKUP(BK$137,$AD$9:$AN$16,8,FALSE)=INDEX($E$107:$G$111,MATCH("●",INDEX($H$107:$AQ$111,,MATCH($D166,$54:$54,0)-7),0),1),"","sed -i "&amp;IF($AK$135="MacOS","'' ","")&amp;"'s#"&amp;BK$137&amp;"="""&amp;VLOOKUP(BK$137,$AD$9:$AN$16,8,FALSE)&amp;""""&amp;"#"&amp;BK$137&amp;"="&amp;""""&amp;INDEX($E$107:$G$111,MATCH("●",INDEX($H$107:$AQ$111,,MATCH($D166,$54:$54,0)-7),0),1)&amp;""""&amp;"#g'"&amp;" ${CONFIG_DIR}db_data_config.txt; export "&amp;BK$137&amp;"="&amp;""""&amp;INDEX($E$107:$G$111,MATCH("●",INDEX($H$107:$AQ$111,,MATCH($D166,$54:$54,0)-7),0),1)&amp;""";"),",",""",""")</f>
        <v/>
      </c>
      <c r="BL166" s="73" t="str">
        <f>SUBSTITUTE(IF(INDEX($E$107:$G$111,MATCH("●",INDEX($H$107:$AQ$111,,MATCH($D166,$54:$54,0)-7),0),1)=VLOOKUP(BL$137,$AD$9:$AN$16,8,FALSE),"","sed -i "&amp;IF($AK$135="MacOS","'' ","")&amp;"'s#"&amp;BL$137&amp;"="""&amp;INDEX($E$107:$G$111,MATCH("●",INDEX($H$107:$AQ$111,,MATCH($D166,$54:$54,0)-7),0),1)&amp;""""&amp;"#"&amp;BL$137&amp;"="&amp;""""&amp;VLOOKUP(BL$137,$AD$9:$AN$16,8,FALSE)&amp;""""&amp;"#g'"&amp;"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6" s="60" t="s">
        <v>1107</v>
      </c>
    </row>
    <row r="167" spans="4:65" ht="36" customHeight="1">
      <c r="D167" s="138">
        <f t="shared" si="3"/>
        <v>29</v>
      </c>
      <c r="E167" s="139"/>
      <c r="F167" s="139"/>
      <c r="G167" s="140"/>
      <c r="H167" s="45" t="str">
        <f t="shared" ca="1" si="2"/>
        <v>clear; echo テストケース029; sed -i '' 's#FILE_CHARSET="UTF-8"#FILE_CHARSET="NONE"#g' ${CONFIG_DIR}db_data_config.txt; export FILE_CHARSET="NONE";sh ./script/db_check_sql_validate_config.sh; sed -i '' 's#FILE_CHARSET="NONE"#FILE_CHARSET="UTF-8"#g' ${CONFIG_DIR}db_data_config.txt; export FILE_CHARSET="UTF-8";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6" t="str" cm="1">
        <f t="array" ref="AE167">SUBSTITUTE(INDEX($H$113:$AQ$113, , MATCH($D167, $54:$54, 0)-7),"-","")</f>
        <v>異常</v>
      </c>
      <c r="AF167" s="147"/>
      <c r="AG167" s="148"/>
      <c r="AH167" s="143" t="s">
        <v>1133</v>
      </c>
      <c r="AI167" s="144"/>
      <c r="AJ167" s="144"/>
      <c r="AK167" s="144"/>
      <c r="AL167" s="144"/>
      <c r="AM167" s="144"/>
      <c r="AN167" s="144"/>
      <c r="AO167" s="144"/>
      <c r="AP167" s="144"/>
      <c r="AQ167" s="145"/>
      <c r="AS167" s="69" t="str" cm="1">
        <f t="array" ref="AS167">SUBSTITUTE(TEXT(INDEX($H$116:$AQ$116,1,$D167),"000000"),"-","")</f>
        <v>230105</v>
      </c>
      <c r="AT167" s="70"/>
      <c r="AU167" s="71"/>
      <c r="AW167" s="73" t="str">
        <f>SUBSTITUTE(IF(VLOOKUP(AW$137,$AD$9:$AN$16,8,FALSE)=INDEX($E$60:$G$62,MATCH("●",INDEX($H$60:$AQ$62,,MATCH($D167,$54:$54,0)-7),0),1),"","sed -i "&amp;IF($AK$135="MacOS","'' ","")&amp;"'s#"&amp;AW$137&amp;"="""&amp;VLOOKUP(AW$137,$AD$9:$AN$16,8,FALSE)&amp;""""&amp;"#"&amp;AW$137&amp;"="&amp;""""&amp;INDEX($E$60:$G$62,MATCH("●",INDEX($H$60:$AQ$62,,MATCH($D167,$54:$54,0)-7),0),1)&amp;""""&amp;"#g'"&amp;" ${CONFIG_DIR}db_data_config.txt; export "&amp;AW$137&amp;"="&amp;""""&amp;INDEX($E$60:$G$62,MATCH("●",INDEX($H$60:$AQ$62,,MATCH($D167,$54:$54,0)-7),0),1)&amp;""";"),",",""",""")</f>
        <v/>
      </c>
      <c r="AX167" s="73" t="str">
        <f>SUBSTITUTE(IF(INDEX($E$60:$G$62,MATCH("●",INDEX($H$60:$AQ$62,,MATCH($D167,$54:$54,0)-7),0),1)=VLOOKUP(AX$137,$AD$9:$AN$16,8,FALSE),"","sed -i "&amp;IF($AK$135="MacOS","'' ","")&amp;"'s#"&amp;AX$137&amp;"="""&amp;INDEX($E$60:$G$62,MATCH("●",INDEX($H$60:$AQ$62,,MATCH($D167,$54:$54,0)-7),0),1)&amp;""""&amp;"#"&amp;AX$137&amp;"="&amp;""""&amp;VLOOKUP(AX$137,$AD$9:$AN$16,8,FALSE)&amp;""""&amp;"#g'"&amp;"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7" s="73" t="str">
        <f>SUBSTITUTE(IF(VLOOKUP(AY$137,$AD$9:$AN$16,8,FALSE)=INDEX($E$64:$G$69,MATCH("●",INDEX($H$64:$AQ$69,,MATCH($D167,$54:$54,0)-7),0),1),"","sed -i "&amp;IF($AK$135="MacOS","'' ","")&amp;"'s#"&amp;AY$137&amp;"="""&amp;VLOOKUP(AY$137,$AD$9:$AN$16,8,FALSE)&amp;""""&amp;"#"&amp;AY$137&amp;"="&amp;""""&amp;INDEX($E$64:$G$69,MATCH("●",INDEX($H$64:$AQ$69,,MATCH($D167,$54:$54,0)-7),0),1)&amp;""""&amp;"#g'"&amp;" ${CONFIG_DIR}db_data_config.txt; export "&amp;AY$137&amp;"="&amp;""""&amp;INDEX($E$64:$G$69,MATCH("●",INDEX($H$64:$AQ$69,,MATCH($D167,$54:$54,0)-7),0),1)&amp;""";"),",",""",""")</f>
        <v/>
      </c>
      <c r="AZ167" s="73" t="str">
        <f>SUBSTITUTE(IF(INDEX($E$64:$G$69,MATCH("●",INDEX($H$64:$AQ$69,,MATCH($D167,$54:$54,0)-7),0),1)=VLOOKUP(AZ$137,$AD$9:$AN$16,8,FALSE),"","sed -i "&amp;IF($AK$135="MacOS","'' ","")&amp;"'s#"&amp;AZ$137&amp;"="""&amp;INDEX($E$64:$G$69,MATCH("●",INDEX($H$64:$AQ$69,,MATCH($D167,$54:$54,0)-7),0),1)&amp;""""&amp;"#"&amp;AZ$137&amp;"="&amp;""""&amp;VLOOKUP(AZ$137,$AD$9:$AN$16,8,FALSE)&amp;""""&amp;"#g'"&amp;"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7" s="73" t="str">
        <f>SUBSTITUTE(IF(VLOOKUP(BA$137,$AD$9:$AN$16,8,FALSE)=INDEX($E$71:$G$78,MATCH("●",INDEX($H$71:$AQ$78,,MATCH($D167,$54:$54,0)-7),0),1),"","sed -i "&amp;IF($AK$135="MacOS","'' ","")&amp;"'s#"&amp;BA$137&amp;"="""&amp;VLOOKUP(BA$137,$AD$9:$AN$16,8,FALSE)&amp;""""&amp;"#"&amp;BA$137&amp;"="&amp;""""&amp;INDEX($E$71:$G$78,MATCH("●",INDEX($H$71:$AQ$78,,MATCH($D167,$54:$54,0)-7),0),1)&amp;""""&amp;"#g'"&amp;" ${CONFIG_DIR}db_data_config.txt; export "&amp;BA$137&amp;"="&amp;""""&amp;INDEX($E$71:$G$78,MATCH("●",INDEX($H$71:$AQ$78,,MATCH($D167,$54:$54,0)-7),0),1)&amp;""";"),",",""",""")</f>
        <v/>
      </c>
      <c r="BB167" s="73" t="str">
        <f>SUBSTITUTE(IF(INDEX($E$71:$G$78,MATCH("●",INDEX($H$71:$AQ$78,,MATCH($D167,$54:$54,0)-7),0),1)=VLOOKUP(BB$137,$AD$9:$AN$16,8,FALSE),"","sed -i "&amp;IF($AK$135="MacOS","'' ","")&amp;"'s#"&amp;BB$137&amp;"="""&amp;INDEX($E$71:$G$78,MATCH("●",INDEX($H$71:$AQ$78,,MATCH($D167,$54:$54,0)-7),0),1)&amp;""""&amp;"#"&amp;BB$137&amp;"="&amp;""""&amp;VLOOKUP(BB$137,$AD$9:$AN$16,8,FALSE)&amp;""""&amp;"#g'"&amp;"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7" s="73" t="str">
        <f>SUBSTITUTE(IF(VLOOKUP(BC$137,$AD$9:$AN$16,8,FALSE)=INDEX($E$80:$G$88,MATCH("●",INDEX($H$80:$AQ$88,,MATCH($D167,$54:$54,0)-7),0),1),"","sed -i "&amp;IF($AK$135="MacOS","'' ","")&amp;"'s#"&amp;BC$137&amp;"="""&amp;VLOOKUP(BC$137,$AD$9:$AN$16,8,FALSE)&amp;""""&amp;"#"&amp;BC$137&amp;"="&amp;""""&amp;INDEX($E$80:$G$88,MATCH("●",INDEX($H$80:$AQ$88,,MATCH($D167,$54:$54,0)-7),0),1)&amp;""""&amp;"#g'"&amp;" ${CONFIG_DIR}db_data_config.txt; export "&amp;BC$137&amp;"="&amp;""""&amp;INDEX($E$80:$G$88,MATCH("●",INDEX($H$80:$AQ$88,,MATCH($D167,$54:$54,0)-7),0),1)&amp;""";"),",",""",""")</f>
        <v>sed -i '' 's#FILE_CHARSET="UTF-8"#FILE_CHARSET="NONE"#g' ${CONFIG_DIR}db_data_config.txt; export FILE_CHARSET="NONE";</v>
      </c>
      <c r="BD167" s="73" t="str">
        <f>SUBSTITUTE(IF(INDEX($E$80:$G$88,MATCH("●",INDEX($H$80:$AQ$88,,MATCH($D167,$54:$54,0)-7),0),1)=VLOOKUP(BD$137,$AD$9:$AN$16,8,FALSE),"","sed -i "&amp;IF($AK$135="MacOS","'' ","")&amp;"'s#"&amp;BD$137&amp;"="""&amp;INDEX($E$80:$G$88,MATCH("●",INDEX($H$80:$AQ$88,,MATCH($D167,$54:$54,0)-7),0),1)&amp;""""&amp;"#"&amp;BD$137&amp;"="&amp;""""&amp;VLOOKUP(BD$137,$AD$9:$AN$16,8,FALSE)&amp;""""&amp;"#g'"&amp;"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>sed -i '' 's#FILE_CHARSET="NONE"#FILE_CHARSET="UTF-8"#g' ${CONFIG_DIR}db_data_config.txt; export FILE_CHARSET="UTF-8";</v>
      </c>
      <c r="BE167" s="73" t="str">
        <f>SUBSTITUTE(IF(VLOOKUP(BE$137,$AD$9:$AN$16,8,FALSE)=INDEX($E$90:$G$93,MATCH("●",INDEX($H$90:$AQ$93,,MATCH($D167,$54:$54,0)-7),0),1),"","sed -i "&amp;IF($AK$135="MacOS","'' ","")&amp;"'s#"&amp;BE$137&amp;"="""&amp;VLOOKUP(BE$137,$AD$9:$AN$16,8,FALSE)&amp;""""&amp;"#"&amp;BE$137&amp;"="&amp;""""&amp;INDEX($E$90:$G$93,MATCH("●",INDEX($H$90:$AQ$93,,MATCH($D167,$54:$54,0)-7),0),1)&amp;""""&amp;"#g'"&amp;" ${CONFIG_DIR}db_data_config.txt; export "&amp;BE$137&amp;"="&amp;""""&amp;INDEX($E$90:$G$93,MATCH("●",INDEX($H$90:$AQ$93,,MATCH($D167,$54:$54,0)-7),0),1)&amp;""";"),",",""",""")</f>
        <v/>
      </c>
      <c r="BF167" s="73" t="str">
        <f>SUBSTITUTE(IF(INDEX($E$90:$G$93,MATCH("●",INDEX($H$90:$AQ$93,,MATCH($D167,$54:$54,0)-7),0),1)=VLOOKUP(BF$137,$AD$9:$AN$16,8,FALSE),"","sed -i "&amp;IF($AK$135="MacOS","'' ","")&amp;"'s#"&amp;BF$137&amp;"="""&amp;INDEX($E$90:$G$93,MATCH("●",INDEX($H$90:$AQ$93,,MATCH($D167,$54:$54,0)-7),0),1)&amp;""""&amp;"#"&amp;BF$137&amp;"="&amp;""""&amp;VLOOKUP(BF$137,$AD$9:$AN$16,8,FALSE)&amp;""""&amp;"#g'"&amp;"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7" s="73" t="str">
        <f>SUBSTITUTE(IF(VLOOKUP(BG$137,$AD$9:$AN$16,8,FALSE)=INDEX($E$95:$G$99,MATCH("●",INDEX($H$95:$AQ$99,,MATCH($D167,$54:$54,0)-7),0),1),"","sed -i "&amp;IF($AK$135="MacOS","'' ","")&amp;"'s#"&amp;BG$137&amp;"="""&amp;VLOOKUP(BG$137,$AD$9:$AN$16,8,FALSE)&amp;""""&amp;"#"&amp;BG$137&amp;"="&amp;""""&amp;INDEX($E$95:$G$99,MATCH("●",INDEX($H$95:$AQ$99,,MATCH($D167,$54:$54,0)-7),0),1)&amp;""""&amp;"#g'"&amp;" ${CONFIG_DIR}db_data_config.txt; export "&amp;BG$137&amp;"="&amp;""""&amp;INDEX($E$95:$G$99,MATCH("●",INDEX($H$95:$AQ$99,,MATCH($D167,$54:$54,0)-7),0),1)&amp;""";"),",",""",""")</f>
        <v/>
      </c>
      <c r="BH167" s="73" t="str">
        <f>SUBSTITUTE(IF(INDEX($E$95:$G$99,MATCH("●",INDEX($H$95:$AQ$99,,MATCH($D167,$54:$54,0)-7),0),1)=VLOOKUP(BH$137,$AD$9:$AN$16,8,FALSE),"","sed -i "&amp;IF($AK$135="MacOS","'' ","")&amp;"'s#"&amp;BH$137&amp;"="""&amp;INDEX($E$95:$G$99,MATCH("●",INDEX($H$95:$AQ$99,,MATCH($D167,$54:$54,0)-7),0),1)&amp;""""&amp;"#"&amp;BH$137&amp;"="&amp;""""&amp;VLOOKUP(BH$137,$AD$9:$AN$16,8,FALSE)&amp;""""&amp;"#g'"&amp;"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7" s="73" t="str">
        <f>SUBSTITUTE(IF(VLOOKUP(BI$137,$AD$9:$AN$16,8,FALSE)=INDEX($E$101:$G$105,MATCH("●",INDEX($H$101:$AQ$105,,MATCH($D167,$54:$54,0)-7),0),1),"","sed -i "&amp;IF($AK$135="MacOS","'' ","")&amp;"'s#"&amp;BI$137&amp;"="""&amp;VLOOKUP(BI$137,$AD$9:$AN$16,8,FALSE)&amp;""""&amp;"#"&amp;BI$137&amp;"="&amp;""""&amp;INDEX($E$101:$G$105,MATCH("●",INDEX($H$101:$AQ$105,,MATCH($D167,$54:$54,0)-7),0),1)&amp;""""&amp;"#g'"&amp;" ${CONFIG_DIR}db_data_config.txt; export "&amp;BI$137&amp;"="&amp;""""&amp;INDEX($E$101:$G$105,MATCH("●",INDEX($H$101:$AQ$105,,MATCH($D167,$54:$54,0)-7),0),1)&amp;""";"),",",""",""")</f>
        <v/>
      </c>
      <c r="BJ167" s="73" t="str">
        <f>SUBSTITUTE(IF(INDEX($E$101:$G$105,MATCH("●",INDEX($H$101:$AQ$105,,MATCH($D167,$54:$54,0)-7),0),1)=VLOOKUP(BJ$137,$AD$9:$AN$16,8,FALSE),"","sed -i "&amp;IF($AK$135="MacOS","'' ","")&amp;"'s#"&amp;BJ$137&amp;"="""&amp;INDEX($E$101:$G$105,MATCH("●",INDEX($H$101:$AQ$105,,MATCH($D167,$54:$54,0)-7),0),1)&amp;""""&amp;"#"&amp;BJ$137&amp;"="&amp;""""&amp;VLOOKUP(BJ$137,$AD$9:$AN$16,8,FALSE)&amp;""""&amp;"#g'"&amp;"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7" s="73" t="str">
        <f>SUBSTITUTE(IF(VLOOKUP(BK$137,$AD$9:$AN$16,8,FALSE)=INDEX($E$107:$G$111,MATCH("●",INDEX($H$107:$AQ$111,,MATCH($D167,$54:$54,0)-7),0),1),"","sed -i "&amp;IF($AK$135="MacOS","'' ","")&amp;"'s#"&amp;BK$137&amp;"="""&amp;VLOOKUP(BK$137,$AD$9:$AN$16,8,FALSE)&amp;""""&amp;"#"&amp;BK$137&amp;"="&amp;""""&amp;INDEX($E$107:$G$111,MATCH("●",INDEX($H$107:$AQ$111,,MATCH($D167,$54:$54,0)-7),0),1)&amp;""""&amp;"#g'"&amp;" ${CONFIG_DIR}db_data_config.txt; export "&amp;BK$137&amp;"="&amp;""""&amp;INDEX($E$107:$G$111,MATCH("●",INDEX($H$107:$AQ$111,,MATCH($D167,$54:$54,0)-7),0),1)&amp;""";"),",",""",""")</f>
        <v/>
      </c>
      <c r="BL167" s="73" t="str">
        <f>SUBSTITUTE(IF(INDEX($E$107:$G$111,MATCH("●",INDEX($H$107:$AQ$111,,MATCH($D167,$54:$54,0)-7),0),1)=VLOOKUP(BL$137,$AD$9:$AN$16,8,FALSE),"","sed -i "&amp;IF($AK$135="MacOS","'' ","")&amp;"'s#"&amp;BL$137&amp;"="""&amp;INDEX($E$107:$G$111,MATCH("●",INDEX($H$107:$AQ$111,,MATCH($D167,$54:$54,0)-7),0),1)&amp;""""&amp;"#"&amp;BL$137&amp;"="&amp;""""&amp;VLOOKUP(BL$137,$AD$9:$AN$16,8,FALSE)&amp;""""&amp;"#g'"&amp;"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7" s="60" t="s">
        <v>1107</v>
      </c>
    </row>
    <row r="168" spans="4:65" ht="36" customHeight="1">
      <c r="D168" s="138">
        <f t="shared" si="3"/>
        <v>30</v>
      </c>
      <c r="E168" s="139"/>
      <c r="F168" s="139"/>
      <c r="G168" s="140"/>
      <c r="H168" s="45" t="str">
        <f t="shared" ca="1" si="2"/>
        <v>clear; echo テストケース030; sed -i '' 's#FILE_LINE_BREAK="LF"#FILE_LINE_BREAK="CRLF"#g' ${CONFIG_DIR}db_data_config.txt; export FILE_LINE_BREAK="CRLF";sh ./script/db_check_sql_validate_config.sh; sed -i '' 's#FILE_LINE_BREAK="CRLF"#FILE_LINE_BREAK="LF"#g' ${CONFIG_DIR}db_data_config.txt;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6" t="str" cm="1">
        <f t="array" ref="AE168">SUBSTITUTE(INDEX($H$113:$AQ$113, , MATCH($D168, $54:$54, 0)-7),"-","")</f>
        <v>正常</v>
      </c>
      <c r="AF168" s="147"/>
      <c r="AG168" s="148"/>
      <c r="AH168" s="143" t="s">
        <v>1139</v>
      </c>
      <c r="AI168" s="144"/>
      <c r="AJ168" s="144"/>
      <c r="AK168" s="144"/>
      <c r="AL168" s="144"/>
      <c r="AM168" s="144"/>
      <c r="AN168" s="144"/>
      <c r="AO168" s="144"/>
      <c r="AP168" s="144"/>
      <c r="AQ168" s="145"/>
      <c r="AS168" s="69" t="str" cm="1">
        <f t="array" ref="AS168">SUBSTITUTE(TEXT(INDEX($H$116:$AQ$116,1,$D168),"000000"),"-","")</f>
        <v>230001</v>
      </c>
      <c r="AT168" s="70"/>
      <c r="AU168" s="71"/>
      <c r="AW168" s="73" t="str">
        <f>SUBSTITUTE(IF(VLOOKUP(AW$137,$AD$9:$AN$16,8,FALSE)=INDEX($E$60:$G$62,MATCH("●",INDEX($H$60:$AQ$62,,MATCH($D168,$54:$54,0)-7),0),1),"","sed -i "&amp;IF($AK$135="MacOS","'' ","")&amp;"'s#"&amp;AW$137&amp;"="""&amp;VLOOKUP(AW$137,$AD$9:$AN$16,8,FALSE)&amp;""""&amp;"#"&amp;AW$137&amp;"="&amp;""""&amp;INDEX($E$60:$G$62,MATCH("●",INDEX($H$60:$AQ$62,,MATCH($D168,$54:$54,0)-7),0),1)&amp;""""&amp;"#g'"&amp;" ${CONFIG_DIR}db_data_config.txt; export "&amp;AW$137&amp;"="&amp;""""&amp;INDEX($E$60:$G$62,MATCH("●",INDEX($H$60:$AQ$62,,MATCH($D168,$54:$54,0)-7),0),1)&amp;""";"),",",""",""")</f>
        <v/>
      </c>
      <c r="AX168" s="73" t="str">
        <f>SUBSTITUTE(IF(INDEX($E$60:$G$62,MATCH("●",INDEX($H$60:$AQ$62,,MATCH($D168,$54:$54,0)-7),0),1)=VLOOKUP(AX$137,$AD$9:$AN$16,8,FALSE),"","sed -i "&amp;IF($AK$135="MacOS","'' ","")&amp;"'s#"&amp;AX$137&amp;"="""&amp;INDEX($E$60:$G$62,MATCH("●",INDEX($H$60:$AQ$62,,MATCH($D168,$54:$54,0)-7),0),1)&amp;""""&amp;"#"&amp;AX$137&amp;"="&amp;""""&amp;VLOOKUP(AX$137,$AD$9:$AN$16,8,FALSE)&amp;""""&amp;"#g'"&amp;"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8" s="73" t="str">
        <f>SUBSTITUTE(IF(VLOOKUP(AY$137,$AD$9:$AN$16,8,FALSE)=INDEX($E$64:$G$69,MATCH("●",INDEX($H$64:$AQ$69,,MATCH($D168,$54:$54,0)-7),0),1),"","sed -i "&amp;IF($AK$135="MacOS","'' ","")&amp;"'s#"&amp;AY$137&amp;"="""&amp;VLOOKUP(AY$137,$AD$9:$AN$16,8,FALSE)&amp;""""&amp;"#"&amp;AY$137&amp;"="&amp;""""&amp;INDEX($E$64:$G$69,MATCH("●",INDEX($H$64:$AQ$69,,MATCH($D168,$54:$54,0)-7),0),1)&amp;""""&amp;"#g'"&amp;" ${CONFIG_DIR}db_data_config.txt; export "&amp;AY$137&amp;"="&amp;""""&amp;INDEX($E$64:$G$69,MATCH("●",INDEX($H$64:$AQ$69,,MATCH($D168,$54:$54,0)-7),0),1)&amp;""";"),",",""",""")</f>
        <v/>
      </c>
      <c r="AZ168" s="73" t="str">
        <f>SUBSTITUTE(IF(INDEX($E$64:$G$69,MATCH("●",INDEX($H$64:$AQ$69,,MATCH($D168,$54:$54,0)-7),0),1)=VLOOKUP(AZ$137,$AD$9:$AN$16,8,FALSE),"","sed -i "&amp;IF($AK$135="MacOS","'' ","")&amp;"'s#"&amp;AZ$137&amp;"="""&amp;INDEX($E$64:$G$69,MATCH("●",INDEX($H$64:$AQ$69,,MATCH($D168,$54:$54,0)-7),0),1)&amp;""""&amp;"#"&amp;AZ$137&amp;"="&amp;""""&amp;VLOOKUP(AZ$137,$AD$9:$AN$16,8,FALSE)&amp;""""&amp;"#g'"&amp;"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8" s="73" t="str">
        <f>SUBSTITUTE(IF(VLOOKUP(BA$137,$AD$9:$AN$16,8,FALSE)=INDEX($E$71:$G$78,MATCH("●",INDEX($H$71:$AQ$78,,MATCH($D168,$54:$54,0)-7),0),1),"","sed -i "&amp;IF($AK$135="MacOS","'' ","")&amp;"'s#"&amp;BA$137&amp;"="""&amp;VLOOKUP(BA$137,$AD$9:$AN$16,8,FALSE)&amp;""""&amp;"#"&amp;BA$137&amp;"="&amp;""""&amp;INDEX($E$71:$G$78,MATCH("●",INDEX($H$71:$AQ$78,,MATCH($D168,$54:$54,0)-7),0),1)&amp;""""&amp;"#g'"&amp;" ${CONFIG_DIR}db_data_config.txt; export "&amp;BA$137&amp;"="&amp;""""&amp;INDEX($E$71:$G$78,MATCH("●",INDEX($H$71:$AQ$78,,MATCH($D168,$54:$54,0)-7),0),1)&amp;""";"),",",""",""")</f>
        <v/>
      </c>
      <c r="BB168" s="73" t="str">
        <f>SUBSTITUTE(IF(INDEX($E$71:$G$78,MATCH("●",INDEX($H$71:$AQ$78,,MATCH($D168,$54:$54,0)-7),0),1)=VLOOKUP(BB$137,$AD$9:$AN$16,8,FALSE),"","sed -i "&amp;IF($AK$135="MacOS","'' ","")&amp;"'s#"&amp;BB$137&amp;"="""&amp;INDEX($E$71:$G$78,MATCH("●",INDEX($H$71:$AQ$78,,MATCH($D168,$54:$54,0)-7),0),1)&amp;""""&amp;"#"&amp;BB$137&amp;"="&amp;""""&amp;VLOOKUP(BB$137,$AD$9:$AN$16,8,FALSE)&amp;""""&amp;"#g'"&amp;"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8" s="73" t="str">
        <f>SUBSTITUTE(IF(VLOOKUP(BC$137,$AD$9:$AN$16,8,FALSE)=INDEX($E$80:$G$88,MATCH("●",INDEX($H$80:$AQ$88,,MATCH($D168,$54:$54,0)-7),0),1),"","sed -i "&amp;IF($AK$135="MacOS","'' ","")&amp;"'s#"&amp;BC$137&amp;"="""&amp;VLOOKUP(BC$137,$AD$9:$AN$16,8,FALSE)&amp;""""&amp;"#"&amp;BC$137&amp;"="&amp;""""&amp;INDEX($E$80:$G$88,MATCH("●",INDEX($H$80:$AQ$88,,MATCH($D168,$54:$54,0)-7),0),1)&amp;""""&amp;"#g'"&amp;" ${CONFIG_DIR}db_data_config.txt; export "&amp;BC$137&amp;"="&amp;""""&amp;INDEX($E$80:$G$88,MATCH("●",INDEX($H$80:$AQ$88,,MATCH($D168,$54:$54,0)-7),0),1)&amp;""";"),",",""",""")</f>
        <v/>
      </c>
      <c r="BD168" s="73" t="str">
        <f>SUBSTITUTE(IF(INDEX($E$80:$G$88,MATCH("●",INDEX($H$80:$AQ$88,,MATCH($D168,$54:$54,0)-7),0),1)=VLOOKUP(BD$137,$AD$9:$AN$16,8,FALSE),"","sed -i "&amp;IF($AK$135="MacOS","'' ","")&amp;"'s#"&amp;BD$137&amp;"="""&amp;INDEX($E$80:$G$88,MATCH("●",INDEX($H$80:$AQ$88,,MATCH($D168,$54:$54,0)-7),0),1)&amp;""""&amp;"#"&amp;BD$137&amp;"="&amp;""""&amp;VLOOKUP(BD$137,$AD$9:$AN$16,8,FALSE)&amp;""""&amp;"#g'"&amp;"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8" s="73" t="str">
        <f>SUBSTITUTE(IF(VLOOKUP(BE$137,$AD$9:$AN$16,8,FALSE)=INDEX($E$90:$G$93,MATCH("●",INDEX($H$90:$AQ$93,,MATCH($D168,$54:$54,0)-7),0),1),"","sed -i "&amp;IF($AK$135="MacOS","'' ","")&amp;"'s#"&amp;BE$137&amp;"="""&amp;VLOOKUP(BE$137,$AD$9:$AN$16,8,FALSE)&amp;""""&amp;"#"&amp;BE$137&amp;"="&amp;""""&amp;INDEX($E$90:$G$93,MATCH("●",INDEX($H$90:$AQ$93,,MATCH($D168,$54:$54,0)-7),0),1)&amp;""""&amp;"#g'"&amp;" ${CONFIG_DIR}db_data_config.txt; export "&amp;BE$137&amp;"="&amp;""""&amp;INDEX($E$90:$G$93,MATCH("●",INDEX($H$90:$AQ$93,,MATCH($D168,$54:$54,0)-7),0),1)&amp;""";"),",",""",""")</f>
        <v>sed -i '' 's#FILE_LINE_BREAK="LF"#FILE_LINE_BREAK="CRLF"#g' ${CONFIG_DIR}db_data_config.txt; export FILE_LINE_BREAK="CRLF";</v>
      </c>
      <c r="BF168" s="73" t="str">
        <f>SUBSTITUTE(IF(INDEX($E$90:$G$93,MATCH("●",INDEX($H$90:$AQ$93,,MATCH($D168,$54:$54,0)-7),0),1)=VLOOKUP(BF$137,$AD$9:$AN$16,8,FALSE),"","sed -i "&amp;IF($AK$135="MacOS","'' ","")&amp;"'s#"&amp;BF$137&amp;"="""&amp;INDEX($E$90:$G$93,MATCH("●",INDEX($H$90:$AQ$93,,MATCH($D168,$54:$54,0)-7),0),1)&amp;""""&amp;"#"&amp;BF$137&amp;"="&amp;""""&amp;VLOOKUP(BF$137,$AD$9:$AN$16,8,FALSE)&amp;""""&amp;"#g'"&amp;"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>sed -i '' 's#FILE_LINE_BREAK="CRLF"#FILE_LINE_BREAK="LF"#g' ${CONFIG_DIR}db_data_config.txt; export FILE_LINE_BREAK="LF";</v>
      </c>
      <c r="BG168" s="73" t="str">
        <f>SUBSTITUTE(IF(VLOOKUP(BG$137,$AD$9:$AN$16,8,FALSE)=INDEX($E$95:$G$99,MATCH("●",INDEX($H$95:$AQ$99,,MATCH($D168,$54:$54,0)-7),0),1),"","sed -i "&amp;IF($AK$135="MacOS","'' ","")&amp;"'s#"&amp;BG$137&amp;"="""&amp;VLOOKUP(BG$137,$AD$9:$AN$16,8,FALSE)&amp;""""&amp;"#"&amp;BG$137&amp;"="&amp;""""&amp;INDEX($E$95:$G$99,MATCH("●",INDEX($H$95:$AQ$99,,MATCH($D168,$54:$54,0)-7),0),1)&amp;""""&amp;"#g'"&amp;" ${CONFIG_DIR}db_data_config.txt; export "&amp;BG$137&amp;"="&amp;""""&amp;INDEX($E$95:$G$99,MATCH("●",INDEX($H$95:$AQ$99,,MATCH($D168,$54:$54,0)-7),0),1)&amp;""";"),",",""",""")</f>
        <v/>
      </c>
      <c r="BH168" s="73" t="str">
        <f>SUBSTITUTE(IF(INDEX($E$95:$G$99,MATCH("●",INDEX($H$95:$AQ$99,,MATCH($D168,$54:$54,0)-7),0),1)=VLOOKUP(BH$137,$AD$9:$AN$16,8,FALSE),"","sed -i "&amp;IF($AK$135="MacOS","'' ","")&amp;"'s#"&amp;BH$137&amp;"="""&amp;INDEX($E$95:$G$99,MATCH("●",INDEX($H$95:$AQ$99,,MATCH($D168,$54:$54,0)-7),0),1)&amp;""""&amp;"#"&amp;BH$137&amp;"="&amp;""""&amp;VLOOKUP(BH$137,$AD$9:$AN$16,8,FALSE)&amp;""""&amp;"#g'"&amp;"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8" s="73" t="str">
        <f>SUBSTITUTE(IF(VLOOKUP(BI$137,$AD$9:$AN$16,8,FALSE)=INDEX($E$101:$G$105,MATCH("●",INDEX($H$101:$AQ$105,,MATCH($D168,$54:$54,0)-7),0),1),"","sed -i "&amp;IF($AK$135="MacOS","'' ","")&amp;"'s#"&amp;BI$137&amp;"="""&amp;VLOOKUP(BI$137,$AD$9:$AN$16,8,FALSE)&amp;""""&amp;"#"&amp;BI$137&amp;"="&amp;""""&amp;INDEX($E$101:$G$105,MATCH("●",INDEX($H$101:$AQ$105,,MATCH($D168,$54:$54,0)-7),0),1)&amp;""""&amp;"#g'"&amp;" ${CONFIG_DIR}db_data_config.txt; export "&amp;BI$137&amp;"="&amp;""""&amp;INDEX($E$101:$G$105,MATCH("●",INDEX($H$101:$AQ$105,,MATCH($D168,$54:$54,0)-7),0),1)&amp;""";"),",",""",""")</f>
        <v/>
      </c>
      <c r="BJ168" s="73" t="str">
        <f>SUBSTITUTE(IF(INDEX($E$101:$G$105,MATCH("●",INDEX($H$101:$AQ$105,,MATCH($D168,$54:$54,0)-7),0),1)=VLOOKUP(BJ$137,$AD$9:$AN$16,8,FALSE),"","sed -i "&amp;IF($AK$135="MacOS","'' ","")&amp;"'s#"&amp;BJ$137&amp;"="""&amp;INDEX($E$101:$G$105,MATCH("●",INDEX($H$101:$AQ$105,,MATCH($D168,$54:$54,0)-7),0),1)&amp;""""&amp;"#"&amp;BJ$137&amp;"="&amp;""""&amp;VLOOKUP(BJ$137,$AD$9:$AN$16,8,FALSE)&amp;""""&amp;"#g'"&amp;"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8" s="73" t="str">
        <f>SUBSTITUTE(IF(VLOOKUP(BK$137,$AD$9:$AN$16,8,FALSE)=INDEX($E$107:$G$111,MATCH("●",INDEX($H$107:$AQ$111,,MATCH($D168,$54:$54,0)-7),0),1),"","sed -i "&amp;IF($AK$135="MacOS","'' ","")&amp;"'s#"&amp;BK$137&amp;"="""&amp;VLOOKUP(BK$137,$AD$9:$AN$16,8,FALSE)&amp;""""&amp;"#"&amp;BK$137&amp;"="&amp;""""&amp;INDEX($E$107:$G$111,MATCH("●",INDEX($H$107:$AQ$111,,MATCH($D168,$54:$54,0)-7),0),1)&amp;""""&amp;"#g'"&amp;" ${CONFIG_DIR}db_data_config.txt; export "&amp;BK$137&amp;"="&amp;""""&amp;INDEX($E$107:$G$111,MATCH("●",INDEX($H$107:$AQ$111,,MATCH($D168,$54:$54,0)-7),0),1)&amp;""";"),",",""",""")</f>
        <v/>
      </c>
      <c r="BL168" s="73" t="str">
        <f>SUBSTITUTE(IF(INDEX($E$107:$G$111,MATCH("●",INDEX($H$107:$AQ$111,,MATCH($D168,$54:$54,0)-7),0),1)=VLOOKUP(BL$137,$AD$9:$AN$16,8,FALSE),"","sed -i "&amp;IF($AK$135="MacOS","'' ","")&amp;"'s#"&amp;BL$137&amp;"="""&amp;INDEX($E$107:$G$111,MATCH("●",INDEX($H$107:$AQ$111,,MATCH($D168,$54:$54,0)-7),0),1)&amp;""""&amp;"#"&amp;BL$137&amp;"="&amp;""""&amp;VLOOKUP(BL$137,$AD$9:$AN$16,8,FALSE)&amp;""""&amp;"#g'"&amp;"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8" s="60" t="s">
        <v>1107</v>
      </c>
    </row>
    <row r="169" spans="4:65" ht="36" customHeight="1">
      <c r="D169" s="138">
        <f t="shared" si="3"/>
        <v>31</v>
      </c>
      <c r="E169" s="139"/>
      <c r="F169" s="139"/>
      <c r="G169" s="140"/>
      <c r="H169" s="45" t="str">
        <f t="shared" ca="1" si="2"/>
        <v xml:space="preserve">clear; echo テストケース031; sh ./script/db_check_sql_validate_config.sh;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6" t="str" cm="1">
        <f t="array" ref="AE169">SUBSTITUTE(INDEX($H$113:$AQ$113, , MATCH($D169, $54:$54, 0)-7),"-","")</f>
        <v>正常</v>
      </c>
      <c r="AF169" s="147"/>
      <c r="AG169" s="148"/>
      <c r="AH169" s="143" t="s">
        <v>1140</v>
      </c>
      <c r="AI169" s="144"/>
      <c r="AJ169" s="144"/>
      <c r="AK169" s="144"/>
      <c r="AL169" s="144"/>
      <c r="AM169" s="144"/>
      <c r="AN169" s="144"/>
      <c r="AO169" s="144"/>
      <c r="AP169" s="144"/>
      <c r="AQ169" s="145"/>
      <c r="AS169" s="69" t="str" cm="1">
        <f t="array" ref="AS169">SUBSTITUTE(TEXT(INDEX($H$116:$AQ$116,1,$D169),"000000"),"-","")</f>
        <v>230001</v>
      </c>
      <c r="AT169" s="70"/>
      <c r="AU169" s="71"/>
      <c r="AW169" s="73" t="str">
        <f>SUBSTITUTE(IF(VLOOKUP(AW$137,$AD$9:$AN$16,8,FALSE)=INDEX($E$60:$G$62,MATCH("●",INDEX($H$60:$AQ$62,,MATCH($D169,$54:$54,0)-7),0),1),"","sed -i "&amp;IF($AK$135="MacOS","'' ","")&amp;"'s#"&amp;AW$137&amp;"="""&amp;VLOOKUP(AW$137,$AD$9:$AN$16,8,FALSE)&amp;""""&amp;"#"&amp;AW$137&amp;"="&amp;""""&amp;INDEX($E$60:$G$62,MATCH("●",INDEX($H$60:$AQ$62,,MATCH($D169,$54:$54,0)-7),0),1)&amp;""""&amp;"#g'"&amp;" ${CONFIG_DIR}db_data_config.txt; export "&amp;AW$137&amp;"="&amp;""""&amp;INDEX($E$60:$G$62,MATCH("●",INDEX($H$60:$AQ$62,,MATCH($D169,$54:$54,0)-7),0),1)&amp;""";"),",",""",""")</f>
        <v/>
      </c>
      <c r="AX169" s="73" t="str">
        <f>SUBSTITUTE(IF(INDEX($E$60:$G$62,MATCH("●",INDEX($H$60:$AQ$62,,MATCH($D169,$54:$54,0)-7),0),1)=VLOOKUP(AX$137,$AD$9:$AN$16,8,FALSE),"","sed -i "&amp;IF($AK$135="MacOS","'' ","")&amp;"'s#"&amp;AX$137&amp;"="""&amp;INDEX($E$60:$G$62,MATCH("●",INDEX($H$60:$AQ$62,,MATCH($D169,$54:$54,0)-7),0),1)&amp;""""&amp;"#"&amp;AX$137&amp;"="&amp;""""&amp;VLOOKUP(AX$137,$AD$9:$AN$16,8,FALSE)&amp;""""&amp;"#g'"&amp;"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69" s="73" t="str">
        <f>SUBSTITUTE(IF(VLOOKUP(AY$137,$AD$9:$AN$16,8,FALSE)=INDEX($E$64:$G$69,MATCH("●",INDEX($H$64:$AQ$69,,MATCH($D169,$54:$54,0)-7),0),1),"","sed -i "&amp;IF($AK$135="MacOS","'' ","")&amp;"'s#"&amp;AY$137&amp;"="""&amp;VLOOKUP(AY$137,$AD$9:$AN$16,8,FALSE)&amp;""""&amp;"#"&amp;AY$137&amp;"="&amp;""""&amp;INDEX($E$64:$G$69,MATCH("●",INDEX($H$64:$AQ$69,,MATCH($D169,$54:$54,0)-7),0),1)&amp;""""&amp;"#g'"&amp;" ${CONFIG_DIR}db_data_config.txt; export "&amp;AY$137&amp;"="&amp;""""&amp;INDEX($E$64:$G$69,MATCH("●",INDEX($H$64:$AQ$69,,MATCH($D169,$54:$54,0)-7),0),1)&amp;""";"),",",""",""")</f>
        <v/>
      </c>
      <c r="AZ169" s="73" t="str">
        <f>SUBSTITUTE(IF(INDEX($E$64:$G$69,MATCH("●",INDEX($H$64:$AQ$69,,MATCH($D169,$54:$54,0)-7),0),1)=VLOOKUP(AZ$137,$AD$9:$AN$16,8,FALSE),"","sed -i "&amp;IF($AK$135="MacOS","'' ","")&amp;"'s#"&amp;AZ$137&amp;"="""&amp;INDEX($E$64:$G$69,MATCH("●",INDEX($H$64:$AQ$69,,MATCH($D169,$54:$54,0)-7),0),1)&amp;""""&amp;"#"&amp;AZ$137&amp;"="&amp;""""&amp;VLOOKUP(AZ$137,$AD$9:$AN$16,8,FALSE)&amp;""""&amp;"#g'"&amp;"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69" s="73" t="str">
        <f>SUBSTITUTE(IF(VLOOKUP(BA$137,$AD$9:$AN$16,8,FALSE)=INDEX($E$71:$G$78,MATCH("●",INDEX($H$71:$AQ$78,,MATCH($D169,$54:$54,0)-7),0),1),"","sed -i "&amp;IF($AK$135="MacOS","'' ","")&amp;"'s#"&amp;BA$137&amp;"="""&amp;VLOOKUP(BA$137,$AD$9:$AN$16,8,FALSE)&amp;""""&amp;"#"&amp;BA$137&amp;"="&amp;""""&amp;INDEX($E$71:$G$78,MATCH("●",INDEX($H$71:$AQ$78,,MATCH($D169,$54:$54,0)-7),0),1)&amp;""""&amp;"#g'"&amp;" ${CONFIG_DIR}db_data_config.txt; export "&amp;BA$137&amp;"="&amp;""""&amp;INDEX($E$71:$G$78,MATCH("●",INDEX($H$71:$AQ$78,,MATCH($D169,$54:$54,0)-7),0),1)&amp;""";"),",",""",""")</f>
        <v/>
      </c>
      <c r="BB169" s="73" t="str">
        <f>SUBSTITUTE(IF(INDEX($E$71:$G$78,MATCH("●",INDEX($H$71:$AQ$78,,MATCH($D169,$54:$54,0)-7),0),1)=VLOOKUP(BB$137,$AD$9:$AN$16,8,FALSE),"","sed -i "&amp;IF($AK$135="MacOS","'' ","")&amp;"'s#"&amp;BB$137&amp;"="""&amp;INDEX($E$71:$G$78,MATCH("●",INDEX($H$71:$AQ$78,,MATCH($D169,$54:$54,0)-7),0),1)&amp;""""&amp;"#"&amp;BB$137&amp;"="&amp;""""&amp;VLOOKUP(BB$137,$AD$9:$AN$16,8,FALSE)&amp;""""&amp;"#g'"&amp;"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69" s="73" t="str">
        <f>SUBSTITUTE(IF(VLOOKUP(BC$137,$AD$9:$AN$16,8,FALSE)=INDEX($E$80:$G$88,MATCH("●",INDEX($H$80:$AQ$88,,MATCH($D169,$54:$54,0)-7),0),1),"","sed -i "&amp;IF($AK$135="MacOS","'' ","")&amp;"'s#"&amp;BC$137&amp;"="""&amp;VLOOKUP(BC$137,$AD$9:$AN$16,8,FALSE)&amp;""""&amp;"#"&amp;BC$137&amp;"="&amp;""""&amp;INDEX($E$80:$G$88,MATCH("●",INDEX($H$80:$AQ$88,,MATCH($D169,$54:$54,0)-7),0),1)&amp;""""&amp;"#g'"&amp;" ${CONFIG_DIR}db_data_config.txt; export "&amp;BC$137&amp;"="&amp;""""&amp;INDEX($E$80:$G$88,MATCH("●",INDEX($H$80:$AQ$88,,MATCH($D169,$54:$54,0)-7),0),1)&amp;""";"),",",""",""")</f>
        <v/>
      </c>
      <c r="BD169" s="73" t="str">
        <f>SUBSTITUTE(IF(INDEX($E$80:$G$88,MATCH("●",INDEX($H$80:$AQ$88,,MATCH($D169,$54:$54,0)-7),0),1)=VLOOKUP(BD$137,$AD$9:$AN$16,8,FALSE),"","sed -i "&amp;IF($AK$135="MacOS","'' ","")&amp;"'s#"&amp;BD$137&amp;"="""&amp;INDEX($E$80:$G$88,MATCH("●",INDEX($H$80:$AQ$88,,MATCH($D169,$54:$54,0)-7),0),1)&amp;""""&amp;"#"&amp;BD$137&amp;"="&amp;""""&amp;VLOOKUP(BD$137,$AD$9:$AN$16,8,FALSE)&amp;""""&amp;"#g'"&amp;"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69" s="73" t="str">
        <f>SUBSTITUTE(IF(VLOOKUP(BE$137,$AD$9:$AN$16,8,FALSE)=INDEX($E$90:$G$93,MATCH("●",INDEX($H$90:$AQ$93,,MATCH($D169,$54:$54,0)-7),0),1),"","sed -i "&amp;IF($AK$135="MacOS","'' ","")&amp;"'s#"&amp;BE$137&amp;"="""&amp;VLOOKUP(BE$137,$AD$9:$AN$16,8,FALSE)&amp;""""&amp;"#"&amp;BE$137&amp;"="&amp;""""&amp;INDEX($E$90:$G$93,MATCH("●",INDEX($H$90:$AQ$93,,MATCH($D169,$54:$54,0)-7),0),1)&amp;""""&amp;"#g'"&amp;" ${CONFIG_DIR}db_data_config.txt; export "&amp;BE$137&amp;"="&amp;""""&amp;INDEX($E$90:$G$93,MATCH("●",INDEX($H$90:$AQ$93,,MATCH($D169,$54:$54,0)-7),0),1)&amp;""";"),",",""",""")</f>
        <v/>
      </c>
      <c r="BF169" s="73" t="str">
        <f>SUBSTITUTE(IF(INDEX($E$90:$G$93,MATCH("●",INDEX($H$90:$AQ$93,,MATCH($D169,$54:$54,0)-7),0),1)=VLOOKUP(BF$137,$AD$9:$AN$16,8,FALSE),"","sed -i "&amp;IF($AK$135="MacOS","'' ","")&amp;"'s#"&amp;BF$137&amp;"="""&amp;INDEX($E$90:$G$93,MATCH("●",INDEX($H$90:$AQ$93,,MATCH($D169,$54:$54,0)-7),0),1)&amp;""""&amp;"#"&amp;BF$137&amp;"="&amp;""""&amp;VLOOKUP(BF$137,$AD$9:$AN$16,8,FALSE)&amp;""""&amp;"#g'"&amp;"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69" s="73" t="str">
        <f>SUBSTITUTE(IF(VLOOKUP(BG$137,$AD$9:$AN$16,8,FALSE)=INDEX($E$95:$G$99,MATCH("●",INDEX($H$95:$AQ$99,,MATCH($D169,$54:$54,0)-7),0),1),"","sed -i "&amp;IF($AK$135="MacOS","'' ","")&amp;"'s#"&amp;BG$137&amp;"="""&amp;VLOOKUP(BG$137,$AD$9:$AN$16,8,FALSE)&amp;""""&amp;"#"&amp;BG$137&amp;"="&amp;""""&amp;INDEX($E$95:$G$99,MATCH("●",INDEX($H$95:$AQ$99,,MATCH($D169,$54:$54,0)-7),0),1)&amp;""""&amp;"#g'"&amp;" ${CONFIG_DIR}db_data_config.txt; export "&amp;BG$137&amp;"="&amp;""""&amp;INDEX($E$95:$G$99,MATCH("●",INDEX($H$95:$AQ$99,,MATCH($D169,$54:$54,0)-7),0),1)&amp;""";"),",",""",""")</f>
        <v/>
      </c>
      <c r="BH169" s="73" t="str">
        <f>SUBSTITUTE(IF(INDEX($E$95:$G$99,MATCH("●",INDEX($H$95:$AQ$99,,MATCH($D169,$54:$54,0)-7),0),1)=VLOOKUP(BH$137,$AD$9:$AN$16,8,FALSE),"","sed -i "&amp;IF($AK$135="MacOS","'' ","")&amp;"'s#"&amp;BH$137&amp;"="""&amp;INDEX($E$95:$G$99,MATCH("●",INDEX($H$95:$AQ$99,,MATCH($D169,$54:$54,0)-7),0),1)&amp;""""&amp;"#"&amp;BH$137&amp;"="&amp;""""&amp;VLOOKUP(BH$137,$AD$9:$AN$16,8,FALSE)&amp;""""&amp;"#g'"&amp;"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69" s="73" t="str">
        <f>SUBSTITUTE(IF(VLOOKUP(BI$137,$AD$9:$AN$16,8,FALSE)=INDEX($E$101:$G$105,MATCH("●",INDEX($H$101:$AQ$105,,MATCH($D169,$54:$54,0)-7),0),1),"","sed -i "&amp;IF($AK$135="MacOS","'' ","")&amp;"'s#"&amp;BI$137&amp;"="""&amp;VLOOKUP(BI$137,$AD$9:$AN$16,8,FALSE)&amp;""""&amp;"#"&amp;BI$137&amp;"="&amp;""""&amp;INDEX($E$101:$G$105,MATCH("●",INDEX($H$101:$AQ$105,,MATCH($D169,$54:$54,0)-7),0),1)&amp;""""&amp;"#g'"&amp;" ${CONFIG_DIR}db_data_config.txt; export "&amp;BI$137&amp;"="&amp;""""&amp;INDEX($E$101:$G$105,MATCH("●",INDEX($H$101:$AQ$105,,MATCH($D169,$54:$54,0)-7),0),1)&amp;""";"),",",""",""")</f>
        <v/>
      </c>
      <c r="BJ169" s="73" t="str">
        <f>SUBSTITUTE(IF(INDEX($E$101:$G$105,MATCH("●",INDEX($H$101:$AQ$105,,MATCH($D169,$54:$54,0)-7),0),1)=VLOOKUP(BJ$137,$AD$9:$AN$16,8,FALSE),"","sed -i "&amp;IF($AK$135="MacOS","'' ","")&amp;"'s#"&amp;BJ$137&amp;"="""&amp;INDEX($E$101:$G$105,MATCH("●",INDEX($H$101:$AQ$105,,MATCH($D169,$54:$54,0)-7),0),1)&amp;""""&amp;"#"&amp;BJ$137&amp;"="&amp;""""&amp;VLOOKUP(BJ$137,$AD$9:$AN$16,8,FALSE)&amp;""""&amp;"#g'"&amp;"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69" s="73" t="str">
        <f>SUBSTITUTE(IF(VLOOKUP(BK$137,$AD$9:$AN$16,8,FALSE)=INDEX($E$107:$G$111,MATCH("●",INDEX($H$107:$AQ$111,,MATCH($D169,$54:$54,0)-7),0),1),"","sed -i "&amp;IF($AK$135="MacOS","'' ","")&amp;"'s#"&amp;BK$137&amp;"="""&amp;VLOOKUP(BK$137,$AD$9:$AN$16,8,FALSE)&amp;""""&amp;"#"&amp;BK$137&amp;"="&amp;""""&amp;INDEX($E$107:$G$111,MATCH("●",INDEX($H$107:$AQ$111,,MATCH($D169,$54:$54,0)-7),0),1)&amp;""""&amp;"#g'"&amp;" ${CONFIG_DIR}db_data_config.txt; export "&amp;BK$137&amp;"="&amp;""""&amp;INDEX($E$107:$G$111,MATCH("●",INDEX($H$107:$AQ$111,,MATCH($D169,$54:$54,0)-7),0),1)&amp;""";"),",",""",""")</f>
        <v/>
      </c>
      <c r="BL169" s="73" t="str">
        <f>SUBSTITUTE(IF(INDEX($E$107:$G$111,MATCH("●",INDEX($H$107:$AQ$111,,MATCH($D169,$54:$54,0)-7),0),1)=VLOOKUP(BL$137,$AD$9:$AN$16,8,FALSE),"","sed -i "&amp;IF($AK$135="MacOS","'' ","")&amp;"'s#"&amp;BL$137&amp;"="""&amp;INDEX($E$107:$G$111,MATCH("●",INDEX($H$107:$AQ$111,,MATCH($D169,$54:$54,0)-7),0),1)&amp;""""&amp;"#"&amp;BL$137&amp;"="&amp;""""&amp;VLOOKUP(BL$137,$AD$9:$AN$16,8,FALSE)&amp;""""&amp;"#g'"&amp;"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69" s="60" t="s">
        <v>1107</v>
      </c>
    </row>
    <row r="170" spans="4:65" ht="36" customHeight="1">
      <c r="D170" s="138">
        <f t="shared" si="3"/>
        <v>32</v>
      </c>
      <c r="E170" s="139"/>
      <c r="F170" s="139"/>
      <c r="G170" s="140"/>
      <c r="H170" s="45" t="str">
        <f t="shared" ca="1" si="2"/>
        <v>clear; echo テストケース032; sed -i '' 's#FILE_LINE_BREAK="LF"#FILE_LINE_BREAK="NONE"#g' ${CONFIG_DIR}db_data_config.txt; export FILE_LINE_BREAK="NONE";sh ./script/db_check_sql_validate_config.sh; sed -i '' 's#FILE_LINE_BREAK="NONE"#FILE_LINE_BREAK="LF"#g' ${CONFIG_DIR}db_data_config.txt; export FILE_LINE_BREAK="LF";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6" t="str" cm="1">
        <f t="array" ref="AE170">SUBSTITUTE(INDEX($H$113:$AQ$113, , MATCH($D170, $54:$54, 0)-7),"-","")</f>
        <v>異常</v>
      </c>
      <c r="AF170" s="147"/>
      <c r="AG170" s="148"/>
      <c r="AH170" s="143" t="s">
        <v>1141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9" t="str" cm="1">
        <f t="array" ref="AS170">SUBSTITUTE(TEXT(INDEX($H$116:$AQ$116,1,$D170),"000000"),"-","")</f>
        <v>230106</v>
      </c>
      <c r="AT170" s="70"/>
      <c r="AU170" s="71"/>
      <c r="AW170" s="73" t="str">
        <f>SUBSTITUTE(IF(VLOOKUP(AW$137,$AD$9:$AN$16,8,FALSE)=INDEX($E$60:$G$62,MATCH("●",INDEX($H$60:$AQ$62,,MATCH($D170,$54:$54,0)-7),0),1),"","sed -i "&amp;IF($AK$135="MacOS","'' ","")&amp;"'s#"&amp;AW$137&amp;"="""&amp;VLOOKUP(AW$137,$AD$9:$AN$16,8,FALSE)&amp;""""&amp;"#"&amp;AW$137&amp;"="&amp;""""&amp;INDEX($E$60:$G$62,MATCH("●",INDEX($H$60:$AQ$62,,MATCH($D170,$54:$54,0)-7),0),1)&amp;""""&amp;"#g'"&amp;" ${CONFIG_DIR}db_data_config.txt; export "&amp;AW$137&amp;"="&amp;""""&amp;INDEX($E$60:$G$62,MATCH("●",INDEX($H$60:$AQ$62,,MATCH($D170,$54:$54,0)-7),0),1)&amp;""";"),",",""",""")</f>
        <v/>
      </c>
      <c r="AX170" s="73" t="str">
        <f>SUBSTITUTE(IF(INDEX($E$60:$G$62,MATCH("●",INDEX($H$60:$AQ$62,,MATCH($D170,$54:$54,0)-7),0),1)=VLOOKUP(AX$137,$AD$9:$AN$16,8,FALSE),"","sed -i "&amp;IF($AK$135="MacOS","'' ","")&amp;"'s#"&amp;AX$137&amp;"="""&amp;INDEX($E$60:$G$62,MATCH("●",INDEX($H$60:$AQ$62,,MATCH($D170,$54:$54,0)-7),0),1)&amp;""""&amp;"#"&amp;AX$137&amp;"="&amp;""""&amp;VLOOKUP(AX$137,$AD$9:$AN$16,8,FALSE)&amp;""""&amp;"#g'"&amp;"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0" s="73" t="str">
        <f>SUBSTITUTE(IF(VLOOKUP(AY$137,$AD$9:$AN$16,8,FALSE)=INDEX($E$64:$G$69,MATCH("●",INDEX($H$64:$AQ$69,,MATCH($D170,$54:$54,0)-7),0),1),"","sed -i "&amp;IF($AK$135="MacOS","'' ","")&amp;"'s#"&amp;AY$137&amp;"="""&amp;VLOOKUP(AY$137,$AD$9:$AN$16,8,FALSE)&amp;""""&amp;"#"&amp;AY$137&amp;"="&amp;""""&amp;INDEX($E$64:$G$69,MATCH("●",INDEX($H$64:$AQ$69,,MATCH($D170,$54:$54,0)-7),0),1)&amp;""""&amp;"#g'"&amp;" ${CONFIG_DIR}db_data_config.txt; export "&amp;AY$137&amp;"="&amp;""""&amp;INDEX($E$64:$G$69,MATCH("●",INDEX($H$64:$AQ$69,,MATCH($D170,$54:$54,0)-7),0),1)&amp;""";"),",",""",""")</f>
        <v/>
      </c>
      <c r="AZ170" s="73" t="str">
        <f>SUBSTITUTE(IF(INDEX($E$64:$G$69,MATCH("●",INDEX($H$64:$AQ$69,,MATCH($D170,$54:$54,0)-7),0),1)=VLOOKUP(AZ$137,$AD$9:$AN$16,8,FALSE),"","sed -i "&amp;IF($AK$135="MacOS","'' ","")&amp;"'s#"&amp;AZ$137&amp;"="""&amp;INDEX($E$64:$G$69,MATCH("●",INDEX($H$64:$AQ$69,,MATCH($D170,$54:$54,0)-7),0),1)&amp;""""&amp;"#"&amp;AZ$137&amp;"="&amp;""""&amp;VLOOKUP(AZ$137,$AD$9:$AN$16,8,FALSE)&amp;""""&amp;"#g'"&amp;"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0" s="73" t="str">
        <f>SUBSTITUTE(IF(VLOOKUP(BA$137,$AD$9:$AN$16,8,FALSE)=INDEX($E$71:$G$78,MATCH("●",INDEX($H$71:$AQ$78,,MATCH($D170,$54:$54,0)-7),0),1),"","sed -i "&amp;IF($AK$135="MacOS","'' ","")&amp;"'s#"&amp;BA$137&amp;"="""&amp;VLOOKUP(BA$137,$AD$9:$AN$16,8,FALSE)&amp;""""&amp;"#"&amp;BA$137&amp;"="&amp;""""&amp;INDEX($E$71:$G$78,MATCH("●",INDEX($H$71:$AQ$78,,MATCH($D170,$54:$54,0)-7),0),1)&amp;""""&amp;"#g'"&amp;" ${CONFIG_DIR}db_data_config.txt; export "&amp;BA$137&amp;"="&amp;""""&amp;INDEX($E$71:$G$78,MATCH("●",INDEX($H$71:$AQ$78,,MATCH($D170,$54:$54,0)-7),0),1)&amp;""";"),",",""",""")</f>
        <v/>
      </c>
      <c r="BB170" s="73" t="str">
        <f>SUBSTITUTE(IF(INDEX($E$71:$G$78,MATCH("●",INDEX($H$71:$AQ$78,,MATCH($D170,$54:$54,0)-7),0),1)=VLOOKUP(BB$137,$AD$9:$AN$16,8,FALSE),"","sed -i "&amp;IF($AK$135="MacOS","'' ","")&amp;"'s#"&amp;BB$137&amp;"="""&amp;INDEX($E$71:$G$78,MATCH("●",INDEX($H$71:$AQ$78,,MATCH($D170,$54:$54,0)-7),0),1)&amp;""""&amp;"#"&amp;BB$137&amp;"="&amp;""""&amp;VLOOKUP(BB$137,$AD$9:$AN$16,8,FALSE)&amp;""""&amp;"#g'"&amp;"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0" s="73" t="str">
        <f>SUBSTITUTE(IF(VLOOKUP(BC$137,$AD$9:$AN$16,8,FALSE)=INDEX($E$80:$G$88,MATCH("●",INDEX($H$80:$AQ$88,,MATCH($D170,$54:$54,0)-7),0),1),"","sed -i "&amp;IF($AK$135="MacOS","'' ","")&amp;"'s#"&amp;BC$137&amp;"="""&amp;VLOOKUP(BC$137,$AD$9:$AN$16,8,FALSE)&amp;""""&amp;"#"&amp;BC$137&amp;"="&amp;""""&amp;INDEX($E$80:$G$88,MATCH("●",INDEX($H$80:$AQ$88,,MATCH($D170,$54:$54,0)-7),0),1)&amp;""""&amp;"#g'"&amp;" ${CONFIG_DIR}db_data_config.txt; export "&amp;BC$137&amp;"="&amp;""""&amp;INDEX($E$80:$G$88,MATCH("●",INDEX($H$80:$AQ$88,,MATCH($D170,$54:$54,0)-7),0),1)&amp;""";"),",",""",""")</f>
        <v/>
      </c>
      <c r="BD170" s="73" t="str">
        <f>SUBSTITUTE(IF(INDEX($E$80:$G$88,MATCH("●",INDEX($H$80:$AQ$88,,MATCH($D170,$54:$54,0)-7),0),1)=VLOOKUP(BD$137,$AD$9:$AN$16,8,FALSE),"","sed -i "&amp;IF($AK$135="MacOS","'' ","")&amp;"'s#"&amp;BD$137&amp;"="""&amp;INDEX($E$80:$G$88,MATCH("●",INDEX($H$80:$AQ$88,,MATCH($D170,$54:$54,0)-7),0),1)&amp;""""&amp;"#"&amp;BD$137&amp;"="&amp;""""&amp;VLOOKUP(BD$137,$AD$9:$AN$16,8,FALSE)&amp;""""&amp;"#g'"&amp;"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0" s="73" t="str">
        <f>SUBSTITUTE(IF(VLOOKUP(BE$137,$AD$9:$AN$16,8,FALSE)=INDEX($E$90:$G$93,MATCH("●",INDEX($H$90:$AQ$93,,MATCH($D170,$54:$54,0)-7),0),1),"","sed -i "&amp;IF($AK$135="MacOS","'' ","")&amp;"'s#"&amp;BE$137&amp;"="""&amp;VLOOKUP(BE$137,$AD$9:$AN$16,8,FALSE)&amp;""""&amp;"#"&amp;BE$137&amp;"="&amp;""""&amp;INDEX($E$90:$G$93,MATCH("●",INDEX($H$90:$AQ$93,,MATCH($D170,$54:$54,0)-7),0),1)&amp;""""&amp;"#g'"&amp;" ${CONFIG_DIR}db_data_config.txt; export "&amp;BE$137&amp;"="&amp;""""&amp;INDEX($E$90:$G$93,MATCH("●",INDEX($H$90:$AQ$93,,MATCH($D170,$54:$54,0)-7),0),1)&amp;""";"),",",""",""")</f>
        <v>sed -i '' 's#FILE_LINE_BREAK="LF"#FILE_LINE_BREAK="NONE"#g' ${CONFIG_DIR}db_data_config.txt; export FILE_LINE_BREAK="NONE";</v>
      </c>
      <c r="BF170" s="73" t="str">
        <f>SUBSTITUTE(IF(INDEX($E$90:$G$93,MATCH("●",INDEX($H$90:$AQ$93,,MATCH($D170,$54:$54,0)-7),0),1)=VLOOKUP(BF$137,$AD$9:$AN$16,8,FALSE),"","sed -i "&amp;IF($AK$135="MacOS","'' ","")&amp;"'s#"&amp;BF$137&amp;"="""&amp;INDEX($E$90:$G$93,MATCH("●",INDEX($H$90:$AQ$93,,MATCH($D170,$54:$54,0)-7),0),1)&amp;""""&amp;"#"&amp;BF$137&amp;"="&amp;""""&amp;VLOOKUP(BF$137,$AD$9:$AN$16,8,FALSE)&amp;""""&amp;"#g'"&amp;"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>sed -i '' 's#FILE_LINE_BREAK="NONE"#FILE_LINE_BREAK="LF"#g' ${CONFIG_DIR}db_data_config.txt; export FILE_LINE_BREAK="LF";</v>
      </c>
      <c r="BG170" s="73" t="str">
        <f>SUBSTITUTE(IF(VLOOKUP(BG$137,$AD$9:$AN$16,8,FALSE)=INDEX($E$95:$G$99,MATCH("●",INDEX($H$95:$AQ$99,,MATCH($D170,$54:$54,0)-7),0),1),"","sed -i "&amp;IF($AK$135="MacOS","'' ","")&amp;"'s#"&amp;BG$137&amp;"="""&amp;VLOOKUP(BG$137,$AD$9:$AN$16,8,FALSE)&amp;""""&amp;"#"&amp;BG$137&amp;"="&amp;""""&amp;INDEX($E$95:$G$99,MATCH("●",INDEX($H$95:$AQ$99,,MATCH($D170,$54:$54,0)-7),0),1)&amp;""""&amp;"#g'"&amp;" ${CONFIG_DIR}db_data_config.txt; export "&amp;BG$137&amp;"="&amp;""""&amp;INDEX($E$95:$G$99,MATCH("●",INDEX($H$95:$AQ$99,,MATCH($D170,$54:$54,0)-7),0),1)&amp;""";"),",",""",""")</f>
        <v/>
      </c>
      <c r="BH170" s="73" t="str">
        <f>SUBSTITUTE(IF(INDEX($E$95:$G$99,MATCH("●",INDEX($H$95:$AQ$99,,MATCH($D170,$54:$54,0)-7),0),1)=VLOOKUP(BH$137,$AD$9:$AN$16,8,FALSE),"","sed -i "&amp;IF($AK$135="MacOS","'' ","")&amp;"'s#"&amp;BH$137&amp;"="""&amp;INDEX($E$95:$G$99,MATCH("●",INDEX($H$95:$AQ$99,,MATCH($D170,$54:$54,0)-7),0),1)&amp;""""&amp;"#"&amp;BH$137&amp;"="&amp;""""&amp;VLOOKUP(BH$137,$AD$9:$AN$16,8,FALSE)&amp;""""&amp;"#g'"&amp;"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70" s="73" t="str">
        <f>SUBSTITUTE(IF(VLOOKUP(BI$137,$AD$9:$AN$16,8,FALSE)=INDEX($E$101:$G$105,MATCH("●",INDEX($H$101:$AQ$105,,MATCH($D170,$54:$54,0)-7),0),1),"","sed -i "&amp;IF($AK$135="MacOS","'' ","")&amp;"'s#"&amp;BI$137&amp;"="""&amp;VLOOKUP(BI$137,$AD$9:$AN$16,8,FALSE)&amp;""""&amp;"#"&amp;BI$137&amp;"="&amp;""""&amp;INDEX($E$101:$G$105,MATCH("●",INDEX($H$101:$AQ$105,,MATCH($D170,$54:$54,0)-7),0),1)&amp;""""&amp;"#g'"&amp;" ${CONFIG_DIR}db_data_config.txt; export "&amp;BI$137&amp;"="&amp;""""&amp;INDEX($E$101:$G$105,MATCH("●",INDEX($H$101:$AQ$105,,MATCH($D170,$54:$54,0)-7),0),1)&amp;""";"),",",""",""")</f>
        <v/>
      </c>
      <c r="BJ170" s="73" t="str">
        <f>SUBSTITUTE(IF(INDEX($E$101:$G$105,MATCH("●",INDEX($H$101:$AQ$105,,MATCH($D170,$54:$54,0)-7),0),1)=VLOOKUP(BJ$137,$AD$9:$AN$16,8,FALSE),"","sed -i "&amp;IF($AK$135="MacOS","'' ","")&amp;"'s#"&amp;BJ$137&amp;"="""&amp;INDEX($E$101:$G$105,MATCH("●",INDEX($H$101:$AQ$105,,MATCH($D170,$54:$54,0)-7),0),1)&amp;""""&amp;"#"&amp;BJ$137&amp;"="&amp;""""&amp;VLOOKUP(BJ$137,$AD$9:$AN$16,8,FALSE)&amp;""""&amp;"#g'"&amp;"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0" s="73" t="str">
        <f>SUBSTITUTE(IF(VLOOKUP(BK$137,$AD$9:$AN$16,8,FALSE)=INDEX($E$107:$G$111,MATCH("●",INDEX($H$107:$AQ$111,,MATCH($D170,$54:$54,0)-7),0),1),"","sed -i "&amp;IF($AK$135="MacOS","'' ","")&amp;"'s#"&amp;BK$137&amp;"="""&amp;VLOOKUP(BK$137,$AD$9:$AN$16,8,FALSE)&amp;""""&amp;"#"&amp;BK$137&amp;"="&amp;""""&amp;INDEX($E$107:$G$111,MATCH("●",INDEX($H$107:$AQ$111,,MATCH($D170,$54:$54,0)-7),0),1)&amp;""""&amp;"#g'"&amp;" ${CONFIG_DIR}db_data_config.txt; export "&amp;BK$137&amp;"="&amp;""""&amp;INDEX($E$107:$G$111,MATCH("●",INDEX($H$107:$AQ$111,,MATCH($D170,$54:$54,0)-7),0),1)&amp;""";"),",",""",""")</f>
        <v/>
      </c>
      <c r="BL170" s="73" t="str">
        <f>SUBSTITUTE(IF(INDEX($E$107:$G$111,MATCH("●",INDEX($H$107:$AQ$111,,MATCH($D170,$54:$54,0)-7),0),1)=VLOOKUP(BL$137,$AD$9:$AN$16,8,FALSE),"","sed -i "&amp;IF($AK$135="MacOS","'' ","")&amp;"'s#"&amp;BL$137&amp;"="""&amp;INDEX($E$107:$G$111,MATCH("●",INDEX($H$107:$AQ$111,,MATCH($D170,$54:$54,0)-7),0),1)&amp;""""&amp;"#"&amp;BL$137&amp;"="&amp;""""&amp;VLOOKUP(BL$137,$AD$9:$AN$16,8,FALSE)&amp;""""&amp;"#g'"&amp;"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0" s="60" t="s">
        <v>1107</v>
      </c>
    </row>
    <row r="171" spans="4:65" ht="36" customHeight="1">
      <c r="D171" s="138">
        <f t="shared" si="3"/>
        <v>33</v>
      </c>
      <c r="E171" s="139"/>
      <c r="F171" s="139"/>
      <c r="G171" s="140"/>
      <c r="H171" s="45" t="str">
        <f t="shared" ca="1" si="2"/>
        <v xml:space="preserve">clear; echo テストケース033; sh ./script/db_check_sql_validate_config.sh; 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6" t="str" cm="1">
        <f t="array" ref="AE171">SUBSTITUTE(INDEX($H$113:$AQ$113, , MATCH($D171, $54:$54, 0)-7),"-","")</f>
        <v>正常</v>
      </c>
      <c r="AF171" s="147"/>
      <c r="AG171" s="148"/>
      <c r="AH171" s="143" t="s">
        <v>1143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9" t="str" cm="1">
        <f t="array" ref="AS171">SUBSTITUTE(TEXT(INDEX($H$116:$AQ$116,1,$D171),"000000"),"-","")</f>
        <v>230001</v>
      </c>
      <c r="AT171" s="70"/>
      <c r="AU171" s="71"/>
      <c r="AW171" s="73" t="str">
        <f>SUBSTITUTE(IF(VLOOKUP(AW$137,$AD$9:$AN$16,8,FALSE)=INDEX($E$60:$G$62,MATCH("●",INDEX($H$60:$AQ$62,,MATCH($D171,$54:$54,0)-7),0),1),"","sed -i "&amp;IF($AK$135="MacOS","'' ","")&amp;"'s#"&amp;AW$137&amp;"="""&amp;VLOOKUP(AW$137,$AD$9:$AN$16,8,FALSE)&amp;""""&amp;"#"&amp;AW$137&amp;"="&amp;""""&amp;INDEX($E$60:$G$62,MATCH("●",INDEX($H$60:$AQ$62,,MATCH($D171,$54:$54,0)-7),0),1)&amp;""""&amp;"#g'"&amp;" ${CONFIG_DIR}db_data_config.txt; export "&amp;AW$137&amp;"="&amp;""""&amp;INDEX($E$60:$G$62,MATCH("●",INDEX($H$60:$AQ$62,,MATCH($D171,$54:$54,0)-7),0),1)&amp;""";"),",",""",""")</f>
        <v/>
      </c>
      <c r="AX171" s="73" t="str">
        <f>SUBSTITUTE(IF(INDEX($E$60:$G$62,MATCH("●",INDEX($H$60:$AQ$62,,MATCH($D171,$54:$54,0)-7),0),1)=VLOOKUP(AX$137,$AD$9:$AN$16,8,FALSE),"","sed -i "&amp;IF($AK$135="MacOS","'' ","")&amp;"'s#"&amp;AX$137&amp;"="""&amp;INDEX($E$60:$G$62,MATCH("●",INDEX($H$60:$AQ$62,,MATCH($D171,$54:$54,0)-7),0),1)&amp;""""&amp;"#"&amp;AX$137&amp;"="&amp;""""&amp;VLOOKUP(AX$137,$AD$9:$AN$16,8,FALSE)&amp;""""&amp;"#g'"&amp;"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1" s="73" t="str">
        <f>SUBSTITUTE(IF(VLOOKUP(AY$137,$AD$9:$AN$16,8,FALSE)=INDEX($E$64:$G$69,MATCH("●",INDEX($H$64:$AQ$69,,MATCH($D171,$54:$54,0)-7),0),1),"","sed -i "&amp;IF($AK$135="MacOS","'' ","")&amp;"'s#"&amp;AY$137&amp;"="""&amp;VLOOKUP(AY$137,$AD$9:$AN$16,8,FALSE)&amp;""""&amp;"#"&amp;AY$137&amp;"="&amp;""""&amp;INDEX($E$64:$G$69,MATCH("●",INDEX($H$64:$AQ$69,,MATCH($D171,$54:$54,0)-7),0),1)&amp;""""&amp;"#g'"&amp;" ${CONFIG_DIR}db_data_config.txt; export "&amp;AY$137&amp;"="&amp;""""&amp;INDEX($E$64:$G$69,MATCH("●",INDEX($H$64:$AQ$69,,MATCH($D171,$54:$54,0)-7),0),1)&amp;""";"),",",""",""")</f>
        <v/>
      </c>
      <c r="AZ171" s="73" t="str">
        <f>SUBSTITUTE(IF(INDEX($E$64:$G$69,MATCH("●",INDEX($H$64:$AQ$69,,MATCH($D171,$54:$54,0)-7),0),1)=VLOOKUP(AZ$137,$AD$9:$AN$16,8,FALSE),"","sed -i "&amp;IF($AK$135="MacOS","'' ","")&amp;"'s#"&amp;AZ$137&amp;"="""&amp;INDEX($E$64:$G$69,MATCH("●",INDEX($H$64:$AQ$69,,MATCH($D171,$54:$54,0)-7),0),1)&amp;""""&amp;"#"&amp;AZ$137&amp;"="&amp;""""&amp;VLOOKUP(AZ$137,$AD$9:$AN$16,8,FALSE)&amp;""""&amp;"#g'"&amp;"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1" s="73" t="str">
        <f>SUBSTITUTE(IF(VLOOKUP(BA$137,$AD$9:$AN$16,8,FALSE)=INDEX($E$71:$G$78,MATCH("●",INDEX($H$71:$AQ$78,,MATCH($D171,$54:$54,0)-7),0),1),"","sed -i "&amp;IF($AK$135="MacOS","'' ","")&amp;"'s#"&amp;BA$137&amp;"="""&amp;VLOOKUP(BA$137,$AD$9:$AN$16,8,FALSE)&amp;""""&amp;"#"&amp;BA$137&amp;"="&amp;""""&amp;INDEX($E$71:$G$78,MATCH("●",INDEX($H$71:$AQ$78,,MATCH($D171,$54:$54,0)-7),0),1)&amp;""""&amp;"#g'"&amp;" ${CONFIG_DIR}db_data_config.txt; export "&amp;BA$137&amp;"="&amp;""""&amp;INDEX($E$71:$G$78,MATCH("●",INDEX($H$71:$AQ$78,,MATCH($D171,$54:$54,0)-7),0),1)&amp;""";"),",",""",""")</f>
        <v/>
      </c>
      <c r="BB171" s="73" t="str">
        <f>SUBSTITUTE(IF(INDEX($E$71:$G$78,MATCH("●",INDEX($H$71:$AQ$78,,MATCH($D171,$54:$54,0)-7),0),1)=VLOOKUP(BB$137,$AD$9:$AN$16,8,FALSE),"","sed -i "&amp;IF($AK$135="MacOS","'' ","")&amp;"'s#"&amp;BB$137&amp;"="""&amp;INDEX($E$71:$G$78,MATCH("●",INDEX($H$71:$AQ$78,,MATCH($D171,$54:$54,0)-7),0),1)&amp;""""&amp;"#"&amp;BB$137&amp;"="&amp;""""&amp;VLOOKUP(BB$137,$AD$9:$AN$16,8,FALSE)&amp;""""&amp;"#g'"&amp;"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1" s="73" t="str">
        <f>SUBSTITUTE(IF(VLOOKUP(BC$137,$AD$9:$AN$16,8,FALSE)=INDEX($E$80:$G$88,MATCH("●",INDEX($H$80:$AQ$88,,MATCH($D171,$54:$54,0)-7),0),1),"","sed -i "&amp;IF($AK$135="MacOS","'' ","")&amp;"'s#"&amp;BC$137&amp;"="""&amp;VLOOKUP(BC$137,$AD$9:$AN$16,8,FALSE)&amp;""""&amp;"#"&amp;BC$137&amp;"="&amp;""""&amp;INDEX($E$80:$G$88,MATCH("●",INDEX($H$80:$AQ$88,,MATCH($D171,$54:$54,0)-7),0),1)&amp;""""&amp;"#g'"&amp;" ${CONFIG_DIR}db_data_config.txt; export "&amp;BC$137&amp;"="&amp;""""&amp;INDEX($E$80:$G$88,MATCH("●",INDEX($H$80:$AQ$88,,MATCH($D171,$54:$54,0)-7),0),1)&amp;""";"),",",""",""")</f>
        <v/>
      </c>
      <c r="BD171" s="73" t="str">
        <f>SUBSTITUTE(IF(INDEX($E$80:$G$88,MATCH("●",INDEX($H$80:$AQ$88,,MATCH($D171,$54:$54,0)-7),0),1)=VLOOKUP(BD$137,$AD$9:$AN$16,8,FALSE),"","sed -i "&amp;IF($AK$135="MacOS","'' ","")&amp;"'s#"&amp;BD$137&amp;"="""&amp;INDEX($E$80:$G$88,MATCH("●",INDEX($H$80:$AQ$88,,MATCH($D171,$54:$54,0)-7),0),1)&amp;""""&amp;"#"&amp;BD$137&amp;"="&amp;""""&amp;VLOOKUP(BD$137,$AD$9:$AN$16,8,FALSE)&amp;""""&amp;"#g'"&amp;"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1" s="73" t="str">
        <f>SUBSTITUTE(IF(VLOOKUP(BE$137,$AD$9:$AN$16,8,FALSE)=INDEX($E$90:$G$93,MATCH("●",INDEX($H$90:$AQ$93,,MATCH($D171,$54:$54,0)-7),0),1),"","sed -i "&amp;IF($AK$135="MacOS","'' ","")&amp;"'s#"&amp;BE$137&amp;"="""&amp;VLOOKUP(BE$137,$AD$9:$AN$16,8,FALSE)&amp;""""&amp;"#"&amp;BE$137&amp;"="&amp;""""&amp;INDEX($E$90:$G$93,MATCH("●",INDEX($H$90:$AQ$93,,MATCH($D171,$54:$54,0)-7),0),1)&amp;""""&amp;"#g'"&amp;" ${CONFIG_DIR}db_data_config.txt; export "&amp;BE$137&amp;"="&amp;""""&amp;INDEX($E$90:$G$93,MATCH("●",INDEX($H$90:$AQ$93,,MATCH($D171,$54:$54,0)-7),0),1)&amp;""";"),",",""",""")</f>
        <v/>
      </c>
      <c r="BF171" s="73" t="str">
        <f>SUBSTITUTE(IF(INDEX($E$90:$G$93,MATCH("●",INDEX($H$90:$AQ$93,,MATCH($D171,$54:$54,0)-7),0),1)=VLOOKUP(BF$137,$AD$9:$AN$16,8,FALSE),"","sed -i "&amp;IF($AK$135="MacOS","'' ","")&amp;"'s#"&amp;BF$137&amp;"="""&amp;INDEX($E$90:$G$93,MATCH("●",INDEX($H$90:$AQ$93,,MATCH($D171,$54:$54,0)-7),0),1)&amp;""""&amp;"#"&amp;BF$137&amp;"="&amp;""""&amp;VLOOKUP(BF$137,$AD$9:$AN$16,8,FALSE)&amp;""""&amp;"#g'"&amp;"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1" s="73" t="str">
        <f>SUBSTITUTE(IF(VLOOKUP(BG$137,$AD$9:$AN$16,8,FALSE)=INDEX($E$95:$G$99,MATCH("●",INDEX($H$95:$AQ$99,,MATCH($D171,$54:$54,0)-7),0),1),"","sed -i "&amp;IF($AK$135="MacOS","'' ","")&amp;"'s#"&amp;BG$137&amp;"="""&amp;VLOOKUP(BG$137,$AD$9:$AN$16,8,FALSE)&amp;""""&amp;"#"&amp;BG$137&amp;"="&amp;""""&amp;INDEX($E$95:$G$99,MATCH("●",INDEX($H$95:$AQ$99,,MATCH($D171,$54:$54,0)-7),0),1)&amp;""""&amp;"#g'"&amp;" ${CONFIG_DIR}db_data_config.txt; export "&amp;BG$137&amp;"="&amp;""""&amp;INDEX($E$95:$G$99,MATCH("●",INDEX($H$95:$AQ$99,,MATCH($D171,$54:$54,0)-7),0),1)&amp;""";"),",",""",""")</f>
        <v/>
      </c>
      <c r="BH171" s="73" t="str">
        <f>SUBSTITUTE(IF(INDEX($E$95:$G$99,MATCH("●",INDEX($H$95:$AQ$99,,MATCH($D171,$54:$54,0)-7),0),1)=VLOOKUP(BH$137,$AD$9:$AN$16,8,FALSE),"","sed -i "&amp;IF($AK$135="MacOS","'' ","")&amp;"'s#"&amp;BH$137&amp;"="""&amp;INDEX($E$95:$G$99,MATCH("●",INDEX($H$95:$AQ$99,,MATCH($D171,$54:$54,0)-7),0),1)&amp;""""&amp;"#"&amp;BH$137&amp;"="&amp;""""&amp;VLOOKUP(BH$137,$AD$9:$AN$16,8,FALSE)&amp;""""&amp;"#g'"&amp;"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71" s="73" t="str">
        <f>SUBSTITUTE(IF(VLOOKUP(BI$137,$AD$9:$AN$16,8,FALSE)=INDEX($E$101:$G$105,MATCH("●",INDEX($H$101:$AQ$105,,MATCH($D171,$54:$54,0)-7),0),1),"","sed -i "&amp;IF($AK$135="MacOS","'' ","")&amp;"'s#"&amp;BI$137&amp;"="""&amp;VLOOKUP(BI$137,$AD$9:$AN$16,8,FALSE)&amp;""""&amp;"#"&amp;BI$137&amp;"="&amp;""""&amp;INDEX($E$101:$G$105,MATCH("●",INDEX($H$101:$AQ$105,,MATCH($D171,$54:$54,0)-7),0),1)&amp;""""&amp;"#g'"&amp;" ${CONFIG_DIR}db_data_config.txt; export "&amp;BI$137&amp;"="&amp;""""&amp;INDEX($E$101:$G$105,MATCH("●",INDEX($H$101:$AQ$105,,MATCH($D171,$54:$54,0)-7),0),1)&amp;""";"),",",""",""")</f>
        <v/>
      </c>
      <c r="BJ171" s="73" t="str">
        <f>SUBSTITUTE(IF(INDEX($E$101:$G$105,MATCH("●",INDEX($H$101:$AQ$105,,MATCH($D171,$54:$54,0)-7),0),1)=VLOOKUP(BJ$137,$AD$9:$AN$16,8,FALSE),"","sed -i "&amp;IF($AK$135="MacOS","'' ","")&amp;"'s#"&amp;BJ$137&amp;"="""&amp;INDEX($E$101:$G$105,MATCH("●",INDEX($H$101:$AQ$105,,MATCH($D171,$54:$54,0)-7),0),1)&amp;""""&amp;"#"&amp;BJ$137&amp;"="&amp;""""&amp;VLOOKUP(BJ$137,$AD$9:$AN$16,8,FALSE)&amp;""""&amp;"#g'"&amp;"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1" s="73" t="str">
        <f>SUBSTITUTE(IF(VLOOKUP(BK$137,$AD$9:$AN$16,8,FALSE)=INDEX($E$107:$G$111,MATCH("●",INDEX($H$107:$AQ$111,,MATCH($D171,$54:$54,0)-7),0),1),"","sed -i "&amp;IF($AK$135="MacOS","'' ","")&amp;"'s#"&amp;BK$137&amp;"="""&amp;VLOOKUP(BK$137,$AD$9:$AN$16,8,FALSE)&amp;""""&amp;"#"&amp;BK$137&amp;"="&amp;""""&amp;INDEX($E$107:$G$111,MATCH("●",INDEX($H$107:$AQ$111,,MATCH($D171,$54:$54,0)-7),0),1)&amp;""""&amp;"#g'"&amp;" ${CONFIG_DIR}db_data_config.txt; export "&amp;BK$137&amp;"="&amp;""""&amp;INDEX($E$107:$G$111,MATCH("●",INDEX($H$107:$AQ$111,,MATCH($D171,$54:$54,0)-7),0),1)&amp;""";"),",",""",""")</f>
        <v/>
      </c>
      <c r="BL171" s="73" t="str">
        <f>SUBSTITUTE(IF(INDEX($E$107:$G$111,MATCH("●",INDEX($H$107:$AQ$111,,MATCH($D171,$54:$54,0)-7),0),1)=VLOOKUP(BL$137,$AD$9:$AN$16,8,FALSE),"","sed -i "&amp;IF($AK$135="MacOS","'' ","")&amp;"'s#"&amp;BL$137&amp;"="""&amp;INDEX($E$107:$G$111,MATCH("●",INDEX($H$107:$AQ$111,,MATCH($D171,$54:$54,0)-7),0),1)&amp;""""&amp;"#"&amp;BL$137&amp;"="&amp;""""&amp;VLOOKUP(BL$137,$AD$9:$AN$16,8,FALSE)&amp;""""&amp;"#g'"&amp;"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1" s="60" t="s">
        <v>1107</v>
      </c>
    </row>
    <row r="172" spans="4:65" ht="36" customHeight="1">
      <c r="D172" s="138">
        <f t="shared" si="3"/>
        <v>34</v>
      </c>
      <c r="E172" s="139"/>
      <c r="F172" s="139"/>
      <c r="G172" s="140"/>
      <c r="H172" s="45" t="str">
        <f t="shared" ca="1" si="2"/>
        <v>clear; echo テストケース034; sed -i '' 's#FILE_FIELD_SEPARATOR="COMMA"#FILE_FIELD_SEPARATOR="TAB"#g' ${CONFIG_DIR}db_data_config.txt; export FILE_FIELD_SEPARATOR="TAB";sh ./script/db_check_sql_validate_config.sh; sed -i '' 's#FILE_FIELD_SEPARATOR="TAB"#FILE_FIELD_SEPARATOR="COMMA"#g' ${CONFIG_DIR}db_data_config.txt; export FILE_FIELD_SEPARATOR="COMMA";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6" t="str" cm="1">
        <f t="array" ref="AE172">SUBSTITUTE(INDEX($H$113:$AQ$113, , MATCH($D172, $54:$54, 0)-7),"-","")</f>
        <v>正常</v>
      </c>
      <c r="AF172" s="147"/>
      <c r="AG172" s="148"/>
      <c r="AH172" s="143" t="s">
        <v>1145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9" t="str" cm="1">
        <f t="array" ref="AS172">SUBSTITUTE(TEXT(INDEX($H$116:$AQ$116,1,$D172),"000000"),"-","")</f>
        <v>230001</v>
      </c>
      <c r="AT172" s="70"/>
      <c r="AU172" s="71"/>
      <c r="AW172" s="73" t="str">
        <f>SUBSTITUTE(IF(VLOOKUP(AW$137,$AD$9:$AN$16,8,FALSE)=INDEX($E$60:$G$62,MATCH("●",INDEX($H$60:$AQ$62,,MATCH($D172,$54:$54,0)-7),0),1),"","sed -i "&amp;IF($AK$135="MacOS","'' ","")&amp;"'s#"&amp;AW$137&amp;"="""&amp;VLOOKUP(AW$137,$AD$9:$AN$16,8,FALSE)&amp;""""&amp;"#"&amp;AW$137&amp;"="&amp;""""&amp;INDEX($E$60:$G$62,MATCH("●",INDEX($H$60:$AQ$62,,MATCH($D172,$54:$54,0)-7),0),1)&amp;""""&amp;"#g'"&amp;" ${CONFIG_DIR}db_data_config.txt; export "&amp;AW$137&amp;"="&amp;""""&amp;INDEX($E$60:$G$62,MATCH("●",INDEX($H$60:$AQ$62,,MATCH($D172,$54:$54,0)-7),0),1)&amp;""";"),",",""",""")</f>
        <v/>
      </c>
      <c r="AX172" s="73" t="str">
        <f>SUBSTITUTE(IF(INDEX($E$60:$G$62,MATCH("●",INDEX($H$60:$AQ$62,,MATCH($D172,$54:$54,0)-7),0),1)=VLOOKUP(AX$137,$AD$9:$AN$16,8,FALSE),"","sed -i "&amp;IF($AK$135="MacOS","'' ","")&amp;"'s#"&amp;AX$137&amp;"="""&amp;INDEX($E$60:$G$62,MATCH("●",INDEX($H$60:$AQ$62,,MATCH($D172,$54:$54,0)-7),0),1)&amp;""""&amp;"#"&amp;AX$137&amp;"="&amp;""""&amp;VLOOKUP(AX$137,$AD$9:$AN$16,8,FALSE)&amp;""""&amp;"#g'"&amp;"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2" s="73" t="str">
        <f>SUBSTITUTE(IF(VLOOKUP(AY$137,$AD$9:$AN$16,8,FALSE)=INDEX($E$64:$G$69,MATCH("●",INDEX($H$64:$AQ$69,,MATCH($D172,$54:$54,0)-7),0),1),"","sed -i "&amp;IF($AK$135="MacOS","'' ","")&amp;"'s#"&amp;AY$137&amp;"="""&amp;VLOOKUP(AY$137,$AD$9:$AN$16,8,FALSE)&amp;""""&amp;"#"&amp;AY$137&amp;"="&amp;""""&amp;INDEX($E$64:$G$69,MATCH("●",INDEX($H$64:$AQ$69,,MATCH($D172,$54:$54,0)-7),0),1)&amp;""""&amp;"#g'"&amp;" ${CONFIG_DIR}db_data_config.txt; export "&amp;AY$137&amp;"="&amp;""""&amp;INDEX($E$64:$G$69,MATCH("●",INDEX($H$64:$AQ$69,,MATCH($D172,$54:$54,0)-7),0),1)&amp;""";"),",",""",""")</f>
        <v/>
      </c>
      <c r="AZ172" s="73" t="str">
        <f>SUBSTITUTE(IF(INDEX($E$64:$G$69,MATCH("●",INDEX($H$64:$AQ$69,,MATCH($D172,$54:$54,0)-7),0),1)=VLOOKUP(AZ$137,$AD$9:$AN$16,8,FALSE),"","sed -i "&amp;IF($AK$135="MacOS","'' ","")&amp;"'s#"&amp;AZ$137&amp;"="""&amp;INDEX($E$64:$G$69,MATCH("●",INDEX($H$64:$AQ$69,,MATCH($D172,$54:$54,0)-7),0),1)&amp;""""&amp;"#"&amp;AZ$137&amp;"="&amp;""""&amp;VLOOKUP(AZ$137,$AD$9:$AN$16,8,FALSE)&amp;""""&amp;"#g'"&amp;"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2" s="73" t="str">
        <f>SUBSTITUTE(IF(VLOOKUP(BA$137,$AD$9:$AN$16,8,FALSE)=INDEX($E$71:$G$78,MATCH("●",INDEX($H$71:$AQ$78,,MATCH($D172,$54:$54,0)-7),0),1),"","sed -i "&amp;IF($AK$135="MacOS","'' ","")&amp;"'s#"&amp;BA$137&amp;"="""&amp;VLOOKUP(BA$137,$AD$9:$AN$16,8,FALSE)&amp;""""&amp;"#"&amp;BA$137&amp;"="&amp;""""&amp;INDEX($E$71:$G$78,MATCH("●",INDEX($H$71:$AQ$78,,MATCH($D172,$54:$54,0)-7),0),1)&amp;""""&amp;"#g'"&amp;" ${CONFIG_DIR}db_data_config.txt; export "&amp;BA$137&amp;"="&amp;""""&amp;INDEX($E$71:$G$78,MATCH("●",INDEX($H$71:$AQ$78,,MATCH($D172,$54:$54,0)-7),0),1)&amp;""";"),",",""",""")</f>
        <v/>
      </c>
      <c r="BB172" s="73" t="str">
        <f>SUBSTITUTE(IF(INDEX($E$71:$G$78,MATCH("●",INDEX($H$71:$AQ$78,,MATCH($D172,$54:$54,0)-7),0),1)=VLOOKUP(BB$137,$AD$9:$AN$16,8,FALSE),"","sed -i "&amp;IF($AK$135="MacOS","'' ","")&amp;"'s#"&amp;BB$137&amp;"="""&amp;INDEX($E$71:$G$78,MATCH("●",INDEX($H$71:$AQ$78,,MATCH($D172,$54:$54,0)-7),0),1)&amp;""""&amp;"#"&amp;BB$137&amp;"="&amp;""""&amp;VLOOKUP(BB$137,$AD$9:$AN$16,8,FALSE)&amp;""""&amp;"#g'"&amp;"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2" s="73" t="str">
        <f>SUBSTITUTE(IF(VLOOKUP(BC$137,$AD$9:$AN$16,8,FALSE)=INDEX($E$80:$G$88,MATCH("●",INDEX($H$80:$AQ$88,,MATCH($D172,$54:$54,0)-7),0),1),"","sed -i "&amp;IF($AK$135="MacOS","'' ","")&amp;"'s#"&amp;BC$137&amp;"="""&amp;VLOOKUP(BC$137,$AD$9:$AN$16,8,FALSE)&amp;""""&amp;"#"&amp;BC$137&amp;"="&amp;""""&amp;INDEX($E$80:$G$88,MATCH("●",INDEX($H$80:$AQ$88,,MATCH($D172,$54:$54,0)-7),0),1)&amp;""""&amp;"#g'"&amp;" ${CONFIG_DIR}db_data_config.txt; export "&amp;BC$137&amp;"="&amp;""""&amp;INDEX($E$80:$G$88,MATCH("●",INDEX($H$80:$AQ$88,,MATCH($D172,$54:$54,0)-7),0),1)&amp;""";"),",",""",""")</f>
        <v/>
      </c>
      <c r="BD172" s="73" t="str">
        <f>SUBSTITUTE(IF(INDEX($E$80:$G$88,MATCH("●",INDEX($H$80:$AQ$88,,MATCH($D172,$54:$54,0)-7),0),1)=VLOOKUP(BD$137,$AD$9:$AN$16,8,FALSE),"","sed -i "&amp;IF($AK$135="MacOS","'' ","")&amp;"'s#"&amp;BD$137&amp;"="""&amp;INDEX($E$80:$G$88,MATCH("●",INDEX($H$80:$AQ$88,,MATCH($D172,$54:$54,0)-7),0),1)&amp;""""&amp;"#"&amp;BD$137&amp;"="&amp;""""&amp;VLOOKUP(BD$137,$AD$9:$AN$16,8,FALSE)&amp;""""&amp;"#g'"&amp;"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2" s="73" t="str">
        <f>SUBSTITUTE(IF(VLOOKUP(BE$137,$AD$9:$AN$16,8,FALSE)=INDEX($E$90:$G$93,MATCH("●",INDEX($H$90:$AQ$93,,MATCH($D172,$54:$54,0)-7),0),1),"","sed -i "&amp;IF($AK$135="MacOS","'' ","")&amp;"'s#"&amp;BE$137&amp;"="""&amp;VLOOKUP(BE$137,$AD$9:$AN$16,8,FALSE)&amp;""""&amp;"#"&amp;BE$137&amp;"="&amp;""""&amp;INDEX($E$90:$G$93,MATCH("●",INDEX($H$90:$AQ$93,,MATCH($D172,$54:$54,0)-7),0),1)&amp;""""&amp;"#g'"&amp;" ${CONFIG_DIR}db_data_config.txt; export "&amp;BE$137&amp;"="&amp;""""&amp;INDEX($E$90:$G$93,MATCH("●",INDEX($H$90:$AQ$93,,MATCH($D172,$54:$54,0)-7),0),1)&amp;""";"),",",""",""")</f>
        <v/>
      </c>
      <c r="BF172" s="73" t="str">
        <f>SUBSTITUTE(IF(INDEX($E$90:$G$93,MATCH("●",INDEX($H$90:$AQ$93,,MATCH($D172,$54:$54,0)-7),0),1)=VLOOKUP(BF$137,$AD$9:$AN$16,8,FALSE),"","sed -i "&amp;IF($AK$135="MacOS","'' ","")&amp;"'s#"&amp;BF$137&amp;"="""&amp;INDEX($E$90:$G$93,MATCH("●",INDEX($H$90:$AQ$93,,MATCH($D172,$54:$54,0)-7),0),1)&amp;""""&amp;"#"&amp;BF$137&amp;"="&amp;""""&amp;VLOOKUP(BF$137,$AD$9:$AN$16,8,FALSE)&amp;""""&amp;"#g'"&amp;"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2" s="73" t="str">
        <f>SUBSTITUTE(IF(VLOOKUP(BG$137,$AD$9:$AN$16,8,FALSE)=INDEX($E$95:$G$99,MATCH("●",INDEX($H$95:$AQ$99,,MATCH($D172,$54:$54,0)-7),0),1),"","sed -i "&amp;IF($AK$135="MacOS","'' ","")&amp;"'s#"&amp;BG$137&amp;"="""&amp;VLOOKUP(BG$137,$AD$9:$AN$16,8,FALSE)&amp;""""&amp;"#"&amp;BG$137&amp;"="&amp;""""&amp;INDEX($E$95:$G$99,MATCH("●",INDEX($H$95:$AQ$99,,MATCH($D172,$54:$54,0)-7),0),1)&amp;""""&amp;"#g'"&amp;" ${CONFIG_DIR}db_data_config.txt; export "&amp;BG$137&amp;"="&amp;""""&amp;INDEX($E$95:$G$99,MATCH("●",INDEX($H$95:$AQ$99,,MATCH($D172,$54:$54,0)-7),0),1)&amp;""";"),",",""",""")</f>
        <v>sed -i '' 's#FILE_FIELD_SEPARATOR="COMMA"#FILE_FIELD_SEPARATOR="TAB"#g' ${CONFIG_DIR}db_data_config.txt; export FILE_FIELD_SEPARATOR="TAB";</v>
      </c>
      <c r="BH172" s="73" t="str">
        <f>SUBSTITUTE(IF(INDEX($E$95:$G$99,MATCH("●",INDEX($H$95:$AQ$99,,MATCH($D172,$54:$54,0)-7),0),1)=VLOOKUP(BH$137,$AD$9:$AN$16,8,FALSE),"","sed -i "&amp;IF($AK$135="MacOS","'' ","")&amp;"'s#"&amp;BH$137&amp;"="""&amp;INDEX($E$95:$G$99,MATCH("●",INDEX($H$95:$AQ$99,,MATCH($D172,$54:$54,0)-7),0),1)&amp;""""&amp;"#"&amp;BH$137&amp;"="&amp;""""&amp;VLOOKUP(BH$137,$AD$9:$AN$16,8,FALSE)&amp;""""&amp;"#g'"&amp;"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's#FILE_FIELD_SEPARATOR="TAB"#FILE_FIELD_SEPARATOR="COMMA"#g' ${CONFIG_DIR}db_data_config.txt; export FILE_FIELD_SEPARATOR="COMMA";</v>
      </c>
      <c r="BI172" s="73" t="str">
        <f>SUBSTITUTE(IF(VLOOKUP(BI$137,$AD$9:$AN$16,8,FALSE)=INDEX($E$101:$G$105,MATCH("●",INDEX($H$101:$AQ$105,,MATCH($D172,$54:$54,0)-7),0),1),"","sed -i "&amp;IF($AK$135="MacOS","'' ","")&amp;"'s#"&amp;BI$137&amp;"="""&amp;VLOOKUP(BI$137,$AD$9:$AN$16,8,FALSE)&amp;""""&amp;"#"&amp;BI$137&amp;"="&amp;""""&amp;INDEX($E$101:$G$105,MATCH("●",INDEX($H$101:$AQ$105,,MATCH($D172,$54:$54,0)-7),0),1)&amp;""""&amp;"#g'"&amp;" ${CONFIG_DIR}db_data_config.txt; export "&amp;BI$137&amp;"="&amp;""""&amp;INDEX($E$101:$G$105,MATCH("●",INDEX($H$101:$AQ$105,,MATCH($D172,$54:$54,0)-7),0),1)&amp;""";"),",",""",""")</f>
        <v/>
      </c>
      <c r="BJ172" s="73" t="str">
        <f>SUBSTITUTE(IF(INDEX($E$101:$G$105,MATCH("●",INDEX($H$101:$AQ$105,,MATCH($D172,$54:$54,0)-7),0),1)=VLOOKUP(BJ$137,$AD$9:$AN$16,8,FALSE),"","sed -i "&amp;IF($AK$135="MacOS","'' ","")&amp;"'s#"&amp;BJ$137&amp;"="""&amp;INDEX($E$101:$G$105,MATCH("●",INDEX($H$101:$AQ$105,,MATCH($D172,$54:$54,0)-7),0),1)&amp;""""&amp;"#"&amp;BJ$137&amp;"="&amp;""""&amp;VLOOKUP(BJ$137,$AD$9:$AN$16,8,FALSE)&amp;""""&amp;"#g'"&amp;"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2" s="73" t="str">
        <f>SUBSTITUTE(IF(VLOOKUP(BK$137,$AD$9:$AN$16,8,FALSE)=INDEX($E$107:$G$111,MATCH("●",INDEX($H$107:$AQ$111,,MATCH($D172,$54:$54,0)-7),0),1),"","sed -i "&amp;IF($AK$135="MacOS","'' ","")&amp;"'s#"&amp;BK$137&amp;"="""&amp;VLOOKUP(BK$137,$AD$9:$AN$16,8,FALSE)&amp;""""&amp;"#"&amp;BK$137&amp;"="&amp;""""&amp;INDEX($E$107:$G$111,MATCH("●",INDEX($H$107:$AQ$111,,MATCH($D172,$54:$54,0)-7),0),1)&amp;""""&amp;"#g'"&amp;" ${CONFIG_DIR}db_data_config.txt; export "&amp;BK$137&amp;"="&amp;""""&amp;INDEX($E$107:$G$111,MATCH("●",INDEX($H$107:$AQ$111,,MATCH($D172,$54:$54,0)-7),0),1)&amp;""";"),",",""",""")</f>
        <v/>
      </c>
      <c r="BL172" s="73" t="str">
        <f>SUBSTITUTE(IF(INDEX($E$107:$G$111,MATCH("●",INDEX($H$107:$AQ$111,,MATCH($D172,$54:$54,0)-7),0),1)=VLOOKUP(BL$137,$AD$9:$AN$16,8,FALSE),"","sed -i "&amp;IF($AK$135="MacOS","'' ","")&amp;"'s#"&amp;BL$137&amp;"="""&amp;INDEX($E$107:$G$111,MATCH("●",INDEX($H$107:$AQ$111,,MATCH($D172,$54:$54,0)-7),0),1)&amp;""""&amp;"#"&amp;BL$137&amp;"="&amp;""""&amp;VLOOKUP(BL$137,$AD$9:$AN$16,8,FALSE)&amp;""""&amp;"#g'"&amp;"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2" s="60" t="s">
        <v>1107</v>
      </c>
    </row>
    <row r="173" spans="4:65" ht="36" customHeight="1">
      <c r="D173" s="138">
        <f t="shared" si="3"/>
        <v>35</v>
      </c>
      <c r="E173" s="139"/>
      <c r="F173" s="139"/>
      <c r="G173" s="140"/>
      <c r="H173" s="45" t="str">
        <f t="shared" ca="1" si="2"/>
        <v>clear; echo テストケース035; sed -i '' 's#FILE_FIELD_SEPARATOR="COMMA"#FILE_FIELD_SEPARATOR="NONE"#g' ${CONFIG_DIR}db_data_config.txt; export FILE_FIELD_SEPARATOR="NONE";sh ./script/db_check_sql_validate_config.sh; sed -i '' 's#FILE_FIELD_SEPARATOR="NONE"#FILE_FIELD_SEPARATOR="COMMA"#g' ${CONFIG_DIR}db_data_config.txt; export FILE_FIELD_SEPARATOR="COMMA";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6" t="str" cm="1">
        <f t="array" ref="AE173">SUBSTITUTE(INDEX($H$113:$AQ$113, , MATCH($D173, $54:$54, 0)-7),"-","")</f>
        <v>正常</v>
      </c>
      <c r="AF173" s="147"/>
      <c r="AG173" s="148"/>
      <c r="AH173" s="143" t="s">
        <v>1144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9" t="str" cm="1">
        <f t="array" ref="AS173">SUBSTITUTE(TEXT(INDEX($H$116:$AQ$116,1,$D173),"000000"),"-","")</f>
        <v>230001</v>
      </c>
      <c r="AT173" s="70"/>
      <c r="AU173" s="71"/>
      <c r="AW173" s="73" t="str">
        <f>SUBSTITUTE(IF(VLOOKUP(AW$137,$AD$9:$AN$16,8,FALSE)=INDEX($E$60:$G$62,MATCH("●",INDEX($H$60:$AQ$62,,MATCH($D173,$54:$54,0)-7),0),1),"","sed -i "&amp;IF($AK$135="MacOS","'' ","")&amp;"'s#"&amp;AW$137&amp;"="""&amp;VLOOKUP(AW$137,$AD$9:$AN$16,8,FALSE)&amp;""""&amp;"#"&amp;AW$137&amp;"="&amp;""""&amp;INDEX($E$60:$G$62,MATCH("●",INDEX($H$60:$AQ$62,,MATCH($D173,$54:$54,0)-7),0),1)&amp;""""&amp;"#g'"&amp;" ${CONFIG_DIR}db_data_config.txt; export "&amp;AW$137&amp;"="&amp;""""&amp;INDEX($E$60:$G$62,MATCH("●",INDEX($H$60:$AQ$62,,MATCH($D173,$54:$54,0)-7),0),1)&amp;""";"),",",""",""")</f>
        <v/>
      </c>
      <c r="AX173" s="73" t="str">
        <f>SUBSTITUTE(IF(INDEX($E$60:$G$62,MATCH("●",INDEX($H$60:$AQ$62,,MATCH($D173,$54:$54,0)-7),0),1)=VLOOKUP(AX$137,$AD$9:$AN$16,8,FALSE),"","sed -i "&amp;IF($AK$135="MacOS","'' ","")&amp;"'s#"&amp;AX$137&amp;"="""&amp;INDEX($E$60:$G$62,MATCH("●",INDEX($H$60:$AQ$62,,MATCH($D173,$54:$54,0)-7),0),1)&amp;""""&amp;"#"&amp;AX$137&amp;"="&amp;""""&amp;VLOOKUP(AX$137,$AD$9:$AN$16,8,FALSE)&amp;""""&amp;"#g'"&amp;"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3" s="73" t="str">
        <f>SUBSTITUTE(IF(VLOOKUP(AY$137,$AD$9:$AN$16,8,FALSE)=INDEX($E$64:$G$69,MATCH("●",INDEX($H$64:$AQ$69,,MATCH($D173,$54:$54,0)-7),0),1),"","sed -i "&amp;IF($AK$135="MacOS","'' ","")&amp;"'s#"&amp;AY$137&amp;"="""&amp;VLOOKUP(AY$137,$AD$9:$AN$16,8,FALSE)&amp;""""&amp;"#"&amp;AY$137&amp;"="&amp;""""&amp;INDEX($E$64:$G$69,MATCH("●",INDEX($H$64:$AQ$69,,MATCH($D173,$54:$54,0)-7),0),1)&amp;""""&amp;"#g'"&amp;" ${CONFIG_DIR}db_data_config.txt; export "&amp;AY$137&amp;"="&amp;""""&amp;INDEX($E$64:$G$69,MATCH("●",INDEX($H$64:$AQ$69,,MATCH($D173,$54:$54,0)-7),0),1)&amp;""";"),",",""",""")</f>
        <v/>
      </c>
      <c r="AZ173" s="73" t="str">
        <f>SUBSTITUTE(IF(INDEX($E$64:$G$69,MATCH("●",INDEX($H$64:$AQ$69,,MATCH($D173,$54:$54,0)-7),0),1)=VLOOKUP(AZ$137,$AD$9:$AN$16,8,FALSE),"","sed -i "&amp;IF($AK$135="MacOS","'' ","")&amp;"'s#"&amp;AZ$137&amp;"="""&amp;INDEX($E$64:$G$69,MATCH("●",INDEX($H$64:$AQ$69,,MATCH($D173,$54:$54,0)-7),0),1)&amp;""""&amp;"#"&amp;AZ$137&amp;"="&amp;""""&amp;VLOOKUP(AZ$137,$AD$9:$AN$16,8,FALSE)&amp;""""&amp;"#g'"&amp;"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3" s="73" t="str">
        <f>SUBSTITUTE(IF(VLOOKUP(BA$137,$AD$9:$AN$16,8,FALSE)=INDEX($E$71:$G$78,MATCH("●",INDEX($H$71:$AQ$78,,MATCH($D173,$54:$54,0)-7),0),1),"","sed -i "&amp;IF($AK$135="MacOS","'' ","")&amp;"'s#"&amp;BA$137&amp;"="""&amp;VLOOKUP(BA$137,$AD$9:$AN$16,8,FALSE)&amp;""""&amp;"#"&amp;BA$137&amp;"="&amp;""""&amp;INDEX($E$71:$G$78,MATCH("●",INDEX($H$71:$AQ$78,,MATCH($D173,$54:$54,0)-7),0),1)&amp;""""&amp;"#g'"&amp;" ${CONFIG_DIR}db_data_config.txt; export "&amp;BA$137&amp;"="&amp;""""&amp;INDEX($E$71:$G$78,MATCH("●",INDEX($H$71:$AQ$78,,MATCH($D173,$54:$54,0)-7),0),1)&amp;""";"),",",""",""")</f>
        <v/>
      </c>
      <c r="BB173" s="73" t="str">
        <f>SUBSTITUTE(IF(INDEX($E$71:$G$78,MATCH("●",INDEX($H$71:$AQ$78,,MATCH($D173,$54:$54,0)-7),0),1)=VLOOKUP(BB$137,$AD$9:$AN$16,8,FALSE),"","sed -i "&amp;IF($AK$135="MacOS","'' ","")&amp;"'s#"&amp;BB$137&amp;"="""&amp;INDEX($E$71:$G$78,MATCH("●",INDEX($H$71:$AQ$78,,MATCH($D173,$54:$54,0)-7),0),1)&amp;""""&amp;"#"&amp;BB$137&amp;"="&amp;""""&amp;VLOOKUP(BB$137,$AD$9:$AN$16,8,FALSE)&amp;""""&amp;"#g'"&amp;"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3" s="73" t="str">
        <f>SUBSTITUTE(IF(VLOOKUP(BC$137,$AD$9:$AN$16,8,FALSE)=INDEX($E$80:$G$88,MATCH("●",INDEX($H$80:$AQ$88,,MATCH($D173,$54:$54,0)-7),0),1),"","sed -i "&amp;IF($AK$135="MacOS","'' ","")&amp;"'s#"&amp;BC$137&amp;"="""&amp;VLOOKUP(BC$137,$AD$9:$AN$16,8,FALSE)&amp;""""&amp;"#"&amp;BC$137&amp;"="&amp;""""&amp;INDEX($E$80:$G$88,MATCH("●",INDEX($H$80:$AQ$88,,MATCH($D173,$54:$54,0)-7),0),1)&amp;""""&amp;"#g'"&amp;" ${CONFIG_DIR}db_data_config.txt; export "&amp;BC$137&amp;"="&amp;""""&amp;INDEX($E$80:$G$88,MATCH("●",INDEX($H$80:$AQ$88,,MATCH($D173,$54:$54,0)-7),0),1)&amp;""";"),",",""",""")</f>
        <v/>
      </c>
      <c r="BD173" s="73" t="str">
        <f>SUBSTITUTE(IF(INDEX($E$80:$G$88,MATCH("●",INDEX($H$80:$AQ$88,,MATCH($D173,$54:$54,0)-7),0),1)=VLOOKUP(BD$137,$AD$9:$AN$16,8,FALSE),"","sed -i "&amp;IF($AK$135="MacOS","'' ","")&amp;"'s#"&amp;BD$137&amp;"="""&amp;INDEX($E$80:$G$88,MATCH("●",INDEX($H$80:$AQ$88,,MATCH($D173,$54:$54,0)-7),0),1)&amp;""""&amp;"#"&amp;BD$137&amp;"="&amp;""""&amp;VLOOKUP(BD$137,$AD$9:$AN$16,8,FALSE)&amp;""""&amp;"#g'"&amp;"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3" s="73" t="str">
        <f>SUBSTITUTE(IF(VLOOKUP(BE$137,$AD$9:$AN$16,8,FALSE)=INDEX($E$90:$G$93,MATCH("●",INDEX($H$90:$AQ$93,,MATCH($D173,$54:$54,0)-7),0),1),"","sed -i "&amp;IF($AK$135="MacOS","'' ","")&amp;"'s#"&amp;BE$137&amp;"="""&amp;VLOOKUP(BE$137,$AD$9:$AN$16,8,FALSE)&amp;""""&amp;"#"&amp;BE$137&amp;"="&amp;""""&amp;INDEX($E$90:$G$93,MATCH("●",INDEX($H$90:$AQ$93,,MATCH($D173,$54:$54,0)-7),0),1)&amp;""""&amp;"#g'"&amp;" ${CONFIG_DIR}db_data_config.txt; export "&amp;BE$137&amp;"="&amp;""""&amp;INDEX($E$90:$G$93,MATCH("●",INDEX($H$90:$AQ$93,,MATCH($D173,$54:$54,0)-7),0),1)&amp;""";"),",",""",""")</f>
        <v/>
      </c>
      <c r="BF173" s="73" t="str">
        <f>SUBSTITUTE(IF(INDEX($E$90:$G$93,MATCH("●",INDEX($H$90:$AQ$93,,MATCH($D173,$54:$54,0)-7),0),1)=VLOOKUP(BF$137,$AD$9:$AN$16,8,FALSE),"","sed -i "&amp;IF($AK$135="MacOS","'' ","")&amp;"'s#"&amp;BF$137&amp;"="""&amp;INDEX($E$90:$G$93,MATCH("●",INDEX($H$90:$AQ$93,,MATCH($D173,$54:$54,0)-7),0),1)&amp;""""&amp;"#"&amp;BF$137&amp;"="&amp;""""&amp;VLOOKUP(BF$137,$AD$9:$AN$16,8,FALSE)&amp;""""&amp;"#g'"&amp;"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3" s="73" t="str">
        <f>SUBSTITUTE(IF(VLOOKUP(BG$137,$AD$9:$AN$16,8,FALSE)=INDEX($E$95:$G$99,MATCH("●",INDEX($H$95:$AQ$99,,MATCH($D173,$54:$54,0)-7),0),1),"","sed -i "&amp;IF($AK$135="MacOS","'' ","")&amp;"'s#"&amp;BG$137&amp;"="""&amp;VLOOKUP(BG$137,$AD$9:$AN$16,8,FALSE)&amp;""""&amp;"#"&amp;BG$137&amp;"="&amp;""""&amp;INDEX($E$95:$G$99,MATCH("●",INDEX($H$95:$AQ$99,,MATCH($D173,$54:$54,0)-7),0),1)&amp;""""&amp;"#g'"&amp;" ${CONFIG_DIR}db_data_config.txt; export "&amp;BG$137&amp;"="&amp;""""&amp;INDEX($E$95:$G$99,MATCH("●",INDEX($H$95:$AQ$99,,MATCH($D173,$54:$54,0)-7),0),1)&amp;""";"),",",""",""")</f>
        <v>sed -i '' 's#FILE_FIELD_SEPARATOR="COMMA"#FILE_FIELD_SEPARATOR="NONE"#g' ${CONFIG_DIR}db_data_config.txt; export FILE_FIELD_SEPARATOR="NONE";</v>
      </c>
      <c r="BH173" s="73" t="str">
        <f>SUBSTITUTE(IF(INDEX($E$95:$G$99,MATCH("●",INDEX($H$95:$AQ$99,,MATCH($D173,$54:$54,0)-7),0),1)=VLOOKUP(BH$137,$AD$9:$AN$16,8,FALSE),"","sed -i "&amp;IF($AK$135="MacOS","'' ","")&amp;"'s#"&amp;BH$137&amp;"="""&amp;INDEX($E$95:$G$99,MATCH("●",INDEX($H$95:$AQ$99,,MATCH($D173,$54:$54,0)-7),0),1)&amp;""""&amp;"#"&amp;BH$137&amp;"="&amp;""""&amp;VLOOKUP(BH$137,$AD$9:$AN$16,8,FALSE)&amp;""""&amp;"#g'"&amp;"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's#FILE_FIELD_SEPARATOR="NONE"#FILE_FIELD_SEPARATOR="COMMA"#g' ${CONFIG_DIR}db_data_config.txt; export FILE_FIELD_SEPARATOR="COMMA";</v>
      </c>
      <c r="BI173" s="73" t="str">
        <f>SUBSTITUTE(IF(VLOOKUP(BI$137,$AD$9:$AN$16,8,FALSE)=INDEX($E$101:$G$105,MATCH("●",INDEX($H$101:$AQ$105,,MATCH($D173,$54:$54,0)-7),0),1),"","sed -i "&amp;IF($AK$135="MacOS","'' ","")&amp;"'s#"&amp;BI$137&amp;"="""&amp;VLOOKUP(BI$137,$AD$9:$AN$16,8,FALSE)&amp;""""&amp;"#"&amp;BI$137&amp;"="&amp;""""&amp;INDEX($E$101:$G$105,MATCH("●",INDEX($H$101:$AQ$105,,MATCH($D173,$54:$54,0)-7),0),1)&amp;""""&amp;"#g'"&amp;" ${CONFIG_DIR}db_data_config.txt; export "&amp;BI$137&amp;"="&amp;""""&amp;INDEX($E$101:$G$105,MATCH("●",INDEX($H$101:$AQ$105,,MATCH($D173,$54:$54,0)-7),0),1)&amp;""";"),",",""",""")</f>
        <v/>
      </c>
      <c r="BJ173" s="73" t="str">
        <f>SUBSTITUTE(IF(INDEX($E$101:$G$105,MATCH("●",INDEX($H$101:$AQ$105,,MATCH($D173,$54:$54,0)-7),0),1)=VLOOKUP(BJ$137,$AD$9:$AN$16,8,FALSE),"","sed -i "&amp;IF($AK$135="MacOS","'' ","")&amp;"'s#"&amp;BJ$137&amp;"="""&amp;INDEX($E$101:$G$105,MATCH("●",INDEX($H$101:$AQ$105,,MATCH($D173,$54:$54,0)-7),0),1)&amp;""""&amp;"#"&amp;BJ$137&amp;"="&amp;""""&amp;VLOOKUP(BJ$137,$AD$9:$AN$16,8,FALSE)&amp;""""&amp;"#g'"&amp;"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3" s="73" t="str">
        <f>SUBSTITUTE(IF(VLOOKUP(BK$137,$AD$9:$AN$16,8,FALSE)=INDEX($E$107:$G$111,MATCH("●",INDEX($H$107:$AQ$111,,MATCH($D173,$54:$54,0)-7),0),1),"","sed -i "&amp;IF($AK$135="MacOS","'' ","")&amp;"'s#"&amp;BK$137&amp;"="""&amp;VLOOKUP(BK$137,$AD$9:$AN$16,8,FALSE)&amp;""""&amp;"#"&amp;BK$137&amp;"="&amp;""""&amp;INDEX($E$107:$G$111,MATCH("●",INDEX($H$107:$AQ$111,,MATCH($D173,$54:$54,0)-7),0),1)&amp;""""&amp;"#g'"&amp;" ${CONFIG_DIR}db_data_config.txt; export "&amp;BK$137&amp;"="&amp;""""&amp;INDEX($E$107:$G$111,MATCH("●",INDEX($H$107:$AQ$111,,MATCH($D173,$54:$54,0)-7),0),1)&amp;""";"),",",""",""")</f>
        <v/>
      </c>
      <c r="BL173" s="73" t="str">
        <f>SUBSTITUTE(IF(INDEX($E$107:$G$111,MATCH("●",INDEX($H$107:$AQ$111,,MATCH($D173,$54:$54,0)-7),0),1)=VLOOKUP(BL$137,$AD$9:$AN$16,8,FALSE),"","sed -i "&amp;IF($AK$135="MacOS","'' ","")&amp;"'s#"&amp;BL$137&amp;"="""&amp;INDEX($E$107:$G$111,MATCH("●",INDEX($H$107:$AQ$111,,MATCH($D173,$54:$54,0)-7),0),1)&amp;""""&amp;"#"&amp;BL$137&amp;"="&amp;""""&amp;VLOOKUP(BL$137,$AD$9:$AN$16,8,FALSE)&amp;""""&amp;"#g'"&amp;"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3" s="60" t="s">
        <v>1107</v>
      </c>
    </row>
    <row r="174" spans="4:65" ht="36" customHeight="1">
      <c r="D174" s="138">
        <f t="shared" si="3"/>
        <v>36</v>
      </c>
      <c r="E174" s="139"/>
      <c r="F174" s="139"/>
      <c r="G174" s="140"/>
      <c r="H174" s="45" t="str">
        <f t="shared" ca="1" si="2"/>
        <v>clear; echo テストケース036; sed -i '' 's#FILE_FIELD_SEPARATOR="COMMA"#FILE_FIELD_SEPARATOR="COLON"#g' ${CONFIG_DIR}db_data_config.txt; export FILE_FIELD_SEPARATOR="COLON";sh ./script/db_check_sql_validate_config.sh; sed -i '' 's#FILE_FIELD_SEPARATOR="COLON"#FILE_FIELD_SEPARATOR="COMMA"#g' ${CONFIG_DIR}db_data_config.txt; export FILE_FIELD_SEPARATOR="COMMA";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6" t="str" cm="1">
        <f t="array" ref="AE174">SUBSTITUTE(INDEX($H$113:$AQ$113, , MATCH($D174, $54:$54, 0)-7),"-","")</f>
        <v>異常</v>
      </c>
      <c r="AF174" s="147"/>
      <c r="AG174" s="148"/>
      <c r="AH174" s="143" t="s">
        <v>1146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9" t="str" cm="1">
        <f t="array" ref="AS174">SUBSTITUTE(TEXT(INDEX($H$116:$AQ$116,1,$D174),"000000"),"-","")</f>
        <v>230107</v>
      </c>
      <c r="AT174" s="70"/>
      <c r="AU174" s="71"/>
      <c r="AW174" s="73" t="str">
        <f>SUBSTITUTE(IF(VLOOKUP(AW$137,$AD$9:$AN$16,8,FALSE)=INDEX($E$60:$G$62,MATCH("●",INDEX($H$60:$AQ$62,,MATCH($D174,$54:$54,0)-7),0),1),"","sed -i "&amp;IF($AK$135="MacOS","'' ","")&amp;"'s#"&amp;AW$137&amp;"="""&amp;VLOOKUP(AW$137,$AD$9:$AN$16,8,FALSE)&amp;""""&amp;"#"&amp;AW$137&amp;"="&amp;""""&amp;INDEX($E$60:$G$62,MATCH("●",INDEX($H$60:$AQ$62,,MATCH($D174,$54:$54,0)-7),0),1)&amp;""""&amp;"#g'"&amp;" ${CONFIG_DIR}db_data_config.txt; export "&amp;AW$137&amp;"="&amp;""""&amp;INDEX($E$60:$G$62,MATCH("●",INDEX($H$60:$AQ$62,,MATCH($D174,$54:$54,0)-7),0),1)&amp;""";"),",",""",""")</f>
        <v/>
      </c>
      <c r="AX174" s="73" t="str">
        <f>SUBSTITUTE(IF(INDEX($E$60:$G$62,MATCH("●",INDEX($H$60:$AQ$62,,MATCH($D174,$54:$54,0)-7),0),1)=VLOOKUP(AX$137,$AD$9:$AN$16,8,FALSE),"","sed -i "&amp;IF($AK$135="MacOS","'' ","")&amp;"'s#"&amp;AX$137&amp;"="""&amp;INDEX($E$60:$G$62,MATCH("●",INDEX($H$60:$AQ$62,,MATCH($D174,$54:$54,0)-7),0),1)&amp;""""&amp;"#"&amp;AX$137&amp;"="&amp;""""&amp;VLOOKUP(AX$137,$AD$9:$AN$16,8,FALSE)&amp;""""&amp;"#g'"&amp;"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74" s="73" t="str">
        <f>SUBSTITUTE(IF(VLOOKUP(AY$137,$AD$9:$AN$16,8,FALSE)=INDEX($E$64:$G$69,MATCH("●",INDEX($H$64:$AQ$69,,MATCH($D174,$54:$54,0)-7),0),1),"","sed -i "&amp;IF($AK$135="MacOS","'' ","")&amp;"'s#"&amp;AY$137&amp;"="""&amp;VLOOKUP(AY$137,$AD$9:$AN$16,8,FALSE)&amp;""""&amp;"#"&amp;AY$137&amp;"="&amp;""""&amp;INDEX($E$64:$G$69,MATCH("●",INDEX($H$64:$AQ$69,,MATCH($D174,$54:$54,0)-7),0),1)&amp;""""&amp;"#g'"&amp;" ${CONFIG_DIR}db_data_config.txt; export "&amp;AY$137&amp;"="&amp;""""&amp;INDEX($E$64:$G$69,MATCH("●",INDEX($H$64:$AQ$69,,MATCH($D174,$54:$54,0)-7),0),1)&amp;""";"),",",""",""")</f>
        <v/>
      </c>
      <c r="AZ174" s="73" t="str">
        <f>SUBSTITUTE(IF(INDEX($E$64:$G$69,MATCH("●",INDEX($H$64:$AQ$69,,MATCH($D174,$54:$54,0)-7),0),1)=VLOOKUP(AZ$137,$AD$9:$AN$16,8,FALSE),"","sed -i "&amp;IF($AK$135="MacOS","'' ","")&amp;"'s#"&amp;AZ$137&amp;"="""&amp;INDEX($E$64:$G$69,MATCH("●",INDEX($H$64:$AQ$69,,MATCH($D174,$54:$54,0)-7),0),1)&amp;""""&amp;"#"&amp;AZ$137&amp;"="&amp;""""&amp;VLOOKUP(AZ$137,$AD$9:$AN$16,8,FALSE)&amp;""""&amp;"#g'"&amp;"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74" s="73" t="str">
        <f>SUBSTITUTE(IF(VLOOKUP(BA$137,$AD$9:$AN$16,8,FALSE)=INDEX($E$71:$G$78,MATCH("●",INDEX($H$71:$AQ$78,,MATCH($D174,$54:$54,0)-7),0),1),"","sed -i "&amp;IF($AK$135="MacOS","'' ","")&amp;"'s#"&amp;BA$137&amp;"="""&amp;VLOOKUP(BA$137,$AD$9:$AN$16,8,FALSE)&amp;""""&amp;"#"&amp;BA$137&amp;"="&amp;""""&amp;INDEX($E$71:$G$78,MATCH("●",INDEX($H$71:$AQ$78,,MATCH($D174,$54:$54,0)-7),0),1)&amp;""""&amp;"#g'"&amp;" ${CONFIG_DIR}db_data_config.txt; export "&amp;BA$137&amp;"="&amp;""""&amp;INDEX($E$71:$G$78,MATCH("●",INDEX($H$71:$AQ$78,,MATCH($D174,$54:$54,0)-7),0),1)&amp;""";"),",",""",""")</f>
        <v/>
      </c>
      <c r="BB174" s="73" t="str">
        <f>SUBSTITUTE(IF(INDEX($E$71:$G$78,MATCH("●",INDEX($H$71:$AQ$78,,MATCH($D174,$54:$54,0)-7),0),1)=VLOOKUP(BB$137,$AD$9:$AN$16,8,FALSE),"","sed -i "&amp;IF($AK$135="MacOS","'' ","")&amp;"'s#"&amp;BB$137&amp;"="""&amp;INDEX($E$71:$G$78,MATCH("●",INDEX($H$71:$AQ$78,,MATCH($D174,$54:$54,0)-7),0),1)&amp;""""&amp;"#"&amp;BB$137&amp;"="&amp;""""&amp;VLOOKUP(BB$137,$AD$9:$AN$16,8,FALSE)&amp;""""&amp;"#g'"&amp;"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74" s="73" t="str">
        <f>SUBSTITUTE(IF(VLOOKUP(BC$137,$AD$9:$AN$16,8,FALSE)=INDEX($E$80:$G$88,MATCH("●",INDEX($H$80:$AQ$88,,MATCH($D174,$54:$54,0)-7),0),1),"","sed -i "&amp;IF($AK$135="MacOS","'' ","")&amp;"'s#"&amp;BC$137&amp;"="""&amp;VLOOKUP(BC$137,$AD$9:$AN$16,8,FALSE)&amp;""""&amp;"#"&amp;BC$137&amp;"="&amp;""""&amp;INDEX($E$80:$G$88,MATCH("●",INDEX($H$80:$AQ$88,,MATCH($D174,$54:$54,0)-7),0),1)&amp;""""&amp;"#g'"&amp;" ${CONFIG_DIR}db_data_config.txt; export "&amp;BC$137&amp;"="&amp;""""&amp;INDEX($E$80:$G$88,MATCH("●",INDEX($H$80:$AQ$88,,MATCH($D174,$54:$54,0)-7),0),1)&amp;""";"),",",""",""")</f>
        <v/>
      </c>
      <c r="BD174" s="73" t="str">
        <f>SUBSTITUTE(IF(INDEX($E$80:$G$88,MATCH("●",INDEX($H$80:$AQ$88,,MATCH($D174,$54:$54,0)-7),0),1)=VLOOKUP(BD$137,$AD$9:$AN$16,8,FALSE),"","sed -i "&amp;IF($AK$135="MacOS","'' ","")&amp;"'s#"&amp;BD$137&amp;"="""&amp;INDEX($E$80:$G$88,MATCH("●",INDEX($H$80:$AQ$88,,MATCH($D174,$54:$54,0)-7),0),1)&amp;""""&amp;"#"&amp;BD$137&amp;"="&amp;""""&amp;VLOOKUP(BD$137,$AD$9:$AN$16,8,FALSE)&amp;""""&amp;"#g'"&amp;"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74" s="73" t="str">
        <f>SUBSTITUTE(IF(VLOOKUP(BE$137,$AD$9:$AN$16,8,FALSE)=INDEX($E$90:$G$93,MATCH("●",INDEX($H$90:$AQ$93,,MATCH($D174,$54:$54,0)-7),0),1),"","sed -i "&amp;IF($AK$135="MacOS","'' ","")&amp;"'s#"&amp;BE$137&amp;"="""&amp;VLOOKUP(BE$137,$AD$9:$AN$16,8,FALSE)&amp;""""&amp;"#"&amp;BE$137&amp;"="&amp;""""&amp;INDEX($E$90:$G$93,MATCH("●",INDEX($H$90:$AQ$93,,MATCH($D174,$54:$54,0)-7),0),1)&amp;""""&amp;"#g'"&amp;" ${CONFIG_DIR}db_data_config.txt; export "&amp;BE$137&amp;"="&amp;""""&amp;INDEX($E$90:$G$93,MATCH("●",INDEX($H$90:$AQ$93,,MATCH($D174,$54:$54,0)-7),0),1)&amp;""";"),",",""",""")</f>
        <v/>
      </c>
      <c r="BF174" s="73" t="str">
        <f>SUBSTITUTE(IF(INDEX($E$90:$G$93,MATCH("●",INDEX($H$90:$AQ$93,,MATCH($D174,$54:$54,0)-7),0),1)=VLOOKUP(BF$137,$AD$9:$AN$16,8,FALSE),"","sed -i "&amp;IF($AK$135="MacOS","'' ","")&amp;"'s#"&amp;BF$137&amp;"="""&amp;INDEX($E$90:$G$93,MATCH("●",INDEX($H$90:$AQ$93,,MATCH($D174,$54:$54,0)-7),0),1)&amp;""""&amp;"#"&amp;BF$137&amp;"="&amp;""""&amp;VLOOKUP(BF$137,$AD$9:$AN$16,8,FALSE)&amp;""""&amp;"#g'"&amp;"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74" s="73" t="str">
        <f>SUBSTITUTE(IF(VLOOKUP(BG$137,$AD$9:$AN$16,8,FALSE)=INDEX($E$95:$G$99,MATCH("●",INDEX($H$95:$AQ$99,,MATCH($D174,$54:$54,0)-7),0),1),"","sed -i "&amp;IF($AK$135="MacOS","'' ","")&amp;"'s#"&amp;BG$137&amp;"="""&amp;VLOOKUP(BG$137,$AD$9:$AN$16,8,FALSE)&amp;""""&amp;"#"&amp;BG$137&amp;"="&amp;""""&amp;INDEX($E$95:$G$99,MATCH("●",INDEX($H$95:$AQ$99,,MATCH($D174,$54:$54,0)-7),0),1)&amp;""""&amp;"#g'"&amp;" ${CONFIG_DIR}db_data_config.txt; export "&amp;BG$137&amp;"="&amp;""""&amp;INDEX($E$95:$G$99,MATCH("●",INDEX($H$95:$AQ$99,,MATCH($D174,$54:$54,0)-7),0),1)&amp;""";"),",",""",""")</f>
        <v>sed -i '' 's#FILE_FIELD_SEPARATOR="COMMA"#FILE_FIELD_SEPARATOR="COLON"#g' ${CONFIG_DIR}db_data_config.txt; export FILE_FIELD_SEPARATOR="COLON";</v>
      </c>
      <c r="BH174" s="73" t="str">
        <f>SUBSTITUTE(IF(INDEX($E$95:$G$99,MATCH("●",INDEX($H$95:$AQ$99,,MATCH($D174,$54:$54,0)-7),0),1)=VLOOKUP(BH$137,$AD$9:$AN$16,8,FALSE),"","sed -i "&amp;IF($AK$135="MacOS","'' ","")&amp;"'s#"&amp;BH$137&amp;"="""&amp;INDEX($E$95:$G$99,MATCH("●",INDEX($H$95:$AQ$99,,MATCH($D174,$54:$54,0)-7),0),1)&amp;""""&amp;"#"&amp;BH$137&amp;"="&amp;""""&amp;VLOOKUP(BH$137,$AD$9:$AN$16,8,FALSE)&amp;""""&amp;"#g'"&amp;"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>sed -i '' 's#FILE_FIELD_SEPARATOR="COLON"#FILE_FIELD_SEPARATOR="COMMA"#g' ${CONFIG_DIR}db_data_config.txt; export FILE_FIELD_SEPARATOR="COMMA";</v>
      </c>
      <c r="BI174" s="73" t="str">
        <f>SUBSTITUTE(IF(VLOOKUP(BI$137,$AD$9:$AN$16,8,FALSE)=INDEX($E$101:$G$105,MATCH("●",INDEX($H$101:$AQ$105,,MATCH($D174,$54:$54,0)-7),0),1),"","sed -i "&amp;IF($AK$135="MacOS","'' ","")&amp;"'s#"&amp;BI$137&amp;"="""&amp;VLOOKUP(BI$137,$AD$9:$AN$16,8,FALSE)&amp;""""&amp;"#"&amp;BI$137&amp;"="&amp;""""&amp;INDEX($E$101:$G$105,MATCH("●",INDEX($H$101:$AQ$105,,MATCH($D174,$54:$54,0)-7),0),1)&amp;""""&amp;"#g'"&amp;" ${CONFIG_DIR}db_data_config.txt; export "&amp;BI$137&amp;"="&amp;""""&amp;INDEX($E$101:$G$105,MATCH("●",INDEX($H$101:$AQ$105,,MATCH($D174,$54:$54,0)-7),0),1)&amp;""";"),",",""",""")</f>
        <v/>
      </c>
      <c r="BJ174" s="73" t="str">
        <f>SUBSTITUTE(IF(INDEX($E$101:$G$105,MATCH("●",INDEX($H$101:$AQ$105,,MATCH($D174,$54:$54,0)-7),0),1)=VLOOKUP(BJ$137,$AD$9:$AN$16,8,FALSE),"","sed -i "&amp;IF($AK$135="MacOS","'' ","")&amp;"'s#"&amp;BJ$137&amp;"="""&amp;INDEX($E$101:$G$105,MATCH("●",INDEX($H$101:$AQ$105,,MATCH($D174,$54:$54,0)-7),0),1)&amp;""""&amp;"#"&amp;BJ$137&amp;"="&amp;""""&amp;VLOOKUP(BJ$137,$AD$9:$AN$16,8,FALSE)&amp;""""&amp;"#g'"&amp;"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74" s="73" t="str">
        <f>SUBSTITUTE(IF(VLOOKUP(BK$137,$AD$9:$AN$16,8,FALSE)=INDEX($E$107:$G$111,MATCH("●",INDEX($H$107:$AQ$111,,MATCH($D174,$54:$54,0)-7),0),1),"","sed -i "&amp;IF($AK$135="MacOS","'' ","")&amp;"'s#"&amp;BK$137&amp;"="""&amp;VLOOKUP(BK$137,$AD$9:$AN$16,8,FALSE)&amp;""""&amp;"#"&amp;BK$137&amp;"="&amp;""""&amp;INDEX($E$107:$G$111,MATCH("●",INDEX($H$107:$AQ$111,,MATCH($D174,$54:$54,0)-7),0),1)&amp;""""&amp;"#g'"&amp;" ${CONFIG_DIR}db_data_config.txt; export "&amp;BK$137&amp;"="&amp;""""&amp;INDEX($E$107:$G$111,MATCH("●",INDEX($H$107:$AQ$111,,MATCH($D174,$54:$54,0)-7),0),1)&amp;""";"),",",""",""")</f>
        <v/>
      </c>
      <c r="BL174" s="73" t="str">
        <f>SUBSTITUTE(IF(INDEX($E$107:$G$111,MATCH("●",INDEX($H$107:$AQ$111,,MATCH($D174,$54:$54,0)-7),0),1)=VLOOKUP(BL$137,$AD$9:$AN$16,8,FALSE),"","sed -i "&amp;IF($AK$135="MacOS","'' ","")&amp;"'s#"&amp;BL$137&amp;"="""&amp;INDEX($E$107:$G$111,MATCH("●",INDEX($H$107:$AQ$111,,MATCH($D174,$54:$54,0)-7),0),1)&amp;""""&amp;"#"&amp;BL$137&amp;"="&amp;""""&amp;VLOOKUP(BL$137,$AD$9:$AN$16,8,FALSE)&amp;""""&amp;"#g'"&amp;"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74" s="60" t="s">
        <v>1107</v>
      </c>
    </row>
  </sheetData>
  <mergeCells count="367"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65:G165"/>
    <mergeCell ref="AE165:AG165"/>
    <mergeCell ref="AH165:AQ165"/>
    <mergeCell ref="D166:G166"/>
    <mergeCell ref="AE166:AG166"/>
    <mergeCell ref="AH166:AQ166"/>
    <mergeCell ref="D163:G163"/>
    <mergeCell ref="AE163:AG163"/>
    <mergeCell ref="AH163:AQ163"/>
    <mergeCell ref="D164:G164"/>
    <mergeCell ref="AE164:AG164"/>
    <mergeCell ref="AH164:AQ164"/>
    <mergeCell ref="D161:G161"/>
    <mergeCell ref="AE161:AG161"/>
    <mergeCell ref="AH161:AQ161"/>
    <mergeCell ref="D162:G162"/>
    <mergeCell ref="AE162:AG162"/>
    <mergeCell ref="AH162:AQ162"/>
    <mergeCell ref="D159:G159"/>
    <mergeCell ref="AE159:AG159"/>
    <mergeCell ref="AH159:AQ159"/>
    <mergeCell ref="D160:G160"/>
    <mergeCell ref="AE160:AG160"/>
    <mergeCell ref="AH160:AQ160"/>
    <mergeCell ref="D157:G157"/>
    <mergeCell ref="AE157:AG157"/>
    <mergeCell ref="AH157:AQ157"/>
    <mergeCell ref="D158:G158"/>
    <mergeCell ref="AE158:AG158"/>
    <mergeCell ref="AH158:AQ158"/>
    <mergeCell ref="D155:G155"/>
    <mergeCell ref="AE155:AG155"/>
    <mergeCell ref="AH155:AQ155"/>
    <mergeCell ref="D156:G156"/>
    <mergeCell ref="AE156:AG156"/>
    <mergeCell ref="AH156:AQ156"/>
    <mergeCell ref="D153:G153"/>
    <mergeCell ref="AE153:AG153"/>
    <mergeCell ref="AH153:AQ153"/>
    <mergeCell ref="D154:G154"/>
    <mergeCell ref="AE154:AG154"/>
    <mergeCell ref="AH154:AQ154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AQ125:AQ129"/>
    <mergeCell ref="AK135:AN135"/>
    <mergeCell ref="D137:G138"/>
    <mergeCell ref="H137:AD138"/>
    <mergeCell ref="AE137:AG138"/>
    <mergeCell ref="AH137:AQ138"/>
    <mergeCell ref="AK125:AK129"/>
    <mergeCell ref="AL125:AL129"/>
    <mergeCell ref="AM125:AM129"/>
    <mergeCell ref="AN125:AN129"/>
    <mergeCell ref="AO125:AO129"/>
    <mergeCell ref="AP125:AP129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N122:AN124"/>
    <mergeCell ref="AO122:AO124"/>
    <mergeCell ref="AP122:AP124"/>
    <mergeCell ref="AQ122:AQ124"/>
    <mergeCell ref="D125:G129"/>
    <mergeCell ref="H125:H129"/>
    <mergeCell ref="I125:I129"/>
    <mergeCell ref="J125:J129"/>
    <mergeCell ref="K125:K129"/>
    <mergeCell ref="L125:L129"/>
    <mergeCell ref="AH122:AH124"/>
    <mergeCell ref="AI122:AI124"/>
    <mergeCell ref="AJ122:AJ124"/>
    <mergeCell ref="AK122:AK124"/>
    <mergeCell ref="AL122:AL124"/>
    <mergeCell ref="AM122:AM124"/>
    <mergeCell ref="AB122:AB124"/>
    <mergeCell ref="AC122:AC124"/>
    <mergeCell ref="AD122:AD124"/>
    <mergeCell ref="AE122:AE124"/>
    <mergeCell ref="AF122:AF124"/>
    <mergeCell ref="AG122:AG124"/>
    <mergeCell ref="V122:V124"/>
    <mergeCell ref="W122:W124"/>
    <mergeCell ref="X122:X124"/>
    <mergeCell ref="Y122:Y124"/>
    <mergeCell ref="Z122:Z124"/>
    <mergeCell ref="AA122:AA124"/>
    <mergeCell ref="P122:P124"/>
    <mergeCell ref="Q122:Q124"/>
    <mergeCell ref="R122:R124"/>
    <mergeCell ref="S122:S124"/>
    <mergeCell ref="T122:T124"/>
    <mergeCell ref="U122:U124"/>
    <mergeCell ref="AQ116:AQ120"/>
    <mergeCell ref="D122:G124"/>
    <mergeCell ref="H122:H124"/>
    <mergeCell ref="I122:I124"/>
    <mergeCell ref="J122:J124"/>
    <mergeCell ref="K122:K124"/>
    <mergeCell ref="L122:L124"/>
    <mergeCell ref="M122:M124"/>
    <mergeCell ref="N122:N124"/>
    <mergeCell ref="O122:O124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16:Y120"/>
    <mergeCell ref="Z116:Z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M116:M120"/>
    <mergeCell ref="N116:N120"/>
    <mergeCell ref="O116:O120"/>
    <mergeCell ref="P116:P120"/>
    <mergeCell ref="Q116:Q120"/>
    <mergeCell ref="R116:R120"/>
    <mergeCell ref="D116:G120"/>
    <mergeCell ref="H116:H120"/>
    <mergeCell ref="I116:I120"/>
    <mergeCell ref="J116:J120"/>
    <mergeCell ref="K116:K120"/>
    <mergeCell ref="L116:L120"/>
    <mergeCell ref="AL113:AL115"/>
    <mergeCell ref="AM113:AM115"/>
    <mergeCell ref="AN113:AN115"/>
    <mergeCell ref="AO113:AO115"/>
    <mergeCell ref="AP113:AP115"/>
    <mergeCell ref="AQ113:AQ115"/>
    <mergeCell ref="AF113:AF115"/>
    <mergeCell ref="AG113:AG115"/>
    <mergeCell ref="AH113:AH115"/>
    <mergeCell ref="AI113:AI115"/>
    <mergeCell ref="AJ113:AJ115"/>
    <mergeCell ref="AK113:AK115"/>
    <mergeCell ref="Z113:Z115"/>
    <mergeCell ref="AA113:AA115"/>
    <mergeCell ref="AB113:AB115"/>
    <mergeCell ref="AC113:AC115"/>
    <mergeCell ref="AD113:AD115"/>
    <mergeCell ref="AE113:AE115"/>
    <mergeCell ref="T113:T115"/>
    <mergeCell ref="U113:U115"/>
    <mergeCell ref="V113:V115"/>
    <mergeCell ref="W113:W115"/>
    <mergeCell ref="X113:X115"/>
    <mergeCell ref="Y113:Y115"/>
    <mergeCell ref="N113:N115"/>
    <mergeCell ref="O113:O115"/>
    <mergeCell ref="P113:P115"/>
    <mergeCell ref="Q113:Q115"/>
    <mergeCell ref="R113:R115"/>
    <mergeCell ref="S113:S115"/>
    <mergeCell ref="H113:H115"/>
    <mergeCell ref="I113:I115"/>
    <mergeCell ref="J113:J115"/>
    <mergeCell ref="K113:K115"/>
    <mergeCell ref="L113:L115"/>
    <mergeCell ref="M113:M115"/>
    <mergeCell ref="E107:G107"/>
    <mergeCell ref="E108:G108"/>
    <mergeCell ref="E109:G109"/>
    <mergeCell ref="E110:G110"/>
    <mergeCell ref="E111:G111"/>
    <mergeCell ref="D113:G115"/>
    <mergeCell ref="E99:G99"/>
    <mergeCell ref="E101:G101"/>
    <mergeCell ref="E102:G102"/>
    <mergeCell ref="E103:G103"/>
    <mergeCell ref="E104:G104"/>
    <mergeCell ref="E105:G105"/>
    <mergeCell ref="E92:G92"/>
    <mergeCell ref="E93:G93"/>
    <mergeCell ref="E95:G95"/>
    <mergeCell ref="E96:G96"/>
    <mergeCell ref="E97:G97"/>
    <mergeCell ref="E98:G98"/>
    <mergeCell ref="E85:G85"/>
    <mergeCell ref="E86:G86"/>
    <mergeCell ref="E87:G87"/>
    <mergeCell ref="E88:G88"/>
    <mergeCell ref="E90:G90"/>
    <mergeCell ref="E91:G91"/>
    <mergeCell ref="E78:G78"/>
    <mergeCell ref="E80:G80"/>
    <mergeCell ref="E81:G81"/>
    <mergeCell ref="E82:G82"/>
    <mergeCell ref="E83:G83"/>
    <mergeCell ref="E84:G84"/>
    <mergeCell ref="E72:G72"/>
    <mergeCell ref="E73:G73"/>
    <mergeCell ref="E74:G74"/>
    <mergeCell ref="E75:G75"/>
    <mergeCell ref="E76:G76"/>
    <mergeCell ref="E77:G77"/>
    <mergeCell ref="E65:G65"/>
    <mergeCell ref="E66:G66"/>
    <mergeCell ref="E67:G67"/>
    <mergeCell ref="E68:G68"/>
    <mergeCell ref="E69:G69"/>
    <mergeCell ref="E71:G71"/>
    <mergeCell ref="AW59:AX59"/>
    <mergeCell ref="AY59:AZ59"/>
    <mergeCell ref="E60:G60"/>
    <mergeCell ref="E61:G61"/>
    <mergeCell ref="E62:G62"/>
    <mergeCell ref="E64:G64"/>
    <mergeCell ref="AM54:AM56"/>
    <mergeCell ref="AN54:AN56"/>
    <mergeCell ref="AO54:AO56"/>
    <mergeCell ref="AP54:AP56"/>
    <mergeCell ref="AQ54:AQ56"/>
    <mergeCell ref="E58:G58"/>
    <mergeCell ref="AG54:AG56"/>
    <mergeCell ref="AH54:AH56"/>
    <mergeCell ref="AI54:AI56"/>
    <mergeCell ref="AJ54:AJ56"/>
    <mergeCell ref="AK54:AK56"/>
    <mergeCell ref="AL54:AL56"/>
    <mergeCell ref="AA54:AA56"/>
    <mergeCell ref="AB54:AB56"/>
    <mergeCell ref="AC54:AC56"/>
    <mergeCell ref="AD54:AD56"/>
    <mergeCell ref="AE54:AE56"/>
    <mergeCell ref="AF54:AF56"/>
    <mergeCell ref="U54:U56"/>
    <mergeCell ref="V54:V56"/>
    <mergeCell ref="W54:W56"/>
    <mergeCell ref="X54:X56"/>
    <mergeCell ref="Y54:Y56"/>
    <mergeCell ref="Z54:Z56"/>
    <mergeCell ref="O54:O56"/>
    <mergeCell ref="P54:P56"/>
    <mergeCell ref="Q54:Q56"/>
    <mergeCell ref="R54:R56"/>
    <mergeCell ref="S54:S56"/>
    <mergeCell ref="T54:T56"/>
    <mergeCell ref="AO15:AQ15"/>
    <mergeCell ref="AO16:AQ16"/>
    <mergeCell ref="D54:G56"/>
    <mergeCell ref="H54:H56"/>
    <mergeCell ref="I54:I56"/>
    <mergeCell ref="J54:J56"/>
    <mergeCell ref="K54:K56"/>
    <mergeCell ref="L54:L56"/>
    <mergeCell ref="M54:M56"/>
    <mergeCell ref="N54:N56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3">
    <dataValidation type="list" allowBlank="1" showInputMessage="1" showErrorMessage="1" sqref="AO9:AQ16" xr:uid="{87EDF249-D834-5547-9B45-97C91126A287}">
      <formula1>"-,大文字,小文字"</formula1>
    </dataValidation>
    <dataValidation type="list" allowBlank="1" showInputMessage="1" showErrorMessage="1" sqref="AK135" xr:uid="{91491BF6-AF8F-DB43-9669-164CBD3E5B17}">
      <formula1>"MacOS,GNU(Linux)"</formula1>
    </dataValidation>
    <dataValidation type="list" allowBlank="1" showInputMessage="1" showErrorMessage="1" sqref="H122:AQ124 H113:AQ115" xr:uid="{E74301B1-0633-584D-977D-C13516607AA1}">
      <formula1>"-,正常,異常,警告"</formula1>
    </dataValidation>
  </dataValidations>
  <hyperlinks>
    <hyperlink ref="AL5" location="詳細設計!A1" display="詳細設計" xr:uid="{889106C5-4F13-1B40-B670-C3848C8690DF}"/>
  </hyperlinks>
  <pageMargins left="0.7" right="0.7" top="0.75" bottom="0.75" header="0.3" footer="0.3"/>
  <pageSetup paperSize="9" scale="51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AJ43" sqref="AJ43:AK43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2025/03/26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2030/03/26</v>
      </c>
      <c r="G5" s="16"/>
    </row>
    <row r="7" spans="2:7">
      <c r="B7" s="24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 지정된 범위</vt:lpstr>
      </vt:variant>
      <vt:variant>
        <vt:i4>21</vt:i4>
      </vt:variant>
    </vt:vector>
  </HeadingPairs>
  <TitlesOfParts>
    <vt:vector size="44" baseType="lpstr">
      <vt:lpstr>表紙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db_check_data_validate_config1</vt:lpstr>
      <vt:lpstr>db_check_data_validate_config2</vt:lpstr>
      <vt:lpstr>db_check_data_validate_config3</vt:lpstr>
      <vt:lpstr>db_check_data_validate_config4</vt:lpstr>
      <vt:lpstr>db_check_data_validate_config5</vt:lpstr>
      <vt:lpstr>db_check_file_validate_config1</vt:lpstr>
      <vt:lpstr>db_check_file_validate_config2</vt:lpstr>
      <vt:lpstr>修正履歴</vt:lpstr>
      <vt:lpstr>ログ一覧</vt:lpstr>
      <vt:lpstr>設定ファイル</vt:lpstr>
      <vt:lpstr>設定値一覧</vt:lpstr>
      <vt:lpstr>詳細設計</vt:lpstr>
      <vt:lpstr>シェルスクリプト</vt:lpstr>
      <vt:lpstr>db_check_sql_validate_config1</vt:lpstr>
      <vt:lpstr>ラベル</vt:lpstr>
      <vt:lpstr>項目リスト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db_check_data_validate_config3!Print_Area</vt:lpstr>
      <vt:lpstr>db_check_data_validate_config4!Print_Area</vt:lpstr>
      <vt:lpstr>db_check_data_validate_config5!Print_Area</vt:lpstr>
      <vt:lpstr>db_check_file_validate_config1!Print_Area</vt:lpstr>
      <vt:lpstr>db_check_file_validate_config2!Print_Area</vt:lpstr>
      <vt:lpstr>db_check_files_exist!Print_Area</vt:lpstr>
      <vt:lpstr>db_check_sql_validate_config1!Print_Area</vt:lpstr>
      <vt:lpstr>db_gen_date_data!Print_Area</vt:lpstr>
      <vt:lpstr>db_gen_number_data!Print_Area</vt:lpstr>
      <vt:lpstr>db_gen_string_data!Print_Area</vt:lpstr>
      <vt:lpstr>シェルスクリプト!Print_Area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2025-03-25T18:46:10Z</dcterms:modified>
</cp:coreProperties>
</file>