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nmingi/DokBak/Private_Coding/DokBak_Shell_CMD/CREATE_DATA/document/"/>
    </mc:Choice>
  </mc:AlternateContent>
  <xr:revisionPtr revIDLastSave="0" documentId="13_ncr:1_{206FB69A-656B-194C-B12F-04E9AC69EE66}" xr6:coauthVersionLast="47" xr6:coauthVersionMax="47" xr10:uidLastSave="{00000000-0000-0000-0000-000000000000}"/>
  <bookViews>
    <workbookView xWindow="-32240" yWindow="1120" windowWidth="32220" windowHeight="20500" firstSheet="6" activeTab="15" xr2:uid="{7E2FBAE0-0A52-7F43-8CFF-E0DB27A18ABF}"/>
  </bookViews>
  <sheets>
    <sheet name="表紙" sheetId="2" r:id="rId1"/>
    <sheet name="修正履歴" sheetId="1" r:id="rId2"/>
    <sheet name="基本情報→" sheetId="9" r:id="rId3"/>
    <sheet name="基本設計" sheetId="4" r:id="rId4"/>
    <sheet name="単体テスト→" sheetId="10" r:id="rId5"/>
    <sheet name="db_gen_string_data" sheetId="13" r:id="rId6"/>
    <sheet name="db_gen_number_data" sheetId="14" r:id="rId7"/>
    <sheet name="db_gen_date_data" sheetId="15" r:id="rId8"/>
    <sheet name="db_check_files_exist" sheetId="16" r:id="rId9"/>
    <sheet name="設定ファイル" sheetId="5" r:id="rId10"/>
    <sheet name="設定値一覧" sheetId="7" r:id="rId11"/>
    <sheet name="詳細設計" sheetId="8" r:id="rId12"/>
    <sheet name="ログ一覧" sheetId="11" r:id="rId13"/>
    <sheet name="db_check_data_validate_config1" sheetId="17" r:id="rId14"/>
    <sheet name="db_check_data_validate_config2" sheetId="19" r:id="rId15"/>
    <sheet name="db_check_data_validate_config3" sheetId="20" r:id="rId16"/>
    <sheet name="ラベル" sheetId="3" r:id="rId17"/>
  </sheets>
  <definedNames>
    <definedName name="_xlnm._FilterDatabase" localSheetId="12" hidden="1">ログ一覧!$D$44:$AQ$45</definedName>
    <definedName name="_xlnm.Print_Area" localSheetId="3">基本設計!$A$1:$AR$125</definedName>
    <definedName name="_xlnm.Print_Area" localSheetId="11">詳細設計!$A$1:$AR$289</definedName>
    <definedName name="_xlnm.Print_Area" localSheetId="10">設定値一覧!$A$1:$AR$95</definedName>
    <definedName name="_xlnm.Print_Area" localSheetId="9">設定ファイル!$A$1:$AR$300</definedName>
    <definedName name="_xlnm.Print_Area" localSheetId="1">修正履歴!$A$1:$AR$21</definedName>
    <definedName name="_xlnm.Print_Area" localSheetId="0">表紙!$A$1:$AR$28</definedName>
    <definedName name="_xlnm.Print_Area" localSheetId="13">db_check_data_validate_config1!$A$1:$AR$240</definedName>
    <definedName name="_xlnm.Print_Area" localSheetId="14">db_check_data_validate_config2!$A$1:$AR$243</definedName>
    <definedName name="_xlnm.Print_Area" localSheetId="15">db_check_data_validate_config3!$A$1:$AR$232</definedName>
    <definedName name="_xlnm.Print_Area" localSheetId="8">db_check_files_exist!$A$1:$AR$76</definedName>
    <definedName name="_xlnm.Print_Area" localSheetId="7">db_gen_date_data!$A$1:$AR$79</definedName>
    <definedName name="_xlnm.Print_Area" localSheetId="6">db_gen_number_data!$A$1:$AR$73</definedName>
    <definedName name="_xlnm.Print_Area" localSheetId="5">db_gen_string_data!$A$1:$AR$81</definedName>
    <definedName name="_xlnm.Print_Area" localSheetId="12">ログ一覧!$A$1:$AR$116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194" i="20" l="1"/>
  <c r="BN194" i="20"/>
  <c r="BL194" i="20"/>
  <c r="BJ194" i="20"/>
  <c r="BH194" i="20"/>
  <c r="BF194" i="20"/>
  <c r="BD194" i="20"/>
  <c r="BB194" i="20"/>
  <c r="AZ194" i="20"/>
  <c r="AX194" i="20"/>
  <c r="AV194" i="20"/>
  <c r="I71" i="20"/>
  <c r="J71" i="20" s="1"/>
  <c r="K71" i="20" s="1"/>
  <c r="L71" i="20" s="1"/>
  <c r="M71" i="20" s="1"/>
  <c r="N71" i="20" s="1"/>
  <c r="O71" i="20" s="1"/>
  <c r="P71" i="20" s="1"/>
  <c r="Q71" i="20" s="1"/>
  <c r="R71" i="20" s="1"/>
  <c r="S71" i="20" s="1"/>
  <c r="T71" i="20" s="1"/>
  <c r="U71" i="20" s="1"/>
  <c r="V71" i="20" s="1"/>
  <c r="W71" i="20" s="1"/>
  <c r="X71" i="20" s="1"/>
  <c r="Y71" i="20" s="1"/>
  <c r="Z71" i="20" s="1"/>
  <c r="AA71" i="20" s="1"/>
  <c r="AB71" i="20" s="1"/>
  <c r="AC71" i="20" s="1"/>
  <c r="AD71" i="20" s="1"/>
  <c r="AE71" i="20" s="1"/>
  <c r="AF71" i="20" s="1"/>
  <c r="AG71" i="20" s="1"/>
  <c r="AH71" i="20" s="1"/>
  <c r="AI71" i="20" s="1"/>
  <c r="AJ71" i="20" s="1"/>
  <c r="AK71" i="20" s="1"/>
  <c r="AL71" i="20" s="1"/>
  <c r="AM71" i="20" s="1"/>
  <c r="AN71" i="20" s="1"/>
  <c r="AO71" i="20" s="1"/>
  <c r="AP71" i="20" s="1"/>
  <c r="AQ71" i="20" s="1"/>
  <c r="H71" i="20"/>
  <c r="D196" i="20" s="1"/>
  <c r="H66" i="20"/>
  <c r="H63" i="20"/>
  <c r="H60" i="20"/>
  <c r="H57" i="20"/>
  <c r="H54" i="20"/>
  <c r="H51" i="20"/>
  <c r="H48" i="20"/>
  <c r="H45" i="20"/>
  <c r="H42" i="20"/>
  <c r="H39" i="20"/>
  <c r="H36" i="20"/>
  <c r="H33" i="20"/>
  <c r="H30" i="20"/>
  <c r="H29" i="20"/>
  <c r="H27" i="20"/>
  <c r="H26" i="20"/>
  <c r="AD20" i="20" a="1"/>
  <c r="AD20" i="20" s="1"/>
  <c r="E20" i="20" s="1"/>
  <c r="AD19" i="20" a="1"/>
  <c r="AD19" i="20" s="1"/>
  <c r="E19" i="20" s="1"/>
  <c r="AD18" i="20" a="1"/>
  <c r="AD18" i="20" s="1"/>
  <c r="E18" i="20" s="1"/>
  <c r="AD17" i="20" a="1"/>
  <c r="AD17" i="20" s="1"/>
  <c r="E17" i="20" s="1"/>
  <c r="AD16" i="20" a="1"/>
  <c r="AD16" i="20" s="1"/>
  <c r="E16" i="20" s="1"/>
  <c r="AD15" i="20" a="1"/>
  <c r="AD15" i="20" s="1"/>
  <c r="E15" i="20" s="1"/>
  <c r="AD14" i="20" a="1"/>
  <c r="AD14" i="20" s="1"/>
  <c r="E14" i="20" s="1"/>
  <c r="AD13" i="20" a="1"/>
  <c r="AD13" i="20" s="1"/>
  <c r="E13" i="20" s="1"/>
  <c r="AD12" i="20"/>
  <c r="E12" i="20" s="1"/>
  <c r="AD12" i="20" a="1"/>
  <c r="AD11" i="20" a="1"/>
  <c r="AD11" i="20" s="1"/>
  <c r="E11" i="20" s="1"/>
  <c r="AD10" i="20" a="1"/>
  <c r="AD10" i="20" s="1"/>
  <c r="E10" i="20" s="1"/>
  <c r="AD9" i="20" a="1"/>
  <c r="AD9" i="20" s="1"/>
  <c r="AW196" i="20" s="1"/>
  <c r="E8" i="20"/>
  <c r="AN3" i="20"/>
  <c r="AG3" i="20"/>
  <c r="AB3" i="20"/>
  <c r="AN2" i="20"/>
  <c r="AG2" i="20"/>
  <c r="J2" i="20"/>
  <c r="B2" i="20" a="1"/>
  <c r="B2" i="20" s="1"/>
  <c r="AZ205" i="19"/>
  <c r="BQ239" i="17"/>
  <c r="BP239" i="17"/>
  <c r="BO239" i="17"/>
  <c r="BN239" i="17"/>
  <c r="BM239" i="17"/>
  <c r="BL239" i="17"/>
  <c r="BK239" i="17"/>
  <c r="BJ239" i="17"/>
  <c r="BI239" i="17"/>
  <c r="BH239" i="17"/>
  <c r="BG239" i="17"/>
  <c r="BF239" i="17"/>
  <c r="BE239" i="17"/>
  <c r="BD239" i="17"/>
  <c r="BC239" i="17"/>
  <c r="BB239" i="17"/>
  <c r="BA239" i="17"/>
  <c r="AZ239" i="17"/>
  <c r="AY239" i="17"/>
  <c r="AX239" i="17"/>
  <c r="AW239" i="17"/>
  <c r="AV239" i="17"/>
  <c r="BQ238" i="17"/>
  <c r="BP238" i="17"/>
  <c r="BO238" i="17"/>
  <c r="BN238" i="17"/>
  <c r="BM238" i="17"/>
  <c r="BL238" i="17"/>
  <c r="BK238" i="17"/>
  <c r="BJ238" i="17"/>
  <c r="BI238" i="17"/>
  <c r="BH238" i="17"/>
  <c r="BG238" i="17"/>
  <c r="BF238" i="17"/>
  <c r="BE238" i="17"/>
  <c r="BD238" i="17"/>
  <c r="BC238" i="17"/>
  <c r="BB238" i="17"/>
  <c r="BA238" i="17"/>
  <c r="AZ238" i="17"/>
  <c r="AY238" i="17"/>
  <c r="AX238" i="17"/>
  <c r="AW238" i="17"/>
  <c r="AV238" i="17"/>
  <c r="BQ237" i="17"/>
  <c r="BP237" i="17"/>
  <c r="BO237" i="17"/>
  <c r="BN237" i="17"/>
  <c r="BM237" i="17"/>
  <c r="BL237" i="17"/>
  <c r="BK237" i="17"/>
  <c r="BJ237" i="17"/>
  <c r="BI237" i="17"/>
  <c r="BH237" i="17"/>
  <c r="BG237" i="17"/>
  <c r="BF237" i="17"/>
  <c r="BE237" i="17"/>
  <c r="BD237" i="17"/>
  <c r="BC237" i="17"/>
  <c r="BB237" i="17"/>
  <c r="BA237" i="17"/>
  <c r="AZ237" i="17"/>
  <c r="AY237" i="17"/>
  <c r="AX237" i="17"/>
  <c r="AW237" i="17"/>
  <c r="AV237" i="17"/>
  <c r="BQ236" i="17"/>
  <c r="BP236" i="17"/>
  <c r="BO236" i="17"/>
  <c r="BN236" i="17"/>
  <c r="BM236" i="17"/>
  <c r="BL236" i="17"/>
  <c r="BK236" i="17"/>
  <c r="BJ236" i="17"/>
  <c r="BI236" i="17"/>
  <c r="BH236" i="17"/>
  <c r="BG236" i="17"/>
  <c r="BF236" i="17"/>
  <c r="BE236" i="17"/>
  <c r="BD236" i="17"/>
  <c r="BC236" i="17"/>
  <c r="BB236" i="17"/>
  <c r="BA236" i="17"/>
  <c r="AZ236" i="17"/>
  <c r="AY236" i="17"/>
  <c r="AX236" i="17"/>
  <c r="AW236" i="17"/>
  <c r="AV236" i="17"/>
  <c r="BQ235" i="17"/>
  <c r="BP235" i="17"/>
  <c r="BO235" i="17"/>
  <c r="BN235" i="17"/>
  <c r="BM235" i="17"/>
  <c r="BL235" i="17"/>
  <c r="BK235" i="17"/>
  <c r="BJ235" i="17"/>
  <c r="BI235" i="17"/>
  <c r="BH235" i="17"/>
  <c r="BG235" i="17"/>
  <c r="BF235" i="17"/>
  <c r="BE235" i="17"/>
  <c r="BD235" i="17"/>
  <c r="BC235" i="17"/>
  <c r="BB235" i="17"/>
  <c r="BA235" i="17"/>
  <c r="AZ235" i="17"/>
  <c r="AY235" i="17"/>
  <c r="AX235" i="17"/>
  <c r="AW235" i="17"/>
  <c r="AV235" i="17"/>
  <c r="BQ234" i="17"/>
  <c r="BP234" i="17"/>
  <c r="BO234" i="17"/>
  <c r="BN234" i="17"/>
  <c r="BM234" i="17"/>
  <c r="BL234" i="17"/>
  <c r="BK234" i="17"/>
  <c r="BJ234" i="17"/>
  <c r="BI234" i="17"/>
  <c r="BH234" i="17"/>
  <c r="BG234" i="17"/>
  <c r="BF234" i="17"/>
  <c r="BE234" i="17"/>
  <c r="BD234" i="17"/>
  <c r="BC234" i="17"/>
  <c r="BB234" i="17"/>
  <c r="BA234" i="17"/>
  <c r="AZ234" i="17"/>
  <c r="AY234" i="17"/>
  <c r="AX234" i="17"/>
  <c r="AW234" i="17"/>
  <c r="AV234" i="17"/>
  <c r="BQ233" i="17"/>
  <c r="BP233" i="17"/>
  <c r="BO233" i="17"/>
  <c r="BN233" i="17"/>
  <c r="BM233" i="17"/>
  <c r="BL233" i="17"/>
  <c r="BK233" i="17"/>
  <c r="BJ233" i="17"/>
  <c r="BI233" i="17"/>
  <c r="BH233" i="17"/>
  <c r="BG233" i="17"/>
  <c r="BF233" i="17"/>
  <c r="BE233" i="17"/>
  <c r="BD233" i="17"/>
  <c r="BC233" i="17"/>
  <c r="BB233" i="17"/>
  <c r="BA233" i="17"/>
  <c r="AZ233" i="17"/>
  <c r="AY233" i="17"/>
  <c r="AX233" i="17"/>
  <c r="AW233" i="17"/>
  <c r="AV233" i="17"/>
  <c r="BQ232" i="17"/>
  <c r="BP232" i="17"/>
  <c r="BO232" i="17"/>
  <c r="BN232" i="17"/>
  <c r="BM232" i="17"/>
  <c r="BL232" i="17"/>
  <c r="BK232" i="17"/>
  <c r="BJ232" i="17"/>
  <c r="BI232" i="17"/>
  <c r="BH232" i="17"/>
  <c r="BG232" i="17"/>
  <c r="BF232" i="17"/>
  <c r="BE232" i="17"/>
  <c r="BD232" i="17"/>
  <c r="BC232" i="17"/>
  <c r="BB232" i="17"/>
  <c r="BA232" i="17"/>
  <c r="AZ232" i="17"/>
  <c r="AY232" i="17"/>
  <c r="AX232" i="17"/>
  <c r="AW232" i="17"/>
  <c r="AV232" i="17"/>
  <c r="BQ231" i="17"/>
  <c r="BP231" i="17"/>
  <c r="BO231" i="17"/>
  <c r="BN231" i="17"/>
  <c r="BM231" i="17"/>
  <c r="BL231" i="17"/>
  <c r="BK231" i="17"/>
  <c r="BJ231" i="17"/>
  <c r="BI231" i="17"/>
  <c r="BH231" i="17"/>
  <c r="BG231" i="17"/>
  <c r="BF231" i="17"/>
  <c r="BE231" i="17"/>
  <c r="BD231" i="17"/>
  <c r="BC231" i="17"/>
  <c r="BB231" i="17"/>
  <c r="BA231" i="17"/>
  <c r="AZ231" i="17"/>
  <c r="AY231" i="17"/>
  <c r="AX231" i="17"/>
  <c r="AW231" i="17"/>
  <c r="AV231" i="17"/>
  <c r="BQ230" i="17"/>
  <c r="BP230" i="17"/>
  <c r="BO230" i="17"/>
  <c r="BN230" i="17"/>
  <c r="BM230" i="17"/>
  <c r="BL230" i="17"/>
  <c r="BK230" i="17"/>
  <c r="BJ230" i="17"/>
  <c r="BI230" i="17"/>
  <c r="BH230" i="17"/>
  <c r="BG230" i="17"/>
  <c r="BF230" i="17"/>
  <c r="BE230" i="17"/>
  <c r="BD230" i="17"/>
  <c r="BC230" i="17"/>
  <c r="BB230" i="17"/>
  <c r="BA230" i="17"/>
  <c r="AZ230" i="17"/>
  <c r="AY230" i="17"/>
  <c r="AX230" i="17"/>
  <c r="AW230" i="17"/>
  <c r="AV230" i="17"/>
  <c r="BQ229" i="17"/>
  <c r="BP229" i="17"/>
  <c r="BO229" i="17"/>
  <c r="BN229" i="17"/>
  <c r="BM229" i="17"/>
  <c r="BL229" i="17"/>
  <c r="BK229" i="17"/>
  <c r="BJ229" i="17"/>
  <c r="BI229" i="17"/>
  <c r="BH229" i="17"/>
  <c r="BG229" i="17"/>
  <c r="BF229" i="17"/>
  <c r="BE229" i="17"/>
  <c r="BD229" i="17"/>
  <c r="BC229" i="17"/>
  <c r="BB229" i="17"/>
  <c r="BA229" i="17"/>
  <c r="AZ229" i="17"/>
  <c r="AY229" i="17"/>
  <c r="AX229" i="17"/>
  <c r="AW229" i="17"/>
  <c r="AV229" i="17"/>
  <c r="BQ228" i="17"/>
  <c r="BP228" i="17"/>
  <c r="BO228" i="17"/>
  <c r="BN228" i="17"/>
  <c r="BM228" i="17"/>
  <c r="BL228" i="17"/>
  <c r="BK228" i="17"/>
  <c r="BJ228" i="17"/>
  <c r="BI228" i="17"/>
  <c r="BH228" i="17"/>
  <c r="BG228" i="17"/>
  <c r="BF228" i="17"/>
  <c r="BE228" i="17"/>
  <c r="BD228" i="17"/>
  <c r="BC228" i="17"/>
  <c r="BB228" i="17"/>
  <c r="BA228" i="17"/>
  <c r="AZ228" i="17"/>
  <c r="AY228" i="17"/>
  <c r="AX228" i="17"/>
  <c r="AW228" i="17"/>
  <c r="AV228" i="17"/>
  <c r="BQ227" i="17"/>
  <c r="BP227" i="17"/>
  <c r="BO227" i="17"/>
  <c r="BN227" i="17"/>
  <c r="BM227" i="17"/>
  <c r="BL227" i="17"/>
  <c r="BK227" i="17"/>
  <c r="BJ227" i="17"/>
  <c r="BI227" i="17"/>
  <c r="BH227" i="17"/>
  <c r="BG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BQ226" i="17"/>
  <c r="BP226" i="17"/>
  <c r="BO226" i="17"/>
  <c r="BN226" i="17"/>
  <c r="BM226" i="17"/>
  <c r="BL226" i="17"/>
  <c r="BK226" i="17"/>
  <c r="BJ226" i="17"/>
  <c r="BI226" i="17"/>
  <c r="BH226" i="17"/>
  <c r="BG226" i="17"/>
  <c r="BF226" i="17"/>
  <c r="BE226" i="17"/>
  <c r="BD226" i="17"/>
  <c r="BC226" i="17"/>
  <c r="BB226" i="17"/>
  <c r="BA226" i="17"/>
  <c r="AZ226" i="17"/>
  <c r="AY226" i="17"/>
  <c r="AX226" i="17"/>
  <c r="AW226" i="17"/>
  <c r="AV226" i="17"/>
  <c r="BQ225" i="17"/>
  <c r="BP225" i="17"/>
  <c r="BO225" i="17"/>
  <c r="BN225" i="17"/>
  <c r="BM225" i="17"/>
  <c r="BL225" i="17"/>
  <c r="BK225" i="17"/>
  <c r="BJ225" i="17"/>
  <c r="BI225" i="17"/>
  <c r="BH225" i="17"/>
  <c r="BG225" i="17"/>
  <c r="BF225" i="17"/>
  <c r="BE225" i="17"/>
  <c r="BD225" i="17"/>
  <c r="BC225" i="17"/>
  <c r="BB225" i="17"/>
  <c r="BA225" i="17"/>
  <c r="AZ225" i="17"/>
  <c r="AY225" i="17"/>
  <c r="AX225" i="17"/>
  <c r="AW225" i="17"/>
  <c r="AV225" i="17"/>
  <c r="BQ224" i="17"/>
  <c r="BP224" i="17"/>
  <c r="BO224" i="17"/>
  <c r="BN224" i="17"/>
  <c r="BM224" i="17"/>
  <c r="BL224" i="17"/>
  <c r="BK224" i="17"/>
  <c r="BJ224" i="17"/>
  <c r="BI224" i="17"/>
  <c r="BH224" i="17"/>
  <c r="BG224" i="17"/>
  <c r="BF224" i="17"/>
  <c r="BE224" i="17"/>
  <c r="BD224" i="17"/>
  <c r="BC224" i="17"/>
  <c r="BB224" i="17"/>
  <c r="BA224" i="17"/>
  <c r="AZ224" i="17"/>
  <c r="AY224" i="17"/>
  <c r="AX224" i="17"/>
  <c r="AW224" i="17"/>
  <c r="AV224" i="17"/>
  <c r="BQ223" i="17"/>
  <c r="BP223" i="17"/>
  <c r="BO223" i="17"/>
  <c r="BN223" i="17"/>
  <c r="BM223" i="17"/>
  <c r="BL223" i="17"/>
  <c r="BK223" i="17"/>
  <c r="BJ223" i="17"/>
  <c r="BI223" i="17"/>
  <c r="BH223" i="17"/>
  <c r="BG223" i="17"/>
  <c r="BF223" i="17"/>
  <c r="BE223" i="17"/>
  <c r="BD223" i="17"/>
  <c r="BC223" i="17"/>
  <c r="BB223" i="17"/>
  <c r="BA223" i="17"/>
  <c r="AZ223" i="17"/>
  <c r="AY223" i="17"/>
  <c r="AX223" i="17"/>
  <c r="AW223" i="17"/>
  <c r="AV223" i="17"/>
  <c r="BQ222" i="17"/>
  <c r="BP222" i="17"/>
  <c r="BO222" i="17"/>
  <c r="BN222" i="17"/>
  <c r="BM222" i="17"/>
  <c r="BL222" i="17"/>
  <c r="BK222" i="17"/>
  <c r="BJ222" i="17"/>
  <c r="BI222" i="17"/>
  <c r="BH222" i="17"/>
  <c r="BG222" i="17"/>
  <c r="BF222" i="17"/>
  <c r="BE222" i="17"/>
  <c r="BD222" i="17"/>
  <c r="BC222" i="17"/>
  <c r="BB222" i="17"/>
  <c r="BA222" i="17"/>
  <c r="AZ222" i="17"/>
  <c r="AY222" i="17"/>
  <c r="AX222" i="17"/>
  <c r="AW222" i="17"/>
  <c r="AV222" i="17"/>
  <c r="BQ221" i="17"/>
  <c r="BP221" i="17"/>
  <c r="BO221" i="17"/>
  <c r="BN221" i="17"/>
  <c r="BM221" i="17"/>
  <c r="BL221" i="17"/>
  <c r="BK221" i="17"/>
  <c r="BJ221" i="17"/>
  <c r="BI221" i="17"/>
  <c r="BH221" i="17"/>
  <c r="BG221" i="17"/>
  <c r="BF221" i="17"/>
  <c r="BE221" i="17"/>
  <c r="BD221" i="17"/>
  <c r="BC221" i="17"/>
  <c r="BB221" i="17"/>
  <c r="BA221" i="17"/>
  <c r="AZ221" i="17"/>
  <c r="AY221" i="17"/>
  <c r="AX221" i="17"/>
  <c r="AW221" i="17"/>
  <c r="AV221" i="17"/>
  <c r="BQ220" i="17"/>
  <c r="BP220" i="17"/>
  <c r="BO220" i="17"/>
  <c r="BN220" i="17"/>
  <c r="BM220" i="17"/>
  <c r="BL220" i="17"/>
  <c r="BK220" i="17"/>
  <c r="BJ220" i="17"/>
  <c r="BI220" i="17"/>
  <c r="BH220" i="17"/>
  <c r="BG220" i="17"/>
  <c r="BF220" i="17"/>
  <c r="BE220" i="17"/>
  <c r="BD220" i="17"/>
  <c r="BC220" i="17"/>
  <c r="BB220" i="17"/>
  <c r="BA220" i="17"/>
  <c r="AZ220" i="17"/>
  <c r="AY220" i="17"/>
  <c r="AX220" i="17"/>
  <c r="AW220" i="17"/>
  <c r="AV220" i="17"/>
  <c r="BQ219" i="17"/>
  <c r="BP219" i="17"/>
  <c r="BO219" i="17"/>
  <c r="BN219" i="17"/>
  <c r="BM219" i="17"/>
  <c r="BL219" i="17"/>
  <c r="BK219" i="17"/>
  <c r="BJ219" i="17"/>
  <c r="BI219" i="17"/>
  <c r="BH219" i="17"/>
  <c r="BG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BQ218" i="17"/>
  <c r="BP218" i="17"/>
  <c r="BO218" i="17"/>
  <c r="BN218" i="17"/>
  <c r="BM218" i="17"/>
  <c r="BL218" i="17"/>
  <c r="BK218" i="17"/>
  <c r="BJ218" i="17"/>
  <c r="BI218" i="17"/>
  <c r="BH218" i="17"/>
  <c r="BG218" i="17"/>
  <c r="BF218" i="17"/>
  <c r="BE218" i="17"/>
  <c r="BD218" i="17"/>
  <c r="BC218" i="17"/>
  <c r="BB218" i="17"/>
  <c r="BA218" i="17"/>
  <c r="AZ218" i="17"/>
  <c r="AY218" i="17"/>
  <c r="AX218" i="17"/>
  <c r="AW218" i="17"/>
  <c r="AV218" i="17"/>
  <c r="BQ217" i="17"/>
  <c r="BP217" i="17"/>
  <c r="BO217" i="17"/>
  <c r="BN217" i="17"/>
  <c r="BM217" i="17"/>
  <c r="BL217" i="17"/>
  <c r="BK217" i="17"/>
  <c r="BJ217" i="17"/>
  <c r="BI217" i="17"/>
  <c r="BH217" i="17"/>
  <c r="BG217" i="17"/>
  <c r="BF217" i="17"/>
  <c r="BE217" i="17"/>
  <c r="BD217" i="17"/>
  <c r="BC217" i="17"/>
  <c r="BB217" i="17"/>
  <c r="BA217" i="17"/>
  <c r="AZ217" i="17"/>
  <c r="AY217" i="17"/>
  <c r="AX217" i="17"/>
  <c r="AW217" i="17"/>
  <c r="AV217" i="17"/>
  <c r="BQ216" i="17"/>
  <c r="BP216" i="17"/>
  <c r="BO216" i="17"/>
  <c r="BN216" i="17"/>
  <c r="BM216" i="17"/>
  <c r="BL216" i="17"/>
  <c r="BK216" i="17"/>
  <c r="BJ216" i="17"/>
  <c r="BI216" i="17"/>
  <c r="BH216" i="17"/>
  <c r="BG216" i="17"/>
  <c r="BF216" i="17"/>
  <c r="BE216" i="17"/>
  <c r="BD216" i="17"/>
  <c r="BC216" i="17"/>
  <c r="BB216" i="17"/>
  <c r="BA216" i="17"/>
  <c r="AZ216" i="17"/>
  <c r="AY216" i="17"/>
  <c r="AX216" i="17"/>
  <c r="AW216" i="17"/>
  <c r="AV216" i="17"/>
  <c r="BQ215" i="17"/>
  <c r="BP215" i="17"/>
  <c r="BO215" i="17"/>
  <c r="BN215" i="17"/>
  <c r="BM215" i="17"/>
  <c r="BL215" i="17"/>
  <c r="BK215" i="17"/>
  <c r="BJ215" i="17"/>
  <c r="BI215" i="17"/>
  <c r="BH215" i="17"/>
  <c r="BG215" i="17"/>
  <c r="BF215" i="17"/>
  <c r="BE215" i="17"/>
  <c r="BD215" i="17"/>
  <c r="BC215" i="17"/>
  <c r="BB215" i="17"/>
  <c r="BA215" i="17"/>
  <c r="AZ215" i="17"/>
  <c r="AY215" i="17"/>
  <c r="AX215" i="17"/>
  <c r="AW215" i="17"/>
  <c r="AV215" i="17"/>
  <c r="BQ214" i="17"/>
  <c r="BP214" i="17"/>
  <c r="BO214" i="17"/>
  <c r="BN214" i="17"/>
  <c r="BM214" i="17"/>
  <c r="BL214" i="17"/>
  <c r="BK214" i="17"/>
  <c r="BJ214" i="17"/>
  <c r="BI214" i="17"/>
  <c r="BH214" i="17"/>
  <c r="BG214" i="17"/>
  <c r="BF214" i="17"/>
  <c r="BE214" i="17"/>
  <c r="BD214" i="17"/>
  <c r="BC214" i="17"/>
  <c r="BB214" i="17"/>
  <c r="BA214" i="17"/>
  <c r="AZ214" i="17"/>
  <c r="AY214" i="17"/>
  <c r="AX214" i="17"/>
  <c r="AW214" i="17"/>
  <c r="AV214" i="17"/>
  <c r="BQ213" i="17"/>
  <c r="BP213" i="17"/>
  <c r="BO213" i="17"/>
  <c r="BN213" i="17"/>
  <c r="BM213" i="17"/>
  <c r="BL213" i="17"/>
  <c r="BK213" i="17"/>
  <c r="BJ213" i="17"/>
  <c r="BI213" i="17"/>
  <c r="BH213" i="17"/>
  <c r="BG213" i="17"/>
  <c r="BF213" i="17"/>
  <c r="BE213" i="17"/>
  <c r="BD213" i="17"/>
  <c r="BC213" i="17"/>
  <c r="BB213" i="17"/>
  <c r="BA213" i="17"/>
  <c r="AZ213" i="17"/>
  <c r="AY213" i="17"/>
  <c r="AX213" i="17"/>
  <c r="AW213" i="17"/>
  <c r="AV213" i="17"/>
  <c r="BQ212" i="17"/>
  <c r="BP212" i="17"/>
  <c r="BO212" i="17"/>
  <c r="BN212" i="17"/>
  <c r="BM212" i="17"/>
  <c r="BL212" i="17"/>
  <c r="BK212" i="17"/>
  <c r="BJ212" i="17"/>
  <c r="BI212" i="17"/>
  <c r="BH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BQ211" i="17"/>
  <c r="BP211" i="17"/>
  <c r="BO211" i="17"/>
  <c r="BN211" i="17"/>
  <c r="BM211" i="17"/>
  <c r="BL211" i="17"/>
  <c r="BK211" i="17"/>
  <c r="BJ211" i="17"/>
  <c r="BI211" i="17"/>
  <c r="BH211" i="17"/>
  <c r="BG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BQ210" i="17"/>
  <c r="BP210" i="17"/>
  <c r="BO210" i="17"/>
  <c r="BN210" i="17"/>
  <c r="BM210" i="17"/>
  <c r="BL210" i="17"/>
  <c r="BK210" i="17"/>
  <c r="BJ210" i="17"/>
  <c r="BI210" i="17"/>
  <c r="BH210" i="17"/>
  <c r="BG210" i="17"/>
  <c r="BF210" i="17"/>
  <c r="BE210" i="17"/>
  <c r="BD210" i="17"/>
  <c r="BC210" i="17"/>
  <c r="BB210" i="17"/>
  <c r="BA210" i="17"/>
  <c r="AZ210" i="17"/>
  <c r="AY210" i="17"/>
  <c r="AX210" i="17"/>
  <c r="AW210" i="17"/>
  <c r="AV210" i="17"/>
  <c r="BQ209" i="17"/>
  <c r="BP209" i="17"/>
  <c r="BO209" i="17"/>
  <c r="BN209" i="17"/>
  <c r="BM209" i="17"/>
  <c r="BL209" i="17"/>
  <c r="BK209" i="17"/>
  <c r="BJ209" i="17"/>
  <c r="BI209" i="17"/>
  <c r="BH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BQ208" i="17"/>
  <c r="BP208" i="17"/>
  <c r="BO208" i="17"/>
  <c r="BN208" i="17"/>
  <c r="BM208" i="17"/>
  <c r="BL208" i="17"/>
  <c r="BK208" i="17"/>
  <c r="BJ208" i="17"/>
  <c r="BI208" i="17"/>
  <c r="BH208" i="17"/>
  <c r="BG208" i="17"/>
  <c r="BF208" i="17"/>
  <c r="BE208" i="17"/>
  <c r="BD208" i="17"/>
  <c r="BC208" i="17"/>
  <c r="BB208" i="17"/>
  <c r="BA208" i="17"/>
  <c r="AZ208" i="17"/>
  <c r="AY208" i="17"/>
  <c r="AX208" i="17"/>
  <c r="AW208" i="17"/>
  <c r="AV208" i="17"/>
  <c r="BQ207" i="17"/>
  <c r="BP207" i="17"/>
  <c r="BO207" i="17"/>
  <c r="BN207" i="17"/>
  <c r="BM207" i="17"/>
  <c r="BL207" i="17"/>
  <c r="BK207" i="17"/>
  <c r="BJ207" i="17"/>
  <c r="BI207" i="17"/>
  <c r="BH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BQ206" i="17"/>
  <c r="BP206" i="17"/>
  <c r="BO206" i="17"/>
  <c r="BN206" i="17"/>
  <c r="BM206" i="17"/>
  <c r="BL206" i="17"/>
  <c r="BK206" i="17"/>
  <c r="BJ206" i="17"/>
  <c r="BI206" i="17"/>
  <c r="BH206" i="17"/>
  <c r="BG206" i="17"/>
  <c r="BF206" i="17"/>
  <c r="BE206" i="17"/>
  <c r="BD206" i="17"/>
  <c r="BC206" i="17"/>
  <c r="BB206" i="17"/>
  <c r="BA206" i="17"/>
  <c r="AZ206" i="17"/>
  <c r="AY206" i="17"/>
  <c r="AX206" i="17"/>
  <c r="AW206" i="17"/>
  <c r="AV206" i="17"/>
  <c r="BQ205" i="17"/>
  <c r="BP205" i="17"/>
  <c r="BO205" i="17"/>
  <c r="BN205" i="17"/>
  <c r="BM205" i="17"/>
  <c r="BL205" i="17"/>
  <c r="BK205" i="17"/>
  <c r="BJ205" i="17"/>
  <c r="BI205" i="17"/>
  <c r="BH205" i="17"/>
  <c r="BG205" i="17"/>
  <c r="BF205" i="17"/>
  <c r="BE205" i="17"/>
  <c r="BD205" i="17"/>
  <c r="BC205" i="17"/>
  <c r="BB205" i="17"/>
  <c r="BA205" i="17"/>
  <c r="AZ205" i="17"/>
  <c r="AY205" i="17"/>
  <c r="AX205" i="17"/>
  <c r="AW205" i="17"/>
  <c r="AV205" i="17"/>
  <c r="H29" i="17"/>
  <c r="H26" i="17"/>
  <c r="E8" i="17"/>
  <c r="AX205" i="19"/>
  <c r="B2" i="4" a="1"/>
  <c r="B2" i="4" s="1"/>
  <c r="B2" i="13" a="1"/>
  <c r="B2" i="13" s="1"/>
  <c r="B2" i="14" a="1"/>
  <c r="B2" i="14" s="1"/>
  <c r="B2" i="15" a="1"/>
  <c r="B2" i="15" s="1"/>
  <c r="B2" i="16" a="1"/>
  <c r="B2" i="16" s="1"/>
  <c r="B2" i="19" a="1"/>
  <c r="B2" i="19" s="1"/>
  <c r="B2" i="17" a="1"/>
  <c r="B2" i="17" s="1"/>
  <c r="H206" i="17" s="1"/>
  <c r="AV9" i="16" a="1"/>
  <c r="AV9" i="16" s="1"/>
  <c r="BP205" i="19"/>
  <c r="BN205" i="19"/>
  <c r="BL205" i="19"/>
  <c r="BJ205" i="19"/>
  <c r="BH205" i="19"/>
  <c r="BF205" i="19"/>
  <c r="BD205" i="19"/>
  <c r="BB205" i="19"/>
  <c r="AV205" i="19"/>
  <c r="H66" i="19"/>
  <c r="H63" i="19"/>
  <c r="H60" i="19"/>
  <c r="H57" i="19"/>
  <c r="H54" i="19"/>
  <c r="H51" i="19"/>
  <c r="H48" i="19"/>
  <c r="H45" i="19"/>
  <c r="H42" i="19"/>
  <c r="H39" i="19"/>
  <c r="H36" i="19"/>
  <c r="H33" i="19"/>
  <c r="H30" i="19"/>
  <c r="H29" i="19"/>
  <c r="H27" i="19"/>
  <c r="H26" i="19"/>
  <c r="AD20" i="19" a="1"/>
  <c r="AD20" i="19" s="1"/>
  <c r="E20" i="19" s="1"/>
  <c r="AD19" i="19" a="1"/>
  <c r="AD19" i="19" s="1"/>
  <c r="E19" i="19" s="1"/>
  <c r="AD18" i="19" a="1"/>
  <c r="AD18" i="19" s="1"/>
  <c r="E18" i="19" s="1"/>
  <c r="AD17" i="19" a="1"/>
  <c r="AD17" i="19" s="1"/>
  <c r="E17" i="19" s="1"/>
  <c r="AD16" i="19" a="1"/>
  <c r="AD16" i="19" s="1"/>
  <c r="E16" i="19" s="1"/>
  <c r="AD15" i="19" a="1"/>
  <c r="AD15" i="19" s="1"/>
  <c r="E15" i="19" s="1"/>
  <c r="AD14" i="19" a="1"/>
  <c r="AD14" i="19" s="1"/>
  <c r="E14" i="19" s="1"/>
  <c r="AD13" i="19" a="1"/>
  <c r="AD13" i="19" s="1"/>
  <c r="E13" i="19" s="1"/>
  <c r="AD12" i="19" a="1"/>
  <c r="AD12" i="19" s="1"/>
  <c r="E12" i="19" s="1"/>
  <c r="AD11" i="19" a="1"/>
  <c r="AD11" i="19" s="1"/>
  <c r="AD10" i="19" a="1"/>
  <c r="AD10" i="19" s="1"/>
  <c r="E10" i="19" s="1"/>
  <c r="AD9" i="19" a="1"/>
  <c r="AD9" i="19" s="1"/>
  <c r="BG208" i="19" s="1"/>
  <c r="E8" i="19"/>
  <c r="AN3" i="19"/>
  <c r="AG3" i="19"/>
  <c r="AB3" i="19"/>
  <c r="AN2" i="19"/>
  <c r="AG2" i="19"/>
  <c r="J2" i="19"/>
  <c r="H33" i="17"/>
  <c r="H41" i="20" l="1"/>
  <c r="AV196" i="20"/>
  <c r="BD196" i="20"/>
  <c r="H53" i="20"/>
  <c r="BF196" i="20"/>
  <c r="BK196" i="20"/>
  <c r="H56" i="20"/>
  <c r="BM196" i="20"/>
  <c r="BN196" i="20"/>
  <c r="BO196" i="20"/>
  <c r="BB196" i="20"/>
  <c r="H59" i="20"/>
  <c r="H47" i="20"/>
  <c r="H35" i="20"/>
  <c r="H62" i="20"/>
  <c r="H32" i="20"/>
  <c r="H44" i="20"/>
  <c r="H65" i="20"/>
  <c r="H38" i="20"/>
  <c r="E9" i="20"/>
  <c r="H50" i="20"/>
  <c r="BP196" i="20"/>
  <c r="BH196" i="20"/>
  <c r="AZ196" i="20"/>
  <c r="AE196" i="20" a="1"/>
  <c r="AE196" i="20" s="1"/>
  <c r="BJ196" i="20"/>
  <c r="BA196" i="20"/>
  <c r="D197" i="20"/>
  <c r="BI196" i="20"/>
  <c r="AY196" i="20"/>
  <c r="BQ196" i="20"/>
  <c r="BG196" i="20"/>
  <c r="AX196" i="20"/>
  <c r="BL196" i="20"/>
  <c r="BC196" i="20"/>
  <c r="AS196" i="20" a="1"/>
  <c r="AS196" i="20" s="1"/>
  <c r="BE196" i="20"/>
  <c r="BL242" i="19"/>
  <c r="BD242" i="19"/>
  <c r="AV242" i="19"/>
  <c r="BJ241" i="19"/>
  <c r="BB241" i="19"/>
  <c r="BP240" i="19"/>
  <c r="BH240" i="19"/>
  <c r="AZ240" i="19"/>
  <c r="BN239" i="19"/>
  <c r="BF239" i="19"/>
  <c r="AX239" i="19"/>
  <c r="BL238" i="19"/>
  <c r="BC238" i="19"/>
  <c r="BP237" i="19"/>
  <c r="BG237" i="19"/>
  <c r="AW237" i="19"/>
  <c r="BJ236" i="19"/>
  <c r="BA236" i="19"/>
  <c r="BN235" i="19"/>
  <c r="BE235" i="19"/>
  <c r="AV235" i="19"/>
  <c r="BI234" i="19"/>
  <c r="AY234" i="19"/>
  <c r="BL233" i="19"/>
  <c r="BC233" i="19"/>
  <c r="BP232" i="19"/>
  <c r="BG232" i="19"/>
  <c r="AX232" i="19"/>
  <c r="BK231" i="19"/>
  <c r="BA231" i="19"/>
  <c r="BN230" i="19"/>
  <c r="BE230" i="19"/>
  <c r="AV230" i="19"/>
  <c r="BI229" i="19"/>
  <c r="AZ229" i="19"/>
  <c r="BM228" i="19"/>
  <c r="BC228" i="19"/>
  <c r="BP227" i="19"/>
  <c r="BG227" i="19"/>
  <c r="AX227" i="19"/>
  <c r="BK226" i="19"/>
  <c r="BB226" i="19"/>
  <c r="BO225" i="19"/>
  <c r="BE225" i="19"/>
  <c r="AV225" i="19"/>
  <c r="BI224" i="19"/>
  <c r="AZ224" i="19"/>
  <c r="BM223" i="19"/>
  <c r="BD223" i="19"/>
  <c r="BQ222" i="19"/>
  <c r="BG222" i="19"/>
  <c r="AX222" i="19"/>
  <c r="BK221" i="19"/>
  <c r="BB221" i="19"/>
  <c r="BO220" i="19"/>
  <c r="BF220" i="19"/>
  <c r="AW220" i="19"/>
  <c r="BI219" i="19"/>
  <c r="AZ219" i="19"/>
  <c r="BM218" i="19"/>
  <c r="BD218" i="19"/>
  <c r="BQ217" i="19"/>
  <c r="BH217" i="19"/>
  <c r="AY217" i="19"/>
  <c r="BK216" i="19"/>
  <c r="BB216" i="19"/>
  <c r="BO215" i="19"/>
  <c r="BF215" i="19"/>
  <c r="AW215" i="19"/>
  <c r="BJ214" i="19"/>
  <c r="BA214" i="19"/>
  <c r="BM213" i="19"/>
  <c r="BD213" i="19"/>
  <c r="BQ212" i="19"/>
  <c r="BH212" i="19"/>
  <c r="AY212" i="19"/>
  <c r="BL211" i="19"/>
  <c r="BC211" i="19"/>
  <c r="BN210" i="19"/>
  <c r="BC210" i="19"/>
  <c r="BL209" i="19"/>
  <c r="AW209" i="19"/>
  <c r="BK242" i="19"/>
  <c r="BC242" i="19"/>
  <c r="BQ241" i="19"/>
  <c r="BI241" i="19"/>
  <c r="BA241" i="19"/>
  <c r="BO240" i="19"/>
  <c r="BG240" i="19"/>
  <c r="AY240" i="19"/>
  <c r="BM239" i="19"/>
  <c r="BE239" i="19"/>
  <c r="AW239" i="19"/>
  <c r="BK238" i="19"/>
  <c r="BB238" i="19"/>
  <c r="BO237" i="19"/>
  <c r="BE237" i="19"/>
  <c r="AV237" i="19"/>
  <c r="BI236" i="19"/>
  <c r="AZ236" i="19"/>
  <c r="BM235" i="19"/>
  <c r="BD235" i="19"/>
  <c r="BQ234" i="19"/>
  <c r="BG234" i="19"/>
  <c r="AX234" i="19"/>
  <c r="BK233" i="19"/>
  <c r="BB233" i="19"/>
  <c r="BO232" i="19"/>
  <c r="BF232" i="19"/>
  <c r="AW232" i="19"/>
  <c r="BI231" i="19"/>
  <c r="AZ231" i="19"/>
  <c r="BM230" i="19"/>
  <c r="BD230" i="19"/>
  <c r="BQ229" i="19"/>
  <c r="BH229" i="19"/>
  <c r="AY229" i="19"/>
  <c r="BK228" i="19"/>
  <c r="BB228" i="19"/>
  <c r="BO227" i="19"/>
  <c r="BF227" i="19"/>
  <c r="AW227" i="19"/>
  <c r="BJ226" i="19"/>
  <c r="BA226" i="19"/>
  <c r="BM225" i="19"/>
  <c r="BD225" i="19"/>
  <c r="BQ224" i="19"/>
  <c r="BH224" i="19"/>
  <c r="AY224" i="19"/>
  <c r="BL223" i="19"/>
  <c r="BC223" i="19"/>
  <c r="BO222" i="19"/>
  <c r="BF222" i="19"/>
  <c r="AW222" i="19"/>
  <c r="BJ221" i="19"/>
  <c r="BA221" i="19"/>
  <c r="BN220" i="19"/>
  <c r="BE220" i="19"/>
  <c r="BQ219" i="19"/>
  <c r="BH219" i="19"/>
  <c r="AY219" i="19"/>
  <c r="BL218" i="19"/>
  <c r="BC218" i="19"/>
  <c r="BP217" i="19"/>
  <c r="BG217" i="19"/>
  <c r="AW217" i="19"/>
  <c r="BJ216" i="19"/>
  <c r="BA216" i="19"/>
  <c r="BN215" i="19"/>
  <c r="BE215" i="19"/>
  <c r="AV215" i="19"/>
  <c r="BI214" i="19"/>
  <c r="AY214" i="19"/>
  <c r="BL213" i="19"/>
  <c r="BC213" i="19"/>
  <c r="BP212" i="19"/>
  <c r="BG212" i="19"/>
  <c r="AX212" i="19"/>
  <c r="BK211" i="19"/>
  <c r="BA211" i="19"/>
  <c r="BL210" i="19"/>
  <c r="BA210" i="19"/>
  <c r="BJ209" i="19"/>
  <c r="AV209" i="19"/>
  <c r="BJ242" i="19"/>
  <c r="BB242" i="19"/>
  <c r="BP241" i="19"/>
  <c r="BH241" i="19"/>
  <c r="AZ241" i="19"/>
  <c r="BN240" i="19"/>
  <c r="BF240" i="19"/>
  <c r="AX240" i="19"/>
  <c r="BL239" i="19"/>
  <c r="BD239" i="19"/>
  <c r="AV239" i="19"/>
  <c r="BJ238" i="19"/>
  <c r="BA238" i="19"/>
  <c r="BM237" i="19"/>
  <c r="BD237" i="19"/>
  <c r="BQ236" i="19"/>
  <c r="BH236" i="19"/>
  <c r="AY236" i="19"/>
  <c r="BL235" i="19"/>
  <c r="BC235" i="19"/>
  <c r="BO234" i="19"/>
  <c r="BF234" i="19"/>
  <c r="AW234" i="19"/>
  <c r="BJ233" i="19"/>
  <c r="BA233" i="19"/>
  <c r="BN232" i="19"/>
  <c r="BE232" i="19"/>
  <c r="BQ231" i="19"/>
  <c r="BH231" i="19"/>
  <c r="AY231" i="19"/>
  <c r="BL230" i="19"/>
  <c r="BC230" i="19"/>
  <c r="BP229" i="19"/>
  <c r="BG229" i="19"/>
  <c r="AW229" i="19"/>
  <c r="BJ228" i="19"/>
  <c r="BA228" i="19"/>
  <c r="BN227" i="19"/>
  <c r="BE227" i="19"/>
  <c r="AV227" i="19"/>
  <c r="BI226" i="19"/>
  <c r="AY226" i="19"/>
  <c r="BL225" i="19"/>
  <c r="BC225" i="19"/>
  <c r="BP224" i="19"/>
  <c r="BG224" i="19"/>
  <c r="AX224" i="19"/>
  <c r="BK223" i="19"/>
  <c r="BA223" i="19"/>
  <c r="BN222" i="19"/>
  <c r="BE222" i="19"/>
  <c r="AV222" i="19"/>
  <c r="BI221" i="19"/>
  <c r="AZ221" i="19"/>
  <c r="BM220" i="19"/>
  <c r="BC220" i="19"/>
  <c r="BP219" i="19"/>
  <c r="BG219" i="19"/>
  <c r="AX219" i="19"/>
  <c r="BK218" i="19"/>
  <c r="BB218" i="19"/>
  <c r="BO217" i="19"/>
  <c r="BE217" i="19"/>
  <c r="AV217" i="19"/>
  <c r="BI216" i="19"/>
  <c r="AZ216" i="19"/>
  <c r="BM215" i="19"/>
  <c r="BD215" i="19"/>
  <c r="BQ214" i="19"/>
  <c r="BG214" i="19"/>
  <c r="AX214" i="19"/>
  <c r="BK213" i="19"/>
  <c r="BB213" i="19"/>
  <c r="BO212" i="19"/>
  <c r="BF212" i="19"/>
  <c r="AW212" i="19"/>
  <c r="BI211" i="19"/>
  <c r="AZ211" i="19"/>
  <c r="BK210" i="19"/>
  <c r="AY210" i="19"/>
  <c r="BI209" i="19"/>
  <c r="BP208" i="19"/>
  <c r="BQ242" i="19"/>
  <c r="BI242" i="19"/>
  <c r="BA242" i="19"/>
  <c r="BO241" i="19"/>
  <c r="BG241" i="19"/>
  <c r="AY241" i="19"/>
  <c r="BM240" i="19"/>
  <c r="BE240" i="19"/>
  <c r="AW240" i="19"/>
  <c r="BK239" i="19"/>
  <c r="BC239" i="19"/>
  <c r="BQ238" i="19"/>
  <c r="BI238" i="19"/>
  <c r="AY238" i="19"/>
  <c r="BL237" i="19"/>
  <c r="BC237" i="19"/>
  <c r="BP236" i="19"/>
  <c r="BG236" i="19"/>
  <c r="AX236" i="19"/>
  <c r="BK235" i="19"/>
  <c r="BA235" i="19"/>
  <c r="BN234" i="19"/>
  <c r="BE234" i="19"/>
  <c r="AV234" i="19"/>
  <c r="BI233" i="19"/>
  <c r="AZ233" i="19"/>
  <c r="BM232" i="19"/>
  <c r="BC232" i="19"/>
  <c r="BP231" i="19"/>
  <c r="BG231" i="19"/>
  <c r="AX231" i="19"/>
  <c r="BK230" i="19"/>
  <c r="BB230" i="19"/>
  <c r="BO229" i="19"/>
  <c r="BE229" i="19"/>
  <c r="AV229" i="19"/>
  <c r="BI228" i="19"/>
  <c r="AZ228" i="19"/>
  <c r="BM227" i="19"/>
  <c r="BD227" i="19"/>
  <c r="BQ226" i="19"/>
  <c r="BG226" i="19"/>
  <c r="AX226" i="19"/>
  <c r="BK225" i="19"/>
  <c r="BB225" i="19"/>
  <c r="BO224" i="19"/>
  <c r="BF224" i="19"/>
  <c r="AW224" i="19"/>
  <c r="BI223" i="19"/>
  <c r="AZ223" i="19"/>
  <c r="BM222" i="19"/>
  <c r="BD222" i="19"/>
  <c r="BQ221" i="19"/>
  <c r="BH221" i="19"/>
  <c r="AY221" i="19"/>
  <c r="BK220" i="19"/>
  <c r="BB220" i="19"/>
  <c r="BO219" i="19"/>
  <c r="BF219" i="19"/>
  <c r="AW219" i="19"/>
  <c r="BJ218" i="19"/>
  <c r="BA218" i="19"/>
  <c r="BM217" i="19"/>
  <c r="BD217" i="19"/>
  <c r="BQ216" i="19"/>
  <c r="BH216" i="19"/>
  <c r="AY216" i="19"/>
  <c r="BL215" i="19"/>
  <c r="BC215" i="19"/>
  <c r="BO214" i="19"/>
  <c r="BF214" i="19"/>
  <c r="AW214" i="19"/>
  <c r="BJ213" i="19"/>
  <c r="BA213" i="19"/>
  <c r="BN212" i="19"/>
  <c r="BE212" i="19"/>
  <c r="BQ211" i="19"/>
  <c r="BH211" i="19"/>
  <c r="AX211" i="19"/>
  <c r="BJ210" i="19"/>
  <c r="AX210" i="19"/>
  <c r="BG209" i="19"/>
  <c r="BO208" i="19"/>
  <c r="BP242" i="19"/>
  <c r="BH242" i="19"/>
  <c r="AZ242" i="19"/>
  <c r="BN241" i="19"/>
  <c r="BF241" i="19"/>
  <c r="AX241" i="19"/>
  <c r="BL240" i="19"/>
  <c r="BD240" i="19"/>
  <c r="AV240" i="19"/>
  <c r="BJ239" i="19"/>
  <c r="BB239" i="19"/>
  <c r="BP238" i="19"/>
  <c r="BG238" i="19"/>
  <c r="AX238" i="19"/>
  <c r="BK237" i="19"/>
  <c r="BB237" i="19"/>
  <c r="BO236" i="19"/>
  <c r="BF236" i="19"/>
  <c r="AW236" i="19"/>
  <c r="BI235" i="19"/>
  <c r="AZ235" i="19"/>
  <c r="BM234" i="19"/>
  <c r="BD234" i="19"/>
  <c r="BQ233" i="19"/>
  <c r="BH233" i="19"/>
  <c r="AY233" i="19"/>
  <c r="BK232" i="19"/>
  <c r="BB232" i="19"/>
  <c r="BO231" i="19"/>
  <c r="BF231" i="19"/>
  <c r="AW231" i="19"/>
  <c r="BJ230" i="19"/>
  <c r="BA230" i="19"/>
  <c r="BM229" i="19"/>
  <c r="BD229" i="19"/>
  <c r="BQ228" i="19"/>
  <c r="BH228" i="19"/>
  <c r="AY228" i="19"/>
  <c r="BL227" i="19"/>
  <c r="BC227" i="19"/>
  <c r="BO226" i="19"/>
  <c r="BF226" i="19"/>
  <c r="AW226" i="19"/>
  <c r="BJ225" i="19"/>
  <c r="BA225" i="19"/>
  <c r="BN224" i="19"/>
  <c r="BE224" i="19"/>
  <c r="BQ223" i="19"/>
  <c r="BH223" i="19"/>
  <c r="AY223" i="19"/>
  <c r="BL222" i="19"/>
  <c r="BC222" i="19"/>
  <c r="BP221" i="19"/>
  <c r="BG221" i="19"/>
  <c r="AW221" i="19"/>
  <c r="BJ220" i="19"/>
  <c r="BA220" i="19"/>
  <c r="BN219" i="19"/>
  <c r="BE219" i="19"/>
  <c r="AV219" i="19"/>
  <c r="BI218" i="19"/>
  <c r="AY218" i="19"/>
  <c r="BL217" i="19"/>
  <c r="BC217" i="19"/>
  <c r="BP216" i="19"/>
  <c r="BG216" i="19"/>
  <c r="AX216" i="19"/>
  <c r="BK215" i="19"/>
  <c r="BA215" i="19"/>
  <c r="BN214" i="19"/>
  <c r="BE214" i="19"/>
  <c r="AV214" i="19"/>
  <c r="BI213" i="19"/>
  <c r="AZ213" i="19"/>
  <c r="BM212" i="19"/>
  <c r="BC212" i="19"/>
  <c r="BP211" i="19"/>
  <c r="BG211" i="19"/>
  <c r="AW211" i="19"/>
  <c r="BI210" i="19"/>
  <c r="AV210" i="19"/>
  <c r="BE209" i="19"/>
  <c r="BJ208" i="19"/>
  <c r="BO242" i="19"/>
  <c r="BG242" i="19"/>
  <c r="AY242" i="19"/>
  <c r="BM241" i="19"/>
  <c r="BE241" i="19"/>
  <c r="AW241" i="19"/>
  <c r="BK240" i="19"/>
  <c r="BC240" i="19"/>
  <c r="BQ239" i="19"/>
  <c r="BI239" i="19"/>
  <c r="BA239" i="19"/>
  <c r="BO238" i="19"/>
  <c r="BF238" i="19"/>
  <c r="AW238" i="19"/>
  <c r="BJ237" i="19"/>
  <c r="BA237" i="19"/>
  <c r="BN236" i="19"/>
  <c r="BE236" i="19"/>
  <c r="BQ235" i="19"/>
  <c r="BH235" i="19"/>
  <c r="AY235" i="19"/>
  <c r="BL234" i="19"/>
  <c r="BC234" i="19"/>
  <c r="BP233" i="19"/>
  <c r="BG233" i="19"/>
  <c r="AW233" i="19"/>
  <c r="BJ232" i="19"/>
  <c r="BA232" i="19"/>
  <c r="BN231" i="19"/>
  <c r="BE231" i="19"/>
  <c r="AV231" i="19"/>
  <c r="BI230" i="19"/>
  <c r="AY230" i="19"/>
  <c r="BL229" i="19"/>
  <c r="BC229" i="19"/>
  <c r="BP228" i="19"/>
  <c r="BG228" i="19"/>
  <c r="AX228" i="19"/>
  <c r="BK227" i="19"/>
  <c r="BA227" i="19"/>
  <c r="BN226" i="19"/>
  <c r="BE226" i="19"/>
  <c r="AV226" i="19"/>
  <c r="BI225" i="19"/>
  <c r="AZ225" i="19"/>
  <c r="BM224" i="19"/>
  <c r="BC224" i="19"/>
  <c r="BP223" i="19"/>
  <c r="BG223" i="19"/>
  <c r="AX223" i="19"/>
  <c r="BK222" i="19"/>
  <c r="BB222" i="19"/>
  <c r="BO221" i="19"/>
  <c r="BE221" i="19"/>
  <c r="AV221" i="19"/>
  <c r="BI220" i="19"/>
  <c r="AZ220" i="19"/>
  <c r="BM219" i="19"/>
  <c r="BD219" i="19"/>
  <c r="BQ218" i="19"/>
  <c r="BG218" i="19"/>
  <c r="AX218" i="19"/>
  <c r="BK217" i="19"/>
  <c r="BB217" i="19"/>
  <c r="BO216" i="19"/>
  <c r="BF216" i="19"/>
  <c r="AW216" i="19"/>
  <c r="BI215" i="19"/>
  <c r="AZ215" i="19"/>
  <c r="BM214" i="19"/>
  <c r="BD214" i="19"/>
  <c r="BQ213" i="19"/>
  <c r="BH213" i="19"/>
  <c r="AY213" i="19"/>
  <c r="BK212" i="19"/>
  <c r="BB212" i="19"/>
  <c r="BO211" i="19"/>
  <c r="BF211" i="19"/>
  <c r="AV211" i="19"/>
  <c r="BG210" i="19"/>
  <c r="BQ209" i="19"/>
  <c r="BD209" i="19"/>
  <c r="BH208" i="19"/>
  <c r="BN242" i="19"/>
  <c r="BF242" i="19"/>
  <c r="AX242" i="19"/>
  <c r="BL241" i="19"/>
  <c r="BD241" i="19"/>
  <c r="AV241" i="19"/>
  <c r="BJ240" i="19"/>
  <c r="BB240" i="19"/>
  <c r="BP239" i="19"/>
  <c r="BH239" i="19"/>
  <c r="AZ239" i="19"/>
  <c r="BN238" i="19"/>
  <c r="BE238" i="19"/>
  <c r="AV238" i="19"/>
  <c r="BI237" i="19"/>
  <c r="AZ237" i="19"/>
  <c r="BM236" i="19"/>
  <c r="BC236" i="19"/>
  <c r="BP235" i="19"/>
  <c r="BG235" i="19"/>
  <c r="AX235" i="19"/>
  <c r="BK234" i="19"/>
  <c r="BB234" i="19"/>
  <c r="BO233" i="19"/>
  <c r="BE233" i="19"/>
  <c r="AV233" i="19"/>
  <c r="BI232" i="19"/>
  <c r="AZ232" i="19"/>
  <c r="BM231" i="19"/>
  <c r="BD231" i="19"/>
  <c r="BQ230" i="19"/>
  <c r="BG230" i="19"/>
  <c r="AX230" i="19"/>
  <c r="BK229" i="19"/>
  <c r="BB229" i="19"/>
  <c r="BO228" i="19"/>
  <c r="BF228" i="19"/>
  <c r="AW228" i="19"/>
  <c r="BI227" i="19"/>
  <c r="AZ227" i="19"/>
  <c r="BM226" i="19"/>
  <c r="BD226" i="19"/>
  <c r="BQ225" i="19"/>
  <c r="BH225" i="19"/>
  <c r="AY225" i="19"/>
  <c r="BK224" i="19"/>
  <c r="BB224" i="19"/>
  <c r="BO223" i="19"/>
  <c r="BF223" i="19"/>
  <c r="AW223" i="19"/>
  <c r="BJ222" i="19"/>
  <c r="BA222" i="19"/>
  <c r="BM221" i="19"/>
  <c r="BD221" i="19"/>
  <c r="BQ220" i="19"/>
  <c r="BH220" i="19"/>
  <c r="AY220" i="19"/>
  <c r="BL219" i="19"/>
  <c r="BC219" i="19"/>
  <c r="BO218" i="19"/>
  <c r="BF218" i="19"/>
  <c r="AW218" i="19"/>
  <c r="BJ217" i="19"/>
  <c r="BA217" i="19"/>
  <c r="BN216" i="19"/>
  <c r="BE216" i="19"/>
  <c r="BQ215" i="19"/>
  <c r="BH215" i="19"/>
  <c r="AY215" i="19"/>
  <c r="BL214" i="19"/>
  <c r="BC214" i="19"/>
  <c r="BP213" i="19"/>
  <c r="BG213" i="19"/>
  <c r="AW213" i="19"/>
  <c r="BJ212" i="19"/>
  <c r="BA212" i="19"/>
  <c r="BN211" i="19"/>
  <c r="BE211" i="19"/>
  <c r="BQ210" i="19"/>
  <c r="BF210" i="19"/>
  <c r="BO209" i="19"/>
  <c r="BB209" i="19"/>
  <c r="BC208" i="19"/>
  <c r="BK208" i="19"/>
  <c r="AV208" i="19"/>
  <c r="BD208" i="19"/>
  <c r="BL208" i="19"/>
  <c r="AX209" i="19"/>
  <c r="BF209" i="19"/>
  <c r="BN209" i="19"/>
  <c r="AZ210" i="19"/>
  <c r="BH210" i="19"/>
  <c r="BP210" i="19"/>
  <c r="BB211" i="19"/>
  <c r="BJ211" i="19"/>
  <c r="AV212" i="19"/>
  <c r="BD212" i="19"/>
  <c r="BL212" i="19"/>
  <c r="AX213" i="19"/>
  <c r="BF213" i="19"/>
  <c r="BN213" i="19"/>
  <c r="AZ214" i="19"/>
  <c r="BH214" i="19"/>
  <c r="BP214" i="19"/>
  <c r="BB215" i="19"/>
  <c r="BJ215" i="19"/>
  <c r="AV216" i="19"/>
  <c r="BD216" i="19"/>
  <c r="BL216" i="19"/>
  <c r="AX217" i="19"/>
  <c r="BF217" i="19"/>
  <c r="BN217" i="19"/>
  <c r="AZ218" i="19"/>
  <c r="BH218" i="19"/>
  <c r="BP218" i="19"/>
  <c r="BB219" i="19"/>
  <c r="BJ219" i="19"/>
  <c r="AV220" i="19"/>
  <c r="BD220" i="19"/>
  <c r="BL220" i="19"/>
  <c r="AX221" i="19"/>
  <c r="BF221" i="19"/>
  <c r="BN221" i="19"/>
  <c r="AZ222" i="19"/>
  <c r="BH222" i="19"/>
  <c r="BP222" i="19"/>
  <c r="BB223" i="19"/>
  <c r="BJ223" i="19"/>
  <c r="AV224" i="19"/>
  <c r="BD224" i="19"/>
  <c r="BL224" i="19"/>
  <c r="AX225" i="19"/>
  <c r="BF225" i="19"/>
  <c r="BN225" i="19"/>
  <c r="AZ226" i="19"/>
  <c r="BH226" i="19"/>
  <c r="BP226" i="19"/>
  <c r="BB227" i="19"/>
  <c r="BJ227" i="19"/>
  <c r="AV228" i="19"/>
  <c r="BD228" i="19"/>
  <c r="BL228" i="19"/>
  <c r="AX229" i="19"/>
  <c r="BF229" i="19"/>
  <c r="BN229" i="19"/>
  <c r="AZ230" i="19"/>
  <c r="BH230" i="19"/>
  <c r="BP230" i="19"/>
  <c r="BB231" i="19"/>
  <c r="BJ231" i="19"/>
  <c r="AV232" i="19"/>
  <c r="BD232" i="19"/>
  <c r="BL232" i="19"/>
  <c r="AX233" i="19"/>
  <c r="BF233" i="19"/>
  <c r="BN233" i="19"/>
  <c r="AZ234" i="19"/>
  <c r="BH234" i="19"/>
  <c r="BP234" i="19"/>
  <c r="BB235" i="19"/>
  <c r="BJ235" i="19"/>
  <c r="AV236" i="19"/>
  <c r="BD236" i="19"/>
  <c r="BL236" i="19"/>
  <c r="AX237" i="19"/>
  <c r="BF237" i="19"/>
  <c r="BN237" i="19"/>
  <c r="AZ238" i="19"/>
  <c r="BH238" i="19"/>
  <c r="AW208" i="19"/>
  <c r="BE208" i="19"/>
  <c r="BM208" i="19"/>
  <c r="AY209" i="19"/>
  <c r="AX208" i="19"/>
  <c r="BF208" i="19"/>
  <c r="BN208" i="19"/>
  <c r="AZ209" i="19"/>
  <c r="BH209" i="19"/>
  <c r="BP209" i="19"/>
  <c r="BB210" i="19"/>
  <c r="AY208" i="19"/>
  <c r="AZ208" i="19"/>
  <c r="BA208" i="19"/>
  <c r="BI208" i="19"/>
  <c r="BQ208" i="19"/>
  <c r="BC209" i="19"/>
  <c r="BK209" i="19"/>
  <c r="AW210" i="19"/>
  <c r="BE210" i="19"/>
  <c r="BM210" i="19"/>
  <c r="AY211" i="19"/>
  <c r="BB208" i="19"/>
  <c r="BM242" i="19"/>
  <c r="BE242" i="19"/>
  <c r="AW242" i="19"/>
  <c r="BK241" i="19"/>
  <c r="BC241" i="19"/>
  <c r="BQ240" i="19"/>
  <c r="BI240" i="19"/>
  <c r="BA240" i="19"/>
  <c r="BO239" i="19"/>
  <c r="BG239" i="19"/>
  <c r="AY239" i="19"/>
  <c r="BM238" i="19"/>
  <c r="BD238" i="19"/>
  <c r="BQ237" i="19"/>
  <c r="BH237" i="19"/>
  <c r="AY237" i="19"/>
  <c r="BK236" i="19"/>
  <c r="BB236" i="19"/>
  <c r="BO235" i="19"/>
  <c r="BF235" i="19"/>
  <c r="AW235" i="19"/>
  <c r="BJ234" i="19"/>
  <c r="BA234" i="19"/>
  <c r="BM233" i="19"/>
  <c r="BD233" i="19"/>
  <c r="BQ232" i="19"/>
  <c r="BH232" i="19"/>
  <c r="AY232" i="19"/>
  <c r="BL231" i="19"/>
  <c r="BC231" i="19"/>
  <c r="BO230" i="19"/>
  <c r="BF230" i="19"/>
  <c r="AW230" i="19"/>
  <c r="BJ229" i="19"/>
  <c r="BA229" i="19"/>
  <c r="BN228" i="19"/>
  <c r="BE228" i="19"/>
  <c r="BQ227" i="19"/>
  <c r="BH227" i="19"/>
  <c r="AY227" i="19"/>
  <c r="BL226" i="19"/>
  <c r="BC226" i="19"/>
  <c r="BP225" i="19"/>
  <c r="BG225" i="19"/>
  <c r="AW225" i="19"/>
  <c r="BJ224" i="19"/>
  <c r="BA224" i="19"/>
  <c r="BN223" i="19"/>
  <c r="BE223" i="19"/>
  <c r="AV223" i="19"/>
  <c r="BI222" i="19"/>
  <c r="AY222" i="19"/>
  <c r="BL221" i="19"/>
  <c r="BC221" i="19"/>
  <c r="BP220" i="19"/>
  <c r="BG220" i="19"/>
  <c r="AX220" i="19"/>
  <c r="BK219" i="19"/>
  <c r="BA219" i="19"/>
  <c r="BN218" i="19"/>
  <c r="BE218" i="19"/>
  <c r="AV218" i="19"/>
  <c r="BI217" i="19"/>
  <c r="AZ217" i="19"/>
  <c r="BM216" i="19"/>
  <c r="BC216" i="19"/>
  <c r="BP215" i="19"/>
  <c r="BG215" i="19"/>
  <c r="AX215" i="19"/>
  <c r="BK214" i="19"/>
  <c r="BB214" i="19"/>
  <c r="BO213" i="19"/>
  <c r="BE213" i="19"/>
  <c r="AV213" i="19"/>
  <c r="BI212" i="19"/>
  <c r="AZ212" i="19"/>
  <c r="BM211" i="19"/>
  <c r="BD211" i="19"/>
  <c r="BO210" i="19"/>
  <c r="BD210" i="19"/>
  <c r="BM209" i="19"/>
  <c r="BA209" i="19"/>
  <c r="H237" i="17"/>
  <c r="H229" i="17"/>
  <c r="H221" i="17"/>
  <c r="H213" i="17"/>
  <c r="H236" i="17"/>
  <c r="H228" i="17"/>
  <c r="H220" i="17"/>
  <c r="H212" i="17"/>
  <c r="H235" i="17"/>
  <c r="H227" i="17"/>
  <c r="H219" i="17"/>
  <c r="H211" i="17"/>
  <c r="H234" i="17"/>
  <c r="H226" i="17"/>
  <c r="H218" i="17"/>
  <c r="H210" i="17"/>
  <c r="H233" i="17"/>
  <c r="H225" i="17"/>
  <c r="H217" i="17"/>
  <c r="H209" i="17"/>
  <c r="H232" i="17"/>
  <c r="H224" i="17"/>
  <c r="H216" i="17"/>
  <c r="H208" i="17"/>
  <c r="H239" i="17"/>
  <c r="H231" i="17"/>
  <c r="H223" i="17"/>
  <c r="H215" i="17"/>
  <c r="H207" i="17"/>
  <c r="H238" i="17"/>
  <c r="H230" i="17"/>
  <c r="H222" i="17"/>
  <c r="H214" i="17"/>
  <c r="H205" i="17"/>
  <c r="AW207" i="19"/>
  <c r="BE207" i="19"/>
  <c r="BM207" i="19"/>
  <c r="AX207" i="19"/>
  <c r="BF207" i="19"/>
  <c r="BN207" i="19"/>
  <c r="E9" i="19"/>
  <c r="AY207" i="19"/>
  <c r="BG207" i="19"/>
  <c r="BO207" i="19"/>
  <c r="AZ207" i="19"/>
  <c r="BH207" i="19"/>
  <c r="BP207" i="19"/>
  <c r="BA207" i="19"/>
  <c r="BI207" i="19"/>
  <c r="BQ207" i="19"/>
  <c r="BB207" i="19"/>
  <c r="BJ207" i="19"/>
  <c r="BC207" i="19"/>
  <c r="BK207" i="19"/>
  <c r="AV207" i="19"/>
  <c r="BD207" i="19"/>
  <c r="BL207" i="19"/>
  <c r="E11" i="19"/>
  <c r="H53" i="19"/>
  <c r="D209" i="19"/>
  <c r="AS209" i="19" s="1" a="1"/>
  <c r="AS209" i="19" s="1"/>
  <c r="I71" i="19"/>
  <c r="J71" i="19" s="1"/>
  <c r="K71" i="19" s="1"/>
  <c r="L71" i="19" s="1"/>
  <c r="M71" i="19" s="1"/>
  <c r="N71" i="19" s="1"/>
  <c r="O71" i="19" s="1"/>
  <c r="P71" i="19" s="1"/>
  <c r="Q71" i="19" s="1"/>
  <c r="R71" i="19" s="1"/>
  <c r="S71" i="19" s="1"/>
  <c r="T71" i="19" s="1"/>
  <c r="U71" i="19" s="1"/>
  <c r="V71" i="19" s="1"/>
  <c r="W71" i="19" s="1"/>
  <c r="X71" i="19" s="1"/>
  <c r="Y71" i="19" s="1"/>
  <c r="Z71" i="19" s="1"/>
  <c r="AA71" i="19" s="1"/>
  <c r="AB71" i="19" s="1"/>
  <c r="AC71" i="19" s="1"/>
  <c r="AD71" i="19" s="1"/>
  <c r="AE71" i="19" s="1"/>
  <c r="AF71" i="19" s="1"/>
  <c r="AG71" i="19" s="1"/>
  <c r="AH71" i="19" s="1"/>
  <c r="AI71" i="19" s="1"/>
  <c r="AJ71" i="19" s="1"/>
  <c r="AK71" i="19" s="1"/>
  <c r="AL71" i="19" s="1"/>
  <c r="AM71" i="19" s="1"/>
  <c r="AN71" i="19" s="1"/>
  <c r="AO71" i="19" s="1"/>
  <c r="AP71" i="19" s="1"/>
  <c r="AQ71" i="19" s="1"/>
  <c r="H62" i="19"/>
  <c r="H50" i="19"/>
  <c r="H38" i="19"/>
  <c r="H59" i="19"/>
  <c r="H35" i="19"/>
  <c r="H47" i="19"/>
  <c r="H41" i="19"/>
  <c r="H56" i="19"/>
  <c r="H44" i="19"/>
  <c r="H32" i="19"/>
  <c r="H65" i="19"/>
  <c r="BP202" i="17"/>
  <c r="BN202" i="17"/>
  <c r="BL202" i="17"/>
  <c r="BJ202" i="17"/>
  <c r="BH202" i="17"/>
  <c r="BF202" i="17"/>
  <c r="BD202" i="17"/>
  <c r="BB202" i="17"/>
  <c r="AZ202" i="17"/>
  <c r="AX202" i="17"/>
  <c r="AV202" i="17"/>
  <c r="H42" i="17"/>
  <c r="AD12" i="17" a="1"/>
  <c r="AD12" i="17" s="1"/>
  <c r="E12" i="17" s="1"/>
  <c r="AD10" i="17" a="1"/>
  <c r="AD10" i="17" s="1"/>
  <c r="E10" i="17" s="1"/>
  <c r="AD11" i="17" a="1"/>
  <c r="AD11" i="17" s="1"/>
  <c r="E11" i="17" s="1"/>
  <c r="AD13" i="17" a="1"/>
  <c r="AD13" i="17" s="1"/>
  <c r="E13" i="17" s="1"/>
  <c r="AD14" i="17" a="1"/>
  <c r="AD14" i="17" s="1"/>
  <c r="E14" i="17" s="1"/>
  <c r="AD15" i="17" a="1"/>
  <c r="AD15" i="17" s="1"/>
  <c r="E15" i="17" s="1"/>
  <c r="AD16" i="17" a="1"/>
  <c r="AD16" i="17" s="1"/>
  <c r="E16" i="17" s="1"/>
  <c r="AD17" i="17" a="1"/>
  <c r="AD17" i="17" s="1"/>
  <c r="E17" i="17" s="1"/>
  <c r="AD18" i="17" a="1"/>
  <c r="AD18" i="17" s="1"/>
  <c r="E18" i="17" s="1"/>
  <c r="AD19" i="17" a="1"/>
  <c r="AD19" i="17" s="1"/>
  <c r="E19" i="17" s="1"/>
  <c r="AD20" i="17" a="1"/>
  <c r="AD20" i="17" s="1"/>
  <c r="E20" i="17" s="1"/>
  <c r="AD9" i="17" a="1"/>
  <c r="AD9" i="17" s="1"/>
  <c r="H66" i="17"/>
  <c r="H17" i="16"/>
  <c r="H14" i="16"/>
  <c r="H30" i="17"/>
  <c r="H27" i="17"/>
  <c r="H12" i="13"/>
  <c r="H11" i="13"/>
  <c r="H12" i="14"/>
  <c r="H11" i="14"/>
  <c r="H12" i="15"/>
  <c r="H11" i="15"/>
  <c r="H11" i="16"/>
  <c r="H63" i="17"/>
  <c r="H60" i="17"/>
  <c r="H57" i="17"/>
  <c r="H54" i="17"/>
  <c r="H51" i="17"/>
  <c r="H48" i="17"/>
  <c r="H45" i="17"/>
  <c r="H39" i="17"/>
  <c r="H36" i="17"/>
  <c r="H18" i="16"/>
  <c r="H15" i="16"/>
  <c r="H12" i="16"/>
  <c r="D96" i="11"/>
  <c r="T96" i="11"/>
  <c r="D97" i="1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T97" i="11"/>
  <c r="T98" i="11"/>
  <c r="T99" i="11"/>
  <c r="T100" i="11"/>
  <c r="T101" i="11"/>
  <c r="T102" i="11"/>
  <c r="T103" i="11"/>
  <c r="D84" i="11"/>
  <c r="T84" i="11"/>
  <c r="D85" i="11"/>
  <c r="T85" i="11"/>
  <c r="D86" i="11"/>
  <c r="T86" i="11"/>
  <c r="D87" i="11"/>
  <c r="D88" i="11" s="1"/>
  <c r="D89" i="11" s="1"/>
  <c r="D90" i="11" s="1"/>
  <c r="D91" i="11" s="1"/>
  <c r="D92" i="11" s="1"/>
  <c r="D93" i="11" s="1"/>
  <c r="D94" i="11" s="1"/>
  <c r="D95" i="11" s="1"/>
  <c r="T87" i="11"/>
  <c r="T88" i="11"/>
  <c r="T89" i="11"/>
  <c r="T90" i="11"/>
  <c r="T91" i="11"/>
  <c r="T92" i="11"/>
  <c r="T93" i="11"/>
  <c r="T94" i="11"/>
  <c r="T95" i="11"/>
  <c r="D73" i="11"/>
  <c r="T73" i="11"/>
  <c r="D74" i="11"/>
  <c r="T74" i="11"/>
  <c r="D75" i="11"/>
  <c r="D76" i="11" s="1"/>
  <c r="D77" i="11" s="1"/>
  <c r="D78" i="11" s="1"/>
  <c r="D79" i="11" s="1"/>
  <c r="D80" i="11" s="1"/>
  <c r="D81" i="11" s="1"/>
  <c r="D82" i="11" s="1"/>
  <c r="D83" i="11" s="1"/>
  <c r="T75" i="11"/>
  <c r="T76" i="11"/>
  <c r="T77" i="11"/>
  <c r="T78" i="11"/>
  <c r="T79" i="11"/>
  <c r="T80" i="11"/>
  <c r="T81" i="11"/>
  <c r="T82" i="11"/>
  <c r="T83" i="11"/>
  <c r="D204" i="17"/>
  <c r="AS204" i="17" s="1" a="1"/>
  <c r="AS204" i="17" s="1"/>
  <c r="H71" i="17"/>
  <c r="I71" i="17" s="1"/>
  <c r="J71" i="17" s="1"/>
  <c r="K71" i="17" s="1"/>
  <c r="L71" i="17" s="1"/>
  <c r="M71" i="17" s="1"/>
  <c r="N71" i="17" s="1"/>
  <c r="O71" i="17" s="1"/>
  <c r="P71" i="17" s="1"/>
  <c r="Q71" i="17" s="1"/>
  <c r="R71" i="17" s="1"/>
  <c r="S71" i="17" s="1"/>
  <c r="T71" i="17" s="1"/>
  <c r="U71" i="17" s="1"/>
  <c r="V71" i="17" s="1"/>
  <c r="W71" i="17" s="1"/>
  <c r="X71" i="17" s="1"/>
  <c r="Y71" i="17" s="1"/>
  <c r="Z71" i="17" s="1"/>
  <c r="AA71" i="17" s="1"/>
  <c r="AB71" i="17" s="1"/>
  <c r="AC71" i="17" s="1"/>
  <c r="AD71" i="17" s="1"/>
  <c r="AE71" i="17" s="1"/>
  <c r="AF71" i="17" s="1"/>
  <c r="AG71" i="17" s="1"/>
  <c r="AH71" i="17" s="1"/>
  <c r="AI71" i="17" s="1"/>
  <c r="AJ71" i="17" s="1"/>
  <c r="AK71" i="17" s="1"/>
  <c r="AL71" i="17" s="1"/>
  <c r="AM71" i="17" s="1"/>
  <c r="AN71" i="17" s="1"/>
  <c r="AO71" i="17" s="1"/>
  <c r="AP71" i="17" s="1"/>
  <c r="AQ71" i="17" s="1"/>
  <c r="H71" i="19" s="1"/>
  <c r="D207" i="19" s="1"/>
  <c r="D208" i="19" s="1"/>
  <c r="AS208" i="19" s="1" a="1"/>
  <c r="AS208" i="19" s="1"/>
  <c r="AN3" i="17"/>
  <c r="AG3" i="17"/>
  <c r="AB3" i="17"/>
  <c r="AN2" i="17"/>
  <c r="AG2" i="17"/>
  <c r="J2" i="17"/>
  <c r="D64" i="11"/>
  <c r="D65" i="11"/>
  <c r="D66" i="11"/>
  <c r="D67" i="11" s="1"/>
  <c r="D68" i="11" s="1"/>
  <c r="D69" i="11" s="1"/>
  <c r="D70" i="11" s="1"/>
  <c r="D71" i="11" s="1"/>
  <c r="D72" i="11" s="1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AN3" i="16"/>
  <c r="AG3" i="16"/>
  <c r="AB3" i="16"/>
  <c r="AN2" i="16"/>
  <c r="AG2" i="16"/>
  <c r="J2" i="16"/>
  <c r="H71" i="16"/>
  <c r="H16" i="15"/>
  <c r="I16" i="15" s="1"/>
  <c r="J16" i="15" s="1"/>
  <c r="D64" i="15"/>
  <c r="AS64" i="15" s="1" a="1"/>
  <c r="AS64" i="15" s="1"/>
  <c r="H16" i="13"/>
  <c r="I16" i="13" s="1"/>
  <c r="AS65" i="13" a="1"/>
  <c r="AS65" i="13" s="1"/>
  <c r="D65" i="13"/>
  <c r="AE65" i="13" s="1" a="1"/>
  <c r="AE65" i="13" s="1"/>
  <c r="H16" i="14"/>
  <c r="I16" i="14" s="1"/>
  <c r="D60" i="14"/>
  <c r="D61" i="14" s="1"/>
  <c r="AS60" i="14" a="1"/>
  <c r="AS60" i="14" s="1"/>
  <c r="T59" i="11"/>
  <c r="AN3" i="15"/>
  <c r="AG3" i="15"/>
  <c r="AB3" i="15"/>
  <c r="AN2" i="15"/>
  <c r="AG2" i="15"/>
  <c r="J2" i="15"/>
  <c r="H64" i="15"/>
  <c r="AN3" i="14"/>
  <c r="AG3" i="14"/>
  <c r="AB3" i="14"/>
  <c r="AN2" i="14"/>
  <c r="AG2" i="14"/>
  <c r="J2" i="14"/>
  <c r="H60" i="14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AN3" i="13"/>
  <c r="AG3" i="13"/>
  <c r="AB3" i="13"/>
  <c r="AN2" i="13"/>
  <c r="AG2" i="13"/>
  <c r="J2" i="13"/>
  <c r="H65" i="13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67" i="11"/>
  <c r="T68" i="11"/>
  <c r="T69" i="11"/>
  <c r="T70" i="11"/>
  <c r="T71" i="11"/>
  <c r="T72" i="11"/>
  <c r="T46" i="11"/>
  <c r="AN3" i="11"/>
  <c r="AG3" i="11"/>
  <c r="AB3" i="11"/>
  <c r="AN2" i="11"/>
  <c r="AG2" i="11"/>
  <c r="J2" i="11"/>
  <c r="B2" i="11" a="1"/>
  <c r="B2" i="11" s="1"/>
  <c r="AN3" i="8"/>
  <c r="AG3" i="8"/>
  <c r="AB3" i="8"/>
  <c r="AN2" i="8"/>
  <c r="AG2" i="8"/>
  <c r="J2" i="8"/>
  <c r="B2" i="8" a="1"/>
  <c r="B2" i="8" s="1"/>
  <c r="H221" i="19" l="1"/>
  <c r="H232" i="19"/>
  <c r="H238" i="19"/>
  <c r="H219" i="19"/>
  <c r="H227" i="19"/>
  <c r="H236" i="19"/>
  <c r="H241" i="19"/>
  <c r="H223" i="19"/>
  <c r="H209" i="19"/>
  <c r="H217" i="19"/>
  <c r="H222" i="19"/>
  <c r="H242" i="19"/>
  <c r="H214" i="19"/>
  <c r="H220" i="19"/>
  <c r="H224" i="19"/>
  <c r="H230" i="19"/>
  <c r="H234" i="19"/>
  <c r="H218" i="19"/>
  <c r="H239" i="19"/>
  <c r="H233" i="19"/>
  <c r="H211" i="19"/>
  <c r="H216" i="19"/>
  <c r="H229" i="19"/>
  <c r="H215" i="19"/>
  <c r="H237" i="19"/>
  <c r="H212" i="19"/>
  <c r="H240" i="19"/>
  <c r="H208" i="19"/>
  <c r="H231" i="19"/>
  <c r="H225" i="19"/>
  <c r="H228" i="19"/>
  <c r="H213" i="19"/>
  <c r="H226" i="19"/>
  <c r="H207" i="19"/>
  <c r="H210" i="19"/>
  <c r="H235" i="19"/>
  <c r="T196" i="20"/>
  <c r="H196" i="20"/>
  <c r="BK197" i="20"/>
  <c r="BC197" i="20"/>
  <c r="BQ197" i="20"/>
  <c r="BH197" i="20"/>
  <c r="AY197" i="20"/>
  <c r="BP197" i="20"/>
  <c r="BG197" i="20"/>
  <c r="AX197" i="20"/>
  <c r="BO197" i="20"/>
  <c r="BF197" i="20"/>
  <c r="AW197" i="20"/>
  <c r="BJ197" i="20"/>
  <c r="BA197" i="20"/>
  <c r="AE197" i="20" a="1"/>
  <c r="AE197" i="20" s="1"/>
  <c r="BM197" i="20"/>
  <c r="AS197" i="20" a="1"/>
  <c r="AS197" i="20" s="1"/>
  <c r="BL197" i="20"/>
  <c r="BI197" i="20"/>
  <c r="BE197" i="20"/>
  <c r="BD197" i="20"/>
  <c r="BB197" i="20"/>
  <c r="D198" i="20"/>
  <c r="AZ197" i="20"/>
  <c r="BN197" i="20"/>
  <c r="AV197" i="20"/>
  <c r="AE207" i="19" a="1"/>
  <c r="AE207" i="19" s="1"/>
  <c r="AS207" i="19" a="1"/>
  <c r="AS207" i="19" s="1"/>
  <c r="H204" i="17"/>
  <c r="H65" i="17"/>
  <c r="H41" i="17"/>
  <c r="H62" i="17"/>
  <c r="H38" i="17"/>
  <c r="E9" i="17"/>
  <c r="H44" i="17"/>
  <c r="H59" i="17"/>
  <c r="H35" i="17"/>
  <c r="H56" i="17"/>
  <c r="H32" i="17"/>
  <c r="H53" i="17"/>
  <c r="H50" i="17"/>
  <c r="H47" i="17"/>
  <c r="T207" i="19"/>
  <c r="AE208" i="19" a="1"/>
  <c r="AE208" i="19" s="1"/>
  <c r="D210" i="19"/>
  <c r="AS210" i="19" s="1" a="1"/>
  <c r="AS210" i="19" s="1"/>
  <c r="AE209" i="19" a="1"/>
  <c r="AE209" i="19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0" i="14" a="1"/>
  <c r="AE60" i="14" s="1"/>
  <c r="AE204" i="17" a="1"/>
  <c r="AE204" i="17" s="1"/>
  <c r="D205" i="17"/>
  <c r="H74" i="16"/>
  <c r="H73" i="16"/>
  <c r="H72" i="16"/>
  <c r="H65" i="15"/>
  <c r="H61" i="14"/>
  <c r="H66" i="13"/>
  <c r="AE71" i="16" a="1"/>
  <c r="AE71" i="16" s="1"/>
  <c r="D72" i="16"/>
  <c r="AE72" i="16" s="1" a="1"/>
  <c r="AE72" i="16" s="1"/>
  <c r="AE64" i="15" a="1"/>
  <c r="AE64" i="15" s="1"/>
  <c r="AS61" i="14" a="1"/>
  <c r="AS61" i="14" s="1"/>
  <c r="D62" i="14"/>
  <c r="H62" i="14" s="1"/>
  <c r="D66" i="13"/>
  <c r="P61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5" i="15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E66" i="13" a="1"/>
  <c r="AE6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1" i="14" a="1"/>
  <c r="AE61" i="14" s="1"/>
  <c r="D59" i="11"/>
  <c r="D161" i="5"/>
  <c r="D165" i="5" s="1"/>
  <c r="D167" i="5" s="1"/>
  <c r="D171" i="5" s="1"/>
  <c r="D180" i="5" s="1"/>
  <c r="D182" i="5" s="1"/>
  <c r="D184" i="5" s="1"/>
  <c r="D189" i="5" s="1"/>
  <c r="D192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9" i="5" s="1"/>
  <c r="D221" i="5" s="1"/>
  <c r="D223" i="5" s="1"/>
  <c r="D99" i="5"/>
  <c r="D101" i="5" s="1"/>
  <c r="D103" i="5" s="1"/>
  <c r="D105" i="5" s="1"/>
  <c r="D108" i="5" s="1"/>
  <c r="D110" i="5" s="1"/>
  <c r="D112" i="5" s="1"/>
  <c r="D114" i="5" s="1"/>
  <c r="D17" i="5"/>
  <c r="D19" i="5" s="1"/>
  <c r="BN198" i="20" l="1"/>
  <c r="BF198" i="20"/>
  <c r="AX198" i="20"/>
  <c r="BP198" i="20"/>
  <c r="BG198" i="20"/>
  <c r="AW198" i="20"/>
  <c r="BO198" i="20"/>
  <c r="BE198" i="20"/>
  <c r="AV198" i="20"/>
  <c r="BM198" i="20"/>
  <c r="BD198" i="20"/>
  <c r="D199" i="20"/>
  <c r="BI198" i="20"/>
  <c r="AZ198" i="20"/>
  <c r="BB198" i="20"/>
  <c r="BA198" i="20"/>
  <c r="BQ198" i="20"/>
  <c r="AY198" i="20"/>
  <c r="BL198" i="20"/>
  <c r="AS198" i="20" a="1"/>
  <c r="AS198" i="20" s="1"/>
  <c r="BK198" i="20"/>
  <c r="BJ198" i="20"/>
  <c r="AE198" i="20" a="1"/>
  <c r="AE198" i="20" s="1"/>
  <c r="BH198" i="20"/>
  <c r="BC198" i="20"/>
  <c r="H197" i="20"/>
  <c r="T197" i="20"/>
  <c r="T208" i="19"/>
  <c r="T209" i="19"/>
  <c r="AE210" i="19" a="1"/>
  <c r="AE210" i="19" s="1"/>
  <c r="D211" i="19"/>
  <c r="AS211" i="19" s="1" a="1"/>
  <c r="AS211" i="19" s="1"/>
  <c r="AE205" i="17" a="1"/>
  <c r="AE205" i="17" s="1"/>
  <c r="AS205" i="17" a="1"/>
  <c r="AS205" i="17" s="1"/>
  <c r="D206" i="17"/>
  <c r="AE62" i="14" a="1"/>
  <c r="AE62" i="14" s="1"/>
  <c r="D21" i="5"/>
  <c r="D25" i="5" s="1"/>
  <c r="D29" i="5" s="1"/>
  <c r="D31" i="5" s="1"/>
  <c r="AS72" i="16" a="1"/>
  <c r="AS72" i="16" s="1"/>
  <c r="D73" i="16"/>
  <c r="D74" i="16" s="1"/>
  <c r="AE65" i="15" a="1"/>
  <c r="AE65" i="15" s="1"/>
  <c r="AS65" i="15" a="1"/>
  <c r="AS65" i="15" s="1"/>
  <c r="AS62" i="14" a="1"/>
  <c r="AS62" i="14" s="1"/>
  <c r="D63" i="14"/>
  <c r="H63" i="14" s="1"/>
  <c r="D67" i="13"/>
  <c r="H67" i="13" s="1"/>
  <c r="AS66" i="13" a="1"/>
  <c r="AS66" i="13" s="1"/>
  <c r="D66" i="15"/>
  <c r="H66" i="15" s="1"/>
  <c r="A21" i="2" a="1"/>
  <c r="A21" i="2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B4" i="1"/>
  <c r="AN2" i="4"/>
  <c r="AG3" i="4"/>
  <c r="AG2" i="4"/>
  <c r="B9" i="1"/>
  <c r="D8" i="1"/>
  <c r="AM4" i="1" a="1"/>
  <c r="AM4" i="1" s="1"/>
  <c r="AH4" i="1"/>
  <c r="AC4" i="1" a="1"/>
  <c r="AC4" i="1" s="1"/>
  <c r="AN3" i="5" s="1"/>
  <c r="J2" i="4"/>
  <c r="F4" i="3" a="1"/>
  <c r="F4" i="3" s="1"/>
  <c r="F5" i="3" s="1"/>
  <c r="F3" i="3" a="1"/>
  <c r="F3" i="3" s="1"/>
  <c r="BQ199" i="20" l="1"/>
  <c r="BI199" i="20"/>
  <c r="BA199" i="20"/>
  <c r="BN199" i="20"/>
  <c r="BE199" i="20"/>
  <c r="AV199" i="20"/>
  <c r="BM199" i="20"/>
  <c r="BD199" i="20"/>
  <c r="BL199" i="20"/>
  <c r="BC199" i="20"/>
  <c r="AS199" i="20" a="1"/>
  <c r="AS199" i="20" s="1"/>
  <c r="BP199" i="20"/>
  <c r="BG199" i="20"/>
  <c r="AX199" i="20"/>
  <c r="BJ199" i="20"/>
  <c r="BH199" i="20"/>
  <c r="BF199" i="20"/>
  <c r="BB199" i="20"/>
  <c r="AZ199" i="20"/>
  <c r="D200" i="20"/>
  <c r="AY199" i="20"/>
  <c r="BO199" i="20"/>
  <c r="AW199" i="20"/>
  <c r="BK199" i="20"/>
  <c r="AE199" i="20" a="1"/>
  <c r="AE199" i="20" s="1"/>
  <c r="H198" i="20"/>
  <c r="T198" i="20"/>
  <c r="AE211" i="19" a="1"/>
  <c r="AE211" i="19" s="1"/>
  <c r="D212" i="19"/>
  <c r="AS212" i="19" s="1" a="1"/>
  <c r="AS212" i="19" s="1"/>
  <c r="T210" i="19"/>
  <c r="AE206" i="17" a="1"/>
  <c r="AE206" i="17" s="1"/>
  <c r="AS206" i="17" a="1"/>
  <c r="AS206" i="17" s="1"/>
  <c r="D33" i="5"/>
  <c r="D35" i="5" s="1"/>
  <c r="D37" i="5" s="1"/>
  <c r="D39" i="5" s="1"/>
  <c r="D41" i="5" s="1"/>
  <c r="D43" i="5" s="1"/>
  <c r="D207" i="17"/>
  <c r="AS73" i="16" a="1"/>
  <c r="AS73" i="16" s="1"/>
  <c r="AE73" i="16" a="1"/>
  <c r="AE73" i="16" s="1"/>
  <c r="AE66" i="15" a="1"/>
  <c r="AE66" i="15" s="1"/>
  <c r="AS66" i="15" a="1"/>
  <c r="AS66" i="15" s="1"/>
  <c r="AS63" i="14" a="1"/>
  <c r="AS63" i="14" s="1"/>
  <c r="D64" i="14"/>
  <c r="H64" i="14" s="1"/>
  <c r="AE63" i="14" a="1"/>
  <c r="AE63" i="14" s="1"/>
  <c r="AS67" i="13" a="1"/>
  <c r="AS67" i="13" s="1"/>
  <c r="D68" i="13"/>
  <c r="H68" i="13" s="1"/>
  <c r="AE67" i="13" a="1"/>
  <c r="AE67" i="13" s="1"/>
  <c r="AS74" i="16" a="1"/>
  <c r="AS74" i="16" s="1"/>
  <c r="D75" i="16"/>
  <c r="AE74" i="16" a="1"/>
  <c r="AE74" i="16" s="1"/>
  <c r="D67" i="15"/>
  <c r="H67" i="15" s="1"/>
  <c r="AN3" i="4"/>
  <c r="AN3" i="7"/>
  <c r="X4" i="1" a="1"/>
  <c r="X4" i="1" s="1"/>
  <c r="BL200" i="20" l="1"/>
  <c r="BD200" i="20"/>
  <c r="AV200" i="20"/>
  <c r="BM200" i="20"/>
  <c r="BC200" i="20"/>
  <c r="AS200" i="20" a="1"/>
  <c r="AS200" i="20" s="1"/>
  <c r="BK200" i="20"/>
  <c r="BB200" i="20"/>
  <c r="BJ200" i="20"/>
  <c r="BA200" i="20"/>
  <c r="AE200" i="20" a="1"/>
  <c r="AE200" i="20" s="1"/>
  <c r="BO200" i="20"/>
  <c r="BF200" i="20"/>
  <c r="AW200" i="20"/>
  <c r="BQ200" i="20"/>
  <c r="AY200" i="20"/>
  <c r="BP200" i="20"/>
  <c r="AX200" i="20"/>
  <c r="BN200" i="20"/>
  <c r="BI200" i="20"/>
  <c r="BH200" i="20"/>
  <c r="BG200" i="20"/>
  <c r="BE200" i="20"/>
  <c r="D201" i="20"/>
  <c r="AZ200" i="20"/>
  <c r="T199" i="20"/>
  <c r="H199" i="20"/>
  <c r="T211" i="19"/>
  <c r="D213" i="19"/>
  <c r="AS213" i="19" s="1" a="1"/>
  <c r="AS213" i="19" s="1"/>
  <c r="AE212" i="19" a="1"/>
  <c r="AE212" i="19" s="1"/>
  <c r="AS207" i="17" a="1"/>
  <c r="AS207" i="17" s="1"/>
  <c r="AE207" i="17" a="1"/>
  <c r="AE207" i="17" s="1"/>
  <c r="D208" i="17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D69" i="13"/>
  <c r="H69" i="13" s="1"/>
  <c r="AS68" i="13" a="1"/>
  <c r="AS68" i="13" s="1"/>
  <c r="AE68" i="13" a="1"/>
  <c r="AE68" i="13" s="1"/>
  <c r="AS75" i="16" a="1"/>
  <c r="AS75" i="16" s="1"/>
  <c r="D68" i="15"/>
  <c r="H68" i="15" s="1"/>
  <c r="AB3" i="4"/>
  <c r="AB3" i="7"/>
  <c r="AB3" i="5"/>
  <c r="T200" i="20" l="1"/>
  <c r="H200" i="20"/>
  <c r="BO201" i="20"/>
  <c r="BG201" i="20"/>
  <c r="AY201" i="20"/>
  <c r="BK201" i="20"/>
  <c r="BB201" i="20"/>
  <c r="BJ201" i="20"/>
  <c r="BA201" i="20"/>
  <c r="AE201" i="20" a="1"/>
  <c r="AE201" i="20" s="1"/>
  <c r="D202" i="20"/>
  <c r="BI201" i="20"/>
  <c r="AZ201" i="20"/>
  <c r="BM201" i="20"/>
  <c r="BD201" i="20"/>
  <c r="BF201" i="20"/>
  <c r="BE201" i="20"/>
  <c r="BC201" i="20"/>
  <c r="BQ201" i="20"/>
  <c r="AX201" i="20"/>
  <c r="BP201" i="20"/>
  <c r="AW201" i="20"/>
  <c r="BN201" i="20"/>
  <c r="AV201" i="20"/>
  <c r="BL201" i="20"/>
  <c r="AS201" i="20" a="1"/>
  <c r="AS201" i="20" s="1"/>
  <c r="BH201" i="20"/>
  <c r="AE213" i="19" a="1"/>
  <c r="AE213" i="19" s="1"/>
  <c r="D214" i="19"/>
  <c r="AS214" i="19" s="1" a="1"/>
  <c r="AS214" i="19" s="1"/>
  <c r="T212" i="19"/>
  <c r="AE208" i="17" a="1"/>
  <c r="AE208" i="17" s="1"/>
  <c r="D209" i="17"/>
  <c r="AS208" i="17" a="1"/>
  <c r="AS208" i="17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0" i="13"/>
  <c r="H70" i="13" s="1"/>
  <c r="AS69" i="13" a="1"/>
  <c r="AS69" i="13" s="1"/>
  <c r="AE69" i="13" a="1"/>
  <c r="AE69" i="13" s="1"/>
  <c r="D69" i="15"/>
  <c r="H69" i="15" s="1"/>
  <c r="T201" i="20" l="1"/>
  <c r="H201" i="20"/>
  <c r="D203" i="20"/>
  <c r="BJ202" i="20"/>
  <c r="BB202" i="20"/>
  <c r="AS202" i="20" a="1"/>
  <c r="AS202" i="20" s="1"/>
  <c r="BQ202" i="20"/>
  <c r="BI202" i="20"/>
  <c r="BK202" i="20"/>
  <c r="AZ202" i="20"/>
  <c r="BH202" i="20"/>
  <c r="AY202" i="20"/>
  <c r="BG202" i="20"/>
  <c r="AX202" i="20"/>
  <c r="BM202" i="20"/>
  <c r="BC202" i="20"/>
  <c r="BO202" i="20"/>
  <c r="AV202" i="20"/>
  <c r="BN202" i="20"/>
  <c r="BL202" i="20"/>
  <c r="AE202" i="20" a="1"/>
  <c r="AE202" i="20" s="1"/>
  <c r="BF202" i="20"/>
  <c r="BE202" i="20"/>
  <c r="BD202" i="20"/>
  <c r="BA202" i="20"/>
  <c r="BP202" i="20"/>
  <c r="AW202" i="20"/>
  <c r="AE214" i="19" a="1"/>
  <c r="AE214" i="19" s="1"/>
  <c r="D215" i="19"/>
  <c r="AS215" i="19" s="1" a="1"/>
  <c r="AS215" i="19" s="1"/>
  <c r="T213" i="19"/>
  <c r="AS209" i="17" a="1"/>
  <c r="AS209" i="17" s="1"/>
  <c r="AE209" i="17" a="1"/>
  <c r="AE209" i="17" s="1"/>
  <c r="D210" i="17"/>
  <c r="AS69" i="15" a="1"/>
  <c r="AS69" i="15" s="1"/>
  <c r="AE69" i="15" a="1"/>
  <c r="AE69" i="15" s="1"/>
  <c r="D67" i="14"/>
  <c r="H67" i="14" s="1"/>
  <c r="AS66" i="14" a="1"/>
  <c r="AS66" i="14" s="1"/>
  <c r="AE66" i="14" a="1"/>
  <c r="AE66" i="14" s="1"/>
  <c r="D71" i="13"/>
  <c r="H71" i="13" s="1"/>
  <c r="AS70" i="13" a="1"/>
  <c r="AS70" i="13" s="1"/>
  <c r="AE70" i="13" a="1"/>
  <c r="AE70" i="13" s="1"/>
  <c r="D70" i="15"/>
  <c r="H70" i="15" s="1"/>
  <c r="BM203" i="20" l="1"/>
  <c r="BE203" i="20"/>
  <c r="AW203" i="20"/>
  <c r="BL203" i="20"/>
  <c r="BD203" i="20"/>
  <c r="AV203" i="20"/>
  <c r="BN203" i="20"/>
  <c r="BB203" i="20"/>
  <c r="AE203" i="20" a="1"/>
  <c r="AE203" i="20" s="1"/>
  <c r="BK203" i="20"/>
  <c r="BA203" i="20"/>
  <c r="BJ203" i="20"/>
  <c r="AZ203" i="20"/>
  <c r="BP203" i="20"/>
  <c r="BF203" i="20"/>
  <c r="AS203" i="20" a="1"/>
  <c r="AS203" i="20" s="1"/>
  <c r="BH203" i="20"/>
  <c r="BG203" i="20"/>
  <c r="BC203" i="20"/>
  <c r="AY203" i="20"/>
  <c r="D204" i="20"/>
  <c r="AX203" i="20"/>
  <c r="BQ203" i="20"/>
  <c r="BO203" i="20"/>
  <c r="BI203" i="20"/>
  <c r="T202" i="20"/>
  <c r="H202" i="20"/>
  <c r="D216" i="19"/>
  <c r="AS216" i="19" s="1" a="1"/>
  <c r="AS216" i="19" s="1"/>
  <c r="AE215" i="19" a="1"/>
  <c r="AE215" i="19" s="1"/>
  <c r="T214" i="19"/>
  <c r="AS210" i="17" a="1"/>
  <c r="AS210" i="17" s="1"/>
  <c r="AE210" i="17" a="1"/>
  <c r="AE210" i="17" s="1"/>
  <c r="D211" i="17"/>
  <c r="AE70" i="15" a="1"/>
  <c r="AE70" i="15" s="1"/>
  <c r="AS70" i="15" a="1"/>
  <c r="AS70" i="15" s="1"/>
  <c r="AS67" i="14" a="1"/>
  <c r="AS67" i="14" s="1"/>
  <c r="D68" i="14"/>
  <c r="H68" i="14" s="1"/>
  <c r="AE67" i="14" a="1"/>
  <c r="AE67" i="14" s="1"/>
  <c r="D72" i="13"/>
  <c r="H72" i="13" s="1"/>
  <c r="AS71" i="13" a="1"/>
  <c r="AS71" i="13" s="1"/>
  <c r="AE71" i="13" a="1"/>
  <c r="AE71" i="13" s="1"/>
  <c r="D71" i="15"/>
  <c r="H71" i="15" s="1"/>
  <c r="T203" i="20" l="1"/>
  <c r="H203" i="20"/>
  <c r="BP204" i="20"/>
  <c r="BH204" i="20"/>
  <c r="AZ204" i="20"/>
  <c r="AE204" i="20" a="1"/>
  <c r="AE204" i="20" s="1"/>
  <c r="BO204" i="20"/>
  <c r="BG204" i="20"/>
  <c r="AY204" i="20"/>
  <c r="BQ204" i="20"/>
  <c r="BI204" i="20"/>
  <c r="BA204" i="20"/>
  <c r="BF204" i="20"/>
  <c r="BE204" i="20"/>
  <c r="AS204" i="20" a="1"/>
  <c r="AS204" i="20" s="1"/>
  <c r="D205" i="20"/>
  <c r="BD204" i="20"/>
  <c r="BK204" i="20"/>
  <c r="AW204" i="20"/>
  <c r="BB204" i="20"/>
  <c r="AX204" i="20"/>
  <c r="AV204" i="20"/>
  <c r="BN204" i="20"/>
  <c r="BM204" i="20"/>
  <c r="BL204" i="20"/>
  <c r="BJ204" i="20"/>
  <c r="BC204" i="20"/>
  <c r="AE216" i="19" a="1"/>
  <c r="AE216" i="19" s="1"/>
  <c r="D217" i="19"/>
  <c r="AS217" i="19" s="1" a="1"/>
  <c r="AS217" i="19" s="1"/>
  <c r="T215" i="19"/>
  <c r="AS211" i="17" a="1"/>
  <c r="AS211" i="17" s="1"/>
  <c r="AE211" i="17" a="1"/>
  <c r="AE211" i="17" s="1"/>
  <c r="D212" i="17"/>
  <c r="AE71" i="15" a="1"/>
  <c r="AE71" i="15" s="1"/>
  <c r="AS71" i="15" a="1"/>
  <c r="AS71" i="15" s="1"/>
  <c r="AE68" i="14" a="1"/>
  <c r="AE68" i="14" s="1"/>
  <c r="D69" i="14"/>
  <c r="H69" i="14" s="1"/>
  <c r="AS68" i="14" a="1"/>
  <c r="AS68" i="14" s="1"/>
  <c r="D73" i="13"/>
  <c r="H73" i="13" s="1"/>
  <c r="AS72" i="13" a="1"/>
  <c r="AS72" i="13" s="1"/>
  <c r="AE72" i="13" a="1"/>
  <c r="AE72" i="13" s="1"/>
  <c r="D72" i="15"/>
  <c r="H72" i="15" s="1"/>
  <c r="BK205" i="20" l="1"/>
  <c r="BC205" i="20"/>
  <c r="D206" i="20"/>
  <c r="BJ205" i="20"/>
  <c r="BB205" i="20"/>
  <c r="AS205" i="20" a="1"/>
  <c r="AS205" i="20" s="1"/>
  <c r="BL205" i="20"/>
  <c r="BD205" i="20"/>
  <c r="AV205" i="20"/>
  <c r="BP205" i="20"/>
  <c r="BE205" i="20"/>
  <c r="BO205" i="20"/>
  <c r="BA205" i="20"/>
  <c r="BN205" i="20"/>
  <c r="AZ205" i="20"/>
  <c r="BG205" i="20"/>
  <c r="AX205" i="20"/>
  <c r="AW205" i="20"/>
  <c r="BQ205" i="20"/>
  <c r="AE205" i="20" a="1"/>
  <c r="AE205" i="20" s="1"/>
  <c r="BM205" i="20"/>
  <c r="BI205" i="20"/>
  <c r="BH205" i="20"/>
  <c r="BF205" i="20"/>
  <c r="AY205" i="20"/>
  <c r="T204" i="20"/>
  <c r="H204" i="20"/>
  <c r="T216" i="19"/>
  <c r="D218" i="19"/>
  <c r="AS218" i="19" s="1" a="1"/>
  <c r="AS218" i="19" s="1"/>
  <c r="AE217" i="19" a="1"/>
  <c r="AE217" i="19" s="1"/>
  <c r="AS212" i="17" a="1"/>
  <c r="AS212" i="17" s="1"/>
  <c r="AE212" i="17" a="1"/>
  <c r="AE212" i="17" s="1"/>
  <c r="D213" i="17"/>
  <c r="AE72" i="15" a="1"/>
  <c r="AE72" i="15" s="1"/>
  <c r="AS72" i="15" a="1"/>
  <c r="AS72" i="15" s="1"/>
  <c r="AE69" i="14" a="1"/>
  <c r="AE69" i="14" s="1"/>
  <c r="D70" i="14"/>
  <c r="H70" i="14" s="1"/>
  <c r="AS69" i="14" a="1"/>
  <c r="AS69" i="14" s="1"/>
  <c r="D74" i="13"/>
  <c r="H74" i="13" s="1"/>
  <c r="AS73" i="13" a="1"/>
  <c r="AS73" i="13" s="1"/>
  <c r="AE73" i="13" a="1"/>
  <c r="AE73" i="13" s="1"/>
  <c r="D73" i="15"/>
  <c r="H73" i="15" s="1"/>
  <c r="BN206" i="20" l="1"/>
  <c r="BF206" i="20"/>
  <c r="AX206" i="20"/>
  <c r="BM206" i="20"/>
  <c r="BE206" i="20"/>
  <c r="AW206" i="20"/>
  <c r="BO206" i="20"/>
  <c r="BG206" i="20"/>
  <c r="AY206" i="20"/>
  <c r="BL206" i="20"/>
  <c r="BA206" i="20"/>
  <c r="BK206" i="20"/>
  <c r="AZ206" i="20"/>
  <c r="BJ206" i="20"/>
  <c r="AV206" i="20"/>
  <c r="BQ206" i="20"/>
  <c r="BC206" i="20"/>
  <c r="AE206" i="20" a="1"/>
  <c r="AE206" i="20" s="1"/>
  <c r="AS206" i="20" a="1"/>
  <c r="AS206" i="20" s="1"/>
  <c r="D207" i="20"/>
  <c r="BP206" i="20"/>
  <c r="BI206" i="20"/>
  <c r="BH206" i="20"/>
  <c r="BD206" i="20"/>
  <c r="BB206" i="20"/>
  <c r="T205" i="20"/>
  <c r="H205" i="20"/>
  <c r="T217" i="19"/>
  <c r="D219" i="19"/>
  <c r="AS219" i="19" s="1" a="1"/>
  <c r="AS219" i="19" s="1"/>
  <c r="AE218" i="19" a="1"/>
  <c r="AE218" i="19" s="1"/>
  <c r="AS213" i="17" a="1"/>
  <c r="AS213" i="17" s="1"/>
  <c r="AE213" i="17" a="1"/>
  <c r="AE213" i="17" s="1"/>
  <c r="D214" i="17"/>
  <c r="AE73" i="15" a="1"/>
  <c r="AE73" i="15" s="1"/>
  <c r="AS73" i="15" a="1"/>
  <c r="AS73" i="15" s="1"/>
  <c r="AE70" i="14" a="1"/>
  <c r="AE70" i="14" s="1"/>
  <c r="D71" i="14"/>
  <c r="H71" i="14" s="1"/>
  <c r="AS70" i="14" a="1"/>
  <c r="AS70" i="14" s="1"/>
  <c r="D75" i="13"/>
  <c r="H75" i="13" s="1"/>
  <c r="AS74" i="13" a="1"/>
  <c r="AS74" i="13" s="1"/>
  <c r="AE74" i="13" a="1"/>
  <c r="AE74" i="13" s="1"/>
  <c r="D74" i="15"/>
  <c r="H74" i="15" s="1"/>
  <c r="H206" i="20" l="1"/>
  <c r="T206" i="20"/>
  <c r="BQ207" i="20"/>
  <c r="BI207" i="20"/>
  <c r="BA207" i="20"/>
  <c r="BP207" i="20"/>
  <c r="BH207" i="20"/>
  <c r="AZ207" i="20"/>
  <c r="AE207" i="20" a="1"/>
  <c r="AE207" i="20" s="1"/>
  <c r="D208" i="20"/>
  <c r="BJ207" i="20"/>
  <c r="BB207" i="20"/>
  <c r="AS207" i="20" a="1"/>
  <c r="AS207" i="20" s="1"/>
  <c r="BK207" i="20"/>
  <c r="AW207" i="20"/>
  <c r="BG207" i="20"/>
  <c r="AV207" i="20"/>
  <c r="BF207" i="20"/>
  <c r="BM207" i="20"/>
  <c r="AY207" i="20"/>
  <c r="BO207" i="20"/>
  <c r="BN207" i="20"/>
  <c r="BL207" i="20"/>
  <c r="BE207" i="20"/>
  <c r="BD207" i="20"/>
  <c r="BC207" i="20"/>
  <c r="AX207" i="20"/>
  <c r="T218" i="19"/>
  <c r="AE219" i="19" a="1"/>
  <c r="AE219" i="19" s="1"/>
  <c r="D220" i="19"/>
  <c r="AS220" i="19" s="1" a="1"/>
  <c r="AS220" i="19" s="1"/>
  <c r="AS214" i="17" a="1"/>
  <c r="AS214" i="17" s="1"/>
  <c r="AE214" i="17" a="1"/>
  <c r="AE214" i="17" s="1"/>
  <c r="D215" i="17"/>
  <c r="AE74" i="15" a="1"/>
  <c r="AE74" i="15" s="1"/>
  <c r="AS74" i="15" a="1"/>
  <c r="AS74" i="15" s="1"/>
  <c r="AE71" i="14" a="1"/>
  <c r="AE71" i="14" s="1"/>
  <c r="D72" i="14"/>
  <c r="H72" i="14" s="1"/>
  <c r="AS71" i="14" a="1"/>
  <c r="AS71" i="14" s="1"/>
  <c r="D76" i="13"/>
  <c r="H76" i="13" s="1"/>
  <c r="AS75" i="13" a="1"/>
  <c r="AS75" i="13" s="1"/>
  <c r="AE75" i="13" a="1"/>
  <c r="AE75" i="13" s="1"/>
  <c r="D75" i="15"/>
  <c r="H75" i="15" s="1"/>
  <c r="BL208" i="20" l="1"/>
  <c r="BM208" i="20"/>
  <c r="BD208" i="20"/>
  <c r="AV208" i="20"/>
  <c r="BK208" i="20"/>
  <c r="BC208" i="20"/>
  <c r="BN208" i="20"/>
  <c r="BE208" i="20"/>
  <c r="AW208" i="20"/>
  <c r="BG208" i="20"/>
  <c r="D209" i="20"/>
  <c r="BF208" i="20"/>
  <c r="AE208" i="20" a="1"/>
  <c r="AE208" i="20" s="1"/>
  <c r="BQ208" i="20"/>
  <c r="BB208" i="20"/>
  <c r="BI208" i="20"/>
  <c r="AX208" i="20"/>
  <c r="BO208" i="20"/>
  <c r="BJ208" i="20"/>
  <c r="BH208" i="20"/>
  <c r="BA208" i="20"/>
  <c r="AZ208" i="20"/>
  <c r="AY208" i="20"/>
  <c r="AS208" i="20" a="1"/>
  <c r="AS208" i="20" s="1"/>
  <c r="BP208" i="20"/>
  <c r="H207" i="20"/>
  <c r="T207" i="20"/>
  <c r="T219" i="19"/>
  <c r="D221" i="19"/>
  <c r="AS221" i="19" s="1" a="1"/>
  <c r="AS221" i="19" s="1"/>
  <c r="AE220" i="19" a="1"/>
  <c r="AE220" i="19" s="1"/>
  <c r="AS215" i="17" a="1"/>
  <c r="AS215" i="17" s="1"/>
  <c r="AE215" i="17" a="1"/>
  <c r="AE215" i="17" s="1"/>
  <c r="D216" i="17"/>
  <c r="AE75" i="15" a="1"/>
  <c r="AE75" i="15" s="1"/>
  <c r="AS75" i="15" a="1"/>
  <c r="AS75" i="15" s="1"/>
  <c r="AE72" i="14" a="1"/>
  <c r="AE72" i="14" s="1"/>
  <c r="AS72" i="14" a="1"/>
  <c r="AS72" i="14" s="1"/>
  <c r="D77" i="13"/>
  <c r="H77" i="13" s="1"/>
  <c r="AS76" i="13" a="1"/>
  <c r="AS76" i="13" s="1"/>
  <c r="AE76" i="13" a="1"/>
  <c r="AE76" i="13" s="1"/>
  <c r="D76" i="15"/>
  <c r="H76" i="15" s="1"/>
  <c r="T208" i="20" l="1"/>
  <c r="H208" i="20"/>
  <c r="BO209" i="20"/>
  <c r="BG209" i="20"/>
  <c r="AY209" i="20"/>
  <c r="BK209" i="20"/>
  <c r="BB209" i="20"/>
  <c r="BJ209" i="20"/>
  <c r="BA209" i="20"/>
  <c r="AE209" i="20" a="1"/>
  <c r="AE209" i="20" s="1"/>
  <c r="BL209" i="20"/>
  <c r="BC209" i="20"/>
  <c r="AS209" i="20" a="1"/>
  <c r="AS209" i="20" s="1"/>
  <c r="BF209" i="20"/>
  <c r="D210" i="20"/>
  <c r="BE209" i="20"/>
  <c r="BQ209" i="20"/>
  <c r="BD209" i="20"/>
  <c r="BI209" i="20"/>
  <c r="AV209" i="20"/>
  <c r="BN209" i="20"/>
  <c r="BM209" i="20"/>
  <c r="BH209" i="20"/>
  <c r="AZ209" i="20"/>
  <c r="AX209" i="20"/>
  <c r="AW209" i="20"/>
  <c r="BP209" i="20"/>
  <c r="T220" i="19"/>
  <c r="D222" i="19"/>
  <c r="AS222" i="19" s="1" a="1"/>
  <c r="AS222" i="19" s="1"/>
  <c r="AE221" i="19" a="1"/>
  <c r="AE221" i="19" s="1"/>
  <c r="AS216" i="17" a="1"/>
  <c r="AS216" i="17" s="1"/>
  <c r="AE216" i="17" a="1"/>
  <c r="AE216" i="17" s="1"/>
  <c r="D217" i="17"/>
  <c r="D77" i="15"/>
  <c r="H77" i="15" s="1"/>
  <c r="AE76" i="15" a="1"/>
  <c r="AE76" i="15" s="1"/>
  <c r="AS76" i="15" a="1"/>
  <c r="AS76" i="15" s="1"/>
  <c r="D78" i="13"/>
  <c r="H78" i="13" s="1"/>
  <c r="AS77" i="13" a="1"/>
  <c r="AS77" i="13" s="1"/>
  <c r="AE77" i="13" a="1"/>
  <c r="AE77" i="13" s="1"/>
  <c r="D211" i="20" l="1"/>
  <c r="BJ210" i="20"/>
  <c r="BB210" i="20"/>
  <c r="AS210" i="20" a="1"/>
  <c r="AS210" i="20" s="1"/>
  <c r="BI210" i="20"/>
  <c r="AZ210" i="20"/>
  <c r="BQ210" i="20"/>
  <c r="BH210" i="20"/>
  <c r="AY210" i="20"/>
  <c r="BK210" i="20"/>
  <c r="BA210" i="20"/>
  <c r="AE210" i="20" a="1"/>
  <c r="AE210" i="20" s="1"/>
  <c r="BF210" i="20"/>
  <c r="BE210" i="20"/>
  <c r="BP210" i="20"/>
  <c r="BD210" i="20"/>
  <c r="BL210" i="20"/>
  <c r="AV210" i="20"/>
  <c r="BN210" i="20"/>
  <c r="BM210" i="20"/>
  <c r="BG210" i="20"/>
  <c r="BC210" i="20"/>
  <c r="AX210" i="20"/>
  <c r="AW210" i="20"/>
  <c r="BO210" i="20"/>
  <c r="T209" i="20"/>
  <c r="H209" i="20"/>
  <c r="T221" i="19"/>
  <c r="AE222" i="19" a="1"/>
  <c r="AE222" i="19" s="1"/>
  <c r="D223" i="19"/>
  <c r="AS223" i="19" s="1" a="1"/>
  <c r="AS223" i="19" s="1"/>
  <c r="AS217" i="17" a="1"/>
  <c r="AS217" i="17" s="1"/>
  <c r="AE217" i="17" a="1"/>
  <c r="AE217" i="17" s="1"/>
  <c r="D218" i="17"/>
  <c r="D78" i="15"/>
  <c r="H78" i="15" s="1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T210" i="20" l="1"/>
  <c r="H210" i="20"/>
  <c r="BM211" i="20"/>
  <c r="BE211" i="20"/>
  <c r="AW211" i="20"/>
  <c r="BQ211" i="20"/>
  <c r="BH211" i="20"/>
  <c r="AY211" i="20"/>
  <c r="BP211" i="20"/>
  <c r="BG211" i="20"/>
  <c r="AX211" i="20"/>
  <c r="D212" i="20"/>
  <c r="BI211" i="20"/>
  <c r="AZ211" i="20"/>
  <c r="BF211" i="20"/>
  <c r="BD211" i="20"/>
  <c r="AE211" i="20" a="1"/>
  <c r="AE211" i="20" s="1"/>
  <c r="BC211" i="20"/>
  <c r="BK211" i="20"/>
  <c r="BN211" i="20"/>
  <c r="BL211" i="20"/>
  <c r="BJ211" i="20"/>
  <c r="BB211" i="20"/>
  <c r="BA211" i="20"/>
  <c r="AV211" i="20"/>
  <c r="AS211" i="20" a="1"/>
  <c r="AS211" i="20" s="1"/>
  <c r="BO211" i="20"/>
  <c r="T222" i="19"/>
  <c r="AE223" i="19" a="1"/>
  <c r="AE223" i="19" s="1"/>
  <c r="D224" i="19"/>
  <c r="AS224" i="19" s="1" a="1"/>
  <c r="AS224" i="19" s="1"/>
  <c r="AS218" i="17" a="1"/>
  <c r="AS218" i="17" s="1"/>
  <c r="AE218" i="17" a="1"/>
  <c r="AE218" i="17" s="1"/>
  <c r="D219" i="17"/>
  <c r="AS78" i="15" a="1"/>
  <c r="AS78" i="15" s="1"/>
  <c r="AE78" i="15" a="1"/>
  <c r="AE78" i="15" s="1"/>
  <c r="D80" i="13"/>
  <c r="H80" i="13" s="1"/>
  <c r="AS79" i="13" a="1"/>
  <c r="AS79" i="13" s="1"/>
  <c r="AE79" i="13" a="1"/>
  <c r="AE79" i="13" s="1"/>
  <c r="BP212" i="20" l="1"/>
  <c r="BH212" i="20"/>
  <c r="AZ212" i="20"/>
  <c r="AE212" i="20" a="1"/>
  <c r="AE212" i="20" s="1"/>
  <c r="BO212" i="20"/>
  <c r="BF212" i="20"/>
  <c r="AW212" i="20"/>
  <c r="BN212" i="20"/>
  <c r="BE212" i="20"/>
  <c r="AV212" i="20"/>
  <c r="BQ212" i="20"/>
  <c r="BG212" i="20"/>
  <c r="AX212" i="20"/>
  <c r="BI212" i="20"/>
  <c r="BD212" i="20"/>
  <c r="BC212" i="20"/>
  <c r="BK212" i="20"/>
  <c r="BM212" i="20"/>
  <c r="BL212" i="20"/>
  <c r="BJ212" i="20"/>
  <c r="BB212" i="20"/>
  <c r="BA212" i="20"/>
  <c r="AY212" i="20"/>
  <c r="AS212" i="20" a="1"/>
  <c r="AS212" i="20" s="1"/>
  <c r="D213" i="20"/>
  <c r="H211" i="20"/>
  <c r="T211" i="20"/>
  <c r="T223" i="19"/>
  <c r="D225" i="19"/>
  <c r="AS225" i="19" s="1" a="1"/>
  <c r="AS225" i="19" s="1"/>
  <c r="AE224" i="19" a="1"/>
  <c r="AE224" i="19" s="1"/>
  <c r="AS219" i="17" a="1"/>
  <c r="AS219" i="17" s="1"/>
  <c r="AE219" i="17" a="1"/>
  <c r="AE219" i="17" s="1"/>
  <c r="D220" i="17"/>
  <c r="AS80" i="13" a="1"/>
  <c r="AS80" i="13" s="1"/>
  <c r="AE80" i="13" a="1"/>
  <c r="AE80" i="13" s="1"/>
  <c r="T212" i="20" l="1"/>
  <c r="H212" i="20"/>
  <c r="BK213" i="20"/>
  <c r="BC213" i="20"/>
  <c r="BN213" i="20"/>
  <c r="BE213" i="20"/>
  <c r="AV213" i="20"/>
  <c r="BM213" i="20"/>
  <c r="BD213" i="20"/>
  <c r="AS213" i="20" a="1"/>
  <c r="AS213" i="20" s="1"/>
  <c r="BO213" i="20"/>
  <c r="BF213" i="20"/>
  <c r="AW213" i="20"/>
  <c r="BH213" i="20"/>
  <c r="AE213" i="20" a="1"/>
  <c r="AE213" i="20" s="1"/>
  <c r="BG213" i="20"/>
  <c r="D214" i="20"/>
  <c r="BB213" i="20"/>
  <c r="BJ213" i="20"/>
  <c r="AX213" i="20"/>
  <c r="BP213" i="20"/>
  <c r="BL213" i="20"/>
  <c r="BI213" i="20"/>
  <c r="BA213" i="20"/>
  <c r="AZ213" i="20"/>
  <c r="AY213" i="20"/>
  <c r="BQ213" i="20"/>
  <c r="AE225" i="19" a="1"/>
  <c r="AE225" i="19" s="1"/>
  <c r="D226" i="19"/>
  <c r="AS226" i="19" s="1" a="1"/>
  <c r="AS226" i="19" s="1"/>
  <c r="T224" i="19"/>
  <c r="AS220" i="17" a="1"/>
  <c r="AS220" i="17" s="1"/>
  <c r="AE220" i="17" a="1"/>
  <c r="AE220" i="17" s="1"/>
  <c r="D221" i="17"/>
  <c r="T213" i="20" l="1"/>
  <c r="H213" i="20"/>
  <c r="BN214" i="20"/>
  <c r="BF214" i="20"/>
  <c r="AX214" i="20"/>
  <c r="BL214" i="20"/>
  <c r="BC214" i="20"/>
  <c r="AS214" i="20" a="1"/>
  <c r="AS214" i="20" s="1"/>
  <c r="BK214" i="20"/>
  <c r="BB214" i="20"/>
  <c r="BM214" i="20"/>
  <c r="BD214" i="20"/>
  <c r="BH214" i="20"/>
  <c r="AE214" i="20" a="1"/>
  <c r="AE214" i="20" s="1"/>
  <c r="BG214" i="20"/>
  <c r="D215" i="20"/>
  <c r="BE214" i="20"/>
  <c r="BJ214" i="20"/>
  <c r="AW214" i="20"/>
  <c r="BP214" i="20"/>
  <c r="BO214" i="20"/>
  <c r="BI214" i="20"/>
  <c r="BA214" i="20"/>
  <c r="AZ214" i="20"/>
  <c r="AY214" i="20"/>
  <c r="AV214" i="20"/>
  <c r="BQ214" i="20"/>
  <c r="T225" i="19"/>
  <c r="AE226" i="19" a="1"/>
  <c r="AE226" i="19" s="1"/>
  <c r="D227" i="19"/>
  <c r="AS227" i="19" s="1" a="1"/>
  <c r="AS227" i="19" s="1"/>
  <c r="AS221" i="17" a="1"/>
  <c r="AS221" i="17" s="1"/>
  <c r="AE221" i="17" a="1"/>
  <c r="AE221" i="17" s="1"/>
  <c r="D222" i="17"/>
  <c r="BQ215" i="20" l="1"/>
  <c r="BI215" i="20"/>
  <c r="BA215" i="20"/>
  <c r="BK215" i="20"/>
  <c r="BB215" i="20"/>
  <c r="AE215" i="20" a="1"/>
  <c r="AE215" i="20" s="1"/>
  <c r="BJ215" i="20"/>
  <c r="AZ215" i="20"/>
  <c r="BL215" i="20"/>
  <c r="BC215" i="20"/>
  <c r="AS215" i="20" a="1"/>
  <c r="AS215" i="20" s="1"/>
  <c r="BG215" i="20"/>
  <c r="BF215" i="20"/>
  <c r="D216" i="20"/>
  <c r="BE215" i="20"/>
  <c r="BM215" i="20"/>
  <c r="AW215" i="20"/>
  <c r="BO215" i="20"/>
  <c r="BN215" i="20"/>
  <c r="BH215" i="20"/>
  <c r="BD215" i="20"/>
  <c r="AY215" i="20"/>
  <c r="AX215" i="20"/>
  <c r="AV215" i="20"/>
  <c r="BP215" i="20"/>
  <c r="H214" i="20"/>
  <c r="T214" i="20"/>
  <c r="T226" i="19"/>
  <c r="D228" i="19"/>
  <c r="AS228" i="19" s="1" a="1"/>
  <c r="AS228" i="19" s="1"/>
  <c r="AE227" i="19" a="1"/>
  <c r="AE227" i="19" s="1"/>
  <c r="AS222" i="17" a="1"/>
  <c r="AS222" i="17" s="1"/>
  <c r="AE222" i="17" a="1"/>
  <c r="AE222" i="17" s="1"/>
  <c r="D223" i="17"/>
  <c r="BL216" i="20" l="1"/>
  <c r="BD216" i="20"/>
  <c r="AV216" i="20"/>
  <c r="D217" i="20"/>
  <c r="BI216" i="20"/>
  <c r="AZ216" i="20"/>
  <c r="BQ216" i="20"/>
  <c r="BH216" i="20"/>
  <c r="AY216" i="20"/>
  <c r="BJ216" i="20"/>
  <c r="BA216" i="20"/>
  <c r="AE216" i="20" a="1"/>
  <c r="AE216" i="20" s="1"/>
  <c r="BG216" i="20"/>
  <c r="AS216" i="20" a="1"/>
  <c r="AS216" i="20" s="1"/>
  <c r="BF216" i="20"/>
  <c r="BE216" i="20"/>
  <c r="BM216" i="20"/>
  <c r="AW216" i="20"/>
  <c r="BO216" i="20"/>
  <c r="BN216" i="20"/>
  <c r="BK216" i="20"/>
  <c r="BC216" i="20"/>
  <c r="BB216" i="20"/>
  <c r="AX216" i="20"/>
  <c r="BP216" i="20"/>
  <c r="T215" i="20"/>
  <c r="H215" i="20"/>
  <c r="AE228" i="19" a="1"/>
  <c r="AE228" i="19" s="1"/>
  <c r="D229" i="19"/>
  <c r="AS229" i="19" s="1" a="1"/>
  <c r="AS229" i="19" s="1"/>
  <c r="T227" i="19"/>
  <c r="AS223" i="17" a="1"/>
  <c r="AS223" i="17" s="1"/>
  <c r="AE223" i="17" a="1"/>
  <c r="AE223" i="17" s="1"/>
  <c r="D224" i="17"/>
  <c r="BO217" i="20" l="1"/>
  <c r="BG217" i="20"/>
  <c r="AY217" i="20"/>
  <c r="BQ217" i="20"/>
  <c r="BH217" i="20"/>
  <c r="AX217" i="20"/>
  <c r="BP217" i="20"/>
  <c r="BF217" i="20"/>
  <c r="AW217" i="20"/>
  <c r="D218" i="20"/>
  <c r="BI217" i="20"/>
  <c r="AZ217" i="20"/>
  <c r="BJ217" i="20"/>
  <c r="AS217" i="20" a="1"/>
  <c r="AS217" i="20" s="1"/>
  <c r="BE217" i="20"/>
  <c r="BD217" i="20"/>
  <c r="AE217" i="20" a="1"/>
  <c r="AE217" i="20" s="1"/>
  <c r="BL217" i="20"/>
  <c r="AV217" i="20"/>
  <c r="BN217" i="20"/>
  <c r="BM217" i="20"/>
  <c r="BK217" i="20"/>
  <c r="BC217" i="20"/>
  <c r="BB217" i="20"/>
  <c r="BA217" i="20"/>
  <c r="T216" i="20"/>
  <c r="H216" i="20"/>
  <c r="D230" i="19"/>
  <c r="AS230" i="19" s="1" a="1"/>
  <c r="AS230" i="19" s="1"/>
  <c r="AE229" i="19" a="1"/>
  <c r="AE229" i="19" s="1"/>
  <c r="T228" i="19"/>
  <c r="AS224" i="17" a="1"/>
  <c r="AS224" i="17" s="1"/>
  <c r="AE224" i="17" a="1"/>
  <c r="AE224" i="17" s="1"/>
  <c r="D225" i="17"/>
  <c r="T217" i="20" l="1"/>
  <c r="H217" i="20"/>
  <c r="D219" i="20"/>
  <c r="BJ218" i="20"/>
  <c r="BB218" i="20"/>
  <c r="AS218" i="20" a="1"/>
  <c r="AS218" i="20" s="1"/>
  <c r="BO218" i="20"/>
  <c r="BF218" i="20"/>
  <c r="AW218" i="20"/>
  <c r="BN218" i="20"/>
  <c r="BE218" i="20"/>
  <c r="AV218" i="20"/>
  <c r="BP218" i="20"/>
  <c r="BG218" i="20"/>
  <c r="AX218" i="20"/>
  <c r="BI218" i="20"/>
  <c r="BH218" i="20"/>
  <c r="AE218" i="20" a="1"/>
  <c r="AE218" i="20" s="1"/>
  <c r="BD218" i="20"/>
  <c r="BL218" i="20"/>
  <c r="AY218" i="20"/>
  <c r="BQ218" i="20"/>
  <c r="BM218" i="20"/>
  <c r="BK218" i="20"/>
  <c r="BC218" i="20"/>
  <c r="BA218" i="20"/>
  <c r="AZ218" i="20"/>
  <c r="T229" i="19"/>
  <c r="D231" i="19"/>
  <c r="AS231" i="19" s="1" a="1"/>
  <c r="AS231" i="19" s="1"/>
  <c r="AE230" i="19" a="1"/>
  <c r="AE230" i="19" s="1"/>
  <c r="AS225" i="17" a="1"/>
  <c r="AS225" i="17" s="1"/>
  <c r="AE225" i="17" a="1"/>
  <c r="AE225" i="17" s="1"/>
  <c r="D226" i="17"/>
  <c r="BM219" i="20" l="1"/>
  <c r="BE219" i="20"/>
  <c r="AW219" i="20"/>
  <c r="BN219" i="20"/>
  <c r="BD219" i="20"/>
  <c r="BL219" i="20"/>
  <c r="BC219" i="20"/>
  <c r="AS219" i="20" a="1"/>
  <c r="AS219" i="20" s="1"/>
  <c r="BO219" i="20"/>
  <c r="BF219" i="20"/>
  <c r="AV219" i="20"/>
  <c r="BI219" i="20"/>
  <c r="BH219" i="20"/>
  <c r="AE219" i="20" a="1"/>
  <c r="AE219" i="20" s="1"/>
  <c r="BG219" i="20"/>
  <c r="BK219" i="20"/>
  <c r="AY219" i="20"/>
  <c r="BQ219" i="20"/>
  <c r="BP219" i="20"/>
  <c r="BJ219" i="20"/>
  <c r="BB219" i="20"/>
  <c r="BA219" i="20"/>
  <c r="AZ219" i="20"/>
  <c r="AX219" i="20"/>
  <c r="D220" i="20"/>
  <c r="T218" i="20"/>
  <c r="H218" i="20"/>
  <c r="T230" i="19"/>
  <c r="AE231" i="19" a="1"/>
  <c r="AE231" i="19" s="1"/>
  <c r="D232" i="19"/>
  <c r="AS232" i="19" s="1" a="1"/>
  <c r="AS232" i="19" s="1"/>
  <c r="AS226" i="17" a="1"/>
  <c r="AS226" i="17" s="1"/>
  <c r="AE226" i="17" a="1"/>
  <c r="AE226" i="17" s="1"/>
  <c r="D227" i="17"/>
  <c r="T219" i="20" l="1"/>
  <c r="H219" i="20"/>
  <c r="BP220" i="20"/>
  <c r="BH220" i="20"/>
  <c r="AZ220" i="20"/>
  <c r="AE220" i="20" a="1"/>
  <c r="AE220" i="20" s="1"/>
  <c r="BL220" i="20"/>
  <c r="BC220" i="20"/>
  <c r="AS220" i="20" a="1"/>
  <c r="AS220" i="20" s="1"/>
  <c r="BK220" i="20"/>
  <c r="BB220" i="20"/>
  <c r="BM220" i="20"/>
  <c r="BD220" i="20"/>
  <c r="BI220" i="20"/>
  <c r="AV220" i="20"/>
  <c r="BG220" i="20"/>
  <c r="BF220" i="20"/>
  <c r="BN220" i="20"/>
  <c r="AX220" i="20"/>
  <c r="BQ220" i="20"/>
  <c r="BO220" i="20"/>
  <c r="BJ220" i="20"/>
  <c r="BE220" i="20"/>
  <c r="BA220" i="20"/>
  <c r="AY220" i="20"/>
  <c r="AW220" i="20"/>
  <c r="D221" i="20"/>
  <c r="T231" i="19"/>
  <c r="D233" i="19"/>
  <c r="AS233" i="19" s="1" a="1"/>
  <c r="AS233" i="19" s="1"/>
  <c r="AE232" i="19" a="1"/>
  <c r="AE232" i="19" s="1"/>
  <c r="AS227" i="17" a="1"/>
  <c r="AS227" i="17" s="1"/>
  <c r="D228" i="17"/>
  <c r="AE227" i="17" a="1"/>
  <c r="AE227" i="17" s="1"/>
  <c r="T220" i="20" l="1"/>
  <c r="H220" i="20"/>
  <c r="BK221" i="20"/>
  <c r="BC221" i="20"/>
  <c r="D222" i="20"/>
  <c r="BJ221" i="20"/>
  <c r="BL221" i="20"/>
  <c r="BA221" i="20"/>
  <c r="AE221" i="20" a="1"/>
  <c r="AE221" i="20" s="1"/>
  <c r="BI221" i="20"/>
  <c r="AZ221" i="20"/>
  <c r="BM221" i="20"/>
  <c r="BB221" i="20"/>
  <c r="BH221" i="20"/>
  <c r="AV221" i="20"/>
  <c r="BG221" i="20"/>
  <c r="AS221" i="20" a="1"/>
  <c r="AS221" i="20" s="1"/>
  <c r="BF221" i="20"/>
  <c r="BO221" i="20"/>
  <c r="AX221" i="20"/>
  <c r="BQ221" i="20"/>
  <c r="BP221" i="20"/>
  <c r="BN221" i="20"/>
  <c r="BE221" i="20"/>
  <c r="BD221" i="20"/>
  <c r="AY221" i="20"/>
  <c r="AW221" i="20"/>
  <c r="T232" i="19"/>
  <c r="AE233" i="19" a="1"/>
  <c r="AE233" i="19" s="1"/>
  <c r="D234" i="19"/>
  <c r="AS234" i="19" s="1" a="1"/>
  <c r="AS234" i="19" s="1"/>
  <c r="AS228" i="17" a="1"/>
  <c r="AS228" i="17" s="1"/>
  <c r="D229" i="17"/>
  <c r="AE228" i="17" a="1"/>
  <c r="AE228" i="17" s="1"/>
  <c r="BN222" i="20" l="1"/>
  <c r="BF222" i="20"/>
  <c r="AX222" i="20"/>
  <c r="BM222" i="20"/>
  <c r="BE222" i="20"/>
  <c r="AW222" i="20"/>
  <c r="BO222" i="20"/>
  <c r="BG222" i="20"/>
  <c r="BQ222" i="20"/>
  <c r="BC222" i="20"/>
  <c r="BP222" i="20"/>
  <c r="BB222" i="20"/>
  <c r="AE222" i="20" a="1"/>
  <c r="AE222" i="20" s="1"/>
  <c r="D223" i="20"/>
  <c r="BD222" i="20"/>
  <c r="AS222" i="20" a="1"/>
  <c r="AS222" i="20" s="1"/>
  <c r="AY222" i="20"/>
  <c r="BL222" i="20"/>
  <c r="AV222" i="20"/>
  <c r="BK222" i="20"/>
  <c r="BA222" i="20"/>
  <c r="BJ222" i="20"/>
  <c r="BI222" i="20"/>
  <c r="BH222" i="20"/>
  <c r="AZ222" i="20"/>
  <c r="T221" i="20"/>
  <c r="H221" i="20"/>
  <c r="T233" i="19"/>
  <c r="AE234" i="19" a="1"/>
  <c r="AE234" i="19" s="1"/>
  <c r="D235" i="19"/>
  <c r="AS235" i="19" s="1" a="1"/>
  <c r="AS235" i="19" s="1"/>
  <c r="AS229" i="17" a="1"/>
  <c r="AS229" i="17" s="1"/>
  <c r="D230" i="17"/>
  <c r="AE229" i="17" a="1"/>
  <c r="AE229" i="17" s="1"/>
  <c r="BQ223" i="20" l="1"/>
  <c r="BI223" i="20"/>
  <c r="BA223" i="20"/>
  <c r="BP223" i="20"/>
  <c r="BH223" i="20"/>
  <c r="AZ223" i="20"/>
  <c r="AE223" i="20" a="1"/>
  <c r="AE223" i="20" s="1"/>
  <c r="D224" i="20"/>
  <c r="BJ223" i="20"/>
  <c r="BB223" i="20"/>
  <c r="AS223" i="20" a="1"/>
  <c r="AS223" i="20" s="1"/>
  <c r="BM223" i="20"/>
  <c r="AY223" i="20"/>
  <c r="BL223" i="20"/>
  <c r="AX223" i="20"/>
  <c r="BN223" i="20"/>
  <c r="BC223" i="20"/>
  <c r="BG223" i="20"/>
  <c r="BF223" i="20"/>
  <c r="BE223" i="20"/>
  <c r="BO223" i="20"/>
  <c r="AW223" i="20"/>
  <c r="AV223" i="20"/>
  <c r="BK223" i="20"/>
  <c r="BD223" i="20"/>
  <c r="H222" i="20"/>
  <c r="T222" i="20"/>
  <c r="T234" i="19"/>
  <c r="D236" i="19"/>
  <c r="AS236" i="19" s="1" a="1"/>
  <c r="AS236" i="19" s="1"/>
  <c r="AE235" i="19" a="1"/>
  <c r="AE235" i="19" s="1"/>
  <c r="AS230" i="17" a="1"/>
  <c r="AS230" i="17" s="1"/>
  <c r="D231" i="17"/>
  <c r="AE230" i="17" a="1"/>
  <c r="AE230" i="17" s="1"/>
  <c r="BL224" i="20" l="1"/>
  <c r="BD224" i="20"/>
  <c r="AV224" i="20"/>
  <c r="BK224" i="20"/>
  <c r="BC224" i="20"/>
  <c r="BM224" i="20"/>
  <c r="BE224" i="20"/>
  <c r="AW224" i="20"/>
  <c r="BI224" i="20"/>
  <c r="AX224" i="20"/>
  <c r="BH224" i="20"/>
  <c r="AS224" i="20" a="1"/>
  <c r="AS224" i="20" s="1"/>
  <c r="BJ224" i="20"/>
  <c r="AY224" i="20"/>
  <c r="D225" i="20"/>
  <c r="BA224" i="20"/>
  <c r="BQ224" i="20"/>
  <c r="AZ224" i="20"/>
  <c r="BP224" i="20"/>
  <c r="BF224" i="20"/>
  <c r="BN224" i="20"/>
  <c r="BG224" i="20"/>
  <c r="BB224" i="20"/>
  <c r="AE224" i="20" a="1"/>
  <c r="AE224" i="20" s="1"/>
  <c r="BO224" i="20"/>
  <c r="H223" i="20"/>
  <c r="T223" i="20"/>
  <c r="T235" i="19"/>
  <c r="AE236" i="19" a="1"/>
  <c r="AE236" i="19" s="1"/>
  <c r="D237" i="19"/>
  <c r="AS237" i="19" s="1" a="1"/>
  <c r="AS237" i="19" s="1"/>
  <c r="AS231" i="17" a="1"/>
  <c r="AS231" i="17" s="1"/>
  <c r="D232" i="17"/>
  <c r="AE231" i="17" a="1"/>
  <c r="AE231" i="17" s="1"/>
  <c r="BO225" i="20" l="1"/>
  <c r="BG225" i="20"/>
  <c r="AY225" i="20"/>
  <c r="BN225" i="20"/>
  <c r="BF225" i="20"/>
  <c r="AX225" i="20"/>
  <c r="BP225" i="20"/>
  <c r="BH225" i="20"/>
  <c r="AZ225" i="20"/>
  <c r="AE225" i="20" a="1"/>
  <c r="AE225" i="20" s="1"/>
  <c r="BE225" i="20"/>
  <c r="AS225" i="20" a="1"/>
  <c r="AS225" i="20" s="1"/>
  <c r="D226" i="20"/>
  <c r="BD225" i="20"/>
  <c r="BI225" i="20"/>
  <c r="BL225" i="20"/>
  <c r="BK225" i="20"/>
  <c r="BJ225" i="20"/>
  <c r="BQ225" i="20"/>
  <c r="AW225" i="20"/>
  <c r="BM225" i="20"/>
  <c r="BC225" i="20"/>
  <c r="BB225" i="20"/>
  <c r="BA225" i="20"/>
  <c r="AV225" i="20"/>
  <c r="T224" i="20"/>
  <c r="H224" i="20"/>
  <c r="D238" i="19"/>
  <c r="AS238" i="19" s="1" a="1"/>
  <c r="AS238" i="19" s="1"/>
  <c r="AE237" i="19" a="1"/>
  <c r="AE237" i="19" s="1"/>
  <c r="T236" i="19"/>
  <c r="AS232" i="17" a="1"/>
  <c r="AS232" i="17" s="1"/>
  <c r="D233" i="17"/>
  <c r="AE232" i="17" a="1"/>
  <c r="AE232" i="17" s="1"/>
  <c r="D227" i="20" l="1"/>
  <c r="BJ226" i="20"/>
  <c r="BB226" i="20"/>
  <c r="AS226" i="20" a="1"/>
  <c r="AS226" i="20" s="1"/>
  <c r="BQ226" i="20"/>
  <c r="BI226" i="20"/>
  <c r="BA226" i="20"/>
  <c r="BL226" i="20"/>
  <c r="BK226" i="20"/>
  <c r="BC226" i="20"/>
  <c r="BP226" i="20"/>
  <c r="BD226" i="20"/>
  <c r="BO226" i="20"/>
  <c r="AZ226" i="20"/>
  <c r="BE226" i="20"/>
  <c r="BF226" i="20"/>
  <c r="AY226" i="20"/>
  <c r="AX226" i="20"/>
  <c r="BH226" i="20"/>
  <c r="AV226" i="20"/>
  <c r="AE226" i="20" a="1"/>
  <c r="AE226" i="20" s="1"/>
  <c r="BN226" i="20"/>
  <c r="BM226" i="20"/>
  <c r="BG226" i="20"/>
  <c r="AW226" i="20"/>
  <c r="T225" i="20"/>
  <c r="H225" i="20"/>
  <c r="T237" i="19"/>
  <c r="D239" i="19"/>
  <c r="AS239" i="19" s="1" a="1"/>
  <c r="AS239" i="19" s="1"/>
  <c r="AE238" i="19" a="1"/>
  <c r="AE238" i="19" s="1"/>
  <c r="AS233" i="17" a="1"/>
  <c r="AS233" i="17" s="1"/>
  <c r="D234" i="17"/>
  <c r="AE233" i="17" a="1"/>
  <c r="AE233" i="17" s="1"/>
  <c r="H226" i="20" l="1"/>
  <c r="T226" i="20"/>
  <c r="BM227" i="20"/>
  <c r="BE227" i="20"/>
  <c r="AW227" i="20"/>
  <c r="BL227" i="20"/>
  <c r="BD227" i="20"/>
  <c r="AV227" i="20"/>
  <c r="BO227" i="20"/>
  <c r="BG227" i="20"/>
  <c r="AY227" i="20"/>
  <c r="BN227" i="20"/>
  <c r="BF227" i="20"/>
  <c r="AX227" i="20"/>
  <c r="BC227" i="20"/>
  <c r="D228" i="20"/>
  <c r="BB227" i="20"/>
  <c r="BH227" i="20"/>
  <c r="AE227" i="20" a="1"/>
  <c r="AE227" i="20" s="1"/>
  <c r="AZ227" i="20"/>
  <c r="BQ227" i="20"/>
  <c r="AS227" i="20" a="1"/>
  <c r="AS227" i="20" s="1"/>
  <c r="BI227" i="20"/>
  <c r="BK227" i="20"/>
  <c r="BJ227" i="20"/>
  <c r="BA227" i="20"/>
  <c r="BP227" i="20"/>
  <c r="AE239" i="19" a="1"/>
  <c r="AE239" i="19" s="1"/>
  <c r="D240" i="19"/>
  <c r="AS240" i="19" s="1" a="1"/>
  <c r="AS240" i="19" s="1"/>
  <c r="T238" i="19"/>
  <c r="AS234" i="17" a="1"/>
  <c r="AS234" i="17" s="1"/>
  <c r="D235" i="17"/>
  <c r="AE234" i="17" a="1"/>
  <c r="AE234" i="17" s="1"/>
  <c r="BP228" i="20" l="1"/>
  <c r="BH228" i="20"/>
  <c r="AZ228" i="20"/>
  <c r="AE228" i="20" a="1"/>
  <c r="AE228" i="20" s="1"/>
  <c r="BO228" i="20"/>
  <c r="BG228" i="20"/>
  <c r="AY228" i="20"/>
  <c r="D229" i="20"/>
  <c r="BJ228" i="20"/>
  <c r="BB228" i="20"/>
  <c r="AS228" i="20" a="1"/>
  <c r="AS228" i="20" s="1"/>
  <c r="BQ228" i="20"/>
  <c r="BI228" i="20"/>
  <c r="BA228" i="20"/>
  <c r="BF228" i="20"/>
  <c r="BE228" i="20"/>
  <c r="BK228" i="20"/>
  <c r="AW228" i="20"/>
  <c r="AV228" i="20"/>
  <c r="BN228" i="20"/>
  <c r="BC228" i="20"/>
  <c r="BM228" i="20"/>
  <c r="BL228" i="20"/>
  <c r="BD228" i="20"/>
  <c r="AX228" i="20"/>
  <c r="T227" i="20"/>
  <c r="H227" i="20"/>
  <c r="D236" i="17"/>
  <c r="T239" i="19"/>
  <c r="D241" i="19"/>
  <c r="AS241" i="19" s="1" a="1"/>
  <c r="AS241" i="19" s="1"/>
  <c r="AE240" i="19" a="1"/>
  <c r="AE240" i="19" s="1"/>
  <c r="D237" i="17"/>
  <c r="AS236" i="17" a="1"/>
  <c r="AS236" i="17" s="1"/>
  <c r="AE236" i="17" a="1"/>
  <c r="AE236" i="17" s="1"/>
  <c r="AS235" i="17" a="1"/>
  <c r="AS235" i="17" s="1"/>
  <c r="AE235" i="17" a="1"/>
  <c r="AE235" i="17" s="1"/>
  <c r="BK229" i="20" l="1"/>
  <c r="BC229" i="20"/>
  <c r="D230" i="20"/>
  <c r="BJ229" i="20"/>
  <c r="BB229" i="20"/>
  <c r="AS229" i="20" a="1"/>
  <c r="AS229" i="20" s="1"/>
  <c r="BM229" i="20"/>
  <c r="BE229" i="20"/>
  <c r="AW229" i="20"/>
  <c r="BL229" i="20"/>
  <c r="BD229" i="20"/>
  <c r="AV229" i="20"/>
  <c r="BI229" i="20"/>
  <c r="BH229" i="20"/>
  <c r="AE229" i="20" a="1"/>
  <c r="AE229" i="20" s="1"/>
  <c r="BN229" i="20"/>
  <c r="AX229" i="20"/>
  <c r="BQ229" i="20"/>
  <c r="BP229" i="20"/>
  <c r="BO229" i="20"/>
  <c r="AZ229" i="20"/>
  <c r="BF229" i="20"/>
  <c r="BA229" i="20"/>
  <c r="AY229" i="20"/>
  <c r="BG229" i="20"/>
  <c r="T228" i="20"/>
  <c r="H228" i="20"/>
  <c r="T240" i="19"/>
  <c r="AE241" i="19" a="1"/>
  <c r="AE241" i="19" s="1"/>
  <c r="D242" i="19"/>
  <c r="AS242" i="19" s="1" a="1"/>
  <c r="AS242" i="19" s="1"/>
  <c r="AE237" i="17" a="1"/>
  <c r="AE237" i="17" s="1"/>
  <c r="D238" i="17"/>
  <c r="AS237" i="17" a="1"/>
  <c r="AS237" i="17" s="1"/>
  <c r="T229" i="20" l="1"/>
  <c r="H229" i="20"/>
  <c r="BN230" i="20"/>
  <c r="BF230" i="20"/>
  <c r="AX230" i="20"/>
  <c r="BM230" i="20"/>
  <c r="BE230" i="20"/>
  <c r="AW230" i="20"/>
  <c r="BP230" i="20"/>
  <c r="BH230" i="20"/>
  <c r="AZ230" i="20"/>
  <c r="AE230" i="20" a="1"/>
  <c r="AE230" i="20" s="1"/>
  <c r="BO230" i="20"/>
  <c r="BG230" i="20"/>
  <c r="AY230" i="20"/>
  <c r="BL230" i="20"/>
  <c r="AV230" i="20"/>
  <c r="BK230" i="20"/>
  <c r="BQ230" i="20"/>
  <c r="BA230" i="20"/>
  <c r="D231" i="20"/>
  <c r="BJ230" i="20"/>
  <c r="BI230" i="20"/>
  <c r="AS230" i="20" a="1"/>
  <c r="AS230" i="20" s="1"/>
  <c r="BD230" i="20"/>
  <c r="BC230" i="20"/>
  <c r="BB230" i="20"/>
  <c r="AE242" i="19" a="1"/>
  <c r="AE242" i="19" s="1"/>
  <c r="T241" i="19"/>
  <c r="AS238" i="17" a="1"/>
  <c r="AS238" i="17" s="1"/>
  <c r="D239" i="17"/>
  <c r="AE238" i="17" a="1"/>
  <c r="AE238" i="17" s="1"/>
  <c r="BQ231" i="20" l="1"/>
  <c r="BI231" i="20"/>
  <c r="BA231" i="20"/>
  <c r="BP231" i="20"/>
  <c r="BH231" i="20"/>
  <c r="AZ231" i="20"/>
  <c r="AE231" i="20" a="1"/>
  <c r="AE231" i="20" s="1"/>
  <c r="BK231" i="20"/>
  <c r="BC231" i="20"/>
  <c r="BJ231" i="20"/>
  <c r="BB231" i="20"/>
  <c r="AS231" i="20" a="1"/>
  <c r="AS231" i="20" s="1"/>
  <c r="BO231" i="20"/>
  <c r="AY231" i="20"/>
  <c r="BN231" i="20"/>
  <c r="AX231" i="20"/>
  <c r="BM231" i="20"/>
  <c r="BD231" i="20"/>
  <c r="BL231" i="20"/>
  <c r="BG231" i="20"/>
  <c r="BF231" i="20"/>
  <c r="BE231" i="20"/>
  <c r="AW231" i="20"/>
  <c r="AV231" i="20"/>
  <c r="H230" i="20"/>
  <c r="T230" i="20"/>
  <c r="T242" i="19"/>
  <c r="AS239" i="17" a="1"/>
  <c r="AS239" i="17" s="1"/>
  <c r="AE239" i="17" a="1"/>
  <c r="AE239" i="17" s="1"/>
  <c r="T231" i="20" l="1"/>
  <c r="H231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<sst xmlns="http://schemas.openxmlformats.org/spreadsheetml/2006/main" count="4758" uniqueCount="952">
  <si>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</si>
  <si>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</si>
  <si>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</si>
  <si>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</si>
  <si>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</si>
  <si>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</si>
  <si>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</si>
  <si>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</si>
  <si>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</si>
  <si>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</si>
  <si>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</si>
  <si>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</si>
  <si>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</si>
  <si>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</si>
  <si>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</si>
  <si>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</si>
  <si>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</si>
  <si>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</si>
  <si>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</si>
  <si>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</si>
  <si>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</si>
  <si>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</si>
  <si>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</si>
  <si>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</si>
  <si>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</si>
  <si>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</si>
  <si>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</si>
  <si>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</si>
  <si>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</si>
  <si>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</si>
  <si>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</si>
  <si>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</si>
  <si>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</si>
  <si>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</si>
  <si>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</si>
  <si>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</si>
  <si>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</si>
  <si>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</si>
  <si>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</si>
  <si>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</si>
  <si>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</si>
  <si>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</si>
  <si>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</si>
  <si>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</si>
  <si>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</si>
  <si>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</si>
  <si>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</si>
  <si>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シェル起動時、全てのファイルが揃っているかを確認。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</si>
  <si>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</si>
  <si>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</si>
  <si>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</si>
  <si>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</si>
  <si>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</si>
  <si>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</si>
  <si>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</si>
  <si>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</si>
  <si>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</si>
  <si>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</si>
  <si>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</si>
  <si>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</si>
  <si>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</si>
  <si>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</si>
  <si>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</si>
  <si>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</si>
  <si>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</si>
  <si>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</si>
  <si>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</si>
  <si>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</si>
  <si>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</si>
  <si>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</si>
  <si>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</si>
  <si>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</si>
  <si>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</si>
  <si>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</si>
  <si>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</si>
  <si>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</si>
  <si>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</si>
  <si>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</si>
  <si>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</si>
  <si>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</si>
  <si>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</si>
  <si>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</si>
  <si>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</si>
  <si>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</si>
  <si>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</si>
  <si>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</si>
  <si>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</si>
  <si>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FILE_EXTENSION=".csv"
  ##設定可能値："", ".csv", ".tsv", ".txt"</t>
    <phoneticPr fontId="1" type="noConversion"/>
  </si>
  <si>
    <t>FILE_LINE_BREAK="LF"
  ##設定可能値："CRLF", "LF"</t>
    <phoneticPr fontId="1" type="noConversion"/>
  </si>
  <si>
    <t>FILE_FIELD_SEPARATOR="COMMA"
  ##設定可能値："", "COMMA", "TAB"</t>
    <phoneticPr fontId="1" type="noConversion"/>
  </si>
  <si>
    <t>FILE_ENCLOSING_CHAR="DOUBLE_QUOTE"
  ##設定可能値："", "DOUBLE_QUOTE", "SINGLE_QUOTE"</t>
    <phoneticPr fontId="1" type="noConversion"/>
  </si>
  <si>
    <t>ROW_COUNTS="2"</t>
  </si>
  <si>
    <t>ROW_COUNTS="2"</t>
    <phoneticPr fontId="1" type="noConversion"/>
  </si>
  <si>
    <t>FILE_COMPRESSION=""
  ##設定可能値："", ".gz", ".zip", ".Z", ".tar", ".7z"</t>
    <phoneticPr fontId="1" type="noConversion"/>
  </si>
  <si>
    <t xml:space="preserve">  ##設定可能値："", ".csv", ".tsv", ".txt" </t>
  </si>
  <si>
    <t>FILE_COMPRESSION=""</t>
  </si>
  <si>
    <t xml:space="preserve">  ##設定可能値："", ".gz", ".zip", ".Z", ".tar", ".7z"</t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</si>
  <si>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</si>
  <si>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</si>
  <si>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</si>
  <si>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</si>
  <si>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</si>
  <si>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</si>
  <si>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</si>
  <si>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 xml:space="preserve">  ##設定可能値："", "COMMA", "TAB"</t>
  </si>
  <si>
    <t>FILE_ENCLOSING_CHAR="DOUBLE_QUOTE"</t>
  </si>
  <si>
    <t xml:space="preserve">  ##設定可能値："", "DOUBLE_QUOTE", "SINGLE_QUOTE"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</si>
  <si>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</si>
  <si>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</si>
  <si>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</si>
  <si>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</si>
  <si>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</si>
  <si>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</si>
  <si>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</si>
  <si>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DATE_TIME_SEPARATOR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</si>
  <si>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</si>
  <si>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</si>
  <si>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</si>
  <si>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</si>
  <si>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</si>
  <si>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</si>
  <si>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</si>
  <si>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</si>
  <si>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</si>
  <si>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</si>
  <si>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</si>
  <si>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</si>
  <si>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</si>
  <si>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</si>
  <si>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</si>
  <si>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</si>
  <si>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</si>
  <si>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</si>
  <si>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</si>
  <si>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</si>
  <si>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</si>
  <si>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</si>
  <si>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</si>
  <si>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</si>
  <si>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</si>
  <si>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</si>
  <si>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</si>
  <si>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</si>
  <si>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</si>
  <si>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</si>
  <si>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</si>
  <si>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</si>
  <si>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</si>
  <si>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</si>
  <si>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</si>
  <si>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</si>
  <si>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</si>
  <si>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</si>
  <si>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</si>
  <si>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</si>
  <si>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</si>
  <si>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</si>
  <si>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</si>
  <si>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</si>
  <si>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</si>
  <si>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</si>
  <si>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</si>
  <si>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</si>
  <si>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</si>
  <si>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</si>
  <si>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</si>
  <si>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</si>
  <si>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</si>
  <si>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</si>
  <si>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</si>
  <si>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</si>
  <si>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</si>
  <si>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</si>
  <si>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</si>
  <si>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</si>
  <si>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</si>
  <si>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</si>
  <si>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</si>
  <si>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</si>
  <si>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</si>
  <si>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</si>
  <si>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</si>
  <si>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</si>
  <si>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</si>
  <si>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</si>
  <si>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</si>
  <si>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</si>
  <si>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</si>
  <si>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</si>
  <si>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</si>
  <si>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</si>
  <si>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</si>
  <si>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</si>
  <si>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</si>
  <si>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</si>
  <si>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テストデータの作成シェル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</si>
  <si>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</si>
  <si>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</si>
  <si>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</si>
  <si>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</si>
  <si>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シェル実行時読み込みする設定ファイル。</t>
    <phoneticPr fontId="1" type="noConversion"/>
  </si>
  <si>
    <t>テストデータ作成および編集処理用のシェルファイ。</t>
    <phoneticPr fontId="1" type="noConversion"/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</si>
  <si>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</si>
  <si>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</si>
  <si>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</si>
  <si>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</si>
  <si>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</si>
  <si>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</si>
  <si>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</si>
  <si>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</si>
  <si>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</si>
  <si>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</si>
  <si>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</si>
  <si>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</si>
  <si>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</si>
  <si>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</si>
  <si>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</si>
  <si>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</si>
  <si>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</si>
  <si>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</si>
  <si>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</si>
  <si>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</si>
  <si>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</si>
  <si>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</si>
  <si>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</si>
  <si>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</si>
  <si>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</si>
  <si>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</si>
  <si>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</si>
  <si>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</si>
  <si>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</si>
  <si>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</si>
  <si>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</si>
  <si>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</si>
  <si>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</si>
  <si>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</si>
  <si>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</si>
  <si>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</si>
  <si>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</si>
  <si>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</si>
  <si>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</si>
  <si>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</si>
  <si>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</si>
  <si>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</si>
  <si>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</si>
  <si>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</si>
  <si>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</si>
  <si>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</si>
  <si>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</si>
  <si>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</si>
  <si>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</si>
  <si>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</si>
  <si>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</si>
  <si>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</si>
  <si>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</si>
  <si>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</si>
  <si>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</si>
  <si>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</si>
  <si>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</si>
  <si>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</si>
  <si>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</si>
  <si>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</si>
  <si>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</si>
  <si>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</si>
  <si>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</si>
  <si>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</si>
  <si>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</si>
  <si>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</si>
  <si>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</si>
  <si>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</si>
  <si>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</si>
  <si>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</si>
  <si>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</si>
  <si>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</si>
  <si>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</si>
  <si>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</si>
  <si>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</si>
  <si>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</si>
  <si>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</si>
  <si>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</si>
  <si>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</si>
  <si>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</si>
  <si>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</si>
  <si>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</si>
  <si>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</si>
  <si>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</si>
  <si>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</si>
  <si>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</si>
  <si>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</si>
  <si>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</si>
  <si>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</si>
  <si>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</si>
  <si>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</si>
  <si>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</si>
  <si>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</si>
  <si>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</si>
  <si>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</si>
  <si>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</si>
  <si>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</si>
  <si>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</si>
  <si>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</si>
  <si>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</si>
  <si>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</si>
  <si>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</si>
  <si>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</si>
  <si>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</si>
  <si>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</si>
  <si>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</si>
  <si>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</si>
  <si>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</si>
  <si>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</si>
  <si>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</si>
  <si>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</si>
  <si>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</si>
  <si>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</si>
  <si>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</si>
  <si>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</si>
  <si>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</si>
  <si>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</si>
  <si>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</si>
  <si>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</si>
  <si>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</si>
  <si>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</si>
  <si>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</si>
  <si>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</si>
  <si>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</si>
  <si>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</si>
  <si>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</si>
  <si>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</si>
  <si>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</si>
  <si>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</si>
  <si>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</si>
  <si>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</si>
  <si>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</si>
  <si>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</si>
  <si>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</si>
  <si>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</si>
  <si>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</si>
  <si>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</si>
  <si>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</si>
  <si>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</si>
  <si>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</si>
  <si>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</si>
  <si>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</si>
  <si>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</si>
  <si>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</si>
  <si>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</si>
  <si>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</si>
  <si>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</si>
  <si>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</si>
  <si>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</si>
  <si>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</si>
  <si>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</si>
  <si>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</si>
  <si>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</si>
  <si>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</si>
  <si>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</si>
  <si>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</si>
  <si>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</si>
  <si>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</si>
  <si>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シェル一覧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</si>
  <si>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</si>
  <si>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</si>
  <si>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</si>
  <si>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ランダム文字列データ生成シェル</t>
    <phoneticPr fontId="1" type="noConversion"/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</si>
  <si>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</si>
  <si>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</si>
  <si>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</si>
  <si>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</si>
  <si>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</si>
  <si>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</si>
  <si>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</si>
  <si>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</si>
  <si>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</si>
  <si>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</si>
  <si>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</si>
  <si>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</si>
  <si>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</si>
  <si>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</si>
  <si>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</si>
  <si>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</si>
  <si>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</si>
  <si>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</si>
  <si>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「出力時間」「ログ区分」「出力シェル名」「関連情報（変数情報、処理情報など）」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</si>
  <si>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</si>
  <si>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</si>
  <si>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</si>
  <si>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</si>
  <si>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</si>
  <si>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</si>
  <si>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</si>
  <si>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シェル名</t>
    <phoneticPr fontId="1" type="noConversion"/>
  </si>
  <si>
    <t>ログ区分</t>
    <phoneticPr fontId="1" type="noConversion"/>
  </si>
  <si>
    <t>ログ設定方法</t>
    <phoneticPr fontId="1" type="noConversion"/>
  </si>
  <si>
    <t>シェルログ番号</t>
  </si>
  <si>
    <t>シェルログ番号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</si>
  <si>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</si>
  <si>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</si>
  <si>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</si>
  <si>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</si>
  <si>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</si>
  <si>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</si>
  <si>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</si>
  <si>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</si>
  <si>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</si>
  <si>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</si>
  <si>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</si>
  <si>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</si>
  <si>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</si>
  <si>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</si>
  <si>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</si>
  <si>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</si>
  <si>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</si>
  <si>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</si>
  <si>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</si>
  <si>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</si>
  <si>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</si>
  <si>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</si>
  <si>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</si>
  <si>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[「シェルログ番号」「エンドコード番号」「ログ連番」]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</si>
  <si>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</si>
  <si>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</si>
  <si>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</si>
  <si>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パラメータは最大2つまで指定できます。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</si>
  <si>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</si>
  <si>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</si>
  <si>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</si>
  <si>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</si>
  <si>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</si>
  <si>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</si>
  <si>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</si>
  <si>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</si>
  <si>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</si>
  <si>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</si>
  <si>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</si>
  <si>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</si>
  <si>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</si>
  <si>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</si>
  <si>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</si>
  <si>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</si>
  <si>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</si>
  <si>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</si>
  <si>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</si>
  <si>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</si>
  <si>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</si>
  <si>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</si>
  <si>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</si>
  <si>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</si>
  <si>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</si>
  <si>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</si>
  <si>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</si>
  <si>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</si>
  <si>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</si>
  <si>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</si>
  <si>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</si>
  <si>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</si>
  <si>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</si>
  <si>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</si>
  <si>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</si>
  <si>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</si>
  <si>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</si>
  <si>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</si>
  <si>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</si>
  <si>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</si>
  <si>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</si>
  <si>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</si>
  <si>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</si>
  <si>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ワーニング: パラメータ2が「'UPPER','upper','U','u'」(大文字のみデータ),「'LOWER','lower','L','l'」(小文字のみデータ),以外文字列は大・小文字混在データ"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</si>
  <si>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</si>
  <si>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</si>
  <si>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</si>
  <si>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</si>
  <si>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</si>
  <si>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</si>
  <si>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</si>
  <si>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ランダム数字データ生成シェル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</si>
  <si>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</si>
  <si>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</si>
  <si>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</si>
  <si>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</si>
  <si>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</si>
  <si>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</si>
  <si>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</si>
  <si>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</si>
  <si>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</si>
  <si>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</si>
  <si>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</si>
  <si>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</si>
  <si>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</si>
  <si>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</si>
  <si>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</si>
  <si>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r>
      <t>「</t>
    </r>
    <r>
      <rPr>
        <u/>
        <sz val="12"/>
        <color theme="10"/>
        <rFont val="맑은 고딕"/>
        <family val="1"/>
        <charset val="129"/>
        <scheme val="minor"/>
      </rPr>
      <t>参</t>
    </r>
    <r>
      <rPr>
        <u/>
        <sz val="12"/>
        <color theme="10"/>
        <rFont val="맑은 고딕"/>
        <family val="2"/>
        <charset val="129"/>
        <scheme val="minor"/>
      </rPr>
      <t>照シ</t>
    </r>
    <r>
      <rPr>
        <u/>
        <sz val="12"/>
        <color theme="10"/>
        <rFont val="맑은 고딕"/>
        <family val="1"/>
        <charset val="129"/>
        <scheme val="minor"/>
      </rPr>
      <t>ー</t>
    </r>
    <r>
      <rPr>
        <u/>
        <sz val="12"/>
        <color theme="10"/>
        <rFont val="맑은 고딕"/>
        <family val="2"/>
        <charset val="129"/>
        <scheme val="minor"/>
      </rPr>
      <t>ト」</t>
    </r>
    <phoneticPr fontId="1" type="noConversion"/>
  </si>
  <si>
    <t>ログ</t>
    <phoneticPr fontId="1" type="noConversion"/>
  </si>
  <si>
    <t>番号</t>
    <phoneticPr fontId="1" type="noConversion"/>
  </si>
  <si>
    <t>日付データ生成シェル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</si>
  <si>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</si>
  <si>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</si>
  <si>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</si>
  <si>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</si>
  <si>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</si>
  <si>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</si>
  <si>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</si>
  <si>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</si>
  <si>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</si>
  <si>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</si>
  <si>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</si>
  <si>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</si>
  <si>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</si>
  <si>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</si>
  <si>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1991-01-01</t>
    <phoneticPr fontId="1" type="noConversion"/>
  </si>
  <si>
    <t>91/01/01</t>
    <phoneticPr fontId="1" type="noConversion"/>
  </si>
  <si>
    <t>エラー: 入力された日付またはフォーマットが無効です。入力された日付が無効であるか、フォーマットが不正です。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</si>
  <si>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</si>
  <si>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</si>
  <si>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</si>
  <si>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</si>
  <si>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</si>
  <si>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</si>
  <si>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</si>
  <si>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</si>
  <si>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</si>
  <si>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</si>
  <si>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</si>
  <si>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エラー: フォーマットに「%」を含めてください。例) %Y/%m/%d</t>
    <phoneticPr fontId="1" type="noConversion"/>
  </si>
  <si>
    <t>エラー: パラメータ2は 'YYYY/MM/DD' 形式で指定してください。</t>
    <phoneticPr fontId="1" type="noConversion"/>
  </si>
  <si>
    <t>(省略可能)</t>
    <phoneticPr fontId="1" type="noConversion"/>
  </si>
  <si>
    <t>基準日付(形式：YYYY/MM/DD)</t>
    <phoneticPr fontId="1" type="noConversion"/>
  </si>
  <si>
    <t>シェル実行時、実行日の日付、時間データを作成。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</si>
  <si>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</si>
  <si>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</si>
  <si>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</si>
  <si>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</si>
  <si>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</si>
  <si>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</si>
  <si>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</si>
  <si>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</si>
  <si>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</si>
  <si>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</si>
  <si>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</si>
  <si>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</si>
  <si>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スクリプトと設定ファイル存在チェックシェル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</si>
  <si>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</si>
  <si>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</si>
  <si>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</si>
  <si>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</si>
  <si>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</si>
  <si>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</si>
  <si>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</si>
  <si>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</si>
  <si>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</si>
  <si>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</si>
  <si>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</si>
  <si>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</si>
  <si>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</si>
  <si>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</si>
  <si>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</si>
  <si>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</si>
  <si>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</si>
  <si>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</si>
  <si>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</si>
  <si>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</si>
  <si>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gen関連シェル</t>
    <phoneticPr fontId="1" type="noConversion"/>
  </si>
  <si>
    <t>01 ~ 09</t>
    <phoneticPr fontId="1" type="noConversion"/>
  </si>
  <si>
    <t>check関連シェル</t>
    <phoneticPr fontId="1" type="noConversion"/>
  </si>
  <si>
    <t>assmble関連シェル</t>
    <phoneticPr fontId="1" type="noConversion"/>
  </si>
  <si>
    <t>output関連シェル</t>
    <phoneticPr fontId="1" type="noConversion"/>
  </si>
  <si>
    <t>sql関連シェル</t>
    <phoneticPr fontId="1" type="noConversion"/>
  </si>
  <si>
    <t>Mainシェル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</si>
  <si>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</si>
  <si>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</si>
  <si>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</si>
  <si>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</si>
  <si>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</si>
  <si>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</si>
  <si>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エラー: 設定ファイルディレクトリ ${_config_dir} が存在しません。</t>
    <phoneticPr fontId="1" type="noConversion"/>
  </si>
  <si>
    <t>エラー: ファイル ${script_file} が存在しません。</t>
    <phoneticPr fontId="1" type="noConversion"/>
  </si>
  <si>
    <t>エラー: 設定ファイル ${config_file} が存在しません。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</si>
  <si>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</si>
  <si>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</si>
  <si>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</si>
  <si>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</si>
  <si>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</si>
  <si>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</si>
  <si>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一部のスクリプトファイルがない
スクリプト資産：10件
設定ファイル資産：3件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</si>
  <si>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</si>
  <si>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</si>
  <si>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</si>
  <si>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</si>
  <si>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</si>
  <si>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</si>
  <si>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</si>
  <si>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</si>
  <si>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</si>
  <si>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データ関連の設定値を検証するシェル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</si>
  <si>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</si>
  <si>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</si>
  <si>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</si>
  <si>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</si>
  <si>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</si>
  <si>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</si>
  <si>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</si>
  <si>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</si>
  <si>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</si>
  <si>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</si>
  <si>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</si>
  <si>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</si>
  <si>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</si>
  <si>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生成するデータ項目数分、タイプと桁数が正しく設定されていることを確認。</t>
    <phoneticPr fontId="1" type="noConversion"/>
  </si>
  <si>
    <t>サポート対象のデータタイプ以外のタイプが存在しないことを確認。</t>
    <phoneticPr fontId="1" type="noConversion"/>
  </si>
  <si>
    <t>日付タイプ以外は、数値のみで構成されていることを確認。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</si>
  <si>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</si>
  <si>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</si>
  <si>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</si>
  <si>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</si>
  <si>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</si>
  <si>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</si>
  <si>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</si>
  <si>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</si>
  <si>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</si>
  <si>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</si>
  <si>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</si>
  <si>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</si>
  <si>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</si>
  <si>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</si>
  <si>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</si>
  <si>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</si>
  <si>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数値タイプの場合、タイプの範囲内に収まっていることを確認。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</si>
  <si>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</si>
  <si>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</si>
  <si>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</si>
  <si>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</si>
  <si>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</si>
  <si>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</si>
  <si>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日付区分文字、時間区分文字なし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</si>
  <si>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</si>
  <si>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</si>
  <si>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</si>
  <si>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</si>
  <si>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</si>
  <si>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</si>
  <si>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</si>
  <si>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</si>
  <si>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</si>
  <si>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</si>
  <si>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</si>
  <si>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</si>
  <si>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</si>
  <si>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論理型タイプの場合、「0」または「1」のみ指定可能であることを確認。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</si>
  <si>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</si>
  <si>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</si>
  <si>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</si>
  <si>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</si>
  <si>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</si>
  <si>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数値データの符号許容を設定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</si>
  <si>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</si>
  <si>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</si>
  <si>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</si>
  <si>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</si>
  <si>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</si>
  <si>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</si>
  <si>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</si>
  <si>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</si>
  <si>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</si>
  <si>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</si>
  <si>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</si>
  <si>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</si>
  <si>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</si>
  <si>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</si>
  <si>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</si>
  <si>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</si>
  <si>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</si>
  <si>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</si>
  <si>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</si>
  <si>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</si>
  <si>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</si>
  <si>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</si>
  <si>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</si>
  <si>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</si>
  <si>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</si>
  <si>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</si>
  <si>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</si>
  <si>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</si>
  <si>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</si>
  <si>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</si>
  <si>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</si>
  <si>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</si>
  <si>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</si>
  <si>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</si>
  <si>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</si>
  <si>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</si>
  <si>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</si>
  <si>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</si>
  <si>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</si>
  <si>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</si>
  <si>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</si>
  <si>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</si>
  <si>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</si>
  <si>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</si>
  <si>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</si>
  <si>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</si>
  <si>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</si>
  <si>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</si>
  <si>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</si>
  <si>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</si>
  <si>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</si>
  <si>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</si>
  <si>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</si>
  <si>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</si>
  <si>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</si>
  <si>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</si>
  <si>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</si>
  <si>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</si>
  <si>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</si>
  <si>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##設定可能値："", ":"</t>
  </si>
  <si>
    <t xml:space="preserve">  ##設定可能値："", "SPACE"</t>
  </si>
  <si>
    <t xml:space="preserve">  ##説明：固定日付を設定する場合指定　※日付区分文字は"/"に固定</t>
  </si>
  <si>
    <t xml:space="preserve">  ##設定可能値："", "/", "-"</t>
    <phoneticPr fontId="1" type="noConversion"/>
  </si>
  <si>
    <t>DATE_SEPARATOR="/"
  ##設定可能値："", "/", "-"</t>
    <phoneticPr fontId="1" type="noConversion"/>
  </si>
  <si>
    <t>TIME_SEPARATOR=":"
  ##設定可能値："", ":"</t>
    <phoneticPr fontId="1" type="noConversion"/>
  </si>
  <si>
    <t xml:space="preserve">  ##設定可能値："", "UPPER", "LOWER"</t>
    <phoneticPr fontId="1" type="noConversion"/>
  </si>
  <si>
    <t>CASE_MODE=""</t>
    <phoneticPr fontId="1" type="noConversion"/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</si>
  <si>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</si>
  <si>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</si>
  <si>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</si>
  <si>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</si>
  <si>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</si>
  <si>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</si>
  <si>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</si>
  <si>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</si>
  <si>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</si>
  <si>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</si>
  <si>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</si>
  <si>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</si>
  <si>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</si>
  <si>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</si>
  <si>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</si>
  <si>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</si>
  <si>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</si>
  <si>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</si>
  <si>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</si>
  <si>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小数部は7まで設定。（小数点以下7桁の精度）</t>
    <phoneticPr fontId="1" type="noConversion"/>
  </si>
  <si>
    <t>小数部は15まで設定。（小数点以下15桁の精度）</t>
    <phoneticPr fontId="1" type="noConversion"/>
  </si>
  <si>
    <t>1）</t>
    <phoneticPr fontId="1" type="noConversion"/>
  </si>
  <si>
    <t>2）</t>
    <phoneticPr fontId="1" type="noConversion"/>
  </si>
  <si>
    <t>日付タイプの場合、所定の形式で日付、時間が指定されていることを確認。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</si>
  <si>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</si>
  <si>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</si>
  <si>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</si>
  <si>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</si>
  <si>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</si>
  <si>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</si>
  <si>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</si>
  <si>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</si>
  <si>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</si>
  <si>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DATE_TIME_SEPARATOR="SPACE"
  ##設定可能値："", "SPACE"</t>
    <phoneticPr fontId="1" type="noConversion"/>
  </si>
  <si>
    <t>CASE_MODE=""
  ##設定可能値："", "UPPER", "LOWER"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</si>
  <si>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</si>
  <si>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</si>
  <si>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</si>
  <si>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</si>
  <si>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</si>
  <si>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</si>
  <si>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負数の場合の設定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</si>
  <si>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</si>
  <si>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</si>
  <si>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</si>
  <si>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「1」符号付きの値の範囲のデータ作成</t>
    <phoneticPr fontId="1" type="noConversion"/>
  </si>
  <si>
    <t>「2」無符号の値の範囲のデータ作成</t>
    <phoneticPr fontId="1" type="noConversion"/>
  </si>
  <si>
    <t>符号の桁数の有無（SIGN_DIGIT）チェック</t>
    <phoneticPr fontId="1" type="noConversion"/>
  </si>
  <si>
    <t>数値データの符号許容を設定（COLUMN_DATA_SIGNED）チェック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</si>
  <si>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</si>
  <si>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</si>
  <si>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</si>
  <si>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</si>
  <si>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COLUMN_COUNTSは1以上の整数で指定してください。</t>
    <phoneticPr fontId="1" type="noConversion"/>
  </si>
  <si>
    <t>エラー: COLUMN_DATA_TYPEが空です。</t>
    <phoneticPr fontId="1" type="noConversion"/>
  </si>
  <si>
    <t>エラー: COLUMN_DATA_LENGTHが空です。</t>
    <phoneticPr fontId="1" type="noConversion"/>
  </si>
  <si>
    <t>エラー: COLUMN_DATA_SIGNEDが空です。</t>
    <phoneticPr fontId="1" type="noConversion"/>
  </si>
  <si>
    <t>エラー: COLUMN_DATA_TYPEの項目数がCOLUMN_COUNTSと一致しません。</t>
    <phoneticPr fontId="1" type="noConversion"/>
  </si>
  <si>
    <t>エラー: COLUMN_DATA_LENGTHの項目数がCOLUMN_COUNTSと一致しません。</t>
    <phoneticPr fontId="1" type="noConversion"/>
  </si>
  <si>
    <t>エラー: COLUMN_DATA_SIGNEDの項目数がCOLUMN_COUNTSと一致しません。</t>
    <phoneticPr fontId="1" type="noConversion"/>
  </si>
  <si>
    <t>エラー: 無効なデータ型${_type}が指定されています。</t>
    <phoneticPr fontId="1" type="noConversion"/>
  </si>
  <si>
    <t>エラー: 第${_item_number}項目 - データ型 byteの長さ${_length}は無効です。整数のみを指定してください。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</si>
  <si>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</si>
  <si>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shortの長さ${_length}は無効です。整数のみを指定してください。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</si>
  <si>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</si>
  <si>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intの長さ${_length}は無効です。整数のみを指定してください。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</si>
  <si>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</si>
  <si>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longの長さ${_length}は無効です。整数のみを指定してください。</t>
    <phoneticPr fontId="1" type="noConversion"/>
  </si>
  <si>
    <t>エラー: 第${_item_number}項目 - データ型 floatの長さ${_length}は無効です。整数または'整数.小数'の形式で指定してください。</t>
    <phoneticPr fontId="1" type="noConversion"/>
  </si>
  <si>
    <t>エラー: 第${_item_number}項目 - データ型 floatの長さ整数部は最大38桁までしか指定できません。</t>
    <phoneticPr fontId="1" type="noConversion"/>
  </si>
  <si>
    <t>エラー: 第${_item_number}項目 - データ型 floatの長さ小数部は最大7桁までしか指定できません。</t>
    <phoneticPr fontId="1" type="noConversion"/>
  </si>
  <si>
    <t>エラー: 第${_item_number}項目 - データ型 doubleの長さ${_length}は無効です。整数または'整数.小数'の形式で指定してください。</t>
    <phoneticPr fontId="1" type="noConversion"/>
  </si>
  <si>
    <t>エラー: 第${_item_number}項目 - データ型 doubleの長さ整数部は最大100桁までしか指定できません。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</si>
  <si>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</si>
  <si>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</si>
  <si>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第${_item_number}項目 - データ型 doubleの長さ小数部は最大15桁までしか指定できません。</t>
    <phoneticPr fontId="1" type="noConversion"/>
  </si>
  <si>
    <t>エラー: 第${_item_number}項目 - データ型 charの長さ${_length}は無効です。整数のみを指定してください。</t>
    <phoneticPr fontId="1" type="noConversion"/>
  </si>
  <si>
    <t>エラー: 第${_item_number}項目 - データ型 charの長さ${_length}は常に1桁である必要があります。</t>
    <phoneticPr fontId="1" type="noConversion"/>
  </si>
  <si>
    <t>エラー: 第${_item_number}項目 - データ型 stringの長さ${_length}は無効です。整数のみを指定してください。</t>
    <phoneticPr fontId="1" type="noConversion"/>
  </si>
  <si>
    <t>エラー: 第${_item_number}項目 - データ型 booleanの長さは常に'0'または'1'でなければなりません。</t>
    <phoneticPr fontId="1" type="noConversion"/>
  </si>
  <si>
    <t>エラー: 第${_item_number}項目 - データ型 dateの長さ${_length}は'YYYYMMDDhhmmss','YYMMDDhhmmss','YYYY','YY'などの形式で指定してください。</t>
    <phoneticPr fontId="1" type="noConversion"/>
  </si>
  <si>
    <t>エラー: 第${_item_number}項目 - 不明なデータ型 ${_type}が指定されています。</t>
    <phoneticPr fontId="1" type="noConversion"/>
  </si>
  <si>
    <t>エラー: 無効な日付区切り文字です。「-」、「/」または指定なしが許可されます。</t>
    <phoneticPr fontId="1" type="noConversion"/>
  </si>
  <si>
    <t>エラー: 無効な時間区切り文字です。「:」または指定なしが許可されます。</t>
    <phoneticPr fontId="1" type="noConversion"/>
  </si>
  <si>
    <t>エラー: 空白または「SPACE」のみが許可されます。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</si>
  <si>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</si>
  <si>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</si>
  <si>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エラー: 無効なCASE_MODEの値です。許可されている値は'UPPER','LOWER'または指定なしが許可されます。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</si>
  <si>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</si>
  <si>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</si>
  <si>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</si>
  <si>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</si>
  <si>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</si>
  <si>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</si>
  <si>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</si>
  <si>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</si>
  <si>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</si>
  <si>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</si>
  <si>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</si>
  <si>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</si>
  <si>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</si>
  <si>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r>
      <t>MULTIBYTE_STRING=""
  ##設定可能値："",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</si>
  <si>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 xml:space="preserve">  ##設定可能値："", "あ", "가", "●"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</si>
  <si>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</si>
  <si>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</si>
  <si>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</si>
  <si>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</si>
  <si>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</si>
  <si>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</si>
  <si>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</si>
  <si>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</si>
  <si>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1項目でテスト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</si>
  <si>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</si>
  <si>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</si>
  <si>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</si>
  <si>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</si>
  <si>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</si>
  <si>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</si>
  <si>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</si>
  <si>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</si>
  <si>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</si>
  <si>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</si>
  <si>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</si>
  <si>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</si>
  <si>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</si>
  <si>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##設定可能値：FT(前方全角トリム)、ft(前方半角トリム)、BT(後方全角トリム)、bt(後方半角トリム)、なし</t>
    <phoneticPr fontId="1" type="noConversion"/>
  </si>
  <si>
    <t xml:space="preserve">  ##説明：データ前後のトリムデータ</t>
    <phoneticPr fontId="1" type="noConversion"/>
  </si>
  <si>
    <t>COLUMN_DATA_TRIM="FT","BT","ft","bt","","FTft","BTbt","FTftBTbt","FTftBTbt","FTftBTbt"
  ##設定可能値：FT(前方全角トリム)、ft(前方半角トリム)、
                BT(後方全角トリム)、bt(後方半角トリム)、
　　　　　　　　なし</t>
    <phoneticPr fontId="1" type="noConversion"/>
  </si>
  <si>
    <t>COLUMN_DATA_TRIM="FT","BT","ft","bt","","FTft","BTbt","FTftBTbt","FTftBTbt","FTftBTbt"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</si>
  <si>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</si>
  <si>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</si>
  <si>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</si>
  <si>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</si>
  <si>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</si>
  <si>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</si>
  <si>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FTft</t>
    <phoneticPr fontId="1" type="noConversion"/>
  </si>
  <si>
    <t>BTbt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</si>
  <si>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</si>
  <si>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</si>
  <si>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</si>
  <si>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</si>
  <si>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(H)</t>
    <phoneticPr fontId="1" type="noConversion"/>
  </si>
  <si>
    <t>固定桁タイプ。例) char(4)の場合[A    ]で作成される。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</si>
  <si>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</si>
  <si>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</si>
  <si>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</si>
  <si>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</si>
  <si>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</si>
  <si>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COLUMN_COUNTS設定値：空の値</t>
    <phoneticPr fontId="1" type="noConversion"/>
  </si>
  <si>
    <t>COLUMN_COUNTS設定値：0</t>
    <phoneticPr fontId="1" type="noConversion"/>
  </si>
  <si>
    <t>COLUMN_COUNTS設定値：1</t>
    <phoneticPr fontId="1" type="noConversion"/>
  </si>
  <si>
    <t>文字設定</t>
    <phoneticPr fontId="1" type="noConversion"/>
  </si>
  <si>
    <t>COLUMN_COUNTS設定値：2
作成項目数より一致しない値</t>
    <phoneticPr fontId="1" type="noConversion"/>
  </si>
  <si>
    <t>COLUMN_COUNTS設定値：None
文字列を設定</t>
    <phoneticPr fontId="1" type="noConversion"/>
  </si>
  <si>
    <t>stringタイプのLength：空の値</t>
    <phoneticPr fontId="1" type="noConversion"/>
  </si>
  <si>
    <t>stringタイプのLength：0</t>
    <phoneticPr fontId="1" type="noConversion"/>
  </si>
  <si>
    <t>stringタイプのLength：実数設定</t>
    <phoneticPr fontId="1" type="noConversion"/>
  </si>
  <si>
    <t>stringタイプのLength：文字列設定（日付のYYYYなど）</t>
    <phoneticPr fontId="1" type="noConversion"/>
  </si>
  <si>
    <t>stringタイプのLength：文字列設定（None）</t>
    <phoneticPr fontId="1" type="noConversion"/>
  </si>
  <si>
    <t>Trimデータ設定：空の値</t>
    <phoneticPr fontId="1" type="noConversion"/>
  </si>
  <si>
    <t>Trimデータ設定：先頭全角Space</t>
    <phoneticPr fontId="1" type="noConversion"/>
  </si>
  <si>
    <t>Trimデータ設定：先頭半角Space</t>
    <phoneticPr fontId="1" type="noConversion"/>
  </si>
  <si>
    <t>Trimデータ設定：末尾全角Space</t>
    <phoneticPr fontId="1" type="noConversion"/>
  </si>
  <si>
    <t>Trimデータ設定：末尾半角Space</t>
    <phoneticPr fontId="1" type="noConversion"/>
  </si>
  <si>
    <t>Trimデータ設定：先頭全角Space
　　　　　　　　先頭半角Space</t>
    <phoneticPr fontId="1" type="noConversion"/>
  </si>
  <si>
    <t>Trimデータ設定：末尾全角Space
　　　　　　　　末尾半角Space</t>
    <phoneticPr fontId="1" type="noConversion"/>
  </si>
  <si>
    <t>Trimデータ設定：先頭全角Space
　　　　　　　　末尾全角Space</t>
    <phoneticPr fontId="1" type="noConversion"/>
  </si>
  <si>
    <t>Trimデータ設定：先頭半角Space
　　　　　　　　末尾半角Space</t>
    <phoneticPr fontId="1" type="noConversion"/>
  </si>
  <si>
    <t>Trimデータ設定：先頭全角Space
　　　　　　　　先頭半角Space
　　　　　　　　末尾全角Space
　　　　　　　　末尾半角Space</t>
    <phoneticPr fontId="1" type="noConversion"/>
  </si>
  <si>
    <t>Trimデータ設定：None文字列設定</t>
    <phoneticPr fontId="1" type="noConversion"/>
  </si>
  <si>
    <t>マルチバイトデータ：なし</t>
    <phoneticPr fontId="1" type="noConversion"/>
  </si>
  <si>
    <t>マルチバイトデータ：가</t>
    <phoneticPr fontId="1" type="noConversion"/>
  </si>
  <si>
    <t>マルチバイトデータ：●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</si>
  <si>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</si>
  <si>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</si>
  <si>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</si>
  <si>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>マルチバイトデータ：あA</t>
    <phoneticPr fontId="1" type="noConversion"/>
  </si>
  <si>
    <t>マルチバイトデータ：A</t>
    <phoneticPr fontId="1" type="noConversion"/>
  </si>
  <si>
    <t>マルチバイトデータ：AA</t>
    <phoneticPr fontId="1" type="noConversion"/>
  </si>
  <si>
    <t>大文字・小文字設定：なし(混在)</t>
    <phoneticPr fontId="1" type="noConversion"/>
  </si>
  <si>
    <t>大文字・小文字設定：小文字</t>
    <phoneticPr fontId="1" type="noConversion"/>
  </si>
  <si>
    <t>大文字・小文字設定：None</t>
    <phoneticPr fontId="1" type="noConversion"/>
  </si>
  <si>
    <t>booleanタイプの桁数：なし</t>
    <phoneticPr fontId="1" type="noConversion"/>
  </si>
  <si>
    <t>booleanタイプの桁数：0</t>
    <phoneticPr fontId="1" type="noConversion"/>
  </si>
  <si>
    <t>booleanタイプの桁数：1</t>
    <phoneticPr fontId="1" type="noConversion"/>
  </si>
  <si>
    <t>booleanタイプの桁数：None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</si>
  <si>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</si>
  <si>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</si>
  <si>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</si>
  <si>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</si>
  <si>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booleanタイプの桁数：2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</si>
  <si>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</si>
  <si>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</si>
  <si>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</si>
  <si>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dateタイプのLength：空の値</t>
    <phoneticPr fontId="1" type="noConversion"/>
  </si>
  <si>
    <t>dateタイプのLength：7</t>
    <phoneticPr fontId="1" type="noConversion"/>
  </si>
  <si>
    <t>dateタイプのLength：100.15</t>
    <phoneticPr fontId="1" type="noConversion"/>
  </si>
  <si>
    <t>dateタイプのLength：YYYY</t>
    <phoneticPr fontId="1" type="noConversion"/>
  </si>
  <si>
    <t>dateタイプのLength：YY</t>
    <phoneticPr fontId="1" type="noConversion"/>
  </si>
  <si>
    <t>dateタイプのLength：MM</t>
    <phoneticPr fontId="1" type="noConversion"/>
  </si>
  <si>
    <t>dateタイプのLength：YYY</t>
    <phoneticPr fontId="1" type="noConversion"/>
  </si>
  <si>
    <t>dateタイプのLength：M</t>
    <phoneticPr fontId="1" type="noConversion"/>
  </si>
  <si>
    <t>dateタイプのLength：DD</t>
    <phoneticPr fontId="1" type="noConversion"/>
  </si>
  <si>
    <t>dateタイプのLength：D</t>
    <phoneticPr fontId="1" type="noConversion"/>
  </si>
  <si>
    <t>dateタイプのLength：YYYYMMDD</t>
    <phoneticPr fontId="1" type="noConversion"/>
  </si>
  <si>
    <t>dateタイプのLength：hh</t>
    <phoneticPr fontId="1" type="noConversion"/>
  </si>
  <si>
    <t>HH</t>
    <phoneticPr fontId="1" type="noConversion"/>
  </si>
  <si>
    <t>dateタイプのLength：HH</t>
    <phoneticPr fontId="1" type="noConversion"/>
  </si>
  <si>
    <t>dateタイプのLength：h</t>
    <phoneticPr fontId="1" type="noConversion"/>
  </si>
  <si>
    <t>dateタイプのLength：mm</t>
    <phoneticPr fontId="1" type="noConversion"/>
  </si>
  <si>
    <t>dateタイプのLength：s</t>
    <phoneticPr fontId="1" type="noConversion"/>
  </si>
  <si>
    <t>dateタイプのLength：ss</t>
    <phoneticPr fontId="1" type="noConversion"/>
  </si>
  <si>
    <t>dateタイプのLength：m</t>
    <phoneticPr fontId="1" type="noConversion"/>
  </si>
  <si>
    <t>dateタイプのLength：YYYYMMDDhhmmss</t>
    <phoneticPr fontId="1" type="noConversion"/>
  </si>
  <si>
    <t>dateタイプのLength：None</t>
    <phoneticPr fontId="1" type="noConversion"/>
  </si>
  <si>
    <t>日付区分：なし</t>
    <phoneticPr fontId="1" type="noConversion"/>
  </si>
  <si>
    <t>日付区分：-</t>
    <phoneticPr fontId="1" type="noConversion"/>
  </si>
  <si>
    <t>日付区分：None</t>
    <phoneticPr fontId="1" type="noConversion"/>
  </si>
  <si>
    <t>時間区分：None</t>
    <phoneticPr fontId="1" type="noConversion"/>
  </si>
  <si>
    <t>時間区分：なし</t>
    <phoneticPr fontId="1" type="noConversion"/>
  </si>
  <si>
    <t>日付時間区分：None</t>
    <phoneticPr fontId="1" type="noConversion"/>
  </si>
  <si>
    <t>日付時間区分：なし</t>
    <phoneticPr fontId="1" type="noConversion"/>
  </si>
  <si>
    <t>charタイプの桁数：なし</t>
    <phoneticPr fontId="1" type="noConversion"/>
  </si>
  <si>
    <t>charタイプの桁数：0</t>
    <phoneticPr fontId="1" type="noConversion"/>
  </si>
  <si>
    <t>charタイプの桁数：1</t>
    <phoneticPr fontId="1" type="noConversion"/>
  </si>
  <si>
    <t>charタイプの桁数：None</t>
    <phoneticPr fontId="1" type="noConversion"/>
  </si>
  <si>
    <t>charタイプの桁数：7</t>
    <phoneticPr fontId="1" type="noConversion"/>
  </si>
  <si>
    <t>charタイプの桁数：38.7</t>
    <phoneticPr fontId="1" type="noConversion"/>
  </si>
  <si>
    <t>dateタイプのLength：hhmmss</t>
    <phoneticPr fontId="1" type="noConversion"/>
  </si>
  <si>
    <t>基準日付：なし</t>
    <phoneticPr fontId="1" type="noConversion"/>
  </si>
  <si>
    <t>基準日付：None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</si>
</sst>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00000"/>
    <numFmt numFmtId="178" formatCode="00"/>
    <numFmt numFmtId="179" formatCode="000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12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left" vertical="center" textRotation="255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2" fillId="2" borderId="0" xfId="1" applyFont="1" applyFill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>
      <alignment vertical="center"/>
    </xf>
    <xf numFmtId="0" fontId="13" fillId="1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38120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195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1.0　版　　2025年 02月 10日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9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2" spans="2:43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8"/>
      <c r="X2" s="56" t="s">
        <v>1</v>
      </c>
      <c r="Y2" s="57"/>
      <c r="Z2" s="57"/>
      <c r="AA2" s="57"/>
      <c r="AB2" s="58"/>
      <c r="AC2" s="56" t="s">
        <v>2</v>
      </c>
      <c r="AD2" s="57"/>
      <c r="AE2" s="57"/>
      <c r="AF2" s="57"/>
      <c r="AG2" s="58"/>
      <c r="AH2" s="56" t="s">
        <v>3</v>
      </c>
      <c r="AI2" s="57"/>
      <c r="AJ2" s="57"/>
      <c r="AK2" s="57"/>
      <c r="AL2" s="58"/>
      <c r="AM2" s="56" t="s">
        <v>4</v>
      </c>
      <c r="AN2" s="57"/>
      <c r="AO2" s="57"/>
      <c r="AP2" s="57"/>
      <c r="AQ2" s="58"/>
    </row>
    <row r="3" spans="2:43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1"/>
      <c r="X3" s="59"/>
      <c r="Y3" s="60"/>
      <c r="Z3" s="60"/>
      <c r="AA3" s="60"/>
      <c r="AB3" s="61"/>
      <c r="AC3" s="59"/>
      <c r="AD3" s="60"/>
      <c r="AE3" s="60"/>
      <c r="AF3" s="60"/>
      <c r="AG3" s="61"/>
      <c r="AH3" s="59"/>
      <c r="AI3" s="60"/>
      <c r="AJ3" s="60"/>
      <c r="AK3" s="60"/>
      <c r="AL3" s="61"/>
      <c r="AM3" s="59"/>
      <c r="AN3" s="60"/>
      <c r="AO3" s="60"/>
      <c r="AP3" s="60"/>
      <c r="AQ3" s="61"/>
    </row>
    <row r="4" spans="2:43">
      <c r="B4" s="62" t="str">
        <f ca="1">MID(CELL("filename", $A$1), FIND("[", CELL("filename", $A$1)) + 1, FIND("]", CELL("filename", $A$1)) - FIND("[", CELL("filename", $A$1)) - 1)</f>
        <v>CreateData.xlsx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63"/>
      <c r="X4" s="64" cm="1">
        <f t="array" ref="X4">LOOKUP(1,0/(修正履歴!$D:$D&lt;&gt;""),修正履歴!$D:$D)</f>
        <v>1</v>
      </c>
      <c r="Y4" s="76"/>
      <c r="Z4" s="76"/>
      <c r="AA4" s="76"/>
      <c r="AB4" s="63"/>
      <c r="AC4" s="77" t="str" cm="1">
        <f t="array" ref="AC4">TEXT(LOOKUP(1,0/(修正履歴!$H:$H&lt;&gt;""),修正履歴!$H:$H),"YYYY/MM/DD")</f>
        <v>2025/02/10</v>
      </c>
      <c r="AD4" s="76"/>
      <c r="AE4" s="76"/>
      <c r="AF4" s="76"/>
      <c r="AG4" s="63"/>
      <c r="AH4" s="62" t="str">
        <f>IF(修正履歴!$AM$8="","",修正履歴!$AM$8)</f>
        <v>鄭民起</v>
      </c>
      <c r="AI4" s="76"/>
      <c r="AJ4" s="76"/>
      <c r="AK4" s="76"/>
      <c r="AL4" s="63"/>
      <c r="AM4" s="62" t="str" cm="1">
        <f t="array" ref="AM4">LOOKUP(1,0/(修正履歴!$AM:$AM&lt;&gt;""),修正履歴!$AM:$AM)</f>
        <v>鄭民起</v>
      </c>
      <c r="AN4" s="76"/>
      <c r="AO4" s="76"/>
      <c r="AP4" s="76"/>
      <c r="AQ4" s="63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56" t="s">
        <v>5</v>
      </c>
      <c r="C6" s="58"/>
      <c r="D6" s="70" t="s">
        <v>1</v>
      </c>
      <c r="E6" s="71"/>
      <c r="F6" s="71"/>
      <c r="G6" s="72"/>
      <c r="H6" s="56" t="s">
        <v>2</v>
      </c>
      <c r="I6" s="57"/>
      <c r="J6" s="57"/>
      <c r="K6" s="58"/>
      <c r="L6" s="56" t="s">
        <v>6</v>
      </c>
      <c r="M6" s="57"/>
      <c r="N6" s="57"/>
      <c r="O6" s="58"/>
      <c r="P6" s="56" t="s">
        <v>7</v>
      </c>
      <c r="Q6" s="57"/>
      <c r="R6" s="57"/>
      <c r="S6" s="57"/>
      <c r="T6" s="58"/>
      <c r="U6" s="56" t="s">
        <v>8</v>
      </c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8"/>
      <c r="AM6" s="56" t="s">
        <v>4</v>
      </c>
      <c r="AN6" s="57"/>
      <c r="AO6" s="57"/>
      <c r="AP6" s="57"/>
      <c r="AQ6" s="58"/>
    </row>
    <row r="7" spans="2:43">
      <c r="B7" s="59"/>
      <c r="C7" s="61"/>
      <c r="D7" s="73"/>
      <c r="E7" s="74"/>
      <c r="F7" s="74"/>
      <c r="G7" s="75"/>
      <c r="H7" s="59"/>
      <c r="I7" s="60"/>
      <c r="J7" s="60"/>
      <c r="K7" s="61"/>
      <c r="L7" s="59"/>
      <c r="M7" s="60"/>
      <c r="N7" s="60"/>
      <c r="O7" s="61"/>
      <c r="P7" s="59"/>
      <c r="Q7" s="60"/>
      <c r="R7" s="60"/>
      <c r="S7" s="60"/>
      <c r="T7" s="61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1"/>
      <c r="AM7" s="59"/>
      <c r="AN7" s="60"/>
      <c r="AO7" s="60"/>
      <c r="AP7" s="60"/>
      <c r="AQ7" s="61"/>
    </row>
    <row r="8" spans="2:43">
      <c r="B8" s="62">
        <v>1</v>
      </c>
      <c r="C8" s="63"/>
      <c r="D8" s="64">
        <f>IF(修正履歴!$B8&lt;&gt;"",IF(修正履歴!$B8=1,1,修正履歴!$D7+0.1),)</f>
        <v>1</v>
      </c>
      <c r="E8" s="65"/>
      <c r="F8" s="65"/>
      <c r="G8" s="63"/>
      <c r="H8" s="66">
        <v>45698.824131944442</v>
      </c>
      <c r="I8" s="67"/>
      <c r="J8" s="67"/>
      <c r="K8" s="68"/>
      <c r="L8" s="69" t="s">
        <v>9</v>
      </c>
      <c r="M8" s="67"/>
      <c r="N8" s="67"/>
      <c r="O8" s="68"/>
      <c r="P8" s="69" t="s">
        <v>10</v>
      </c>
      <c r="Q8" s="67"/>
      <c r="R8" s="67"/>
      <c r="S8" s="67"/>
      <c r="T8" s="68"/>
      <c r="U8" s="69" t="s">
        <v>11</v>
      </c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8"/>
      <c r="AM8" s="69" t="s">
        <v>12</v>
      </c>
      <c r="AN8" s="67"/>
      <c r="AO8" s="67"/>
      <c r="AP8" s="67"/>
      <c r="AQ8" s="68"/>
    </row>
    <row r="9" spans="2:43">
      <c r="B9" s="62">
        <f>ROW()-7</f>
        <v>2</v>
      </c>
      <c r="C9" s="63"/>
      <c r="D9" s="64"/>
      <c r="E9" s="65"/>
      <c r="F9" s="65"/>
      <c r="G9" s="63"/>
      <c r="H9" s="66"/>
      <c r="I9" s="67"/>
      <c r="J9" s="67"/>
      <c r="K9" s="68"/>
      <c r="L9" s="69"/>
      <c r="M9" s="67"/>
      <c r="N9" s="67"/>
      <c r="O9" s="68"/>
      <c r="P9" s="69"/>
      <c r="Q9" s="67"/>
      <c r="R9" s="67"/>
      <c r="S9" s="67"/>
      <c r="T9" s="68"/>
      <c r="U9" s="69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8"/>
      <c r="AM9" s="69"/>
      <c r="AN9" s="67"/>
      <c r="AO9" s="67"/>
      <c r="AP9" s="67"/>
      <c r="AQ9" s="68"/>
    </row>
  </sheetData>
  <mergeCells count="31"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disablePrompts="1" count="1">
    <dataValidation type="list" allowBlank="1" sqref="L8:L9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P31" sqref="P31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AQ123"/>
  <sheetViews>
    <sheetView showGridLines="0" view="pageBreakPreview" zoomScaleNormal="100" zoomScaleSheetLayoutView="10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196</v>
      </c>
    </row>
    <row r="7" spans="2:43" ht="18" customHeight="1">
      <c r="C7" s="5" t="s">
        <v>29</v>
      </c>
      <c r="D7" s="5" t="s">
        <v>23</v>
      </c>
    </row>
    <row r="9" spans="2:43" ht="18" customHeight="1">
      <c r="D9" s="5" t="s">
        <v>24</v>
      </c>
      <c r="E9" s="5" t="s">
        <v>197</v>
      </c>
    </row>
    <row r="11" spans="2:43" ht="18" customHeight="1">
      <c r="C11" s="5" t="s">
        <v>28</v>
      </c>
      <c r="D11" s="5" t="s">
        <v>198</v>
      </c>
    </row>
    <row r="13" spans="2:43" ht="18" customHeight="1">
      <c r="D13" s="5" t="s">
        <v>24</v>
      </c>
      <c r="E13" s="5" t="s">
        <v>48</v>
      </c>
    </row>
    <row r="15" spans="2:43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528</v>
      </c>
    </row>
    <row r="20" spans="2:9" ht="18" customHeight="1">
      <c r="C20" s="5" t="s">
        <v>32</v>
      </c>
      <c r="D20" s="5" t="s">
        <v>428</v>
      </c>
    </row>
    <row r="22" spans="2:9" ht="18" customHeight="1">
      <c r="D22" s="5" t="s">
        <v>24</v>
      </c>
      <c r="E22" s="5" t="s">
        <v>429</v>
      </c>
      <c r="G22" s="5" t="s">
        <v>13</v>
      </c>
      <c r="H22" s="5" t="s">
        <v>432</v>
      </c>
    </row>
    <row r="23" spans="2:9" ht="18" customHeight="1">
      <c r="E23" s="5" t="s">
        <v>325</v>
      </c>
      <c r="F23" s="5" t="s">
        <v>430</v>
      </c>
      <c r="H23" s="5" t="s">
        <v>13</v>
      </c>
      <c r="I23" s="5" t="s">
        <v>431</v>
      </c>
    </row>
    <row r="25" spans="2:9" ht="18" customHeight="1">
      <c r="B25" s="5" t="s">
        <v>26</v>
      </c>
      <c r="C25" s="5" t="s">
        <v>199</v>
      </c>
    </row>
    <row r="27" spans="2:9" ht="18" customHeight="1">
      <c r="C27" s="5" t="s">
        <v>29</v>
      </c>
      <c r="D27" s="5" t="s">
        <v>47</v>
      </c>
    </row>
    <row r="28" spans="2:9" ht="17" customHeight="1">
      <c r="D28" s="19" t="s">
        <v>34</v>
      </c>
      <c r="E28" s="5" t="s">
        <v>200</v>
      </c>
    </row>
    <row r="29" spans="2:9" ht="17" customHeight="1">
      <c r="D29" s="19" t="s">
        <v>35</v>
      </c>
      <c r="E29" s="20" t="s">
        <v>201</v>
      </c>
    </row>
    <row r="31" spans="2:9" ht="18" customHeight="1">
      <c r="C31" s="5" t="s">
        <v>28</v>
      </c>
      <c r="D31" s="5" t="s">
        <v>202</v>
      </c>
    </row>
    <row r="32" spans="2:9" ht="18" customHeight="1">
      <c r="D32" s="19" t="s">
        <v>34</v>
      </c>
      <c r="E32" s="5" t="s">
        <v>529</v>
      </c>
    </row>
    <row r="34" spans="3:5" ht="18" customHeight="1">
      <c r="C34" s="5" t="s">
        <v>30</v>
      </c>
      <c r="D34" s="5" t="s">
        <v>203</v>
      </c>
    </row>
    <row r="35" spans="3:5" ht="18" customHeight="1">
      <c r="D35" s="19" t="s">
        <v>34</v>
      </c>
      <c r="E35" s="20" t="s">
        <v>530</v>
      </c>
    </row>
    <row r="36" spans="3:5" ht="18" customHeight="1">
      <c r="D36" s="19" t="s">
        <v>35</v>
      </c>
      <c r="E36" s="20" t="s">
        <v>531</v>
      </c>
    </row>
    <row r="38" spans="3:5" ht="18" customHeight="1">
      <c r="C38" s="5" t="s">
        <v>32</v>
      </c>
      <c r="D38" s="5" t="s">
        <v>204</v>
      </c>
    </row>
    <row r="39" spans="3:5" ht="18" customHeight="1">
      <c r="D39" s="19" t="s">
        <v>34</v>
      </c>
      <c r="E39" s="20" t="s">
        <v>532</v>
      </c>
    </row>
    <row r="41" spans="3:5" ht="18" customHeight="1">
      <c r="C41" s="5" t="s">
        <v>33</v>
      </c>
      <c r="D41" s="5" t="s">
        <v>205</v>
      </c>
    </row>
    <row r="42" spans="3:5" ht="18" customHeight="1">
      <c r="D42" s="19" t="s">
        <v>34</v>
      </c>
      <c r="E42" s="5" t="s">
        <v>533</v>
      </c>
    </row>
    <row r="43" spans="3:5" ht="18" customHeight="1">
      <c r="D43" s="19" t="s">
        <v>35</v>
      </c>
      <c r="E43" s="5" t="s">
        <v>534</v>
      </c>
    </row>
    <row r="44" spans="3:5" ht="18" customHeight="1">
      <c r="D44" s="19" t="s">
        <v>36</v>
      </c>
      <c r="E44" s="5" t="s">
        <v>538</v>
      </c>
    </row>
    <row r="45" spans="3:5" ht="18" customHeight="1">
      <c r="D45" s="19" t="s">
        <v>37</v>
      </c>
      <c r="E45" s="5" t="s">
        <v>535</v>
      </c>
    </row>
    <row r="46" spans="3:5" ht="18" customHeight="1">
      <c r="D46" s="19" t="s">
        <v>38</v>
      </c>
      <c r="E46" s="5" t="s">
        <v>537</v>
      </c>
    </row>
    <row r="47" spans="3:5" ht="18" customHeight="1">
      <c r="D47" s="19" t="s">
        <v>39</v>
      </c>
      <c r="E47" s="5" t="s">
        <v>536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J5" sqref="J5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0"/>
  <sheetViews>
    <sheetView showGridLines="0" view="pageBreakPreview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>
        <v>0</v>
      </c>
      <c r="F21" s="155"/>
      <c r="G21" s="11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>
        <v>8</v>
      </c>
      <c r="F22" s="155"/>
      <c r="G22" s="115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>
        <v>10</v>
      </c>
      <c r="F23" s="155"/>
      <c r="G23" s="11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443</v>
      </c>
      <c r="F24" s="155"/>
      <c r="G24" s="11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4" t="s">
        <v>71</v>
      </c>
      <c r="F26" s="155"/>
      <c r="G26" s="115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 t="s">
        <v>434</v>
      </c>
      <c r="F27" s="155"/>
      <c r="G27" s="115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4" t="s">
        <v>435</v>
      </c>
      <c r="F28" s="155"/>
      <c r="G28" s="115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4" t="s">
        <v>436</v>
      </c>
      <c r="F29" s="155"/>
      <c r="G29" s="115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 t="s">
        <v>437</v>
      </c>
      <c r="F30" s="155"/>
      <c r="G30" s="115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14" t="s">
        <v>438</v>
      </c>
      <c r="F31" s="155"/>
      <c r="G31" s="115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14" t="s">
        <v>439</v>
      </c>
      <c r="F32" s="155"/>
      <c r="G32" s="11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4" t="s">
        <v>440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4" t="s">
        <v>441</v>
      </c>
      <c r="F34" s="155"/>
      <c r="G34" s="115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14" t="s">
        <v>443</v>
      </c>
      <c r="F35" s="155"/>
      <c r="G35" s="115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8" t="s">
        <v>442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4"/>
    </row>
    <row r="37" spans="4:43" ht="18" customHeight="1">
      <c r="D37" s="33"/>
      <c r="E37" s="114" t="s">
        <v>71</v>
      </c>
      <c r="F37" s="155"/>
      <c r="G37" s="115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14" t="s">
        <v>443</v>
      </c>
      <c r="F38" s="155"/>
      <c r="G38" s="115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462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40"/>
      <c r="AJ39" s="30"/>
      <c r="AK39" s="30"/>
      <c r="AL39" s="30"/>
      <c r="AM39" s="30"/>
      <c r="AN39" s="30"/>
      <c r="AO39" s="30"/>
      <c r="AP39" s="30"/>
      <c r="AQ39" s="45"/>
    </row>
    <row r="40" spans="4:43" ht="18" customHeight="1">
      <c r="D40" s="165" t="s">
        <v>451</v>
      </c>
      <c r="E40" s="147"/>
      <c r="F40" s="147"/>
      <c r="G40" s="148"/>
      <c r="H40" s="159" t="s">
        <v>455</v>
      </c>
      <c r="I40" s="159" t="s">
        <v>455</v>
      </c>
      <c r="J40" s="159" t="s">
        <v>413</v>
      </c>
      <c r="K40" s="159" t="s">
        <v>413</v>
      </c>
      <c r="L40" s="159" t="s">
        <v>455</v>
      </c>
      <c r="M40" s="159" t="s">
        <v>452</v>
      </c>
      <c r="N40" s="159" t="s">
        <v>452</v>
      </c>
      <c r="O40" s="159" t="s">
        <v>452</v>
      </c>
      <c r="P40" s="159" t="s">
        <v>452</v>
      </c>
      <c r="Q40" s="159" t="s">
        <v>452</v>
      </c>
      <c r="R40" s="159" t="s">
        <v>452</v>
      </c>
      <c r="S40" s="159" t="s">
        <v>452</v>
      </c>
      <c r="T40" s="159" t="s">
        <v>452</v>
      </c>
      <c r="U40" s="159" t="s">
        <v>413</v>
      </c>
      <c r="V40" s="159" t="s">
        <v>455</v>
      </c>
      <c r="W40" s="159" t="s">
        <v>268</v>
      </c>
      <c r="X40" s="159" t="s">
        <v>268</v>
      </c>
      <c r="Y40" s="159" t="s">
        <v>268</v>
      </c>
      <c r="Z40" s="159" t="s">
        <v>268</v>
      </c>
      <c r="AA40" s="159" t="s">
        <v>268</v>
      </c>
      <c r="AB40" s="159" t="s">
        <v>268</v>
      </c>
      <c r="AC40" s="159" t="s">
        <v>268</v>
      </c>
      <c r="AD40" s="159" t="s">
        <v>268</v>
      </c>
      <c r="AE40" s="159" t="s">
        <v>268</v>
      </c>
      <c r="AF40" s="159" t="s">
        <v>268</v>
      </c>
      <c r="AG40" s="159" t="s">
        <v>268</v>
      </c>
      <c r="AH40" s="159" t="s">
        <v>268</v>
      </c>
      <c r="AI40" s="159" t="s">
        <v>268</v>
      </c>
      <c r="AJ40" s="159" t="s">
        <v>268</v>
      </c>
      <c r="AK40" s="159" t="s">
        <v>268</v>
      </c>
      <c r="AL40" s="159" t="s">
        <v>268</v>
      </c>
      <c r="AM40" s="159" t="s">
        <v>268</v>
      </c>
      <c r="AN40" s="159" t="s">
        <v>268</v>
      </c>
      <c r="AO40" s="159" t="s">
        <v>268</v>
      </c>
      <c r="AP40" s="159" t="s">
        <v>268</v>
      </c>
      <c r="AQ40" s="159" t="s">
        <v>268</v>
      </c>
    </row>
    <row r="41" spans="4:43" ht="18" customHeight="1">
      <c r="D41" s="152"/>
      <c r="E41" s="153"/>
      <c r="F41" s="153"/>
      <c r="G41" s="154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</row>
    <row r="42" spans="4:43" ht="18" customHeight="1">
      <c r="D42" s="149"/>
      <c r="E42" s="150"/>
      <c r="F42" s="150"/>
      <c r="G42" s="15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</row>
    <row r="43" spans="4:43" ht="18" customHeight="1">
      <c r="D43" s="146" t="s">
        <v>453</v>
      </c>
      <c r="E43" s="147"/>
      <c r="F43" s="147"/>
      <c r="G43" s="148"/>
      <c r="H43" s="162">
        <v>10102</v>
      </c>
      <c r="I43" s="162">
        <v>10102</v>
      </c>
      <c r="J43" s="162">
        <v>10201</v>
      </c>
      <c r="K43" s="162">
        <v>10201</v>
      </c>
      <c r="L43" s="162">
        <v>10102</v>
      </c>
      <c r="M43" s="162">
        <v>10001</v>
      </c>
      <c r="N43" s="162">
        <v>10001</v>
      </c>
      <c r="O43" s="162">
        <v>10001</v>
      </c>
      <c r="P43" s="162">
        <v>10001</v>
      </c>
      <c r="Q43" s="162">
        <v>10001</v>
      </c>
      <c r="R43" s="162">
        <v>10001</v>
      </c>
      <c r="S43" s="162">
        <v>10001</v>
      </c>
      <c r="T43" s="162">
        <v>10001</v>
      </c>
      <c r="U43" s="162">
        <v>10201</v>
      </c>
      <c r="V43" s="162">
        <v>10101</v>
      </c>
      <c r="W43" s="162" t="s">
        <v>269</v>
      </c>
      <c r="X43" s="162" t="s">
        <v>269</v>
      </c>
      <c r="Y43" s="162" t="s">
        <v>269</v>
      </c>
      <c r="Z43" s="162" t="s">
        <v>269</v>
      </c>
      <c r="AA43" s="162" t="s">
        <v>269</v>
      </c>
      <c r="AB43" s="162" t="s">
        <v>269</v>
      </c>
      <c r="AC43" s="162" t="s">
        <v>269</v>
      </c>
      <c r="AD43" s="162" t="s">
        <v>269</v>
      </c>
      <c r="AE43" s="162" t="s">
        <v>269</v>
      </c>
      <c r="AF43" s="162" t="s">
        <v>269</v>
      </c>
      <c r="AG43" s="162" t="s">
        <v>269</v>
      </c>
      <c r="AH43" s="162" t="s">
        <v>269</v>
      </c>
      <c r="AI43" s="162" t="s">
        <v>269</v>
      </c>
      <c r="AJ43" s="162" t="s">
        <v>269</v>
      </c>
      <c r="AK43" s="162" t="s">
        <v>269</v>
      </c>
      <c r="AL43" s="162" t="s">
        <v>269</v>
      </c>
      <c r="AM43" s="162" t="s">
        <v>269</v>
      </c>
      <c r="AN43" s="162" t="s">
        <v>269</v>
      </c>
      <c r="AO43" s="162" t="s">
        <v>269</v>
      </c>
      <c r="AP43" s="162" t="s">
        <v>269</v>
      </c>
      <c r="AQ43" s="162" t="s">
        <v>269</v>
      </c>
    </row>
    <row r="44" spans="4:43" ht="18" customHeight="1">
      <c r="D44" s="152"/>
      <c r="E44" s="153"/>
      <c r="F44" s="153"/>
      <c r="G44" s="15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</row>
    <row r="45" spans="4:43" ht="18" customHeight="1">
      <c r="D45" s="152"/>
      <c r="E45" s="153"/>
      <c r="F45" s="153"/>
      <c r="G45" s="154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</row>
    <row r="46" spans="4:43" ht="18" customHeight="1">
      <c r="D46" s="152"/>
      <c r="E46" s="153"/>
      <c r="F46" s="153"/>
      <c r="G46" s="154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</row>
    <row r="47" spans="4:43" ht="18" customHeight="1">
      <c r="D47" s="149"/>
      <c r="E47" s="150"/>
      <c r="F47" s="150"/>
      <c r="G47" s="151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</row>
    <row r="48" spans="4:43" ht="18" customHeight="1">
      <c r="D48" s="32" t="s">
        <v>463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40"/>
      <c r="AJ48" s="30"/>
      <c r="AK48" s="30"/>
      <c r="AL48" s="30"/>
      <c r="AM48" s="30"/>
      <c r="AN48" s="30"/>
      <c r="AO48" s="30"/>
      <c r="AP48" s="30"/>
      <c r="AQ48" s="45"/>
    </row>
    <row r="49" spans="3:45" ht="18" customHeight="1">
      <c r="D49" s="165" t="s">
        <v>454</v>
      </c>
      <c r="E49" s="147"/>
      <c r="F49" s="147"/>
      <c r="G49" s="148"/>
      <c r="H49" s="159" t="s">
        <v>268</v>
      </c>
      <c r="I49" s="159" t="s">
        <v>268</v>
      </c>
      <c r="J49" s="159" t="s">
        <v>268</v>
      </c>
      <c r="K49" s="159" t="s">
        <v>268</v>
      </c>
      <c r="L49" s="159" t="s">
        <v>268</v>
      </c>
      <c r="M49" s="159" t="s">
        <v>268</v>
      </c>
      <c r="N49" s="159" t="s">
        <v>268</v>
      </c>
      <c r="O49" s="159" t="s">
        <v>268</v>
      </c>
      <c r="P49" s="159" t="s">
        <v>268</v>
      </c>
      <c r="Q49" s="159" t="s">
        <v>268</v>
      </c>
      <c r="R49" s="159" t="s">
        <v>268</v>
      </c>
      <c r="S49" s="159" t="s">
        <v>268</v>
      </c>
      <c r="T49" s="159" t="s">
        <v>268</v>
      </c>
      <c r="U49" s="159" t="s">
        <v>268</v>
      </c>
      <c r="V49" s="159" t="s">
        <v>268</v>
      </c>
      <c r="W49" s="159" t="s">
        <v>268</v>
      </c>
      <c r="X49" s="159" t="s">
        <v>268</v>
      </c>
      <c r="Y49" s="159" t="s">
        <v>268</v>
      </c>
      <c r="Z49" s="159" t="s">
        <v>268</v>
      </c>
      <c r="AA49" s="159" t="s">
        <v>268</v>
      </c>
      <c r="AB49" s="159" t="s">
        <v>268</v>
      </c>
      <c r="AC49" s="159" t="s">
        <v>268</v>
      </c>
      <c r="AD49" s="159" t="s">
        <v>268</v>
      </c>
      <c r="AE49" s="159" t="s">
        <v>268</v>
      </c>
      <c r="AF49" s="159" t="s">
        <v>268</v>
      </c>
      <c r="AG49" s="159" t="s">
        <v>268</v>
      </c>
      <c r="AH49" s="159" t="s">
        <v>268</v>
      </c>
      <c r="AI49" s="159" t="s">
        <v>268</v>
      </c>
      <c r="AJ49" s="159" t="s">
        <v>268</v>
      </c>
      <c r="AK49" s="159" t="s">
        <v>268</v>
      </c>
      <c r="AL49" s="159" t="s">
        <v>268</v>
      </c>
      <c r="AM49" s="159" t="s">
        <v>268</v>
      </c>
      <c r="AN49" s="159" t="s">
        <v>268</v>
      </c>
      <c r="AO49" s="159" t="s">
        <v>268</v>
      </c>
      <c r="AP49" s="159" t="s">
        <v>268</v>
      </c>
      <c r="AQ49" s="159" t="s">
        <v>268</v>
      </c>
    </row>
    <row r="50" spans="3:45" ht="18" customHeight="1">
      <c r="D50" s="152"/>
      <c r="E50" s="153"/>
      <c r="F50" s="153"/>
      <c r="G50" s="154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</row>
    <row r="51" spans="3:45" ht="18" customHeight="1">
      <c r="D51" s="149"/>
      <c r="E51" s="150"/>
      <c r="F51" s="150"/>
      <c r="G51" s="15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</row>
    <row r="52" spans="3:45" ht="18" customHeight="1">
      <c r="D52" s="165" t="s">
        <v>466</v>
      </c>
      <c r="E52" s="147"/>
      <c r="F52" s="147"/>
      <c r="G52" s="148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</row>
    <row r="53" spans="3:45" ht="18" customHeight="1">
      <c r="D53" s="169"/>
      <c r="E53" s="153"/>
      <c r="F53" s="153"/>
      <c r="G53" s="154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</row>
    <row r="54" spans="3:45" ht="18" customHeight="1">
      <c r="D54" s="152"/>
      <c r="E54" s="153"/>
      <c r="F54" s="153"/>
      <c r="G54" s="154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</row>
    <row r="55" spans="3:45" ht="18" customHeight="1">
      <c r="D55" s="149"/>
      <c r="E55" s="150"/>
      <c r="F55" s="150"/>
      <c r="G55" s="151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</row>
    <row r="56" spans="3:45" ht="18" customHeight="1">
      <c r="O56" s="19"/>
      <c r="AJ56" s="203"/>
      <c r="AL56" s="19"/>
    </row>
    <row r="57" spans="3:45" ht="18" customHeight="1">
      <c r="D57" s="5" t="s">
        <v>265</v>
      </c>
      <c r="E57" s="5" t="s">
        <v>451</v>
      </c>
      <c r="I57" s="5" t="s">
        <v>13</v>
      </c>
      <c r="J57" s="5" t="s">
        <v>468</v>
      </c>
      <c r="O57" s="19"/>
      <c r="AJ57" s="203"/>
      <c r="AL57" s="19"/>
    </row>
    <row r="58" spans="3:45" ht="18" customHeight="1">
      <c r="J58" s="5" t="s">
        <v>469</v>
      </c>
      <c r="O58" s="19"/>
      <c r="AJ58" s="203"/>
      <c r="AL58" s="19"/>
    </row>
    <row r="59" spans="3:45" ht="18" customHeight="1">
      <c r="J59" s="5" t="s">
        <v>470</v>
      </c>
      <c r="O59" s="19"/>
      <c r="AJ59" s="203"/>
      <c r="AL59" s="19"/>
    </row>
    <row r="60" spans="3:45" ht="18" customHeight="1">
      <c r="O60" s="19"/>
      <c r="AJ60" s="203"/>
      <c r="AL60" s="19"/>
    </row>
    <row r="61" spans="3:45" ht="18" customHeight="1">
      <c r="C61" s="5" t="s">
        <v>30</v>
      </c>
      <c r="D61" s="5" t="s">
        <v>473</v>
      </c>
      <c r="P61" s="5" t="str">
        <f>SUBSTITUTE(" """&amp;INDEX($E$20:$G$24,MATCH("●", INDEX($H$20:$AQ$24, , MATCH($D65, $16:$16, 0)-7), 0),1)&amp;""""," ""なし""","")</f>
        <v/>
      </c>
    </row>
    <row r="63" spans="3:45" ht="18" customHeight="1">
      <c r="D63" s="146" t="s">
        <v>448</v>
      </c>
      <c r="E63" s="147"/>
      <c r="F63" s="147"/>
      <c r="G63" s="148"/>
      <c r="H63" s="129" t="s">
        <v>450</v>
      </c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1"/>
      <c r="AE63" s="135" t="s">
        <v>481</v>
      </c>
      <c r="AF63" s="130"/>
      <c r="AG63" s="131"/>
      <c r="AH63" s="129" t="s">
        <v>456</v>
      </c>
      <c r="AI63" s="130"/>
      <c r="AJ63" s="130"/>
      <c r="AK63" s="130"/>
      <c r="AL63" s="130"/>
      <c r="AM63" s="130"/>
      <c r="AN63" s="130"/>
      <c r="AO63" s="130"/>
      <c r="AP63" s="130"/>
      <c r="AQ63" s="131"/>
      <c r="AS63" s="5" t="s">
        <v>492</v>
      </c>
    </row>
    <row r="64" spans="3:45" ht="18" customHeight="1">
      <c r="D64" s="149"/>
      <c r="E64" s="150"/>
      <c r="F64" s="150"/>
      <c r="G64" s="151"/>
      <c r="H64" s="132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4"/>
      <c r="AE64" s="132"/>
      <c r="AF64" s="133"/>
      <c r="AG64" s="134"/>
      <c r="AH64" s="132"/>
      <c r="AI64" s="133"/>
      <c r="AJ64" s="133"/>
      <c r="AK64" s="133"/>
      <c r="AL64" s="133"/>
      <c r="AM64" s="133"/>
      <c r="AN64" s="133"/>
      <c r="AO64" s="133"/>
      <c r="AP64" s="133"/>
      <c r="AQ64" s="134"/>
      <c r="AS64" s="5" t="s">
        <v>493</v>
      </c>
    </row>
    <row r="65" spans="4:45" ht="18" customHeight="1">
      <c r="D65" s="166">
        <f>$D64+1</f>
        <v>1</v>
      </c>
      <c r="E65" s="167"/>
      <c r="F65" s="167"/>
      <c r="G65" s="168"/>
      <c r="H65" s="46" t="str">
        <f ca="1">IFERROR("clear; sh ./script/"&amp;$B$2&amp;".sh"&amp;SUBSTITUTE(" """&amp;INDEX($E$20:$G$24,MATCH("●", INDEX($H$20:$AQ$24, , MATCH($D65, $16:$16, 0)-7), 0),1)&amp;""""," ""なし""","")&amp;SUBSTITUTE(" """&amp;INDEX($E$26:$G$35,MATCH("●", INDEX($H$26:$AQ$35, , MATCH($D65, $16:$16, 0)-7), 0),1)&amp;""""," ""なし""","")&amp;SUBSTITUTE(" """&amp;INDEX($E$26:$G$35,MATCH("●", INDEX($H$26:$AQ$35, , MATCH($D65, $16:$16, 0)-7), 0),1)&amp;""""," ""なし""","")&amp;";","")</f>
        <v>clear; sh ./script/db_gen_string_data.sh;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SUBSTITUTE(INDEX($H$40:$AQ$40, , MATCH($D65, $16:$16, 0)-7),"-","")</f>
        <v>異常</v>
      </c>
      <c r="AF65" s="117"/>
      <c r="AG65" s="118"/>
      <c r="AH65" s="171" t="s">
        <v>457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SUBSTITUTE(TEXT(INDEX($H$43:$AQ$43,1,$D65),"000000"),"-","")</f>
        <v>010102</v>
      </c>
    </row>
    <row r="66" spans="4:45" ht="18" customHeight="1">
      <c r="D66" s="166">
        <f t="shared" ref="D66:D80" si="1">$D65+1</f>
        <v>2</v>
      </c>
      <c r="E66" s="167"/>
      <c r="F66" s="167"/>
      <c r="G66" s="168"/>
      <c r="H66" s="46" t="str">
        <f t="shared" ref="H66:H80" ca="1" si="2">IFERROR("clear;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"""&amp;INDEX($E$26:$G$35,MATCH("●", INDEX($H$26:$AQ$35, , MATCH($D66, $16:$16, 0)-7), 0),1)&amp;""""," ""なし""","")&amp;";","")</f>
        <v>clear; sh ./script/db_gen_string_data.sh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SUBSTITUTE(INDEX($H$40:$AQ$40, , MATCH($D66, $16:$16, 0)-7),"-","")</f>
        <v>異常</v>
      </c>
      <c r="AF66" s="117"/>
      <c r="AG66" s="118"/>
      <c r="AH66" s="171" t="s">
        <v>458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SUBSTITUTE(TEXT(INDEX($H$43:$AQ$43,1,$D66),"000000"),"-","")</f>
        <v>010102</v>
      </c>
    </row>
    <row r="67" spans="4:45" ht="18" customHeight="1">
      <c r="D67" s="166">
        <f t="shared" si="1"/>
        <v>3</v>
      </c>
      <c r="E67" s="167"/>
      <c r="F67" s="167"/>
      <c r="G67" s="168"/>
      <c r="H67" s="46" t="str">
        <f t="shared" ca="1" si="2"/>
        <v>clear; sh ./script/db_gen_string_data.sh "8";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SUBSTITUTE(INDEX($H$40:$AQ$40, , MATCH($D67, $16:$16, 0)-7),"-","")</f>
        <v>警告</v>
      </c>
      <c r="AF67" s="117"/>
      <c r="AG67" s="118"/>
      <c r="AH67" s="171" t="s">
        <v>459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SUBSTITUTE(TEXT(INDEX($H$43:$AQ$43,1,$D67),"000000"),"-","")</f>
        <v>010201</v>
      </c>
    </row>
    <row r="68" spans="4:45" ht="18" customHeight="1">
      <c r="D68" s="166">
        <f t="shared" si="1"/>
        <v>4</v>
      </c>
      <c r="E68" s="167"/>
      <c r="F68" s="167"/>
      <c r="G68" s="168"/>
      <c r="H68" s="46" t="str">
        <f t="shared" ca="1" si="2"/>
        <v>clear; sh ./script/db_gen_string_data.sh "10";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SUBSTITUTE(INDEX($H$40:$AQ$40, , MATCH($D68, $16:$16, 0)-7),"-","")</f>
        <v>警告</v>
      </c>
      <c r="AF68" s="117"/>
      <c r="AG68" s="118"/>
      <c r="AH68" s="171" t="s">
        <v>460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SUBSTITUTE(TEXT(INDEX($H$43:$AQ$43,1,$D68),"000000"),"-","")</f>
        <v>010201</v>
      </c>
    </row>
    <row r="69" spans="4:45" ht="18" customHeight="1">
      <c r="D69" s="166">
        <f t="shared" si="1"/>
        <v>5</v>
      </c>
      <c r="E69" s="167"/>
      <c r="F69" s="167"/>
      <c r="G69" s="168"/>
      <c r="H69" s="46" t="str">
        <f t="shared" ca="1" si="2"/>
        <v>clear; sh ./script/db_gen_string_data.sh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SUBSTITUTE(INDEX($H$40:$AQ$40, , MATCH($D69, $16:$16, 0)-7),"-","")</f>
        <v>異常</v>
      </c>
      <c r="AF69" s="117"/>
      <c r="AG69" s="118"/>
      <c r="AH69" s="171" t="s">
        <v>461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SUBSTITUTE(TEXT(INDEX($H$43:$AQ$43,1,$D69),"000000"),"-","")</f>
        <v>010102</v>
      </c>
    </row>
    <row r="70" spans="4:45" ht="18" customHeight="1">
      <c r="D70" s="166">
        <f t="shared" si="1"/>
        <v>6</v>
      </c>
      <c r="E70" s="167"/>
      <c r="F70" s="167"/>
      <c r="G70" s="168"/>
      <c r="H70" s="46" t="str">
        <f t="shared" ca="1" si="2"/>
        <v>clear; sh ./script/db_gen_string_data.sh "8" "UPPER" "UPPER";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SUBSTITUTE(INDEX($H$40:$AQ$40, , MATCH($D70, $16:$16, 0)-7),"-","")</f>
        <v>正常</v>
      </c>
      <c r="AF70" s="117"/>
      <c r="AG70" s="118"/>
      <c r="AH70" s="171" t="s">
        <v>512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SUBSTITUTE(TEXT(INDEX($H$43:$AQ$43,1,$D70),"000000"),"-","")</f>
        <v>010001</v>
      </c>
    </row>
    <row r="71" spans="4:45" ht="18" customHeight="1">
      <c r="D71" s="166">
        <f t="shared" si="1"/>
        <v>7</v>
      </c>
      <c r="E71" s="167"/>
      <c r="F71" s="167"/>
      <c r="G71" s="168"/>
      <c r="H71" s="46" t="str">
        <f t="shared" ca="1" si="2"/>
        <v>clear; sh ./script/db_gen_string_data.sh "8" "LOWER" "LOWER";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SUBSTITUTE(INDEX($H$40:$AQ$40, , MATCH($D71, $16:$16, 0)-7),"-","")</f>
        <v>正常</v>
      </c>
      <c r="AF71" s="117"/>
      <c r="AG71" s="118"/>
      <c r="AH71" s="171" t="s">
        <v>512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SUBSTITUTE(TEXT(INDEX($H$43:$AQ$43,1,$D71),"000000"),"-","")</f>
        <v>010001</v>
      </c>
    </row>
    <row r="72" spans="4:45" ht="18" customHeight="1">
      <c r="D72" s="166">
        <f t="shared" si="1"/>
        <v>8</v>
      </c>
      <c r="E72" s="167"/>
      <c r="F72" s="167"/>
      <c r="G72" s="168"/>
      <c r="H72" s="46" t="str">
        <f t="shared" ca="1" si="2"/>
        <v>clear; sh ./script/db_gen_string_data.sh "8" "upper" "upper";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SUBSTITUTE(INDEX($H$40:$AQ$40, , MATCH($D72, $16:$16, 0)-7),"-","")</f>
        <v>正常</v>
      </c>
      <c r="AF72" s="117"/>
      <c r="AG72" s="118"/>
      <c r="AH72" s="171" t="s">
        <v>512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SUBSTITUTE(TEXT(INDEX($H$43:$AQ$43,1,$D72),"000000"),"-","")</f>
        <v>010001</v>
      </c>
    </row>
    <row r="73" spans="4:45" ht="18" customHeight="1">
      <c r="D73" s="166">
        <f t="shared" si="1"/>
        <v>9</v>
      </c>
      <c r="E73" s="167"/>
      <c r="F73" s="167"/>
      <c r="G73" s="168"/>
      <c r="H73" s="46" t="str">
        <f t="shared" ca="1" si="2"/>
        <v>clear; sh ./script/db_gen_string_data.sh "8" "lower" "lower";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SUBSTITUTE(INDEX($H$40:$AQ$40, , MATCH($D73, $16:$16, 0)-7),"-","")</f>
        <v>正常</v>
      </c>
      <c r="AF73" s="117"/>
      <c r="AG73" s="118"/>
      <c r="AH73" s="171" t="s">
        <v>512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SUBSTITUTE(TEXT(INDEX($H$43:$AQ$43,1,$D73),"000000"),"-","")</f>
        <v>010001</v>
      </c>
    </row>
    <row r="74" spans="4:45" ht="18" customHeight="1">
      <c r="D74" s="166">
        <f t="shared" si="1"/>
        <v>10</v>
      </c>
      <c r="E74" s="167"/>
      <c r="F74" s="167"/>
      <c r="G74" s="168"/>
      <c r="H74" s="46" t="str">
        <f t="shared" ca="1" si="2"/>
        <v>clear; sh ./script/db_gen_string_data.sh "8" "U" "U";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SUBSTITUTE(INDEX($H$40:$AQ$40, , MATCH($D74, $16:$16, 0)-7),"-","")</f>
        <v>正常</v>
      </c>
      <c r="AF74" s="117"/>
      <c r="AG74" s="118"/>
      <c r="AH74" s="171" t="s">
        <v>512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SUBSTITUTE(TEXT(INDEX($H$43:$AQ$43,1,$D74),"000000"),"-","")</f>
        <v>010001</v>
      </c>
    </row>
    <row r="75" spans="4:45" ht="18" customHeight="1">
      <c r="D75" s="166">
        <f t="shared" si="1"/>
        <v>11</v>
      </c>
      <c r="E75" s="167"/>
      <c r="F75" s="167"/>
      <c r="G75" s="168"/>
      <c r="H75" s="46" t="str">
        <f t="shared" ca="1" si="2"/>
        <v>clear; sh ./script/db_gen_string_data.sh "8" "L" "L";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 t="str" cm="1">
        <f t="array" ref="AE75">SUBSTITUTE(INDEX($H$40:$AQ$40, , MATCH($D75, $16:$16, 0)-7),"-","")</f>
        <v>正常</v>
      </c>
      <c r="AF75" s="117"/>
      <c r="AG75" s="118"/>
      <c r="AH75" s="171" t="s">
        <v>512</v>
      </c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SUBSTITUTE(TEXT(INDEX($H$43:$AQ$43,1,$D75),"000000"),"-","")</f>
        <v>010001</v>
      </c>
    </row>
    <row r="76" spans="4:45" ht="18" customHeight="1">
      <c r="D76" s="166">
        <f t="shared" si="1"/>
        <v>12</v>
      </c>
      <c r="E76" s="167"/>
      <c r="F76" s="167"/>
      <c r="G76" s="168"/>
      <c r="H76" s="46" t="str">
        <f t="shared" ca="1" si="2"/>
        <v>clear; sh ./script/db_gen_string_data.sh "8" "u" "u";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16" t="str" cm="1">
        <f t="array" ref="AE76">SUBSTITUTE(INDEX($H$40:$AQ$40, , MATCH($D76, $16:$16, 0)-7),"-","")</f>
        <v>正常</v>
      </c>
      <c r="AF76" s="117"/>
      <c r="AG76" s="118"/>
      <c r="AH76" s="171" t="s">
        <v>512</v>
      </c>
      <c r="AI76" s="172"/>
      <c r="AJ76" s="172"/>
      <c r="AK76" s="172"/>
      <c r="AL76" s="172"/>
      <c r="AM76" s="172"/>
      <c r="AN76" s="172"/>
      <c r="AO76" s="172"/>
      <c r="AP76" s="172"/>
      <c r="AQ76" s="173"/>
      <c r="AS76" s="5" t="str" cm="1">
        <f t="array" ref="AS76">SUBSTITUTE(TEXT(INDEX($H$43:$AQ$43,1,$D76),"000000"),"-","")</f>
        <v>010001</v>
      </c>
    </row>
    <row r="77" spans="4:45" ht="18" customHeight="1">
      <c r="D77" s="166">
        <f t="shared" si="1"/>
        <v>13</v>
      </c>
      <c r="E77" s="167"/>
      <c r="F77" s="167"/>
      <c r="G77" s="168"/>
      <c r="H77" s="46" t="str">
        <f t="shared" ca="1" si="2"/>
        <v>clear; sh ./script/db_gen_string_data.sh "8" "l" "l";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16" t="str" cm="1">
        <f t="array" ref="AE77">SUBSTITUTE(INDEX($H$40:$AQ$40, , MATCH($D77, $16:$16, 0)-7),"-","")</f>
        <v>正常</v>
      </c>
      <c r="AF77" s="117"/>
      <c r="AG77" s="118"/>
      <c r="AH77" s="171" t="s">
        <v>512</v>
      </c>
      <c r="AI77" s="172"/>
      <c r="AJ77" s="172"/>
      <c r="AK77" s="172"/>
      <c r="AL77" s="172"/>
      <c r="AM77" s="172"/>
      <c r="AN77" s="172"/>
      <c r="AO77" s="172"/>
      <c r="AP77" s="172"/>
      <c r="AQ77" s="173"/>
      <c r="AS77" s="5" t="str" cm="1">
        <f t="array" ref="AS77">SUBSTITUTE(TEXT(INDEX($H$43:$AQ$43,1,$D77),"000000"),"-","")</f>
        <v>010001</v>
      </c>
    </row>
    <row r="78" spans="4:45" ht="18" customHeight="1">
      <c r="D78" s="166">
        <f t="shared" si="1"/>
        <v>14</v>
      </c>
      <c r="E78" s="167"/>
      <c r="F78" s="167"/>
      <c r="G78" s="168"/>
      <c r="H78" s="46" t="str">
        <f t="shared" ca="1" si="2"/>
        <v>clear; sh ./script/db_gen_string_data.sh "8" "None" "None";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16" t="str" cm="1">
        <f t="array" ref="AE78">SUBSTITUTE(INDEX($H$40:$AQ$40, , MATCH($D78, $16:$16, 0)-7),"-","")</f>
        <v>警告</v>
      </c>
      <c r="AF78" s="117"/>
      <c r="AG78" s="118"/>
      <c r="AH78" s="171" t="s">
        <v>465</v>
      </c>
      <c r="AI78" s="172"/>
      <c r="AJ78" s="172"/>
      <c r="AK78" s="172"/>
      <c r="AL78" s="172"/>
      <c r="AM78" s="172"/>
      <c r="AN78" s="172"/>
      <c r="AO78" s="172"/>
      <c r="AP78" s="172"/>
      <c r="AQ78" s="173"/>
      <c r="AS78" s="5" t="str" cm="1">
        <f t="array" ref="AS78">SUBSTITUTE(TEXT(INDEX($H$43:$AQ$43,1,$D78),"000000"),"-","")</f>
        <v>010201</v>
      </c>
    </row>
    <row r="79" spans="4:45" ht="18" customHeight="1">
      <c r="D79" s="166">
        <f t="shared" si="1"/>
        <v>15</v>
      </c>
      <c r="E79" s="167"/>
      <c r="F79" s="167"/>
      <c r="G79" s="168"/>
      <c r="H79" s="46" t="str">
        <f t="shared" ca="1" si="2"/>
        <v>clear; sh ./script/db_gen_string_data.sh "8" "None" "None";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  <c r="AE79" s="116" t="str" cm="1">
        <f t="array" ref="AE79">SUBSTITUTE(INDEX($H$40:$AQ$40, , MATCH($D79, $16:$16, 0)-7),"-","")</f>
        <v>異常</v>
      </c>
      <c r="AF79" s="117"/>
      <c r="AG79" s="118"/>
      <c r="AH79" s="171" t="s">
        <v>489</v>
      </c>
      <c r="AI79" s="172"/>
      <c r="AJ79" s="172"/>
      <c r="AK79" s="172"/>
      <c r="AL79" s="172"/>
      <c r="AM79" s="172"/>
      <c r="AN79" s="172"/>
      <c r="AO79" s="172"/>
      <c r="AP79" s="172"/>
      <c r="AQ79" s="173"/>
      <c r="AS79" s="5" t="str" cm="1">
        <f t="array" ref="AS79">SUBSTITUTE(TEXT(INDEX($H$43:$AQ$43,1,$D79),"000000"),"-","")</f>
        <v>010101</v>
      </c>
    </row>
    <row r="80" spans="4:45" ht="18" customHeight="1">
      <c r="D80" s="166">
        <f t="shared" si="1"/>
        <v>16</v>
      </c>
      <c r="E80" s="167"/>
      <c r="F80" s="167"/>
      <c r="G80" s="168"/>
      <c r="H80" s="46" t="str">
        <f t="shared" ca="1" si="2"/>
        <v/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  <c r="AE80" s="116" t="str" cm="1">
        <f t="array" ref="AE80">SUBSTITUTE(INDEX($H$40:$AQ$40, , MATCH($D80, $16:$16, 0)-7),"-","")</f>
        <v/>
      </c>
      <c r="AF80" s="117"/>
      <c r="AG80" s="118"/>
      <c r="AH80" s="171"/>
      <c r="AI80" s="172"/>
      <c r="AJ80" s="172"/>
      <c r="AK80" s="172"/>
      <c r="AL80" s="172"/>
      <c r="AM80" s="172"/>
      <c r="AN80" s="172"/>
      <c r="AO80" s="172"/>
      <c r="AP80" s="172"/>
      <c r="AQ80" s="173"/>
      <c r="AS80" s="5" t="str" cm="1">
        <f t="array" ref="AS80">SUBSTITUTE(TEXT(INDEX($H$43:$AQ$43,1,$D80),"000000"),"-","")</f>
        <v/>
      </c>
    </row>
  </sheetData>
  <mergeCells count="267">
    <mergeCell ref="D80:G80"/>
    <mergeCell ref="AE80:AG80"/>
    <mergeCell ref="AH80:AQ80"/>
    <mergeCell ref="AH79:AQ79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H74:AQ74"/>
    <mergeCell ref="AH75:AQ75"/>
    <mergeCell ref="AH76:AQ76"/>
    <mergeCell ref="AH77:AQ77"/>
    <mergeCell ref="AH78:AQ78"/>
    <mergeCell ref="AH69:AQ69"/>
    <mergeCell ref="AH70:AQ70"/>
    <mergeCell ref="AH71:AQ71"/>
    <mergeCell ref="AH72:AQ72"/>
    <mergeCell ref="AH73:AQ73"/>
    <mergeCell ref="AH65:AQ65"/>
    <mergeCell ref="AH66:AQ66"/>
    <mergeCell ref="AH67:AQ67"/>
    <mergeCell ref="AH68:AQ68"/>
    <mergeCell ref="AO52:AO55"/>
    <mergeCell ref="AP52:AP55"/>
    <mergeCell ref="AQ52:AQ55"/>
    <mergeCell ref="AI52:AI55"/>
    <mergeCell ref="AJ52:AJ55"/>
    <mergeCell ref="AK52:AK55"/>
    <mergeCell ref="AL52:AL55"/>
    <mergeCell ref="AM52:AM55"/>
    <mergeCell ref="AN52:AN55"/>
    <mergeCell ref="AC52:AC55"/>
    <mergeCell ref="AD52:AD55"/>
    <mergeCell ref="AE52:AE55"/>
    <mergeCell ref="AF52:AF55"/>
    <mergeCell ref="AG52:AG55"/>
    <mergeCell ref="AH52:AH55"/>
    <mergeCell ref="W52:W55"/>
    <mergeCell ref="X52:X55"/>
    <mergeCell ref="Y52:Y55"/>
    <mergeCell ref="Z52:Z55"/>
    <mergeCell ref="AA52:AA55"/>
    <mergeCell ref="AB52:AB55"/>
    <mergeCell ref="V49:V51"/>
    <mergeCell ref="D74:G74"/>
    <mergeCell ref="D75:G75"/>
    <mergeCell ref="D76:G76"/>
    <mergeCell ref="D77:G77"/>
    <mergeCell ref="D78:G78"/>
    <mergeCell ref="D79:G79"/>
    <mergeCell ref="D69:G69"/>
    <mergeCell ref="D70:G70"/>
    <mergeCell ref="D71:G71"/>
    <mergeCell ref="D72:G72"/>
    <mergeCell ref="D73:G73"/>
    <mergeCell ref="Q52:Q55"/>
    <mergeCell ref="R52:R55"/>
    <mergeCell ref="S52:S55"/>
    <mergeCell ref="T52:T55"/>
    <mergeCell ref="U52:U55"/>
    <mergeCell ref="V52:V55"/>
    <mergeCell ref="K52:K55"/>
    <mergeCell ref="L52:L55"/>
    <mergeCell ref="M52:M55"/>
    <mergeCell ref="N52:N55"/>
    <mergeCell ref="O52:O55"/>
    <mergeCell ref="P52:P55"/>
    <mergeCell ref="Z43:Z47"/>
    <mergeCell ref="AA43:AA47"/>
    <mergeCell ref="AB43:AB47"/>
    <mergeCell ref="AC43:AC47"/>
    <mergeCell ref="AD43:AD47"/>
    <mergeCell ref="AE43:AE47"/>
    <mergeCell ref="D52:G55"/>
    <mergeCell ref="H52:H55"/>
    <mergeCell ref="I52:I55"/>
    <mergeCell ref="J52:J55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D43:G47"/>
    <mergeCell ref="H43:H47"/>
    <mergeCell ref="D49:G51"/>
    <mergeCell ref="H49:H51"/>
    <mergeCell ref="I49:I51"/>
    <mergeCell ref="J49:J51"/>
    <mergeCell ref="D67:G67"/>
    <mergeCell ref="D68:G68"/>
    <mergeCell ref="E21:G21"/>
    <mergeCell ref="D40:G42"/>
    <mergeCell ref="H40:H42"/>
    <mergeCell ref="I40:I42"/>
    <mergeCell ref="D65:G65"/>
    <mergeCell ref="D66:G66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D63:G64"/>
    <mergeCell ref="H63:AD64"/>
    <mergeCell ref="AH63:AQ64"/>
    <mergeCell ref="AE63:AG64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</mergeCells>
  <phoneticPr fontId="1" type="noConversion"/>
  <dataValidations disablePrompts="1" count="1">
    <dataValidation type="list" allowBlank="1" showInputMessage="1" showErrorMessage="1" sqref="H49:AQ51 H40:AQ42" xr:uid="{CEF90EF6-B29F-1A45-BFD3-D8A1E84F1D9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2"/>
  <sheetViews>
    <sheetView showGridLines="0" view="pageBreakPreview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>
        <v>0</v>
      </c>
      <c r="F21" s="155"/>
      <c r="G21" s="115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>
        <v>3</v>
      </c>
      <c r="F22" s="155"/>
      <c r="G22" s="115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>
        <v>5</v>
      </c>
      <c r="F23" s="155"/>
      <c r="G23" s="11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443</v>
      </c>
      <c r="F24" s="155"/>
      <c r="G24" s="115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4" t="s">
        <v>71</v>
      </c>
      <c r="F26" s="155"/>
      <c r="G26" s="115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>
        <v>0</v>
      </c>
      <c r="F27" s="155"/>
      <c r="G27" s="115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4">
        <v>2</v>
      </c>
      <c r="F28" s="155"/>
      <c r="G28" s="115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4">
        <v>5</v>
      </c>
      <c r="F29" s="155"/>
      <c r="G29" s="115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 t="s">
        <v>443</v>
      </c>
      <c r="F30" s="155"/>
      <c r="G30" s="115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8" t="s">
        <v>442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4"/>
    </row>
    <row r="32" spans="4:43" ht="18" customHeight="1">
      <c r="D32" s="33"/>
      <c r="E32" s="114" t="s">
        <v>71</v>
      </c>
      <c r="F32" s="155"/>
      <c r="G32" s="115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4" t="s">
        <v>443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462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40"/>
      <c r="AJ34" s="30"/>
      <c r="AK34" s="30"/>
      <c r="AL34" s="30"/>
      <c r="AM34" s="30"/>
      <c r="AN34" s="30"/>
      <c r="AO34" s="30"/>
      <c r="AP34" s="30"/>
      <c r="AQ34" s="45"/>
    </row>
    <row r="35" spans="4:43" ht="18" customHeight="1">
      <c r="D35" s="165" t="s">
        <v>451</v>
      </c>
      <c r="E35" s="147"/>
      <c r="F35" s="147"/>
      <c r="G35" s="148"/>
      <c r="H35" s="159" t="s">
        <v>455</v>
      </c>
      <c r="I35" s="159" t="s">
        <v>455</v>
      </c>
      <c r="J35" s="159" t="s">
        <v>455</v>
      </c>
      <c r="K35" s="159" t="s">
        <v>452</v>
      </c>
      <c r="L35" s="159" t="s">
        <v>455</v>
      </c>
      <c r="M35" s="159" t="s">
        <v>452</v>
      </c>
      <c r="N35" s="159" t="s">
        <v>452</v>
      </c>
      <c r="O35" s="159" t="s">
        <v>452</v>
      </c>
      <c r="P35" s="159" t="s">
        <v>452</v>
      </c>
      <c r="Q35" s="159" t="s">
        <v>455</v>
      </c>
      <c r="R35" s="159" t="s">
        <v>452</v>
      </c>
      <c r="S35" s="159" t="s">
        <v>455</v>
      </c>
      <c r="T35" s="159" t="s">
        <v>268</v>
      </c>
      <c r="U35" s="159" t="s">
        <v>268</v>
      </c>
      <c r="V35" s="159" t="s">
        <v>268</v>
      </c>
      <c r="W35" s="159" t="s">
        <v>268</v>
      </c>
      <c r="X35" s="159" t="s">
        <v>268</v>
      </c>
      <c r="Y35" s="159" t="s">
        <v>268</v>
      </c>
      <c r="Z35" s="159" t="s">
        <v>268</v>
      </c>
      <c r="AA35" s="159" t="s">
        <v>268</v>
      </c>
      <c r="AB35" s="159" t="s">
        <v>268</v>
      </c>
      <c r="AC35" s="159" t="s">
        <v>268</v>
      </c>
      <c r="AD35" s="159" t="s">
        <v>268</v>
      </c>
      <c r="AE35" s="159" t="s">
        <v>268</v>
      </c>
      <c r="AF35" s="159" t="s">
        <v>268</v>
      </c>
      <c r="AG35" s="159" t="s">
        <v>268</v>
      </c>
      <c r="AH35" s="159" t="s">
        <v>268</v>
      </c>
      <c r="AI35" s="159" t="s">
        <v>268</v>
      </c>
      <c r="AJ35" s="159" t="s">
        <v>268</v>
      </c>
      <c r="AK35" s="159" t="s">
        <v>268</v>
      </c>
      <c r="AL35" s="159" t="s">
        <v>268</v>
      </c>
      <c r="AM35" s="159" t="s">
        <v>268</v>
      </c>
      <c r="AN35" s="159" t="s">
        <v>268</v>
      </c>
      <c r="AO35" s="159" t="s">
        <v>268</v>
      </c>
      <c r="AP35" s="159" t="s">
        <v>268</v>
      </c>
      <c r="AQ35" s="159" t="s">
        <v>268</v>
      </c>
    </row>
    <row r="36" spans="4:43" ht="18" customHeight="1">
      <c r="D36" s="152"/>
      <c r="E36" s="153"/>
      <c r="F36" s="153"/>
      <c r="G36" s="154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</row>
    <row r="37" spans="4:43" ht="18" customHeight="1">
      <c r="D37" s="149"/>
      <c r="E37" s="150"/>
      <c r="F37" s="150"/>
      <c r="G37" s="15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</row>
    <row r="38" spans="4:43" ht="18" customHeight="1">
      <c r="D38" s="146" t="s">
        <v>453</v>
      </c>
      <c r="E38" s="147"/>
      <c r="F38" s="147"/>
      <c r="G38" s="148"/>
      <c r="H38" s="162">
        <v>20102</v>
      </c>
      <c r="I38" s="162">
        <v>20104</v>
      </c>
      <c r="J38" s="162">
        <v>20105</v>
      </c>
      <c r="K38" s="162">
        <v>20003</v>
      </c>
      <c r="L38" s="162">
        <v>20103</v>
      </c>
      <c r="M38" s="162">
        <v>20002</v>
      </c>
      <c r="N38" s="162">
        <v>20002</v>
      </c>
      <c r="O38" s="162">
        <v>20001</v>
      </c>
      <c r="P38" s="162">
        <v>20001</v>
      </c>
      <c r="Q38" s="162">
        <v>20103</v>
      </c>
      <c r="R38" s="162">
        <v>20003</v>
      </c>
      <c r="S38" s="162">
        <v>20101</v>
      </c>
      <c r="T38" s="162" t="s">
        <v>269</v>
      </c>
      <c r="U38" s="162" t="s">
        <v>269</v>
      </c>
      <c r="V38" s="162" t="s">
        <v>269</v>
      </c>
      <c r="W38" s="162" t="s">
        <v>269</v>
      </c>
      <c r="X38" s="162" t="s">
        <v>269</v>
      </c>
      <c r="Y38" s="162" t="s">
        <v>269</v>
      </c>
      <c r="Z38" s="162" t="s">
        <v>269</v>
      </c>
      <c r="AA38" s="162" t="s">
        <v>269</v>
      </c>
      <c r="AB38" s="162" t="s">
        <v>269</v>
      </c>
      <c r="AC38" s="162" t="s">
        <v>269</v>
      </c>
      <c r="AD38" s="162" t="s">
        <v>269</v>
      </c>
      <c r="AE38" s="162" t="s">
        <v>269</v>
      </c>
      <c r="AF38" s="162" t="s">
        <v>269</v>
      </c>
      <c r="AG38" s="162" t="s">
        <v>269</v>
      </c>
      <c r="AH38" s="162" t="s">
        <v>269</v>
      </c>
      <c r="AI38" s="162" t="s">
        <v>269</v>
      </c>
      <c r="AJ38" s="162" t="s">
        <v>269</v>
      </c>
      <c r="AK38" s="162" t="s">
        <v>269</v>
      </c>
      <c r="AL38" s="162" t="s">
        <v>269</v>
      </c>
      <c r="AM38" s="162" t="s">
        <v>269</v>
      </c>
      <c r="AN38" s="162" t="s">
        <v>269</v>
      </c>
      <c r="AO38" s="162" t="s">
        <v>269</v>
      </c>
      <c r="AP38" s="162" t="s">
        <v>269</v>
      </c>
      <c r="AQ38" s="162" t="s">
        <v>269</v>
      </c>
    </row>
    <row r="39" spans="4:43" ht="18" customHeight="1">
      <c r="D39" s="152"/>
      <c r="E39" s="153"/>
      <c r="F39" s="153"/>
      <c r="G39" s="154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</row>
    <row r="40" spans="4:43" ht="18" customHeight="1">
      <c r="D40" s="152"/>
      <c r="E40" s="153"/>
      <c r="F40" s="153"/>
      <c r="G40" s="154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</row>
    <row r="41" spans="4:43" ht="18" customHeight="1">
      <c r="D41" s="152"/>
      <c r="E41" s="153"/>
      <c r="F41" s="153"/>
      <c r="G41" s="154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</row>
    <row r="42" spans="4:43" ht="18" customHeight="1">
      <c r="D42" s="149"/>
      <c r="E42" s="150"/>
      <c r="F42" s="150"/>
      <c r="G42" s="151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</row>
    <row r="43" spans="4:43" ht="18" customHeight="1">
      <c r="D43" s="32" t="s">
        <v>463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40"/>
      <c r="AJ43" s="30"/>
      <c r="AK43" s="30"/>
      <c r="AL43" s="30"/>
      <c r="AM43" s="30"/>
      <c r="AN43" s="30"/>
      <c r="AO43" s="30"/>
      <c r="AP43" s="30"/>
      <c r="AQ43" s="45"/>
    </row>
    <row r="44" spans="4:43" ht="18" customHeight="1">
      <c r="D44" s="165" t="s">
        <v>454</v>
      </c>
      <c r="E44" s="147"/>
      <c r="F44" s="147"/>
      <c r="G44" s="148"/>
      <c r="H44" s="159" t="s">
        <v>268</v>
      </c>
      <c r="I44" s="159" t="s">
        <v>268</v>
      </c>
      <c r="J44" s="159" t="s">
        <v>268</v>
      </c>
      <c r="K44" s="159" t="s">
        <v>268</v>
      </c>
      <c r="L44" s="159" t="s">
        <v>268</v>
      </c>
      <c r="M44" s="159" t="s">
        <v>268</v>
      </c>
      <c r="N44" s="159" t="s">
        <v>268</v>
      </c>
      <c r="O44" s="159" t="s">
        <v>268</v>
      </c>
      <c r="P44" s="159" t="s">
        <v>268</v>
      </c>
      <c r="Q44" s="159" t="s">
        <v>268</v>
      </c>
      <c r="R44" s="159" t="s">
        <v>268</v>
      </c>
      <c r="S44" s="159" t="s">
        <v>268</v>
      </c>
      <c r="T44" s="159" t="s">
        <v>268</v>
      </c>
      <c r="U44" s="159" t="s">
        <v>268</v>
      </c>
      <c r="V44" s="159" t="s">
        <v>268</v>
      </c>
      <c r="W44" s="159" t="s">
        <v>268</v>
      </c>
      <c r="X44" s="159" t="s">
        <v>268</v>
      </c>
      <c r="Y44" s="159" t="s">
        <v>268</v>
      </c>
      <c r="Z44" s="159" t="s">
        <v>268</v>
      </c>
      <c r="AA44" s="159" t="s">
        <v>268</v>
      </c>
      <c r="AB44" s="159" t="s">
        <v>268</v>
      </c>
      <c r="AC44" s="159" t="s">
        <v>268</v>
      </c>
      <c r="AD44" s="159" t="s">
        <v>268</v>
      </c>
      <c r="AE44" s="159" t="s">
        <v>268</v>
      </c>
      <c r="AF44" s="159" t="s">
        <v>268</v>
      </c>
      <c r="AG44" s="159" t="s">
        <v>268</v>
      </c>
      <c r="AH44" s="159" t="s">
        <v>268</v>
      </c>
      <c r="AI44" s="159" t="s">
        <v>268</v>
      </c>
      <c r="AJ44" s="159" t="s">
        <v>268</v>
      </c>
      <c r="AK44" s="159" t="s">
        <v>268</v>
      </c>
      <c r="AL44" s="159" t="s">
        <v>268</v>
      </c>
      <c r="AM44" s="159" t="s">
        <v>268</v>
      </c>
      <c r="AN44" s="159" t="s">
        <v>268</v>
      </c>
      <c r="AO44" s="159" t="s">
        <v>268</v>
      </c>
      <c r="AP44" s="159" t="s">
        <v>268</v>
      </c>
      <c r="AQ44" s="159" t="s">
        <v>268</v>
      </c>
    </row>
    <row r="45" spans="4:43" ht="18" customHeight="1">
      <c r="D45" s="152"/>
      <c r="E45" s="153"/>
      <c r="F45" s="153"/>
      <c r="G45" s="154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</row>
    <row r="46" spans="4:43" ht="18" customHeight="1">
      <c r="D46" s="149"/>
      <c r="E46" s="150"/>
      <c r="F46" s="150"/>
      <c r="G46" s="15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</row>
    <row r="47" spans="4:43" ht="18" customHeight="1">
      <c r="D47" s="165" t="s">
        <v>466</v>
      </c>
      <c r="E47" s="147"/>
      <c r="F47" s="147"/>
      <c r="G47" s="148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</row>
    <row r="48" spans="4:43" ht="18" customHeight="1">
      <c r="D48" s="169"/>
      <c r="E48" s="153"/>
      <c r="F48" s="153"/>
      <c r="G48" s="154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</row>
    <row r="49" spans="3:45" ht="18" customHeight="1">
      <c r="D49" s="152"/>
      <c r="E49" s="153"/>
      <c r="F49" s="153"/>
      <c r="G49" s="154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</row>
    <row r="50" spans="3:45" ht="18" customHeight="1">
      <c r="D50" s="149"/>
      <c r="E50" s="150"/>
      <c r="F50" s="150"/>
      <c r="G50" s="151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</row>
    <row r="51" spans="3:45" ht="18" customHeight="1">
      <c r="O51" s="19"/>
      <c r="AJ51" s="36"/>
      <c r="AL51" s="19"/>
    </row>
    <row r="52" spans="3:45" ht="18" customHeight="1">
      <c r="D52" s="5" t="s">
        <v>265</v>
      </c>
      <c r="E52" s="5" t="s">
        <v>451</v>
      </c>
      <c r="I52" s="5" t="s">
        <v>13</v>
      </c>
      <c r="J52" s="5" t="s">
        <v>468</v>
      </c>
      <c r="O52" s="19"/>
      <c r="AJ52" s="36"/>
      <c r="AL52" s="19"/>
    </row>
    <row r="53" spans="3:45" ht="18" customHeight="1">
      <c r="J53" s="5" t="s">
        <v>469</v>
      </c>
      <c r="O53" s="19"/>
      <c r="AJ53" s="36"/>
      <c r="AL53" s="19"/>
    </row>
    <row r="54" spans="3:45" ht="18" customHeight="1">
      <c r="J54" s="5" t="s">
        <v>470</v>
      </c>
      <c r="O54" s="19"/>
      <c r="AJ54" s="36"/>
      <c r="AL54" s="19"/>
    </row>
    <row r="55" spans="3:45" ht="18" customHeight="1">
      <c r="O55" s="19"/>
      <c r="AJ55" s="36"/>
      <c r="AL55" s="19"/>
    </row>
    <row r="56" spans="3:45" ht="18" customHeight="1">
      <c r="C56" s="5" t="s">
        <v>30</v>
      </c>
      <c r="D56" s="5" t="s">
        <v>473</v>
      </c>
    </row>
    <row r="58" spans="3:45" ht="18" customHeight="1">
      <c r="D58" s="146" t="s">
        <v>448</v>
      </c>
      <c r="E58" s="147"/>
      <c r="F58" s="147"/>
      <c r="G58" s="148"/>
      <c r="H58" s="129" t="s">
        <v>450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1"/>
      <c r="AE58" s="135" t="s">
        <v>481</v>
      </c>
      <c r="AF58" s="130"/>
      <c r="AG58" s="131"/>
      <c r="AH58" s="129" t="s">
        <v>456</v>
      </c>
      <c r="AI58" s="130"/>
      <c r="AJ58" s="130"/>
      <c r="AK58" s="130"/>
      <c r="AL58" s="130"/>
      <c r="AM58" s="130"/>
      <c r="AN58" s="130"/>
      <c r="AO58" s="130"/>
      <c r="AP58" s="130"/>
      <c r="AQ58" s="131"/>
      <c r="AS58" s="5" t="s">
        <v>492</v>
      </c>
    </row>
    <row r="59" spans="3:45" ht="18" customHeight="1">
      <c r="D59" s="149"/>
      <c r="E59" s="150"/>
      <c r="F59" s="150"/>
      <c r="G59" s="151"/>
      <c r="H59" s="132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  <c r="AE59" s="132"/>
      <c r="AF59" s="133"/>
      <c r="AG59" s="134"/>
      <c r="AH59" s="132"/>
      <c r="AI59" s="133"/>
      <c r="AJ59" s="133"/>
      <c r="AK59" s="133"/>
      <c r="AL59" s="133"/>
      <c r="AM59" s="133"/>
      <c r="AN59" s="133"/>
      <c r="AO59" s="133"/>
      <c r="AP59" s="133"/>
      <c r="AQ59" s="134"/>
      <c r="AS59" s="5" t="s">
        <v>493</v>
      </c>
    </row>
    <row r="60" spans="3:45" ht="18" customHeight="1">
      <c r="D60" s="166">
        <f>$D59+1</f>
        <v>1</v>
      </c>
      <c r="E60" s="167"/>
      <c r="F60" s="167"/>
      <c r="G60" s="168"/>
      <c r="H60" s="46" t="str">
        <f ca="1">IFERROR("clear; sh ./script/"&amp;$B$2&amp;".sh"&amp;SUBSTITUTE(" """&amp;INDEX($E$20:$G$24,MATCH("●", INDEX($H$20:$AQ$24, , MATCH($D60, $16:$16, 0)-7), 0),1)&amp;""""," ""なし""","")&amp;SUBSTITUTE(" """&amp;INDEX($E$26:$G$30,MATCH("●", INDEX($H$26:$AQ$30, , MATCH($D60, $16:$16, 0)-7), 0),1)&amp;""""," ""なし""","")&amp;SUBSTITUTE(" """&amp;INDEX($E$32:$G$33,MATCH("●", INDEX($H$32:$AQ$33, , MATCH($D60, $16:$16, 0)-7), 0),1)&amp;""""," ""なし""","")&amp;";","")</f>
        <v>clear; sh ./script/db_gen_number_data.sh;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  <c r="AE60" s="116" t="str" cm="1">
        <f t="array" ref="AE60">SUBSTITUTE(INDEX($H$35:$AQ$35, , MATCH($D60, $16:$16, 0)-7),"-","")</f>
        <v>異常</v>
      </c>
      <c r="AF60" s="117"/>
      <c r="AG60" s="118"/>
      <c r="AH60" s="171" t="s">
        <v>457</v>
      </c>
      <c r="AI60" s="172"/>
      <c r="AJ60" s="172"/>
      <c r="AK60" s="172"/>
      <c r="AL60" s="172"/>
      <c r="AM60" s="172"/>
      <c r="AN60" s="172"/>
      <c r="AO60" s="172"/>
      <c r="AP60" s="172"/>
      <c r="AQ60" s="173"/>
      <c r="AS60" s="5" t="str" cm="1">
        <f t="array" ref="AS60">SUBSTITUTE(TEXT(INDEX($H$38:$AQ$38,1,$D60),"000000"),"-","")</f>
        <v>020102</v>
      </c>
    </row>
    <row r="61" spans="3:45" ht="18" customHeight="1">
      <c r="D61" s="166">
        <f t="shared" ref="D61:D72" si="1">$D60+1</f>
        <v>2</v>
      </c>
      <c r="E61" s="167"/>
      <c r="F61" s="167"/>
      <c r="G61" s="168"/>
      <c r="H61" s="46" t="str">
        <f t="shared" ref="H61:H72" ca="1" si="2">IFERROR("clear;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sh ./script/db_gen_number_data.sh "0";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116" t="str" cm="1">
        <f t="array" ref="AE61">SUBSTITUTE(INDEX($H$35:$AQ$35, , MATCH($D61, $16:$16, 0)-7),"-","")</f>
        <v>異常</v>
      </c>
      <c r="AF61" s="117"/>
      <c r="AG61" s="118"/>
      <c r="AH61" s="171" t="s">
        <v>482</v>
      </c>
      <c r="AI61" s="172"/>
      <c r="AJ61" s="172"/>
      <c r="AK61" s="172"/>
      <c r="AL61" s="172"/>
      <c r="AM61" s="172"/>
      <c r="AN61" s="172"/>
      <c r="AO61" s="172"/>
      <c r="AP61" s="172"/>
      <c r="AQ61" s="173"/>
      <c r="AS61" s="5" t="str" cm="1">
        <f t="array" ref="AS61">SUBSTITUTE(TEXT(INDEX($H$38:$AQ$38,1,$D61),"000000"),"-","")</f>
        <v>020104</v>
      </c>
    </row>
    <row r="62" spans="3:45" ht="36" customHeight="1">
      <c r="D62" s="166">
        <f t="shared" si="1"/>
        <v>3</v>
      </c>
      <c r="E62" s="167"/>
      <c r="F62" s="167"/>
      <c r="G62" s="168"/>
      <c r="H62" s="46" t="str">
        <f t="shared" ca="1" si="2"/>
        <v>clear; sh ./script/db_gen_number_data.sh "0" "0";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  <c r="AE62" s="116" t="str" cm="1">
        <f t="array" ref="AE62">SUBSTITUTE(INDEX($H$35:$AQ$35, , MATCH($D62, $16:$16, 0)-7),"-","")</f>
        <v>異常</v>
      </c>
      <c r="AF62" s="117"/>
      <c r="AG62" s="118"/>
      <c r="AH62" s="171" t="s">
        <v>483</v>
      </c>
      <c r="AI62" s="172"/>
      <c r="AJ62" s="172"/>
      <c r="AK62" s="172"/>
      <c r="AL62" s="172"/>
      <c r="AM62" s="172"/>
      <c r="AN62" s="172"/>
      <c r="AO62" s="172"/>
      <c r="AP62" s="172"/>
      <c r="AQ62" s="173"/>
      <c r="AS62" s="5" t="str" cm="1">
        <f t="array" ref="AS62">SUBSTITUTE(TEXT(INDEX($H$38:$AQ$38,1,$D62),"000000"),"-","")</f>
        <v>020105</v>
      </c>
    </row>
    <row r="63" spans="3:45" ht="18" customHeight="1">
      <c r="D63" s="166">
        <f t="shared" si="1"/>
        <v>4</v>
      </c>
      <c r="E63" s="167"/>
      <c r="F63" s="167"/>
      <c r="G63" s="168"/>
      <c r="H63" s="46" t="str">
        <f t="shared" ca="1" si="2"/>
        <v>clear; sh ./script/db_gen_number_data.sh "0" "2";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116" t="str" cm="1">
        <f t="array" ref="AE63">SUBSTITUTE(INDEX($H$35:$AQ$35, , MATCH($D63, $16:$16, 0)-7),"-","")</f>
        <v>正常</v>
      </c>
      <c r="AF63" s="117"/>
      <c r="AG63" s="118"/>
      <c r="AH63" s="171" t="s">
        <v>484</v>
      </c>
      <c r="AI63" s="172"/>
      <c r="AJ63" s="172"/>
      <c r="AK63" s="172"/>
      <c r="AL63" s="172"/>
      <c r="AM63" s="172"/>
      <c r="AN63" s="172"/>
      <c r="AO63" s="172"/>
      <c r="AP63" s="172"/>
      <c r="AQ63" s="173"/>
      <c r="AS63" s="5" t="str" cm="1">
        <f t="array" ref="AS63">SUBSTITUTE(TEXT(INDEX($H$38:$AQ$38,1,$D63),"000000"),"-","")</f>
        <v>020003</v>
      </c>
    </row>
    <row r="64" spans="3:45" ht="18" customHeight="1">
      <c r="D64" s="166">
        <f t="shared" si="1"/>
        <v>5</v>
      </c>
      <c r="E64" s="167"/>
      <c r="F64" s="167"/>
      <c r="G64" s="168"/>
      <c r="H64" s="46" t="str">
        <f t="shared" ca="1" si="2"/>
        <v>clear; sh ./script/db_gen_number_data.sh "0" "None";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16" t="str" cm="1">
        <f t="array" ref="AE64">SUBSTITUTE(INDEX($H$35:$AQ$35, , MATCH($D64, $16:$16, 0)-7),"-","")</f>
        <v>異常</v>
      </c>
      <c r="AF64" s="117"/>
      <c r="AG64" s="118"/>
      <c r="AH64" s="171" t="s">
        <v>485</v>
      </c>
      <c r="AI64" s="172"/>
      <c r="AJ64" s="172"/>
      <c r="AK64" s="172"/>
      <c r="AL64" s="172"/>
      <c r="AM64" s="172"/>
      <c r="AN64" s="172"/>
      <c r="AO64" s="172"/>
      <c r="AP64" s="172"/>
      <c r="AQ64" s="173"/>
      <c r="AS64" s="5" t="str" cm="1">
        <f t="array" ref="AS64">SUBSTITUTE(TEXT(INDEX($H$38:$AQ$38,1,$D64),"000000"),"-","")</f>
        <v>020103</v>
      </c>
    </row>
    <row r="65" spans="4:45" ht="18" customHeight="1">
      <c r="D65" s="166">
        <f t="shared" si="1"/>
        <v>6</v>
      </c>
      <c r="E65" s="167"/>
      <c r="F65" s="167"/>
      <c r="G65" s="168"/>
      <c r="H65" s="46" t="str">
        <f t="shared" ca="1" si="2"/>
        <v>clear; sh ./script/db_gen_number_data.sh "3";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SUBSTITUTE(INDEX($H$35:$AQ$35, , MATCH($D65, $16:$16, 0)-7),"-","")</f>
        <v>正常</v>
      </c>
      <c r="AF65" s="117"/>
      <c r="AG65" s="118"/>
      <c r="AH65" s="171" t="s">
        <v>486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SUBSTITUTE(TEXT(INDEX($H$38:$AQ$38,1,$D65),"000000"),"-","")</f>
        <v>020002</v>
      </c>
    </row>
    <row r="66" spans="4:45" ht="18" customHeight="1">
      <c r="D66" s="166">
        <f t="shared" si="1"/>
        <v>7</v>
      </c>
      <c r="E66" s="167"/>
      <c r="F66" s="167"/>
      <c r="G66" s="168"/>
      <c r="H66" s="46" t="str">
        <f t="shared" ca="1" si="2"/>
        <v>clear; sh ./script/db_gen_number_data.sh "3"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SUBSTITUTE(INDEX($H$35:$AQ$35, , MATCH($D66, $16:$16, 0)-7),"-","")</f>
        <v>正常</v>
      </c>
      <c r="AF66" s="117"/>
      <c r="AG66" s="118"/>
      <c r="AH66" s="171" t="s">
        <v>486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SUBSTITUTE(TEXT(INDEX($H$38:$AQ$38,1,$D66),"000000"),"-","")</f>
        <v>020002</v>
      </c>
    </row>
    <row r="67" spans="4:45" ht="18" customHeight="1">
      <c r="D67" s="166">
        <f t="shared" si="1"/>
        <v>8</v>
      </c>
      <c r="E67" s="167"/>
      <c r="F67" s="167"/>
      <c r="G67" s="168"/>
      <c r="H67" s="46" t="str">
        <f t="shared" ca="1" si="2"/>
        <v>clear; sh ./script/db_gen_number_data.sh "3" "2";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SUBSTITUTE(INDEX($H$35:$AQ$35, , MATCH($D67, $16:$16, 0)-7),"-","")</f>
        <v>正常</v>
      </c>
      <c r="AF67" s="117"/>
      <c r="AG67" s="118"/>
      <c r="AH67" s="171" t="s">
        <v>487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SUBSTITUTE(TEXT(INDEX($H$38:$AQ$38,1,$D67),"000000"),"-","")</f>
        <v>020001</v>
      </c>
    </row>
    <row r="68" spans="4:45" ht="18" customHeight="1">
      <c r="D68" s="166">
        <f t="shared" si="1"/>
        <v>9</v>
      </c>
      <c r="E68" s="167"/>
      <c r="F68" s="167"/>
      <c r="G68" s="168"/>
      <c r="H68" s="46" t="str">
        <f t="shared" ca="1" si="2"/>
        <v>clear; sh ./script/db_gen_number_data.sh "3" "5";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SUBSTITUTE(INDEX($H$35:$AQ$35, , MATCH($D68, $16:$16, 0)-7),"-","")</f>
        <v>正常</v>
      </c>
      <c r="AF68" s="117"/>
      <c r="AG68" s="118"/>
      <c r="AH68" s="171" t="s">
        <v>488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SUBSTITUTE(TEXT(INDEX($H$38:$AQ$38,1,$D68),"000000"),"-","")</f>
        <v>020001</v>
      </c>
    </row>
    <row r="69" spans="4:45" ht="18" customHeight="1">
      <c r="D69" s="166">
        <f t="shared" si="1"/>
        <v>10</v>
      </c>
      <c r="E69" s="167"/>
      <c r="F69" s="167"/>
      <c r="G69" s="168"/>
      <c r="H69" s="46" t="str">
        <f t="shared" ca="1" si="2"/>
        <v>clear; sh ./script/db_gen_number_data.sh "3"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SUBSTITUTE(INDEX($H$35:$AQ$35, , MATCH($D69, $16:$16, 0)-7),"-","")</f>
        <v>異常</v>
      </c>
      <c r="AF69" s="117"/>
      <c r="AG69" s="118"/>
      <c r="AH69" s="171" t="s">
        <v>485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SUBSTITUTE(TEXT(INDEX($H$38:$AQ$38,1,$D69),"000000"),"-","")</f>
        <v>020103</v>
      </c>
    </row>
    <row r="70" spans="4:45" ht="18" customHeight="1">
      <c r="D70" s="166">
        <f t="shared" si="1"/>
        <v>11</v>
      </c>
      <c r="E70" s="167"/>
      <c r="F70" s="167"/>
      <c r="G70" s="168"/>
      <c r="H70" s="46" t="str">
        <f t="shared" ca="1" si="2"/>
        <v>clear; sh ./script/db_gen_number_data.sh "5" "5";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SUBSTITUTE(INDEX($H$35:$AQ$35, , MATCH($D70, $16:$16, 0)-7),"-","")</f>
        <v>正常</v>
      </c>
      <c r="AF70" s="117"/>
      <c r="AG70" s="118"/>
      <c r="AH70" s="171" t="s">
        <v>490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SUBSTITUTE(TEXT(INDEX($H$38:$AQ$38,1,$D70),"000000"),"-","")</f>
        <v>020003</v>
      </c>
    </row>
    <row r="71" spans="4:45" ht="18" customHeight="1">
      <c r="D71" s="166">
        <f t="shared" si="1"/>
        <v>12</v>
      </c>
      <c r="E71" s="167"/>
      <c r="F71" s="167"/>
      <c r="G71" s="168"/>
      <c r="H71" s="46" t="str">
        <f t="shared" ca="1" si="2"/>
        <v>clear; sh ./script/db_gen_number_data.sh "5" "5"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SUBSTITUTE(INDEX($H$35:$AQ$35, , MATCH($D71, $16:$16, 0)-7),"-","")</f>
        <v>異常</v>
      </c>
      <c r="AF71" s="117"/>
      <c r="AG71" s="118"/>
      <c r="AH71" s="171" t="s">
        <v>489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SUBSTITUTE(TEXT(INDEX($H$38:$AQ$38,1,$D71),"000000"),"-","")</f>
        <v>020101</v>
      </c>
    </row>
    <row r="72" spans="4:45" ht="18" customHeight="1">
      <c r="D72" s="166">
        <f t="shared" si="1"/>
        <v>13</v>
      </c>
      <c r="E72" s="167"/>
      <c r="F72" s="167"/>
      <c r="G72" s="168"/>
      <c r="H72" s="46" t="str">
        <f t="shared" ca="1" si="2"/>
        <v/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SUBSTITUTE(INDEX($H$35:$AQ$35, , MATCH($D72, $16:$16, 0)-7),"-","")</f>
        <v/>
      </c>
      <c r="AF72" s="117"/>
      <c r="AG72" s="118"/>
      <c r="AH72" s="171"/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SUBSTITUTE(TEXT(INDEX($H$38:$AQ$38,1,$D72),"000000"),"-","")</f>
        <v/>
      </c>
    </row>
  </sheetData>
  <mergeCells count="253">
    <mergeCell ref="AH70:AQ70"/>
    <mergeCell ref="AH71:AQ71"/>
    <mergeCell ref="D72:G72"/>
    <mergeCell ref="AH72:AQ72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H64:AQ64"/>
    <mergeCell ref="AH65:AQ65"/>
    <mergeCell ref="AH66:AQ66"/>
    <mergeCell ref="AH67:AQ67"/>
    <mergeCell ref="AH68:AQ68"/>
    <mergeCell ref="AH69:AQ6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0"/>
    <mergeCell ref="H47:H50"/>
    <mergeCell ref="I47:I50"/>
    <mergeCell ref="J47:J50"/>
    <mergeCell ref="K47:K50"/>
    <mergeCell ref="L47:L50"/>
    <mergeCell ref="M47:M50"/>
    <mergeCell ref="N47:N50"/>
    <mergeCell ref="O47:O50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0"/>
    <mergeCell ref="AP47:AP50"/>
    <mergeCell ref="AQ47:AQ50"/>
    <mergeCell ref="D60:G60"/>
    <mergeCell ref="AH47:AH50"/>
    <mergeCell ref="AI47:AI50"/>
    <mergeCell ref="AJ47:AJ50"/>
    <mergeCell ref="AK47:AK50"/>
    <mergeCell ref="AL47:AL50"/>
    <mergeCell ref="AM47:AM50"/>
    <mergeCell ref="AB47:AB50"/>
    <mergeCell ref="AC47:AC50"/>
    <mergeCell ref="AD47:AD50"/>
    <mergeCell ref="AE47:AE50"/>
    <mergeCell ref="AF47:AF50"/>
    <mergeCell ref="AG47:AG50"/>
    <mergeCell ref="V47:V50"/>
    <mergeCell ref="W47:W50"/>
    <mergeCell ref="X47:X50"/>
    <mergeCell ref="Y47:Y50"/>
    <mergeCell ref="Z47:Z50"/>
    <mergeCell ref="AA47:AA50"/>
    <mergeCell ref="D70:G70"/>
    <mergeCell ref="D71:G71"/>
    <mergeCell ref="D61:G61"/>
    <mergeCell ref="D62:G62"/>
    <mergeCell ref="D63:G63"/>
    <mergeCell ref="D64:G64"/>
    <mergeCell ref="D65:G65"/>
    <mergeCell ref="D66:G66"/>
    <mergeCell ref="D58:G59"/>
    <mergeCell ref="D67:G67"/>
    <mergeCell ref="D68:G68"/>
    <mergeCell ref="D69:G69"/>
    <mergeCell ref="AN47:AN50"/>
    <mergeCell ref="R47:R50"/>
    <mergeCell ref="S47:S50"/>
    <mergeCell ref="T47:T50"/>
    <mergeCell ref="U47:U50"/>
    <mergeCell ref="AH60:AQ60"/>
    <mergeCell ref="AH61:AQ61"/>
    <mergeCell ref="AH62:AQ62"/>
    <mergeCell ref="AH63:AQ63"/>
    <mergeCell ref="H58:AD59"/>
    <mergeCell ref="AE58:AG59"/>
    <mergeCell ref="AH58:AQ59"/>
    <mergeCell ref="P47:P50"/>
    <mergeCell ref="Q47:Q50"/>
  </mergeCells>
  <phoneticPr fontId="1" type="noConversion"/>
  <dataValidations disablePrompts="1" count="1">
    <dataValidation type="list" allowBlank="1" showInputMessage="1" showErrorMessage="1" sqref="H44:AQ46 H35:AQ37" xr:uid="{77846DEC-5BF1-8741-AE69-613D012C7CD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8"/>
  <sheetViews>
    <sheetView showGridLines="0" view="pageBreakPreview" topLeftCell="A63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 t="s">
        <v>502</v>
      </c>
      <c r="F21" s="155"/>
      <c r="G21" s="11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 t="s">
        <v>503</v>
      </c>
      <c r="F22" s="155"/>
      <c r="G22" s="115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 t="s">
        <v>504</v>
      </c>
      <c r="F23" s="155"/>
      <c r="G23" s="11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506</v>
      </c>
      <c r="F24" s="155"/>
      <c r="G24" s="11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14" t="s">
        <v>505</v>
      </c>
      <c r="F25" s="155"/>
      <c r="G25" s="115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75" t="s">
        <v>507</v>
      </c>
      <c r="F26" s="176"/>
      <c r="G26" s="177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 t="s">
        <v>443</v>
      </c>
      <c r="F27" s="155"/>
      <c r="G27" s="115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8" t="s">
        <v>387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4"/>
    </row>
    <row r="29" spans="4:43" ht="18" customHeight="1">
      <c r="D29" s="33"/>
      <c r="E29" s="114" t="s">
        <v>71</v>
      </c>
      <c r="F29" s="155"/>
      <c r="G29" s="115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>
        <v>19910101</v>
      </c>
      <c r="F30" s="155"/>
      <c r="G30" s="115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74" t="s">
        <v>510</v>
      </c>
      <c r="F31" s="155"/>
      <c r="G31" s="115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74" t="s">
        <v>508</v>
      </c>
      <c r="F32" s="155"/>
      <c r="G32" s="11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4" t="s">
        <v>509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4" t="s">
        <v>443</v>
      </c>
      <c r="F34" s="155"/>
      <c r="G34" s="115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8" t="s">
        <v>442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4"/>
    </row>
    <row r="36" spans="4:43" ht="18" customHeight="1">
      <c r="D36" s="33"/>
      <c r="E36" s="114" t="s">
        <v>71</v>
      </c>
      <c r="F36" s="155"/>
      <c r="G36" s="115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14" t="s">
        <v>443</v>
      </c>
      <c r="F37" s="155"/>
      <c r="G37" s="11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462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40"/>
      <c r="AJ38" s="30"/>
      <c r="AK38" s="30"/>
      <c r="AL38" s="30"/>
      <c r="AM38" s="30"/>
      <c r="AN38" s="30"/>
      <c r="AO38" s="30"/>
      <c r="AP38" s="30"/>
      <c r="AQ38" s="45"/>
    </row>
    <row r="39" spans="4:43" ht="18" customHeight="1">
      <c r="D39" s="165" t="s">
        <v>451</v>
      </c>
      <c r="E39" s="147"/>
      <c r="F39" s="147"/>
      <c r="G39" s="148"/>
      <c r="H39" s="159" t="s">
        <v>455</v>
      </c>
      <c r="I39" s="159" t="s">
        <v>452</v>
      </c>
      <c r="J39" s="159" t="s">
        <v>452</v>
      </c>
      <c r="K39" s="159" t="s">
        <v>452</v>
      </c>
      <c r="L39" s="159" t="s">
        <v>452</v>
      </c>
      <c r="M39" s="159" t="s">
        <v>452</v>
      </c>
      <c r="N39" s="159" t="s">
        <v>452</v>
      </c>
      <c r="O39" s="159" t="s">
        <v>455</v>
      </c>
      <c r="P39" s="159" t="s">
        <v>455</v>
      </c>
      <c r="Q39" s="159" t="s">
        <v>455</v>
      </c>
      <c r="R39" s="159" t="s">
        <v>452</v>
      </c>
      <c r="S39" s="159" t="s">
        <v>455</v>
      </c>
      <c r="T39" s="159" t="s">
        <v>455</v>
      </c>
      <c r="U39" s="159" t="s">
        <v>455</v>
      </c>
      <c r="V39" s="159" t="s">
        <v>268</v>
      </c>
      <c r="W39" s="159" t="s">
        <v>268</v>
      </c>
      <c r="X39" s="159" t="s">
        <v>268</v>
      </c>
      <c r="Y39" s="159" t="s">
        <v>268</v>
      </c>
      <c r="Z39" s="159" t="s">
        <v>268</v>
      </c>
      <c r="AA39" s="159" t="s">
        <v>268</v>
      </c>
      <c r="AB39" s="159" t="s">
        <v>268</v>
      </c>
      <c r="AC39" s="159" t="s">
        <v>268</v>
      </c>
      <c r="AD39" s="159" t="s">
        <v>268</v>
      </c>
      <c r="AE39" s="159" t="s">
        <v>268</v>
      </c>
      <c r="AF39" s="159" t="s">
        <v>268</v>
      </c>
      <c r="AG39" s="159" t="s">
        <v>268</v>
      </c>
      <c r="AH39" s="159" t="s">
        <v>268</v>
      </c>
      <c r="AI39" s="159" t="s">
        <v>268</v>
      </c>
      <c r="AJ39" s="159" t="s">
        <v>268</v>
      </c>
      <c r="AK39" s="159" t="s">
        <v>268</v>
      </c>
      <c r="AL39" s="159" t="s">
        <v>268</v>
      </c>
      <c r="AM39" s="159" t="s">
        <v>268</v>
      </c>
      <c r="AN39" s="159" t="s">
        <v>268</v>
      </c>
      <c r="AO39" s="159" t="s">
        <v>268</v>
      </c>
      <c r="AP39" s="159" t="s">
        <v>268</v>
      </c>
      <c r="AQ39" s="159" t="s">
        <v>268</v>
      </c>
    </row>
    <row r="40" spans="4:43" ht="18" customHeight="1">
      <c r="D40" s="152"/>
      <c r="E40" s="153"/>
      <c r="F40" s="153"/>
      <c r="G40" s="154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</row>
    <row r="41" spans="4:43" ht="18" customHeight="1">
      <c r="D41" s="149"/>
      <c r="E41" s="150"/>
      <c r="F41" s="150"/>
      <c r="G41" s="15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</row>
    <row r="42" spans="4:43" ht="18" customHeight="1">
      <c r="D42" s="146" t="s">
        <v>453</v>
      </c>
      <c r="E42" s="147"/>
      <c r="F42" s="147"/>
      <c r="G42" s="148"/>
      <c r="H42" s="162">
        <v>30102</v>
      </c>
      <c r="I42" s="162">
        <v>30001</v>
      </c>
      <c r="J42" s="162">
        <v>30001</v>
      </c>
      <c r="K42" s="162">
        <v>30001</v>
      </c>
      <c r="L42" s="162">
        <v>30001</v>
      </c>
      <c r="M42" s="162">
        <v>30001</v>
      </c>
      <c r="N42" s="162">
        <v>30001</v>
      </c>
      <c r="O42" s="162">
        <v>30102</v>
      </c>
      <c r="P42" s="162">
        <v>30103</v>
      </c>
      <c r="Q42" s="162">
        <v>30103</v>
      </c>
      <c r="R42" s="162">
        <v>30001</v>
      </c>
      <c r="S42" s="162">
        <v>30104</v>
      </c>
      <c r="T42" s="162">
        <v>30103</v>
      </c>
      <c r="U42" s="162">
        <v>30101</v>
      </c>
      <c r="V42" s="162" t="s">
        <v>269</v>
      </c>
      <c r="W42" s="162" t="s">
        <v>269</v>
      </c>
      <c r="X42" s="162" t="s">
        <v>269</v>
      </c>
      <c r="Y42" s="162" t="s">
        <v>269</v>
      </c>
      <c r="Z42" s="162" t="s">
        <v>269</v>
      </c>
      <c r="AA42" s="162" t="s">
        <v>269</v>
      </c>
      <c r="AB42" s="162" t="s">
        <v>269</v>
      </c>
      <c r="AC42" s="162" t="s">
        <v>269</v>
      </c>
      <c r="AD42" s="162" t="s">
        <v>269</v>
      </c>
      <c r="AE42" s="162" t="s">
        <v>269</v>
      </c>
      <c r="AF42" s="162" t="s">
        <v>269</v>
      </c>
      <c r="AG42" s="162" t="s">
        <v>269</v>
      </c>
      <c r="AH42" s="162" t="s">
        <v>269</v>
      </c>
      <c r="AI42" s="162" t="s">
        <v>269</v>
      </c>
      <c r="AJ42" s="162" t="s">
        <v>269</v>
      </c>
      <c r="AK42" s="162" t="s">
        <v>269</v>
      </c>
      <c r="AL42" s="162" t="s">
        <v>269</v>
      </c>
      <c r="AM42" s="162" t="s">
        <v>269</v>
      </c>
      <c r="AN42" s="162" t="s">
        <v>269</v>
      </c>
      <c r="AO42" s="162" t="s">
        <v>269</v>
      </c>
      <c r="AP42" s="162" t="s">
        <v>269</v>
      </c>
      <c r="AQ42" s="162" t="s">
        <v>269</v>
      </c>
    </row>
    <row r="43" spans="4:43" ht="18" customHeight="1">
      <c r="D43" s="152"/>
      <c r="E43" s="153"/>
      <c r="F43" s="153"/>
      <c r="G43" s="154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</row>
    <row r="44" spans="4:43" ht="18" customHeight="1">
      <c r="D44" s="152"/>
      <c r="E44" s="153"/>
      <c r="F44" s="153"/>
      <c r="G44" s="15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</row>
    <row r="45" spans="4:43" ht="18" customHeight="1">
      <c r="D45" s="152"/>
      <c r="E45" s="153"/>
      <c r="F45" s="153"/>
      <c r="G45" s="154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</row>
    <row r="46" spans="4:43" ht="18" customHeight="1">
      <c r="D46" s="149"/>
      <c r="E46" s="150"/>
      <c r="F46" s="150"/>
      <c r="G46" s="151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</row>
    <row r="47" spans="4:43" ht="18" customHeight="1">
      <c r="D47" s="32" t="s">
        <v>463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40"/>
      <c r="AJ47" s="30"/>
      <c r="AK47" s="30"/>
      <c r="AL47" s="30"/>
      <c r="AM47" s="30"/>
      <c r="AN47" s="30"/>
      <c r="AO47" s="30"/>
      <c r="AP47" s="30"/>
      <c r="AQ47" s="45"/>
    </row>
    <row r="48" spans="4:43" ht="18" customHeight="1">
      <c r="D48" s="165" t="s">
        <v>454</v>
      </c>
      <c r="E48" s="147"/>
      <c r="F48" s="147"/>
      <c r="G48" s="148"/>
      <c r="H48" s="159" t="s">
        <v>268</v>
      </c>
      <c r="I48" s="159" t="s">
        <v>268</v>
      </c>
      <c r="J48" s="159" t="s">
        <v>268</v>
      </c>
      <c r="K48" s="159" t="s">
        <v>268</v>
      </c>
      <c r="L48" s="159" t="s">
        <v>268</v>
      </c>
      <c r="M48" s="159" t="s">
        <v>268</v>
      </c>
      <c r="N48" s="159" t="s">
        <v>268</v>
      </c>
      <c r="O48" s="159" t="s">
        <v>268</v>
      </c>
      <c r="P48" s="159" t="s">
        <v>268</v>
      </c>
      <c r="Q48" s="159" t="s">
        <v>268</v>
      </c>
      <c r="R48" s="159" t="s">
        <v>268</v>
      </c>
      <c r="S48" s="159" t="s">
        <v>268</v>
      </c>
      <c r="T48" s="159" t="s">
        <v>268</v>
      </c>
      <c r="U48" s="159" t="s">
        <v>268</v>
      </c>
      <c r="V48" s="159" t="s">
        <v>268</v>
      </c>
      <c r="W48" s="159" t="s">
        <v>268</v>
      </c>
      <c r="X48" s="159" t="s">
        <v>268</v>
      </c>
      <c r="Y48" s="159" t="s">
        <v>268</v>
      </c>
      <c r="Z48" s="159" t="s">
        <v>268</v>
      </c>
      <c r="AA48" s="159" t="s">
        <v>268</v>
      </c>
      <c r="AB48" s="159" t="s">
        <v>268</v>
      </c>
      <c r="AC48" s="159" t="s">
        <v>268</v>
      </c>
      <c r="AD48" s="159" t="s">
        <v>268</v>
      </c>
      <c r="AE48" s="159" t="s">
        <v>268</v>
      </c>
      <c r="AF48" s="159" t="s">
        <v>268</v>
      </c>
      <c r="AG48" s="159" t="s">
        <v>268</v>
      </c>
      <c r="AH48" s="159" t="s">
        <v>268</v>
      </c>
      <c r="AI48" s="159" t="s">
        <v>268</v>
      </c>
      <c r="AJ48" s="159" t="s">
        <v>268</v>
      </c>
      <c r="AK48" s="159" t="s">
        <v>268</v>
      </c>
      <c r="AL48" s="159" t="s">
        <v>268</v>
      </c>
      <c r="AM48" s="159" t="s">
        <v>268</v>
      </c>
      <c r="AN48" s="159" t="s">
        <v>268</v>
      </c>
      <c r="AO48" s="159" t="s">
        <v>268</v>
      </c>
      <c r="AP48" s="159" t="s">
        <v>268</v>
      </c>
      <c r="AQ48" s="159" t="s">
        <v>268</v>
      </c>
    </row>
    <row r="49" spans="3:45" ht="18" customHeight="1">
      <c r="D49" s="152"/>
      <c r="E49" s="153"/>
      <c r="F49" s="153"/>
      <c r="G49" s="154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</row>
    <row r="50" spans="3:45" ht="18" customHeight="1">
      <c r="D50" s="149"/>
      <c r="E50" s="150"/>
      <c r="F50" s="150"/>
      <c r="G50" s="15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</row>
    <row r="51" spans="3:45" ht="18" customHeight="1">
      <c r="D51" s="165" t="s">
        <v>466</v>
      </c>
      <c r="E51" s="147"/>
      <c r="F51" s="147"/>
      <c r="G51" s="148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</row>
    <row r="52" spans="3:45" ht="18" customHeight="1">
      <c r="D52" s="169"/>
      <c r="E52" s="153"/>
      <c r="F52" s="153"/>
      <c r="G52" s="154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</row>
    <row r="53" spans="3:45" ht="18" customHeight="1">
      <c r="D53" s="152"/>
      <c r="E53" s="153"/>
      <c r="F53" s="153"/>
      <c r="G53" s="154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</row>
    <row r="54" spans="3:45" ht="18" customHeight="1">
      <c r="D54" s="149"/>
      <c r="E54" s="150"/>
      <c r="F54" s="150"/>
      <c r="G54" s="151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</row>
    <row r="55" spans="3:45" ht="18" customHeight="1">
      <c r="O55" s="19"/>
      <c r="AJ55" s="36"/>
      <c r="AL55" s="19"/>
    </row>
    <row r="56" spans="3:45" ht="18" customHeight="1">
      <c r="D56" s="5" t="s">
        <v>265</v>
      </c>
      <c r="E56" s="5" t="s">
        <v>451</v>
      </c>
      <c r="I56" s="5" t="s">
        <v>13</v>
      </c>
      <c r="J56" s="5" t="s">
        <v>468</v>
      </c>
      <c r="O56" s="19"/>
      <c r="AJ56" s="36"/>
      <c r="AL56" s="19"/>
    </row>
    <row r="57" spans="3:45" ht="18" customHeight="1">
      <c r="J57" s="5" t="s">
        <v>469</v>
      </c>
      <c r="O57" s="19"/>
      <c r="AJ57" s="36"/>
      <c r="AL57" s="19"/>
    </row>
    <row r="58" spans="3:45" ht="18" customHeight="1">
      <c r="J58" s="5" t="s">
        <v>470</v>
      </c>
      <c r="O58" s="19"/>
      <c r="AJ58" s="36"/>
      <c r="AL58" s="19"/>
    </row>
    <row r="59" spans="3:45" ht="18" customHeight="1">
      <c r="O59" s="19"/>
      <c r="AJ59" s="36"/>
      <c r="AL59" s="19"/>
    </row>
    <row r="60" spans="3:45" ht="18" customHeight="1">
      <c r="C60" s="5" t="s">
        <v>30</v>
      </c>
      <c r="D60" s="5" t="s">
        <v>473</v>
      </c>
    </row>
    <row r="62" spans="3:45" ht="18" customHeight="1">
      <c r="D62" s="146" t="s">
        <v>448</v>
      </c>
      <c r="E62" s="147"/>
      <c r="F62" s="147"/>
      <c r="G62" s="148"/>
      <c r="H62" s="129" t="s">
        <v>450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1"/>
      <c r="AE62" s="135" t="s">
        <v>481</v>
      </c>
      <c r="AF62" s="130"/>
      <c r="AG62" s="131"/>
      <c r="AH62" s="129" t="s">
        <v>456</v>
      </c>
      <c r="AI62" s="130"/>
      <c r="AJ62" s="130"/>
      <c r="AK62" s="130"/>
      <c r="AL62" s="130"/>
      <c r="AM62" s="130"/>
      <c r="AN62" s="130"/>
      <c r="AO62" s="130"/>
      <c r="AP62" s="130"/>
      <c r="AQ62" s="131"/>
      <c r="AS62" s="5" t="s">
        <v>492</v>
      </c>
    </row>
    <row r="63" spans="3:45" ht="18" customHeight="1">
      <c r="D63" s="149"/>
      <c r="E63" s="150"/>
      <c r="F63" s="150"/>
      <c r="G63" s="151"/>
      <c r="H63" s="132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4"/>
      <c r="AE63" s="132"/>
      <c r="AF63" s="133"/>
      <c r="AG63" s="134"/>
      <c r="AH63" s="132"/>
      <c r="AI63" s="133"/>
      <c r="AJ63" s="133"/>
      <c r="AK63" s="133"/>
      <c r="AL63" s="133"/>
      <c r="AM63" s="133"/>
      <c r="AN63" s="133"/>
      <c r="AO63" s="133"/>
      <c r="AP63" s="133"/>
      <c r="AQ63" s="134"/>
      <c r="AS63" s="5" t="s">
        <v>493</v>
      </c>
    </row>
    <row r="64" spans="3:45" ht="18" customHeight="1">
      <c r="D64" s="166">
        <f>$D63+1</f>
        <v>1</v>
      </c>
      <c r="E64" s="167"/>
      <c r="F64" s="167"/>
      <c r="G64" s="168"/>
      <c r="H64" s="46" t="str">
        <f ca="1">IFERROR("clear; sh ./script/"&amp;$B$2&amp;".sh"&amp;SUBSTITUTE(" """&amp;INDEX($E$20:$G$27,MATCH("●", INDEX($H$20:$AQ$27, , MATCH($D64, $16:$16, 0)-7), 0),1)&amp;""""," ""なし""","")&amp;SUBSTITUTE(" """&amp;INDEX($E$29:$G$34,MATCH("●", INDEX($H$29:$AQ$34, , MATCH($D64, $16:$16, 0)-7), 0),1)&amp;""""," ""なし""","")&amp;SUBSTITUTE(" """&amp;INDEX($E$36:$G$37,MATCH("●", INDEX($H$36:$AQ$37, , MATCH($D64, $16:$16, 0)-7), 0),1)&amp;""""," ""なし""","")&amp;";","")</f>
        <v>clear; sh ./script/db_gen_date_data.sh;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16" t="str" cm="1">
        <f t="array" ref="AE64">SUBSTITUTE(INDEX($H$39:$AQ$39, , MATCH($D64, $16:$16, 0)-7),"-","")</f>
        <v>異常</v>
      </c>
      <c r="AF64" s="117"/>
      <c r="AG64" s="118"/>
      <c r="AH64" s="171" t="s">
        <v>457</v>
      </c>
      <c r="AI64" s="172"/>
      <c r="AJ64" s="172"/>
      <c r="AK64" s="172"/>
      <c r="AL64" s="172"/>
      <c r="AM64" s="172"/>
      <c r="AN64" s="172"/>
      <c r="AO64" s="172"/>
      <c r="AP64" s="172"/>
      <c r="AQ64" s="173"/>
      <c r="AS64" s="5" t="str" cm="1">
        <f t="array" ref="AS64">SUBSTITUTE(TEXT(INDEX($H$42:$AQ$42,1,$D64),"000000"),"-","")</f>
        <v>030102</v>
      </c>
    </row>
    <row r="65" spans="4:45" ht="18" customHeight="1">
      <c r="D65" s="166">
        <f t="shared" ref="D65:D76" si="1">$D64+1</f>
        <v>2</v>
      </c>
      <c r="E65" s="167"/>
      <c r="F65" s="167"/>
      <c r="G65" s="168"/>
      <c r="H65" s="46" t="str">
        <f ca="1">IFERROR("clear;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sh ./script/db_gen_date_data.sh "%Y%m%d";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SUBSTITUTE(INDEX($H$39:$AQ$39, , MATCH($D65, $16:$16, 0)-7),"-","")</f>
        <v>正常</v>
      </c>
      <c r="AF65" s="117"/>
      <c r="AG65" s="118"/>
      <c r="AH65" s="171" t="s">
        <v>513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SUBSTITUTE(TEXT(INDEX($H$42:$AQ$42,1,$D65),"000000"),"-","")</f>
        <v>030001</v>
      </c>
    </row>
    <row r="66" spans="4:45" ht="18" customHeight="1">
      <c r="D66" s="166">
        <f t="shared" si="1"/>
        <v>3</v>
      </c>
      <c r="E66" s="167"/>
      <c r="F66" s="167"/>
      <c r="G66" s="168"/>
      <c r="H66" s="46" t="str">
        <f ca="1">IFERROR("clear;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sh ./script/db_gen_date_data.sh "%Y/%m/%d";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SUBSTITUTE(INDEX($H$39:$AQ$39, , MATCH($D66, $16:$16, 0)-7),"-","")</f>
        <v>正常</v>
      </c>
      <c r="AF66" s="117"/>
      <c r="AG66" s="118"/>
      <c r="AH66" s="171" t="s">
        <v>514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SUBSTITUTE(TEXT(INDEX($H$42:$AQ$42,1,$D66),"000000"),"-","")</f>
        <v>030001</v>
      </c>
    </row>
    <row r="67" spans="4:45" ht="18" customHeight="1">
      <c r="D67" s="166">
        <f t="shared" si="1"/>
        <v>4</v>
      </c>
      <c r="E67" s="167"/>
      <c r="F67" s="167"/>
      <c r="G67" s="168"/>
      <c r="H67" s="46" t="str">
        <f ca="1">IFERROR("clear; sh ./script/"&amp;$B$2&amp;".sh"&amp;SUBSTITUTE(" """&amp;INDEX($E$20:$G$27,MATCH("●", INDEX($H$20:$AQ$27, , MATCH($D67, $16:$16, 0)-7), 0),1)&amp;""""," ""なし""","")&amp;SUBSTITUTE(" """&amp;INDEX($E$29:$G$34,MATCH("●", INDEX($H$29:$AQ$34, , MATCH($D67, $16:$16, 0)-7), 0),1)&amp;""""," ""なし""","")&amp;SUBSTITUTE(" """&amp;INDEX($E$36:$G$37,MATCH("●", INDEX($H$36:$AQ$37, , MATCH($D67, $16:$16, 0)-7), 0),1)&amp;""""," ""なし""","")&amp;";","")</f>
        <v>clear; sh ./script/db_gen_date_data.sh "%Y-%m-%d";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SUBSTITUTE(INDEX($H$39:$AQ$39, , MATCH($D67, $16:$16, 0)-7),"-","")</f>
        <v>正常</v>
      </c>
      <c r="AF67" s="117"/>
      <c r="AG67" s="118"/>
      <c r="AH67" s="171" t="s">
        <v>515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SUBSTITUTE(TEXT(INDEX($H$42:$AQ$42,1,$D67),"000000"),"-","")</f>
        <v>030001</v>
      </c>
    </row>
    <row r="68" spans="4:45" ht="18" customHeight="1">
      <c r="D68" s="166">
        <f t="shared" si="1"/>
        <v>5</v>
      </c>
      <c r="E68" s="167"/>
      <c r="F68" s="167"/>
      <c r="G68" s="168"/>
      <c r="H68" s="46" t="str">
        <f ca="1">IFERROR("clear; sh ./script/"&amp;$B$2&amp;".sh"&amp;SUBSTITUTE(" """&amp;INDEX($E$20:$G$27,MATCH("●", INDEX($H$20:$AQ$27, , MATCH($D68, $16:$16, 0)-7), 0),1)&amp;""""," ""なし""","")&amp;SUBSTITUTE(" """&amp;INDEX($E$29:$G$34,MATCH("●", INDEX($H$29:$AQ$34, , MATCH($D68, $16:$16, 0)-7), 0),1)&amp;""""," ""なし""","")&amp;SUBSTITUTE(" """&amp;INDEX($E$36:$G$37,MATCH("●", INDEX($H$36:$AQ$37, , MATCH($D68, $16:$16, 0)-7), 0),1)&amp;""""," ""なし""","")&amp;";","")</f>
        <v>clear; sh ./script/db_gen_date_data.sh "%H%M%S";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SUBSTITUTE(INDEX($H$39:$AQ$39, , MATCH($D68, $16:$16, 0)-7),"-","")</f>
        <v>正常</v>
      </c>
      <c r="AF68" s="117"/>
      <c r="AG68" s="118"/>
      <c r="AH68" s="171" t="s">
        <v>517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SUBSTITUTE(TEXT(INDEX($H$42:$AQ$42,1,$D68),"000000"),"-","")</f>
        <v>030001</v>
      </c>
    </row>
    <row r="69" spans="4:45" ht="18" customHeight="1">
      <c r="D69" s="166">
        <f t="shared" si="1"/>
        <v>6</v>
      </c>
      <c r="E69" s="167"/>
      <c r="F69" s="167"/>
      <c r="G69" s="168"/>
      <c r="H69" s="46" t="str">
        <f ca="1">IFERROR("clear; sh ./script/"&amp;$B$2&amp;".sh"&amp;SUBSTITUTE(" """&amp;INDEX($E$20:$G$27,MATCH("●", INDEX($H$20:$AQ$27, , MATCH($D69, $16:$16, 0)-7), 0),1)&amp;""""," ""なし""","")&amp;SUBSTITUTE(" """&amp;INDEX($E$29:$G$34,MATCH("●", INDEX($H$29:$AQ$34, , MATCH($D69, $16:$16, 0)-7), 0),1)&amp;""""," ""なし""","")&amp;SUBSTITUTE(" """&amp;INDEX($E$36:$G$37,MATCH("●", INDEX($H$36:$AQ$37, , MATCH($D69, $16:$16, 0)-7), 0),1)&amp;""""," ""なし""","")&amp;";","")</f>
        <v>clear; sh ./script/db_gen_date_data.sh "%H:%M:%S";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SUBSTITUTE(INDEX($H$39:$AQ$39, , MATCH($D69, $16:$16, 0)-7),"-","")</f>
        <v>正常</v>
      </c>
      <c r="AF69" s="117"/>
      <c r="AG69" s="118"/>
      <c r="AH69" s="171" t="s">
        <v>518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SUBSTITUTE(TEXT(INDEX($H$42:$AQ$42,1,$D69),"000000"),"-","")</f>
        <v>030001</v>
      </c>
    </row>
    <row r="70" spans="4:45" ht="36" customHeight="1">
      <c r="D70" s="166">
        <f t="shared" si="1"/>
        <v>7</v>
      </c>
      <c r="E70" s="167"/>
      <c r="F70" s="167"/>
      <c r="G70" s="168"/>
      <c r="H70" s="46" t="str">
        <f ca="1">IFERROR("clear; sh ./script/"&amp;$B$2&amp;".sh"&amp;SUBSTITUTE(" """&amp;INDEX($E$20:$G$27,MATCH("●", INDEX($H$20:$AQ$27, , MATCH($D70, $16:$16, 0)-7), 0),1)&amp;""""," ""なし""","")&amp;SUBSTITUTE(" """&amp;INDEX($E$29:$G$34,MATCH("●", INDEX($H$29:$AQ$34, , MATCH($D70, $16:$16, 0)-7), 0),1)&amp;""""," ""なし""","")&amp;SUBSTITUTE(" """&amp;INDEX($E$36:$G$37,MATCH("●", INDEX($H$36:$AQ$37, , MATCH($D70, $16:$16, 0)-7), 0),1)&amp;""""," ""なし""","")&amp;";","")</f>
        <v>clear; sh ./script/db_gen_date_data.sh "%Y/%m/%d %H:%M:%S";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SUBSTITUTE(INDEX($H$39:$AQ$39, , MATCH($D70, $16:$16, 0)-7),"-","")</f>
        <v>正常</v>
      </c>
      <c r="AF70" s="117"/>
      <c r="AG70" s="118"/>
      <c r="AH70" s="171" t="s">
        <v>519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SUBSTITUTE(TEXT(INDEX($H$42:$AQ$42,1,$D70),"000000"),"-","")</f>
        <v>030001</v>
      </c>
    </row>
    <row r="71" spans="4:45" ht="18" customHeight="1">
      <c r="D71" s="166">
        <f t="shared" si="1"/>
        <v>8</v>
      </c>
      <c r="E71" s="167"/>
      <c r="F71" s="167"/>
      <c r="G71" s="168"/>
      <c r="H71" s="46" t="str">
        <f ca="1">IFERROR("clear; sh ./script/"&amp;$B$2&amp;".sh"&amp;SUBSTITUTE(" """&amp;INDEX($E$20:$G$27,MATCH("●", INDEX($H$20:$AQ$27, , MATCH($D71, $16:$16, 0)-7), 0),1)&amp;""""," ""なし""","")&amp;SUBSTITUTE(" """&amp;INDEX($E$29:$G$34,MATCH("●", INDEX($H$29:$AQ$34, , MATCH($D71, $16:$16, 0)-7), 0),1)&amp;""""," ""なし""","")&amp;SUBSTITUTE(" """&amp;INDEX($E$36:$G$37,MATCH("●", INDEX($H$36:$AQ$37, , MATCH($D71, $16:$16, 0)-7), 0),1)&amp;""""," ""なし""","")&amp;";","")</f>
        <v>clear; sh ./script/db_gen_date_data.sh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SUBSTITUTE(INDEX($H$39:$AQ$39, , MATCH($D71, $16:$16, 0)-7),"-","")</f>
        <v>異常</v>
      </c>
      <c r="AF71" s="117"/>
      <c r="AG71" s="118"/>
      <c r="AH71" s="171" t="s">
        <v>521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SUBSTITUTE(TEXT(INDEX($H$42:$AQ$42,1,$D71),"000000"),"-","")</f>
        <v>030102</v>
      </c>
    </row>
    <row r="72" spans="4:45" ht="18" customHeight="1">
      <c r="D72" s="166">
        <f t="shared" si="1"/>
        <v>9</v>
      </c>
      <c r="E72" s="167"/>
      <c r="F72" s="167"/>
      <c r="G72" s="168"/>
      <c r="H72" s="46" t="str">
        <f ca="1">IFERROR("clear; sh ./script/"&amp;$B$2&amp;".sh"&amp;SUBSTITUTE(" """&amp;INDEX($E$20:$G$27,MATCH("●", INDEX($H$20:$AQ$27, , MATCH($D72, $16:$16, 0)-7), 0),1)&amp;""""," ""なし""","")&amp;SUBSTITUTE(" """&amp;INDEX($E$29:$G$34,MATCH("●", INDEX($H$29:$AQ$34, , MATCH($D72, $16:$16, 0)-7), 0),1)&amp;""""," ""なし""","")&amp;SUBSTITUTE(" """&amp;INDEX($E$36:$G$37,MATCH("●", INDEX($H$36:$AQ$37, , MATCH($D72, $16:$16, 0)-7), 0),1)&amp;""""," ""なし""","")&amp;";","")</f>
        <v>clear; sh ./script/db_gen_date_data.sh "%Y/%m/%d %H:%M:%S" "19910101";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SUBSTITUTE(INDEX($H$39:$AQ$39, , MATCH($D72, $16:$16, 0)-7),"-","")</f>
        <v>異常</v>
      </c>
      <c r="AF72" s="117"/>
      <c r="AG72" s="118"/>
      <c r="AH72" s="171" t="s">
        <v>516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SUBSTITUTE(TEXT(INDEX($H$42:$AQ$42,1,$D72),"000000"),"-","")</f>
        <v>030103</v>
      </c>
    </row>
    <row r="73" spans="4:45" ht="18" customHeight="1">
      <c r="D73" s="166">
        <f t="shared" si="1"/>
        <v>10</v>
      </c>
      <c r="E73" s="167"/>
      <c r="F73" s="167"/>
      <c r="G73" s="168"/>
      <c r="H73" s="46" t="str">
        <f ca="1">IFERROR("clear; sh ./script/"&amp;$B$2&amp;".sh"&amp;SUBSTITUTE(" """&amp;INDEX($E$20:$G$27,MATCH("●", INDEX($H$20:$AQ$27, , MATCH($D73, $16:$16, 0)-7), 0),1)&amp;""""," ""なし""","")&amp;SUBSTITUTE(" """&amp;INDEX($E$29:$G$34,MATCH("●", INDEX($H$29:$AQ$34, , MATCH($D73, $16:$16, 0)-7), 0),1)&amp;""""," ""なし""","")&amp;SUBSTITUTE(" """&amp;INDEX($E$36:$G$37,MATCH("●", INDEX($H$36:$AQ$37, , MATCH($D73, $16:$16, 0)-7), 0),1)&amp;""""," ""なし""","")&amp;";","")</f>
        <v>clear; sh ./script/db_gen_date_data.sh "%Y/%m/%d %H:%M:%S" "91/01/01";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SUBSTITUTE(INDEX($H$39:$AQ$39, , MATCH($D73, $16:$16, 0)-7),"-","")</f>
        <v>異常</v>
      </c>
      <c r="AF73" s="117"/>
      <c r="AG73" s="118"/>
      <c r="AH73" s="171" t="s">
        <v>516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SUBSTITUTE(TEXT(INDEX($H$42:$AQ$42,1,$D73),"000000"),"-","")</f>
        <v>030103</v>
      </c>
    </row>
    <row r="74" spans="4:45" ht="54" customHeight="1">
      <c r="D74" s="166">
        <f t="shared" si="1"/>
        <v>11</v>
      </c>
      <c r="E74" s="167"/>
      <c r="F74" s="167"/>
      <c r="G74" s="168"/>
      <c r="H74" s="46" t="str">
        <f ca="1">IFERROR("clear; sh ./script/"&amp;$B$2&amp;".sh"&amp;SUBSTITUTE(" """&amp;INDEX($E$20:$G$27,MATCH("●", INDEX($H$20:$AQ$27, , MATCH($D74, $16:$16, 0)-7), 0),1)&amp;""""," ""なし""","")&amp;SUBSTITUTE(" """&amp;INDEX($E$29:$G$34,MATCH("●", INDEX($H$29:$AQ$34, , MATCH($D74, $16:$16, 0)-7), 0),1)&amp;""""," ""なし""","")&amp;SUBSTITUTE(" """&amp;INDEX($E$36:$G$37,MATCH("●", INDEX($H$36:$AQ$37, , MATCH($D74, $16:$16, 0)-7), 0),1)&amp;""""," ""なし""","")&amp;";","")</f>
        <v>clear; sh ./script/db_gen_date_data.sh "%Y/%m/%d %H:%M:%S" "1991/01/01";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SUBSTITUTE(INDEX($H$39:$AQ$39, , MATCH($D74, $16:$16, 0)-7),"-","")</f>
        <v>正常</v>
      </c>
      <c r="AF74" s="117"/>
      <c r="AG74" s="118"/>
      <c r="AH74" s="171" t="s">
        <v>520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SUBSTITUTE(TEXT(INDEX($H$42:$AQ$42,1,$D74),"000000"),"-","")</f>
        <v>030001</v>
      </c>
    </row>
    <row r="75" spans="4:45" ht="18" customHeight="1">
      <c r="D75" s="166">
        <f t="shared" si="1"/>
        <v>12</v>
      </c>
      <c r="E75" s="167"/>
      <c r="F75" s="167"/>
      <c r="G75" s="168"/>
      <c r="H75" s="46" t="str">
        <f ca="1">IFERROR("clear; sh ./script/"&amp;$B$2&amp;".sh"&amp;SUBSTITUTE(" """&amp;INDEX($E$20:$G$27,MATCH("●", INDEX($H$20:$AQ$27, , MATCH($D75, $16:$16, 0)-7), 0),1)&amp;""""," ""なし""","")&amp;SUBSTITUTE(" """&amp;INDEX($E$29:$G$34,MATCH("●", INDEX($H$29:$AQ$34, , MATCH($D75, $16:$16, 0)-7), 0),1)&amp;""""," ""なし""","")&amp;SUBSTITUTE(" """&amp;INDEX($E$36:$G$37,MATCH("●", INDEX($H$36:$AQ$37, , MATCH($D75, $16:$16, 0)-7), 0),1)&amp;""""," ""なし""","")&amp;";","")</f>
        <v>clear; sh ./script/db_gen_date_data.sh "%Y/%m/%d %H:%M:%S" "1991-01-01";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 t="str" cm="1">
        <f t="array" ref="AE75">SUBSTITUTE(INDEX($H$39:$AQ$39, , MATCH($D75, $16:$16, 0)-7),"-","")</f>
        <v>異常</v>
      </c>
      <c r="AF75" s="117"/>
      <c r="AG75" s="118"/>
      <c r="AH75" s="171" t="s">
        <v>516</v>
      </c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SUBSTITUTE(TEXT(INDEX($H$42:$AQ$42,1,$D75),"000000"),"-","")</f>
        <v>030104</v>
      </c>
    </row>
    <row r="76" spans="4:45" ht="18" customHeight="1">
      <c r="D76" s="166">
        <f t="shared" si="1"/>
        <v>13</v>
      </c>
      <c r="E76" s="167"/>
      <c r="F76" s="167"/>
      <c r="G76" s="168"/>
      <c r="H76" s="46" t="str">
        <f ca="1">IFERROR("clear; sh ./script/"&amp;$B$2&amp;".sh"&amp;SUBSTITUTE(" """&amp;INDEX($E$20:$G$27,MATCH("●", INDEX($H$20:$AQ$27, , MATCH($D76, $16:$16, 0)-7), 0),1)&amp;""""," ""なし""","")&amp;SUBSTITUTE(" """&amp;INDEX($E$29:$G$34,MATCH("●", INDEX($H$29:$AQ$34, , MATCH($D76, $16:$16, 0)-7), 0),1)&amp;""""," ""なし""","")&amp;SUBSTITUTE(" """&amp;INDEX($E$36:$G$37,MATCH("●", INDEX($H$36:$AQ$37, , MATCH($D76, $16:$16, 0)-7), 0),1)&amp;""""," ""なし""","")&amp;";","")</f>
        <v>clear; sh ./script/db_gen_date_data.sh "%Y/%m/%d %H:%M:%S" "None";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16" t="str" cm="1">
        <f t="array" ref="AE76">SUBSTITUTE(INDEX($H$39:$AQ$39, , MATCH($D76, $16:$16, 0)-7),"-","")</f>
        <v>異常</v>
      </c>
      <c r="AF76" s="117"/>
      <c r="AG76" s="118"/>
      <c r="AH76" s="171" t="s">
        <v>522</v>
      </c>
      <c r="AI76" s="172"/>
      <c r="AJ76" s="172"/>
      <c r="AK76" s="172"/>
      <c r="AL76" s="172"/>
      <c r="AM76" s="172"/>
      <c r="AN76" s="172"/>
      <c r="AO76" s="172"/>
      <c r="AP76" s="172"/>
      <c r="AQ76" s="173"/>
      <c r="AS76" s="5" t="str" cm="1">
        <f t="array" ref="AS76">SUBSTITUTE(TEXT(INDEX($H$42:$AQ$42,1,$D76),"000000"),"-","")</f>
        <v>030103</v>
      </c>
    </row>
    <row r="77" spans="4:45" ht="18" customHeight="1">
      <c r="D77" s="166">
        <f t="shared" ref="D77" si="2">$D76+1</f>
        <v>14</v>
      </c>
      <c r="E77" s="167"/>
      <c r="F77" s="167"/>
      <c r="G77" s="168"/>
      <c r="H77" s="46" t="str">
        <f ca="1">IFERROR("clear; sh ./script/"&amp;$B$2&amp;".sh"&amp;SUBSTITUTE(" """&amp;INDEX($E$20:$G$27,MATCH("●", INDEX($H$20:$AQ$27, , MATCH($D77, $16:$16, 0)-7), 0),1)&amp;""""," ""なし""","")&amp;SUBSTITUTE(" """&amp;INDEX($E$29:$G$34,MATCH("●", INDEX($H$29:$AQ$34, , MATCH($D77, $16:$16, 0)-7), 0),1)&amp;""""," ""なし""","")&amp;SUBSTITUTE(" """&amp;INDEX($E$36:$G$37,MATCH("●", INDEX($H$36:$AQ$37, , MATCH($D77, $16:$16, 0)-7), 0),1)&amp;""""," ""なし""","")&amp;";","")</f>
        <v>clear; sh ./script/db_gen_date_data.sh "%Y/%m/%d %H:%M:%S" "1991/01/01" "None";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16" t="str" cm="1">
        <f t="array" ref="AE77">SUBSTITUTE(INDEX($H$39:$AQ$39, , MATCH($D77, $16:$16, 0)-7),"-","")</f>
        <v>異常</v>
      </c>
      <c r="AF77" s="117"/>
      <c r="AG77" s="118"/>
      <c r="AH77" s="171" t="s">
        <v>489</v>
      </c>
      <c r="AI77" s="172"/>
      <c r="AJ77" s="172"/>
      <c r="AK77" s="172"/>
      <c r="AL77" s="172"/>
      <c r="AM77" s="172"/>
      <c r="AN77" s="172"/>
      <c r="AO77" s="172"/>
      <c r="AP77" s="172"/>
      <c r="AQ77" s="173"/>
      <c r="AS77" s="5" t="str" cm="1">
        <f t="array" ref="AS77">SUBSTITUTE(TEXT(INDEX($H$42:$AQ$42,1,$D77),"000000"),"-","")</f>
        <v>030101</v>
      </c>
    </row>
    <row r="78" spans="4:45" ht="18" customHeight="1">
      <c r="D78" s="166">
        <f t="shared" ref="D78" si="3">$D77+1</f>
        <v>15</v>
      </c>
      <c r="E78" s="167"/>
      <c r="F78" s="167"/>
      <c r="G78" s="168"/>
      <c r="H78" s="46" t="str">
        <f ca="1">IFERROR("clear; sh ./script/"&amp;$B$2&amp;".sh"&amp;SUBSTITUTE(" """&amp;INDEX($E$20:$G$27,MATCH("●", INDEX($H$20:$AQ$27, , MATCH($D78, $16:$16, 0)-7), 0),1)&amp;""""," ""なし""","")&amp;SUBSTITUTE(" """&amp;INDEX($E$29:$G$34,MATCH("●", INDEX($H$29:$AQ$34, , MATCH($D78, $16:$16, 0)-7), 0),1)&amp;""""," ""なし""","")&amp;SUBSTITUTE(" """&amp;INDEX($E$36:$G$37,MATCH("●", INDEX($H$36:$AQ$37, , MATCH($D78, $16:$16, 0)-7), 0),1)&amp;""""," ""なし""","")&amp;";","")</f>
        <v/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16" t="str" cm="1">
        <f t="array" ref="AE78">SUBSTITUTE(INDEX($H$39:$AQ$39, , MATCH($D78, $16:$16, 0)-7),"-","")</f>
        <v/>
      </c>
      <c r="AF78" s="117"/>
      <c r="AG78" s="118"/>
      <c r="AH78" s="171"/>
      <c r="AI78" s="172"/>
      <c r="AJ78" s="172"/>
      <c r="AK78" s="172"/>
      <c r="AL78" s="172"/>
      <c r="AM78" s="172"/>
      <c r="AN78" s="172"/>
      <c r="AO78" s="172"/>
      <c r="AP78" s="172"/>
      <c r="AQ78" s="173"/>
      <c r="AS78" s="5" t="str" cm="1">
        <f t="array" ref="AS78">SUBSTITUTE(TEXT(INDEX($H$42:$AQ$42,1,$D78),"000000"),"-","")</f>
        <v/>
      </c>
    </row>
  </sheetData>
  <mergeCells count="263">
    <mergeCell ref="AE77:AG77"/>
    <mergeCell ref="D78:G78"/>
    <mergeCell ref="AE78:AG78"/>
    <mergeCell ref="AH78:AQ78"/>
    <mergeCell ref="AH75:AQ75"/>
    <mergeCell ref="D76:G76"/>
    <mergeCell ref="AH76:AQ76"/>
    <mergeCell ref="D77:G77"/>
    <mergeCell ref="AH77:AQ77"/>
    <mergeCell ref="AE75:AG75"/>
    <mergeCell ref="AE76:AG76"/>
    <mergeCell ref="AH72:AQ72"/>
    <mergeCell ref="AH73:AQ73"/>
    <mergeCell ref="AH74:AQ74"/>
    <mergeCell ref="AE72:AG72"/>
    <mergeCell ref="AE73:AG73"/>
    <mergeCell ref="AE74:AG74"/>
    <mergeCell ref="AH69:AQ69"/>
    <mergeCell ref="AH70:AQ70"/>
    <mergeCell ref="AH71:AQ71"/>
    <mergeCell ref="AE69:AG69"/>
    <mergeCell ref="AE70:AG70"/>
    <mergeCell ref="AE71:AG71"/>
    <mergeCell ref="AH66:AQ66"/>
    <mergeCell ref="AH67:AQ67"/>
    <mergeCell ref="AH68:AQ68"/>
    <mergeCell ref="AE66:AG66"/>
    <mergeCell ref="AE67:AG67"/>
    <mergeCell ref="AE68:AG68"/>
    <mergeCell ref="E27:G27"/>
    <mergeCell ref="E31:G31"/>
    <mergeCell ref="AH64:AQ64"/>
    <mergeCell ref="AH65:AQ65"/>
    <mergeCell ref="AE64:AG64"/>
    <mergeCell ref="AE65:AG65"/>
    <mergeCell ref="AM51:AM54"/>
    <mergeCell ref="AN51:AN54"/>
    <mergeCell ref="AO51:AO54"/>
    <mergeCell ref="AP51:AP54"/>
    <mergeCell ref="AQ51:AQ54"/>
    <mergeCell ref="D62:G63"/>
    <mergeCell ref="H62:AD63"/>
    <mergeCell ref="AE62:AG63"/>
    <mergeCell ref="AH62:AQ63"/>
    <mergeCell ref="AG51:AG54"/>
    <mergeCell ref="AH51:AH54"/>
    <mergeCell ref="AI51:AI54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AJ51:AJ54"/>
    <mergeCell ref="AK51:AK54"/>
    <mergeCell ref="AL51:AL54"/>
    <mergeCell ref="AA51:AA54"/>
    <mergeCell ref="AB51:AB54"/>
    <mergeCell ref="AC51:AC54"/>
    <mergeCell ref="AD51:AD54"/>
    <mergeCell ref="AE51:AE54"/>
    <mergeCell ref="AF51:AF54"/>
    <mergeCell ref="X48:X50"/>
    <mergeCell ref="Y48:Y50"/>
    <mergeCell ref="U51:U54"/>
    <mergeCell ref="V51:V54"/>
    <mergeCell ref="W51:W54"/>
    <mergeCell ref="X51:X54"/>
    <mergeCell ref="Y51:Y54"/>
    <mergeCell ref="Z51:Z54"/>
    <mergeCell ref="O51:O54"/>
    <mergeCell ref="P51:P54"/>
    <mergeCell ref="Q51:Q54"/>
    <mergeCell ref="R51:R54"/>
    <mergeCell ref="S51:S54"/>
    <mergeCell ref="T51:T54"/>
    <mergeCell ref="V48:V50"/>
    <mergeCell ref="W48:W50"/>
    <mergeCell ref="AP48:AP50"/>
    <mergeCell ref="AQ48:AQ50"/>
    <mergeCell ref="D51:G54"/>
    <mergeCell ref="H51:H54"/>
    <mergeCell ref="I51:I54"/>
    <mergeCell ref="J51:J54"/>
    <mergeCell ref="K51:K54"/>
    <mergeCell ref="L51:L54"/>
    <mergeCell ref="M51:M54"/>
    <mergeCell ref="N51:N54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48:AQ50 H39:AQ41" xr:uid="{4BE64816-C14E-2F4F-B9E1-DA662C852654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V75"/>
  <sheetViews>
    <sheetView showGridLines="0" view="pageBreakPreview" topLeftCell="A60" zoomScale="130" zoomScaleNormal="100" zoomScaleSheetLayoutView="130" workbookViewId="0">
      <selection activeCell="H74" sqref="H7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8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8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8" ht="18" customHeight="1" thickTop="1"/>
    <row r="5" spans="2:48" ht="18" customHeight="1">
      <c r="B5" s="5" t="s">
        <v>27</v>
      </c>
      <c r="C5" s="5" t="s">
        <v>433</v>
      </c>
    </row>
    <row r="7" spans="2:48" ht="18" customHeight="1">
      <c r="C7" s="5" t="s">
        <v>29</v>
      </c>
      <c r="D7" s="5" t="s">
        <v>471</v>
      </c>
    </row>
    <row r="9" spans="2:48" ht="18" customHeight="1">
      <c r="D9" s="5" t="s">
        <v>24</v>
      </c>
      <c r="E9" s="5" t="s">
        <v>472</v>
      </c>
      <c r="J9" s="5" t="s">
        <v>13</v>
      </c>
      <c r="K9" s="5" t="s">
        <v>445</v>
      </c>
      <c r="AV9" s="5" t="str" cm="1">
        <f t="array" aca="1" ref="AV9" ca="1">IF(RIGHT(RIGHT(CELL("filename",A1),LEN(CELL("filename",A1))-FIND("]",CELL("filename",A1))),1)&gt;0,LEFT(RIGHT(CELL("filename",A1),LEN(CELL("filename",A1))-FIND("]",CELL("filename",A1))),LEN(RIGHT(CELL("filename",A1),LEN(CELL("filename",A1))-FIND("]",CELL("filename",A1))))-1))</f>
        <v>db_check_files_exis</v>
      </c>
    </row>
    <row r="10" spans="2:48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8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8" ht="18" customHeight="1">
      <c r="H12" s="24" t="str">
        <f>"echo """&amp;$E10&amp;"=${"&amp;$E10&amp;"}""; echo;"</f>
        <v>echo "LOG_DIR=${LOG_DIR}"; echo;</v>
      </c>
    </row>
    <row r="13" spans="2:48" ht="18" customHeight="1">
      <c r="D13" s="5" t="s">
        <v>24</v>
      </c>
      <c r="E13" s="5" t="s">
        <v>557</v>
      </c>
      <c r="J13" s="5" t="s">
        <v>13</v>
      </c>
      <c r="K13" s="5" t="s">
        <v>559</v>
      </c>
    </row>
    <row r="14" spans="2:48" ht="18" customHeight="1">
      <c r="E14" s="5" t="s">
        <v>325</v>
      </c>
      <c r="F14" s="5" t="s">
        <v>447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8" ht="18" customHeight="1">
      <c r="H15" s="24" t="str">
        <f>"echo """&amp;$E13&amp;"=${"&amp;$E13&amp;"}""; echo;"</f>
        <v>echo "SCRIPT_DIR=${SCRIPT_DIR}"; echo;</v>
      </c>
    </row>
    <row r="16" spans="2:48" ht="18" customHeight="1">
      <c r="D16" s="5" t="s">
        <v>24</v>
      </c>
      <c r="E16" s="5" t="s">
        <v>558</v>
      </c>
      <c r="J16" s="5" t="s">
        <v>13</v>
      </c>
      <c r="K16" s="5" t="s">
        <v>560</v>
      </c>
    </row>
    <row r="17" spans="3:43" ht="18" customHeight="1">
      <c r="E17" s="5" t="s">
        <v>325</v>
      </c>
      <c r="F17" s="5" t="s">
        <v>447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449</v>
      </c>
    </row>
    <row r="22" spans="3:43" ht="18" customHeight="1">
      <c r="D22" s="146" t="s">
        <v>449</v>
      </c>
      <c r="E22" s="147"/>
      <c r="F22" s="147"/>
      <c r="G22" s="148"/>
      <c r="H22" s="156">
        <f>G$22+1</f>
        <v>1</v>
      </c>
      <c r="I22" s="156">
        <f>H$22+1</f>
        <v>2</v>
      </c>
      <c r="J22" s="156">
        <f t="shared" ref="J22:AQ22" si="0">I$22+1</f>
        <v>3</v>
      </c>
      <c r="K22" s="156">
        <f t="shared" si="0"/>
        <v>4</v>
      </c>
      <c r="L22" s="156">
        <f t="shared" si="0"/>
        <v>5</v>
      </c>
      <c r="M22" s="156">
        <f t="shared" si="0"/>
        <v>6</v>
      </c>
      <c r="N22" s="156">
        <f t="shared" si="0"/>
        <v>7</v>
      </c>
      <c r="O22" s="156">
        <f t="shared" si="0"/>
        <v>8</v>
      </c>
      <c r="P22" s="156">
        <f t="shared" si="0"/>
        <v>9</v>
      </c>
      <c r="Q22" s="156">
        <f t="shared" si="0"/>
        <v>10</v>
      </c>
      <c r="R22" s="156">
        <f t="shared" si="0"/>
        <v>11</v>
      </c>
      <c r="S22" s="156">
        <f t="shared" si="0"/>
        <v>12</v>
      </c>
      <c r="T22" s="156">
        <f t="shared" si="0"/>
        <v>13</v>
      </c>
      <c r="U22" s="156">
        <f t="shared" si="0"/>
        <v>14</v>
      </c>
      <c r="V22" s="156">
        <f t="shared" si="0"/>
        <v>15</v>
      </c>
      <c r="W22" s="156">
        <f t="shared" si="0"/>
        <v>16</v>
      </c>
      <c r="X22" s="156">
        <f t="shared" si="0"/>
        <v>17</v>
      </c>
      <c r="Y22" s="156">
        <f t="shared" si="0"/>
        <v>18</v>
      </c>
      <c r="Z22" s="156">
        <f t="shared" si="0"/>
        <v>19</v>
      </c>
      <c r="AA22" s="156">
        <f t="shared" si="0"/>
        <v>20</v>
      </c>
      <c r="AB22" s="156">
        <f t="shared" si="0"/>
        <v>21</v>
      </c>
      <c r="AC22" s="156">
        <f t="shared" si="0"/>
        <v>22</v>
      </c>
      <c r="AD22" s="156">
        <f t="shared" si="0"/>
        <v>23</v>
      </c>
      <c r="AE22" s="156">
        <f t="shared" si="0"/>
        <v>24</v>
      </c>
      <c r="AF22" s="156">
        <f t="shared" si="0"/>
        <v>25</v>
      </c>
      <c r="AG22" s="156">
        <f t="shared" si="0"/>
        <v>26</v>
      </c>
      <c r="AH22" s="156">
        <f t="shared" si="0"/>
        <v>27</v>
      </c>
      <c r="AI22" s="156">
        <f t="shared" si="0"/>
        <v>28</v>
      </c>
      <c r="AJ22" s="156">
        <f t="shared" si="0"/>
        <v>29</v>
      </c>
      <c r="AK22" s="156">
        <f t="shared" si="0"/>
        <v>30</v>
      </c>
      <c r="AL22" s="156">
        <f t="shared" si="0"/>
        <v>31</v>
      </c>
      <c r="AM22" s="156">
        <f t="shared" si="0"/>
        <v>32</v>
      </c>
      <c r="AN22" s="156">
        <f t="shared" si="0"/>
        <v>33</v>
      </c>
      <c r="AO22" s="156">
        <f t="shared" si="0"/>
        <v>34</v>
      </c>
      <c r="AP22" s="156">
        <f t="shared" si="0"/>
        <v>35</v>
      </c>
      <c r="AQ22" s="156">
        <f t="shared" si="0"/>
        <v>36</v>
      </c>
    </row>
    <row r="23" spans="3:43" ht="18" customHeight="1">
      <c r="D23" s="152"/>
      <c r="E23" s="153"/>
      <c r="F23" s="153"/>
      <c r="G23" s="154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</row>
    <row r="24" spans="3:43" ht="18" customHeight="1">
      <c r="D24" s="149"/>
      <c r="E24" s="150"/>
      <c r="F24" s="150"/>
      <c r="G24" s="151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</row>
    <row r="25" spans="3:43" ht="18" customHeight="1">
      <c r="D25" s="38" t="s">
        <v>577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3:43" ht="18" customHeight="1">
      <c r="D26" s="33"/>
      <c r="E26" s="178" t="s">
        <v>404</v>
      </c>
      <c r="F26" s="179"/>
      <c r="G26" s="180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78" t="s">
        <v>406</v>
      </c>
      <c r="F27" s="179"/>
      <c r="G27" s="180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78" t="s">
        <v>407</v>
      </c>
      <c r="F28" s="179"/>
      <c r="G28" s="180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78" t="s">
        <v>541</v>
      </c>
      <c r="F29" s="179"/>
      <c r="G29" s="180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78" t="s">
        <v>548</v>
      </c>
      <c r="F30" s="179"/>
      <c r="G30" s="180"/>
      <c r="H30" s="33"/>
      <c r="I30" s="33" t="s">
        <v>24</v>
      </c>
      <c r="J30" s="33" t="s">
        <v>24</v>
      </c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78" t="s">
        <v>549</v>
      </c>
      <c r="F31" s="179"/>
      <c r="G31" s="180"/>
      <c r="H31" s="33"/>
      <c r="I31" s="33" t="s">
        <v>24</v>
      </c>
      <c r="J31" s="33"/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78" t="s">
        <v>550</v>
      </c>
      <c r="F32" s="179"/>
      <c r="G32" s="180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8" t="s">
        <v>551</v>
      </c>
      <c r="F33" s="179"/>
      <c r="G33" s="180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78" t="s">
        <v>552</v>
      </c>
      <c r="F34" s="179"/>
      <c r="G34" s="180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78" t="s">
        <v>553</v>
      </c>
      <c r="F35" s="179"/>
      <c r="G35" s="180"/>
      <c r="H35" s="33"/>
      <c r="I35" s="33" t="s">
        <v>24</v>
      </c>
      <c r="J35" s="33"/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78" t="s">
        <v>554</v>
      </c>
      <c r="F36" s="179"/>
      <c r="G36" s="180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78" t="s">
        <v>397</v>
      </c>
      <c r="F37" s="179"/>
      <c r="G37" s="180"/>
      <c r="H37" s="33"/>
      <c r="I37" s="33" t="s">
        <v>24</v>
      </c>
      <c r="J37" s="33"/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78" t="s">
        <v>396</v>
      </c>
      <c r="F38" s="179"/>
      <c r="G38" s="180"/>
      <c r="H38" s="33"/>
      <c r="I38" s="33" t="s">
        <v>24</v>
      </c>
      <c r="J38" s="33"/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178" t="s">
        <v>362</v>
      </c>
      <c r="F39" s="179"/>
      <c r="G39" s="180"/>
      <c r="H39" s="33"/>
      <c r="I39" s="33" t="s">
        <v>24</v>
      </c>
      <c r="J39" s="33" t="s">
        <v>24</v>
      </c>
      <c r="K39" s="33" t="s">
        <v>24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8" t="s">
        <v>578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4"/>
    </row>
    <row r="41" spans="4:43" ht="18" customHeight="1">
      <c r="D41" s="33"/>
      <c r="E41" s="178" t="s">
        <v>579</v>
      </c>
      <c r="F41" s="179"/>
      <c r="G41" s="180"/>
      <c r="H41" s="33" t="s">
        <v>24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33"/>
      <c r="AM41" s="33"/>
      <c r="AN41" s="33"/>
      <c r="AO41" s="33"/>
      <c r="AP41" s="33"/>
      <c r="AQ41" s="33"/>
    </row>
    <row r="42" spans="4:43" ht="18" customHeight="1">
      <c r="D42" s="33"/>
      <c r="E42" s="178" t="s">
        <v>51</v>
      </c>
      <c r="F42" s="179"/>
      <c r="G42" s="180"/>
      <c r="H42" s="33"/>
      <c r="I42" s="33" t="s">
        <v>24</v>
      </c>
      <c r="J42" s="33" t="s">
        <v>24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78" t="s">
        <v>555</v>
      </c>
      <c r="F43" s="179"/>
      <c r="G43" s="180"/>
      <c r="H43" s="33"/>
      <c r="I43" s="33" t="s">
        <v>24</v>
      </c>
      <c r="J43" s="33" t="s">
        <v>24</v>
      </c>
      <c r="K43" s="33" t="s">
        <v>24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3"/>
      <c r="E44" s="178" t="s">
        <v>125</v>
      </c>
      <c r="F44" s="179"/>
      <c r="G44" s="180"/>
      <c r="H44" s="33"/>
      <c r="I44" s="33" t="s">
        <v>24</v>
      </c>
      <c r="J44" s="33" t="s">
        <v>24</v>
      </c>
      <c r="K44" s="33"/>
      <c r="L44" s="33"/>
      <c r="M44" s="33"/>
      <c r="N44" s="33"/>
      <c r="O44" s="33"/>
      <c r="P44" s="34"/>
      <c r="Q44" s="34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4"/>
      <c r="AM44" s="33"/>
      <c r="AN44" s="33"/>
      <c r="AO44" s="33"/>
      <c r="AP44" s="33"/>
      <c r="AQ44" s="33"/>
    </row>
    <row r="45" spans="4:43" ht="18" customHeight="1">
      <c r="D45" s="32" t="s">
        <v>462</v>
      </c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40"/>
      <c r="AJ45" s="30"/>
      <c r="AK45" s="30"/>
      <c r="AL45" s="30"/>
      <c r="AM45" s="30"/>
      <c r="AN45" s="30"/>
      <c r="AO45" s="30"/>
      <c r="AP45" s="30"/>
      <c r="AQ45" s="45"/>
    </row>
    <row r="46" spans="4:43" ht="18" customHeight="1">
      <c r="D46" s="165" t="s">
        <v>451</v>
      </c>
      <c r="E46" s="147"/>
      <c r="F46" s="147"/>
      <c r="G46" s="148"/>
      <c r="H46" s="159" t="s">
        <v>455</v>
      </c>
      <c r="I46" s="159" t="s">
        <v>452</v>
      </c>
      <c r="J46" s="159" t="s">
        <v>455</v>
      </c>
      <c r="K46" s="159" t="s">
        <v>455</v>
      </c>
      <c r="L46" s="159" t="s">
        <v>268</v>
      </c>
      <c r="M46" s="159" t="s">
        <v>268</v>
      </c>
      <c r="N46" s="159" t="s">
        <v>268</v>
      </c>
      <c r="O46" s="159" t="s">
        <v>268</v>
      </c>
      <c r="P46" s="159" t="s">
        <v>268</v>
      </c>
      <c r="Q46" s="159" t="s">
        <v>268</v>
      </c>
      <c r="R46" s="159" t="s">
        <v>268</v>
      </c>
      <c r="S46" s="159" t="s">
        <v>268</v>
      </c>
      <c r="T46" s="159" t="s">
        <v>268</v>
      </c>
      <c r="U46" s="159" t="s">
        <v>268</v>
      </c>
      <c r="V46" s="159" t="s">
        <v>268</v>
      </c>
      <c r="W46" s="159" t="s">
        <v>268</v>
      </c>
      <c r="X46" s="159" t="s">
        <v>268</v>
      </c>
      <c r="Y46" s="159" t="s">
        <v>268</v>
      </c>
      <c r="Z46" s="159" t="s">
        <v>268</v>
      </c>
      <c r="AA46" s="159" t="s">
        <v>268</v>
      </c>
      <c r="AB46" s="159" t="s">
        <v>268</v>
      </c>
      <c r="AC46" s="159" t="s">
        <v>268</v>
      </c>
      <c r="AD46" s="159" t="s">
        <v>268</v>
      </c>
      <c r="AE46" s="159" t="s">
        <v>268</v>
      </c>
      <c r="AF46" s="159" t="s">
        <v>268</v>
      </c>
      <c r="AG46" s="159" t="s">
        <v>268</v>
      </c>
      <c r="AH46" s="159" t="s">
        <v>268</v>
      </c>
      <c r="AI46" s="159" t="s">
        <v>268</v>
      </c>
      <c r="AJ46" s="159" t="s">
        <v>268</v>
      </c>
      <c r="AK46" s="159" t="s">
        <v>268</v>
      </c>
      <c r="AL46" s="159" t="s">
        <v>268</v>
      </c>
      <c r="AM46" s="159" t="s">
        <v>268</v>
      </c>
      <c r="AN46" s="159" t="s">
        <v>268</v>
      </c>
      <c r="AO46" s="159" t="s">
        <v>268</v>
      </c>
      <c r="AP46" s="159" t="s">
        <v>268</v>
      </c>
      <c r="AQ46" s="159" t="s">
        <v>268</v>
      </c>
    </row>
    <row r="47" spans="4:43" ht="18" customHeight="1">
      <c r="D47" s="152"/>
      <c r="E47" s="153"/>
      <c r="F47" s="153"/>
      <c r="G47" s="154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</row>
    <row r="48" spans="4:43" ht="18" customHeight="1">
      <c r="D48" s="149"/>
      <c r="E48" s="150"/>
      <c r="F48" s="150"/>
      <c r="G48" s="15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</row>
    <row r="49" spans="4:43" ht="18" customHeight="1">
      <c r="D49" s="146" t="s">
        <v>453</v>
      </c>
      <c r="E49" s="147"/>
      <c r="F49" s="147"/>
      <c r="G49" s="148"/>
      <c r="H49" s="162">
        <v>210101</v>
      </c>
      <c r="I49" s="162">
        <v>30001</v>
      </c>
      <c r="J49" s="162">
        <v>210102</v>
      </c>
      <c r="K49" s="162">
        <v>210103</v>
      </c>
      <c r="L49" s="162" t="s">
        <v>269</v>
      </c>
      <c r="M49" s="162" t="s">
        <v>269</v>
      </c>
      <c r="N49" s="162" t="s">
        <v>269</v>
      </c>
      <c r="O49" s="162" t="s">
        <v>269</v>
      </c>
      <c r="P49" s="162" t="s">
        <v>269</v>
      </c>
      <c r="Q49" s="162" t="s">
        <v>269</v>
      </c>
      <c r="R49" s="162" t="s">
        <v>269</v>
      </c>
      <c r="S49" s="162" t="s">
        <v>269</v>
      </c>
      <c r="T49" s="162" t="s">
        <v>269</v>
      </c>
      <c r="U49" s="162" t="s">
        <v>269</v>
      </c>
      <c r="V49" s="162" t="s">
        <v>269</v>
      </c>
      <c r="W49" s="162" t="s">
        <v>269</v>
      </c>
      <c r="X49" s="162" t="s">
        <v>269</v>
      </c>
      <c r="Y49" s="162" t="s">
        <v>269</v>
      </c>
      <c r="Z49" s="162" t="s">
        <v>269</v>
      </c>
      <c r="AA49" s="162" t="s">
        <v>269</v>
      </c>
      <c r="AB49" s="162" t="s">
        <v>269</v>
      </c>
      <c r="AC49" s="162" t="s">
        <v>269</v>
      </c>
      <c r="AD49" s="162" t="s">
        <v>269</v>
      </c>
      <c r="AE49" s="162" t="s">
        <v>269</v>
      </c>
      <c r="AF49" s="162" t="s">
        <v>269</v>
      </c>
      <c r="AG49" s="162" t="s">
        <v>269</v>
      </c>
      <c r="AH49" s="162" t="s">
        <v>269</v>
      </c>
      <c r="AI49" s="162" t="s">
        <v>269</v>
      </c>
      <c r="AJ49" s="162" t="s">
        <v>269</v>
      </c>
      <c r="AK49" s="162" t="s">
        <v>269</v>
      </c>
      <c r="AL49" s="162" t="s">
        <v>269</v>
      </c>
      <c r="AM49" s="162" t="s">
        <v>269</v>
      </c>
      <c r="AN49" s="162" t="s">
        <v>269</v>
      </c>
      <c r="AO49" s="162" t="s">
        <v>269</v>
      </c>
      <c r="AP49" s="162" t="s">
        <v>269</v>
      </c>
      <c r="AQ49" s="162" t="s">
        <v>269</v>
      </c>
    </row>
    <row r="50" spans="4:43" ht="18" customHeight="1">
      <c r="D50" s="152"/>
      <c r="E50" s="153"/>
      <c r="F50" s="153"/>
      <c r="G50" s="154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</row>
    <row r="51" spans="4:43" ht="18" customHeight="1">
      <c r="D51" s="152"/>
      <c r="E51" s="153"/>
      <c r="F51" s="153"/>
      <c r="G51" s="154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</row>
    <row r="52" spans="4:43" ht="18" customHeight="1">
      <c r="D52" s="152"/>
      <c r="E52" s="153"/>
      <c r="F52" s="153"/>
      <c r="G52" s="154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</row>
    <row r="53" spans="4:43" ht="18" customHeight="1">
      <c r="D53" s="149"/>
      <c r="E53" s="150"/>
      <c r="F53" s="150"/>
      <c r="G53" s="151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</row>
    <row r="54" spans="4:43" ht="18" customHeight="1">
      <c r="D54" s="32" t="s">
        <v>463</v>
      </c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40"/>
      <c r="AJ54" s="30"/>
      <c r="AK54" s="30"/>
      <c r="AL54" s="30"/>
      <c r="AM54" s="30"/>
      <c r="AN54" s="30"/>
      <c r="AO54" s="30"/>
      <c r="AP54" s="30"/>
      <c r="AQ54" s="45"/>
    </row>
    <row r="55" spans="4:43" ht="18" customHeight="1">
      <c r="D55" s="165" t="s">
        <v>454</v>
      </c>
      <c r="E55" s="147"/>
      <c r="F55" s="147"/>
      <c r="G55" s="148"/>
      <c r="H55" s="159" t="s">
        <v>268</v>
      </c>
      <c r="I55" s="159" t="s">
        <v>268</v>
      </c>
      <c r="J55" s="159" t="s">
        <v>268</v>
      </c>
      <c r="K55" s="159" t="s">
        <v>268</v>
      </c>
      <c r="L55" s="159" t="s">
        <v>268</v>
      </c>
      <c r="M55" s="159" t="s">
        <v>268</v>
      </c>
      <c r="N55" s="159" t="s">
        <v>268</v>
      </c>
      <c r="O55" s="159" t="s">
        <v>268</v>
      </c>
      <c r="P55" s="159" t="s">
        <v>268</v>
      </c>
      <c r="Q55" s="159" t="s">
        <v>268</v>
      </c>
      <c r="R55" s="159" t="s">
        <v>268</v>
      </c>
      <c r="S55" s="159" t="s">
        <v>268</v>
      </c>
      <c r="T55" s="159" t="s">
        <v>268</v>
      </c>
      <c r="U55" s="159" t="s">
        <v>268</v>
      </c>
      <c r="V55" s="159" t="s">
        <v>268</v>
      </c>
      <c r="W55" s="159" t="s">
        <v>268</v>
      </c>
      <c r="X55" s="159" t="s">
        <v>268</v>
      </c>
      <c r="Y55" s="159" t="s">
        <v>268</v>
      </c>
      <c r="Z55" s="159" t="s">
        <v>268</v>
      </c>
      <c r="AA55" s="159" t="s">
        <v>268</v>
      </c>
      <c r="AB55" s="159" t="s">
        <v>268</v>
      </c>
      <c r="AC55" s="159" t="s">
        <v>268</v>
      </c>
      <c r="AD55" s="159" t="s">
        <v>268</v>
      </c>
      <c r="AE55" s="159" t="s">
        <v>268</v>
      </c>
      <c r="AF55" s="159" t="s">
        <v>268</v>
      </c>
      <c r="AG55" s="159" t="s">
        <v>268</v>
      </c>
      <c r="AH55" s="159" t="s">
        <v>268</v>
      </c>
      <c r="AI55" s="159" t="s">
        <v>268</v>
      </c>
      <c r="AJ55" s="159" t="s">
        <v>268</v>
      </c>
      <c r="AK55" s="159" t="s">
        <v>268</v>
      </c>
      <c r="AL55" s="159" t="s">
        <v>268</v>
      </c>
      <c r="AM55" s="159" t="s">
        <v>268</v>
      </c>
      <c r="AN55" s="159" t="s">
        <v>268</v>
      </c>
      <c r="AO55" s="159" t="s">
        <v>268</v>
      </c>
      <c r="AP55" s="159" t="s">
        <v>268</v>
      </c>
      <c r="AQ55" s="159" t="s">
        <v>268</v>
      </c>
    </row>
    <row r="56" spans="4:43" ht="18" customHeight="1">
      <c r="D56" s="152"/>
      <c r="E56" s="153"/>
      <c r="F56" s="153"/>
      <c r="G56" s="154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</row>
    <row r="57" spans="4:43" ht="18" customHeight="1">
      <c r="D57" s="149"/>
      <c r="E57" s="150"/>
      <c r="F57" s="150"/>
      <c r="G57" s="15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</row>
    <row r="58" spans="4:43" ht="18" customHeight="1">
      <c r="D58" s="165" t="s">
        <v>466</v>
      </c>
      <c r="E58" s="147"/>
      <c r="F58" s="147"/>
      <c r="G58" s="148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</row>
    <row r="59" spans="4:43" ht="18" customHeight="1">
      <c r="D59" s="169"/>
      <c r="E59" s="153"/>
      <c r="F59" s="153"/>
      <c r="G59" s="154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</row>
    <row r="60" spans="4:43" ht="18" customHeight="1">
      <c r="D60" s="152"/>
      <c r="E60" s="153"/>
      <c r="F60" s="153"/>
      <c r="G60" s="154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</row>
    <row r="61" spans="4:43" ht="18" customHeight="1">
      <c r="D61" s="149"/>
      <c r="E61" s="150"/>
      <c r="F61" s="150"/>
      <c r="G61" s="151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</row>
    <row r="62" spans="4:43" ht="18" customHeight="1">
      <c r="O62" s="19"/>
      <c r="AJ62" s="36"/>
      <c r="AL62" s="19"/>
    </row>
    <row r="63" spans="4:43" ht="18" customHeight="1">
      <c r="D63" s="5" t="s">
        <v>265</v>
      </c>
      <c r="E63" s="5" t="s">
        <v>451</v>
      </c>
      <c r="I63" s="5" t="s">
        <v>13</v>
      </c>
      <c r="J63" s="5" t="s">
        <v>468</v>
      </c>
      <c r="O63" s="19"/>
      <c r="AJ63" s="36"/>
      <c r="AL63" s="19"/>
    </row>
    <row r="64" spans="4:43" ht="18" customHeight="1">
      <c r="J64" s="5" t="s">
        <v>469</v>
      </c>
      <c r="O64" s="19"/>
      <c r="AJ64" s="36"/>
      <c r="AL64" s="19"/>
    </row>
    <row r="65" spans="3:45" ht="18" customHeight="1">
      <c r="J65" s="5" t="s">
        <v>470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473</v>
      </c>
    </row>
    <row r="69" spans="3:45" ht="18" customHeight="1">
      <c r="D69" s="146" t="s">
        <v>448</v>
      </c>
      <c r="E69" s="147"/>
      <c r="F69" s="147"/>
      <c r="G69" s="148"/>
      <c r="H69" s="129" t="s">
        <v>450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5" t="s">
        <v>481</v>
      </c>
      <c r="AF69" s="130"/>
      <c r="AG69" s="131"/>
      <c r="AH69" s="129" t="s">
        <v>456</v>
      </c>
      <c r="AI69" s="130"/>
      <c r="AJ69" s="130"/>
      <c r="AK69" s="130"/>
      <c r="AL69" s="130"/>
      <c r="AM69" s="130"/>
      <c r="AN69" s="130"/>
      <c r="AO69" s="130"/>
      <c r="AP69" s="130"/>
      <c r="AQ69" s="131"/>
      <c r="AS69" s="5" t="s">
        <v>492</v>
      </c>
    </row>
    <row r="70" spans="3:45" ht="18" customHeight="1">
      <c r="D70" s="149"/>
      <c r="E70" s="150"/>
      <c r="F70" s="150"/>
      <c r="G70" s="151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4"/>
      <c r="AE70" s="132"/>
      <c r="AF70" s="133"/>
      <c r="AG70" s="134"/>
      <c r="AH70" s="132"/>
      <c r="AI70" s="133"/>
      <c r="AJ70" s="133"/>
      <c r="AK70" s="133"/>
      <c r="AL70" s="133"/>
      <c r="AM70" s="133"/>
      <c r="AN70" s="133"/>
      <c r="AO70" s="133"/>
      <c r="AP70" s="133"/>
      <c r="AQ70" s="134"/>
      <c r="AS70" s="5" t="s">
        <v>493</v>
      </c>
    </row>
    <row r="71" spans="3:45" ht="18" customHeight="1">
      <c r="D71" s="166">
        <f>$D70+1</f>
        <v>1</v>
      </c>
      <c r="E71" s="167"/>
      <c r="F71" s="167"/>
      <c r="G71" s="168"/>
      <c r="H71" s="46" t="str">
        <f ca="1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SUBSTITUTE(INDEX($H$46:$AQ$46, , MATCH($D71, $22:$22, 0)-7),"-","")</f>
        <v>異常</v>
      </c>
      <c r="AF71" s="117"/>
      <c r="AG71" s="118"/>
      <c r="AH71" s="171" t="s">
        <v>580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SUBSTITUTE(TEXT(INDEX($H$49:$AQ$49,1,$D71),"000000"),"-","")</f>
        <v>210101</v>
      </c>
    </row>
    <row r="72" spans="3:45" ht="54" customHeight="1">
      <c r="D72" s="166">
        <f t="shared" ref="D72:D75" si="1">$D71+1</f>
        <v>2</v>
      </c>
      <c r="E72" s="167"/>
      <c r="F72" s="167"/>
      <c r="G72" s="168"/>
      <c r="H72" s="46" t="str">
        <f t="shared" ref="H72:H74" ca="1" si="2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SUBSTITUTE(INDEX($H$46:$AQ$46, , MATCH($D72, $22:$22, 0)-7),"-","")</f>
        <v>正常</v>
      </c>
      <c r="AF72" s="117"/>
      <c r="AG72" s="118"/>
      <c r="AH72" s="171" t="s">
        <v>581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SUBSTITUTE(TEXT(INDEX($H$49:$AQ$49,1,$D72),"000000"),"-","")</f>
        <v>030001</v>
      </c>
    </row>
    <row r="73" spans="3:45" ht="54" customHeight="1">
      <c r="D73" s="166">
        <f t="shared" si="1"/>
        <v>3</v>
      </c>
      <c r="E73" s="167"/>
      <c r="F73" s="167"/>
      <c r="G73" s="168"/>
      <c r="H73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SUBSTITUTE(INDEX($H$46:$AQ$46, , MATCH($D73, $22:$22, 0)-7),"-","")</f>
        <v>異常</v>
      </c>
      <c r="AF73" s="117"/>
      <c r="AG73" s="118"/>
      <c r="AH73" s="171" t="s">
        <v>583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SUBSTITUTE(TEXT(INDEX($H$49:$AQ$49,1,$D73),"000000"),"-","")</f>
        <v>210102</v>
      </c>
    </row>
    <row r="74" spans="3:45" ht="54" customHeight="1">
      <c r="D74" s="166">
        <f t="shared" si="1"/>
        <v>4</v>
      </c>
      <c r="E74" s="167"/>
      <c r="F74" s="167"/>
      <c r="G74" s="168"/>
      <c r="H74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SUBSTITUTE(INDEX($H$46:$AQ$46, , MATCH($D74, $22:$22, 0)-7),"-","")</f>
        <v>異常</v>
      </c>
      <c r="AF74" s="117"/>
      <c r="AG74" s="118"/>
      <c r="AH74" s="171" t="s">
        <v>582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SUBSTITUTE(TEXT(INDEX($H$49:$AQ$49,1,$D74),"000000"),"-","")</f>
        <v>210103</v>
      </c>
    </row>
    <row r="75" spans="3:45" ht="18" customHeight="1">
      <c r="D75" s="166">
        <f t="shared" si="1"/>
        <v>5</v>
      </c>
      <c r="E75" s="167"/>
      <c r="F75" s="167"/>
      <c r="G75" s="168"/>
      <c r="H75" s="4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/>
      <c r="AF75" s="117"/>
      <c r="AG75" s="118"/>
      <c r="AH75" s="171"/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SUBSTITUTE(TEXT(INDEX($H$49:$AQ$49,1,$D75),"000000"),"-","")</f>
        <v/>
      </c>
    </row>
  </sheetData>
  <mergeCells count="235">
    <mergeCell ref="AQ58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AP58:AP61"/>
    <mergeCell ref="AE58:AE61"/>
    <mergeCell ref="AF58:AF61"/>
    <mergeCell ref="AG58:AG61"/>
    <mergeCell ref="AH58:AH61"/>
    <mergeCell ref="AI58:AI61"/>
    <mergeCell ref="AJ58:AJ61"/>
    <mergeCell ref="E31:G31"/>
    <mergeCell ref="E42:G42"/>
    <mergeCell ref="E38:G38"/>
    <mergeCell ref="U58:U61"/>
    <mergeCell ref="V58:V61"/>
    <mergeCell ref="W58:W61"/>
    <mergeCell ref="X58:X61"/>
    <mergeCell ref="AK58:AK61"/>
    <mergeCell ref="AL58:AL61"/>
    <mergeCell ref="AM58:AM61"/>
    <mergeCell ref="AN58:AN61"/>
    <mergeCell ref="AO58:AO61"/>
    <mergeCell ref="M58:M61"/>
    <mergeCell ref="N58:N61"/>
    <mergeCell ref="O58:O61"/>
    <mergeCell ref="P58:P61"/>
    <mergeCell ref="Q58:Q61"/>
    <mergeCell ref="R58:R61"/>
    <mergeCell ref="AN55:AN57"/>
    <mergeCell ref="AO55:AO57"/>
    <mergeCell ref="AP55:AP57"/>
    <mergeCell ref="AA55:AA57"/>
    <mergeCell ref="P55:P57"/>
    <mergeCell ref="Q55:Q57"/>
    <mergeCell ref="R55:R57"/>
    <mergeCell ref="S55:S57"/>
    <mergeCell ref="T55:T57"/>
    <mergeCell ref="U55:U57"/>
    <mergeCell ref="Y58:Y61"/>
    <mergeCell ref="Z58:Z61"/>
    <mergeCell ref="AA58:AA61"/>
    <mergeCell ref="AB58:AB61"/>
    <mergeCell ref="AC58:AC61"/>
    <mergeCell ref="AD58:AD61"/>
    <mergeCell ref="S58:S61"/>
    <mergeCell ref="T58:T61"/>
    <mergeCell ref="AQ55:AQ57"/>
    <mergeCell ref="D58:G61"/>
    <mergeCell ref="H58:H61"/>
    <mergeCell ref="I58:I61"/>
    <mergeCell ref="J58:J61"/>
    <mergeCell ref="K58:K61"/>
    <mergeCell ref="L58:L61"/>
    <mergeCell ref="AH55:AH57"/>
    <mergeCell ref="AI55:AI57"/>
    <mergeCell ref="AJ55:AJ57"/>
    <mergeCell ref="AK55:AK57"/>
    <mergeCell ref="AL55:AL57"/>
    <mergeCell ref="AM55:AM57"/>
    <mergeCell ref="AB55:AB57"/>
    <mergeCell ref="AC55:AC57"/>
    <mergeCell ref="AD55:AD57"/>
    <mergeCell ref="AE55:AE57"/>
    <mergeCell ref="AF55:AF57"/>
    <mergeCell ref="AG55:AG57"/>
    <mergeCell ref="V55:V57"/>
    <mergeCell ref="W55:W57"/>
    <mergeCell ref="X55:X57"/>
    <mergeCell ref="Y55:Y57"/>
    <mergeCell ref="Z55:Z57"/>
    <mergeCell ref="AQ49:AQ53"/>
    <mergeCell ref="D55:G57"/>
    <mergeCell ref="H55:H57"/>
    <mergeCell ref="I55:I57"/>
    <mergeCell ref="J55:J57"/>
    <mergeCell ref="K55:K57"/>
    <mergeCell ref="L55:L57"/>
    <mergeCell ref="M55:M57"/>
    <mergeCell ref="N55:N57"/>
    <mergeCell ref="O55:O57"/>
    <mergeCell ref="AK49:AK53"/>
    <mergeCell ref="AL49:AL53"/>
    <mergeCell ref="AM49:AM53"/>
    <mergeCell ref="AN49:AN53"/>
    <mergeCell ref="AO49:AO53"/>
    <mergeCell ref="AP49:AP53"/>
    <mergeCell ref="AE49:AE53"/>
    <mergeCell ref="AF49:AF53"/>
    <mergeCell ref="AG49:AG53"/>
    <mergeCell ref="AH49:AH53"/>
    <mergeCell ref="AI49:AI53"/>
    <mergeCell ref="AJ49:AJ53"/>
    <mergeCell ref="Y49:Y53"/>
    <mergeCell ref="Z49:Z53"/>
    <mergeCell ref="AA49:AA53"/>
    <mergeCell ref="AB49:AB53"/>
    <mergeCell ref="AC49:AC53"/>
    <mergeCell ref="AD49:AD53"/>
    <mergeCell ref="S49:S53"/>
    <mergeCell ref="T49:T53"/>
    <mergeCell ref="U49:U53"/>
    <mergeCell ref="V49:V53"/>
    <mergeCell ref="W49:W53"/>
    <mergeCell ref="X49:X53"/>
    <mergeCell ref="M49:M53"/>
    <mergeCell ref="N49:N53"/>
    <mergeCell ref="O49:O53"/>
    <mergeCell ref="P49:P53"/>
    <mergeCell ref="Q49:Q53"/>
    <mergeCell ref="R49:R53"/>
    <mergeCell ref="D49:G53"/>
    <mergeCell ref="H49:H53"/>
    <mergeCell ref="I49:I53"/>
    <mergeCell ref="J49:J53"/>
    <mergeCell ref="K49:K53"/>
    <mergeCell ref="L49:L53"/>
    <mergeCell ref="AL46:AL48"/>
    <mergeCell ref="AM46:AM48"/>
    <mergeCell ref="AN46:AN48"/>
    <mergeCell ref="AO46:AO48"/>
    <mergeCell ref="AP46:AP48"/>
    <mergeCell ref="AQ46:AQ48"/>
    <mergeCell ref="AF46:AF48"/>
    <mergeCell ref="AG46:AG48"/>
    <mergeCell ref="AH46:AH48"/>
    <mergeCell ref="AI46:AI48"/>
    <mergeCell ref="AJ46:AJ48"/>
    <mergeCell ref="AK46:AK48"/>
    <mergeCell ref="Z46:Z48"/>
    <mergeCell ref="AA46:AA48"/>
    <mergeCell ref="AB46:AB48"/>
    <mergeCell ref="AC46:AC48"/>
    <mergeCell ref="AD46:AD48"/>
    <mergeCell ref="AE46:AE48"/>
    <mergeCell ref="T46:T48"/>
    <mergeCell ref="U46:U48"/>
    <mergeCell ref="V46:V48"/>
    <mergeCell ref="W46:W48"/>
    <mergeCell ref="X46:X48"/>
    <mergeCell ref="Y46:Y48"/>
    <mergeCell ref="O46:O48"/>
    <mergeCell ref="P46:P48"/>
    <mergeCell ref="Q46:Q48"/>
    <mergeCell ref="R46:R48"/>
    <mergeCell ref="S46:S48"/>
    <mergeCell ref="H46:H48"/>
    <mergeCell ref="I46:I48"/>
    <mergeCell ref="J46:J48"/>
    <mergeCell ref="K46:K48"/>
    <mergeCell ref="L46:L48"/>
    <mergeCell ref="M46:M48"/>
    <mergeCell ref="D46:G48"/>
    <mergeCell ref="E36:G36"/>
    <mergeCell ref="E37:G37"/>
    <mergeCell ref="E39:G39"/>
    <mergeCell ref="E41:G41"/>
    <mergeCell ref="E43:G43"/>
    <mergeCell ref="AQ22:AQ24"/>
    <mergeCell ref="E32:G32"/>
    <mergeCell ref="E33:G33"/>
    <mergeCell ref="E34:G34"/>
    <mergeCell ref="E35:G35"/>
    <mergeCell ref="E27:G27"/>
    <mergeCell ref="E28:G28"/>
    <mergeCell ref="E29:G29"/>
    <mergeCell ref="E30:G30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N46:N48"/>
    <mergeCell ref="AI22:AI24"/>
    <mergeCell ref="AJ22:AJ24"/>
    <mergeCell ref="Y22:Y24"/>
    <mergeCell ref="Z22:Z24"/>
    <mergeCell ref="AA22:AA24"/>
    <mergeCell ref="AB22:AB24"/>
    <mergeCell ref="AC22:AC24"/>
    <mergeCell ref="AD22:AD24"/>
    <mergeCell ref="E44:G44"/>
    <mergeCell ref="E26:G26"/>
    <mergeCell ref="X22:X24"/>
    <mergeCell ref="M22:M24"/>
    <mergeCell ref="N22:N24"/>
    <mergeCell ref="O22:O24"/>
    <mergeCell ref="P22:P24"/>
    <mergeCell ref="Q22:Q24"/>
    <mergeCell ref="R22:R24"/>
    <mergeCell ref="AG22:AG24"/>
    <mergeCell ref="AH22:AH24"/>
    <mergeCell ref="D22:G24"/>
    <mergeCell ref="H22:H24"/>
    <mergeCell ref="I22:I24"/>
    <mergeCell ref="J22:J24"/>
    <mergeCell ref="K22:K24"/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</mergeCells>
  <phoneticPr fontId="1" type="noConversion"/>
  <dataValidations disablePrompts="1" count="1">
    <dataValidation type="list" allowBlank="1" showInputMessage="1" showErrorMessage="1" sqref="H55:AQ57 H46:AQ48" xr:uid="{EA28BB74-7826-3B41-8F95-1361EC7BE20E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299"/>
  <sheetViews>
    <sheetView view="pageBreakPreview" topLeftCell="B15" zoomScaleNormal="100" zoomScaleSheetLayoutView="100" workbookViewId="0">
      <selection activeCell="X31" sqref="X31:AP32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設定ファイル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49</v>
      </c>
    </row>
    <row r="7" spans="2:43" ht="18" customHeight="1">
      <c r="C7" s="5" t="s">
        <v>29</v>
      </c>
      <c r="D7" s="5" t="s">
        <v>50</v>
      </c>
      <c r="H7" s="5" t="s">
        <v>51</v>
      </c>
    </row>
    <row r="9" spans="2:43" ht="18" customHeight="1">
      <c r="C9" s="5" t="s">
        <v>28</v>
      </c>
      <c r="D9" s="5" t="s">
        <v>59</v>
      </c>
    </row>
    <row r="11" spans="2:43" ht="18" customHeight="1">
      <c r="D11" s="109"/>
      <c r="E11" s="110"/>
      <c r="F11" s="111" t="s">
        <v>60</v>
      </c>
      <c r="G11" s="112"/>
      <c r="H11" s="112"/>
      <c r="I11" s="113"/>
      <c r="J11" s="107" t="s">
        <v>61</v>
      </c>
      <c r="K11" s="107"/>
      <c r="L11" s="107"/>
      <c r="M11" s="107"/>
      <c r="N11" s="107" t="s">
        <v>123</v>
      </c>
      <c r="O11" s="107"/>
      <c r="P11" s="107"/>
      <c r="Q11" s="107"/>
      <c r="R11" s="107"/>
    </row>
    <row r="12" spans="2:43" ht="18" customHeight="1">
      <c r="D12" s="114" t="s">
        <v>62</v>
      </c>
      <c r="E12" s="115"/>
      <c r="F12" s="116" t="s">
        <v>66</v>
      </c>
      <c r="G12" s="117"/>
      <c r="H12" s="117"/>
      <c r="I12" s="118"/>
      <c r="J12" s="108" t="s">
        <v>63</v>
      </c>
      <c r="K12" s="108"/>
      <c r="L12" s="108"/>
      <c r="M12" s="108"/>
      <c r="N12" s="108" t="s">
        <v>246</v>
      </c>
      <c r="O12" s="108"/>
      <c r="P12" s="108"/>
      <c r="Q12" s="108"/>
      <c r="R12" s="108"/>
    </row>
    <row r="14" spans="2:43" ht="18" customHeight="1">
      <c r="C14" s="5" t="s">
        <v>30</v>
      </c>
      <c r="D14" s="5" t="s">
        <v>361</v>
      </c>
    </row>
    <row r="16" spans="2:43" ht="18" customHeight="1">
      <c r="D16" s="50" t="s">
        <v>75</v>
      </c>
      <c r="E16" s="102" t="s">
        <v>57</v>
      </c>
      <c r="F16" s="103"/>
      <c r="G16" s="103"/>
      <c r="H16" s="103"/>
      <c r="I16" s="103"/>
      <c r="J16" s="103"/>
      <c r="K16" s="103"/>
      <c r="L16" s="104"/>
      <c r="M16" s="102" t="s">
        <v>58</v>
      </c>
      <c r="N16" s="103"/>
      <c r="O16" s="103"/>
      <c r="P16" s="103"/>
      <c r="Q16" s="103"/>
      <c r="R16" s="103"/>
      <c r="S16" s="103"/>
      <c r="T16" s="103"/>
      <c r="U16" s="103"/>
      <c r="V16" s="103"/>
      <c r="W16" s="104"/>
      <c r="X16" s="102" t="s">
        <v>82</v>
      </c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4"/>
    </row>
    <row r="17" spans="4:42" ht="18" customHeight="1">
      <c r="D17" s="105">
        <f>1</f>
        <v>1</v>
      </c>
      <c r="E17" s="84" t="s">
        <v>109</v>
      </c>
      <c r="F17" s="97"/>
      <c r="G17" s="97"/>
      <c r="H17" s="97"/>
      <c r="I17" s="97"/>
      <c r="J17" s="97"/>
      <c r="K17" s="97"/>
      <c r="L17" s="98"/>
      <c r="M17" s="84" t="s">
        <v>654</v>
      </c>
      <c r="N17" s="97"/>
      <c r="O17" s="97"/>
      <c r="P17" s="97"/>
      <c r="Q17" s="97"/>
      <c r="R17" s="97"/>
      <c r="S17" s="97"/>
      <c r="T17" s="97"/>
      <c r="U17" s="97"/>
      <c r="V17" s="97"/>
      <c r="W17" s="98"/>
      <c r="X17" s="95" t="s">
        <v>120</v>
      </c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6"/>
    </row>
    <row r="18" spans="4:42" ht="18" customHeight="1">
      <c r="D18" s="105"/>
      <c r="E18" s="99"/>
      <c r="F18" s="100"/>
      <c r="G18" s="100"/>
      <c r="H18" s="100"/>
      <c r="I18" s="100"/>
      <c r="J18" s="100"/>
      <c r="K18" s="100"/>
      <c r="L18" s="101"/>
      <c r="M18" s="99"/>
      <c r="N18" s="100"/>
      <c r="O18" s="100"/>
      <c r="P18" s="100"/>
      <c r="Q18" s="100"/>
      <c r="R18" s="100"/>
      <c r="S18" s="100"/>
      <c r="T18" s="100"/>
      <c r="U18" s="100"/>
      <c r="V18" s="100"/>
      <c r="W18" s="101"/>
      <c r="X18" s="90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2"/>
    </row>
    <row r="19" spans="4:42" ht="18" customHeight="1">
      <c r="D19" s="93">
        <f>$D17+1</f>
        <v>2</v>
      </c>
      <c r="E19" s="84" t="s">
        <v>110</v>
      </c>
      <c r="F19" s="97"/>
      <c r="G19" s="97"/>
      <c r="H19" s="97"/>
      <c r="I19" s="97"/>
      <c r="J19" s="97"/>
      <c r="K19" s="97"/>
      <c r="L19" s="98"/>
      <c r="M19" s="84" t="s">
        <v>655</v>
      </c>
      <c r="N19" s="97"/>
      <c r="O19" s="97"/>
      <c r="P19" s="97"/>
      <c r="Q19" s="97"/>
      <c r="R19" s="97"/>
      <c r="S19" s="97"/>
      <c r="T19" s="97"/>
      <c r="U19" s="97"/>
      <c r="V19" s="97"/>
      <c r="W19" s="98"/>
      <c r="X19" s="84" t="s">
        <v>121</v>
      </c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6"/>
    </row>
    <row r="20" spans="4:42" ht="18" customHeight="1">
      <c r="D20" s="94"/>
      <c r="E20" s="99"/>
      <c r="F20" s="100"/>
      <c r="G20" s="100"/>
      <c r="H20" s="100"/>
      <c r="I20" s="100"/>
      <c r="J20" s="100"/>
      <c r="K20" s="100"/>
      <c r="L20" s="101"/>
      <c r="M20" s="99"/>
      <c r="N20" s="100"/>
      <c r="O20" s="100"/>
      <c r="P20" s="100"/>
      <c r="Q20" s="100"/>
      <c r="R20" s="100"/>
      <c r="S20" s="100"/>
      <c r="T20" s="100"/>
      <c r="U20" s="100"/>
      <c r="V20" s="100"/>
      <c r="W20" s="101"/>
      <c r="X20" s="90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2"/>
    </row>
    <row r="21" spans="4:42" ht="18" customHeight="1">
      <c r="D21" s="93">
        <f>$D19+1</f>
        <v>3</v>
      </c>
      <c r="E21" s="84" t="s">
        <v>111</v>
      </c>
      <c r="F21" s="97"/>
      <c r="G21" s="97"/>
      <c r="H21" s="97"/>
      <c r="I21" s="97"/>
      <c r="J21" s="97"/>
      <c r="K21" s="97"/>
      <c r="L21" s="98"/>
      <c r="M21" s="84" t="s">
        <v>910</v>
      </c>
      <c r="N21" s="97"/>
      <c r="O21" s="97"/>
      <c r="P21" s="97"/>
      <c r="Q21" s="97"/>
      <c r="R21" s="97"/>
      <c r="S21" s="97"/>
      <c r="T21" s="97"/>
      <c r="U21" s="97"/>
      <c r="V21" s="97"/>
      <c r="W21" s="98"/>
      <c r="X21" s="84" t="s">
        <v>909</v>
      </c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6"/>
    </row>
    <row r="22" spans="4:42" ht="18" customHeight="1">
      <c r="D22" s="122"/>
      <c r="E22" s="87"/>
      <c r="F22" s="204"/>
      <c r="G22" s="204"/>
      <c r="H22" s="204"/>
      <c r="I22" s="204"/>
      <c r="J22" s="204"/>
      <c r="K22" s="204"/>
      <c r="L22" s="127"/>
      <c r="M22" s="87"/>
      <c r="N22" s="204"/>
      <c r="O22" s="204"/>
      <c r="P22" s="204"/>
      <c r="Q22" s="204"/>
      <c r="R22" s="204"/>
      <c r="S22" s="204"/>
      <c r="T22" s="204"/>
      <c r="U22" s="204"/>
      <c r="V22" s="204"/>
      <c r="W22" s="127"/>
      <c r="X22" s="87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89"/>
    </row>
    <row r="23" spans="4:42" ht="18" customHeight="1">
      <c r="D23" s="122"/>
      <c r="E23" s="87"/>
      <c r="F23" s="204"/>
      <c r="G23" s="204"/>
      <c r="H23" s="204"/>
      <c r="I23" s="204"/>
      <c r="J23" s="204"/>
      <c r="K23" s="204"/>
      <c r="L23" s="127"/>
      <c r="M23" s="87"/>
      <c r="N23" s="204"/>
      <c r="O23" s="204"/>
      <c r="P23" s="204"/>
      <c r="Q23" s="204"/>
      <c r="R23" s="204"/>
      <c r="S23" s="204"/>
      <c r="T23" s="204"/>
      <c r="U23" s="204"/>
      <c r="V23" s="204"/>
      <c r="W23" s="127"/>
      <c r="X23" s="87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89"/>
    </row>
    <row r="24" spans="4:42" ht="18" customHeight="1">
      <c r="D24" s="94"/>
      <c r="E24" s="99"/>
      <c r="F24" s="100"/>
      <c r="G24" s="100"/>
      <c r="H24" s="100"/>
      <c r="I24" s="100"/>
      <c r="J24" s="100"/>
      <c r="K24" s="100"/>
      <c r="L24" s="101"/>
      <c r="M24" s="99"/>
      <c r="N24" s="100"/>
      <c r="O24" s="100"/>
      <c r="P24" s="100"/>
      <c r="Q24" s="100"/>
      <c r="R24" s="100"/>
      <c r="S24" s="100"/>
      <c r="T24" s="100"/>
      <c r="U24" s="100"/>
      <c r="V24" s="100"/>
      <c r="W24" s="101"/>
      <c r="X24" s="90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2"/>
    </row>
    <row r="25" spans="4:42" ht="18" customHeight="1">
      <c r="D25" s="93">
        <f>$D21+1</f>
        <v>4</v>
      </c>
      <c r="E25" s="84" t="s">
        <v>844</v>
      </c>
      <c r="F25" s="97"/>
      <c r="G25" s="97"/>
      <c r="H25" s="97"/>
      <c r="I25" s="97"/>
      <c r="J25" s="97"/>
      <c r="K25" s="97"/>
      <c r="L25" s="98"/>
      <c r="M25" s="84" t="s">
        <v>845</v>
      </c>
      <c r="N25" s="97"/>
      <c r="O25" s="97"/>
      <c r="P25" s="97"/>
      <c r="Q25" s="97"/>
      <c r="R25" s="97"/>
      <c r="S25" s="97"/>
      <c r="T25" s="97"/>
      <c r="U25" s="97"/>
      <c r="V25" s="97"/>
      <c r="W25" s="98"/>
      <c r="X25" s="84" t="s">
        <v>848</v>
      </c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6"/>
    </row>
    <row r="26" spans="4:42" ht="18" customHeight="1">
      <c r="D26" s="122"/>
      <c r="E26" s="87"/>
      <c r="F26" s="204"/>
      <c r="G26" s="204"/>
      <c r="H26" s="204"/>
      <c r="I26" s="204"/>
      <c r="J26" s="204"/>
      <c r="K26" s="204"/>
      <c r="L26" s="127"/>
      <c r="M26" s="87"/>
      <c r="N26" s="204"/>
      <c r="O26" s="204"/>
      <c r="P26" s="204"/>
      <c r="Q26" s="204"/>
      <c r="R26" s="204"/>
      <c r="S26" s="204"/>
      <c r="T26" s="204"/>
      <c r="U26" s="204"/>
      <c r="V26" s="204"/>
      <c r="W26" s="127"/>
      <c r="X26" s="87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89"/>
    </row>
    <row r="27" spans="4:42" ht="18" customHeight="1">
      <c r="D27" s="122"/>
      <c r="E27" s="87"/>
      <c r="F27" s="204"/>
      <c r="G27" s="204"/>
      <c r="H27" s="204"/>
      <c r="I27" s="204"/>
      <c r="J27" s="204"/>
      <c r="K27" s="204"/>
      <c r="L27" s="127"/>
      <c r="M27" s="87"/>
      <c r="N27" s="204"/>
      <c r="O27" s="204"/>
      <c r="P27" s="204"/>
      <c r="Q27" s="204"/>
      <c r="R27" s="204"/>
      <c r="S27" s="204"/>
      <c r="T27" s="204"/>
      <c r="U27" s="204"/>
      <c r="V27" s="204"/>
      <c r="W27" s="127"/>
      <c r="X27" s="87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89"/>
    </row>
    <row r="28" spans="4:42" ht="18" customHeight="1">
      <c r="D28" s="94"/>
      <c r="E28" s="99"/>
      <c r="F28" s="100"/>
      <c r="G28" s="100"/>
      <c r="H28" s="100"/>
      <c r="I28" s="100"/>
      <c r="J28" s="100"/>
      <c r="K28" s="100"/>
      <c r="L28" s="101"/>
      <c r="M28" s="99"/>
      <c r="N28" s="100"/>
      <c r="O28" s="100"/>
      <c r="P28" s="100"/>
      <c r="Q28" s="100"/>
      <c r="R28" s="100"/>
      <c r="S28" s="100"/>
      <c r="T28" s="100"/>
      <c r="U28" s="100"/>
      <c r="V28" s="100"/>
      <c r="W28" s="101"/>
      <c r="X28" s="90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2"/>
    </row>
    <row r="29" spans="4:42" ht="18" customHeight="1">
      <c r="D29" s="93">
        <f>$D25+1</f>
        <v>5</v>
      </c>
      <c r="E29" s="84" t="s">
        <v>652</v>
      </c>
      <c r="F29" s="97"/>
      <c r="G29" s="97"/>
      <c r="H29" s="97"/>
      <c r="I29" s="97"/>
      <c r="J29" s="97"/>
      <c r="K29" s="97"/>
      <c r="L29" s="98"/>
      <c r="M29" s="84" t="s">
        <v>809</v>
      </c>
      <c r="N29" s="97"/>
      <c r="O29" s="97"/>
      <c r="P29" s="97"/>
      <c r="Q29" s="97"/>
      <c r="R29" s="97"/>
      <c r="S29" s="97"/>
      <c r="T29" s="97"/>
      <c r="U29" s="97"/>
      <c r="V29" s="97"/>
      <c r="W29" s="98"/>
      <c r="X29" s="84" t="s">
        <v>811</v>
      </c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6"/>
    </row>
    <row r="30" spans="4:42" ht="18" customHeight="1">
      <c r="D30" s="94"/>
      <c r="E30" s="99"/>
      <c r="F30" s="100"/>
      <c r="G30" s="100"/>
      <c r="H30" s="100"/>
      <c r="I30" s="100"/>
      <c r="J30" s="100"/>
      <c r="K30" s="100"/>
      <c r="L30" s="101"/>
      <c r="M30" s="99"/>
      <c r="N30" s="100"/>
      <c r="O30" s="100"/>
      <c r="P30" s="100"/>
      <c r="Q30" s="100"/>
      <c r="R30" s="100"/>
      <c r="S30" s="100"/>
      <c r="T30" s="100"/>
      <c r="U30" s="100"/>
      <c r="V30" s="100"/>
      <c r="W30" s="101"/>
      <c r="X30" s="90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2"/>
    </row>
    <row r="31" spans="4:42" ht="18" customHeight="1">
      <c r="D31" s="93">
        <f>$D29+1</f>
        <v>6</v>
      </c>
      <c r="E31" s="84" t="s">
        <v>757</v>
      </c>
      <c r="F31" s="97"/>
      <c r="G31" s="97"/>
      <c r="H31" s="97"/>
      <c r="I31" s="97"/>
      <c r="J31" s="97"/>
      <c r="K31" s="97"/>
      <c r="L31" s="98"/>
      <c r="M31" s="84" t="s">
        <v>756</v>
      </c>
      <c r="N31" s="97"/>
      <c r="O31" s="97"/>
      <c r="P31" s="97"/>
      <c r="Q31" s="97"/>
      <c r="R31" s="97"/>
      <c r="S31" s="97"/>
      <c r="T31" s="97"/>
      <c r="U31" s="97"/>
      <c r="V31" s="97"/>
      <c r="W31" s="98"/>
      <c r="X31" s="84" t="s">
        <v>771</v>
      </c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6"/>
    </row>
    <row r="32" spans="4:42" ht="18" customHeight="1">
      <c r="D32" s="94"/>
      <c r="E32" s="99"/>
      <c r="F32" s="100"/>
      <c r="G32" s="100"/>
      <c r="H32" s="100"/>
      <c r="I32" s="100"/>
      <c r="J32" s="100"/>
      <c r="K32" s="100"/>
      <c r="L32" s="101"/>
      <c r="M32" s="99"/>
      <c r="N32" s="100"/>
      <c r="O32" s="100"/>
      <c r="P32" s="100"/>
      <c r="Q32" s="100"/>
      <c r="R32" s="100"/>
      <c r="S32" s="100"/>
      <c r="T32" s="100"/>
      <c r="U32" s="100"/>
      <c r="V32" s="100"/>
      <c r="W32" s="101"/>
      <c r="X32" s="90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2"/>
    </row>
    <row r="33" spans="3:42" ht="18" customHeight="1">
      <c r="D33" s="93">
        <f t="shared" ref="D33" si="0">$D31+1</f>
        <v>7</v>
      </c>
      <c r="E33" s="84" t="s">
        <v>112</v>
      </c>
      <c r="F33" s="97"/>
      <c r="G33" s="97"/>
      <c r="H33" s="97"/>
      <c r="I33" s="97"/>
      <c r="J33" s="97"/>
      <c r="K33" s="97"/>
      <c r="L33" s="98"/>
      <c r="M33" s="84" t="s">
        <v>656</v>
      </c>
      <c r="N33" s="97"/>
      <c r="O33" s="97"/>
      <c r="P33" s="97"/>
      <c r="Q33" s="97"/>
      <c r="R33" s="97"/>
      <c r="S33" s="97"/>
      <c r="T33" s="97"/>
      <c r="U33" s="97"/>
      <c r="V33" s="97"/>
      <c r="W33" s="98"/>
      <c r="X33" s="84" t="s">
        <v>717</v>
      </c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6"/>
    </row>
    <row r="34" spans="3:42" ht="18" customHeight="1">
      <c r="D34" s="94"/>
      <c r="E34" s="99"/>
      <c r="F34" s="100"/>
      <c r="G34" s="100"/>
      <c r="H34" s="100"/>
      <c r="I34" s="100"/>
      <c r="J34" s="100"/>
      <c r="K34" s="100"/>
      <c r="L34" s="101"/>
      <c r="M34" s="99"/>
      <c r="N34" s="100"/>
      <c r="O34" s="100"/>
      <c r="P34" s="100"/>
      <c r="Q34" s="100"/>
      <c r="R34" s="100"/>
      <c r="S34" s="100"/>
      <c r="T34" s="100"/>
      <c r="U34" s="100"/>
      <c r="V34" s="100"/>
      <c r="W34" s="101"/>
      <c r="X34" s="90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2"/>
    </row>
    <row r="35" spans="3:42" ht="18" customHeight="1">
      <c r="D35" s="93">
        <f t="shared" ref="D35" si="1">$D33+1</f>
        <v>8</v>
      </c>
      <c r="E35" s="84" t="s">
        <v>113</v>
      </c>
      <c r="F35" s="97"/>
      <c r="G35" s="97"/>
      <c r="H35" s="97"/>
      <c r="I35" s="97"/>
      <c r="J35" s="97"/>
      <c r="K35" s="97"/>
      <c r="L35" s="98"/>
      <c r="M35" s="84" t="s">
        <v>117</v>
      </c>
      <c r="N35" s="97"/>
      <c r="O35" s="97"/>
      <c r="P35" s="97"/>
      <c r="Q35" s="97"/>
      <c r="R35" s="97"/>
      <c r="S35" s="97"/>
      <c r="T35" s="97"/>
      <c r="U35" s="97"/>
      <c r="V35" s="97"/>
      <c r="W35" s="98"/>
      <c r="X35" s="84" t="s">
        <v>718</v>
      </c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6"/>
    </row>
    <row r="36" spans="3:42" ht="18" customHeight="1">
      <c r="D36" s="94"/>
      <c r="E36" s="99"/>
      <c r="F36" s="100"/>
      <c r="G36" s="100"/>
      <c r="H36" s="100"/>
      <c r="I36" s="100"/>
      <c r="J36" s="100"/>
      <c r="K36" s="100"/>
      <c r="L36" s="101"/>
      <c r="M36" s="99"/>
      <c r="N36" s="100"/>
      <c r="O36" s="100"/>
      <c r="P36" s="100"/>
      <c r="Q36" s="100"/>
      <c r="R36" s="100"/>
      <c r="S36" s="100"/>
      <c r="T36" s="100"/>
      <c r="U36" s="100"/>
      <c r="V36" s="100"/>
      <c r="W36" s="101"/>
      <c r="X36" s="90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2"/>
    </row>
    <row r="37" spans="3:42" ht="18" customHeight="1">
      <c r="D37" s="93">
        <f t="shared" ref="D37" si="2">$D35+1</f>
        <v>9</v>
      </c>
      <c r="E37" s="84" t="s">
        <v>114</v>
      </c>
      <c r="F37" s="97"/>
      <c r="G37" s="97"/>
      <c r="H37" s="97"/>
      <c r="I37" s="97"/>
      <c r="J37" s="97"/>
      <c r="K37" s="97"/>
      <c r="L37" s="98"/>
      <c r="M37" s="84" t="s">
        <v>118</v>
      </c>
      <c r="N37" s="97"/>
      <c r="O37" s="97"/>
      <c r="P37" s="97"/>
      <c r="Q37" s="97"/>
      <c r="R37" s="97"/>
      <c r="S37" s="97"/>
      <c r="T37" s="97"/>
      <c r="U37" s="97"/>
      <c r="V37" s="97"/>
      <c r="W37" s="98"/>
      <c r="X37" s="84" t="s">
        <v>754</v>
      </c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8"/>
    </row>
    <row r="38" spans="3:42" ht="18" customHeight="1">
      <c r="D38" s="94"/>
      <c r="E38" s="99"/>
      <c r="F38" s="100"/>
      <c r="G38" s="100"/>
      <c r="H38" s="100"/>
      <c r="I38" s="100"/>
      <c r="J38" s="100"/>
      <c r="K38" s="100"/>
      <c r="L38" s="101"/>
      <c r="M38" s="99"/>
      <c r="N38" s="100"/>
      <c r="O38" s="100"/>
      <c r="P38" s="100"/>
      <c r="Q38" s="100"/>
      <c r="R38" s="100"/>
      <c r="S38" s="100"/>
      <c r="T38" s="100"/>
      <c r="U38" s="100"/>
      <c r="V38" s="100"/>
      <c r="W38" s="101"/>
      <c r="X38" s="99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1"/>
    </row>
    <row r="39" spans="3:42" ht="18" customHeight="1">
      <c r="D39" s="93">
        <f t="shared" ref="D39" si="3">$D37+1</f>
        <v>10</v>
      </c>
      <c r="E39" s="84" t="s">
        <v>115</v>
      </c>
      <c r="F39" s="97"/>
      <c r="G39" s="97"/>
      <c r="H39" s="97"/>
      <c r="I39" s="97"/>
      <c r="J39" s="97"/>
      <c r="K39" s="97"/>
      <c r="L39" s="98"/>
      <c r="M39" s="84" t="s">
        <v>119</v>
      </c>
      <c r="N39" s="97"/>
      <c r="O39" s="97"/>
      <c r="P39" s="97"/>
      <c r="Q39" s="97"/>
      <c r="R39" s="97"/>
      <c r="S39" s="97"/>
      <c r="T39" s="97"/>
      <c r="U39" s="97"/>
      <c r="V39" s="97"/>
      <c r="W39" s="98"/>
      <c r="X39" s="84" t="s">
        <v>122</v>
      </c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6"/>
    </row>
    <row r="40" spans="3:42" ht="18" customHeight="1">
      <c r="D40" s="94"/>
      <c r="E40" s="99"/>
      <c r="F40" s="100"/>
      <c r="G40" s="100"/>
      <c r="H40" s="100"/>
      <c r="I40" s="100"/>
      <c r="J40" s="100"/>
      <c r="K40" s="100"/>
      <c r="L40" s="101"/>
      <c r="M40" s="99"/>
      <c r="N40" s="100"/>
      <c r="O40" s="100"/>
      <c r="P40" s="100"/>
      <c r="Q40" s="100"/>
      <c r="R40" s="100"/>
      <c r="S40" s="100"/>
      <c r="T40" s="100"/>
      <c r="U40" s="100"/>
      <c r="V40" s="100"/>
      <c r="W40" s="101"/>
      <c r="X40" s="90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2"/>
    </row>
    <row r="41" spans="3:42" ht="18" customHeight="1">
      <c r="D41" s="93">
        <f t="shared" ref="D41:D43" si="4">$D39+1</f>
        <v>11</v>
      </c>
      <c r="E41" s="84" t="s">
        <v>116</v>
      </c>
      <c r="F41" s="97"/>
      <c r="G41" s="97"/>
      <c r="H41" s="97"/>
      <c r="I41" s="97"/>
      <c r="J41" s="97"/>
      <c r="K41" s="97"/>
      <c r="L41" s="98"/>
      <c r="M41" s="84" t="s">
        <v>657</v>
      </c>
      <c r="N41" s="97"/>
      <c r="O41" s="97"/>
      <c r="P41" s="97"/>
      <c r="Q41" s="97"/>
      <c r="R41" s="97"/>
      <c r="S41" s="97"/>
      <c r="T41" s="97"/>
      <c r="U41" s="97"/>
      <c r="V41" s="97"/>
      <c r="W41" s="98"/>
      <c r="X41" s="84" t="s">
        <v>755</v>
      </c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6"/>
    </row>
    <row r="42" spans="3:42" ht="18" customHeight="1">
      <c r="D42" s="94"/>
      <c r="E42" s="99"/>
      <c r="F42" s="100"/>
      <c r="G42" s="100"/>
      <c r="H42" s="100"/>
      <c r="I42" s="100"/>
      <c r="J42" s="100"/>
      <c r="K42" s="100"/>
      <c r="L42" s="101"/>
      <c r="M42" s="99"/>
      <c r="N42" s="100"/>
      <c r="O42" s="100"/>
      <c r="P42" s="100"/>
      <c r="Q42" s="100"/>
      <c r="R42" s="100"/>
      <c r="S42" s="100"/>
      <c r="T42" s="100"/>
      <c r="U42" s="100"/>
      <c r="V42" s="100"/>
      <c r="W42" s="101"/>
      <c r="X42" s="90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2"/>
    </row>
    <row r="43" spans="3:42" ht="18" customHeight="1">
      <c r="D43" s="93">
        <f t="shared" si="4"/>
        <v>12</v>
      </c>
      <c r="E43" s="84" t="s">
        <v>818</v>
      </c>
      <c r="F43" s="97"/>
      <c r="G43" s="97"/>
      <c r="H43" s="97"/>
      <c r="I43" s="97"/>
      <c r="J43" s="97"/>
      <c r="K43" s="97"/>
      <c r="L43" s="98"/>
      <c r="M43" s="84" t="s">
        <v>820</v>
      </c>
      <c r="N43" s="97"/>
      <c r="O43" s="97"/>
      <c r="P43" s="97"/>
      <c r="Q43" s="97"/>
      <c r="R43" s="97"/>
      <c r="S43" s="97"/>
      <c r="T43" s="97"/>
      <c r="U43" s="97"/>
      <c r="V43" s="97"/>
      <c r="W43" s="98"/>
      <c r="X43" s="84" t="s">
        <v>822</v>
      </c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6"/>
    </row>
    <row r="44" spans="3:42" ht="18" customHeight="1">
      <c r="D44" s="94"/>
      <c r="E44" s="99"/>
      <c r="F44" s="100"/>
      <c r="G44" s="100"/>
      <c r="H44" s="100"/>
      <c r="I44" s="100"/>
      <c r="J44" s="100"/>
      <c r="K44" s="100"/>
      <c r="L44" s="101"/>
      <c r="M44" s="99"/>
      <c r="N44" s="100"/>
      <c r="O44" s="100"/>
      <c r="P44" s="100"/>
      <c r="Q44" s="100"/>
      <c r="R44" s="100"/>
      <c r="S44" s="100"/>
      <c r="T44" s="100"/>
      <c r="U44" s="100"/>
      <c r="V44" s="100"/>
      <c r="W44" s="101"/>
      <c r="X44" s="90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2"/>
    </row>
    <row r="46" spans="3:42" ht="17" customHeight="1">
      <c r="C46" s="5" t="s">
        <v>32</v>
      </c>
      <c r="D46" s="5" t="s">
        <v>161</v>
      </c>
    </row>
    <row r="47" spans="3:42" ht="17" customHeight="1">
      <c r="D47" s="19"/>
      <c r="E47" s="20"/>
    </row>
    <row r="48" spans="3:42" ht="18" customHeight="1">
      <c r="D48" s="51" t="s">
        <v>658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</row>
    <row r="49" spans="4:42" ht="18" customHeight="1">
      <c r="D49" s="51" t="s">
        <v>52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</row>
    <row r="50" spans="4:42" ht="18" customHeight="1">
      <c r="D50" s="52" t="s">
        <v>659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</row>
    <row r="51" spans="4:42" ht="18" customHeight="1">
      <c r="D51" s="51" t="s">
        <v>53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4:42" ht="18" customHeight="1">
      <c r="D52" s="51" t="s">
        <v>660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</row>
    <row r="53" spans="4:42" ht="18" customHeight="1">
      <c r="D53" s="52" t="s">
        <v>54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</row>
    <row r="54" spans="4:42" ht="18" customHeight="1">
      <c r="D54" s="52" t="s">
        <v>907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</row>
    <row r="55" spans="4:42" ht="18" customHeight="1">
      <c r="D55" s="52" t="s">
        <v>849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</row>
    <row r="56" spans="4:42" ht="18" customHeight="1">
      <c r="D56" s="52" t="s">
        <v>847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</row>
    <row r="57" spans="4:42" ht="18" customHeight="1">
      <c r="D57" s="52" t="s">
        <v>846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</row>
    <row r="58" spans="4:42" ht="18" customHeight="1">
      <c r="D58" s="52" t="s">
        <v>712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</row>
    <row r="59" spans="4:42" ht="18" customHeight="1">
      <c r="D59" s="52" t="s">
        <v>810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</row>
    <row r="60" spans="4:42" ht="18" customHeight="1">
      <c r="D60" s="52" t="s">
        <v>812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</row>
    <row r="61" spans="4:42" ht="18" customHeight="1">
      <c r="D61" s="52" t="s">
        <v>770</v>
      </c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</row>
    <row r="62" spans="4:42" ht="18" customHeight="1">
      <c r="D62" s="52" t="s">
        <v>758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</row>
    <row r="63" spans="4:42" ht="18" customHeight="1">
      <c r="D63" s="52" t="s">
        <v>813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</row>
    <row r="64" spans="4:42" ht="18" customHeight="1"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</row>
    <row r="65" spans="4:42" ht="18" customHeight="1">
      <c r="D65" s="51" t="s">
        <v>661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spans="4:42" ht="18" customHeight="1">
      <c r="D66" s="52" t="s">
        <v>753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</row>
    <row r="67" spans="4:42" ht="18" customHeight="1">
      <c r="D67" s="51" t="s">
        <v>662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</row>
    <row r="68" spans="4:42" ht="18" customHeight="1">
      <c r="D68" s="51" t="s">
        <v>716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</row>
    <row r="69" spans="4:42" ht="18" customHeight="1">
      <c r="D69" s="52" t="s">
        <v>752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</row>
    <row r="70" spans="4:42" ht="18" customHeight="1">
      <c r="D70" s="52" t="s">
        <v>663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</row>
    <row r="71" spans="4:42" ht="18" customHeight="1">
      <c r="D71" s="52" t="s">
        <v>713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</row>
    <row r="72" spans="4:42" ht="18" customHeight="1">
      <c r="D72" s="52" t="s">
        <v>751</v>
      </c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</row>
    <row r="73" spans="4:42" ht="18" customHeight="1">
      <c r="D73" s="52" t="s">
        <v>664</v>
      </c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</row>
    <row r="74" spans="4:42" ht="18" customHeight="1">
      <c r="D74" s="52" t="s">
        <v>714</v>
      </c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</row>
    <row r="75" spans="4:42" ht="18" customHeight="1">
      <c r="D75" s="51" t="s">
        <v>55</v>
      </c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</row>
    <row r="76" spans="4:42" ht="18" customHeight="1">
      <c r="D76" s="51" t="s">
        <v>715</v>
      </c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</row>
    <row r="77" spans="4:42" ht="18" customHeight="1">
      <c r="D77" s="51" t="s">
        <v>56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</row>
    <row r="78" spans="4:42" ht="18" customHeight="1"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</row>
    <row r="79" spans="4:42" ht="18" customHeight="1">
      <c r="D79" s="51" t="s">
        <v>665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</row>
    <row r="80" spans="4:42" ht="18" customHeight="1">
      <c r="D80" s="51" t="s">
        <v>720</v>
      </c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</row>
    <row r="81" spans="2:42" ht="18" customHeight="1">
      <c r="D81" s="51" t="s">
        <v>666</v>
      </c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</row>
    <row r="82" spans="2:42" ht="18" customHeight="1">
      <c r="D82" s="51" t="s">
        <v>719</v>
      </c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</row>
    <row r="83" spans="2:42" ht="18" customHeight="1">
      <c r="D83" s="51" t="s">
        <v>819</v>
      </c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</row>
    <row r="84" spans="2:42" ht="18" customHeight="1">
      <c r="D84" s="51" t="s">
        <v>821</v>
      </c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</row>
    <row r="85" spans="2:42" ht="18" customHeight="1">
      <c r="D85" s="51" t="s">
        <v>823</v>
      </c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</row>
    <row r="87" spans="2:42" ht="18" customHeight="1">
      <c r="B87" s="5" t="s">
        <v>26</v>
      </c>
      <c r="C87" s="5" t="s">
        <v>108</v>
      </c>
    </row>
    <row r="89" spans="2:42" ht="18" customHeight="1">
      <c r="C89" s="5" t="s">
        <v>29</v>
      </c>
      <c r="D89" s="5" t="s">
        <v>50</v>
      </c>
      <c r="I89" s="5" t="s">
        <v>107</v>
      </c>
    </row>
    <row r="91" spans="2:42" ht="18" customHeight="1">
      <c r="C91" s="5" t="s">
        <v>28</v>
      </c>
      <c r="D91" s="5" t="s">
        <v>59</v>
      </c>
    </row>
    <row r="93" spans="2:42" ht="18" customHeight="1">
      <c r="D93" s="106"/>
      <c r="E93" s="106"/>
      <c r="F93" s="107" t="s">
        <v>60</v>
      </c>
      <c r="G93" s="107"/>
      <c r="H93" s="107"/>
      <c r="I93" s="107"/>
      <c r="J93" s="107" t="s">
        <v>61</v>
      </c>
      <c r="K93" s="107"/>
      <c r="L93" s="107"/>
      <c r="M93" s="107"/>
      <c r="N93" s="107" t="s">
        <v>123</v>
      </c>
      <c r="O93" s="107"/>
      <c r="P93" s="107"/>
      <c r="Q93" s="107"/>
      <c r="R93" s="107"/>
    </row>
    <row r="94" spans="2:42" ht="18" customHeight="1">
      <c r="D94" s="105" t="s">
        <v>62</v>
      </c>
      <c r="E94" s="105"/>
      <c r="F94" s="108" t="s">
        <v>66</v>
      </c>
      <c r="G94" s="108"/>
      <c r="H94" s="108"/>
      <c r="I94" s="108"/>
      <c r="J94" s="108" t="s">
        <v>63</v>
      </c>
      <c r="K94" s="108"/>
      <c r="L94" s="108"/>
      <c r="M94" s="108"/>
      <c r="N94" s="108" t="s">
        <v>246</v>
      </c>
      <c r="O94" s="108"/>
      <c r="P94" s="108"/>
      <c r="Q94" s="108"/>
      <c r="R94" s="108"/>
    </row>
    <row r="96" spans="2:42" ht="18" customHeight="1">
      <c r="C96" s="5" t="s">
        <v>30</v>
      </c>
      <c r="D96" s="5" t="s">
        <v>361</v>
      </c>
    </row>
    <row r="98" spans="4:42" ht="18" customHeight="1">
      <c r="D98" s="50" t="s">
        <v>75</v>
      </c>
      <c r="E98" s="102" t="s">
        <v>57</v>
      </c>
      <c r="F98" s="103"/>
      <c r="G98" s="103"/>
      <c r="H98" s="103"/>
      <c r="I98" s="103"/>
      <c r="J98" s="103"/>
      <c r="K98" s="103"/>
      <c r="L98" s="104"/>
      <c r="M98" s="53" t="s">
        <v>58</v>
      </c>
      <c r="N98" s="54"/>
      <c r="O98" s="54"/>
      <c r="P98" s="54"/>
      <c r="Q98" s="54"/>
      <c r="R98" s="54"/>
      <c r="S98" s="54"/>
      <c r="T98" s="54"/>
      <c r="U98" s="54"/>
      <c r="V98" s="54"/>
      <c r="W98" s="55"/>
      <c r="X98" s="102" t="s">
        <v>82</v>
      </c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4"/>
    </row>
    <row r="99" spans="4:42" ht="18" customHeight="1">
      <c r="D99" s="105">
        <f>1</f>
        <v>1</v>
      </c>
      <c r="E99" s="95" t="s">
        <v>72</v>
      </c>
      <c r="F99" s="85"/>
      <c r="G99" s="85"/>
      <c r="H99" s="85"/>
      <c r="I99" s="85"/>
      <c r="J99" s="85"/>
      <c r="K99" s="85"/>
      <c r="L99" s="86"/>
      <c r="M99" s="95" t="s">
        <v>81</v>
      </c>
      <c r="N99" s="85"/>
      <c r="O99" s="85"/>
      <c r="P99" s="85"/>
      <c r="Q99" s="85"/>
      <c r="R99" s="85"/>
      <c r="S99" s="85"/>
      <c r="T99" s="85"/>
      <c r="U99" s="85"/>
      <c r="V99" s="85"/>
      <c r="W99" s="86"/>
      <c r="X99" s="95" t="s">
        <v>84</v>
      </c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6"/>
    </row>
    <row r="100" spans="4:42" ht="18" customHeight="1">
      <c r="D100" s="105"/>
      <c r="E100" s="90"/>
      <c r="F100" s="91"/>
      <c r="G100" s="91"/>
      <c r="H100" s="91"/>
      <c r="I100" s="91"/>
      <c r="J100" s="91"/>
      <c r="K100" s="91"/>
      <c r="L100" s="92"/>
      <c r="M100" s="90"/>
      <c r="N100" s="91"/>
      <c r="O100" s="91"/>
      <c r="P100" s="91"/>
      <c r="Q100" s="91"/>
      <c r="R100" s="91"/>
      <c r="S100" s="91"/>
      <c r="T100" s="91"/>
      <c r="U100" s="91"/>
      <c r="V100" s="91"/>
      <c r="W100" s="92"/>
      <c r="X100" s="90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2"/>
    </row>
    <row r="101" spans="4:42" ht="18" customHeight="1">
      <c r="D101" s="93">
        <f>$D99+1</f>
        <v>2</v>
      </c>
      <c r="E101" s="95" t="s">
        <v>73</v>
      </c>
      <c r="F101" s="85"/>
      <c r="G101" s="85"/>
      <c r="H101" s="85"/>
      <c r="I101" s="85"/>
      <c r="J101" s="85"/>
      <c r="K101" s="85"/>
      <c r="L101" s="86"/>
      <c r="M101" s="95" t="s">
        <v>667</v>
      </c>
      <c r="N101" s="85"/>
      <c r="O101" s="85"/>
      <c r="P101" s="85"/>
      <c r="Q101" s="85"/>
      <c r="R101" s="85"/>
      <c r="S101" s="85"/>
      <c r="T101" s="85"/>
      <c r="U101" s="85"/>
      <c r="V101" s="85"/>
      <c r="W101" s="86"/>
      <c r="X101" s="84" t="s">
        <v>87</v>
      </c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6"/>
    </row>
    <row r="102" spans="4:42" ht="18" customHeight="1">
      <c r="D102" s="94"/>
      <c r="E102" s="90"/>
      <c r="F102" s="91"/>
      <c r="G102" s="91"/>
      <c r="H102" s="91"/>
      <c r="I102" s="91"/>
      <c r="J102" s="91"/>
      <c r="K102" s="91"/>
      <c r="L102" s="92"/>
      <c r="M102" s="90"/>
      <c r="N102" s="91"/>
      <c r="O102" s="91"/>
      <c r="P102" s="91"/>
      <c r="Q102" s="91"/>
      <c r="R102" s="91"/>
      <c r="S102" s="91"/>
      <c r="T102" s="91"/>
      <c r="U102" s="91"/>
      <c r="V102" s="91"/>
      <c r="W102" s="92"/>
      <c r="X102" s="90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2"/>
    </row>
    <row r="103" spans="4:42" ht="18" customHeight="1">
      <c r="D103" s="93">
        <f>$D101+1</f>
        <v>3</v>
      </c>
      <c r="E103" s="95" t="s">
        <v>74</v>
      </c>
      <c r="F103" s="85"/>
      <c r="G103" s="85"/>
      <c r="H103" s="85"/>
      <c r="I103" s="85"/>
      <c r="J103" s="85"/>
      <c r="K103" s="85"/>
      <c r="L103" s="86"/>
      <c r="M103" s="95" t="s">
        <v>668</v>
      </c>
      <c r="N103" s="85"/>
      <c r="O103" s="85"/>
      <c r="P103" s="85"/>
      <c r="Q103" s="85"/>
      <c r="R103" s="85"/>
      <c r="S103" s="85"/>
      <c r="T103" s="85"/>
      <c r="U103" s="85"/>
      <c r="V103" s="85"/>
      <c r="W103" s="86"/>
      <c r="X103" s="84" t="s">
        <v>93</v>
      </c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6"/>
    </row>
    <row r="104" spans="4:42" ht="18" customHeight="1">
      <c r="D104" s="94"/>
      <c r="E104" s="90"/>
      <c r="F104" s="91"/>
      <c r="G104" s="91"/>
      <c r="H104" s="91"/>
      <c r="I104" s="91"/>
      <c r="J104" s="91"/>
      <c r="K104" s="91"/>
      <c r="L104" s="92"/>
      <c r="M104" s="90"/>
      <c r="N104" s="91"/>
      <c r="O104" s="91"/>
      <c r="P104" s="91"/>
      <c r="Q104" s="91"/>
      <c r="R104" s="91"/>
      <c r="S104" s="91"/>
      <c r="T104" s="91"/>
      <c r="U104" s="91"/>
      <c r="V104" s="91"/>
      <c r="W104" s="92"/>
      <c r="X104" s="90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2"/>
    </row>
    <row r="105" spans="4:42" ht="18" customHeight="1">
      <c r="D105" s="93">
        <f>$D103+1</f>
        <v>4</v>
      </c>
      <c r="E105" s="95" t="s">
        <v>76</v>
      </c>
      <c r="F105" s="85"/>
      <c r="G105" s="85"/>
      <c r="H105" s="85"/>
      <c r="I105" s="85"/>
      <c r="J105" s="85"/>
      <c r="K105" s="85"/>
      <c r="L105" s="86"/>
      <c r="M105" s="95" t="s">
        <v>669</v>
      </c>
      <c r="N105" s="85"/>
      <c r="O105" s="85"/>
      <c r="P105" s="85"/>
      <c r="Q105" s="85"/>
      <c r="R105" s="85"/>
      <c r="S105" s="85"/>
      <c r="T105" s="85"/>
      <c r="U105" s="85"/>
      <c r="V105" s="85"/>
      <c r="W105" s="86"/>
      <c r="X105" s="84" t="s">
        <v>86</v>
      </c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6"/>
    </row>
    <row r="106" spans="4:42" ht="18" customHeight="1">
      <c r="D106" s="122"/>
      <c r="E106" s="96"/>
      <c r="F106" s="88"/>
      <c r="G106" s="88"/>
      <c r="H106" s="88"/>
      <c r="I106" s="88"/>
      <c r="J106" s="88"/>
      <c r="K106" s="88"/>
      <c r="L106" s="89"/>
      <c r="M106" s="96"/>
      <c r="N106" s="88"/>
      <c r="O106" s="88"/>
      <c r="P106" s="88"/>
      <c r="Q106" s="88"/>
      <c r="R106" s="88"/>
      <c r="S106" s="88"/>
      <c r="T106" s="88"/>
      <c r="U106" s="88"/>
      <c r="V106" s="88"/>
      <c r="W106" s="89"/>
      <c r="X106" s="87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9"/>
    </row>
    <row r="107" spans="4:42" ht="18" customHeight="1">
      <c r="D107" s="94"/>
      <c r="E107" s="90"/>
      <c r="F107" s="91"/>
      <c r="G107" s="91"/>
      <c r="H107" s="91"/>
      <c r="I107" s="91"/>
      <c r="J107" s="91"/>
      <c r="K107" s="91"/>
      <c r="L107" s="92"/>
      <c r="M107" s="90"/>
      <c r="N107" s="91"/>
      <c r="O107" s="91"/>
      <c r="P107" s="91"/>
      <c r="Q107" s="91"/>
      <c r="R107" s="91"/>
      <c r="S107" s="91"/>
      <c r="T107" s="91"/>
      <c r="U107" s="91"/>
      <c r="V107" s="91"/>
      <c r="W107" s="92"/>
      <c r="X107" s="90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2"/>
    </row>
    <row r="108" spans="4:42" ht="18" customHeight="1">
      <c r="D108" s="93">
        <f>$D105+1</f>
        <v>5</v>
      </c>
      <c r="E108" s="95" t="s">
        <v>77</v>
      </c>
      <c r="F108" s="85"/>
      <c r="G108" s="85"/>
      <c r="H108" s="85"/>
      <c r="I108" s="85"/>
      <c r="J108" s="85"/>
      <c r="K108" s="85"/>
      <c r="L108" s="86"/>
      <c r="M108" s="95" t="s">
        <v>670</v>
      </c>
      <c r="N108" s="85"/>
      <c r="O108" s="85"/>
      <c r="P108" s="85"/>
      <c r="Q108" s="85"/>
      <c r="R108" s="85"/>
      <c r="S108" s="85"/>
      <c r="T108" s="85"/>
      <c r="U108" s="85"/>
      <c r="V108" s="85"/>
      <c r="W108" s="86"/>
      <c r="X108" s="84" t="s">
        <v>88</v>
      </c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6"/>
    </row>
    <row r="109" spans="4:42" ht="18" customHeight="1">
      <c r="D109" s="94"/>
      <c r="E109" s="90"/>
      <c r="F109" s="91"/>
      <c r="G109" s="91"/>
      <c r="H109" s="91"/>
      <c r="I109" s="91"/>
      <c r="J109" s="91"/>
      <c r="K109" s="91"/>
      <c r="L109" s="92"/>
      <c r="M109" s="90"/>
      <c r="N109" s="91"/>
      <c r="O109" s="91"/>
      <c r="P109" s="91"/>
      <c r="Q109" s="91"/>
      <c r="R109" s="91"/>
      <c r="S109" s="91"/>
      <c r="T109" s="91"/>
      <c r="U109" s="91"/>
      <c r="V109" s="91"/>
      <c r="W109" s="92"/>
      <c r="X109" s="90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2"/>
    </row>
    <row r="110" spans="4:42" ht="18" customHeight="1">
      <c r="D110" s="93">
        <f>$D108+1</f>
        <v>6</v>
      </c>
      <c r="E110" s="95" t="s">
        <v>78</v>
      </c>
      <c r="F110" s="85"/>
      <c r="G110" s="85"/>
      <c r="H110" s="85"/>
      <c r="I110" s="85"/>
      <c r="J110" s="85"/>
      <c r="K110" s="85"/>
      <c r="L110" s="86"/>
      <c r="M110" s="95" t="s">
        <v>671</v>
      </c>
      <c r="N110" s="85"/>
      <c r="O110" s="85"/>
      <c r="P110" s="85"/>
      <c r="Q110" s="85"/>
      <c r="R110" s="85"/>
      <c r="S110" s="85"/>
      <c r="T110" s="85"/>
      <c r="U110" s="85"/>
      <c r="V110" s="85"/>
      <c r="W110" s="86"/>
      <c r="X110" s="84" t="s">
        <v>89</v>
      </c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8"/>
    </row>
    <row r="111" spans="4:42" ht="18" customHeight="1">
      <c r="D111" s="94"/>
      <c r="E111" s="90"/>
      <c r="F111" s="91"/>
      <c r="G111" s="91"/>
      <c r="H111" s="91"/>
      <c r="I111" s="91"/>
      <c r="J111" s="91"/>
      <c r="K111" s="91"/>
      <c r="L111" s="92"/>
      <c r="M111" s="90"/>
      <c r="N111" s="91"/>
      <c r="O111" s="91"/>
      <c r="P111" s="91"/>
      <c r="Q111" s="91"/>
      <c r="R111" s="91"/>
      <c r="S111" s="91"/>
      <c r="T111" s="91"/>
      <c r="U111" s="91"/>
      <c r="V111" s="91"/>
      <c r="W111" s="92"/>
      <c r="X111" s="99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1"/>
    </row>
    <row r="112" spans="4:42" ht="18" customHeight="1">
      <c r="D112" s="93">
        <f>$D110+1</f>
        <v>7</v>
      </c>
      <c r="E112" s="95" t="s">
        <v>79</v>
      </c>
      <c r="F112" s="85"/>
      <c r="G112" s="85"/>
      <c r="H112" s="85"/>
      <c r="I112" s="85"/>
      <c r="J112" s="85"/>
      <c r="K112" s="85"/>
      <c r="L112" s="86"/>
      <c r="M112" s="95" t="s">
        <v>672</v>
      </c>
      <c r="N112" s="85"/>
      <c r="O112" s="85"/>
      <c r="P112" s="85"/>
      <c r="Q112" s="85"/>
      <c r="R112" s="85"/>
      <c r="S112" s="85"/>
      <c r="T112" s="85"/>
      <c r="U112" s="85"/>
      <c r="V112" s="85"/>
      <c r="W112" s="86"/>
      <c r="X112" s="84" t="s">
        <v>90</v>
      </c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</row>
    <row r="113" spans="3:42" ht="18" customHeight="1">
      <c r="D113" s="94"/>
      <c r="E113" s="90"/>
      <c r="F113" s="91"/>
      <c r="G113" s="91"/>
      <c r="H113" s="91"/>
      <c r="I113" s="91"/>
      <c r="J113" s="91"/>
      <c r="K113" s="91"/>
      <c r="L113" s="92"/>
      <c r="M113" s="90"/>
      <c r="N113" s="91"/>
      <c r="O113" s="91"/>
      <c r="P113" s="91"/>
      <c r="Q113" s="91"/>
      <c r="R113" s="91"/>
      <c r="S113" s="91"/>
      <c r="T113" s="91"/>
      <c r="U113" s="91"/>
      <c r="V113" s="91"/>
      <c r="W113" s="92"/>
      <c r="X113" s="90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2"/>
    </row>
    <row r="114" spans="3:42" ht="18" customHeight="1">
      <c r="D114" s="93">
        <f>$D112+1</f>
        <v>8</v>
      </c>
      <c r="E114" s="95" t="s">
        <v>80</v>
      </c>
      <c r="F114" s="85"/>
      <c r="G114" s="85"/>
      <c r="H114" s="85"/>
      <c r="I114" s="85"/>
      <c r="J114" s="85"/>
      <c r="K114" s="85"/>
      <c r="L114" s="86"/>
      <c r="M114" s="95" t="s">
        <v>673</v>
      </c>
      <c r="N114" s="85"/>
      <c r="O114" s="85"/>
      <c r="P114" s="85"/>
      <c r="Q114" s="85"/>
      <c r="R114" s="85"/>
      <c r="S114" s="85"/>
      <c r="T114" s="85"/>
      <c r="U114" s="85"/>
      <c r="V114" s="85"/>
      <c r="W114" s="86"/>
      <c r="X114" s="95" t="s">
        <v>92</v>
      </c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6"/>
    </row>
    <row r="115" spans="3:42" ht="18" customHeight="1">
      <c r="D115" s="94"/>
      <c r="E115" s="90"/>
      <c r="F115" s="91"/>
      <c r="G115" s="91"/>
      <c r="H115" s="91"/>
      <c r="I115" s="91"/>
      <c r="J115" s="91"/>
      <c r="K115" s="91"/>
      <c r="L115" s="92"/>
      <c r="M115" s="90"/>
      <c r="N115" s="91"/>
      <c r="O115" s="91"/>
      <c r="P115" s="91"/>
      <c r="Q115" s="91"/>
      <c r="R115" s="91"/>
      <c r="S115" s="91"/>
      <c r="T115" s="91"/>
      <c r="U115" s="91"/>
      <c r="V115" s="91"/>
      <c r="W115" s="92"/>
      <c r="X115" s="90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2"/>
    </row>
    <row r="117" spans="3:42" ht="17" customHeight="1">
      <c r="C117" s="5" t="s">
        <v>32</v>
      </c>
      <c r="D117" s="5" t="s">
        <v>161</v>
      </c>
    </row>
    <row r="118" spans="3:42" ht="17" customHeight="1">
      <c r="D118" s="19"/>
      <c r="E118" s="20"/>
    </row>
    <row r="119" spans="3:42" ht="18" customHeight="1">
      <c r="D119" s="51" t="s">
        <v>674</v>
      </c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</row>
    <row r="120" spans="3:42" ht="18" customHeight="1">
      <c r="D120" s="51" t="s">
        <v>83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</row>
    <row r="121" spans="3:42" ht="18" customHeight="1">
      <c r="D121" s="52" t="s">
        <v>675</v>
      </c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</row>
    <row r="122" spans="3:42" ht="18" customHeight="1">
      <c r="D122" s="51" t="s">
        <v>85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</row>
    <row r="123" spans="3:42" ht="18" customHeight="1">
      <c r="D123" s="51" t="s">
        <v>676</v>
      </c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</row>
    <row r="124" spans="3:42" ht="18" customHeight="1">
      <c r="D124" s="52" t="s">
        <v>94</v>
      </c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</row>
    <row r="125" spans="3:42" ht="18" customHeight="1">
      <c r="D125" s="52" t="s">
        <v>95</v>
      </c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</row>
    <row r="126" spans="3:42" ht="18" customHeight="1">
      <c r="D126" s="51" t="s">
        <v>677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</row>
    <row r="127" spans="3:42" ht="18" customHeight="1">
      <c r="D127" s="51" t="s">
        <v>96</v>
      </c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</row>
    <row r="128" spans="3:42" ht="18" customHeight="1">
      <c r="D128" s="52" t="s">
        <v>97</v>
      </c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</row>
    <row r="129" spans="4:42" ht="18" customHeight="1">
      <c r="D129" s="51" t="s">
        <v>678</v>
      </c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</row>
    <row r="130" spans="4:42" ht="18" customHeight="1">
      <c r="D130" s="51" t="s">
        <v>98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</row>
    <row r="131" spans="4:42" ht="18" customHeight="1">
      <c r="D131" s="52" t="s">
        <v>99</v>
      </c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</row>
    <row r="132" spans="4:42" ht="18" customHeight="1">
      <c r="D132" s="52" t="s">
        <v>100</v>
      </c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</row>
    <row r="133" spans="4:42" ht="18" customHeight="1">
      <c r="D133" s="52" t="s">
        <v>101</v>
      </c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</row>
    <row r="134" spans="4:42" ht="18" customHeight="1">
      <c r="D134" s="52" t="s">
        <v>679</v>
      </c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spans="4:42" ht="18" customHeight="1">
      <c r="D135" s="52" t="s">
        <v>102</v>
      </c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</row>
    <row r="136" spans="4:42" ht="18" customHeight="1">
      <c r="D136" s="52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</row>
    <row r="137" spans="4:42" ht="18" customHeight="1">
      <c r="D137" s="51" t="s">
        <v>680</v>
      </c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</row>
    <row r="138" spans="4:42" ht="18" customHeight="1">
      <c r="D138" s="51" t="s">
        <v>103</v>
      </c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</row>
    <row r="139" spans="4:42" ht="18" customHeight="1">
      <c r="D139" s="51" t="s">
        <v>681</v>
      </c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</row>
    <row r="140" spans="4:42" ht="18" customHeight="1">
      <c r="D140" s="51" t="s">
        <v>104</v>
      </c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</row>
    <row r="141" spans="4:42" ht="18" customHeight="1">
      <c r="D141" s="51" t="s">
        <v>105</v>
      </c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</row>
    <row r="142" spans="4:42" ht="18" customHeight="1">
      <c r="D142" s="51" t="s">
        <v>682</v>
      </c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</row>
    <row r="143" spans="4:42" ht="18" customHeight="1">
      <c r="D143" s="51" t="s">
        <v>106</v>
      </c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</row>
    <row r="144" spans="4:42" ht="18" customHeight="1"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</row>
    <row r="145" spans="2:42" ht="18" customHeight="1">
      <c r="D145" s="51" t="s">
        <v>683</v>
      </c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</row>
    <row r="146" spans="2:42" ht="18" customHeight="1">
      <c r="D146" s="51" t="s">
        <v>91</v>
      </c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</row>
    <row r="147" spans="2:42" ht="18" customHeight="1">
      <c r="D147" s="51" t="s">
        <v>684</v>
      </c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</row>
    <row r="149" spans="2:42" ht="18" customHeight="1">
      <c r="B149" s="5" t="s">
        <v>40</v>
      </c>
      <c r="C149" s="5" t="s">
        <v>124</v>
      </c>
    </row>
    <row r="151" spans="2:42" ht="18" customHeight="1">
      <c r="C151" s="5" t="s">
        <v>29</v>
      </c>
      <c r="D151" s="5" t="s">
        <v>50</v>
      </c>
      <c r="I151" s="5" t="s">
        <v>125</v>
      </c>
    </row>
    <row r="153" spans="2:42" ht="18" customHeight="1">
      <c r="C153" s="5" t="s">
        <v>28</v>
      </c>
      <c r="D153" s="5" t="s">
        <v>59</v>
      </c>
    </row>
    <row r="155" spans="2:42" ht="18" customHeight="1">
      <c r="D155" s="106"/>
      <c r="E155" s="106"/>
      <c r="F155" s="107" t="s">
        <v>60</v>
      </c>
      <c r="G155" s="107"/>
      <c r="H155" s="107"/>
      <c r="I155" s="107"/>
      <c r="J155" s="107" t="s">
        <v>61</v>
      </c>
      <c r="K155" s="107"/>
      <c r="L155" s="107"/>
      <c r="M155" s="107"/>
      <c r="N155" s="107" t="s">
        <v>123</v>
      </c>
      <c r="O155" s="107"/>
      <c r="P155" s="107"/>
      <c r="Q155" s="107"/>
      <c r="R155" s="107"/>
    </row>
    <row r="156" spans="2:42" ht="18" customHeight="1">
      <c r="D156" s="105" t="s">
        <v>62</v>
      </c>
      <c r="E156" s="105"/>
      <c r="F156" s="108" t="s">
        <v>66</v>
      </c>
      <c r="G156" s="108"/>
      <c r="H156" s="108"/>
      <c r="I156" s="108"/>
      <c r="J156" s="108" t="s">
        <v>63</v>
      </c>
      <c r="K156" s="108"/>
      <c r="L156" s="108"/>
      <c r="M156" s="108"/>
      <c r="N156" s="108" t="s">
        <v>246</v>
      </c>
      <c r="O156" s="108"/>
      <c r="P156" s="108"/>
      <c r="Q156" s="108"/>
      <c r="R156" s="108"/>
    </row>
    <row r="158" spans="2:42" ht="18" customHeight="1">
      <c r="C158" s="5" t="s">
        <v>30</v>
      </c>
      <c r="D158" s="5" t="s">
        <v>361</v>
      </c>
    </row>
    <row r="160" spans="2:42" ht="18" customHeight="1">
      <c r="D160" s="25" t="s">
        <v>75</v>
      </c>
      <c r="E160" s="119" t="s">
        <v>57</v>
      </c>
      <c r="F160" s="120"/>
      <c r="G160" s="120"/>
      <c r="H160" s="120"/>
      <c r="I160" s="120"/>
      <c r="J160" s="120"/>
      <c r="K160" s="120"/>
      <c r="L160" s="121"/>
      <c r="M160" s="26" t="s">
        <v>58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8"/>
      <c r="X160" s="119" t="s">
        <v>82</v>
      </c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1"/>
    </row>
    <row r="161" spans="4:42" ht="18" customHeight="1">
      <c r="D161" s="128">
        <f>1</f>
        <v>1</v>
      </c>
      <c r="E161" s="84" t="s">
        <v>162</v>
      </c>
      <c r="F161" s="97"/>
      <c r="G161" s="97"/>
      <c r="H161" s="97"/>
      <c r="I161" s="97"/>
      <c r="J161" s="97"/>
      <c r="K161" s="97"/>
      <c r="L161" s="98"/>
      <c r="M161" s="84" t="s">
        <v>207</v>
      </c>
      <c r="N161" s="97"/>
      <c r="O161" s="97"/>
      <c r="P161" s="97"/>
      <c r="Q161" s="97"/>
      <c r="R161" s="97"/>
      <c r="S161" s="97"/>
      <c r="T161" s="97"/>
      <c r="U161" s="97"/>
      <c r="V161" s="97"/>
      <c r="W161" s="98"/>
      <c r="X161" s="84" t="s">
        <v>208</v>
      </c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8"/>
    </row>
    <row r="162" spans="4:42" ht="18" customHeight="1">
      <c r="D162" s="128"/>
      <c r="E162" s="87"/>
      <c r="F162" s="126"/>
      <c r="G162" s="126"/>
      <c r="H162" s="126"/>
      <c r="I162" s="126"/>
      <c r="J162" s="126"/>
      <c r="K162" s="126"/>
      <c r="L162" s="127"/>
      <c r="M162" s="87"/>
      <c r="N162" s="126"/>
      <c r="O162" s="126"/>
      <c r="P162" s="126"/>
      <c r="Q162" s="126"/>
      <c r="R162" s="126"/>
      <c r="S162" s="126"/>
      <c r="T162" s="126"/>
      <c r="U162" s="126"/>
      <c r="V162" s="126"/>
      <c r="W162" s="127"/>
      <c r="X162" s="87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7"/>
    </row>
    <row r="163" spans="4:42" ht="18" customHeight="1">
      <c r="D163" s="128"/>
      <c r="E163" s="87"/>
      <c r="F163" s="126"/>
      <c r="G163" s="126"/>
      <c r="H163" s="126"/>
      <c r="I163" s="126"/>
      <c r="J163" s="126"/>
      <c r="K163" s="126"/>
      <c r="L163" s="127"/>
      <c r="M163" s="87"/>
      <c r="N163" s="126"/>
      <c r="O163" s="126"/>
      <c r="P163" s="126"/>
      <c r="Q163" s="126"/>
      <c r="R163" s="126"/>
      <c r="S163" s="126"/>
      <c r="T163" s="126"/>
      <c r="U163" s="126"/>
      <c r="V163" s="126"/>
      <c r="W163" s="127"/>
      <c r="X163" s="87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7"/>
    </row>
    <row r="164" spans="4:42" ht="18" customHeight="1">
      <c r="D164" s="128"/>
      <c r="E164" s="99"/>
      <c r="F164" s="100"/>
      <c r="G164" s="100"/>
      <c r="H164" s="100"/>
      <c r="I164" s="100"/>
      <c r="J164" s="100"/>
      <c r="K164" s="100"/>
      <c r="L164" s="101"/>
      <c r="M164" s="99"/>
      <c r="N164" s="100"/>
      <c r="O164" s="100"/>
      <c r="P164" s="100"/>
      <c r="Q164" s="100"/>
      <c r="R164" s="100"/>
      <c r="S164" s="100"/>
      <c r="T164" s="100"/>
      <c r="U164" s="100"/>
      <c r="V164" s="100"/>
      <c r="W164" s="101"/>
      <c r="X164" s="99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1"/>
    </row>
    <row r="165" spans="4:42" ht="18" customHeight="1">
      <c r="D165" s="123">
        <f>$D161+1</f>
        <v>2</v>
      </c>
      <c r="E165" s="84" t="s">
        <v>163</v>
      </c>
      <c r="F165" s="97"/>
      <c r="G165" s="97"/>
      <c r="H165" s="97"/>
      <c r="I165" s="97"/>
      <c r="J165" s="97"/>
      <c r="K165" s="97"/>
      <c r="L165" s="98"/>
      <c r="M165" s="84" t="s">
        <v>210</v>
      </c>
      <c r="N165" s="97"/>
      <c r="O165" s="97"/>
      <c r="P165" s="97"/>
      <c r="Q165" s="97"/>
      <c r="R165" s="97"/>
      <c r="S165" s="97"/>
      <c r="T165" s="97"/>
      <c r="U165" s="97"/>
      <c r="V165" s="97"/>
      <c r="W165" s="98"/>
      <c r="X165" s="84" t="s">
        <v>209</v>
      </c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8"/>
    </row>
    <row r="166" spans="4:42" ht="18" customHeight="1">
      <c r="D166" s="124"/>
      <c r="E166" s="99"/>
      <c r="F166" s="100"/>
      <c r="G166" s="100"/>
      <c r="H166" s="100"/>
      <c r="I166" s="100"/>
      <c r="J166" s="100"/>
      <c r="K166" s="100"/>
      <c r="L166" s="101"/>
      <c r="M166" s="99"/>
      <c r="N166" s="100"/>
      <c r="O166" s="100"/>
      <c r="P166" s="100"/>
      <c r="Q166" s="100"/>
      <c r="R166" s="100"/>
      <c r="S166" s="100"/>
      <c r="T166" s="100"/>
      <c r="U166" s="100"/>
      <c r="V166" s="100"/>
      <c r="W166" s="101"/>
      <c r="X166" s="99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1"/>
    </row>
    <row r="167" spans="4:42" ht="18" customHeight="1">
      <c r="D167" s="123">
        <f>$D165+1</f>
        <v>3</v>
      </c>
      <c r="E167" s="84" t="s">
        <v>164</v>
      </c>
      <c r="F167" s="97"/>
      <c r="G167" s="97"/>
      <c r="H167" s="97"/>
      <c r="I167" s="97"/>
      <c r="J167" s="97"/>
      <c r="K167" s="97"/>
      <c r="L167" s="98"/>
      <c r="M167" s="84" t="s">
        <v>211</v>
      </c>
      <c r="N167" s="97"/>
      <c r="O167" s="97"/>
      <c r="P167" s="97"/>
      <c r="Q167" s="97"/>
      <c r="R167" s="97"/>
      <c r="S167" s="97"/>
      <c r="T167" s="97"/>
      <c r="U167" s="97"/>
      <c r="V167" s="97"/>
      <c r="W167" s="98"/>
      <c r="X167" s="84" t="s">
        <v>212</v>
      </c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8"/>
    </row>
    <row r="168" spans="4:42" ht="18" customHeight="1">
      <c r="D168" s="125"/>
      <c r="E168" s="87"/>
      <c r="F168" s="126"/>
      <c r="G168" s="126"/>
      <c r="H168" s="126"/>
      <c r="I168" s="126"/>
      <c r="J168" s="126"/>
      <c r="K168" s="126"/>
      <c r="L168" s="127"/>
      <c r="M168" s="87"/>
      <c r="N168" s="126"/>
      <c r="O168" s="126"/>
      <c r="P168" s="126"/>
      <c r="Q168" s="126"/>
      <c r="R168" s="126"/>
      <c r="S168" s="126"/>
      <c r="T168" s="126"/>
      <c r="U168" s="126"/>
      <c r="V168" s="126"/>
      <c r="W168" s="127"/>
      <c r="X168" s="87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  <c r="AO168" s="126"/>
      <c r="AP168" s="127"/>
    </row>
    <row r="169" spans="4:42" ht="18" customHeight="1">
      <c r="D169" s="125"/>
      <c r="E169" s="87"/>
      <c r="F169" s="126"/>
      <c r="G169" s="126"/>
      <c r="H169" s="126"/>
      <c r="I169" s="126"/>
      <c r="J169" s="126"/>
      <c r="K169" s="126"/>
      <c r="L169" s="127"/>
      <c r="M169" s="87"/>
      <c r="N169" s="126"/>
      <c r="O169" s="126"/>
      <c r="P169" s="126"/>
      <c r="Q169" s="126"/>
      <c r="R169" s="126"/>
      <c r="S169" s="126"/>
      <c r="T169" s="126"/>
      <c r="U169" s="126"/>
      <c r="V169" s="126"/>
      <c r="W169" s="127"/>
      <c r="X169" s="87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  <c r="AO169" s="126"/>
      <c r="AP169" s="127"/>
    </row>
    <row r="170" spans="4:42" ht="18" customHeight="1">
      <c r="D170" s="124"/>
      <c r="E170" s="99"/>
      <c r="F170" s="100"/>
      <c r="G170" s="100"/>
      <c r="H170" s="100"/>
      <c r="I170" s="100"/>
      <c r="J170" s="100"/>
      <c r="K170" s="100"/>
      <c r="L170" s="101"/>
      <c r="M170" s="99"/>
      <c r="N170" s="100"/>
      <c r="O170" s="100"/>
      <c r="P170" s="100"/>
      <c r="Q170" s="100"/>
      <c r="R170" s="100"/>
      <c r="S170" s="100"/>
      <c r="T170" s="100"/>
      <c r="U170" s="100"/>
      <c r="V170" s="100"/>
      <c r="W170" s="101"/>
      <c r="X170" s="99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1"/>
    </row>
    <row r="171" spans="4:42" ht="18" customHeight="1">
      <c r="D171" s="123">
        <f>$D167+1</f>
        <v>4</v>
      </c>
      <c r="E171" s="84" t="s">
        <v>165</v>
      </c>
      <c r="F171" s="97"/>
      <c r="G171" s="97"/>
      <c r="H171" s="97"/>
      <c r="I171" s="97"/>
      <c r="J171" s="97"/>
      <c r="K171" s="97"/>
      <c r="L171" s="98"/>
      <c r="M171" s="84" t="s">
        <v>214</v>
      </c>
      <c r="N171" s="97"/>
      <c r="O171" s="97"/>
      <c r="P171" s="97"/>
      <c r="Q171" s="97"/>
      <c r="R171" s="97"/>
      <c r="S171" s="97"/>
      <c r="T171" s="97"/>
      <c r="U171" s="97"/>
      <c r="V171" s="97"/>
      <c r="W171" s="98"/>
      <c r="X171" s="84" t="s">
        <v>213</v>
      </c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8"/>
    </row>
    <row r="172" spans="4:42" ht="18" customHeight="1">
      <c r="D172" s="125"/>
      <c r="E172" s="87"/>
      <c r="F172" s="126"/>
      <c r="G172" s="126"/>
      <c r="H172" s="126"/>
      <c r="I172" s="126"/>
      <c r="J172" s="126"/>
      <c r="K172" s="126"/>
      <c r="L172" s="127"/>
      <c r="M172" s="87"/>
      <c r="N172" s="126"/>
      <c r="O172" s="126"/>
      <c r="P172" s="126"/>
      <c r="Q172" s="126"/>
      <c r="R172" s="126"/>
      <c r="S172" s="126"/>
      <c r="T172" s="126"/>
      <c r="U172" s="126"/>
      <c r="V172" s="126"/>
      <c r="W172" s="127"/>
      <c r="X172" s="87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  <c r="AO172" s="126"/>
      <c r="AP172" s="127"/>
    </row>
    <row r="173" spans="4:42" ht="18" customHeight="1">
      <c r="D173" s="125"/>
      <c r="E173" s="87"/>
      <c r="F173" s="126"/>
      <c r="G173" s="126"/>
      <c r="H173" s="126"/>
      <c r="I173" s="126"/>
      <c r="J173" s="126"/>
      <c r="K173" s="126"/>
      <c r="L173" s="127"/>
      <c r="M173" s="87"/>
      <c r="N173" s="126"/>
      <c r="O173" s="126"/>
      <c r="P173" s="126"/>
      <c r="Q173" s="126"/>
      <c r="R173" s="126"/>
      <c r="S173" s="126"/>
      <c r="T173" s="126"/>
      <c r="U173" s="126"/>
      <c r="V173" s="126"/>
      <c r="W173" s="127"/>
      <c r="X173" s="87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7"/>
    </row>
    <row r="174" spans="4:42" ht="18" customHeight="1">
      <c r="D174" s="125"/>
      <c r="E174" s="87"/>
      <c r="F174" s="126"/>
      <c r="G174" s="126"/>
      <c r="H174" s="126"/>
      <c r="I174" s="126"/>
      <c r="J174" s="126"/>
      <c r="K174" s="126"/>
      <c r="L174" s="127"/>
      <c r="M174" s="87"/>
      <c r="N174" s="126"/>
      <c r="O174" s="126"/>
      <c r="P174" s="126"/>
      <c r="Q174" s="126"/>
      <c r="R174" s="126"/>
      <c r="S174" s="126"/>
      <c r="T174" s="126"/>
      <c r="U174" s="126"/>
      <c r="V174" s="126"/>
      <c r="W174" s="127"/>
      <c r="X174" s="87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7"/>
    </row>
    <row r="175" spans="4:42" ht="18" customHeight="1">
      <c r="D175" s="125"/>
      <c r="E175" s="87"/>
      <c r="F175" s="126"/>
      <c r="G175" s="126"/>
      <c r="H175" s="126"/>
      <c r="I175" s="126"/>
      <c r="J175" s="126"/>
      <c r="K175" s="126"/>
      <c r="L175" s="127"/>
      <c r="M175" s="87"/>
      <c r="N175" s="126"/>
      <c r="O175" s="126"/>
      <c r="P175" s="126"/>
      <c r="Q175" s="126"/>
      <c r="R175" s="126"/>
      <c r="S175" s="126"/>
      <c r="T175" s="126"/>
      <c r="U175" s="126"/>
      <c r="V175" s="126"/>
      <c r="W175" s="127"/>
      <c r="X175" s="87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  <c r="AO175" s="126"/>
      <c r="AP175" s="127"/>
    </row>
    <row r="176" spans="4:42" ht="18" customHeight="1">
      <c r="D176" s="125"/>
      <c r="E176" s="87"/>
      <c r="F176" s="126"/>
      <c r="G176" s="126"/>
      <c r="H176" s="126"/>
      <c r="I176" s="126"/>
      <c r="J176" s="126"/>
      <c r="K176" s="126"/>
      <c r="L176" s="127"/>
      <c r="M176" s="87"/>
      <c r="N176" s="126"/>
      <c r="O176" s="126"/>
      <c r="P176" s="126"/>
      <c r="Q176" s="126"/>
      <c r="R176" s="126"/>
      <c r="S176" s="126"/>
      <c r="T176" s="126"/>
      <c r="U176" s="126"/>
      <c r="V176" s="126"/>
      <c r="W176" s="127"/>
      <c r="X176" s="87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27"/>
    </row>
    <row r="177" spans="4:42" ht="18" customHeight="1">
      <c r="D177" s="125"/>
      <c r="E177" s="87"/>
      <c r="F177" s="126"/>
      <c r="G177" s="126"/>
      <c r="H177" s="126"/>
      <c r="I177" s="126"/>
      <c r="J177" s="126"/>
      <c r="K177" s="126"/>
      <c r="L177" s="127"/>
      <c r="M177" s="87"/>
      <c r="N177" s="126"/>
      <c r="O177" s="126"/>
      <c r="P177" s="126"/>
      <c r="Q177" s="126"/>
      <c r="R177" s="126"/>
      <c r="S177" s="126"/>
      <c r="T177" s="126"/>
      <c r="U177" s="126"/>
      <c r="V177" s="126"/>
      <c r="W177" s="127"/>
      <c r="X177" s="87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7"/>
    </row>
    <row r="178" spans="4:42" ht="18" customHeight="1">
      <c r="D178" s="125"/>
      <c r="E178" s="87"/>
      <c r="F178" s="126"/>
      <c r="G178" s="126"/>
      <c r="H178" s="126"/>
      <c r="I178" s="126"/>
      <c r="J178" s="126"/>
      <c r="K178" s="126"/>
      <c r="L178" s="127"/>
      <c r="M178" s="87"/>
      <c r="N178" s="126"/>
      <c r="O178" s="126"/>
      <c r="P178" s="126"/>
      <c r="Q178" s="126"/>
      <c r="R178" s="126"/>
      <c r="S178" s="126"/>
      <c r="T178" s="126"/>
      <c r="U178" s="126"/>
      <c r="V178" s="126"/>
      <c r="W178" s="127"/>
      <c r="X178" s="87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27"/>
    </row>
    <row r="179" spans="4:42" ht="18" customHeight="1">
      <c r="D179" s="124"/>
      <c r="E179" s="99"/>
      <c r="F179" s="100"/>
      <c r="G179" s="100"/>
      <c r="H179" s="100"/>
      <c r="I179" s="100"/>
      <c r="J179" s="100"/>
      <c r="K179" s="100"/>
      <c r="L179" s="101"/>
      <c r="M179" s="99"/>
      <c r="N179" s="100"/>
      <c r="O179" s="100"/>
      <c r="P179" s="100"/>
      <c r="Q179" s="100"/>
      <c r="R179" s="100"/>
      <c r="S179" s="100"/>
      <c r="T179" s="100"/>
      <c r="U179" s="100"/>
      <c r="V179" s="100"/>
      <c r="W179" s="101"/>
      <c r="X179" s="99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1"/>
    </row>
    <row r="180" spans="4:42" ht="18" customHeight="1">
      <c r="D180" s="123">
        <f>$D171+1</f>
        <v>5</v>
      </c>
      <c r="E180" s="84" t="s">
        <v>166</v>
      </c>
      <c r="F180" s="97"/>
      <c r="G180" s="97"/>
      <c r="H180" s="97"/>
      <c r="I180" s="97"/>
      <c r="J180" s="97"/>
      <c r="K180" s="97"/>
      <c r="L180" s="98"/>
      <c r="M180" s="84" t="s">
        <v>215</v>
      </c>
      <c r="N180" s="97"/>
      <c r="O180" s="97"/>
      <c r="P180" s="97"/>
      <c r="Q180" s="97"/>
      <c r="R180" s="97"/>
      <c r="S180" s="97"/>
      <c r="T180" s="97"/>
      <c r="U180" s="97"/>
      <c r="V180" s="97"/>
      <c r="W180" s="98"/>
      <c r="X180" s="84" t="s">
        <v>245</v>
      </c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8"/>
    </row>
    <row r="181" spans="4:42" ht="18" customHeight="1">
      <c r="D181" s="124"/>
      <c r="E181" s="99"/>
      <c r="F181" s="100"/>
      <c r="G181" s="100"/>
      <c r="H181" s="100"/>
      <c r="I181" s="100"/>
      <c r="J181" s="100"/>
      <c r="K181" s="100"/>
      <c r="L181" s="101"/>
      <c r="M181" s="99"/>
      <c r="N181" s="100"/>
      <c r="O181" s="100"/>
      <c r="P181" s="100"/>
      <c r="Q181" s="100"/>
      <c r="R181" s="100"/>
      <c r="S181" s="100"/>
      <c r="T181" s="100"/>
      <c r="U181" s="100"/>
      <c r="V181" s="100"/>
      <c r="W181" s="101"/>
      <c r="X181" s="99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1"/>
    </row>
    <row r="182" spans="4:42" ht="18" customHeight="1">
      <c r="D182" s="123">
        <f>$D180+1</f>
        <v>6</v>
      </c>
      <c r="E182" s="84" t="s">
        <v>167</v>
      </c>
      <c r="F182" s="97"/>
      <c r="G182" s="97"/>
      <c r="H182" s="97"/>
      <c r="I182" s="97"/>
      <c r="J182" s="97"/>
      <c r="K182" s="97"/>
      <c r="L182" s="98"/>
      <c r="M182" s="84" t="s">
        <v>216</v>
      </c>
      <c r="N182" s="97"/>
      <c r="O182" s="97"/>
      <c r="P182" s="97"/>
      <c r="Q182" s="97"/>
      <c r="R182" s="97"/>
      <c r="S182" s="97"/>
      <c r="T182" s="97"/>
      <c r="U182" s="97"/>
      <c r="V182" s="97"/>
      <c r="W182" s="98"/>
      <c r="X182" s="84" t="s">
        <v>244</v>
      </c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8"/>
    </row>
    <row r="183" spans="4:42" ht="18" customHeight="1">
      <c r="D183" s="124"/>
      <c r="E183" s="99"/>
      <c r="F183" s="100"/>
      <c r="G183" s="100"/>
      <c r="H183" s="100"/>
      <c r="I183" s="100"/>
      <c r="J183" s="100"/>
      <c r="K183" s="100"/>
      <c r="L183" s="101"/>
      <c r="M183" s="99"/>
      <c r="N183" s="100"/>
      <c r="O183" s="100"/>
      <c r="P183" s="100"/>
      <c r="Q183" s="100"/>
      <c r="R183" s="100"/>
      <c r="S183" s="100"/>
      <c r="T183" s="100"/>
      <c r="U183" s="100"/>
      <c r="V183" s="100"/>
      <c r="W183" s="101"/>
      <c r="X183" s="99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1"/>
    </row>
    <row r="184" spans="4:42" ht="18" customHeight="1">
      <c r="D184" s="123">
        <f>$D182+1</f>
        <v>7</v>
      </c>
      <c r="E184" s="84" t="s">
        <v>168</v>
      </c>
      <c r="F184" s="97"/>
      <c r="G184" s="97"/>
      <c r="H184" s="97"/>
      <c r="I184" s="97"/>
      <c r="J184" s="97"/>
      <c r="K184" s="97"/>
      <c r="L184" s="98"/>
      <c r="M184" s="84" t="s">
        <v>218</v>
      </c>
      <c r="N184" s="97"/>
      <c r="O184" s="97"/>
      <c r="P184" s="97"/>
      <c r="Q184" s="97"/>
      <c r="R184" s="97"/>
      <c r="S184" s="97"/>
      <c r="T184" s="97"/>
      <c r="U184" s="97"/>
      <c r="V184" s="97"/>
      <c r="W184" s="98"/>
      <c r="X184" s="84" t="s">
        <v>217</v>
      </c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8"/>
    </row>
    <row r="185" spans="4:42" ht="18" customHeight="1">
      <c r="D185" s="125"/>
      <c r="E185" s="87"/>
      <c r="F185" s="126"/>
      <c r="G185" s="126"/>
      <c r="H185" s="126"/>
      <c r="I185" s="126"/>
      <c r="J185" s="126"/>
      <c r="K185" s="126"/>
      <c r="L185" s="127"/>
      <c r="M185" s="87"/>
      <c r="N185" s="126"/>
      <c r="O185" s="126"/>
      <c r="P185" s="126"/>
      <c r="Q185" s="126"/>
      <c r="R185" s="126"/>
      <c r="S185" s="126"/>
      <c r="T185" s="126"/>
      <c r="U185" s="126"/>
      <c r="V185" s="126"/>
      <c r="W185" s="127"/>
      <c r="X185" s="87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126"/>
      <c r="AN185" s="126"/>
      <c r="AO185" s="126"/>
      <c r="AP185" s="127"/>
    </row>
    <row r="186" spans="4:42" ht="18" customHeight="1">
      <c r="D186" s="125"/>
      <c r="E186" s="87"/>
      <c r="F186" s="126"/>
      <c r="G186" s="126"/>
      <c r="H186" s="126"/>
      <c r="I186" s="126"/>
      <c r="J186" s="126"/>
      <c r="K186" s="126"/>
      <c r="L186" s="127"/>
      <c r="M186" s="87"/>
      <c r="N186" s="126"/>
      <c r="O186" s="126"/>
      <c r="P186" s="126"/>
      <c r="Q186" s="126"/>
      <c r="R186" s="126"/>
      <c r="S186" s="126"/>
      <c r="T186" s="126"/>
      <c r="U186" s="126"/>
      <c r="V186" s="126"/>
      <c r="W186" s="127"/>
      <c r="X186" s="87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126"/>
      <c r="AN186" s="126"/>
      <c r="AO186" s="126"/>
      <c r="AP186" s="127"/>
    </row>
    <row r="187" spans="4:42" ht="18" customHeight="1">
      <c r="D187" s="125"/>
      <c r="E187" s="87"/>
      <c r="F187" s="126"/>
      <c r="G187" s="126"/>
      <c r="H187" s="126"/>
      <c r="I187" s="126"/>
      <c r="J187" s="126"/>
      <c r="K187" s="126"/>
      <c r="L187" s="127"/>
      <c r="M187" s="87"/>
      <c r="N187" s="126"/>
      <c r="O187" s="126"/>
      <c r="P187" s="126"/>
      <c r="Q187" s="126"/>
      <c r="R187" s="126"/>
      <c r="S187" s="126"/>
      <c r="T187" s="126"/>
      <c r="U187" s="126"/>
      <c r="V187" s="126"/>
      <c r="W187" s="127"/>
      <c r="X187" s="87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126"/>
      <c r="AN187" s="126"/>
      <c r="AO187" s="126"/>
      <c r="AP187" s="127"/>
    </row>
    <row r="188" spans="4:42" ht="18" customHeight="1">
      <c r="D188" s="124"/>
      <c r="E188" s="99"/>
      <c r="F188" s="100"/>
      <c r="G188" s="100"/>
      <c r="H188" s="100"/>
      <c r="I188" s="100"/>
      <c r="J188" s="100"/>
      <c r="K188" s="100"/>
      <c r="L188" s="101"/>
      <c r="M188" s="99"/>
      <c r="N188" s="100"/>
      <c r="O188" s="100"/>
      <c r="P188" s="100"/>
      <c r="Q188" s="100"/>
      <c r="R188" s="100"/>
      <c r="S188" s="100"/>
      <c r="T188" s="100"/>
      <c r="U188" s="100"/>
      <c r="V188" s="100"/>
      <c r="W188" s="101"/>
      <c r="X188" s="99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1"/>
    </row>
    <row r="189" spans="4:42" ht="18" customHeight="1">
      <c r="D189" s="123">
        <f>$D184+1</f>
        <v>8</v>
      </c>
      <c r="E189" s="84" t="s">
        <v>169</v>
      </c>
      <c r="F189" s="97"/>
      <c r="G189" s="97"/>
      <c r="H189" s="97"/>
      <c r="I189" s="97"/>
      <c r="J189" s="97"/>
      <c r="K189" s="97"/>
      <c r="L189" s="98"/>
      <c r="M189" s="84" t="s">
        <v>219</v>
      </c>
      <c r="N189" s="97"/>
      <c r="O189" s="97"/>
      <c r="P189" s="97"/>
      <c r="Q189" s="97"/>
      <c r="R189" s="97"/>
      <c r="S189" s="97"/>
      <c r="T189" s="97"/>
      <c r="U189" s="97"/>
      <c r="V189" s="97"/>
      <c r="W189" s="98"/>
      <c r="X189" s="84" t="s">
        <v>220</v>
      </c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8"/>
    </row>
    <row r="190" spans="4:42" ht="18" customHeight="1">
      <c r="D190" s="125"/>
      <c r="E190" s="87"/>
      <c r="F190" s="126"/>
      <c r="G190" s="126"/>
      <c r="H190" s="126"/>
      <c r="I190" s="126"/>
      <c r="J190" s="126"/>
      <c r="K190" s="126"/>
      <c r="L190" s="127"/>
      <c r="M190" s="87"/>
      <c r="N190" s="126"/>
      <c r="O190" s="126"/>
      <c r="P190" s="126"/>
      <c r="Q190" s="126"/>
      <c r="R190" s="126"/>
      <c r="S190" s="126"/>
      <c r="T190" s="126"/>
      <c r="U190" s="126"/>
      <c r="V190" s="126"/>
      <c r="W190" s="127"/>
      <c r="X190" s="87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126"/>
      <c r="AN190" s="126"/>
      <c r="AO190" s="126"/>
      <c r="AP190" s="127"/>
    </row>
    <row r="191" spans="4:42" ht="18" customHeight="1">
      <c r="D191" s="124"/>
      <c r="E191" s="99"/>
      <c r="F191" s="100"/>
      <c r="G191" s="100"/>
      <c r="H191" s="100"/>
      <c r="I191" s="100"/>
      <c r="J191" s="100"/>
      <c r="K191" s="100"/>
      <c r="L191" s="101"/>
      <c r="M191" s="99"/>
      <c r="N191" s="100"/>
      <c r="O191" s="100"/>
      <c r="P191" s="100"/>
      <c r="Q191" s="100"/>
      <c r="R191" s="100"/>
      <c r="S191" s="100"/>
      <c r="T191" s="100"/>
      <c r="U191" s="100"/>
      <c r="V191" s="100"/>
      <c r="W191" s="101"/>
      <c r="X191" s="99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1"/>
    </row>
    <row r="192" spans="4:42" ht="18" customHeight="1">
      <c r="D192" s="123">
        <f>$D189+1</f>
        <v>9</v>
      </c>
      <c r="E192" s="84" t="s">
        <v>170</v>
      </c>
      <c r="F192" s="97"/>
      <c r="G192" s="97"/>
      <c r="H192" s="97"/>
      <c r="I192" s="97"/>
      <c r="J192" s="97"/>
      <c r="K192" s="97"/>
      <c r="L192" s="98"/>
      <c r="M192" s="84" t="s">
        <v>223</v>
      </c>
      <c r="N192" s="97"/>
      <c r="O192" s="97"/>
      <c r="P192" s="97"/>
      <c r="Q192" s="97"/>
      <c r="R192" s="97"/>
      <c r="S192" s="97"/>
      <c r="T192" s="97"/>
      <c r="U192" s="97"/>
      <c r="V192" s="97"/>
      <c r="W192" s="98"/>
      <c r="X192" s="84" t="s">
        <v>221</v>
      </c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8"/>
    </row>
    <row r="193" spans="4:42" ht="18" customHeight="1">
      <c r="D193" s="124"/>
      <c r="E193" s="99"/>
      <c r="F193" s="100"/>
      <c r="G193" s="100"/>
      <c r="H193" s="100"/>
      <c r="I193" s="100"/>
      <c r="J193" s="100"/>
      <c r="K193" s="100"/>
      <c r="L193" s="101"/>
      <c r="M193" s="99"/>
      <c r="N193" s="100"/>
      <c r="O193" s="100"/>
      <c r="P193" s="100"/>
      <c r="Q193" s="100"/>
      <c r="R193" s="100"/>
      <c r="S193" s="100"/>
      <c r="T193" s="100"/>
      <c r="U193" s="100"/>
      <c r="V193" s="100"/>
      <c r="W193" s="101"/>
      <c r="X193" s="99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1"/>
    </row>
    <row r="194" spans="4:42" ht="18" customHeight="1">
      <c r="D194" s="123">
        <f>$D192+1</f>
        <v>10</v>
      </c>
      <c r="E194" s="84" t="s">
        <v>171</v>
      </c>
      <c r="F194" s="97"/>
      <c r="G194" s="97"/>
      <c r="H194" s="97"/>
      <c r="I194" s="97"/>
      <c r="J194" s="97"/>
      <c r="K194" s="97"/>
      <c r="L194" s="98"/>
      <c r="M194" s="84" t="s">
        <v>222</v>
      </c>
      <c r="N194" s="97"/>
      <c r="O194" s="97"/>
      <c r="P194" s="97"/>
      <c r="Q194" s="97"/>
      <c r="R194" s="97"/>
      <c r="S194" s="97"/>
      <c r="T194" s="97"/>
      <c r="U194" s="97"/>
      <c r="V194" s="97"/>
      <c r="W194" s="98"/>
      <c r="X194" s="84" t="s">
        <v>224</v>
      </c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8"/>
    </row>
    <row r="195" spans="4:42" ht="18" customHeight="1">
      <c r="D195" s="124"/>
      <c r="E195" s="99"/>
      <c r="F195" s="100"/>
      <c r="G195" s="100"/>
      <c r="H195" s="100"/>
      <c r="I195" s="100"/>
      <c r="J195" s="100"/>
      <c r="K195" s="100"/>
      <c r="L195" s="101"/>
      <c r="M195" s="99"/>
      <c r="N195" s="100"/>
      <c r="O195" s="100"/>
      <c r="P195" s="100"/>
      <c r="Q195" s="100"/>
      <c r="R195" s="100"/>
      <c r="S195" s="100"/>
      <c r="T195" s="100"/>
      <c r="U195" s="100"/>
      <c r="V195" s="100"/>
      <c r="W195" s="101"/>
      <c r="X195" s="99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1"/>
    </row>
    <row r="196" spans="4:42" ht="18" customHeight="1">
      <c r="D196" s="123">
        <f>$D194+1</f>
        <v>11</v>
      </c>
      <c r="E196" s="84" t="s">
        <v>172</v>
      </c>
      <c r="F196" s="97"/>
      <c r="G196" s="97"/>
      <c r="H196" s="97"/>
      <c r="I196" s="97"/>
      <c r="J196" s="97"/>
      <c r="K196" s="97"/>
      <c r="L196" s="98"/>
      <c r="M196" s="84" t="s">
        <v>226</v>
      </c>
      <c r="N196" s="97"/>
      <c r="O196" s="97"/>
      <c r="P196" s="97"/>
      <c r="Q196" s="97"/>
      <c r="R196" s="97"/>
      <c r="S196" s="97"/>
      <c r="T196" s="97"/>
      <c r="U196" s="97"/>
      <c r="V196" s="97"/>
      <c r="W196" s="98"/>
      <c r="X196" s="84" t="s">
        <v>225</v>
      </c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8"/>
    </row>
    <row r="197" spans="4:42" ht="18" customHeight="1">
      <c r="D197" s="124"/>
      <c r="E197" s="99"/>
      <c r="F197" s="100"/>
      <c r="G197" s="100"/>
      <c r="H197" s="100"/>
      <c r="I197" s="100"/>
      <c r="J197" s="100"/>
      <c r="K197" s="100"/>
      <c r="L197" s="101"/>
      <c r="M197" s="99"/>
      <c r="N197" s="100"/>
      <c r="O197" s="100"/>
      <c r="P197" s="100"/>
      <c r="Q197" s="100"/>
      <c r="R197" s="100"/>
      <c r="S197" s="100"/>
      <c r="T197" s="100"/>
      <c r="U197" s="100"/>
      <c r="V197" s="100"/>
      <c r="W197" s="101"/>
      <c r="X197" s="99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1"/>
    </row>
    <row r="198" spans="4:42" ht="18" customHeight="1">
      <c r="D198" s="123">
        <f>$D196+1</f>
        <v>12</v>
      </c>
      <c r="E198" s="84" t="s">
        <v>173</v>
      </c>
      <c r="F198" s="97"/>
      <c r="G198" s="97"/>
      <c r="H198" s="97"/>
      <c r="I198" s="97"/>
      <c r="J198" s="97"/>
      <c r="K198" s="97"/>
      <c r="L198" s="98"/>
      <c r="M198" s="84" t="s">
        <v>230</v>
      </c>
      <c r="N198" s="97"/>
      <c r="O198" s="97"/>
      <c r="P198" s="97"/>
      <c r="Q198" s="97"/>
      <c r="R198" s="97"/>
      <c r="S198" s="97"/>
      <c r="T198" s="97"/>
      <c r="U198" s="97"/>
      <c r="V198" s="97"/>
      <c r="W198" s="98"/>
      <c r="X198" s="84" t="s">
        <v>236</v>
      </c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8"/>
    </row>
    <row r="199" spans="4:42" ht="18" customHeight="1">
      <c r="D199" s="124"/>
      <c r="E199" s="99"/>
      <c r="F199" s="100"/>
      <c r="G199" s="100"/>
      <c r="H199" s="100"/>
      <c r="I199" s="100"/>
      <c r="J199" s="100"/>
      <c r="K199" s="100"/>
      <c r="L199" s="101"/>
      <c r="M199" s="99"/>
      <c r="N199" s="100"/>
      <c r="O199" s="100"/>
      <c r="P199" s="100"/>
      <c r="Q199" s="100"/>
      <c r="R199" s="100"/>
      <c r="S199" s="100"/>
      <c r="T199" s="100"/>
      <c r="U199" s="100"/>
      <c r="V199" s="100"/>
      <c r="W199" s="101"/>
      <c r="X199" s="99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1"/>
    </row>
    <row r="200" spans="4:42" ht="18" customHeight="1">
      <c r="D200" s="123">
        <f>$D198+1</f>
        <v>13</v>
      </c>
      <c r="E200" s="84" t="s">
        <v>174</v>
      </c>
      <c r="F200" s="97"/>
      <c r="G200" s="97"/>
      <c r="H200" s="97"/>
      <c r="I200" s="97"/>
      <c r="J200" s="97"/>
      <c r="K200" s="97"/>
      <c r="L200" s="98"/>
      <c r="M200" s="84" t="s">
        <v>231</v>
      </c>
      <c r="N200" s="97"/>
      <c r="O200" s="97"/>
      <c r="P200" s="97"/>
      <c r="Q200" s="97"/>
      <c r="R200" s="97"/>
      <c r="S200" s="97"/>
      <c r="T200" s="97"/>
      <c r="U200" s="97"/>
      <c r="V200" s="97"/>
      <c r="W200" s="98"/>
      <c r="X200" s="84" t="s">
        <v>237</v>
      </c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8"/>
    </row>
    <row r="201" spans="4:42" ht="18" customHeight="1">
      <c r="D201" s="124"/>
      <c r="E201" s="99"/>
      <c r="F201" s="100"/>
      <c r="G201" s="100"/>
      <c r="H201" s="100"/>
      <c r="I201" s="100"/>
      <c r="J201" s="100"/>
      <c r="K201" s="100"/>
      <c r="L201" s="101"/>
      <c r="M201" s="99"/>
      <c r="N201" s="100"/>
      <c r="O201" s="100"/>
      <c r="P201" s="100"/>
      <c r="Q201" s="100"/>
      <c r="R201" s="100"/>
      <c r="S201" s="100"/>
      <c r="T201" s="100"/>
      <c r="U201" s="100"/>
      <c r="V201" s="100"/>
      <c r="W201" s="101"/>
      <c r="X201" s="99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1"/>
    </row>
    <row r="202" spans="4:42" ht="18" customHeight="1">
      <c r="D202" s="123">
        <f>$D200+1</f>
        <v>14</v>
      </c>
      <c r="E202" s="84" t="s">
        <v>175</v>
      </c>
      <c r="F202" s="97"/>
      <c r="G202" s="97"/>
      <c r="H202" s="97"/>
      <c r="I202" s="97"/>
      <c r="J202" s="97"/>
      <c r="K202" s="97"/>
      <c r="L202" s="98"/>
      <c r="M202" s="84" t="s">
        <v>233</v>
      </c>
      <c r="N202" s="97"/>
      <c r="O202" s="97"/>
      <c r="P202" s="97"/>
      <c r="Q202" s="97"/>
      <c r="R202" s="97"/>
      <c r="S202" s="97"/>
      <c r="T202" s="97"/>
      <c r="U202" s="97"/>
      <c r="V202" s="97"/>
      <c r="W202" s="98"/>
      <c r="X202" s="84" t="s">
        <v>238</v>
      </c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8"/>
    </row>
    <row r="203" spans="4:42" ht="18" customHeight="1">
      <c r="D203" s="124"/>
      <c r="E203" s="99"/>
      <c r="F203" s="100"/>
      <c r="G203" s="100"/>
      <c r="H203" s="100"/>
      <c r="I203" s="100"/>
      <c r="J203" s="100"/>
      <c r="K203" s="100"/>
      <c r="L203" s="101"/>
      <c r="M203" s="99"/>
      <c r="N203" s="100"/>
      <c r="O203" s="100"/>
      <c r="P203" s="100"/>
      <c r="Q203" s="100"/>
      <c r="R203" s="100"/>
      <c r="S203" s="100"/>
      <c r="T203" s="100"/>
      <c r="U203" s="100"/>
      <c r="V203" s="100"/>
      <c r="W203" s="101"/>
      <c r="X203" s="99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1"/>
    </row>
    <row r="204" spans="4:42" ht="18" customHeight="1">
      <c r="D204" s="123">
        <f>$D202+1</f>
        <v>15</v>
      </c>
      <c r="E204" s="84" t="s">
        <v>176</v>
      </c>
      <c r="F204" s="97"/>
      <c r="G204" s="97"/>
      <c r="H204" s="97"/>
      <c r="I204" s="97"/>
      <c r="J204" s="97"/>
      <c r="K204" s="97"/>
      <c r="L204" s="98"/>
      <c r="M204" s="84" t="s">
        <v>232</v>
      </c>
      <c r="N204" s="97"/>
      <c r="O204" s="97"/>
      <c r="P204" s="97"/>
      <c r="Q204" s="97"/>
      <c r="R204" s="97"/>
      <c r="S204" s="97"/>
      <c r="T204" s="97"/>
      <c r="U204" s="97"/>
      <c r="V204" s="97"/>
      <c r="W204" s="98"/>
      <c r="X204" s="84" t="s">
        <v>239</v>
      </c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8"/>
    </row>
    <row r="205" spans="4:42" ht="18" customHeight="1">
      <c r="D205" s="124"/>
      <c r="E205" s="99"/>
      <c r="F205" s="100"/>
      <c r="G205" s="100"/>
      <c r="H205" s="100"/>
      <c r="I205" s="100"/>
      <c r="J205" s="100"/>
      <c r="K205" s="100"/>
      <c r="L205" s="101"/>
      <c r="M205" s="99"/>
      <c r="N205" s="100"/>
      <c r="O205" s="100"/>
      <c r="P205" s="100"/>
      <c r="Q205" s="100"/>
      <c r="R205" s="100"/>
      <c r="S205" s="100"/>
      <c r="T205" s="100"/>
      <c r="U205" s="100"/>
      <c r="V205" s="100"/>
      <c r="W205" s="101"/>
      <c r="X205" s="99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1"/>
    </row>
    <row r="206" spans="4:42" ht="18" customHeight="1">
      <c r="D206" s="123">
        <f>$D204+1</f>
        <v>16</v>
      </c>
      <c r="E206" s="84" t="s">
        <v>177</v>
      </c>
      <c r="F206" s="97"/>
      <c r="G206" s="97"/>
      <c r="H206" s="97"/>
      <c r="I206" s="97"/>
      <c r="J206" s="97"/>
      <c r="K206" s="97"/>
      <c r="L206" s="98"/>
      <c r="M206" s="84" t="s">
        <v>234</v>
      </c>
      <c r="N206" s="97"/>
      <c r="O206" s="97"/>
      <c r="P206" s="97"/>
      <c r="Q206" s="97"/>
      <c r="R206" s="97"/>
      <c r="S206" s="97"/>
      <c r="T206" s="97"/>
      <c r="U206" s="97"/>
      <c r="V206" s="97"/>
      <c r="W206" s="98"/>
      <c r="X206" s="84" t="s">
        <v>240</v>
      </c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8"/>
    </row>
    <row r="207" spans="4:42" ht="18" customHeight="1">
      <c r="D207" s="124"/>
      <c r="E207" s="99"/>
      <c r="F207" s="100"/>
      <c r="G207" s="100"/>
      <c r="H207" s="100"/>
      <c r="I207" s="100"/>
      <c r="J207" s="100"/>
      <c r="K207" s="100"/>
      <c r="L207" s="101"/>
      <c r="M207" s="99"/>
      <c r="N207" s="100"/>
      <c r="O207" s="100"/>
      <c r="P207" s="100"/>
      <c r="Q207" s="100"/>
      <c r="R207" s="100"/>
      <c r="S207" s="100"/>
      <c r="T207" s="100"/>
      <c r="U207" s="100"/>
      <c r="V207" s="100"/>
      <c r="W207" s="101"/>
      <c r="X207" s="99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1"/>
    </row>
    <row r="208" spans="4:42" ht="18" customHeight="1">
      <c r="D208" s="123">
        <f>$D206+1</f>
        <v>17</v>
      </c>
      <c r="E208" s="84" t="s">
        <v>178</v>
      </c>
      <c r="F208" s="97"/>
      <c r="G208" s="97"/>
      <c r="H208" s="97"/>
      <c r="I208" s="97"/>
      <c r="J208" s="97"/>
      <c r="K208" s="97"/>
      <c r="L208" s="98"/>
      <c r="M208" s="84" t="s">
        <v>235</v>
      </c>
      <c r="N208" s="97"/>
      <c r="O208" s="97"/>
      <c r="P208" s="97"/>
      <c r="Q208" s="97"/>
      <c r="R208" s="97"/>
      <c r="S208" s="97"/>
      <c r="T208" s="97"/>
      <c r="U208" s="97"/>
      <c r="V208" s="97"/>
      <c r="W208" s="98"/>
      <c r="X208" s="84" t="s">
        <v>241</v>
      </c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8"/>
    </row>
    <row r="209" spans="4:42" ht="18" customHeight="1">
      <c r="D209" s="124"/>
      <c r="E209" s="99"/>
      <c r="F209" s="100"/>
      <c r="G209" s="100"/>
      <c r="H209" s="100"/>
      <c r="I209" s="100"/>
      <c r="J209" s="100"/>
      <c r="K209" s="100"/>
      <c r="L209" s="101"/>
      <c r="M209" s="99"/>
      <c r="N209" s="100"/>
      <c r="O209" s="100"/>
      <c r="P209" s="100"/>
      <c r="Q209" s="100"/>
      <c r="R209" s="100"/>
      <c r="S209" s="100"/>
      <c r="T209" s="100"/>
      <c r="U209" s="100"/>
      <c r="V209" s="100"/>
      <c r="W209" s="101"/>
      <c r="X209" s="99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1"/>
    </row>
    <row r="210" spans="4:42" ht="18" customHeight="1">
      <c r="D210" s="123">
        <f>$D208+1</f>
        <v>18</v>
      </c>
      <c r="E210" s="84" t="s">
        <v>179</v>
      </c>
      <c r="F210" s="97"/>
      <c r="G210" s="97"/>
      <c r="H210" s="97"/>
      <c r="I210" s="97"/>
      <c r="J210" s="97"/>
      <c r="K210" s="97"/>
      <c r="L210" s="98"/>
      <c r="M210" s="84" t="s">
        <v>229</v>
      </c>
      <c r="N210" s="97"/>
      <c r="O210" s="97"/>
      <c r="P210" s="97"/>
      <c r="Q210" s="97"/>
      <c r="R210" s="97"/>
      <c r="S210" s="97"/>
      <c r="T210" s="97"/>
      <c r="U210" s="97"/>
      <c r="V210" s="97"/>
      <c r="W210" s="98"/>
      <c r="X210" s="84" t="s">
        <v>242</v>
      </c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8"/>
    </row>
    <row r="211" spans="4:42" ht="18" customHeight="1">
      <c r="D211" s="124"/>
      <c r="E211" s="99"/>
      <c r="F211" s="100"/>
      <c r="G211" s="100"/>
      <c r="H211" s="100"/>
      <c r="I211" s="100"/>
      <c r="J211" s="100"/>
      <c r="K211" s="100"/>
      <c r="L211" s="101"/>
      <c r="M211" s="99"/>
      <c r="N211" s="100"/>
      <c r="O211" s="100"/>
      <c r="P211" s="100"/>
      <c r="Q211" s="100"/>
      <c r="R211" s="100"/>
      <c r="S211" s="100"/>
      <c r="T211" s="100"/>
      <c r="U211" s="100"/>
      <c r="V211" s="100"/>
      <c r="W211" s="101"/>
      <c r="X211" s="99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1"/>
    </row>
    <row r="212" spans="4:42" ht="18" customHeight="1">
      <c r="D212" s="123">
        <f>$D210+1</f>
        <v>19</v>
      </c>
      <c r="E212" s="84" t="s">
        <v>180</v>
      </c>
      <c r="F212" s="97"/>
      <c r="G212" s="97"/>
      <c r="H212" s="97"/>
      <c r="I212" s="97"/>
      <c r="J212" s="97"/>
      <c r="K212" s="97"/>
      <c r="L212" s="98"/>
      <c r="M212" s="84" t="s">
        <v>228</v>
      </c>
      <c r="N212" s="97"/>
      <c r="O212" s="97"/>
      <c r="P212" s="97"/>
      <c r="Q212" s="97"/>
      <c r="R212" s="97"/>
      <c r="S212" s="97"/>
      <c r="T212" s="97"/>
      <c r="U212" s="97"/>
      <c r="V212" s="97"/>
      <c r="W212" s="98"/>
      <c r="X212" s="84" t="s">
        <v>243</v>
      </c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8"/>
    </row>
    <row r="213" spans="4:42" ht="18" customHeight="1">
      <c r="D213" s="124"/>
      <c r="E213" s="99"/>
      <c r="F213" s="100"/>
      <c r="G213" s="100"/>
      <c r="H213" s="100"/>
      <c r="I213" s="100"/>
      <c r="J213" s="100"/>
      <c r="K213" s="100"/>
      <c r="L213" s="101"/>
      <c r="M213" s="99"/>
      <c r="N213" s="100"/>
      <c r="O213" s="100"/>
      <c r="P213" s="100"/>
      <c r="Q213" s="100"/>
      <c r="R213" s="100"/>
      <c r="S213" s="100"/>
      <c r="T213" s="100"/>
      <c r="U213" s="100"/>
      <c r="V213" s="100"/>
      <c r="W213" s="101"/>
      <c r="X213" s="99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1"/>
    </row>
    <row r="214" spans="4:42" ht="18" customHeight="1">
      <c r="D214" s="123">
        <f>$D212+1</f>
        <v>20</v>
      </c>
      <c r="E214" s="84" t="s">
        <v>181</v>
      </c>
      <c r="F214" s="97"/>
      <c r="G214" s="97"/>
      <c r="H214" s="97"/>
      <c r="I214" s="97"/>
      <c r="J214" s="97"/>
      <c r="K214" s="97"/>
      <c r="L214" s="98"/>
      <c r="M214" s="84" t="s">
        <v>227</v>
      </c>
      <c r="N214" s="97"/>
      <c r="O214" s="97"/>
      <c r="P214" s="97"/>
      <c r="Q214" s="97"/>
      <c r="R214" s="97"/>
      <c r="S214" s="97"/>
      <c r="T214" s="97"/>
      <c r="U214" s="97"/>
      <c r="V214" s="97"/>
      <c r="W214" s="98"/>
      <c r="X214" s="84" t="s">
        <v>194</v>
      </c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8"/>
    </row>
    <row r="215" spans="4:42" ht="18" customHeight="1">
      <c r="D215" s="124"/>
      <c r="E215" s="99"/>
      <c r="F215" s="100"/>
      <c r="G215" s="100"/>
      <c r="H215" s="100"/>
      <c r="I215" s="100"/>
      <c r="J215" s="100"/>
      <c r="K215" s="100"/>
      <c r="L215" s="101"/>
      <c r="M215" s="99"/>
      <c r="N215" s="100"/>
      <c r="O215" s="100"/>
      <c r="P215" s="100"/>
      <c r="Q215" s="100"/>
      <c r="R215" s="100"/>
      <c r="S215" s="100"/>
      <c r="T215" s="100"/>
      <c r="U215" s="100"/>
      <c r="V215" s="100"/>
      <c r="W215" s="101"/>
      <c r="X215" s="99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1"/>
    </row>
    <row r="216" spans="4:42" ht="18" customHeight="1">
      <c r="D216" s="123">
        <f>$D214+1</f>
        <v>21</v>
      </c>
      <c r="E216" s="84" t="s">
        <v>182</v>
      </c>
      <c r="F216" s="97"/>
      <c r="G216" s="97"/>
      <c r="H216" s="97"/>
      <c r="I216" s="97"/>
      <c r="J216" s="97"/>
      <c r="K216" s="97"/>
      <c r="L216" s="98"/>
      <c r="M216" s="84" t="s">
        <v>192</v>
      </c>
      <c r="N216" s="97"/>
      <c r="O216" s="97"/>
      <c r="P216" s="97"/>
      <c r="Q216" s="97"/>
      <c r="R216" s="97"/>
      <c r="S216" s="97"/>
      <c r="T216" s="97"/>
      <c r="U216" s="97"/>
      <c r="V216" s="97"/>
      <c r="W216" s="98"/>
      <c r="X216" s="84" t="s">
        <v>193</v>
      </c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8"/>
    </row>
    <row r="217" spans="4:42" ht="18" customHeight="1">
      <c r="D217" s="125"/>
      <c r="E217" s="87"/>
      <c r="F217" s="126"/>
      <c r="G217" s="126"/>
      <c r="H217" s="126"/>
      <c r="I217" s="126"/>
      <c r="J217" s="126"/>
      <c r="K217" s="126"/>
      <c r="L217" s="127"/>
      <c r="M217" s="87"/>
      <c r="N217" s="126"/>
      <c r="O217" s="126"/>
      <c r="P217" s="126"/>
      <c r="Q217" s="126"/>
      <c r="R217" s="126"/>
      <c r="S217" s="126"/>
      <c r="T217" s="126"/>
      <c r="U217" s="126"/>
      <c r="V217" s="126"/>
      <c r="W217" s="127"/>
      <c r="X217" s="87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27"/>
    </row>
    <row r="218" spans="4:42" ht="18" customHeight="1">
      <c r="D218" s="124"/>
      <c r="E218" s="99"/>
      <c r="F218" s="100"/>
      <c r="G218" s="100"/>
      <c r="H218" s="100"/>
      <c r="I218" s="100"/>
      <c r="J218" s="100"/>
      <c r="K218" s="100"/>
      <c r="L218" s="101"/>
      <c r="M218" s="99"/>
      <c r="N218" s="100"/>
      <c r="O218" s="100"/>
      <c r="P218" s="100"/>
      <c r="Q218" s="100"/>
      <c r="R218" s="100"/>
      <c r="S218" s="100"/>
      <c r="T218" s="100"/>
      <c r="U218" s="100"/>
      <c r="V218" s="100"/>
      <c r="W218" s="101"/>
      <c r="X218" s="99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1"/>
    </row>
    <row r="219" spans="4:42" ht="18" customHeight="1">
      <c r="D219" s="123">
        <f>$D216+1</f>
        <v>22</v>
      </c>
      <c r="E219" s="84" t="s">
        <v>183</v>
      </c>
      <c r="F219" s="97"/>
      <c r="G219" s="97"/>
      <c r="H219" s="97"/>
      <c r="I219" s="97"/>
      <c r="J219" s="97"/>
      <c r="K219" s="97"/>
      <c r="L219" s="98"/>
      <c r="M219" s="84" t="s">
        <v>190</v>
      </c>
      <c r="N219" s="97"/>
      <c r="O219" s="97"/>
      <c r="P219" s="97"/>
      <c r="Q219" s="97"/>
      <c r="R219" s="97"/>
      <c r="S219" s="97"/>
      <c r="T219" s="97"/>
      <c r="U219" s="97"/>
      <c r="V219" s="97"/>
      <c r="W219" s="98"/>
      <c r="X219" s="84" t="s">
        <v>191</v>
      </c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8"/>
    </row>
    <row r="220" spans="4:42" ht="18" customHeight="1">
      <c r="D220" s="124"/>
      <c r="E220" s="99"/>
      <c r="F220" s="100"/>
      <c r="G220" s="100"/>
      <c r="H220" s="100"/>
      <c r="I220" s="100"/>
      <c r="J220" s="100"/>
      <c r="K220" s="100"/>
      <c r="L220" s="101"/>
      <c r="M220" s="99"/>
      <c r="N220" s="100"/>
      <c r="O220" s="100"/>
      <c r="P220" s="100"/>
      <c r="Q220" s="100"/>
      <c r="R220" s="100"/>
      <c r="S220" s="100"/>
      <c r="T220" s="100"/>
      <c r="U220" s="100"/>
      <c r="V220" s="100"/>
      <c r="W220" s="101"/>
      <c r="X220" s="99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1"/>
    </row>
    <row r="221" spans="4:42" ht="18" customHeight="1">
      <c r="D221" s="123">
        <f>$D219+1</f>
        <v>23</v>
      </c>
      <c r="E221" s="84" t="s">
        <v>184</v>
      </c>
      <c r="F221" s="97"/>
      <c r="G221" s="97"/>
      <c r="H221" s="97"/>
      <c r="I221" s="97"/>
      <c r="J221" s="97"/>
      <c r="K221" s="97"/>
      <c r="L221" s="98"/>
      <c r="M221" s="84" t="s">
        <v>187</v>
      </c>
      <c r="N221" s="97"/>
      <c r="O221" s="97"/>
      <c r="P221" s="97"/>
      <c r="Q221" s="97"/>
      <c r="R221" s="97"/>
      <c r="S221" s="97"/>
      <c r="T221" s="97"/>
      <c r="U221" s="97"/>
      <c r="V221" s="97"/>
      <c r="W221" s="98"/>
      <c r="X221" s="84" t="s">
        <v>188</v>
      </c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8"/>
    </row>
    <row r="222" spans="4:42" ht="18" customHeight="1">
      <c r="D222" s="124"/>
      <c r="E222" s="99"/>
      <c r="F222" s="100"/>
      <c r="G222" s="100"/>
      <c r="H222" s="100"/>
      <c r="I222" s="100"/>
      <c r="J222" s="100"/>
      <c r="K222" s="100"/>
      <c r="L222" s="101"/>
      <c r="M222" s="99"/>
      <c r="N222" s="100"/>
      <c r="O222" s="100"/>
      <c r="P222" s="100"/>
      <c r="Q222" s="100"/>
      <c r="R222" s="100"/>
      <c r="S222" s="100"/>
      <c r="T222" s="100"/>
      <c r="U222" s="100"/>
      <c r="V222" s="100"/>
      <c r="W222" s="101"/>
      <c r="X222" s="99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1"/>
    </row>
    <row r="223" spans="4:42" ht="18" customHeight="1">
      <c r="D223" s="123">
        <f>$D221+1</f>
        <v>24</v>
      </c>
      <c r="E223" s="84" t="s">
        <v>185</v>
      </c>
      <c r="F223" s="97"/>
      <c r="G223" s="97"/>
      <c r="H223" s="97"/>
      <c r="I223" s="97"/>
      <c r="J223" s="97"/>
      <c r="K223" s="97"/>
      <c r="L223" s="98"/>
      <c r="M223" s="84" t="s">
        <v>186</v>
      </c>
      <c r="N223" s="97"/>
      <c r="O223" s="97"/>
      <c r="P223" s="97"/>
      <c r="Q223" s="97"/>
      <c r="R223" s="97"/>
      <c r="S223" s="97"/>
      <c r="T223" s="97"/>
      <c r="U223" s="97"/>
      <c r="V223" s="97"/>
      <c r="W223" s="98"/>
      <c r="X223" s="84" t="s">
        <v>189</v>
      </c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8"/>
    </row>
    <row r="224" spans="4:42" ht="18" customHeight="1">
      <c r="D224" s="124"/>
      <c r="E224" s="99"/>
      <c r="F224" s="100"/>
      <c r="G224" s="100"/>
      <c r="H224" s="100"/>
      <c r="I224" s="100"/>
      <c r="J224" s="100"/>
      <c r="K224" s="100"/>
      <c r="L224" s="101"/>
      <c r="M224" s="99"/>
      <c r="N224" s="100"/>
      <c r="O224" s="100"/>
      <c r="P224" s="100"/>
      <c r="Q224" s="100"/>
      <c r="R224" s="100"/>
      <c r="S224" s="100"/>
      <c r="T224" s="100"/>
      <c r="U224" s="100"/>
      <c r="V224" s="100"/>
      <c r="W224" s="101"/>
      <c r="X224" s="99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1"/>
    </row>
    <row r="226" spans="3:42" ht="18" customHeight="1">
      <c r="C226" s="5" t="s">
        <v>32</v>
      </c>
      <c r="D226" s="5" t="s">
        <v>161</v>
      </c>
    </row>
    <row r="227" spans="3:42" ht="18" customHeight="1">
      <c r="D227" s="19"/>
      <c r="E227" s="20"/>
    </row>
    <row r="228" spans="3:42" ht="18" customHeight="1">
      <c r="D228" s="51" t="s">
        <v>126</v>
      </c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</row>
    <row r="229" spans="3:42" ht="18" customHeight="1">
      <c r="D229" s="51" t="s">
        <v>127</v>
      </c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</row>
    <row r="230" spans="3:42" ht="18" customHeight="1">
      <c r="D230" s="52" t="s">
        <v>685</v>
      </c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</row>
    <row r="231" spans="3:42" ht="18" customHeight="1">
      <c r="D231" s="51" t="s">
        <v>128</v>
      </c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3:42" ht="18" customHeight="1">
      <c r="D232" s="51" t="s">
        <v>129</v>
      </c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spans="3:42" ht="18" customHeight="1">
      <c r="D233" s="52" t="s">
        <v>130</v>
      </c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spans="3:42" ht="18" customHeight="1">
      <c r="D234" s="52" t="s">
        <v>686</v>
      </c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spans="3:42" ht="18" customHeight="1">
      <c r="D235" s="51" t="s">
        <v>131</v>
      </c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spans="3:42" ht="18" customHeight="1">
      <c r="D236" s="51" t="s">
        <v>687</v>
      </c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  <row r="237" spans="3:42" ht="18" customHeight="1">
      <c r="D237" s="52" t="s">
        <v>132</v>
      </c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</row>
    <row r="238" spans="3:42" ht="18" customHeight="1">
      <c r="D238" s="51" t="s">
        <v>688</v>
      </c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</row>
    <row r="239" spans="3:42" ht="18" customHeight="1">
      <c r="D239" s="51" t="s">
        <v>133</v>
      </c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</row>
    <row r="240" spans="3:42" ht="18" customHeight="1">
      <c r="D240" s="52" t="s">
        <v>134</v>
      </c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</row>
    <row r="241" spans="4:42" ht="18" customHeight="1">
      <c r="D241" s="52" t="s">
        <v>689</v>
      </c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</row>
    <row r="242" spans="4:42" ht="18" customHeight="1">
      <c r="D242" s="52" t="s">
        <v>135</v>
      </c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</row>
    <row r="243" spans="4:42" ht="18" customHeight="1">
      <c r="D243" s="52" t="s">
        <v>690</v>
      </c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</row>
    <row r="244" spans="4:42" ht="18" customHeight="1">
      <c r="D244" s="52" t="s">
        <v>691</v>
      </c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</row>
    <row r="245" spans="4:42" ht="18" customHeight="1">
      <c r="D245" s="52" t="s">
        <v>692</v>
      </c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</row>
    <row r="246" spans="4:42" ht="18" customHeight="1">
      <c r="D246" s="51" t="s">
        <v>136</v>
      </c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</row>
    <row r="247" spans="4:42" ht="18" customHeight="1">
      <c r="D247" s="51" t="s">
        <v>137</v>
      </c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</row>
    <row r="248" spans="4:42" ht="18" customHeight="1">
      <c r="D248" s="51" t="s">
        <v>138</v>
      </c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</row>
    <row r="249" spans="4:42" ht="18" customHeight="1">
      <c r="D249" s="51" t="s">
        <v>693</v>
      </c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</row>
    <row r="250" spans="4:42" ht="18" customHeight="1">
      <c r="D250" s="51" t="s">
        <v>139</v>
      </c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</row>
    <row r="251" spans="4:42" ht="18" customHeight="1">
      <c r="D251" s="51" t="s">
        <v>694</v>
      </c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</row>
    <row r="252" spans="4:42" ht="18" customHeight="1">
      <c r="D252" s="51" t="s">
        <v>140</v>
      </c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</row>
    <row r="253" spans="4:42" ht="18" customHeight="1">
      <c r="D253" s="51" t="s">
        <v>695</v>
      </c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</row>
    <row r="254" spans="4:42" ht="18" customHeight="1">
      <c r="D254" s="51" t="s">
        <v>696</v>
      </c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</row>
    <row r="255" spans="4:42" ht="18" customHeight="1">
      <c r="D255" s="51" t="s">
        <v>697</v>
      </c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</row>
    <row r="256" spans="4:42" ht="18" customHeight="1">
      <c r="D256" s="51" t="s">
        <v>141</v>
      </c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</row>
    <row r="257" spans="4:42" ht="18" customHeight="1">
      <c r="D257" s="51" t="s">
        <v>698</v>
      </c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</row>
    <row r="258" spans="4:42" ht="18" customHeight="1">
      <c r="D258" s="51" t="s">
        <v>699</v>
      </c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</row>
    <row r="259" spans="4:42" ht="18" customHeight="1">
      <c r="D259" s="51" t="s">
        <v>142</v>
      </c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</row>
    <row r="260" spans="4:42" ht="18" customHeight="1">
      <c r="D260" s="51" t="s">
        <v>700</v>
      </c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</row>
    <row r="261" spans="4:42" ht="18" customHeight="1">
      <c r="D261" s="51" t="s">
        <v>143</v>
      </c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</row>
    <row r="262" spans="4:42" ht="18" customHeight="1">
      <c r="D262" s="51" t="s">
        <v>701</v>
      </c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</row>
    <row r="263" spans="4:42" ht="18" customHeight="1">
      <c r="D263" s="51" t="s">
        <v>144</v>
      </c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</row>
    <row r="264" spans="4:42" ht="18" customHeight="1">
      <c r="D264" s="51" t="s">
        <v>702</v>
      </c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</row>
    <row r="265" spans="4:42" ht="18" customHeight="1"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</row>
    <row r="266" spans="4:42" ht="18" customHeight="1">
      <c r="D266" s="51" t="s">
        <v>145</v>
      </c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</row>
    <row r="267" spans="4:42" ht="18" customHeight="1">
      <c r="D267" s="51" t="s">
        <v>703</v>
      </c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</row>
    <row r="268" spans="4:42" ht="18" customHeight="1">
      <c r="D268" s="51" t="s">
        <v>146</v>
      </c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</row>
    <row r="269" spans="4:42" ht="18" customHeight="1">
      <c r="D269" s="51" t="s">
        <v>704</v>
      </c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</row>
    <row r="270" spans="4:42" ht="18" customHeight="1">
      <c r="D270" s="51" t="s">
        <v>147</v>
      </c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</row>
    <row r="271" spans="4:42" ht="18" customHeight="1">
      <c r="D271" s="51" t="s">
        <v>702</v>
      </c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</row>
    <row r="272" spans="4:42" ht="18" customHeight="1">
      <c r="D272" s="51" t="s">
        <v>148</v>
      </c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</row>
    <row r="273" spans="4:42" ht="18" customHeight="1">
      <c r="D273" s="51" t="s">
        <v>702</v>
      </c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</row>
    <row r="274" spans="4:42" ht="18" customHeight="1">
      <c r="D274" s="51" t="s">
        <v>149</v>
      </c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</row>
    <row r="275" spans="4:42" ht="18" customHeight="1">
      <c r="D275" s="51" t="s">
        <v>702</v>
      </c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</row>
    <row r="276" spans="4:42" ht="18" customHeight="1">
      <c r="D276" s="51" t="s">
        <v>150</v>
      </c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</row>
    <row r="277" spans="4:42" ht="18" customHeight="1">
      <c r="D277" s="51" t="s">
        <v>702</v>
      </c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</row>
    <row r="278" spans="4:42" ht="18" customHeight="1">
      <c r="D278" s="51" t="s">
        <v>151</v>
      </c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</row>
    <row r="279" spans="4:42" ht="18" customHeight="1">
      <c r="D279" s="51" t="s">
        <v>702</v>
      </c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</row>
    <row r="280" spans="4:42" ht="18" customHeight="1">
      <c r="D280" s="51" t="s">
        <v>152</v>
      </c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</row>
    <row r="281" spans="4:42" ht="18" customHeight="1">
      <c r="D281" s="51" t="s">
        <v>702</v>
      </c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</row>
    <row r="282" spans="4:42" ht="18" customHeight="1">
      <c r="D282" s="51" t="s">
        <v>153</v>
      </c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</row>
    <row r="283" spans="4:42" ht="18" customHeight="1">
      <c r="D283" s="51" t="s">
        <v>702</v>
      </c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</row>
    <row r="284" spans="4:42" ht="18" customHeight="1"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</row>
    <row r="285" spans="4:42" ht="18" customHeight="1">
      <c r="D285" s="51" t="s">
        <v>705</v>
      </c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</row>
    <row r="286" spans="4:42" ht="18" customHeight="1">
      <c r="D286" s="51" t="s">
        <v>154</v>
      </c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</row>
    <row r="287" spans="4:42" ht="18" customHeight="1">
      <c r="D287" s="51" t="s">
        <v>706</v>
      </c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</row>
    <row r="288" spans="4:42" ht="18" customHeight="1">
      <c r="D288" s="51" t="s">
        <v>707</v>
      </c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</row>
    <row r="289" spans="4:42" ht="18" customHeight="1"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</row>
    <row r="290" spans="4:42" ht="18" customHeight="1">
      <c r="D290" s="51" t="s">
        <v>708</v>
      </c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</row>
    <row r="291" spans="4:42" ht="18" customHeight="1">
      <c r="D291" s="51" t="s">
        <v>155</v>
      </c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</row>
    <row r="292" spans="4:42" ht="18" customHeight="1">
      <c r="D292" s="51" t="s">
        <v>709</v>
      </c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</row>
    <row r="293" spans="4:42" ht="18" customHeight="1">
      <c r="D293" s="51" t="s">
        <v>156</v>
      </c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</row>
    <row r="294" spans="4:42" ht="18" customHeight="1">
      <c r="D294" s="51" t="s">
        <v>157</v>
      </c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</row>
    <row r="295" spans="4:42" ht="18" customHeight="1">
      <c r="D295" s="51" t="s">
        <v>710</v>
      </c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</row>
    <row r="296" spans="4:42" ht="18" customHeight="1">
      <c r="D296" s="51" t="s">
        <v>158</v>
      </c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</row>
    <row r="297" spans="4:42" ht="18" customHeight="1">
      <c r="D297" s="51" t="s">
        <v>159</v>
      </c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</row>
    <row r="298" spans="4:42" ht="18" customHeight="1">
      <c r="D298" s="51" t="s">
        <v>711</v>
      </c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</row>
    <row r="299" spans="4:42" ht="18" customHeight="1">
      <c r="D299" s="51" t="s">
        <v>160</v>
      </c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</row>
  </sheetData>
  <mergeCells count="220">
    <mergeCell ref="D223:D224"/>
    <mergeCell ref="E223:L224"/>
    <mergeCell ref="M223:W224"/>
    <mergeCell ref="X223:AP224"/>
    <mergeCell ref="N155:R155"/>
    <mergeCell ref="N156:R156"/>
    <mergeCell ref="D219:D220"/>
    <mergeCell ref="E219:L220"/>
    <mergeCell ref="M219:W220"/>
    <mergeCell ref="X219:AP220"/>
    <mergeCell ref="D221:D222"/>
    <mergeCell ref="E221:L222"/>
    <mergeCell ref="M221:W222"/>
    <mergeCell ref="X221:AP222"/>
    <mergeCell ref="D214:D215"/>
    <mergeCell ref="E214:L215"/>
    <mergeCell ref="M214:W215"/>
    <mergeCell ref="X214:AP215"/>
    <mergeCell ref="D216:D218"/>
    <mergeCell ref="E216:L218"/>
    <mergeCell ref="M216:W218"/>
    <mergeCell ref="X216:AP218"/>
    <mergeCell ref="D210:D211"/>
    <mergeCell ref="E210:L211"/>
    <mergeCell ref="M210:W211"/>
    <mergeCell ref="X210:AP211"/>
    <mergeCell ref="D212:D213"/>
    <mergeCell ref="E212:L213"/>
    <mergeCell ref="M212:W213"/>
    <mergeCell ref="X212:AP213"/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194:D195"/>
    <mergeCell ref="E194:L195"/>
    <mergeCell ref="M194:W195"/>
    <mergeCell ref="X194:AP195"/>
    <mergeCell ref="D196:D197"/>
    <mergeCell ref="E196:L197"/>
    <mergeCell ref="M196:W197"/>
    <mergeCell ref="X196:AP197"/>
    <mergeCell ref="D189:D191"/>
    <mergeCell ref="E189:L191"/>
    <mergeCell ref="M189:W191"/>
    <mergeCell ref="X189:AP191"/>
    <mergeCell ref="D192:D193"/>
    <mergeCell ref="E192:L193"/>
    <mergeCell ref="M192:W193"/>
    <mergeCell ref="X192:AP193"/>
    <mergeCell ref="D182:D183"/>
    <mergeCell ref="E182:L183"/>
    <mergeCell ref="M182:W183"/>
    <mergeCell ref="X182:AP183"/>
    <mergeCell ref="D184:D188"/>
    <mergeCell ref="E184:L188"/>
    <mergeCell ref="M184:W188"/>
    <mergeCell ref="X184:AP188"/>
    <mergeCell ref="D171:D179"/>
    <mergeCell ref="E171:L179"/>
    <mergeCell ref="M171:W179"/>
    <mergeCell ref="X171:AP179"/>
    <mergeCell ref="D180:D181"/>
    <mergeCell ref="E180:L181"/>
    <mergeCell ref="M180:W181"/>
    <mergeCell ref="X180:AP181"/>
    <mergeCell ref="D165:D166"/>
    <mergeCell ref="E165:L166"/>
    <mergeCell ref="M165:W166"/>
    <mergeCell ref="X165:AP166"/>
    <mergeCell ref="D167:D170"/>
    <mergeCell ref="E167:L170"/>
    <mergeCell ref="M167:W170"/>
    <mergeCell ref="X167:AP170"/>
    <mergeCell ref="X160:AP160"/>
    <mergeCell ref="D161:D164"/>
    <mergeCell ref="E161:L164"/>
    <mergeCell ref="M161:W164"/>
    <mergeCell ref="X161:AP164"/>
    <mergeCell ref="D156:E156"/>
    <mergeCell ref="F156:I156"/>
    <mergeCell ref="J156:M156"/>
    <mergeCell ref="E160:L160"/>
    <mergeCell ref="D155:E155"/>
    <mergeCell ref="F155:I155"/>
    <mergeCell ref="J155:M155"/>
    <mergeCell ref="N93:R93"/>
    <mergeCell ref="N94:R94"/>
    <mergeCell ref="D105:D107"/>
    <mergeCell ref="N11:R11"/>
    <mergeCell ref="N12:R12"/>
    <mergeCell ref="E114:L115"/>
    <mergeCell ref="M114:W115"/>
    <mergeCell ref="E16:L16"/>
    <mergeCell ref="M16:W16"/>
    <mergeCell ref="E17:L18"/>
    <mergeCell ref="M17:W18"/>
    <mergeCell ref="E19:L20"/>
    <mergeCell ref="M19:W20"/>
    <mergeCell ref="E21:L24"/>
    <mergeCell ref="M21:W24"/>
    <mergeCell ref="E33:L34"/>
    <mergeCell ref="M33:W34"/>
    <mergeCell ref="E35:L36"/>
    <mergeCell ref="M35:W36"/>
    <mergeCell ref="E37:L38"/>
    <mergeCell ref="M37:W38"/>
    <mergeCell ref="D11:E11"/>
    <mergeCell ref="F11:I11"/>
    <mergeCell ref="J11:M11"/>
    <mergeCell ref="D12:E12"/>
    <mergeCell ref="J12:M12"/>
    <mergeCell ref="F12:I1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D37:D38"/>
    <mergeCell ref="D39:D40"/>
    <mergeCell ref="D41:D42"/>
    <mergeCell ref="D17:D18"/>
    <mergeCell ref="D19:D20"/>
    <mergeCell ref="D21:D24"/>
    <mergeCell ref="D33:D34"/>
    <mergeCell ref="D35:D36"/>
    <mergeCell ref="E39:L40"/>
    <mergeCell ref="D29:D30"/>
    <mergeCell ref="E29:L30"/>
    <mergeCell ref="D31:D32"/>
    <mergeCell ref="E31:L32"/>
    <mergeCell ref="D25:D28"/>
    <mergeCell ref="E25:L28"/>
    <mergeCell ref="M39:W40"/>
    <mergeCell ref="X16:AP16"/>
    <mergeCell ref="X17:AP18"/>
    <mergeCell ref="X19:AP20"/>
    <mergeCell ref="X21:AP24"/>
    <mergeCell ref="X33:AP34"/>
    <mergeCell ref="X35:AP36"/>
    <mergeCell ref="X37:AP38"/>
    <mergeCell ref="X39:AP40"/>
    <mergeCell ref="M29:W30"/>
    <mergeCell ref="X29:AP30"/>
    <mergeCell ref="M31:W32"/>
    <mergeCell ref="X31:AP32"/>
    <mergeCell ref="M25:W28"/>
    <mergeCell ref="X25:AP28"/>
    <mergeCell ref="X41:AP42"/>
    <mergeCell ref="D93:E93"/>
    <mergeCell ref="F93:I93"/>
    <mergeCell ref="J93:M93"/>
    <mergeCell ref="D94:E94"/>
    <mergeCell ref="F94:I94"/>
    <mergeCell ref="J94:M94"/>
    <mergeCell ref="E41:L42"/>
    <mergeCell ref="M41:W42"/>
    <mergeCell ref="D43:D44"/>
    <mergeCell ref="E43:L44"/>
    <mergeCell ref="M43:W44"/>
    <mergeCell ref="X43:AP44"/>
    <mergeCell ref="X98:AP98"/>
    <mergeCell ref="D99:D100"/>
    <mergeCell ref="X99:AP100"/>
    <mergeCell ref="E98:L98"/>
    <mergeCell ref="E99:L100"/>
    <mergeCell ref="M99:W100"/>
    <mergeCell ref="D101:D102"/>
    <mergeCell ref="X101:AP102"/>
    <mergeCell ref="D103:D104"/>
    <mergeCell ref="X103:AP104"/>
    <mergeCell ref="E101:L102"/>
    <mergeCell ref="M101:W102"/>
    <mergeCell ref="E103:L104"/>
    <mergeCell ref="M103:W104"/>
    <mergeCell ref="X105:AP107"/>
    <mergeCell ref="D108:D109"/>
    <mergeCell ref="X108:AP109"/>
    <mergeCell ref="E105:L107"/>
    <mergeCell ref="M105:W107"/>
    <mergeCell ref="E108:L109"/>
    <mergeCell ref="M108:W109"/>
    <mergeCell ref="D114:D115"/>
    <mergeCell ref="X114:AP115"/>
    <mergeCell ref="D110:D111"/>
    <mergeCell ref="X110:AP111"/>
    <mergeCell ref="D112:D113"/>
    <mergeCell ref="X112:AP113"/>
    <mergeCell ref="E110:L111"/>
    <mergeCell ref="M110:W111"/>
    <mergeCell ref="E112:L113"/>
    <mergeCell ref="M112:W11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83F177A-317A-7844-A2E9-DE07F8BD68D9}">
          <x14:formula1>
            <xm:f>OFFSET(設定値一覧!$D$11,0,0,COUNTA(設定値一覧!$D$11:$D$16),1)</xm:f>
          </x14:formula1>
          <xm:sqref>N156 N12 N94</xm:sqref>
        </x14:dataValidation>
        <x14:dataValidation type="list" allowBlank="1" showInputMessage="1" showErrorMessage="1" xr:uid="{6A6BB395-AD36-F240-9C83-2F505B27357D}">
          <x14:formula1>
            <xm:f>OFFSET(設定値一覧!$H$36,0,0,COUNTA(設定値一覧!$H$36:$H$38),1)</xm:f>
          </x14:formula1>
          <xm:sqref>J12:M12 J94:M94 J156:M156</xm:sqref>
        </x14:dataValidation>
        <x14:dataValidation type="list" allowBlank="1" showInputMessage="1" showErrorMessage="1" xr:uid="{A2EF2554-139F-A747-A547-B593FE24048A}">
          <x14:formula1>
            <xm:f>OFFSET(設定値一覧!$D$36,0,0,COUNTA(設定値一覧!$C$9:$C$15),1)</xm:f>
          </x14:formula1>
          <xm:sqref>F12:I12 F94:I94 F156:I156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18" zoomScaleNormal="100" zoomScaleSheetLayoutView="100" workbookViewId="0">
      <selection activeCell="AI21" sqref="AI21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設定値一覧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421</v>
      </c>
    </row>
    <row r="7" spans="2:43" ht="18" customHeight="1">
      <c r="C7" s="1" t="s">
        <v>29</v>
      </c>
      <c r="D7" s="1" t="s">
        <v>299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29" t="s">
        <v>123</v>
      </c>
      <c r="E9" s="130"/>
      <c r="F9" s="130"/>
      <c r="G9" s="130"/>
      <c r="H9" s="130"/>
      <c r="I9" s="130"/>
      <c r="J9" s="131"/>
    </row>
    <row r="10" spans="2:43" ht="18" customHeight="1">
      <c r="D10" s="132"/>
      <c r="E10" s="133"/>
      <c r="F10" s="133"/>
      <c r="G10" s="133"/>
      <c r="H10" s="133"/>
      <c r="I10" s="133"/>
      <c r="J10" s="134"/>
    </row>
    <row r="11" spans="2:43" ht="18" customHeight="1">
      <c r="D11" s="136" t="s">
        <v>247</v>
      </c>
      <c r="E11" s="136"/>
      <c r="F11" s="136"/>
      <c r="G11" s="136"/>
      <c r="H11" s="136"/>
      <c r="I11" s="136"/>
      <c r="J11" s="136"/>
      <c r="K11" s="19" t="s">
        <v>323</v>
      </c>
      <c r="AD11" s="5" t="s">
        <v>328</v>
      </c>
      <c r="AE11" s="5" t="s">
        <v>254</v>
      </c>
    </row>
    <row r="12" spans="2:43" ht="18" customHeight="1">
      <c r="D12" s="136" t="s">
        <v>249</v>
      </c>
      <c r="E12" s="136"/>
      <c r="F12" s="136"/>
      <c r="G12" s="136"/>
      <c r="H12" s="136"/>
      <c r="I12" s="136"/>
      <c r="J12" s="136"/>
      <c r="K12" s="19" t="s">
        <v>323</v>
      </c>
      <c r="AD12" s="5" t="s">
        <v>328</v>
      </c>
      <c r="AE12" s="5" t="s">
        <v>255</v>
      </c>
    </row>
    <row r="13" spans="2:43" ht="18" customHeight="1">
      <c r="D13" s="136" t="s">
        <v>250</v>
      </c>
      <c r="E13" s="136"/>
      <c r="F13" s="136"/>
      <c r="G13" s="136"/>
      <c r="H13" s="136"/>
      <c r="I13" s="136"/>
      <c r="J13" s="136"/>
      <c r="K13" s="19" t="s">
        <v>323</v>
      </c>
      <c r="AD13" s="5" t="s">
        <v>328</v>
      </c>
      <c r="AE13" s="5" t="s">
        <v>256</v>
      </c>
    </row>
    <row r="14" spans="2:43" ht="18" customHeight="1">
      <c r="D14" s="136" t="s">
        <v>251</v>
      </c>
      <c r="E14" s="136"/>
      <c r="F14" s="136"/>
      <c r="G14" s="136"/>
      <c r="H14" s="136"/>
      <c r="I14" s="136"/>
      <c r="J14" s="136"/>
      <c r="K14" s="19" t="s">
        <v>323</v>
      </c>
      <c r="AD14" s="5" t="s">
        <v>328</v>
      </c>
      <c r="AE14" s="5" t="s">
        <v>257</v>
      </c>
    </row>
    <row r="15" spans="2:43" ht="18" customHeight="1">
      <c r="D15" s="136" t="s">
        <v>253</v>
      </c>
      <c r="E15" s="136"/>
      <c r="F15" s="136"/>
      <c r="G15" s="136"/>
      <c r="H15" s="136"/>
      <c r="I15" s="136"/>
      <c r="J15" s="136"/>
      <c r="K15" s="19" t="s">
        <v>323</v>
      </c>
      <c r="AD15" s="5" t="s">
        <v>328</v>
      </c>
      <c r="AE15" s="5" t="s">
        <v>258</v>
      </c>
    </row>
    <row r="16" spans="2:43" ht="18" customHeight="1">
      <c r="K16" s="19"/>
    </row>
    <row r="21" spans="3:37" ht="18" customHeight="1">
      <c r="C21" s="1" t="s">
        <v>28</v>
      </c>
      <c r="D21" s="1" t="s">
        <v>300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5" t="s">
        <v>259</v>
      </c>
      <c r="E23" s="130"/>
      <c r="F23" s="130"/>
      <c r="G23" s="131"/>
      <c r="H23" s="135" t="s">
        <v>260</v>
      </c>
      <c r="I23" s="130"/>
      <c r="J23" s="130"/>
      <c r="K23" s="131"/>
      <c r="L23" s="135" t="s">
        <v>261</v>
      </c>
      <c r="M23" s="130"/>
      <c r="N23" s="130"/>
      <c r="O23" s="131"/>
      <c r="P23" s="135" t="s">
        <v>263</v>
      </c>
      <c r="Q23" s="130"/>
      <c r="R23" s="130"/>
      <c r="S23" s="131"/>
    </row>
    <row r="24" spans="3:37" ht="17" customHeight="1">
      <c r="D24" s="132"/>
      <c r="E24" s="133"/>
      <c r="F24" s="133"/>
      <c r="G24" s="134"/>
      <c r="H24" s="132"/>
      <c r="I24" s="133"/>
      <c r="J24" s="133"/>
      <c r="K24" s="134"/>
      <c r="L24" s="132"/>
      <c r="M24" s="133"/>
      <c r="N24" s="133"/>
      <c r="O24" s="134"/>
      <c r="P24" s="132"/>
      <c r="Q24" s="133"/>
      <c r="R24" s="133"/>
      <c r="S24" s="134"/>
    </row>
    <row r="25" spans="3:37" ht="17" customHeight="1">
      <c r="D25" s="116" t="s">
        <v>71</v>
      </c>
      <c r="E25" s="117"/>
      <c r="F25" s="117"/>
      <c r="G25" s="118"/>
      <c r="H25" s="116" t="s">
        <v>71</v>
      </c>
      <c r="I25" s="117"/>
      <c r="J25" s="117"/>
      <c r="K25" s="118"/>
      <c r="L25" s="116" t="s">
        <v>71</v>
      </c>
      <c r="M25" s="117"/>
      <c r="N25" s="117"/>
      <c r="O25" s="118"/>
      <c r="P25" s="116" t="s">
        <v>264</v>
      </c>
      <c r="Q25" s="117"/>
      <c r="R25" s="117"/>
      <c r="S25" s="118"/>
      <c r="T25" s="19" t="s">
        <v>322</v>
      </c>
      <c r="AD25" s="5" t="s">
        <v>328</v>
      </c>
      <c r="AE25" s="5" t="s">
        <v>262</v>
      </c>
      <c r="AJ25" s="5" t="s">
        <v>13</v>
      </c>
      <c r="AK25" s="5" t="s">
        <v>344</v>
      </c>
    </row>
    <row r="26" spans="3:37" ht="18" customHeight="1">
      <c r="D26" s="116" t="s">
        <v>267</v>
      </c>
      <c r="E26" s="117"/>
      <c r="F26" s="117"/>
      <c r="G26" s="118"/>
      <c r="H26" s="116" t="s">
        <v>270</v>
      </c>
      <c r="I26" s="117"/>
      <c r="J26" s="117"/>
      <c r="K26" s="118"/>
      <c r="L26" s="116" t="s">
        <v>284</v>
      </c>
      <c r="M26" s="117"/>
      <c r="N26" s="117"/>
      <c r="O26" s="118"/>
      <c r="P26" s="31"/>
      <c r="Q26" s="31"/>
      <c r="R26" s="31"/>
      <c r="S26" s="31"/>
      <c r="T26" s="19"/>
    </row>
    <row r="27" spans="3:37" ht="18" customHeight="1">
      <c r="D27" s="116" t="s">
        <v>269</v>
      </c>
      <c r="E27" s="117"/>
      <c r="F27" s="117"/>
      <c r="G27" s="11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301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29" t="s">
        <v>60</v>
      </c>
      <c r="E34" s="130"/>
      <c r="F34" s="130"/>
      <c r="G34" s="131"/>
      <c r="H34" s="129" t="s">
        <v>61</v>
      </c>
      <c r="I34" s="130"/>
      <c r="J34" s="130"/>
      <c r="K34" s="131"/>
      <c r="L34" s="129" t="s">
        <v>69</v>
      </c>
      <c r="M34" s="130"/>
      <c r="N34" s="130"/>
      <c r="O34" s="131"/>
      <c r="P34" s="107" t="s">
        <v>70</v>
      </c>
      <c r="Q34" s="107"/>
      <c r="R34" s="107"/>
      <c r="S34" s="107"/>
      <c r="T34" s="107"/>
      <c r="U34" s="107"/>
      <c r="V34" s="129" t="s">
        <v>266</v>
      </c>
      <c r="W34" s="130"/>
      <c r="X34" s="130"/>
      <c r="Y34" s="131"/>
    </row>
    <row r="35" spans="3:37" ht="18" customHeight="1">
      <c r="D35" s="132"/>
      <c r="E35" s="133"/>
      <c r="F35" s="133"/>
      <c r="G35" s="134"/>
      <c r="H35" s="132"/>
      <c r="I35" s="133"/>
      <c r="J35" s="133"/>
      <c r="K35" s="134"/>
      <c r="L35" s="132"/>
      <c r="M35" s="133"/>
      <c r="N35" s="133"/>
      <c r="O35" s="134"/>
      <c r="P35" s="107"/>
      <c r="Q35" s="107"/>
      <c r="R35" s="107"/>
      <c r="S35" s="107"/>
      <c r="T35" s="107"/>
      <c r="U35" s="107"/>
      <c r="V35" s="132"/>
      <c r="W35" s="133"/>
      <c r="X35" s="133"/>
      <c r="Y35" s="134"/>
    </row>
    <row r="36" spans="3:37" ht="18" customHeight="1">
      <c r="D36" s="116" t="s">
        <v>67</v>
      </c>
      <c r="E36" s="117"/>
      <c r="F36" s="117"/>
      <c r="G36" s="118"/>
      <c r="H36" s="116" t="s">
        <v>64</v>
      </c>
      <c r="I36" s="117"/>
      <c r="J36" s="117"/>
      <c r="K36" s="118"/>
      <c r="L36" s="116" t="s">
        <v>71</v>
      </c>
      <c r="M36" s="117"/>
      <c r="N36" s="117"/>
      <c r="O36" s="118"/>
      <c r="P36" s="108" t="s">
        <v>71</v>
      </c>
      <c r="Q36" s="108"/>
      <c r="R36" s="108"/>
      <c r="S36" s="108"/>
      <c r="T36" s="108"/>
      <c r="U36" s="108"/>
      <c r="V36" s="116" t="s">
        <v>71</v>
      </c>
      <c r="W36" s="117"/>
      <c r="X36" s="117"/>
      <c r="Y36" s="118"/>
    </row>
    <row r="37" spans="3:37" ht="18" customHeight="1">
      <c r="D37" s="116" t="s">
        <v>276</v>
      </c>
      <c r="E37" s="117"/>
      <c r="F37" s="117"/>
      <c r="G37" s="118"/>
      <c r="H37" s="116" t="s">
        <v>65</v>
      </c>
      <c r="I37" s="117"/>
      <c r="J37" s="117"/>
      <c r="K37" s="118"/>
      <c r="L37" s="116" t="s">
        <v>282</v>
      </c>
      <c r="M37" s="117"/>
      <c r="N37" s="117"/>
      <c r="O37" s="118"/>
      <c r="P37" s="108" t="s">
        <v>280</v>
      </c>
      <c r="Q37" s="108"/>
      <c r="R37" s="108"/>
      <c r="S37" s="108"/>
      <c r="T37" s="108"/>
      <c r="U37" s="108"/>
      <c r="V37" s="116" t="s">
        <v>271</v>
      </c>
      <c r="W37" s="117"/>
      <c r="X37" s="117"/>
      <c r="Y37" s="118"/>
    </row>
    <row r="38" spans="3:37" ht="18" customHeight="1">
      <c r="D38" s="116" t="s">
        <v>277</v>
      </c>
      <c r="E38" s="117"/>
      <c r="F38" s="117"/>
      <c r="G38" s="118"/>
      <c r="H38" s="31"/>
      <c r="I38" s="31"/>
      <c r="J38" s="31"/>
      <c r="K38" s="31"/>
      <c r="L38" s="108" t="s">
        <v>283</v>
      </c>
      <c r="M38" s="108"/>
      <c r="N38" s="108"/>
      <c r="O38" s="108"/>
      <c r="P38" s="137" t="s">
        <v>281</v>
      </c>
      <c r="Q38" s="108"/>
      <c r="R38" s="108"/>
      <c r="S38" s="108"/>
      <c r="T38" s="108"/>
      <c r="U38" s="108"/>
      <c r="V38" s="108" t="s">
        <v>272</v>
      </c>
      <c r="W38" s="108"/>
      <c r="X38" s="108"/>
      <c r="Y38" s="108"/>
    </row>
    <row r="39" spans="3:37" ht="18" customHeight="1">
      <c r="D39" s="116" t="s">
        <v>68</v>
      </c>
      <c r="E39" s="117"/>
      <c r="F39" s="117"/>
      <c r="G39" s="118"/>
      <c r="V39" s="108" t="s">
        <v>273</v>
      </c>
      <c r="W39" s="108"/>
      <c r="X39" s="108"/>
      <c r="Y39" s="108"/>
    </row>
    <row r="40" spans="3:37" ht="18" customHeight="1">
      <c r="D40" s="116" t="s">
        <v>278</v>
      </c>
      <c r="E40" s="117"/>
      <c r="F40" s="117"/>
      <c r="G40" s="118"/>
      <c r="V40" s="108" t="s">
        <v>274</v>
      </c>
      <c r="W40" s="108"/>
      <c r="X40" s="108"/>
      <c r="Y40" s="108"/>
    </row>
    <row r="41" spans="3:37" ht="18" customHeight="1">
      <c r="D41" s="116" t="s">
        <v>279</v>
      </c>
      <c r="E41" s="117"/>
      <c r="F41" s="117"/>
      <c r="G41" s="118"/>
      <c r="V41" s="108" t="s">
        <v>275</v>
      </c>
      <c r="W41" s="108"/>
      <c r="X41" s="108"/>
      <c r="Y41" s="108"/>
    </row>
    <row r="43" spans="3:37" ht="18" customHeight="1">
      <c r="C43" s="1" t="s">
        <v>32</v>
      </c>
      <c r="D43" s="1" t="s">
        <v>298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07" t="s">
        <v>285</v>
      </c>
      <c r="E45" s="107"/>
      <c r="F45" s="107"/>
      <c r="G45" s="107"/>
      <c r="H45" s="107"/>
      <c r="I45" s="107"/>
      <c r="J45" s="107"/>
      <c r="K45" s="141" t="s">
        <v>306</v>
      </c>
      <c r="L45" s="107"/>
      <c r="M45" s="107"/>
      <c r="N45" s="107"/>
      <c r="O45" s="107"/>
      <c r="P45" s="107"/>
      <c r="Q45" s="107"/>
      <c r="R45" s="141" t="s">
        <v>324</v>
      </c>
      <c r="S45" s="107"/>
      <c r="T45" s="107"/>
      <c r="U45" s="107"/>
      <c r="V45" s="107"/>
      <c r="W45" s="107"/>
      <c r="X45" s="107"/>
    </row>
    <row r="46" spans="3:37" ht="18" customHeight="1"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spans="3:37" ht="18" customHeight="1">
      <c r="D47" s="142" t="s">
        <v>286</v>
      </c>
      <c r="E47" s="108"/>
      <c r="F47" s="108"/>
      <c r="G47" s="108"/>
      <c r="H47" s="108"/>
      <c r="I47" s="108"/>
      <c r="J47" s="108"/>
      <c r="K47" s="142" t="s">
        <v>302</v>
      </c>
      <c r="L47" s="108"/>
      <c r="M47" s="108"/>
      <c r="N47" s="108"/>
      <c r="O47" s="108"/>
      <c r="P47" s="108"/>
      <c r="Q47" s="108"/>
      <c r="R47" s="142" t="s">
        <v>308</v>
      </c>
      <c r="S47" s="108"/>
      <c r="T47" s="108"/>
      <c r="U47" s="108"/>
      <c r="V47" s="108"/>
      <c r="W47" s="108"/>
      <c r="X47" s="108"/>
      <c r="Y47" s="19" t="s">
        <v>321</v>
      </c>
      <c r="AD47" s="5" t="s">
        <v>328</v>
      </c>
      <c r="AE47" s="5" t="s">
        <v>341</v>
      </c>
      <c r="AJ47" s="5" t="s">
        <v>342</v>
      </c>
      <c r="AK47" s="5" t="s">
        <v>289</v>
      </c>
    </row>
    <row r="48" spans="3:37" ht="18" customHeight="1">
      <c r="D48" s="108" t="s">
        <v>287</v>
      </c>
      <c r="E48" s="108"/>
      <c r="F48" s="108"/>
      <c r="G48" s="108"/>
      <c r="H48" s="108"/>
      <c r="I48" s="108"/>
      <c r="J48" s="108"/>
      <c r="K48" s="108" t="s">
        <v>303</v>
      </c>
      <c r="L48" s="108"/>
      <c r="M48" s="108"/>
      <c r="N48" s="108"/>
      <c r="O48" s="108"/>
      <c r="P48" s="108"/>
      <c r="Q48" s="108"/>
      <c r="R48" s="142" t="s">
        <v>316</v>
      </c>
      <c r="S48" s="108"/>
      <c r="T48" s="108"/>
      <c r="U48" s="108"/>
      <c r="V48" s="108"/>
      <c r="W48" s="108"/>
      <c r="X48" s="108"/>
      <c r="Y48" s="19"/>
      <c r="AK48" s="5" t="s">
        <v>290</v>
      </c>
    </row>
    <row r="49" spans="4:46" ht="18" customHeight="1">
      <c r="D49" s="143" t="s">
        <v>288</v>
      </c>
      <c r="E49" s="144"/>
      <c r="F49" s="144"/>
      <c r="G49" s="144"/>
      <c r="H49" s="144"/>
      <c r="I49" s="144"/>
      <c r="J49" s="145"/>
      <c r="K49" s="143" t="s">
        <v>304</v>
      </c>
      <c r="L49" s="144"/>
      <c r="M49" s="144"/>
      <c r="N49" s="144"/>
      <c r="O49" s="144"/>
      <c r="P49" s="144"/>
      <c r="Q49" s="145"/>
      <c r="R49" s="142" t="s">
        <v>311</v>
      </c>
      <c r="S49" s="108"/>
      <c r="T49" s="108"/>
      <c r="U49" s="108"/>
      <c r="V49" s="108"/>
      <c r="W49" s="108"/>
      <c r="X49" s="108"/>
      <c r="AK49" s="5" t="s">
        <v>292</v>
      </c>
    </row>
    <row r="50" spans="4:46" ht="18" customHeight="1">
      <c r="D50" s="138" t="s">
        <v>289</v>
      </c>
      <c r="E50" s="139"/>
      <c r="F50" s="139"/>
      <c r="G50" s="139"/>
      <c r="H50" s="139"/>
      <c r="I50" s="139"/>
      <c r="J50" s="140"/>
      <c r="K50" s="143" t="s">
        <v>305</v>
      </c>
      <c r="L50" s="144"/>
      <c r="M50" s="144"/>
      <c r="N50" s="144"/>
      <c r="O50" s="144"/>
      <c r="P50" s="144"/>
      <c r="Q50" s="145"/>
      <c r="R50" s="142" t="s">
        <v>317</v>
      </c>
      <c r="S50" s="108"/>
      <c r="T50" s="108"/>
      <c r="U50" s="108"/>
      <c r="V50" s="108"/>
      <c r="W50" s="108"/>
      <c r="X50" s="108"/>
      <c r="AK50" s="5" t="s">
        <v>294</v>
      </c>
    </row>
    <row r="51" spans="4:46" ht="18" customHeight="1">
      <c r="D51" s="138" t="s">
        <v>291</v>
      </c>
      <c r="E51" s="139"/>
      <c r="F51" s="139"/>
      <c r="G51" s="139"/>
      <c r="H51" s="139"/>
      <c r="I51" s="139"/>
      <c r="J51" s="140"/>
      <c r="R51" s="142" t="s">
        <v>318</v>
      </c>
      <c r="S51" s="108"/>
      <c r="T51" s="108"/>
      <c r="U51" s="108"/>
      <c r="V51" s="108"/>
      <c r="W51" s="108"/>
      <c r="X51" s="108"/>
      <c r="AK51" s="5" t="s">
        <v>296</v>
      </c>
    </row>
    <row r="52" spans="4:46" ht="18" customHeight="1">
      <c r="D52" s="138" t="s">
        <v>293</v>
      </c>
      <c r="E52" s="139"/>
      <c r="F52" s="139"/>
      <c r="G52" s="139"/>
      <c r="H52" s="139"/>
      <c r="I52" s="139"/>
      <c r="J52" s="140"/>
      <c r="R52" s="142" t="s">
        <v>319</v>
      </c>
      <c r="S52" s="108"/>
      <c r="T52" s="108"/>
      <c r="U52" s="108"/>
      <c r="V52" s="108"/>
      <c r="W52" s="108"/>
      <c r="X52" s="108"/>
      <c r="Y52" s="19" t="s">
        <v>321</v>
      </c>
      <c r="AD52" s="5" t="s">
        <v>328</v>
      </c>
      <c r="AE52" s="5" t="s">
        <v>343</v>
      </c>
      <c r="AJ52" s="5" t="s">
        <v>342</v>
      </c>
      <c r="AK52" s="5" t="s">
        <v>326</v>
      </c>
    </row>
    <row r="53" spans="4:46" ht="18" customHeight="1">
      <c r="D53" s="138" t="s">
        <v>295</v>
      </c>
      <c r="E53" s="139"/>
      <c r="F53" s="139"/>
      <c r="G53" s="139"/>
      <c r="H53" s="139"/>
      <c r="I53" s="139"/>
      <c r="J53" s="140"/>
      <c r="R53" s="142" t="s">
        <v>320</v>
      </c>
      <c r="S53" s="108"/>
      <c r="T53" s="108"/>
      <c r="U53" s="108"/>
      <c r="V53" s="108"/>
      <c r="W53" s="108"/>
      <c r="X53" s="108"/>
      <c r="AK53" s="5" t="s">
        <v>325</v>
      </c>
      <c r="AL53" s="5" t="s">
        <v>307</v>
      </c>
      <c r="AS53" s="5" t="s">
        <v>265</v>
      </c>
      <c r="AT53" s="5" t="s">
        <v>327</v>
      </c>
    </row>
    <row r="54" spans="4:46" ht="18" customHeight="1">
      <c r="D54" s="138" t="s">
        <v>297</v>
      </c>
      <c r="E54" s="139"/>
      <c r="F54" s="139"/>
      <c r="G54" s="139"/>
      <c r="H54" s="139"/>
      <c r="I54" s="139"/>
      <c r="J54" s="140"/>
      <c r="AK54" s="5" t="s">
        <v>325</v>
      </c>
      <c r="AL54" s="5" t="s">
        <v>309</v>
      </c>
      <c r="AS54" s="5" t="s">
        <v>265</v>
      </c>
      <c r="AT54" s="5" t="s">
        <v>329</v>
      </c>
    </row>
    <row r="55" spans="4:46" ht="18" customHeight="1">
      <c r="AK55" s="5" t="s">
        <v>325</v>
      </c>
      <c r="AL55" s="5" t="s">
        <v>310</v>
      </c>
      <c r="AS55" s="5" t="s">
        <v>265</v>
      </c>
      <c r="AT55" s="5" t="s">
        <v>330</v>
      </c>
    </row>
    <row r="56" spans="4:46" ht="18" customHeight="1">
      <c r="D56" s="5" t="s">
        <v>265</v>
      </c>
      <c r="E56" s="5" t="s">
        <v>599</v>
      </c>
      <c r="AK56" s="5" t="s">
        <v>286</v>
      </c>
      <c r="AS56" s="5" t="s">
        <v>265</v>
      </c>
      <c r="AT56" s="5" t="s">
        <v>331</v>
      </c>
    </row>
    <row r="57" spans="4:46" ht="18" customHeight="1">
      <c r="E57" s="5" t="s">
        <v>325</v>
      </c>
      <c r="F57" s="5" t="s">
        <v>597</v>
      </c>
      <c r="AK57" s="5" t="s">
        <v>325</v>
      </c>
      <c r="AL57" s="5" t="s">
        <v>312</v>
      </c>
      <c r="AS57" s="5" t="s">
        <v>265</v>
      </c>
      <c r="AT57" s="5" t="s">
        <v>332</v>
      </c>
    </row>
    <row r="58" spans="4:46" ht="18" customHeight="1">
      <c r="D58" s="5" t="s">
        <v>265</v>
      </c>
      <c r="E58" s="5" t="s">
        <v>598</v>
      </c>
      <c r="AK58" s="5" t="s">
        <v>325</v>
      </c>
      <c r="AL58" s="5" t="s">
        <v>313</v>
      </c>
    </row>
    <row r="59" spans="4:46" ht="18" customHeight="1">
      <c r="AK59" s="5" t="s">
        <v>325</v>
      </c>
      <c r="AL59" s="5" t="s">
        <v>314</v>
      </c>
    </row>
    <row r="60" spans="4:46" ht="18" customHeight="1">
      <c r="AK60" s="5" t="s">
        <v>325</v>
      </c>
      <c r="AL60" s="5" t="s">
        <v>315</v>
      </c>
    </row>
    <row r="63" spans="4:46" ht="18" customHeight="1">
      <c r="D63" s="141" t="s">
        <v>333</v>
      </c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</row>
    <row r="64" spans="4:46" ht="18" customHeight="1"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</row>
    <row r="65" spans="4:37" ht="18" customHeight="1">
      <c r="D65" s="137" t="s">
        <v>334</v>
      </c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9" t="s">
        <v>338</v>
      </c>
      <c r="AD65" s="5" t="s">
        <v>328</v>
      </c>
      <c r="AE65" s="5" t="s">
        <v>326</v>
      </c>
      <c r="AJ65" s="5" t="s">
        <v>342</v>
      </c>
      <c r="AK65" s="5" t="s">
        <v>340</v>
      </c>
    </row>
    <row r="66" spans="4:37" ht="18" customHeight="1">
      <c r="D66" s="137" t="s">
        <v>335</v>
      </c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9"/>
    </row>
    <row r="67" spans="4:37" ht="18" customHeight="1">
      <c r="D67" s="137" t="s">
        <v>337</v>
      </c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9" t="s">
        <v>338</v>
      </c>
      <c r="AD67" s="5" t="s">
        <v>328</v>
      </c>
      <c r="AE67" s="5" t="s">
        <v>288</v>
      </c>
      <c r="AJ67" s="5" t="s">
        <v>342</v>
      </c>
      <c r="AK67" s="5" t="s">
        <v>340</v>
      </c>
    </row>
    <row r="68" spans="4:37" ht="18" customHeight="1">
      <c r="D68" s="137" t="s">
        <v>336</v>
      </c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</row>
    <row r="73" spans="4:37" ht="18" customHeight="1">
      <c r="D73" s="141" t="s">
        <v>345</v>
      </c>
      <c r="E73" s="107"/>
      <c r="F73" s="107"/>
      <c r="G73" s="107"/>
      <c r="H73" s="107"/>
      <c r="I73" s="107"/>
      <c r="J73" s="107"/>
    </row>
    <row r="74" spans="4:37" ht="18" customHeight="1">
      <c r="D74" s="107"/>
      <c r="E74" s="107"/>
      <c r="F74" s="107"/>
      <c r="G74" s="107"/>
      <c r="H74" s="107"/>
      <c r="I74" s="107"/>
      <c r="J74" s="107"/>
    </row>
    <row r="75" spans="4:37" ht="18" customHeight="1">
      <c r="D75" s="142" t="s">
        <v>346</v>
      </c>
      <c r="E75" s="108"/>
      <c r="F75" s="108"/>
      <c r="G75" s="108"/>
      <c r="H75" s="108"/>
      <c r="I75" s="108"/>
      <c r="J75" s="108"/>
    </row>
    <row r="76" spans="4:37" ht="18" customHeight="1">
      <c r="D76" s="108" t="s">
        <v>347</v>
      </c>
      <c r="E76" s="108"/>
      <c r="F76" s="108"/>
      <c r="G76" s="108"/>
      <c r="H76" s="108"/>
      <c r="I76" s="108"/>
      <c r="J76" s="108"/>
    </row>
    <row r="79" spans="4:37" ht="18" customHeight="1">
      <c r="D79" s="5" t="s">
        <v>265</v>
      </c>
      <c r="E79" s="5" t="s">
        <v>348</v>
      </c>
    </row>
    <row r="80" spans="4:37" ht="18" customHeight="1">
      <c r="D80" s="141" t="s">
        <v>345</v>
      </c>
      <c r="E80" s="107"/>
      <c r="F80" s="107"/>
      <c r="G80" s="107"/>
      <c r="H80" s="107"/>
      <c r="I80" s="107"/>
      <c r="J80" s="107"/>
    </row>
    <row r="81" spans="4:37" ht="18" customHeight="1">
      <c r="D81" s="107"/>
      <c r="E81" s="107"/>
      <c r="F81" s="107"/>
      <c r="G81" s="107"/>
      <c r="H81" s="107"/>
      <c r="I81" s="107"/>
      <c r="J81" s="107"/>
    </row>
    <row r="82" spans="4:37" ht="18" customHeight="1">
      <c r="D82" s="142" t="s">
        <v>349</v>
      </c>
      <c r="E82" s="108"/>
      <c r="F82" s="108"/>
      <c r="G82" s="108"/>
      <c r="H82" s="108"/>
      <c r="I82" s="108"/>
      <c r="J82" s="108"/>
      <c r="K82" s="19" t="s">
        <v>323</v>
      </c>
      <c r="AD82" s="5" t="s">
        <v>328</v>
      </c>
      <c r="AG82" s="5" t="s">
        <v>349</v>
      </c>
      <c r="AJ82" s="5" t="s">
        <v>342</v>
      </c>
      <c r="AK82" s="5" t="s">
        <v>353</v>
      </c>
    </row>
    <row r="83" spans="4:37" ht="18" customHeight="1">
      <c r="D83" s="108" t="s">
        <v>350</v>
      </c>
      <c r="E83" s="108"/>
      <c r="F83" s="108"/>
      <c r="G83" s="108"/>
      <c r="H83" s="108"/>
      <c r="I83" s="108"/>
      <c r="J83" s="108"/>
      <c r="K83" s="19"/>
    </row>
    <row r="84" spans="4:37" ht="18" customHeight="1">
      <c r="D84" s="108" t="s">
        <v>351</v>
      </c>
      <c r="E84" s="108"/>
      <c r="F84" s="108"/>
      <c r="G84" s="108"/>
      <c r="H84" s="108"/>
      <c r="I84" s="108"/>
      <c r="J84" s="108"/>
    </row>
    <row r="85" spans="4:37" ht="18" customHeight="1">
      <c r="D85" s="108" t="s">
        <v>352</v>
      </c>
      <c r="E85" s="108"/>
      <c r="F85" s="108"/>
      <c r="G85" s="108"/>
      <c r="H85" s="108"/>
      <c r="I85" s="108"/>
      <c r="J85" s="108"/>
    </row>
    <row r="88" spans="4:37" ht="18" customHeight="1">
      <c r="D88" s="5" t="s">
        <v>265</v>
      </c>
      <c r="E88" s="5" t="s">
        <v>354</v>
      </c>
    </row>
    <row r="89" spans="4:37" ht="18" customHeight="1">
      <c r="D89" s="141" t="s">
        <v>190</v>
      </c>
      <c r="E89" s="107"/>
      <c r="F89" s="107"/>
      <c r="G89" s="107"/>
      <c r="H89" s="107"/>
      <c r="I89" s="107"/>
      <c r="J89" s="107"/>
    </row>
    <row r="90" spans="4:37" ht="18" customHeight="1">
      <c r="D90" s="107"/>
      <c r="E90" s="107"/>
      <c r="F90" s="107"/>
      <c r="G90" s="107"/>
      <c r="H90" s="107"/>
      <c r="I90" s="107"/>
      <c r="J90" s="107"/>
    </row>
    <row r="91" spans="4:37" ht="18" customHeight="1">
      <c r="D91" s="142" t="s">
        <v>356</v>
      </c>
      <c r="E91" s="108"/>
      <c r="F91" s="108"/>
      <c r="G91" s="108"/>
      <c r="H91" s="108"/>
      <c r="I91" s="108"/>
      <c r="J91" s="108"/>
      <c r="K91" s="19" t="s">
        <v>323</v>
      </c>
      <c r="AD91" s="5" t="s">
        <v>328</v>
      </c>
      <c r="AE91" s="5" t="s">
        <v>355</v>
      </c>
      <c r="AJ91" s="5" t="s">
        <v>342</v>
      </c>
      <c r="AK91" s="5" t="s">
        <v>358</v>
      </c>
    </row>
    <row r="92" spans="4:37" ht="18" customHeight="1">
      <c r="D92" s="108" t="s">
        <v>357</v>
      </c>
      <c r="E92" s="108"/>
      <c r="F92" s="108"/>
      <c r="G92" s="108"/>
      <c r="H92" s="108"/>
      <c r="I92" s="108"/>
      <c r="J92" s="108"/>
      <c r="K92" s="19" t="s">
        <v>323</v>
      </c>
      <c r="AD92" s="5" t="s">
        <v>328</v>
      </c>
      <c r="AE92" s="5" t="s">
        <v>357</v>
      </c>
      <c r="AJ92" s="5" t="s">
        <v>342</v>
      </c>
      <c r="AK92" s="5" t="s">
        <v>359</v>
      </c>
    </row>
    <row r="93" spans="4:37" ht="18" customHeight="1">
      <c r="AK93" s="5" t="s">
        <v>370</v>
      </c>
    </row>
    <row r="94" spans="4:37" ht="18" customHeight="1">
      <c r="AK94" s="5" t="s">
        <v>371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830B651F-4BE9-AF47-BBB0-22AF674B1697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237"/>
  <sheetViews>
    <sheetView showGridLines="0" view="pageBreakPreview" topLeftCell="C160" zoomScale="130" zoomScaleNormal="100" zoomScaleSheetLayoutView="130" workbookViewId="0">
      <selection activeCell="O137" sqref="O13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32" width="2.7109375" style="5"/>
    <col min="33" max="33" width="2.7109375" style="5" customWidth="1"/>
    <col min="34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詳細設計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360</v>
      </c>
    </row>
    <row r="7" spans="2:43" ht="18" customHeight="1">
      <c r="C7" s="5" t="s">
        <v>29</v>
      </c>
      <c r="D7" s="5" t="s">
        <v>364</v>
      </c>
    </row>
    <row r="9" spans="2:43" ht="18" customHeight="1">
      <c r="D9" s="19" t="s">
        <v>34</v>
      </c>
      <c r="E9" s="5" t="s">
        <v>50</v>
      </c>
      <c r="I9" s="35" t="s">
        <v>363</v>
      </c>
    </row>
    <row r="11" spans="2:43" ht="18" customHeight="1">
      <c r="D11" s="19" t="s">
        <v>35</v>
      </c>
      <c r="E11" s="5" t="s">
        <v>59</v>
      </c>
    </row>
    <row r="13" spans="2:43" ht="18" customHeight="1">
      <c r="E13" s="106"/>
      <c r="F13" s="106"/>
      <c r="G13" s="107" t="s">
        <v>60</v>
      </c>
      <c r="H13" s="107"/>
      <c r="I13" s="107"/>
      <c r="J13" s="107"/>
      <c r="K13" s="107" t="s">
        <v>61</v>
      </c>
      <c r="L13" s="107"/>
      <c r="M13" s="107"/>
      <c r="N13" s="107"/>
      <c r="O13" s="107" t="s">
        <v>123</v>
      </c>
      <c r="P13" s="107"/>
      <c r="Q13" s="107"/>
      <c r="R13" s="107"/>
      <c r="S13" s="107"/>
    </row>
    <row r="14" spans="2:43" ht="18" customHeight="1">
      <c r="E14" s="105" t="s">
        <v>62</v>
      </c>
      <c r="F14" s="105"/>
      <c r="G14" s="108" t="s">
        <v>66</v>
      </c>
      <c r="H14" s="108"/>
      <c r="I14" s="108"/>
      <c r="J14" s="108"/>
      <c r="K14" s="108" t="s">
        <v>63</v>
      </c>
      <c r="L14" s="108"/>
      <c r="M14" s="108"/>
      <c r="N14" s="108"/>
      <c r="O14" s="108" t="s">
        <v>248</v>
      </c>
      <c r="P14" s="108"/>
      <c r="Q14" s="108"/>
      <c r="R14" s="108"/>
      <c r="S14" s="108"/>
    </row>
    <row r="16" spans="2:43" ht="18" customHeight="1">
      <c r="D16" s="19" t="s">
        <v>36</v>
      </c>
      <c r="E16" s="5" t="s">
        <v>386</v>
      </c>
    </row>
    <row r="18" spans="3:38" ht="18" customHeight="1">
      <c r="E18" s="106"/>
      <c r="F18" s="106"/>
      <c r="G18" s="106"/>
      <c r="H18" s="106"/>
      <c r="I18" s="107" t="s">
        <v>366</v>
      </c>
      <c r="J18" s="107"/>
      <c r="K18" s="107"/>
      <c r="L18" s="107"/>
      <c r="M18" s="107"/>
      <c r="N18" s="107"/>
      <c r="O18" s="107"/>
      <c r="P18" s="107"/>
      <c r="Q18" s="107"/>
    </row>
    <row r="19" spans="3:38" ht="18" customHeight="1">
      <c r="E19" s="105" t="s">
        <v>365</v>
      </c>
      <c r="F19" s="105"/>
      <c r="G19" s="105"/>
      <c r="H19" s="105"/>
      <c r="I19" s="181" t="s">
        <v>367</v>
      </c>
      <c r="J19" s="181"/>
      <c r="K19" s="181"/>
      <c r="L19" s="181"/>
      <c r="M19" s="181"/>
      <c r="N19" s="181"/>
      <c r="O19" s="181"/>
      <c r="P19" s="181"/>
      <c r="Q19" s="181"/>
      <c r="R19" s="19" t="s">
        <v>339</v>
      </c>
      <c r="AD19" s="5" t="s">
        <v>328</v>
      </c>
      <c r="AE19" s="5" t="s">
        <v>369</v>
      </c>
    </row>
    <row r="20" spans="3:38" ht="18" customHeight="1">
      <c r="E20" s="105" t="s">
        <v>387</v>
      </c>
      <c r="F20" s="105"/>
      <c r="G20" s="105"/>
      <c r="H20" s="105"/>
      <c r="I20" s="181" t="s">
        <v>368</v>
      </c>
      <c r="J20" s="181"/>
      <c r="K20" s="181"/>
      <c r="L20" s="181"/>
      <c r="M20" s="181"/>
      <c r="N20" s="181"/>
      <c r="O20" s="181"/>
      <c r="P20" s="181"/>
      <c r="Q20" s="181"/>
      <c r="R20" s="19" t="s">
        <v>339</v>
      </c>
      <c r="AD20" s="5" t="s">
        <v>328</v>
      </c>
      <c r="AE20" s="5" t="s">
        <v>479</v>
      </c>
    </row>
    <row r="21" spans="3:38" ht="18" customHeight="1">
      <c r="AE21" s="5" t="s">
        <v>325</v>
      </c>
      <c r="AF21" s="19" t="s">
        <v>372</v>
      </c>
      <c r="AH21" s="5" t="s">
        <v>13</v>
      </c>
      <c r="AI21" s="19" t="s">
        <v>374</v>
      </c>
    </row>
    <row r="22" spans="3:38" ht="18" customHeight="1">
      <c r="AE22" s="5" t="s">
        <v>325</v>
      </c>
      <c r="AF22" s="19" t="s">
        <v>373</v>
      </c>
      <c r="AH22" s="5" t="s">
        <v>13</v>
      </c>
      <c r="AI22" s="19" t="s">
        <v>375</v>
      </c>
    </row>
    <row r="23" spans="3:38" ht="18" customHeight="1">
      <c r="AE23" s="5" t="s">
        <v>325</v>
      </c>
      <c r="AF23" s="5" t="s">
        <v>464</v>
      </c>
      <c r="AH23" s="19"/>
      <c r="AK23" s="5" t="s">
        <v>13</v>
      </c>
      <c r="AL23" s="5" t="s">
        <v>376</v>
      </c>
    </row>
    <row r="25" spans="3:38" ht="18" customHeight="1">
      <c r="D25" s="19" t="s">
        <v>37</v>
      </c>
      <c r="E25" s="5" t="s">
        <v>474</v>
      </c>
    </row>
    <row r="27" spans="3:38" ht="18" customHeight="1">
      <c r="E27" s="5" t="s">
        <v>594</v>
      </c>
      <c r="F27" s="5" t="s">
        <v>600</v>
      </c>
    </row>
    <row r="28" spans="3:38" ht="18" customHeight="1">
      <c r="E28" s="5" t="s">
        <v>595</v>
      </c>
      <c r="F28" s="5" t="s">
        <v>601</v>
      </c>
    </row>
    <row r="29" spans="3:38" ht="18" customHeight="1">
      <c r="E29" s="5" t="s">
        <v>596</v>
      </c>
      <c r="F29" s="5" t="s">
        <v>602</v>
      </c>
    </row>
    <row r="32" spans="3:38" ht="18" customHeight="1">
      <c r="C32" s="5" t="s">
        <v>28</v>
      </c>
      <c r="D32" s="5" t="s">
        <v>475</v>
      </c>
    </row>
    <row r="34" spans="4:35" ht="18" customHeight="1">
      <c r="D34" s="19" t="s">
        <v>34</v>
      </c>
      <c r="E34" s="5" t="s">
        <v>50</v>
      </c>
      <c r="I34" s="35" t="s">
        <v>406</v>
      </c>
    </row>
    <row r="36" spans="4:35" ht="18" customHeight="1">
      <c r="D36" s="19" t="s">
        <v>35</v>
      </c>
      <c r="E36" s="5" t="s">
        <v>59</v>
      </c>
    </row>
    <row r="38" spans="4:35" ht="18" customHeight="1">
      <c r="E38" s="106"/>
      <c r="F38" s="106"/>
      <c r="G38" s="107" t="s">
        <v>60</v>
      </c>
      <c r="H38" s="107"/>
      <c r="I38" s="107"/>
      <c r="J38" s="107"/>
      <c r="K38" s="107" t="s">
        <v>61</v>
      </c>
      <c r="L38" s="107"/>
      <c r="M38" s="107"/>
      <c r="N38" s="107"/>
      <c r="O38" s="107" t="s">
        <v>123</v>
      </c>
      <c r="P38" s="107"/>
      <c r="Q38" s="107"/>
      <c r="R38" s="107"/>
      <c r="S38" s="107"/>
    </row>
    <row r="39" spans="4:35" ht="18" customHeight="1">
      <c r="E39" s="105" t="s">
        <v>62</v>
      </c>
      <c r="F39" s="105"/>
      <c r="G39" s="108" t="s">
        <v>66</v>
      </c>
      <c r="H39" s="108"/>
      <c r="I39" s="108"/>
      <c r="J39" s="108"/>
      <c r="K39" s="108" t="s">
        <v>63</v>
      </c>
      <c r="L39" s="108"/>
      <c r="M39" s="108"/>
      <c r="N39" s="108"/>
      <c r="O39" s="108" t="s">
        <v>248</v>
      </c>
      <c r="P39" s="108"/>
      <c r="Q39" s="108"/>
      <c r="R39" s="108"/>
      <c r="S39" s="108"/>
    </row>
    <row r="41" spans="4:35" ht="18" customHeight="1">
      <c r="D41" s="19" t="s">
        <v>36</v>
      </c>
      <c r="E41" s="5" t="s">
        <v>386</v>
      </c>
    </row>
    <row r="43" spans="4:35" ht="18" customHeight="1">
      <c r="E43" s="106"/>
      <c r="F43" s="106"/>
      <c r="G43" s="106"/>
      <c r="H43" s="106"/>
      <c r="I43" s="107" t="s">
        <v>366</v>
      </c>
      <c r="J43" s="107"/>
      <c r="K43" s="107"/>
      <c r="L43" s="107"/>
      <c r="M43" s="107"/>
      <c r="N43" s="107"/>
      <c r="O43" s="107"/>
      <c r="P43" s="107"/>
      <c r="Q43" s="107"/>
    </row>
    <row r="44" spans="4:35" ht="18" customHeight="1">
      <c r="E44" s="105" t="s">
        <v>365</v>
      </c>
      <c r="F44" s="105"/>
      <c r="G44" s="105"/>
      <c r="H44" s="105"/>
      <c r="I44" s="181" t="s">
        <v>476</v>
      </c>
      <c r="J44" s="181"/>
      <c r="K44" s="181"/>
      <c r="L44" s="181"/>
      <c r="M44" s="181"/>
      <c r="N44" s="181"/>
      <c r="O44" s="181"/>
      <c r="P44" s="181"/>
      <c r="Q44" s="181"/>
      <c r="R44" s="19" t="s">
        <v>339</v>
      </c>
      <c r="AD44" s="5" t="s">
        <v>328</v>
      </c>
      <c r="AE44" s="5" t="s">
        <v>478</v>
      </c>
    </row>
    <row r="45" spans="4:35" ht="18" customHeight="1">
      <c r="E45" s="105" t="s">
        <v>387</v>
      </c>
      <c r="F45" s="105"/>
      <c r="G45" s="105"/>
      <c r="H45" s="105"/>
      <c r="I45" s="181" t="s">
        <v>477</v>
      </c>
      <c r="J45" s="181"/>
      <c r="K45" s="181"/>
      <c r="L45" s="181"/>
      <c r="M45" s="181"/>
      <c r="N45" s="181"/>
      <c r="O45" s="181"/>
      <c r="P45" s="181"/>
      <c r="Q45" s="181"/>
      <c r="R45" s="19" t="s">
        <v>339</v>
      </c>
      <c r="AD45" s="5" t="s">
        <v>328</v>
      </c>
      <c r="AE45" s="5" t="s">
        <v>480</v>
      </c>
    </row>
    <row r="46" spans="4:35" ht="18" customHeight="1">
      <c r="AF46" s="19"/>
      <c r="AI46" s="19"/>
    </row>
    <row r="47" spans="4:35" ht="18" customHeight="1">
      <c r="D47" s="19" t="s">
        <v>37</v>
      </c>
      <c r="E47" s="5" t="s">
        <v>474</v>
      </c>
    </row>
    <row r="49" spans="3:19" ht="18" customHeight="1">
      <c r="E49" s="5" t="s">
        <v>594</v>
      </c>
      <c r="F49" s="5" t="s">
        <v>603</v>
      </c>
    </row>
    <row r="50" spans="3:19" ht="18" customHeight="1">
      <c r="E50" s="5" t="s">
        <v>595</v>
      </c>
      <c r="F50" s="5" t="s">
        <v>604</v>
      </c>
    </row>
    <row r="51" spans="3:19" ht="18" customHeight="1">
      <c r="E51" s="5" t="s">
        <v>596</v>
      </c>
      <c r="F51" s="5" t="s">
        <v>605</v>
      </c>
    </row>
    <row r="53" spans="3:19" ht="18" customHeight="1">
      <c r="C53" s="5" t="s">
        <v>30</v>
      </c>
      <c r="D53" s="5" t="s">
        <v>494</v>
      </c>
    </row>
    <row r="55" spans="3:19" ht="18" customHeight="1">
      <c r="D55" s="19" t="s">
        <v>34</v>
      </c>
      <c r="E55" s="5" t="s">
        <v>50</v>
      </c>
      <c r="I55" s="35" t="s">
        <v>404</v>
      </c>
    </row>
    <row r="57" spans="3:19" ht="18" customHeight="1">
      <c r="D57" s="19" t="s">
        <v>35</v>
      </c>
      <c r="E57" s="5" t="s">
        <v>59</v>
      </c>
    </row>
    <row r="59" spans="3:19" ht="18" customHeight="1">
      <c r="E59" s="106"/>
      <c r="F59" s="106"/>
      <c r="G59" s="107" t="s">
        <v>60</v>
      </c>
      <c r="H59" s="107"/>
      <c r="I59" s="107"/>
      <c r="J59" s="107"/>
      <c r="K59" s="107" t="s">
        <v>61</v>
      </c>
      <c r="L59" s="107"/>
      <c r="M59" s="107"/>
      <c r="N59" s="107"/>
      <c r="O59" s="107" t="s">
        <v>123</v>
      </c>
      <c r="P59" s="107"/>
      <c r="Q59" s="107"/>
      <c r="R59" s="107"/>
      <c r="S59" s="107"/>
    </row>
    <row r="60" spans="3:19" ht="18" customHeight="1">
      <c r="E60" s="105" t="s">
        <v>62</v>
      </c>
      <c r="F60" s="105"/>
      <c r="G60" s="108" t="s">
        <v>66</v>
      </c>
      <c r="H60" s="108"/>
      <c r="I60" s="108"/>
      <c r="J60" s="108"/>
      <c r="K60" s="108" t="s">
        <v>63</v>
      </c>
      <c r="L60" s="108"/>
      <c r="M60" s="108"/>
      <c r="N60" s="108"/>
      <c r="O60" s="108" t="s">
        <v>248</v>
      </c>
      <c r="P60" s="108"/>
      <c r="Q60" s="108"/>
      <c r="R60" s="108"/>
      <c r="S60" s="108"/>
    </row>
    <row r="62" spans="3:19" ht="18" customHeight="1">
      <c r="D62" s="19" t="s">
        <v>36</v>
      </c>
      <c r="E62" s="5" t="s">
        <v>386</v>
      </c>
    </row>
    <row r="64" spans="3:19" ht="18" customHeight="1">
      <c r="E64" s="106"/>
      <c r="F64" s="106"/>
      <c r="G64" s="106"/>
      <c r="H64" s="106"/>
      <c r="I64" s="107" t="s">
        <v>366</v>
      </c>
      <c r="J64" s="107"/>
      <c r="K64" s="107"/>
      <c r="L64" s="107"/>
      <c r="M64" s="107"/>
      <c r="N64" s="107"/>
      <c r="O64" s="107"/>
      <c r="P64" s="107"/>
      <c r="Q64" s="107"/>
    </row>
    <row r="65" spans="3:35" ht="18" customHeight="1">
      <c r="E65" s="105" t="s">
        <v>365</v>
      </c>
      <c r="F65" s="105"/>
      <c r="G65" s="105"/>
      <c r="H65" s="105"/>
      <c r="I65" s="181" t="s">
        <v>495</v>
      </c>
      <c r="J65" s="181"/>
      <c r="K65" s="181"/>
      <c r="L65" s="181"/>
      <c r="M65" s="181"/>
      <c r="N65" s="181"/>
      <c r="O65" s="181"/>
      <c r="P65" s="181"/>
      <c r="Q65" s="181"/>
      <c r="R65" s="19" t="s">
        <v>339</v>
      </c>
      <c r="AD65" s="5" t="s">
        <v>328</v>
      </c>
      <c r="AE65" s="5" t="s">
        <v>496</v>
      </c>
    </row>
    <row r="66" spans="3:35" ht="18" customHeight="1">
      <c r="E66" s="105" t="s">
        <v>387</v>
      </c>
      <c r="F66" s="105"/>
      <c r="G66" s="105"/>
      <c r="H66" s="105"/>
      <c r="I66" s="181" t="s">
        <v>526</v>
      </c>
      <c r="J66" s="181"/>
      <c r="K66" s="181"/>
      <c r="L66" s="181"/>
      <c r="M66" s="181"/>
      <c r="N66" s="181"/>
      <c r="O66" s="181"/>
      <c r="P66" s="181"/>
      <c r="Q66" s="181"/>
      <c r="R66" s="19" t="s">
        <v>339</v>
      </c>
      <c r="AD66" s="5" t="s">
        <v>328</v>
      </c>
      <c r="AE66" s="5" t="s">
        <v>525</v>
      </c>
    </row>
    <row r="67" spans="3:35" ht="18" customHeight="1">
      <c r="AF67" s="19"/>
      <c r="AI67" s="19"/>
    </row>
    <row r="68" spans="3:35" ht="18" customHeight="1">
      <c r="D68" s="19" t="s">
        <v>37</v>
      </c>
      <c r="E68" s="5" t="s">
        <v>474</v>
      </c>
    </row>
    <row r="70" spans="3:35" ht="18" customHeight="1">
      <c r="E70" s="5" t="s">
        <v>594</v>
      </c>
      <c r="F70" s="5" t="s">
        <v>527</v>
      </c>
    </row>
    <row r="71" spans="3:35" ht="18" customHeight="1">
      <c r="E71" s="5" t="s">
        <v>595</v>
      </c>
      <c r="F71" s="5" t="s">
        <v>539</v>
      </c>
    </row>
    <row r="73" spans="3:35" ht="18" customHeight="1">
      <c r="C73" s="5" t="s">
        <v>32</v>
      </c>
      <c r="D73" s="5" t="s">
        <v>540</v>
      </c>
    </row>
    <row r="75" spans="3:35" ht="18" customHeight="1">
      <c r="D75" s="19" t="s">
        <v>34</v>
      </c>
      <c r="E75" s="5" t="s">
        <v>50</v>
      </c>
      <c r="I75" s="35" t="s">
        <v>541</v>
      </c>
    </row>
    <row r="77" spans="3:35" ht="18" customHeight="1">
      <c r="D77" s="19" t="s">
        <v>35</v>
      </c>
      <c r="E77" s="5" t="s">
        <v>59</v>
      </c>
    </row>
    <row r="79" spans="3:35" ht="18" customHeight="1">
      <c r="E79" s="106"/>
      <c r="F79" s="106"/>
      <c r="G79" s="107" t="s">
        <v>60</v>
      </c>
      <c r="H79" s="107"/>
      <c r="I79" s="107"/>
      <c r="J79" s="107"/>
      <c r="K79" s="107" t="s">
        <v>61</v>
      </c>
      <c r="L79" s="107"/>
      <c r="M79" s="107"/>
      <c r="N79" s="107"/>
      <c r="O79" s="107" t="s">
        <v>123</v>
      </c>
      <c r="P79" s="107"/>
      <c r="Q79" s="107"/>
      <c r="R79" s="107"/>
      <c r="S79" s="107"/>
    </row>
    <row r="80" spans="3:35" ht="18" customHeight="1">
      <c r="E80" s="105" t="s">
        <v>62</v>
      </c>
      <c r="F80" s="105"/>
      <c r="G80" s="108" t="s">
        <v>66</v>
      </c>
      <c r="H80" s="108"/>
      <c r="I80" s="108"/>
      <c r="J80" s="108"/>
      <c r="K80" s="108" t="s">
        <v>63</v>
      </c>
      <c r="L80" s="108"/>
      <c r="M80" s="108"/>
      <c r="N80" s="108"/>
      <c r="O80" s="108" t="s">
        <v>248</v>
      </c>
      <c r="P80" s="108"/>
      <c r="Q80" s="108"/>
      <c r="R80" s="108"/>
      <c r="S80" s="108"/>
    </row>
    <row r="82" spans="4:35" ht="18" customHeight="1">
      <c r="D82" s="19" t="s">
        <v>36</v>
      </c>
      <c r="E82" s="5" t="s">
        <v>386</v>
      </c>
    </row>
    <row r="84" spans="4:35" ht="18" customHeight="1">
      <c r="E84" s="5" t="s">
        <v>325</v>
      </c>
      <c r="F84" s="5" t="s">
        <v>71</v>
      </c>
      <c r="AF84" s="19"/>
      <c r="AI84" s="19"/>
    </row>
    <row r="85" spans="4:35" ht="18" customHeight="1">
      <c r="AF85" s="19"/>
      <c r="AI85" s="19"/>
    </row>
    <row r="86" spans="4:35" ht="18" customHeight="1">
      <c r="D86" s="19" t="s">
        <v>37</v>
      </c>
      <c r="E86" s="5" t="s">
        <v>474</v>
      </c>
    </row>
    <row r="87" spans="4:35" ht="18" customHeight="1">
      <c r="N87" s="19"/>
    </row>
    <row r="88" spans="4:35" ht="18" customHeight="1">
      <c r="E88" s="5" t="s">
        <v>594</v>
      </c>
      <c r="F88" s="5" t="s">
        <v>542</v>
      </c>
      <c r="N88" s="19"/>
    </row>
    <row r="89" spans="4:35" ht="18" customHeight="1">
      <c r="F89" s="5" t="s">
        <v>325</v>
      </c>
      <c r="G89" s="5" t="s">
        <v>543</v>
      </c>
    </row>
    <row r="90" spans="4:35" ht="18" customHeight="1">
      <c r="F90" s="5" t="s">
        <v>325</v>
      </c>
      <c r="G90" s="5" t="s">
        <v>544</v>
      </c>
    </row>
    <row r="91" spans="4:35" ht="18" customHeight="1">
      <c r="F91" s="5" t="s">
        <v>325</v>
      </c>
      <c r="G91" s="5" t="s">
        <v>545</v>
      </c>
    </row>
    <row r="93" spans="4:35" ht="18" customHeight="1">
      <c r="E93" s="5" t="s">
        <v>595</v>
      </c>
      <c r="F93" s="5" t="s">
        <v>606</v>
      </c>
    </row>
    <row r="94" spans="4:35" ht="18" customHeight="1">
      <c r="F94" s="5" t="s">
        <v>742</v>
      </c>
      <c r="G94" s="5" t="s">
        <v>546</v>
      </c>
      <c r="L94" s="19"/>
      <c r="N94" s="19"/>
    </row>
    <row r="95" spans="4:35" ht="18" customHeight="1">
      <c r="G95" s="5" t="s">
        <v>325</v>
      </c>
      <c r="H95" s="5" t="s">
        <v>404</v>
      </c>
      <c r="N95" s="19"/>
    </row>
    <row r="96" spans="4:35" ht="18" customHeight="1">
      <c r="G96" s="5" t="s">
        <v>325</v>
      </c>
      <c r="H96" s="5" t="s">
        <v>406</v>
      </c>
      <c r="N96" s="19"/>
    </row>
    <row r="97" spans="6:14" ht="18" customHeight="1">
      <c r="G97" s="5" t="s">
        <v>325</v>
      </c>
      <c r="H97" s="5" t="s">
        <v>407</v>
      </c>
      <c r="N97" s="19"/>
    </row>
    <row r="98" spans="6:14" ht="18" customHeight="1">
      <c r="G98" s="5" t="s">
        <v>325</v>
      </c>
      <c r="H98" s="5" t="s">
        <v>541</v>
      </c>
      <c r="N98" s="19"/>
    </row>
    <row r="99" spans="6:14" ht="18" customHeight="1">
      <c r="G99" s="5" t="s">
        <v>325</v>
      </c>
      <c r="H99" s="5" t="s">
        <v>548</v>
      </c>
      <c r="N99" s="19"/>
    </row>
    <row r="100" spans="6:14" ht="18" customHeight="1">
      <c r="G100" s="5" t="s">
        <v>325</v>
      </c>
      <c r="H100" s="5" t="s">
        <v>549</v>
      </c>
      <c r="N100" s="19"/>
    </row>
    <row r="101" spans="6:14" ht="18" customHeight="1">
      <c r="G101" s="5" t="s">
        <v>325</v>
      </c>
      <c r="H101" s="5" t="s">
        <v>550</v>
      </c>
      <c r="N101" s="19"/>
    </row>
    <row r="102" spans="6:14" ht="18" customHeight="1">
      <c r="G102" s="5" t="s">
        <v>325</v>
      </c>
      <c r="H102" s="5" t="s">
        <v>551</v>
      </c>
      <c r="N102" s="19"/>
    </row>
    <row r="103" spans="6:14" ht="18" customHeight="1">
      <c r="G103" s="5" t="s">
        <v>325</v>
      </c>
      <c r="H103" s="5" t="s">
        <v>552</v>
      </c>
      <c r="N103" s="19"/>
    </row>
    <row r="104" spans="6:14" ht="18" customHeight="1">
      <c r="G104" s="5" t="s">
        <v>325</v>
      </c>
      <c r="H104" s="5" t="s">
        <v>553</v>
      </c>
      <c r="N104" s="19"/>
    </row>
    <row r="105" spans="6:14" ht="18" customHeight="1">
      <c r="G105" s="5" t="s">
        <v>325</v>
      </c>
      <c r="H105" s="5" t="s">
        <v>554</v>
      </c>
      <c r="N105" s="19"/>
    </row>
    <row r="106" spans="6:14" ht="18" customHeight="1">
      <c r="G106" s="5" t="s">
        <v>325</v>
      </c>
      <c r="H106" s="5" t="s">
        <v>397</v>
      </c>
      <c r="N106" s="19"/>
    </row>
    <row r="107" spans="6:14" ht="18" customHeight="1">
      <c r="G107" s="5" t="s">
        <v>325</v>
      </c>
      <c r="H107" s="5" t="s">
        <v>396</v>
      </c>
      <c r="N107" s="19"/>
    </row>
    <row r="108" spans="6:14" ht="18" customHeight="1">
      <c r="G108" s="5" t="s">
        <v>325</v>
      </c>
      <c r="H108" s="5" t="s">
        <v>547</v>
      </c>
      <c r="N108" s="19"/>
    </row>
    <row r="109" spans="6:14" ht="18" customHeight="1">
      <c r="F109" s="5" t="s">
        <v>743</v>
      </c>
      <c r="G109" s="5" t="s">
        <v>556</v>
      </c>
      <c r="M109" s="19"/>
      <c r="N109" s="19"/>
    </row>
    <row r="110" spans="6:14" ht="18" customHeight="1">
      <c r="G110" s="5" t="s">
        <v>325</v>
      </c>
      <c r="H110" s="5" t="s">
        <v>51</v>
      </c>
    </row>
    <row r="111" spans="6:14" ht="18" customHeight="1">
      <c r="G111" s="5" t="s">
        <v>325</v>
      </c>
      <c r="H111" s="5" t="s">
        <v>555</v>
      </c>
    </row>
    <row r="112" spans="6:14" ht="18" customHeight="1">
      <c r="G112" s="5" t="s">
        <v>325</v>
      </c>
      <c r="H112" s="5" t="s">
        <v>125</v>
      </c>
    </row>
    <row r="114" spans="3:35" ht="18" customHeight="1">
      <c r="C114" s="5" t="s">
        <v>32</v>
      </c>
      <c r="D114" s="5" t="s">
        <v>593</v>
      </c>
    </row>
    <row r="116" spans="3:35" ht="18" customHeight="1">
      <c r="D116" s="19" t="s">
        <v>34</v>
      </c>
      <c r="E116" s="5" t="s">
        <v>50</v>
      </c>
      <c r="I116" s="35" t="s">
        <v>548</v>
      </c>
    </row>
    <row r="118" spans="3:35" ht="18" customHeight="1">
      <c r="D118" s="19" t="s">
        <v>35</v>
      </c>
      <c r="E118" s="5" t="s">
        <v>59</v>
      </c>
    </row>
    <row r="120" spans="3:35" ht="18" customHeight="1">
      <c r="E120" s="106"/>
      <c r="F120" s="106"/>
      <c r="G120" s="107" t="s">
        <v>60</v>
      </c>
      <c r="H120" s="107"/>
      <c r="I120" s="107"/>
      <c r="J120" s="107"/>
      <c r="K120" s="107" t="s">
        <v>61</v>
      </c>
      <c r="L120" s="107"/>
      <c r="M120" s="107"/>
      <c r="N120" s="107"/>
      <c r="O120" s="107" t="s">
        <v>123</v>
      </c>
      <c r="P120" s="107"/>
      <c r="Q120" s="107"/>
      <c r="R120" s="107"/>
      <c r="S120" s="107"/>
    </row>
    <row r="121" spans="3:35" ht="18" customHeight="1">
      <c r="E121" s="105" t="s">
        <v>62</v>
      </c>
      <c r="F121" s="105"/>
      <c r="G121" s="108" t="s">
        <v>66</v>
      </c>
      <c r="H121" s="108"/>
      <c r="I121" s="108"/>
      <c r="J121" s="108"/>
      <c r="K121" s="108" t="s">
        <v>63</v>
      </c>
      <c r="L121" s="108"/>
      <c r="M121" s="108"/>
      <c r="N121" s="108"/>
      <c r="O121" s="108" t="s">
        <v>248</v>
      </c>
      <c r="P121" s="108"/>
      <c r="Q121" s="108"/>
      <c r="R121" s="108"/>
      <c r="S121" s="108"/>
    </row>
    <row r="123" spans="3:35" ht="18" customHeight="1">
      <c r="D123" s="19" t="s">
        <v>36</v>
      </c>
      <c r="E123" s="5" t="s">
        <v>386</v>
      </c>
    </row>
    <row r="125" spans="3:35" ht="18" customHeight="1">
      <c r="E125" s="5" t="s">
        <v>325</v>
      </c>
      <c r="F125" s="5" t="s">
        <v>71</v>
      </c>
      <c r="AF125" s="19"/>
      <c r="AI125" s="19"/>
    </row>
    <row r="126" spans="3:35" ht="18" customHeight="1">
      <c r="AF126" s="19"/>
      <c r="AI126" s="19"/>
    </row>
    <row r="127" spans="3:35" ht="18" customHeight="1">
      <c r="D127" s="19" t="s">
        <v>37</v>
      </c>
      <c r="E127" s="5" t="s">
        <v>474</v>
      </c>
    </row>
    <row r="128" spans="3:35" ht="18" customHeight="1">
      <c r="N128" s="19"/>
    </row>
    <row r="129" spans="5:29" ht="18" customHeight="1">
      <c r="E129" s="5" t="s">
        <v>594</v>
      </c>
      <c r="F129" s="5" t="s">
        <v>607</v>
      </c>
      <c r="N129" s="19"/>
      <c r="AB129" s="19"/>
      <c r="AC129" s="19"/>
    </row>
    <row r="130" spans="5:29" ht="18" customHeight="1">
      <c r="E130" s="5" t="s">
        <v>595</v>
      </c>
      <c r="F130" s="5" t="s">
        <v>608</v>
      </c>
      <c r="N130" s="19"/>
      <c r="Z130" s="19"/>
    </row>
    <row r="131" spans="5:29" ht="18" customHeight="1">
      <c r="F131" s="5" t="s">
        <v>325</v>
      </c>
      <c r="G131" s="5" t="s">
        <v>618</v>
      </c>
      <c r="Z131" s="19"/>
    </row>
    <row r="132" spans="5:29" ht="18" customHeight="1">
      <c r="G132" s="5" t="s">
        <v>615</v>
      </c>
      <c r="H132" s="5" t="s">
        <v>616</v>
      </c>
      <c r="Z132" s="19"/>
    </row>
    <row r="133" spans="5:29" ht="18" customHeight="1">
      <c r="F133" s="5" t="s">
        <v>325</v>
      </c>
      <c r="G133" s="5" t="s">
        <v>619</v>
      </c>
      <c r="Z133" s="19"/>
    </row>
    <row r="134" spans="5:29" ht="18" customHeight="1">
      <c r="G134" s="5" t="s">
        <v>615</v>
      </c>
      <c r="H134" s="5" t="s">
        <v>617</v>
      </c>
      <c r="Z134" s="19"/>
    </row>
    <row r="135" spans="5:29" ht="18" customHeight="1">
      <c r="F135" s="5" t="s">
        <v>325</v>
      </c>
      <c r="G135" s="5" t="s">
        <v>620</v>
      </c>
      <c r="Z135" s="19"/>
    </row>
    <row r="136" spans="5:29" ht="18" customHeight="1">
      <c r="G136" s="5" t="s">
        <v>615</v>
      </c>
      <c r="H136" s="5" t="s">
        <v>621</v>
      </c>
      <c r="Z136" s="19"/>
    </row>
    <row r="137" spans="5:29" ht="18" customHeight="1">
      <c r="F137" s="5" t="s">
        <v>325</v>
      </c>
      <c r="G137" s="5" t="s">
        <v>622</v>
      </c>
      <c r="Z137" s="19"/>
    </row>
    <row r="138" spans="5:29" ht="18" customHeight="1">
      <c r="G138" s="5" t="s">
        <v>615</v>
      </c>
      <c r="H138" s="5" t="s">
        <v>623</v>
      </c>
      <c r="Z138" s="19"/>
    </row>
    <row r="139" spans="5:29" ht="18" customHeight="1">
      <c r="F139" s="5" t="s">
        <v>325</v>
      </c>
      <c r="G139" s="5" t="s">
        <v>624</v>
      </c>
      <c r="Z139" s="19"/>
    </row>
    <row r="140" spans="5:29" ht="18" customHeight="1">
      <c r="G140" s="5" t="s">
        <v>615</v>
      </c>
      <c r="H140" s="5" t="s">
        <v>625</v>
      </c>
      <c r="Z140" s="19"/>
    </row>
    <row r="141" spans="5:29" ht="18" customHeight="1">
      <c r="E141" s="5" t="s">
        <v>596</v>
      </c>
      <c r="F141" s="5" t="s">
        <v>609</v>
      </c>
      <c r="W141" s="19"/>
    </row>
    <row r="142" spans="5:29" ht="18" customHeight="1">
      <c r="E142" s="5" t="s">
        <v>611</v>
      </c>
      <c r="F142" s="5" t="s">
        <v>626</v>
      </c>
    </row>
    <row r="143" spans="5:29" ht="18" customHeight="1">
      <c r="F143" s="5" t="s">
        <v>736</v>
      </c>
      <c r="G143" s="5" t="s">
        <v>737</v>
      </c>
    </row>
    <row r="144" spans="5:29" ht="18" customHeight="1">
      <c r="G144" s="5" t="s">
        <v>325</v>
      </c>
      <c r="H144" s="5" t="s">
        <v>627</v>
      </c>
      <c r="J144" s="5" t="s">
        <v>13</v>
      </c>
      <c r="K144" s="5" t="s">
        <v>735</v>
      </c>
    </row>
    <row r="145" spans="6:19" ht="18" customHeight="1">
      <c r="K145" s="5" t="s">
        <v>265</v>
      </c>
      <c r="L145" s="5" t="s">
        <v>732</v>
      </c>
      <c r="S145" s="5" t="s">
        <v>651</v>
      </c>
    </row>
    <row r="146" spans="6:19" ht="18" customHeight="1">
      <c r="K146" s="5" t="s">
        <v>265</v>
      </c>
      <c r="L146" s="5" t="s">
        <v>733</v>
      </c>
      <c r="S146" s="5" t="s">
        <v>650</v>
      </c>
    </row>
    <row r="147" spans="6:19" ht="18" customHeight="1">
      <c r="G147" s="5" t="s">
        <v>325</v>
      </c>
      <c r="H147" s="5" t="s">
        <v>628</v>
      </c>
      <c r="J147" s="5" t="s">
        <v>13</v>
      </c>
      <c r="K147" s="5" t="s">
        <v>727</v>
      </c>
    </row>
    <row r="148" spans="6:19" ht="18" customHeight="1">
      <c r="K148" s="5" t="s">
        <v>265</v>
      </c>
      <c r="L148" s="5" t="s">
        <v>732</v>
      </c>
      <c r="S148" s="5" t="s">
        <v>721</v>
      </c>
    </row>
    <row r="149" spans="6:19" ht="18" customHeight="1">
      <c r="K149" s="5" t="s">
        <v>265</v>
      </c>
      <c r="L149" s="5" t="s">
        <v>733</v>
      </c>
      <c r="S149" s="5" t="s">
        <v>722</v>
      </c>
    </row>
    <row r="150" spans="6:19" ht="18" customHeight="1">
      <c r="G150" s="5" t="s">
        <v>325</v>
      </c>
      <c r="H150" s="5" t="s">
        <v>629</v>
      </c>
      <c r="J150" s="5" t="s">
        <v>13</v>
      </c>
      <c r="K150" s="5" t="s">
        <v>728</v>
      </c>
    </row>
    <row r="151" spans="6:19" ht="18" customHeight="1">
      <c r="K151" s="5" t="s">
        <v>265</v>
      </c>
      <c r="L151" s="5" t="s">
        <v>732</v>
      </c>
      <c r="S151" s="5" t="s">
        <v>723</v>
      </c>
    </row>
    <row r="152" spans="6:19" ht="18" customHeight="1">
      <c r="K152" s="5" t="s">
        <v>265</v>
      </c>
      <c r="L152" s="5" t="s">
        <v>733</v>
      </c>
      <c r="S152" s="5" t="s">
        <v>724</v>
      </c>
    </row>
    <row r="153" spans="6:19" ht="18" customHeight="1">
      <c r="G153" s="5" t="s">
        <v>325</v>
      </c>
      <c r="H153" s="5" t="s">
        <v>630</v>
      </c>
      <c r="J153" s="5" t="s">
        <v>13</v>
      </c>
      <c r="K153" s="5" t="s">
        <v>729</v>
      </c>
    </row>
    <row r="154" spans="6:19" ht="18" customHeight="1">
      <c r="K154" s="5" t="s">
        <v>265</v>
      </c>
      <c r="L154" s="5" t="s">
        <v>732</v>
      </c>
      <c r="S154" s="5" t="s">
        <v>725</v>
      </c>
    </row>
    <row r="155" spans="6:19" ht="18" customHeight="1">
      <c r="K155" s="5" t="s">
        <v>265</v>
      </c>
      <c r="L155" s="5" t="s">
        <v>733</v>
      </c>
      <c r="S155" s="5" t="s">
        <v>726</v>
      </c>
    </row>
    <row r="156" spans="6:19" ht="18" customHeight="1">
      <c r="F156" s="5" t="s">
        <v>738</v>
      </c>
      <c r="G156" s="5" t="s">
        <v>619</v>
      </c>
    </row>
    <row r="157" spans="6:19" ht="18" customHeight="1">
      <c r="G157" s="5" t="s">
        <v>325</v>
      </c>
      <c r="H157" s="5" t="s">
        <v>631</v>
      </c>
      <c r="J157" s="5" t="s">
        <v>13</v>
      </c>
      <c r="K157" s="5" t="s">
        <v>759</v>
      </c>
    </row>
    <row r="158" spans="6:19" ht="18" customHeight="1">
      <c r="K158" s="5" t="s">
        <v>265</v>
      </c>
      <c r="L158" s="5" t="s">
        <v>739</v>
      </c>
      <c r="O158" s="5" t="s">
        <v>730</v>
      </c>
    </row>
    <row r="159" spans="6:19" ht="18" customHeight="1">
      <c r="G159" s="5" t="s">
        <v>325</v>
      </c>
      <c r="H159" s="5" t="s">
        <v>632</v>
      </c>
      <c r="J159" s="5" t="s">
        <v>13</v>
      </c>
      <c r="K159" s="5" t="s">
        <v>760</v>
      </c>
    </row>
    <row r="160" spans="6:19" ht="18" customHeight="1">
      <c r="K160" s="5" t="s">
        <v>265</v>
      </c>
      <c r="L160" s="5" t="s">
        <v>734</v>
      </c>
      <c r="O160" s="5" t="s">
        <v>731</v>
      </c>
    </row>
    <row r="161" spans="5:33" ht="18" customHeight="1">
      <c r="F161" s="5" t="s">
        <v>761</v>
      </c>
      <c r="G161" s="5" t="s">
        <v>653</v>
      </c>
    </row>
    <row r="162" spans="5:33" ht="18" customHeight="1">
      <c r="G162" s="5" t="s">
        <v>325</v>
      </c>
      <c r="H162" s="5" t="s">
        <v>769</v>
      </c>
    </row>
    <row r="163" spans="5:33" ht="18" customHeight="1">
      <c r="H163" s="5" t="s">
        <v>766</v>
      </c>
    </row>
    <row r="164" spans="5:33" ht="18" customHeight="1">
      <c r="H164" s="5" t="s">
        <v>767</v>
      </c>
    </row>
    <row r="165" spans="5:33" ht="18" customHeight="1">
      <c r="F165" s="5" t="s">
        <v>765</v>
      </c>
      <c r="G165" s="5" t="s">
        <v>762</v>
      </c>
    </row>
    <row r="166" spans="5:33" ht="18" customHeight="1">
      <c r="G166" s="5" t="s">
        <v>325</v>
      </c>
      <c r="H166" s="5" t="s">
        <v>768</v>
      </c>
    </row>
    <row r="167" spans="5:33" ht="18" customHeight="1">
      <c r="H167" s="5" t="s">
        <v>763</v>
      </c>
    </row>
    <row r="168" spans="5:33" ht="18" customHeight="1">
      <c r="H168" s="5" t="s">
        <v>764</v>
      </c>
    </row>
    <row r="169" spans="5:33" ht="18" customHeight="1">
      <c r="E169" s="5" t="s">
        <v>612</v>
      </c>
      <c r="F169" s="5" t="s">
        <v>610</v>
      </c>
      <c r="AC169" s="19"/>
    </row>
    <row r="170" spans="5:33" ht="18" customHeight="1">
      <c r="F170" s="5" t="s">
        <v>325</v>
      </c>
      <c r="G170" s="5" t="s">
        <v>631</v>
      </c>
      <c r="I170" s="5" t="s">
        <v>13</v>
      </c>
      <c r="J170" s="5" t="s">
        <v>740</v>
      </c>
      <c r="AC170" s="19"/>
    </row>
    <row r="171" spans="5:33" ht="18" customHeight="1">
      <c r="F171" s="5" t="s">
        <v>325</v>
      </c>
      <c r="G171" s="5" t="s">
        <v>632</v>
      </c>
      <c r="I171" s="5" t="s">
        <v>13</v>
      </c>
      <c r="J171" s="5" t="s">
        <v>741</v>
      </c>
      <c r="AC171" s="19"/>
    </row>
    <row r="172" spans="5:33" ht="18" customHeight="1">
      <c r="E172" s="5" t="s">
        <v>613</v>
      </c>
      <c r="F172" s="5" t="s">
        <v>620</v>
      </c>
      <c r="AA172" s="19"/>
      <c r="AG172" s="19"/>
    </row>
    <row r="173" spans="5:33" ht="18" customHeight="1">
      <c r="F173" s="5" t="s">
        <v>325</v>
      </c>
      <c r="G173" s="5" t="s">
        <v>842</v>
      </c>
      <c r="I173" s="5" t="s">
        <v>13</v>
      </c>
      <c r="J173" s="5" t="s">
        <v>863</v>
      </c>
      <c r="AA173" s="19"/>
      <c r="AG173" s="19"/>
    </row>
    <row r="174" spans="5:33" ht="18" customHeight="1">
      <c r="F174" s="5" t="s">
        <v>325</v>
      </c>
      <c r="G174" s="5" t="s">
        <v>835</v>
      </c>
      <c r="I174" s="5" t="s">
        <v>13</v>
      </c>
      <c r="J174" s="5" t="s">
        <v>864</v>
      </c>
      <c r="AA174" s="19"/>
      <c r="AG174" s="19"/>
    </row>
    <row r="175" spans="5:33" ht="18" customHeight="1">
      <c r="E175" s="5" t="s">
        <v>614</v>
      </c>
      <c r="F175" s="5" t="s">
        <v>647</v>
      </c>
      <c r="AA175" s="19"/>
      <c r="AG175" s="19"/>
    </row>
    <row r="176" spans="5:33" ht="18" customHeight="1">
      <c r="F176" s="5" t="s">
        <v>325</v>
      </c>
      <c r="G176" s="5">
        <v>0</v>
      </c>
      <c r="H176" s="5" t="s">
        <v>13</v>
      </c>
      <c r="I176" s="19" t="s">
        <v>648</v>
      </c>
      <c r="AA176" s="19"/>
      <c r="AG176" s="19"/>
    </row>
    <row r="177" spans="5:33" ht="18" customHeight="1">
      <c r="F177" s="5" t="s">
        <v>325</v>
      </c>
      <c r="G177" s="5">
        <v>1</v>
      </c>
      <c r="H177" s="5" t="s">
        <v>13</v>
      </c>
      <c r="I177" s="19" t="s">
        <v>649</v>
      </c>
      <c r="AA177" s="19"/>
      <c r="AG177" s="19"/>
    </row>
    <row r="178" spans="5:33" ht="18" customHeight="1">
      <c r="F178" s="5" t="s">
        <v>325</v>
      </c>
      <c r="G178" s="5">
        <v>2</v>
      </c>
      <c r="H178" s="5" t="s">
        <v>13</v>
      </c>
      <c r="I178" s="19" t="s">
        <v>908</v>
      </c>
      <c r="AA178" s="19"/>
      <c r="AG178" s="19"/>
    </row>
    <row r="179" spans="5:33" ht="18" customHeight="1">
      <c r="E179" s="5" t="s">
        <v>862</v>
      </c>
      <c r="F179" s="5" t="s">
        <v>744</v>
      </c>
      <c r="AB179" s="19"/>
    </row>
    <row r="180" spans="5:33" ht="18" customHeight="1">
      <c r="F180" s="5" t="s">
        <v>742</v>
      </c>
      <c r="G180" s="5" t="s">
        <v>633</v>
      </c>
      <c r="W180" s="19"/>
    </row>
    <row r="181" spans="5:33" ht="18" customHeight="1">
      <c r="G181" s="5" t="s">
        <v>325</v>
      </c>
      <c r="H181" s="5" t="s">
        <v>640</v>
      </c>
      <c r="I181" s="5" t="s">
        <v>13</v>
      </c>
      <c r="J181" s="5" t="s">
        <v>745</v>
      </c>
    </row>
    <row r="182" spans="5:33" ht="18" customHeight="1">
      <c r="G182" s="5" t="s">
        <v>325</v>
      </c>
      <c r="H182" s="5" t="s">
        <v>641</v>
      </c>
      <c r="I182" s="5" t="s">
        <v>13</v>
      </c>
      <c r="J182" s="5" t="s">
        <v>746</v>
      </c>
    </row>
    <row r="183" spans="5:33" ht="18" customHeight="1">
      <c r="G183" s="5" t="s">
        <v>325</v>
      </c>
      <c r="H183" s="5" t="s">
        <v>642</v>
      </c>
      <c r="I183" s="5" t="s">
        <v>13</v>
      </c>
      <c r="J183" s="5" t="s">
        <v>747</v>
      </c>
    </row>
    <row r="184" spans="5:33" ht="18" customHeight="1">
      <c r="G184" s="5" t="s">
        <v>325</v>
      </c>
      <c r="H184" s="5" t="s">
        <v>643</v>
      </c>
      <c r="I184" s="5" t="s">
        <v>13</v>
      </c>
      <c r="J184" s="5" t="s">
        <v>748</v>
      </c>
      <c r="T184" s="5" t="s">
        <v>265</v>
      </c>
      <c r="U184" s="5" t="s">
        <v>914</v>
      </c>
    </row>
    <row r="185" spans="5:33" ht="18" customHeight="1">
      <c r="G185" s="5" t="s">
        <v>325</v>
      </c>
      <c r="H185" s="5" t="s">
        <v>644</v>
      </c>
      <c r="I185" s="5" t="s">
        <v>13</v>
      </c>
      <c r="J185" s="5" t="s">
        <v>749</v>
      </c>
    </row>
    <row r="186" spans="5:33" ht="18" customHeight="1">
      <c r="G186" s="5" t="s">
        <v>325</v>
      </c>
      <c r="H186" s="5" t="s">
        <v>645</v>
      </c>
      <c r="I186" s="5" t="s">
        <v>13</v>
      </c>
      <c r="J186" s="5" t="s">
        <v>750</v>
      </c>
      <c r="N186" s="19"/>
    </row>
    <row r="187" spans="5:33" ht="18" customHeight="1">
      <c r="F187" s="5" t="s">
        <v>743</v>
      </c>
      <c r="G187" s="5" t="s">
        <v>447</v>
      </c>
      <c r="H187" s="5" t="s">
        <v>13</v>
      </c>
      <c r="I187" s="5" t="s">
        <v>646</v>
      </c>
      <c r="M187" s="19"/>
      <c r="N187" s="19"/>
    </row>
    <row r="202" spans="26:26" ht="18" customHeight="1">
      <c r="Z202" s="19"/>
    </row>
    <row r="221" spans="2:16" ht="18" customHeight="1">
      <c r="B221" s="5" t="s">
        <v>26</v>
      </c>
      <c r="C221" s="5" t="s">
        <v>377</v>
      </c>
    </row>
    <row r="223" spans="2:16" ht="18" customHeight="1">
      <c r="C223" s="5" t="s">
        <v>29</v>
      </c>
      <c r="D223" s="5" t="s">
        <v>377</v>
      </c>
      <c r="P223" s="19"/>
    </row>
    <row r="224" spans="2:16" ht="18" customHeight="1">
      <c r="P224" s="19"/>
    </row>
    <row r="225" spans="3:37" ht="18" customHeight="1">
      <c r="D225" s="106"/>
      <c r="E225" s="106"/>
      <c r="F225" s="107" t="s">
        <v>60</v>
      </c>
      <c r="G225" s="107"/>
      <c r="H225" s="107"/>
      <c r="I225" s="107"/>
      <c r="J225" s="107" t="s">
        <v>61</v>
      </c>
      <c r="K225" s="107"/>
      <c r="L225" s="107"/>
      <c r="M225" s="107"/>
      <c r="N225" s="107" t="s">
        <v>123</v>
      </c>
      <c r="O225" s="107"/>
      <c r="P225" s="107"/>
      <c r="Q225" s="107"/>
      <c r="R225" s="107"/>
      <c r="S225" s="107" t="s">
        <v>384</v>
      </c>
      <c r="T225" s="107"/>
      <c r="U225" s="107"/>
      <c r="V225" s="107"/>
      <c r="W225" s="107"/>
      <c r="X225" s="107"/>
      <c r="Y225" s="107"/>
      <c r="AI225" s="19"/>
    </row>
    <row r="226" spans="3:37" ht="18" customHeight="1">
      <c r="D226" s="105" t="s">
        <v>62</v>
      </c>
      <c r="E226" s="105"/>
      <c r="F226" s="108" t="s">
        <v>66</v>
      </c>
      <c r="G226" s="108"/>
      <c r="H226" s="108"/>
      <c r="I226" s="108"/>
      <c r="J226" s="108" t="s">
        <v>63</v>
      </c>
      <c r="K226" s="108"/>
      <c r="L226" s="108"/>
      <c r="M226" s="108"/>
      <c r="N226" s="116" t="s">
        <v>252</v>
      </c>
      <c r="O226" s="117"/>
      <c r="P226" s="117"/>
      <c r="Q226" s="117"/>
      <c r="R226" s="118"/>
      <c r="S226" s="108" t="s">
        <v>385</v>
      </c>
      <c r="T226" s="108"/>
      <c r="U226" s="108"/>
      <c r="V226" s="108"/>
      <c r="W226" s="108"/>
      <c r="X226" s="108"/>
      <c r="Y226" s="108"/>
    </row>
    <row r="227" spans="3:37" ht="18" customHeight="1"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3:37" ht="18" customHeight="1">
      <c r="C228" s="5" t="s">
        <v>28</v>
      </c>
      <c r="D228" s="5" t="s">
        <v>379</v>
      </c>
      <c r="P228" s="19"/>
    </row>
    <row r="229" spans="3:37" ht="18" customHeight="1">
      <c r="P229" s="19"/>
    </row>
    <row r="230" spans="3:37" ht="18" customHeight="1">
      <c r="D230" s="5" t="s">
        <v>325</v>
      </c>
      <c r="E230" s="5" t="s">
        <v>380</v>
      </c>
      <c r="F230" s="5" t="s">
        <v>13</v>
      </c>
      <c r="G230" s="5" t="s">
        <v>395</v>
      </c>
      <c r="L230" s="19"/>
      <c r="AD230" s="5" t="s">
        <v>328</v>
      </c>
      <c r="AE230" s="5" t="s">
        <v>417</v>
      </c>
      <c r="AH230" s="5" t="s">
        <v>13</v>
      </c>
      <c r="AI230" s="35" t="s">
        <v>491</v>
      </c>
      <c r="AK230" s="19"/>
    </row>
    <row r="231" spans="3:37" ht="18" customHeight="1">
      <c r="D231" s="5" t="s">
        <v>325</v>
      </c>
      <c r="E231" s="5" t="s">
        <v>381</v>
      </c>
      <c r="F231" s="5" t="s">
        <v>13</v>
      </c>
      <c r="G231" s="5" t="s">
        <v>410</v>
      </c>
      <c r="K231" s="19"/>
      <c r="AH231" s="19"/>
    </row>
    <row r="232" spans="3:37" ht="18" customHeight="1">
      <c r="D232" s="5" t="s">
        <v>325</v>
      </c>
      <c r="E232" s="5" t="s">
        <v>382</v>
      </c>
      <c r="F232" s="5" t="s">
        <v>13</v>
      </c>
      <c r="G232" s="5" t="s">
        <v>416</v>
      </c>
      <c r="J232" s="19"/>
      <c r="AI232" s="19"/>
    </row>
    <row r="234" spans="3:37" ht="18" customHeight="1">
      <c r="C234" s="5" t="s">
        <v>30</v>
      </c>
      <c r="D234" s="5" t="s">
        <v>377</v>
      </c>
      <c r="P234" s="19"/>
    </row>
    <row r="235" spans="3:37" ht="18" customHeight="1">
      <c r="P235" s="19"/>
    </row>
    <row r="236" spans="3:37" ht="18" customHeight="1">
      <c r="D236" s="5" t="s">
        <v>325</v>
      </c>
      <c r="E236" s="5" t="s">
        <v>383</v>
      </c>
      <c r="L236" s="19"/>
      <c r="AI236" s="19"/>
    </row>
    <row r="237" spans="3:37" ht="18" customHeight="1">
      <c r="D237" s="5" t="s">
        <v>325</v>
      </c>
      <c r="E237" s="5" t="s">
        <v>388</v>
      </c>
      <c r="K237" s="19"/>
      <c r="AH237" s="19"/>
    </row>
  </sheetData>
  <mergeCells count="81">
    <mergeCell ref="E120:F120"/>
    <mergeCell ref="G120:J120"/>
    <mergeCell ref="K120:N120"/>
    <mergeCell ref="O120:S120"/>
    <mergeCell ref="E121:F121"/>
    <mergeCell ref="G121:J121"/>
    <mergeCell ref="K121:N121"/>
    <mergeCell ref="O121:S121"/>
    <mergeCell ref="E79:F79"/>
    <mergeCell ref="G79:J79"/>
    <mergeCell ref="K79:N79"/>
    <mergeCell ref="O79:S79"/>
    <mergeCell ref="E80:F80"/>
    <mergeCell ref="G80:J80"/>
    <mergeCell ref="K80:N80"/>
    <mergeCell ref="O80:S80"/>
    <mergeCell ref="E65:H65"/>
    <mergeCell ref="I65:Q65"/>
    <mergeCell ref="E66:H66"/>
    <mergeCell ref="I66:Q66"/>
    <mergeCell ref="E59:F59"/>
    <mergeCell ref="G59:J59"/>
    <mergeCell ref="K59:N59"/>
    <mergeCell ref="O59:S59"/>
    <mergeCell ref="E60:F60"/>
    <mergeCell ref="G60:J60"/>
    <mergeCell ref="K60:N60"/>
    <mergeCell ref="O60:S60"/>
    <mergeCell ref="E64:H64"/>
    <mergeCell ref="I64:Q64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E38:F38"/>
    <mergeCell ref="G38:J38"/>
    <mergeCell ref="K38:N38"/>
    <mergeCell ref="O38:S38"/>
    <mergeCell ref="E39:F39"/>
    <mergeCell ref="G39:J39"/>
    <mergeCell ref="K39:N39"/>
    <mergeCell ref="O39:S39"/>
    <mergeCell ref="E43:H43"/>
    <mergeCell ref="I43:Q43"/>
    <mergeCell ref="E44:H44"/>
    <mergeCell ref="I44:Q44"/>
    <mergeCell ref="E45:H45"/>
    <mergeCell ref="I45:Q45"/>
    <mergeCell ref="D225:E225"/>
    <mergeCell ref="F225:I225"/>
    <mergeCell ref="J225:M225"/>
    <mergeCell ref="N225:R225"/>
    <mergeCell ref="S225:Y225"/>
    <mergeCell ref="D226:E226"/>
    <mergeCell ref="F226:I226"/>
    <mergeCell ref="J226:M226"/>
    <mergeCell ref="N226:R226"/>
    <mergeCell ref="S226:Y226"/>
  </mergeCells>
  <phoneticPr fontId="1" type="noConversion"/>
  <hyperlinks>
    <hyperlink ref="I9" location="db_gen_string_data.sh!A1" display="db_gen_string_data.sh" xr:uid="{71A4B959-769B-6949-9090-1D363155023B}"/>
    <hyperlink ref="AI230" location="ログ一覧!A1" display="「参照シート」" xr:uid="{8CB1EEE2-1AD9-664D-9710-A70A3ECC6940}"/>
    <hyperlink ref="I34" location="db_gen_number_data.sh!A1" display="db_gen_number_data.sh" xr:uid="{8622E9D1-6DFA-5540-8049-3F3D431BE84B}"/>
    <hyperlink ref="I55" location="db_gen_date_data.sh!A1" display="db_gen_number_data.sh" xr:uid="{8D161ADD-D97D-C644-A0F6-FC0790A21621}"/>
    <hyperlink ref="I75" location="db_check_files_exist.sh!A1" display="db_check_files_exist.sh" xr:uid="{2FEC6A7C-6B69-9C4B-AE04-D1C58D5D7550}"/>
    <hyperlink ref="I116" location="db_check_data_validate_config!A1" display="db_check_data_validate_config.sh" xr:uid="{F49A2A9D-4D5E-964C-AD4A-CCFE4D10F2E6}"/>
  </hyperlinks>
  <pageMargins left="0.7" right="0.7" top="0.75" bottom="0.75" header="0.3" footer="0.3"/>
  <pageSetup paperSize="9" scale="5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CCAC2972-884E-CF46-B76C-36015C7781D7}">
          <x14:formula1>
            <xm:f>OFFSET(設定値一覧!$D$36,0,0,COUNTA(設定値一覧!$C$9:$C$15),1)</xm:f>
          </x14:formula1>
          <xm:sqref>G14:J14 G39:J39 F226:I227 G60:J60 G80:J80 G121:J121</xm:sqref>
        </x14:dataValidation>
        <x14:dataValidation type="list" allowBlank="1" showInputMessage="1" showErrorMessage="1" xr:uid="{F9AA5858-F479-FE4A-9D81-941F0FDB8344}">
          <x14:formula1>
            <xm:f>OFFSET(設定値一覧!$H$36,0,0,COUNTA(設定値一覧!$H$36:$H$38),1)</xm:f>
          </x14:formula1>
          <xm:sqref>K14:N14 K39:N39 J226:M227 K60:N60 K80:N80 K121:N121</xm:sqref>
        </x14:dataValidation>
        <x14:dataValidation type="list" allowBlank="1" showInputMessage="1" showErrorMessage="1" xr:uid="{FD53013A-CFDD-D74A-942C-848F8A037311}">
          <x14:formula1>
            <xm:f>OFFSET(設定値一覧!$D$11,0,0,COUNTA(設定値一覧!$D$11:$D$16),1)</xm:f>
          </x14:formula1>
          <xm:sqref>O14 O39 N227:Q227 N226 O60 O80 O121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R110"/>
  <sheetViews>
    <sheetView showGridLines="0" view="pageBreakPreview" topLeftCell="B89" zoomScale="130" zoomScaleNormal="100" zoomScaleSheetLayoutView="130" workbookViewId="0">
      <selection activeCell="AU94" sqref="AU94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ログ一覧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393</v>
      </c>
    </row>
    <row r="7" spans="2:43" ht="18" customHeight="1">
      <c r="C7" s="5" t="s">
        <v>29</v>
      </c>
      <c r="D7" s="5" t="s">
        <v>415</v>
      </c>
    </row>
    <row r="8" spans="2:43" ht="18" customHeight="1">
      <c r="D8" s="19"/>
    </row>
    <row r="9" spans="2:43" ht="18" customHeight="1">
      <c r="D9" s="19" t="s">
        <v>419</v>
      </c>
    </row>
    <row r="10" spans="2:43" ht="18" customHeight="1">
      <c r="D10" s="19"/>
    </row>
    <row r="11" spans="2:43" ht="18" customHeight="1">
      <c r="C11" s="5" t="s">
        <v>28</v>
      </c>
      <c r="D11" s="5" t="s">
        <v>394</v>
      </c>
    </row>
    <row r="13" spans="2:43" ht="18" customHeight="1">
      <c r="D13" s="107" t="s">
        <v>75</v>
      </c>
      <c r="E13" s="107"/>
      <c r="F13" s="107" t="s">
        <v>391</v>
      </c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 t="s">
        <v>378</v>
      </c>
      <c r="R13" s="107"/>
      <c r="S13" s="107"/>
    </row>
    <row r="14" spans="2:43" ht="18" customHeight="1"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 spans="2:43" ht="18" customHeight="1">
      <c r="D15" s="143">
        <f>$D14+1</f>
        <v>1</v>
      </c>
      <c r="E15" s="145"/>
      <c r="F15" s="108" t="s">
        <v>363</v>
      </c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82">
        <v>1</v>
      </c>
      <c r="R15" s="183"/>
      <c r="S15" s="183"/>
      <c r="U15" s="5" t="s">
        <v>265</v>
      </c>
      <c r="V15" s="5" t="s">
        <v>561</v>
      </c>
      <c r="AB15" s="5" t="s">
        <v>13</v>
      </c>
      <c r="AC15" s="5" t="s">
        <v>562</v>
      </c>
    </row>
    <row r="16" spans="2:43" ht="18" customHeight="1">
      <c r="D16" s="143">
        <f>$D15+1</f>
        <v>2</v>
      </c>
      <c r="E16" s="145"/>
      <c r="F16" s="108" t="s">
        <v>405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82">
        <v>2</v>
      </c>
      <c r="R16" s="183"/>
      <c r="S16" s="183"/>
    </row>
    <row r="17" spans="3:29" ht="18" customHeight="1">
      <c r="D17" s="143">
        <f t="shared" ref="D17:D28" si="0">$D16+1</f>
        <v>3</v>
      </c>
      <c r="E17" s="145"/>
      <c r="F17" s="108" t="s">
        <v>403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82">
        <v>3</v>
      </c>
      <c r="R17" s="183"/>
      <c r="S17" s="183"/>
    </row>
    <row r="18" spans="3:29" ht="18" customHeight="1">
      <c r="D18" s="143">
        <f t="shared" si="0"/>
        <v>4</v>
      </c>
      <c r="E18" s="145"/>
      <c r="F18" s="108" t="s">
        <v>401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82">
        <v>21</v>
      </c>
      <c r="R18" s="183"/>
      <c r="S18" s="183"/>
      <c r="U18" s="5" t="s">
        <v>265</v>
      </c>
      <c r="V18" s="5" t="s">
        <v>563</v>
      </c>
      <c r="AB18" s="5" t="s">
        <v>13</v>
      </c>
      <c r="AC18" s="5" t="s">
        <v>568</v>
      </c>
    </row>
    <row r="19" spans="3:29" ht="18" customHeight="1">
      <c r="D19" s="143">
        <f t="shared" si="0"/>
        <v>5</v>
      </c>
      <c r="E19" s="145"/>
      <c r="F19" s="108" t="s">
        <v>390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82">
        <v>22</v>
      </c>
      <c r="R19" s="183"/>
      <c r="S19" s="183"/>
    </row>
    <row r="20" spans="3:29" ht="18" customHeight="1">
      <c r="D20" s="143">
        <f t="shared" si="0"/>
        <v>6</v>
      </c>
      <c r="E20" s="145"/>
      <c r="F20" s="108" t="s">
        <v>400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82">
        <v>23</v>
      </c>
      <c r="R20" s="183"/>
      <c r="S20" s="183"/>
    </row>
    <row r="21" spans="3:29" ht="18" customHeight="1">
      <c r="D21" s="143">
        <f t="shared" si="0"/>
        <v>7</v>
      </c>
      <c r="E21" s="145"/>
      <c r="F21" s="108" t="s">
        <v>402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82">
        <v>24</v>
      </c>
      <c r="R21" s="183"/>
      <c r="S21" s="183"/>
    </row>
    <row r="22" spans="3:29" ht="18" customHeight="1">
      <c r="D22" s="143">
        <f t="shared" si="0"/>
        <v>8</v>
      </c>
      <c r="E22" s="145"/>
      <c r="F22" s="108" t="s">
        <v>399</v>
      </c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82">
        <v>41</v>
      </c>
      <c r="R22" s="183"/>
      <c r="S22" s="183"/>
      <c r="U22" s="5" t="s">
        <v>265</v>
      </c>
      <c r="V22" s="5" t="s">
        <v>564</v>
      </c>
      <c r="AB22" s="5" t="s">
        <v>13</v>
      </c>
      <c r="AC22" s="5" t="s">
        <v>569</v>
      </c>
    </row>
    <row r="23" spans="3:29" ht="18" customHeight="1">
      <c r="D23" s="143">
        <f t="shared" si="0"/>
        <v>9</v>
      </c>
      <c r="E23" s="145"/>
      <c r="F23" s="108" t="s">
        <v>398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82">
        <v>61</v>
      </c>
      <c r="R23" s="183"/>
      <c r="S23" s="183"/>
      <c r="U23" s="5" t="s">
        <v>265</v>
      </c>
      <c r="V23" s="5" t="s">
        <v>565</v>
      </c>
      <c r="AB23" s="5" t="s">
        <v>13</v>
      </c>
      <c r="AC23" s="5" t="s">
        <v>570</v>
      </c>
    </row>
    <row r="24" spans="3:29" ht="18" customHeight="1">
      <c r="D24" s="143">
        <f t="shared" si="0"/>
        <v>10</v>
      </c>
      <c r="E24" s="145"/>
      <c r="F24" s="108" t="s">
        <v>409</v>
      </c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82">
        <v>62</v>
      </c>
      <c r="R24" s="183"/>
      <c r="S24" s="183"/>
    </row>
    <row r="25" spans="3:29" ht="18" customHeight="1">
      <c r="D25" s="143">
        <f t="shared" si="0"/>
        <v>11</v>
      </c>
      <c r="E25" s="145"/>
      <c r="F25" s="108" t="s">
        <v>408</v>
      </c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82">
        <v>63</v>
      </c>
      <c r="R25" s="183"/>
      <c r="S25" s="183"/>
    </row>
    <row r="26" spans="3:29" ht="18" customHeight="1">
      <c r="D26" s="143">
        <f t="shared" si="0"/>
        <v>12</v>
      </c>
      <c r="E26" s="145"/>
      <c r="F26" s="108" t="s">
        <v>397</v>
      </c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82">
        <v>81</v>
      </c>
      <c r="R26" s="183"/>
      <c r="S26" s="183"/>
      <c r="U26" s="5" t="s">
        <v>265</v>
      </c>
      <c r="V26" s="5" t="s">
        <v>566</v>
      </c>
      <c r="AB26" s="5" t="s">
        <v>13</v>
      </c>
      <c r="AC26" s="5" t="s">
        <v>571</v>
      </c>
    </row>
    <row r="27" spans="3:29" ht="18" customHeight="1">
      <c r="D27" s="143">
        <f t="shared" si="0"/>
        <v>13</v>
      </c>
      <c r="E27" s="145"/>
      <c r="F27" s="108" t="s">
        <v>396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82">
        <v>82</v>
      </c>
      <c r="R27" s="183"/>
      <c r="S27" s="183"/>
    </row>
    <row r="28" spans="3:29" ht="18" customHeight="1">
      <c r="D28" s="143">
        <f t="shared" si="0"/>
        <v>14</v>
      </c>
      <c r="E28" s="145"/>
      <c r="F28" s="108" t="s">
        <v>362</v>
      </c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82">
        <v>91</v>
      </c>
      <c r="R28" s="183"/>
      <c r="S28" s="183"/>
      <c r="U28" s="5" t="s">
        <v>265</v>
      </c>
      <c r="V28" s="5" t="s">
        <v>567</v>
      </c>
      <c r="AB28" s="5" t="s">
        <v>13</v>
      </c>
      <c r="AC28" s="5" t="s">
        <v>572</v>
      </c>
    </row>
    <row r="29" spans="3:29" ht="18" customHeight="1">
      <c r="D29" s="19"/>
    </row>
    <row r="30" spans="3:29" ht="18" customHeight="1">
      <c r="C30" s="5" t="s">
        <v>30</v>
      </c>
      <c r="D30" s="5" t="s">
        <v>410</v>
      </c>
    </row>
    <row r="31" spans="3:29" ht="18" customHeight="1">
      <c r="D31" s="19"/>
    </row>
    <row r="32" spans="3:29" ht="18" customHeight="1">
      <c r="D32" s="107" t="s">
        <v>75</v>
      </c>
      <c r="E32" s="107"/>
      <c r="F32" s="107" t="s">
        <v>410</v>
      </c>
      <c r="G32" s="107"/>
      <c r="H32" s="107"/>
      <c r="I32" s="107"/>
      <c r="J32" s="107"/>
      <c r="K32" s="107"/>
      <c r="L32" s="107"/>
      <c r="M32" s="107" t="s">
        <v>58</v>
      </c>
      <c r="N32" s="107"/>
      <c r="O32" s="107"/>
      <c r="P32" s="107"/>
    </row>
    <row r="33" spans="2:44" ht="18" customHeight="1"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</row>
    <row r="34" spans="2:44" ht="18" customHeight="1">
      <c r="D34" s="143">
        <f>$D33+1</f>
        <v>1</v>
      </c>
      <c r="E34" s="145"/>
      <c r="F34" s="182">
        <v>0</v>
      </c>
      <c r="G34" s="182"/>
      <c r="H34" s="182"/>
      <c r="I34" s="182"/>
      <c r="J34" s="182"/>
      <c r="K34" s="182"/>
      <c r="L34" s="182"/>
      <c r="M34" s="137" t="s">
        <v>411</v>
      </c>
      <c r="N34" s="137"/>
      <c r="O34" s="137"/>
      <c r="P34" s="137"/>
    </row>
    <row r="35" spans="2:44" ht="18" customHeight="1">
      <c r="D35" s="143">
        <f>$D34+1</f>
        <v>2</v>
      </c>
      <c r="E35" s="145"/>
      <c r="F35" s="182">
        <v>1</v>
      </c>
      <c r="G35" s="182"/>
      <c r="H35" s="182"/>
      <c r="I35" s="182"/>
      <c r="J35" s="182"/>
      <c r="K35" s="182"/>
      <c r="L35" s="182"/>
      <c r="M35" s="137" t="s">
        <v>412</v>
      </c>
      <c r="N35" s="137"/>
      <c r="O35" s="137"/>
      <c r="P35" s="137"/>
    </row>
    <row r="36" spans="2:44" ht="18" customHeight="1">
      <c r="D36" s="143">
        <f>$D35+1</f>
        <v>3</v>
      </c>
      <c r="E36" s="145"/>
      <c r="F36" s="182">
        <v>2</v>
      </c>
      <c r="G36" s="182"/>
      <c r="H36" s="182"/>
      <c r="I36" s="182"/>
      <c r="J36" s="182"/>
      <c r="K36" s="182"/>
      <c r="L36" s="182"/>
      <c r="M36" s="137" t="s">
        <v>414</v>
      </c>
      <c r="N36" s="137"/>
      <c r="O36" s="137"/>
      <c r="P36" s="137"/>
    </row>
    <row r="37" spans="2:44" ht="18" customHeight="1">
      <c r="D37" s="19"/>
    </row>
    <row r="38" spans="2:44" ht="18" customHeight="1">
      <c r="C38" s="5" t="s">
        <v>32</v>
      </c>
      <c r="D38" s="5" t="s">
        <v>416</v>
      </c>
    </row>
    <row r="39" spans="2:44" ht="18" customHeight="1">
      <c r="D39" s="19"/>
    </row>
    <row r="40" spans="2:44" ht="18" customHeight="1">
      <c r="D40" s="5" t="s">
        <v>418</v>
      </c>
    </row>
    <row r="42" spans="2:44" ht="18" customHeight="1">
      <c r="B42" s="5" t="s">
        <v>26</v>
      </c>
      <c r="C42" s="5" t="s">
        <v>389</v>
      </c>
    </row>
    <row r="44" spans="2:44" ht="18" customHeight="1">
      <c r="D44" s="184" t="s">
        <v>75</v>
      </c>
      <c r="E44" s="184"/>
      <c r="F44" s="185" t="s">
        <v>391</v>
      </c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185" t="s">
        <v>378</v>
      </c>
      <c r="R44" s="186"/>
      <c r="S44" s="187"/>
      <c r="T44" s="185" t="s">
        <v>392</v>
      </c>
      <c r="U44" s="186"/>
      <c r="V44" s="187"/>
      <c r="W44" s="129" t="s">
        <v>420</v>
      </c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6"/>
    </row>
    <row r="45" spans="2:44" ht="18" customHeight="1">
      <c r="D45" s="184"/>
      <c r="E45" s="184"/>
      <c r="F45" s="188"/>
      <c r="G45" s="189"/>
      <c r="H45" s="189"/>
      <c r="I45" s="189"/>
      <c r="J45" s="189"/>
      <c r="K45" s="189"/>
      <c r="L45" s="189"/>
      <c r="M45" s="189"/>
      <c r="N45" s="189"/>
      <c r="O45" s="189"/>
      <c r="P45" s="190"/>
      <c r="Q45" s="188"/>
      <c r="R45" s="189"/>
      <c r="S45" s="190"/>
      <c r="T45" s="188"/>
      <c r="U45" s="189"/>
      <c r="V45" s="190"/>
      <c r="W45" s="132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6"/>
    </row>
    <row r="46" spans="2:44" ht="18" customHeight="1">
      <c r="D46" s="143">
        <f>$D45+1</f>
        <v>1</v>
      </c>
      <c r="E46" s="145"/>
      <c r="F46" s="191" t="s">
        <v>407</v>
      </c>
      <c r="G46" s="192"/>
      <c r="H46" s="192"/>
      <c r="I46" s="192"/>
      <c r="J46" s="192"/>
      <c r="K46" s="192"/>
      <c r="L46" s="192"/>
      <c r="M46" s="192"/>
      <c r="N46" s="192"/>
      <c r="O46" s="192"/>
      <c r="P46" s="193"/>
      <c r="Q46" s="194">
        <v>10001</v>
      </c>
      <c r="R46" s="195"/>
      <c r="S46" s="196"/>
      <c r="T46" s="197" t="str">
        <f>IF(MID(TEXT($Q46,"000000"),3,2)="00","正常終了",IF(MID(TEXT($Q46,"000000"),3,2)="01","異常終了",IF(MID(TEXT($Q46,"000000"),3,2)="02","警告","未設定値")))</f>
        <v>正常終了</v>
      </c>
      <c r="U46" s="198"/>
      <c r="V46" s="199"/>
      <c r="W46" s="200" t="s">
        <v>498</v>
      </c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2"/>
      <c r="AR46" s="6"/>
    </row>
    <row r="47" spans="2:44" ht="18" customHeight="1">
      <c r="D47" s="143">
        <f t="shared" ref="D47:D110" si="1">$D46+1</f>
        <v>2</v>
      </c>
      <c r="E47" s="145"/>
      <c r="F47" s="191" t="s">
        <v>407</v>
      </c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194">
        <v>10101</v>
      </c>
      <c r="R47" s="195"/>
      <c r="S47" s="196"/>
      <c r="T47" s="197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198"/>
      <c r="V47" s="199"/>
      <c r="W47" s="200" t="s">
        <v>423</v>
      </c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2"/>
      <c r="AR47" s="6"/>
    </row>
    <row r="48" spans="2:44" ht="18" customHeight="1">
      <c r="D48" s="143">
        <f t="shared" si="1"/>
        <v>3</v>
      </c>
      <c r="E48" s="145"/>
      <c r="F48" s="191" t="s">
        <v>407</v>
      </c>
      <c r="G48" s="192"/>
      <c r="H48" s="192"/>
      <c r="I48" s="192"/>
      <c r="J48" s="192"/>
      <c r="K48" s="192"/>
      <c r="L48" s="192"/>
      <c r="M48" s="192"/>
      <c r="N48" s="192"/>
      <c r="O48" s="192"/>
      <c r="P48" s="193"/>
      <c r="Q48" s="194">
        <v>10102</v>
      </c>
      <c r="R48" s="195"/>
      <c r="S48" s="196"/>
      <c r="T48" s="197" t="str">
        <f t="shared" si="2"/>
        <v>異常終了</v>
      </c>
      <c r="U48" s="198"/>
      <c r="V48" s="199"/>
      <c r="W48" s="200" t="s">
        <v>422</v>
      </c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2"/>
      <c r="AR48" s="6"/>
    </row>
    <row r="49" spans="4:44" ht="54" customHeight="1">
      <c r="D49" s="143">
        <f t="shared" si="1"/>
        <v>4</v>
      </c>
      <c r="E49" s="145"/>
      <c r="F49" s="191" t="s">
        <v>407</v>
      </c>
      <c r="G49" s="192"/>
      <c r="H49" s="192"/>
      <c r="I49" s="192"/>
      <c r="J49" s="192"/>
      <c r="K49" s="192"/>
      <c r="L49" s="192"/>
      <c r="M49" s="192"/>
      <c r="N49" s="192"/>
      <c r="O49" s="192"/>
      <c r="P49" s="193"/>
      <c r="Q49" s="194">
        <v>10201</v>
      </c>
      <c r="R49" s="195"/>
      <c r="S49" s="196"/>
      <c r="T49" s="197" t="str">
        <f t="shared" si="2"/>
        <v>警告</v>
      </c>
      <c r="U49" s="198"/>
      <c r="V49" s="199"/>
      <c r="W49" s="171" t="s">
        <v>467</v>
      </c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3"/>
      <c r="AR49" s="6"/>
    </row>
    <row r="50" spans="4:44" ht="18" customHeight="1">
      <c r="D50" s="143">
        <f t="shared" si="1"/>
        <v>5</v>
      </c>
      <c r="E50" s="145"/>
      <c r="F50" s="191" t="s">
        <v>406</v>
      </c>
      <c r="G50" s="192"/>
      <c r="H50" s="192"/>
      <c r="I50" s="192"/>
      <c r="J50" s="192"/>
      <c r="K50" s="192"/>
      <c r="L50" s="192"/>
      <c r="M50" s="192"/>
      <c r="N50" s="192"/>
      <c r="O50" s="192"/>
      <c r="P50" s="193"/>
      <c r="Q50" s="194">
        <v>20001</v>
      </c>
      <c r="R50" s="195"/>
      <c r="S50" s="196"/>
      <c r="T50" s="197" t="str">
        <f t="shared" si="2"/>
        <v>正常終了</v>
      </c>
      <c r="U50" s="198"/>
      <c r="V50" s="199"/>
      <c r="W50" s="200" t="s">
        <v>499</v>
      </c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2"/>
      <c r="AR50" s="6"/>
    </row>
    <row r="51" spans="4:44" ht="18" customHeight="1">
      <c r="D51" s="143">
        <f t="shared" si="1"/>
        <v>6</v>
      </c>
      <c r="E51" s="145"/>
      <c r="F51" s="191" t="s">
        <v>406</v>
      </c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>
        <v>20002</v>
      </c>
      <c r="R51" s="195"/>
      <c r="S51" s="196"/>
      <c r="T51" s="197" t="str">
        <f t="shared" si="2"/>
        <v>正常終了</v>
      </c>
      <c r="U51" s="198"/>
      <c r="V51" s="199"/>
      <c r="W51" s="200" t="s">
        <v>500</v>
      </c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2"/>
      <c r="AR51" s="6"/>
    </row>
    <row r="52" spans="4:44" ht="18" customHeight="1">
      <c r="D52" s="143">
        <f t="shared" si="1"/>
        <v>7</v>
      </c>
      <c r="E52" s="145"/>
      <c r="F52" s="191" t="s">
        <v>406</v>
      </c>
      <c r="G52" s="192"/>
      <c r="H52" s="192"/>
      <c r="I52" s="192"/>
      <c r="J52" s="192"/>
      <c r="K52" s="192"/>
      <c r="L52" s="192"/>
      <c r="M52" s="192"/>
      <c r="N52" s="192"/>
      <c r="O52" s="192"/>
      <c r="P52" s="193"/>
      <c r="Q52" s="194">
        <v>20003</v>
      </c>
      <c r="R52" s="195"/>
      <c r="S52" s="196"/>
      <c r="T52" s="197" t="str">
        <f t="shared" si="2"/>
        <v>正常終了</v>
      </c>
      <c r="U52" s="198"/>
      <c r="V52" s="199"/>
      <c r="W52" s="200" t="s">
        <v>501</v>
      </c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2"/>
      <c r="AR52" s="6"/>
    </row>
    <row r="53" spans="4:44" ht="18" customHeight="1">
      <c r="D53" s="143">
        <f t="shared" si="1"/>
        <v>8</v>
      </c>
      <c r="E53" s="145"/>
      <c r="F53" s="191" t="s">
        <v>406</v>
      </c>
      <c r="G53" s="192"/>
      <c r="H53" s="192"/>
      <c r="I53" s="192"/>
      <c r="J53" s="192"/>
      <c r="K53" s="192"/>
      <c r="L53" s="192"/>
      <c r="M53" s="192"/>
      <c r="N53" s="192"/>
      <c r="O53" s="192"/>
      <c r="P53" s="193"/>
      <c r="Q53" s="194">
        <v>20101</v>
      </c>
      <c r="R53" s="195"/>
      <c r="S53" s="196"/>
      <c r="T53" s="197" t="str">
        <f t="shared" si="2"/>
        <v>異常終了</v>
      </c>
      <c r="U53" s="198"/>
      <c r="V53" s="199"/>
      <c r="W53" s="200" t="s">
        <v>423</v>
      </c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2"/>
      <c r="AR53" s="6"/>
    </row>
    <row r="54" spans="4:44" ht="18" customHeight="1">
      <c r="D54" s="143">
        <f t="shared" si="1"/>
        <v>9</v>
      </c>
      <c r="E54" s="145"/>
      <c r="F54" s="191" t="s">
        <v>406</v>
      </c>
      <c r="G54" s="192"/>
      <c r="H54" s="192"/>
      <c r="I54" s="192"/>
      <c r="J54" s="192"/>
      <c r="K54" s="192"/>
      <c r="L54" s="192"/>
      <c r="M54" s="192"/>
      <c r="N54" s="192"/>
      <c r="O54" s="192"/>
      <c r="P54" s="193"/>
      <c r="Q54" s="194">
        <v>20102</v>
      </c>
      <c r="R54" s="195"/>
      <c r="S54" s="196"/>
      <c r="T54" s="197" t="str">
        <f t="shared" si="2"/>
        <v>異常終了</v>
      </c>
      <c r="U54" s="198"/>
      <c r="V54" s="199"/>
      <c r="W54" s="200" t="s">
        <v>424</v>
      </c>
      <c r="X54" s="201"/>
      <c r="Y54" s="201"/>
      <c r="Z54" s="201"/>
      <c r="AA54" s="201"/>
      <c r="AB54" s="201"/>
      <c r="AC54" s="201"/>
      <c r="AD54" s="201"/>
      <c r="AE54" s="201"/>
      <c r="AF54" s="201"/>
      <c r="AG54" s="201"/>
      <c r="AH54" s="201"/>
      <c r="AI54" s="201"/>
      <c r="AJ54" s="201"/>
      <c r="AK54" s="201"/>
      <c r="AL54" s="201"/>
      <c r="AM54" s="201"/>
      <c r="AN54" s="201"/>
      <c r="AO54" s="201"/>
      <c r="AP54" s="201"/>
      <c r="AQ54" s="202"/>
      <c r="AR54" s="37"/>
    </row>
    <row r="55" spans="4:44" ht="18" customHeight="1">
      <c r="D55" s="143">
        <f t="shared" si="1"/>
        <v>10</v>
      </c>
      <c r="E55" s="145"/>
      <c r="F55" s="191" t="s">
        <v>406</v>
      </c>
      <c r="G55" s="192"/>
      <c r="H55" s="192"/>
      <c r="I55" s="192"/>
      <c r="J55" s="192"/>
      <c r="K55" s="192"/>
      <c r="L55" s="192"/>
      <c r="M55" s="192"/>
      <c r="N55" s="192"/>
      <c r="O55" s="192"/>
      <c r="P55" s="193"/>
      <c r="Q55" s="194">
        <v>20103</v>
      </c>
      <c r="R55" s="195"/>
      <c r="S55" s="196"/>
      <c r="T55" s="197" t="str">
        <f t="shared" si="2"/>
        <v>異常終了</v>
      </c>
      <c r="U55" s="198"/>
      <c r="V55" s="199"/>
      <c r="W55" s="200" t="s">
        <v>425</v>
      </c>
      <c r="X55" s="201"/>
      <c r="Y55" s="201"/>
      <c r="Z55" s="201"/>
      <c r="AA55" s="201"/>
      <c r="AB55" s="201"/>
      <c r="AC55" s="201"/>
      <c r="AD55" s="201"/>
      <c r="AE55" s="201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202"/>
      <c r="AR55" s="37"/>
    </row>
    <row r="56" spans="4:44" ht="18" customHeight="1">
      <c r="D56" s="143">
        <f t="shared" si="1"/>
        <v>11</v>
      </c>
      <c r="E56" s="145"/>
      <c r="F56" s="191" t="s">
        <v>406</v>
      </c>
      <c r="G56" s="192"/>
      <c r="H56" s="192"/>
      <c r="I56" s="192"/>
      <c r="J56" s="192"/>
      <c r="K56" s="192"/>
      <c r="L56" s="192"/>
      <c r="M56" s="192"/>
      <c r="N56" s="192"/>
      <c r="O56" s="192"/>
      <c r="P56" s="193"/>
      <c r="Q56" s="194">
        <v>20104</v>
      </c>
      <c r="R56" s="195"/>
      <c r="S56" s="196"/>
      <c r="T56" s="197" t="str">
        <f t="shared" si="2"/>
        <v>異常終了</v>
      </c>
      <c r="U56" s="198"/>
      <c r="V56" s="199"/>
      <c r="W56" s="200" t="s">
        <v>426</v>
      </c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2"/>
      <c r="AR56" s="37"/>
    </row>
    <row r="57" spans="4:44" ht="18" customHeight="1">
      <c r="D57" s="143">
        <f t="shared" si="1"/>
        <v>12</v>
      </c>
      <c r="E57" s="145"/>
      <c r="F57" s="191" t="s">
        <v>406</v>
      </c>
      <c r="G57" s="192"/>
      <c r="H57" s="192"/>
      <c r="I57" s="192"/>
      <c r="J57" s="192"/>
      <c r="K57" s="192"/>
      <c r="L57" s="192"/>
      <c r="M57" s="192"/>
      <c r="N57" s="192"/>
      <c r="O57" s="192"/>
      <c r="P57" s="193"/>
      <c r="Q57" s="194">
        <v>20105</v>
      </c>
      <c r="R57" s="195"/>
      <c r="S57" s="196"/>
      <c r="T57" s="197" t="str">
        <f t="shared" si="2"/>
        <v>異常終了</v>
      </c>
      <c r="U57" s="198"/>
      <c r="V57" s="199"/>
      <c r="W57" s="200" t="s">
        <v>427</v>
      </c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2"/>
      <c r="AR57" s="37"/>
    </row>
    <row r="58" spans="4:44" ht="18" customHeight="1">
      <c r="D58" s="143">
        <f t="shared" si="1"/>
        <v>13</v>
      </c>
      <c r="E58" s="145"/>
      <c r="F58" s="191" t="s">
        <v>404</v>
      </c>
      <c r="G58" s="192"/>
      <c r="H58" s="192"/>
      <c r="I58" s="192"/>
      <c r="J58" s="192"/>
      <c r="K58" s="192"/>
      <c r="L58" s="192"/>
      <c r="M58" s="192"/>
      <c r="N58" s="192"/>
      <c r="O58" s="192"/>
      <c r="P58" s="193"/>
      <c r="Q58" s="194">
        <v>30001</v>
      </c>
      <c r="R58" s="195"/>
      <c r="S58" s="196"/>
      <c r="T58" s="197" t="str">
        <f t="shared" si="2"/>
        <v>正常終了</v>
      </c>
      <c r="U58" s="198"/>
      <c r="V58" s="199"/>
      <c r="W58" s="200" t="s">
        <v>497</v>
      </c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2"/>
      <c r="AR58" s="37"/>
    </row>
    <row r="59" spans="4:44" ht="18" customHeight="1">
      <c r="D59" s="143">
        <f>$D57+1</f>
        <v>13</v>
      </c>
      <c r="E59" s="145"/>
      <c r="F59" s="191" t="s">
        <v>404</v>
      </c>
      <c r="G59" s="192"/>
      <c r="H59" s="192"/>
      <c r="I59" s="192"/>
      <c r="J59" s="192"/>
      <c r="K59" s="192"/>
      <c r="L59" s="192"/>
      <c r="M59" s="192"/>
      <c r="N59" s="192"/>
      <c r="O59" s="192"/>
      <c r="P59" s="193"/>
      <c r="Q59" s="194">
        <v>30101</v>
      </c>
      <c r="R59" s="195"/>
      <c r="S59" s="196"/>
      <c r="T59" s="197" t="str">
        <f>IF(MID(TEXT($Q59,"000000"),3,2)="00","正常終了",IF(MID(TEXT($Q59,"000000"),3,2)="01","異常終了",IF(MID(TEXT($Q59,"000000"),3,2)="02","警告","未設定値")))</f>
        <v>異常終了</v>
      </c>
      <c r="U59" s="198"/>
      <c r="V59" s="199"/>
      <c r="W59" s="200" t="s">
        <v>423</v>
      </c>
      <c r="X59" s="201"/>
      <c r="Y59" s="201"/>
      <c r="Z59" s="201"/>
      <c r="AA59" s="201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2"/>
      <c r="AR59" s="37"/>
    </row>
    <row r="60" spans="4:44" ht="18" customHeight="1">
      <c r="D60" s="143">
        <f>$D58+1</f>
        <v>14</v>
      </c>
      <c r="E60" s="145"/>
      <c r="F60" s="191" t="s">
        <v>404</v>
      </c>
      <c r="G60" s="192"/>
      <c r="H60" s="192"/>
      <c r="I60" s="192"/>
      <c r="J60" s="192"/>
      <c r="K60" s="192"/>
      <c r="L60" s="192"/>
      <c r="M60" s="192"/>
      <c r="N60" s="192"/>
      <c r="O60" s="192"/>
      <c r="P60" s="193"/>
      <c r="Q60" s="194">
        <v>30102</v>
      </c>
      <c r="R60" s="195"/>
      <c r="S60" s="196"/>
      <c r="T60" s="197" t="str">
        <f>IF(MID(TEXT($Q60,"000000"),3,2)="00","正常終了",IF(MID(TEXT($Q60,"000000"),3,2)="01","異常終了",IF(MID(TEXT($Q60,"000000"),3,2)="02","警告","未設定値")))</f>
        <v>異常終了</v>
      </c>
      <c r="U60" s="198"/>
      <c r="V60" s="199"/>
      <c r="W60" s="171" t="s">
        <v>523</v>
      </c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3"/>
      <c r="AR60" s="37"/>
    </row>
    <row r="61" spans="4:44" ht="18" customHeight="1">
      <c r="D61" s="143">
        <f t="shared" si="1"/>
        <v>15</v>
      </c>
      <c r="E61" s="145"/>
      <c r="F61" s="191" t="s">
        <v>404</v>
      </c>
      <c r="G61" s="192"/>
      <c r="H61" s="192"/>
      <c r="I61" s="192"/>
      <c r="J61" s="192"/>
      <c r="K61" s="192"/>
      <c r="L61" s="192"/>
      <c r="M61" s="192"/>
      <c r="N61" s="192"/>
      <c r="O61" s="192"/>
      <c r="P61" s="193"/>
      <c r="Q61" s="194">
        <v>30103</v>
      </c>
      <c r="R61" s="195"/>
      <c r="S61" s="196"/>
      <c r="T61" s="197" t="str">
        <f>IF(MID(TEXT($Q61,"000000"),3,2)="00","正常終了",IF(MID(TEXT($Q61,"000000"),3,2)="01","異常終了",IF(MID(TEXT($Q61,"000000"),3,2)="02","警告","未設定値")))</f>
        <v>異常終了</v>
      </c>
      <c r="U61" s="198"/>
      <c r="V61" s="199"/>
      <c r="W61" s="171" t="s">
        <v>524</v>
      </c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3"/>
      <c r="AR61" s="37"/>
    </row>
    <row r="62" spans="4:44" ht="36" customHeight="1">
      <c r="D62" s="143">
        <f t="shared" si="1"/>
        <v>16</v>
      </c>
      <c r="E62" s="145"/>
      <c r="F62" s="191" t="s">
        <v>404</v>
      </c>
      <c r="G62" s="192"/>
      <c r="H62" s="192"/>
      <c r="I62" s="192"/>
      <c r="J62" s="192"/>
      <c r="K62" s="192"/>
      <c r="L62" s="192"/>
      <c r="M62" s="192"/>
      <c r="N62" s="192"/>
      <c r="O62" s="192"/>
      <c r="P62" s="193"/>
      <c r="Q62" s="194">
        <v>30104</v>
      </c>
      <c r="R62" s="195"/>
      <c r="S62" s="196"/>
      <c r="T62" s="197" t="str">
        <f>IF(MID(TEXT($Q62,"000000"),3,2)="00","正常終了",IF(MID(TEXT($Q62,"000000"),3,2)="01","異常終了",IF(MID(TEXT($Q62,"000000"),3,2)="02","警告","未設定値")))</f>
        <v>異常終了</v>
      </c>
      <c r="U62" s="198"/>
      <c r="V62" s="199"/>
      <c r="W62" s="171" t="s">
        <v>511</v>
      </c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3"/>
      <c r="AR62" s="37"/>
    </row>
    <row r="63" spans="4:44" ht="18" customHeight="1">
      <c r="D63" s="143">
        <f t="shared" si="1"/>
        <v>17</v>
      </c>
      <c r="E63" s="145"/>
      <c r="F63" s="41" t="s">
        <v>541</v>
      </c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194">
        <v>210001</v>
      </c>
      <c r="R63" s="195"/>
      <c r="S63" s="196"/>
      <c r="T63" s="197" t="str">
        <f>IF(MID(TEXT($Q63,"000000"),3,2)="00","正常終了",IF(MID(TEXT($Q63,"000000"),3,2)="01","異常終了",IF(MID(TEXT($Q63,"000000"),3,2)="02","警告","未設定値")))</f>
        <v>正常終了</v>
      </c>
      <c r="U63" s="198"/>
      <c r="V63" s="199"/>
      <c r="W63" s="200" t="s">
        <v>573</v>
      </c>
      <c r="X63" s="201"/>
      <c r="Y63" s="201"/>
      <c r="Z63" s="201"/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1"/>
      <c r="AL63" s="201"/>
      <c r="AM63" s="201"/>
      <c r="AN63" s="201"/>
      <c r="AO63" s="201"/>
      <c r="AP63" s="201"/>
      <c r="AQ63" s="202"/>
      <c r="AR63" s="6"/>
    </row>
    <row r="64" spans="4:44" ht="18" customHeight="1">
      <c r="D64" s="143">
        <f t="shared" si="1"/>
        <v>18</v>
      </c>
      <c r="E64" s="145"/>
      <c r="F64" s="41" t="s">
        <v>541</v>
      </c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194">
        <v>210101</v>
      </c>
      <c r="R64" s="195"/>
      <c r="S64" s="196"/>
      <c r="T64" s="197" t="str">
        <f t="shared" ref="T64:T110" si="3">IF(MID(TEXT($Q64,"000000"),3,2)="00","正常終了",IF(MID(TEXT($Q64,"000000"),3,2)="01","異常終了",IF(MID(TEXT($Q64,"000000"),3,2)="02","警告")))</f>
        <v>異常終了</v>
      </c>
      <c r="U64" s="198"/>
      <c r="V64" s="199"/>
      <c r="W64" s="200" t="s">
        <v>574</v>
      </c>
      <c r="X64" s="201"/>
      <c r="Y64" s="201"/>
      <c r="Z64" s="201"/>
      <c r="AA64" s="201"/>
      <c r="AB64" s="201"/>
      <c r="AC64" s="201"/>
      <c r="AD64" s="201"/>
      <c r="AE64" s="201"/>
      <c r="AF64" s="201"/>
      <c r="AG64" s="201"/>
      <c r="AH64" s="201"/>
      <c r="AI64" s="201"/>
      <c r="AJ64" s="201"/>
      <c r="AK64" s="201"/>
      <c r="AL64" s="201"/>
      <c r="AM64" s="201"/>
      <c r="AN64" s="201"/>
      <c r="AO64" s="201"/>
      <c r="AP64" s="201"/>
      <c r="AQ64" s="202"/>
      <c r="AR64" s="6"/>
    </row>
    <row r="65" spans="4:44" ht="18" customHeight="1">
      <c r="D65" s="143">
        <f t="shared" si="1"/>
        <v>19</v>
      </c>
      <c r="E65" s="145"/>
      <c r="F65" s="41" t="s">
        <v>541</v>
      </c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194">
        <v>210102</v>
      </c>
      <c r="R65" s="195"/>
      <c r="S65" s="196"/>
      <c r="T65" s="197" t="str">
        <f t="shared" si="3"/>
        <v>異常終了</v>
      </c>
      <c r="U65" s="198"/>
      <c r="V65" s="199"/>
      <c r="W65" s="200" t="s">
        <v>575</v>
      </c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2"/>
      <c r="AR65" s="6"/>
    </row>
    <row r="66" spans="4:44" ht="18" customHeight="1">
      <c r="D66" s="143">
        <f t="shared" si="1"/>
        <v>20</v>
      </c>
      <c r="E66" s="145"/>
      <c r="F66" s="41" t="s">
        <v>541</v>
      </c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194">
        <v>210103</v>
      </c>
      <c r="R66" s="195"/>
      <c r="S66" s="196"/>
      <c r="T66" s="197" t="str">
        <f t="shared" si="3"/>
        <v>異常終了</v>
      </c>
      <c r="U66" s="198"/>
      <c r="V66" s="199"/>
      <c r="W66" s="200" t="s">
        <v>576</v>
      </c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1"/>
      <c r="AN66" s="201"/>
      <c r="AO66" s="201"/>
      <c r="AP66" s="201"/>
      <c r="AQ66" s="202"/>
      <c r="AR66" s="6"/>
    </row>
    <row r="67" spans="4:44" ht="18" customHeight="1">
      <c r="D67" s="143">
        <f t="shared" si="1"/>
        <v>21</v>
      </c>
      <c r="E67" s="145"/>
      <c r="F67" s="191" t="s">
        <v>390</v>
      </c>
      <c r="G67" s="192"/>
      <c r="H67" s="192"/>
      <c r="I67" s="192"/>
      <c r="J67" s="192"/>
      <c r="K67" s="192"/>
      <c r="L67" s="192"/>
      <c r="M67" s="192"/>
      <c r="N67" s="192"/>
      <c r="O67" s="192"/>
      <c r="P67" s="193"/>
      <c r="Q67" s="194">
        <v>220001</v>
      </c>
      <c r="R67" s="195"/>
      <c r="S67" s="196"/>
      <c r="T67" s="197" t="str">
        <f t="shared" si="3"/>
        <v>正常終了</v>
      </c>
      <c r="U67" s="198"/>
      <c r="V67" s="199"/>
      <c r="W67" s="200" t="s">
        <v>772</v>
      </c>
      <c r="X67" s="201"/>
      <c r="Y67" s="201"/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2"/>
      <c r="AR67" s="6"/>
    </row>
    <row r="68" spans="4:44" ht="18" customHeight="1">
      <c r="D68" s="143">
        <f t="shared" si="1"/>
        <v>22</v>
      </c>
      <c r="E68" s="145"/>
      <c r="F68" s="191" t="s">
        <v>390</v>
      </c>
      <c r="G68" s="192"/>
      <c r="H68" s="192"/>
      <c r="I68" s="192"/>
      <c r="J68" s="192"/>
      <c r="K68" s="192"/>
      <c r="L68" s="192"/>
      <c r="M68" s="192"/>
      <c r="N68" s="192"/>
      <c r="O68" s="192"/>
      <c r="P68" s="193"/>
      <c r="Q68" s="194">
        <v>220101</v>
      </c>
      <c r="R68" s="195"/>
      <c r="S68" s="196"/>
      <c r="T68" s="197" t="str">
        <f t="shared" si="3"/>
        <v>異常終了</v>
      </c>
      <c r="U68" s="198"/>
      <c r="V68" s="199"/>
      <c r="W68" s="200" t="s">
        <v>773</v>
      </c>
      <c r="X68" s="201"/>
      <c r="Y68" s="201"/>
      <c r="Z68" s="201"/>
      <c r="AA68" s="201"/>
      <c r="AB68" s="201"/>
      <c r="AC68" s="201"/>
      <c r="AD68" s="201"/>
      <c r="AE68" s="201"/>
      <c r="AF68" s="201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2"/>
      <c r="AR68" s="6"/>
    </row>
    <row r="69" spans="4:44" ht="18" customHeight="1">
      <c r="D69" s="143">
        <f t="shared" si="1"/>
        <v>23</v>
      </c>
      <c r="E69" s="145"/>
      <c r="F69" s="191" t="s">
        <v>390</v>
      </c>
      <c r="G69" s="192"/>
      <c r="H69" s="192"/>
      <c r="I69" s="192"/>
      <c r="J69" s="192"/>
      <c r="K69" s="192"/>
      <c r="L69" s="192"/>
      <c r="M69" s="192"/>
      <c r="N69" s="192"/>
      <c r="O69" s="192"/>
      <c r="P69" s="193"/>
      <c r="Q69" s="194">
        <v>220102</v>
      </c>
      <c r="R69" s="195"/>
      <c r="S69" s="196"/>
      <c r="T69" s="197" t="str">
        <f t="shared" si="3"/>
        <v>異常終了</v>
      </c>
      <c r="U69" s="198"/>
      <c r="V69" s="199"/>
      <c r="W69" s="200" t="s">
        <v>774</v>
      </c>
      <c r="X69" s="201"/>
      <c r="Y69" s="201"/>
      <c r="Z69" s="201"/>
      <c r="AA69" s="201"/>
      <c r="AB69" s="201"/>
      <c r="AC69" s="201"/>
      <c r="AD69" s="201"/>
      <c r="AE69" s="201"/>
      <c r="AF69" s="201"/>
      <c r="AG69" s="201"/>
      <c r="AH69" s="201"/>
      <c r="AI69" s="201"/>
      <c r="AJ69" s="201"/>
      <c r="AK69" s="201"/>
      <c r="AL69" s="201"/>
      <c r="AM69" s="201"/>
      <c r="AN69" s="201"/>
      <c r="AO69" s="201"/>
      <c r="AP69" s="201"/>
      <c r="AQ69" s="202"/>
      <c r="AR69" s="6"/>
    </row>
    <row r="70" spans="4:44" ht="18" customHeight="1">
      <c r="D70" s="143">
        <f t="shared" si="1"/>
        <v>24</v>
      </c>
      <c r="E70" s="145"/>
      <c r="F70" s="191" t="s">
        <v>390</v>
      </c>
      <c r="G70" s="192"/>
      <c r="H70" s="192"/>
      <c r="I70" s="192"/>
      <c r="J70" s="192"/>
      <c r="K70" s="192"/>
      <c r="L70" s="192"/>
      <c r="M70" s="192"/>
      <c r="N70" s="192"/>
      <c r="O70" s="192"/>
      <c r="P70" s="193"/>
      <c r="Q70" s="194">
        <v>220103</v>
      </c>
      <c r="R70" s="195"/>
      <c r="S70" s="196"/>
      <c r="T70" s="197" t="str">
        <f t="shared" si="3"/>
        <v>異常終了</v>
      </c>
      <c r="U70" s="198"/>
      <c r="V70" s="199"/>
      <c r="W70" s="200" t="s">
        <v>775</v>
      </c>
      <c r="X70" s="201"/>
      <c r="Y70" s="201"/>
      <c r="Z70" s="201"/>
      <c r="AA70" s="201"/>
      <c r="AB70" s="201"/>
      <c r="AC70" s="201"/>
      <c r="AD70" s="201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  <c r="AP70" s="201"/>
      <c r="AQ70" s="202"/>
      <c r="AR70" s="6"/>
    </row>
    <row r="71" spans="4:44" ht="18" customHeight="1">
      <c r="D71" s="143">
        <f t="shared" si="1"/>
        <v>25</v>
      </c>
      <c r="E71" s="145"/>
      <c r="F71" s="191" t="s">
        <v>390</v>
      </c>
      <c r="G71" s="192"/>
      <c r="H71" s="192"/>
      <c r="I71" s="192"/>
      <c r="J71" s="192"/>
      <c r="K71" s="192"/>
      <c r="L71" s="192"/>
      <c r="M71" s="192"/>
      <c r="N71" s="192"/>
      <c r="O71" s="192"/>
      <c r="P71" s="193"/>
      <c r="Q71" s="194">
        <v>220104</v>
      </c>
      <c r="R71" s="195"/>
      <c r="S71" s="196"/>
      <c r="T71" s="197" t="str">
        <f t="shared" si="3"/>
        <v>異常終了</v>
      </c>
      <c r="U71" s="198"/>
      <c r="V71" s="199"/>
      <c r="W71" s="200" t="s">
        <v>776</v>
      </c>
      <c r="X71" s="201"/>
      <c r="Y71" s="201"/>
      <c r="Z71" s="201"/>
      <c r="AA71" s="201"/>
      <c r="AB71" s="201"/>
      <c r="AC71" s="201"/>
      <c r="AD71" s="201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2"/>
      <c r="AR71" s="6"/>
    </row>
    <row r="72" spans="4:44" ht="18" customHeight="1">
      <c r="D72" s="143">
        <f t="shared" si="1"/>
        <v>26</v>
      </c>
      <c r="E72" s="145"/>
      <c r="F72" s="191" t="s">
        <v>390</v>
      </c>
      <c r="G72" s="192"/>
      <c r="H72" s="192"/>
      <c r="I72" s="192"/>
      <c r="J72" s="192"/>
      <c r="K72" s="192"/>
      <c r="L72" s="192"/>
      <c r="M72" s="192"/>
      <c r="N72" s="192"/>
      <c r="O72" s="192"/>
      <c r="P72" s="193"/>
      <c r="Q72" s="194">
        <v>220105</v>
      </c>
      <c r="R72" s="195"/>
      <c r="S72" s="196"/>
      <c r="T72" s="197" t="str">
        <f t="shared" si="3"/>
        <v>異常終了</v>
      </c>
      <c r="U72" s="198"/>
      <c r="V72" s="199"/>
      <c r="W72" s="200" t="s">
        <v>777</v>
      </c>
      <c r="X72" s="201"/>
      <c r="Y72" s="201"/>
      <c r="Z72" s="201"/>
      <c r="AA72" s="201"/>
      <c r="AB72" s="201"/>
      <c r="AC72" s="201"/>
      <c r="AD72" s="201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2"/>
      <c r="AR72" s="6"/>
    </row>
    <row r="73" spans="4:44" ht="18" customHeight="1">
      <c r="D73" s="143">
        <f t="shared" si="1"/>
        <v>27</v>
      </c>
      <c r="E73" s="145"/>
      <c r="F73" s="191" t="s">
        <v>390</v>
      </c>
      <c r="G73" s="192"/>
      <c r="H73" s="192"/>
      <c r="I73" s="192"/>
      <c r="J73" s="192"/>
      <c r="K73" s="192"/>
      <c r="L73" s="192"/>
      <c r="M73" s="192"/>
      <c r="N73" s="192"/>
      <c r="O73" s="192"/>
      <c r="P73" s="193"/>
      <c r="Q73" s="194">
        <v>220106</v>
      </c>
      <c r="R73" s="195"/>
      <c r="S73" s="196"/>
      <c r="T73" s="197" t="str">
        <f t="shared" si="3"/>
        <v>異常終了</v>
      </c>
      <c r="U73" s="198"/>
      <c r="V73" s="199"/>
      <c r="W73" s="200" t="s">
        <v>778</v>
      </c>
      <c r="X73" s="201"/>
      <c r="Y73" s="201"/>
      <c r="Z73" s="201"/>
      <c r="AA73" s="201"/>
      <c r="AB73" s="201"/>
      <c r="AC73" s="201"/>
      <c r="AD73" s="201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2"/>
    </row>
    <row r="74" spans="4:44" ht="18" customHeight="1">
      <c r="D74" s="143">
        <f t="shared" si="1"/>
        <v>28</v>
      </c>
      <c r="E74" s="145"/>
      <c r="F74" s="191" t="s">
        <v>390</v>
      </c>
      <c r="G74" s="192"/>
      <c r="H74" s="192"/>
      <c r="I74" s="192"/>
      <c r="J74" s="192"/>
      <c r="K74" s="192"/>
      <c r="L74" s="192"/>
      <c r="M74" s="192"/>
      <c r="N74" s="192"/>
      <c r="O74" s="192"/>
      <c r="P74" s="193"/>
      <c r="Q74" s="194">
        <v>220107</v>
      </c>
      <c r="R74" s="195"/>
      <c r="S74" s="196"/>
      <c r="T74" s="197" t="str">
        <f t="shared" si="3"/>
        <v>異常終了</v>
      </c>
      <c r="U74" s="198"/>
      <c r="V74" s="199"/>
      <c r="W74" s="200" t="s">
        <v>779</v>
      </c>
      <c r="X74" s="201"/>
      <c r="Y74" s="201"/>
      <c r="Z74" s="201"/>
      <c r="AA74" s="201"/>
      <c r="AB74" s="201"/>
      <c r="AC74" s="201"/>
      <c r="AD74" s="201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2"/>
    </row>
    <row r="75" spans="4:44" ht="18" customHeight="1">
      <c r="D75" s="143">
        <f t="shared" si="1"/>
        <v>29</v>
      </c>
      <c r="E75" s="145"/>
      <c r="F75" s="191" t="s">
        <v>390</v>
      </c>
      <c r="G75" s="192"/>
      <c r="H75" s="192"/>
      <c r="I75" s="192"/>
      <c r="J75" s="192"/>
      <c r="K75" s="192"/>
      <c r="L75" s="192"/>
      <c r="M75" s="192"/>
      <c r="N75" s="192"/>
      <c r="O75" s="192"/>
      <c r="P75" s="193"/>
      <c r="Q75" s="194">
        <v>220108</v>
      </c>
      <c r="R75" s="195"/>
      <c r="S75" s="196"/>
      <c r="T75" s="197" t="str">
        <f t="shared" si="3"/>
        <v>異常終了</v>
      </c>
      <c r="U75" s="198"/>
      <c r="V75" s="199"/>
      <c r="W75" s="200" t="s">
        <v>780</v>
      </c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2"/>
    </row>
    <row r="76" spans="4:44" ht="18" customHeight="1">
      <c r="D76" s="143">
        <f t="shared" si="1"/>
        <v>30</v>
      </c>
      <c r="E76" s="145"/>
      <c r="F76" s="191" t="s">
        <v>390</v>
      </c>
      <c r="G76" s="192"/>
      <c r="H76" s="192"/>
      <c r="I76" s="192"/>
      <c r="J76" s="192"/>
      <c r="K76" s="192"/>
      <c r="L76" s="192"/>
      <c r="M76" s="192"/>
      <c r="N76" s="192"/>
      <c r="O76" s="192"/>
      <c r="P76" s="193"/>
      <c r="Q76" s="194">
        <v>220109</v>
      </c>
      <c r="R76" s="195"/>
      <c r="S76" s="196"/>
      <c r="T76" s="197" t="str">
        <f t="shared" si="3"/>
        <v>異常終了</v>
      </c>
      <c r="U76" s="198"/>
      <c r="V76" s="199"/>
      <c r="W76" s="200" t="s">
        <v>781</v>
      </c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2"/>
    </row>
    <row r="77" spans="4:44" ht="36" customHeight="1">
      <c r="D77" s="143">
        <f t="shared" si="1"/>
        <v>31</v>
      </c>
      <c r="E77" s="145"/>
      <c r="F77" s="191" t="s">
        <v>390</v>
      </c>
      <c r="G77" s="192"/>
      <c r="H77" s="192"/>
      <c r="I77" s="192"/>
      <c r="J77" s="192"/>
      <c r="K77" s="192"/>
      <c r="L77" s="192"/>
      <c r="M77" s="192"/>
      <c r="N77" s="192"/>
      <c r="O77" s="192"/>
      <c r="P77" s="193"/>
      <c r="Q77" s="194">
        <v>220110</v>
      </c>
      <c r="R77" s="195"/>
      <c r="S77" s="196"/>
      <c r="T77" s="197" t="str">
        <f t="shared" si="3"/>
        <v>異常終了</v>
      </c>
      <c r="U77" s="198"/>
      <c r="V77" s="199"/>
      <c r="W77" s="171" t="s">
        <v>782</v>
      </c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3"/>
    </row>
    <row r="78" spans="4:44" ht="36" customHeight="1">
      <c r="D78" s="143">
        <f t="shared" si="1"/>
        <v>32</v>
      </c>
      <c r="E78" s="145"/>
      <c r="F78" s="191" t="s">
        <v>390</v>
      </c>
      <c r="G78" s="192"/>
      <c r="H78" s="192"/>
      <c r="I78" s="192"/>
      <c r="J78" s="192"/>
      <c r="K78" s="192"/>
      <c r="L78" s="192"/>
      <c r="M78" s="192"/>
      <c r="N78" s="192"/>
      <c r="O78" s="192"/>
      <c r="P78" s="193"/>
      <c r="Q78" s="194">
        <v>220111</v>
      </c>
      <c r="R78" s="195"/>
      <c r="S78" s="196"/>
      <c r="T78" s="197" t="str">
        <f t="shared" si="3"/>
        <v>異常終了</v>
      </c>
      <c r="U78" s="198"/>
      <c r="V78" s="199"/>
      <c r="W78" s="171" t="s">
        <v>783</v>
      </c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3"/>
    </row>
    <row r="79" spans="4:44" ht="36" customHeight="1">
      <c r="D79" s="143">
        <f t="shared" si="1"/>
        <v>33</v>
      </c>
      <c r="E79" s="145"/>
      <c r="F79" s="191" t="s">
        <v>390</v>
      </c>
      <c r="G79" s="192"/>
      <c r="H79" s="192"/>
      <c r="I79" s="192"/>
      <c r="J79" s="192"/>
      <c r="K79" s="192"/>
      <c r="L79" s="192"/>
      <c r="M79" s="192"/>
      <c r="N79" s="192"/>
      <c r="O79" s="192"/>
      <c r="P79" s="193"/>
      <c r="Q79" s="194">
        <v>220112</v>
      </c>
      <c r="R79" s="195"/>
      <c r="S79" s="196"/>
      <c r="T79" s="197" t="str">
        <f t="shared" si="3"/>
        <v>異常終了</v>
      </c>
      <c r="U79" s="198"/>
      <c r="V79" s="199"/>
      <c r="W79" s="171" t="s">
        <v>784</v>
      </c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3"/>
    </row>
    <row r="80" spans="4:44" ht="36" customHeight="1">
      <c r="D80" s="143">
        <f t="shared" si="1"/>
        <v>34</v>
      </c>
      <c r="E80" s="145"/>
      <c r="F80" s="191" t="s">
        <v>390</v>
      </c>
      <c r="G80" s="192"/>
      <c r="H80" s="192"/>
      <c r="I80" s="192"/>
      <c r="J80" s="192"/>
      <c r="K80" s="192"/>
      <c r="L80" s="192"/>
      <c r="M80" s="192"/>
      <c r="N80" s="192"/>
      <c r="O80" s="192"/>
      <c r="P80" s="193"/>
      <c r="Q80" s="194">
        <v>220113</v>
      </c>
      <c r="R80" s="195"/>
      <c r="S80" s="196"/>
      <c r="T80" s="197" t="str">
        <f t="shared" si="3"/>
        <v>異常終了</v>
      </c>
      <c r="U80" s="198"/>
      <c r="V80" s="199"/>
      <c r="W80" s="171" t="s">
        <v>785</v>
      </c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3"/>
    </row>
    <row r="81" spans="4:43" ht="36" customHeight="1">
      <c r="D81" s="143">
        <f t="shared" si="1"/>
        <v>35</v>
      </c>
      <c r="E81" s="145"/>
      <c r="F81" s="191" t="s">
        <v>390</v>
      </c>
      <c r="G81" s="192"/>
      <c r="H81" s="192"/>
      <c r="I81" s="192"/>
      <c r="J81" s="192"/>
      <c r="K81" s="192"/>
      <c r="L81" s="192"/>
      <c r="M81" s="192"/>
      <c r="N81" s="192"/>
      <c r="O81" s="192"/>
      <c r="P81" s="193"/>
      <c r="Q81" s="194">
        <v>220114</v>
      </c>
      <c r="R81" s="195"/>
      <c r="S81" s="196"/>
      <c r="T81" s="197" t="str">
        <f t="shared" si="3"/>
        <v>異常終了</v>
      </c>
      <c r="U81" s="198"/>
      <c r="V81" s="199"/>
      <c r="W81" s="171" t="s">
        <v>786</v>
      </c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3"/>
    </row>
    <row r="82" spans="4:43" ht="36" customHeight="1">
      <c r="D82" s="143">
        <f t="shared" si="1"/>
        <v>36</v>
      </c>
      <c r="E82" s="145"/>
      <c r="F82" s="191" t="s">
        <v>390</v>
      </c>
      <c r="G82" s="192"/>
      <c r="H82" s="192"/>
      <c r="I82" s="192"/>
      <c r="J82" s="192"/>
      <c r="K82" s="192"/>
      <c r="L82" s="192"/>
      <c r="M82" s="192"/>
      <c r="N82" s="192"/>
      <c r="O82" s="192"/>
      <c r="P82" s="193"/>
      <c r="Q82" s="194">
        <v>220115</v>
      </c>
      <c r="R82" s="195"/>
      <c r="S82" s="196"/>
      <c r="T82" s="197" t="str">
        <f t="shared" si="3"/>
        <v>異常終了</v>
      </c>
      <c r="U82" s="198"/>
      <c r="V82" s="199"/>
      <c r="W82" s="171" t="s">
        <v>787</v>
      </c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3"/>
    </row>
    <row r="83" spans="4:43" ht="36" customHeight="1">
      <c r="D83" s="143">
        <f t="shared" si="1"/>
        <v>37</v>
      </c>
      <c r="E83" s="145"/>
      <c r="F83" s="191" t="s">
        <v>390</v>
      </c>
      <c r="G83" s="192"/>
      <c r="H83" s="192"/>
      <c r="I83" s="192"/>
      <c r="J83" s="192"/>
      <c r="K83" s="192"/>
      <c r="L83" s="192"/>
      <c r="M83" s="192"/>
      <c r="N83" s="192"/>
      <c r="O83" s="192"/>
      <c r="P83" s="193"/>
      <c r="Q83" s="194">
        <v>220116</v>
      </c>
      <c r="R83" s="195"/>
      <c r="S83" s="196"/>
      <c r="T83" s="197" t="str">
        <f t="shared" si="3"/>
        <v>異常終了</v>
      </c>
      <c r="U83" s="198"/>
      <c r="V83" s="199"/>
      <c r="W83" s="171" t="s">
        <v>788</v>
      </c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3"/>
    </row>
    <row r="84" spans="4:43" ht="36" customHeight="1">
      <c r="D84" s="143">
        <f t="shared" si="1"/>
        <v>38</v>
      </c>
      <c r="E84" s="145"/>
      <c r="F84" s="191" t="s">
        <v>390</v>
      </c>
      <c r="G84" s="192"/>
      <c r="H84" s="192"/>
      <c r="I84" s="192"/>
      <c r="J84" s="192"/>
      <c r="K84" s="192"/>
      <c r="L84" s="192"/>
      <c r="M84" s="192"/>
      <c r="N84" s="192"/>
      <c r="O84" s="192"/>
      <c r="P84" s="193"/>
      <c r="Q84" s="194">
        <v>220117</v>
      </c>
      <c r="R84" s="195"/>
      <c r="S84" s="196"/>
      <c r="T84" s="197" t="str">
        <f t="shared" si="3"/>
        <v>異常終了</v>
      </c>
      <c r="U84" s="198"/>
      <c r="V84" s="199"/>
      <c r="W84" s="171" t="s">
        <v>795</v>
      </c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3"/>
    </row>
    <row r="85" spans="4:43" ht="36" customHeight="1">
      <c r="D85" s="143">
        <f t="shared" si="1"/>
        <v>39</v>
      </c>
      <c r="E85" s="145"/>
      <c r="F85" s="191" t="s">
        <v>390</v>
      </c>
      <c r="G85" s="192"/>
      <c r="H85" s="192"/>
      <c r="I85" s="192"/>
      <c r="J85" s="192"/>
      <c r="K85" s="192"/>
      <c r="L85" s="192"/>
      <c r="M85" s="192"/>
      <c r="N85" s="192"/>
      <c r="O85" s="192"/>
      <c r="P85" s="193"/>
      <c r="Q85" s="194">
        <v>220118</v>
      </c>
      <c r="R85" s="195"/>
      <c r="S85" s="196"/>
      <c r="T85" s="197" t="str">
        <f t="shared" si="3"/>
        <v>異常終了</v>
      </c>
      <c r="U85" s="198"/>
      <c r="V85" s="199"/>
      <c r="W85" s="171" t="s">
        <v>794</v>
      </c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3"/>
    </row>
    <row r="86" spans="4:43" ht="36" customHeight="1">
      <c r="D86" s="143">
        <f t="shared" si="1"/>
        <v>40</v>
      </c>
      <c r="E86" s="145"/>
      <c r="F86" s="191" t="s">
        <v>390</v>
      </c>
      <c r="G86" s="192"/>
      <c r="H86" s="192"/>
      <c r="I86" s="192"/>
      <c r="J86" s="192"/>
      <c r="K86" s="192"/>
      <c r="L86" s="192"/>
      <c r="M86" s="192"/>
      <c r="N86" s="192"/>
      <c r="O86" s="192"/>
      <c r="P86" s="193"/>
      <c r="Q86" s="194">
        <v>220119</v>
      </c>
      <c r="R86" s="195"/>
      <c r="S86" s="196"/>
      <c r="T86" s="197" t="str">
        <f t="shared" si="3"/>
        <v>異常終了</v>
      </c>
      <c r="U86" s="198"/>
      <c r="V86" s="199"/>
      <c r="W86" s="171" t="s">
        <v>789</v>
      </c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3"/>
    </row>
    <row r="87" spans="4:43" ht="36" customHeight="1">
      <c r="D87" s="143">
        <f t="shared" si="1"/>
        <v>41</v>
      </c>
      <c r="E87" s="145"/>
      <c r="F87" s="191" t="s">
        <v>390</v>
      </c>
      <c r="G87" s="192"/>
      <c r="H87" s="192"/>
      <c r="I87" s="192"/>
      <c r="J87" s="192"/>
      <c r="K87" s="192"/>
      <c r="L87" s="192"/>
      <c r="M87" s="192"/>
      <c r="N87" s="192"/>
      <c r="O87" s="192"/>
      <c r="P87" s="193"/>
      <c r="Q87" s="194">
        <v>220120</v>
      </c>
      <c r="R87" s="195"/>
      <c r="S87" s="196"/>
      <c r="T87" s="197" t="str">
        <f t="shared" si="3"/>
        <v>異常終了</v>
      </c>
      <c r="U87" s="198"/>
      <c r="V87" s="199"/>
      <c r="W87" s="171" t="s">
        <v>790</v>
      </c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3"/>
    </row>
    <row r="88" spans="4:43" ht="36" customHeight="1">
      <c r="D88" s="143">
        <f t="shared" si="1"/>
        <v>42</v>
      </c>
      <c r="E88" s="145"/>
      <c r="F88" s="191" t="s">
        <v>390</v>
      </c>
      <c r="G88" s="192"/>
      <c r="H88" s="192"/>
      <c r="I88" s="192"/>
      <c r="J88" s="192"/>
      <c r="K88" s="192"/>
      <c r="L88" s="192"/>
      <c r="M88" s="192"/>
      <c r="N88" s="192"/>
      <c r="O88" s="192"/>
      <c r="P88" s="193"/>
      <c r="Q88" s="194">
        <v>220121</v>
      </c>
      <c r="R88" s="195"/>
      <c r="S88" s="196"/>
      <c r="T88" s="197" t="str">
        <f t="shared" si="3"/>
        <v>異常終了</v>
      </c>
      <c r="U88" s="198"/>
      <c r="V88" s="199"/>
      <c r="W88" s="171" t="s">
        <v>791</v>
      </c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3"/>
    </row>
    <row r="89" spans="4:43" ht="36" customHeight="1">
      <c r="D89" s="143">
        <f t="shared" si="1"/>
        <v>43</v>
      </c>
      <c r="E89" s="145"/>
      <c r="F89" s="191" t="s">
        <v>390</v>
      </c>
      <c r="G89" s="192"/>
      <c r="H89" s="192"/>
      <c r="I89" s="192"/>
      <c r="J89" s="192"/>
      <c r="K89" s="192"/>
      <c r="L89" s="192"/>
      <c r="M89" s="192"/>
      <c r="N89" s="192"/>
      <c r="O89" s="192"/>
      <c r="P89" s="193"/>
      <c r="Q89" s="194">
        <v>220122</v>
      </c>
      <c r="R89" s="195"/>
      <c r="S89" s="196"/>
      <c r="T89" s="197" t="str">
        <f t="shared" si="3"/>
        <v>異常終了</v>
      </c>
      <c r="U89" s="198"/>
      <c r="V89" s="199"/>
      <c r="W89" s="171" t="s">
        <v>792</v>
      </c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3"/>
    </row>
    <row r="90" spans="4:43" ht="36" customHeight="1">
      <c r="D90" s="143">
        <f t="shared" si="1"/>
        <v>44</v>
      </c>
      <c r="E90" s="145"/>
      <c r="F90" s="191" t="s">
        <v>390</v>
      </c>
      <c r="G90" s="192"/>
      <c r="H90" s="192"/>
      <c r="I90" s="192"/>
      <c r="J90" s="192"/>
      <c r="K90" s="192"/>
      <c r="L90" s="192"/>
      <c r="M90" s="192"/>
      <c r="N90" s="192"/>
      <c r="O90" s="192"/>
      <c r="P90" s="193"/>
      <c r="Q90" s="194">
        <v>220123</v>
      </c>
      <c r="R90" s="195"/>
      <c r="S90" s="196"/>
      <c r="T90" s="197" t="str">
        <f t="shared" si="3"/>
        <v>異常終了</v>
      </c>
      <c r="U90" s="198"/>
      <c r="V90" s="199"/>
      <c r="W90" s="171" t="s">
        <v>793</v>
      </c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3"/>
    </row>
    <row r="91" spans="4:43" ht="36" customHeight="1">
      <c r="D91" s="143">
        <f t="shared" si="1"/>
        <v>45</v>
      </c>
      <c r="E91" s="145"/>
      <c r="F91" s="191" t="s">
        <v>390</v>
      </c>
      <c r="G91" s="192"/>
      <c r="H91" s="192"/>
      <c r="I91" s="192"/>
      <c r="J91" s="192"/>
      <c r="K91" s="192"/>
      <c r="L91" s="192"/>
      <c r="M91" s="192"/>
      <c r="N91" s="192"/>
      <c r="O91" s="192"/>
      <c r="P91" s="193"/>
      <c r="Q91" s="194">
        <v>220124</v>
      </c>
      <c r="R91" s="195"/>
      <c r="S91" s="196"/>
      <c r="T91" s="197" t="str">
        <f t="shared" si="3"/>
        <v>異常終了</v>
      </c>
      <c r="U91" s="198"/>
      <c r="V91" s="199"/>
      <c r="W91" s="171" t="s">
        <v>796</v>
      </c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3"/>
    </row>
    <row r="92" spans="4:43" ht="36" customHeight="1">
      <c r="D92" s="143">
        <f t="shared" si="1"/>
        <v>46</v>
      </c>
      <c r="E92" s="145"/>
      <c r="F92" s="191" t="s">
        <v>390</v>
      </c>
      <c r="G92" s="192"/>
      <c r="H92" s="192"/>
      <c r="I92" s="192"/>
      <c r="J92" s="192"/>
      <c r="K92" s="192"/>
      <c r="L92" s="192"/>
      <c r="M92" s="192"/>
      <c r="N92" s="192"/>
      <c r="O92" s="192"/>
      <c r="P92" s="193"/>
      <c r="Q92" s="194">
        <v>220125</v>
      </c>
      <c r="R92" s="195"/>
      <c r="S92" s="196"/>
      <c r="T92" s="197" t="str">
        <f t="shared" si="3"/>
        <v>異常終了</v>
      </c>
      <c r="U92" s="198"/>
      <c r="V92" s="199"/>
      <c r="W92" s="171" t="s">
        <v>797</v>
      </c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3"/>
    </row>
    <row r="93" spans="4:43" ht="36" customHeight="1">
      <c r="D93" s="143">
        <f t="shared" si="1"/>
        <v>47</v>
      </c>
      <c r="E93" s="145"/>
      <c r="F93" s="191" t="s">
        <v>390</v>
      </c>
      <c r="G93" s="192"/>
      <c r="H93" s="192"/>
      <c r="I93" s="192"/>
      <c r="J93" s="192"/>
      <c r="K93" s="192"/>
      <c r="L93" s="192"/>
      <c r="M93" s="192"/>
      <c r="N93" s="192"/>
      <c r="O93" s="192"/>
      <c r="P93" s="193"/>
      <c r="Q93" s="194">
        <v>220126</v>
      </c>
      <c r="R93" s="195"/>
      <c r="S93" s="196"/>
      <c r="T93" s="197" t="str">
        <f t="shared" si="3"/>
        <v>異常終了</v>
      </c>
      <c r="U93" s="198"/>
      <c r="V93" s="199"/>
      <c r="W93" s="171" t="s">
        <v>798</v>
      </c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3"/>
    </row>
    <row r="94" spans="4:43" ht="36" customHeight="1">
      <c r="D94" s="143">
        <f t="shared" si="1"/>
        <v>48</v>
      </c>
      <c r="E94" s="145"/>
      <c r="F94" s="191" t="s">
        <v>390</v>
      </c>
      <c r="G94" s="192"/>
      <c r="H94" s="192"/>
      <c r="I94" s="192"/>
      <c r="J94" s="192"/>
      <c r="K94" s="192"/>
      <c r="L94" s="192"/>
      <c r="M94" s="192"/>
      <c r="N94" s="192"/>
      <c r="O94" s="192"/>
      <c r="P94" s="193"/>
      <c r="Q94" s="194">
        <v>220127</v>
      </c>
      <c r="R94" s="195"/>
      <c r="S94" s="196"/>
      <c r="T94" s="197" t="str">
        <f t="shared" si="3"/>
        <v>異常終了</v>
      </c>
      <c r="U94" s="198"/>
      <c r="V94" s="199"/>
      <c r="W94" s="171" t="s">
        <v>799</v>
      </c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3"/>
    </row>
    <row r="95" spans="4:43" ht="36" customHeight="1">
      <c r="D95" s="143">
        <f t="shared" si="1"/>
        <v>49</v>
      </c>
      <c r="E95" s="145"/>
      <c r="F95" s="191" t="s">
        <v>390</v>
      </c>
      <c r="G95" s="192"/>
      <c r="H95" s="192"/>
      <c r="I95" s="192"/>
      <c r="J95" s="192"/>
      <c r="K95" s="192"/>
      <c r="L95" s="192"/>
      <c r="M95" s="192"/>
      <c r="N95" s="192"/>
      <c r="O95" s="192"/>
      <c r="P95" s="193"/>
      <c r="Q95" s="194">
        <v>220128</v>
      </c>
      <c r="R95" s="195"/>
      <c r="S95" s="196"/>
      <c r="T95" s="197" t="str">
        <f t="shared" si="3"/>
        <v>異常終了</v>
      </c>
      <c r="U95" s="198"/>
      <c r="V95" s="199"/>
      <c r="W95" s="171" t="s">
        <v>800</v>
      </c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3"/>
    </row>
    <row r="96" spans="4:43" ht="54" customHeight="1">
      <c r="D96" s="143">
        <f t="shared" si="1"/>
        <v>50</v>
      </c>
      <c r="E96" s="145"/>
      <c r="F96" s="191" t="s">
        <v>390</v>
      </c>
      <c r="G96" s="192"/>
      <c r="H96" s="192"/>
      <c r="I96" s="192"/>
      <c r="J96" s="192"/>
      <c r="K96" s="192"/>
      <c r="L96" s="192"/>
      <c r="M96" s="192"/>
      <c r="N96" s="192"/>
      <c r="O96" s="192"/>
      <c r="P96" s="193"/>
      <c r="Q96" s="194">
        <v>220129</v>
      </c>
      <c r="R96" s="195"/>
      <c r="S96" s="196"/>
      <c r="T96" s="197" t="str">
        <f t="shared" si="3"/>
        <v>異常終了</v>
      </c>
      <c r="U96" s="198"/>
      <c r="V96" s="199"/>
      <c r="W96" s="171" t="s">
        <v>801</v>
      </c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3"/>
    </row>
    <row r="97" spans="4:43" ht="36" customHeight="1">
      <c r="D97" s="143">
        <f t="shared" si="1"/>
        <v>51</v>
      </c>
      <c r="E97" s="145"/>
      <c r="F97" s="191" t="s">
        <v>390</v>
      </c>
      <c r="G97" s="192"/>
      <c r="H97" s="192"/>
      <c r="I97" s="192"/>
      <c r="J97" s="192"/>
      <c r="K97" s="192"/>
      <c r="L97" s="192"/>
      <c r="M97" s="192"/>
      <c r="N97" s="192"/>
      <c r="O97" s="192"/>
      <c r="P97" s="193"/>
      <c r="Q97" s="194">
        <v>220130</v>
      </c>
      <c r="R97" s="195"/>
      <c r="S97" s="196"/>
      <c r="T97" s="197" t="str">
        <f t="shared" si="3"/>
        <v>異常終了</v>
      </c>
      <c r="U97" s="198"/>
      <c r="V97" s="199"/>
      <c r="W97" s="171" t="s">
        <v>802</v>
      </c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3"/>
    </row>
    <row r="98" spans="4:43" ht="36" customHeight="1">
      <c r="D98" s="143">
        <f t="shared" si="1"/>
        <v>52</v>
      </c>
      <c r="E98" s="145"/>
      <c r="F98" s="191" t="s">
        <v>390</v>
      </c>
      <c r="G98" s="192"/>
      <c r="H98" s="192"/>
      <c r="I98" s="192"/>
      <c r="J98" s="192"/>
      <c r="K98" s="192"/>
      <c r="L98" s="192"/>
      <c r="M98" s="192"/>
      <c r="N98" s="192"/>
      <c r="O98" s="192"/>
      <c r="P98" s="193"/>
      <c r="Q98" s="194">
        <v>220131</v>
      </c>
      <c r="R98" s="195"/>
      <c r="S98" s="196"/>
      <c r="T98" s="197" t="str">
        <f t="shared" si="3"/>
        <v>異常終了</v>
      </c>
      <c r="U98" s="198"/>
      <c r="V98" s="199"/>
      <c r="W98" s="171" t="s">
        <v>803</v>
      </c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3"/>
    </row>
    <row r="99" spans="4:43" ht="36" customHeight="1">
      <c r="D99" s="143">
        <f t="shared" si="1"/>
        <v>53</v>
      </c>
      <c r="E99" s="145"/>
      <c r="F99" s="191" t="s">
        <v>390</v>
      </c>
      <c r="G99" s="192"/>
      <c r="H99" s="192"/>
      <c r="I99" s="192"/>
      <c r="J99" s="192"/>
      <c r="K99" s="192"/>
      <c r="L99" s="192"/>
      <c r="M99" s="192"/>
      <c r="N99" s="192"/>
      <c r="O99" s="192"/>
      <c r="P99" s="193"/>
      <c r="Q99" s="194">
        <v>220132</v>
      </c>
      <c r="R99" s="195"/>
      <c r="S99" s="196"/>
      <c r="T99" s="197" t="str">
        <f t="shared" si="3"/>
        <v>異常終了</v>
      </c>
      <c r="U99" s="198"/>
      <c r="V99" s="199"/>
      <c r="W99" s="171" t="s">
        <v>804</v>
      </c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3"/>
    </row>
    <row r="100" spans="4:43" ht="18" customHeight="1">
      <c r="D100" s="143">
        <f t="shared" si="1"/>
        <v>54</v>
      </c>
      <c r="E100" s="145"/>
      <c r="F100" s="191" t="s">
        <v>390</v>
      </c>
      <c r="G100" s="192"/>
      <c r="H100" s="192"/>
      <c r="I100" s="192"/>
      <c r="J100" s="192"/>
      <c r="K100" s="192"/>
      <c r="L100" s="192"/>
      <c r="M100" s="192"/>
      <c r="N100" s="192"/>
      <c r="O100" s="192"/>
      <c r="P100" s="193"/>
      <c r="Q100" s="194">
        <v>220133</v>
      </c>
      <c r="R100" s="195"/>
      <c r="S100" s="196"/>
      <c r="T100" s="197" t="str">
        <f t="shared" si="3"/>
        <v>異常終了</v>
      </c>
      <c r="U100" s="198"/>
      <c r="V100" s="199"/>
      <c r="W100" s="200" t="s">
        <v>805</v>
      </c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01"/>
      <c r="AP100" s="201"/>
      <c r="AQ100" s="202"/>
    </row>
    <row r="101" spans="4:43" ht="36" customHeight="1">
      <c r="D101" s="143">
        <f t="shared" si="1"/>
        <v>55</v>
      </c>
      <c r="E101" s="145"/>
      <c r="F101" s="191" t="s">
        <v>390</v>
      </c>
      <c r="G101" s="192"/>
      <c r="H101" s="192"/>
      <c r="I101" s="192"/>
      <c r="J101" s="192"/>
      <c r="K101" s="192"/>
      <c r="L101" s="192"/>
      <c r="M101" s="192"/>
      <c r="N101" s="192"/>
      <c r="O101" s="192"/>
      <c r="P101" s="193"/>
      <c r="Q101" s="194">
        <v>220134</v>
      </c>
      <c r="R101" s="195"/>
      <c r="S101" s="196"/>
      <c r="T101" s="197" t="str">
        <f t="shared" si="3"/>
        <v>異常終了</v>
      </c>
      <c r="U101" s="198"/>
      <c r="V101" s="199"/>
      <c r="W101" s="171" t="s">
        <v>806</v>
      </c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3"/>
    </row>
    <row r="102" spans="4:43" ht="36" customHeight="1">
      <c r="D102" s="143">
        <f t="shared" si="1"/>
        <v>56</v>
      </c>
      <c r="E102" s="145"/>
      <c r="F102" s="191" t="s">
        <v>390</v>
      </c>
      <c r="G102" s="192"/>
      <c r="H102" s="192"/>
      <c r="I102" s="192"/>
      <c r="J102" s="192"/>
      <c r="K102" s="192"/>
      <c r="L102" s="192"/>
      <c r="M102" s="192"/>
      <c r="N102" s="192"/>
      <c r="O102" s="192"/>
      <c r="P102" s="193"/>
      <c r="Q102" s="194">
        <v>220135</v>
      </c>
      <c r="R102" s="195"/>
      <c r="S102" s="196"/>
      <c r="T102" s="197" t="str">
        <f t="shared" si="3"/>
        <v>異常終了</v>
      </c>
      <c r="U102" s="198"/>
      <c r="V102" s="199"/>
      <c r="W102" s="171" t="s">
        <v>807</v>
      </c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3"/>
    </row>
    <row r="103" spans="4:43" ht="36" customHeight="1">
      <c r="D103" s="143">
        <f t="shared" si="1"/>
        <v>57</v>
      </c>
      <c r="E103" s="145"/>
      <c r="F103" s="191" t="s">
        <v>390</v>
      </c>
      <c r="G103" s="192"/>
      <c r="H103" s="192"/>
      <c r="I103" s="192"/>
      <c r="J103" s="192"/>
      <c r="K103" s="192"/>
      <c r="L103" s="192"/>
      <c r="M103" s="192"/>
      <c r="N103" s="192"/>
      <c r="O103" s="192"/>
      <c r="P103" s="193"/>
      <c r="Q103" s="194">
        <v>220136</v>
      </c>
      <c r="R103" s="195"/>
      <c r="S103" s="196"/>
      <c r="T103" s="197" t="str">
        <f t="shared" si="3"/>
        <v>異常終了</v>
      </c>
      <c r="U103" s="198"/>
      <c r="V103" s="199"/>
      <c r="W103" s="171" t="s">
        <v>808</v>
      </c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3"/>
    </row>
    <row r="104" spans="4:43" ht="18" customHeight="1">
      <c r="D104" s="143">
        <f t="shared" si="1"/>
        <v>58</v>
      </c>
      <c r="E104" s="145"/>
      <c r="F104" s="191"/>
      <c r="G104" s="192"/>
      <c r="H104" s="192"/>
      <c r="I104" s="192"/>
      <c r="J104" s="192"/>
      <c r="K104" s="192"/>
      <c r="L104" s="192"/>
      <c r="M104" s="192"/>
      <c r="N104" s="192"/>
      <c r="O104" s="192"/>
      <c r="P104" s="193"/>
      <c r="Q104" s="194"/>
      <c r="R104" s="195"/>
      <c r="S104" s="196"/>
      <c r="T104" s="197"/>
      <c r="U104" s="198"/>
      <c r="V104" s="199"/>
      <c r="W104" s="200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01"/>
      <c r="AI104" s="201"/>
      <c r="AJ104" s="201"/>
      <c r="AK104" s="201"/>
      <c r="AL104" s="201"/>
      <c r="AM104" s="201"/>
      <c r="AN104" s="201"/>
      <c r="AO104" s="201"/>
      <c r="AP104" s="201"/>
      <c r="AQ104" s="202"/>
    </row>
    <row r="105" spans="4:43" ht="18" customHeight="1">
      <c r="D105" s="143">
        <f t="shared" si="1"/>
        <v>59</v>
      </c>
      <c r="E105" s="145"/>
      <c r="F105" s="191"/>
      <c r="G105" s="192"/>
      <c r="H105" s="192"/>
      <c r="I105" s="192"/>
      <c r="J105" s="192"/>
      <c r="K105" s="192"/>
      <c r="L105" s="192"/>
      <c r="M105" s="192"/>
      <c r="N105" s="192"/>
      <c r="O105" s="192"/>
      <c r="P105" s="193"/>
      <c r="Q105" s="194"/>
      <c r="R105" s="195"/>
      <c r="S105" s="196"/>
      <c r="T105" s="197"/>
      <c r="U105" s="198"/>
      <c r="V105" s="199"/>
      <c r="W105" s="200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1"/>
      <c r="AM105" s="201"/>
      <c r="AN105" s="201"/>
      <c r="AO105" s="201"/>
      <c r="AP105" s="201"/>
      <c r="AQ105" s="202"/>
    </row>
    <row r="106" spans="4:43" ht="18" customHeight="1">
      <c r="D106" s="143">
        <f t="shared" si="1"/>
        <v>60</v>
      </c>
      <c r="E106" s="145"/>
      <c r="F106" s="191"/>
      <c r="G106" s="192"/>
      <c r="H106" s="192"/>
      <c r="I106" s="192"/>
      <c r="J106" s="192"/>
      <c r="K106" s="192"/>
      <c r="L106" s="192"/>
      <c r="M106" s="192"/>
      <c r="N106" s="192"/>
      <c r="O106" s="192"/>
      <c r="P106" s="193"/>
      <c r="Q106" s="194"/>
      <c r="R106" s="195"/>
      <c r="S106" s="196"/>
      <c r="T106" s="197"/>
      <c r="U106" s="198"/>
      <c r="V106" s="199"/>
      <c r="W106" s="200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2"/>
    </row>
    <row r="107" spans="4:43" ht="18" customHeight="1">
      <c r="D107" s="143">
        <f t="shared" si="1"/>
        <v>61</v>
      </c>
      <c r="E107" s="145"/>
      <c r="F107" s="191"/>
      <c r="G107" s="192"/>
      <c r="H107" s="192"/>
      <c r="I107" s="192"/>
      <c r="J107" s="192"/>
      <c r="K107" s="192"/>
      <c r="L107" s="192"/>
      <c r="M107" s="192"/>
      <c r="N107" s="192"/>
      <c r="O107" s="192"/>
      <c r="P107" s="193"/>
      <c r="Q107" s="194"/>
      <c r="R107" s="195"/>
      <c r="S107" s="196"/>
      <c r="T107" s="197"/>
      <c r="U107" s="198"/>
      <c r="V107" s="199"/>
      <c r="W107" s="200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01"/>
      <c r="AH107" s="201"/>
      <c r="AI107" s="201"/>
      <c r="AJ107" s="201"/>
      <c r="AK107" s="201"/>
      <c r="AL107" s="201"/>
      <c r="AM107" s="201"/>
      <c r="AN107" s="201"/>
      <c r="AO107" s="201"/>
      <c r="AP107" s="201"/>
      <c r="AQ107" s="202"/>
    </row>
    <row r="108" spans="4:43" ht="18" customHeight="1">
      <c r="D108" s="143">
        <f t="shared" si="1"/>
        <v>62</v>
      </c>
      <c r="E108" s="145"/>
      <c r="F108" s="191"/>
      <c r="G108" s="192"/>
      <c r="H108" s="192"/>
      <c r="I108" s="192"/>
      <c r="J108" s="192"/>
      <c r="K108" s="192"/>
      <c r="L108" s="192"/>
      <c r="M108" s="192"/>
      <c r="N108" s="192"/>
      <c r="O108" s="192"/>
      <c r="P108" s="193"/>
      <c r="Q108" s="194"/>
      <c r="R108" s="195"/>
      <c r="S108" s="196"/>
      <c r="T108" s="197"/>
      <c r="U108" s="198"/>
      <c r="V108" s="199"/>
      <c r="W108" s="200"/>
      <c r="X108" s="201"/>
      <c r="Y108" s="201"/>
      <c r="Z108" s="201"/>
      <c r="AA108" s="201"/>
      <c r="AB108" s="201"/>
      <c r="AC108" s="201"/>
      <c r="AD108" s="201"/>
      <c r="AE108" s="201"/>
      <c r="AF108" s="201"/>
      <c r="AG108" s="201"/>
      <c r="AH108" s="201"/>
      <c r="AI108" s="201"/>
      <c r="AJ108" s="201"/>
      <c r="AK108" s="201"/>
      <c r="AL108" s="201"/>
      <c r="AM108" s="201"/>
      <c r="AN108" s="201"/>
      <c r="AO108" s="201"/>
      <c r="AP108" s="201"/>
      <c r="AQ108" s="202"/>
    </row>
    <row r="109" spans="4:43" ht="18" customHeight="1">
      <c r="D109" s="143">
        <f t="shared" si="1"/>
        <v>63</v>
      </c>
      <c r="E109" s="145"/>
      <c r="F109" s="191"/>
      <c r="G109" s="192"/>
      <c r="H109" s="192"/>
      <c r="I109" s="192"/>
      <c r="J109" s="192"/>
      <c r="K109" s="192"/>
      <c r="L109" s="192"/>
      <c r="M109" s="192"/>
      <c r="N109" s="192"/>
      <c r="O109" s="192"/>
      <c r="P109" s="193"/>
      <c r="Q109" s="194"/>
      <c r="R109" s="195"/>
      <c r="S109" s="196"/>
      <c r="T109" s="197"/>
      <c r="U109" s="198"/>
      <c r="V109" s="199"/>
      <c r="W109" s="200"/>
      <c r="X109" s="201"/>
      <c r="Y109" s="201"/>
      <c r="Z109" s="201"/>
      <c r="AA109" s="201"/>
      <c r="AB109" s="201"/>
      <c r="AC109" s="201"/>
      <c r="AD109" s="201"/>
      <c r="AE109" s="201"/>
      <c r="AF109" s="201"/>
      <c r="AG109" s="201"/>
      <c r="AH109" s="201"/>
      <c r="AI109" s="201"/>
      <c r="AJ109" s="201"/>
      <c r="AK109" s="201"/>
      <c r="AL109" s="201"/>
      <c r="AM109" s="201"/>
      <c r="AN109" s="201"/>
      <c r="AO109" s="201"/>
      <c r="AP109" s="201"/>
      <c r="AQ109" s="202"/>
    </row>
    <row r="110" spans="4:43" ht="18" customHeight="1">
      <c r="D110" s="143">
        <f t="shared" si="1"/>
        <v>64</v>
      </c>
      <c r="E110" s="145"/>
      <c r="F110" s="191"/>
      <c r="G110" s="192"/>
      <c r="H110" s="192"/>
      <c r="I110" s="192"/>
      <c r="J110" s="192"/>
      <c r="K110" s="192"/>
      <c r="L110" s="192"/>
      <c r="M110" s="192"/>
      <c r="N110" s="192"/>
      <c r="O110" s="192"/>
      <c r="P110" s="193"/>
      <c r="Q110" s="194"/>
      <c r="R110" s="195"/>
      <c r="S110" s="196"/>
      <c r="T110" s="197"/>
      <c r="U110" s="198"/>
      <c r="V110" s="199"/>
      <c r="W110" s="200"/>
      <c r="X110" s="201"/>
      <c r="Y110" s="201"/>
      <c r="Z110" s="201"/>
      <c r="AA110" s="201"/>
      <c r="AB110" s="201"/>
      <c r="AC110" s="201"/>
      <c r="AD110" s="201"/>
      <c r="AE110" s="201"/>
      <c r="AF110" s="201"/>
      <c r="AG110" s="201"/>
      <c r="AH110" s="201"/>
      <c r="AI110" s="201"/>
      <c r="AJ110" s="201"/>
      <c r="AK110" s="201"/>
      <c r="AL110" s="201"/>
      <c r="AM110" s="201"/>
      <c r="AN110" s="201"/>
      <c r="AO110" s="201"/>
      <c r="AP110" s="201"/>
      <c r="AQ110" s="202"/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396">
    <mergeCell ref="D109:E109"/>
    <mergeCell ref="F109:P109"/>
    <mergeCell ref="Q109:S109"/>
    <mergeCell ref="T109:V109"/>
    <mergeCell ref="W109:AQ109"/>
    <mergeCell ref="D110:E110"/>
    <mergeCell ref="F110:P110"/>
    <mergeCell ref="Q110:S110"/>
    <mergeCell ref="T110:V110"/>
    <mergeCell ref="W110:AQ110"/>
    <mergeCell ref="D107:E107"/>
    <mergeCell ref="F107:P107"/>
    <mergeCell ref="Q107:S107"/>
    <mergeCell ref="T107:V107"/>
    <mergeCell ref="W107:AQ107"/>
    <mergeCell ref="D108:E108"/>
    <mergeCell ref="F108:P108"/>
    <mergeCell ref="Q108:S108"/>
    <mergeCell ref="T108:V108"/>
    <mergeCell ref="W108:AQ108"/>
    <mergeCell ref="D105:E105"/>
    <mergeCell ref="F105:P105"/>
    <mergeCell ref="Q105:S105"/>
    <mergeCell ref="T105:V105"/>
    <mergeCell ref="W105:AQ105"/>
    <mergeCell ref="D106:E106"/>
    <mergeCell ref="F106:P106"/>
    <mergeCell ref="Q106:S106"/>
    <mergeCell ref="T106:V106"/>
    <mergeCell ref="W106:AQ106"/>
    <mergeCell ref="D103:E103"/>
    <mergeCell ref="F103:P103"/>
    <mergeCell ref="Q103:S103"/>
    <mergeCell ref="T103:V103"/>
    <mergeCell ref="W103:AQ103"/>
    <mergeCell ref="D104:E104"/>
    <mergeCell ref="F104:P104"/>
    <mergeCell ref="Q104:S104"/>
    <mergeCell ref="T104:V104"/>
    <mergeCell ref="W104:AQ104"/>
    <mergeCell ref="D101:E101"/>
    <mergeCell ref="F101:P101"/>
    <mergeCell ref="Q101:S101"/>
    <mergeCell ref="T101:V101"/>
    <mergeCell ref="W101:AQ101"/>
    <mergeCell ref="D102:E102"/>
    <mergeCell ref="F102:P102"/>
    <mergeCell ref="Q102:S102"/>
    <mergeCell ref="T102:V102"/>
    <mergeCell ref="W102:AQ102"/>
    <mergeCell ref="D99:E99"/>
    <mergeCell ref="F99:P99"/>
    <mergeCell ref="Q99:S99"/>
    <mergeCell ref="T99:V99"/>
    <mergeCell ref="W99:AQ99"/>
    <mergeCell ref="D100:E100"/>
    <mergeCell ref="F100:P100"/>
    <mergeCell ref="Q100:S100"/>
    <mergeCell ref="T100:V100"/>
    <mergeCell ref="W100:AQ100"/>
    <mergeCell ref="D97:E97"/>
    <mergeCell ref="F97:P97"/>
    <mergeCell ref="Q97:S97"/>
    <mergeCell ref="T97:V97"/>
    <mergeCell ref="W97:AQ97"/>
    <mergeCell ref="D98:E98"/>
    <mergeCell ref="F98:P98"/>
    <mergeCell ref="Q98:S98"/>
    <mergeCell ref="T98:V98"/>
    <mergeCell ref="W98:AQ98"/>
    <mergeCell ref="D95:E95"/>
    <mergeCell ref="F95:P95"/>
    <mergeCell ref="Q95:S95"/>
    <mergeCell ref="T95:V95"/>
    <mergeCell ref="W95:AQ95"/>
    <mergeCell ref="D96:E96"/>
    <mergeCell ref="F96:P96"/>
    <mergeCell ref="Q96:S96"/>
    <mergeCell ref="T96:V96"/>
    <mergeCell ref="W96:AQ96"/>
    <mergeCell ref="D93:E93"/>
    <mergeCell ref="F93:P93"/>
    <mergeCell ref="Q93:S93"/>
    <mergeCell ref="T93:V93"/>
    <mergeCell ref="W93:AQ93"/>
    <mergeCell ref="D94:E94"/>
    <mergeCell ref="F94:P94"/>
    <mergeCell ref="Q94:S94"/>
    <mergeCell ref="T94:V94"/>
    <mergeCell ref="W94:AQ94"/>
    <mergeCell ref="D91:E91"/>
    <mergeCell ref="F91:P91"/>
    <mergeCell ref="Q91:S91"/>
    <mergeCell ref="T91:V91"/>
    <mergeCell ref="W91:AQ91"/>
    <mergeCell ref="D92:E92"/>
    <mergeCell ref="F92:P92"/>
    <mergeCell ref="Q92:S92"/>
    <mergeCell ref="T92:V92"/>
    <mergeCell ref="W92:AQ92"/>
    <mergeCell ref="D89:E89"/>
    <mergeCell ref="F89:P89"/>
    <mergeCell ref="Q89:S89"/>
    <mergeCell ref="T89:V89"/>
    <mergeCell ref="W89:AQ89"/>
    <mergeCell ref="D90:E90"/>
    <mergeCell ref="F90:P90"/>
    <mergeCell ref="Q90:S90"/>
    <mergeCell ref="T90:V90"/>
    <mergeCell ref="W90:AQ90"/>
    <mergeCell ref="D87:E87"/>
    <mergeCell ref="F87:P87"/>
    <mergeCell ref="Q87:S87"/>
    <mergeCell ref="T87:V87"/>
    <mergeCell ref="W87:AQ87"/>
    <mergeCell ref="D88:E88"/>
    <mergeCell ref="F88:P88"/>
    <mergeCell ref="Q88:S88"/>
    <mergeCell ref="T88:V88"/>
    <mergeCell ref="W88:AQ88"/>
    <mergeCell ref="D85:E85"/>
    <mergeCell ref="F85:P85"/>
    <mergeCell ref="Q85:S85"/>
    <mergeCell ref="T85:V85"/>
    <mergeCell ref="W85:AQ85"/>
    <mergeCell ref="D86:E86"/>
    <mergeCell ref="F86:P86"/>
    <mergeCell ref="Q86:S86"/>
    <mergeCell ref="T86:V86"/>
    <mergeCell ref="W86:AQ86"/>
    <mergeCell ref="D83:E83"/>
    <mergeCell ref="F83:P83"/>
    <mergeCell ref="Q83:S83"/>
    <mergeCell ref="T83:V83"/>
    <mergeCell ref="W83:AQ83"/>
    <mergeCell ref="D84:E84"/>
    <mergeCell ref="F84:P84"/>
    <mergeCell ref="Q84:S84"/>
    <mergeCell ref="T84:V84"/>
    <mergeCell ref="W84:AQ84"/>
    <mergeCell ref="D81:E81"/>
    <mergeCell ref="F81:P81"/>
    <mergeCell ref="Q81:S81"/>
    <mergeCell ref="T81:V81"/>
    <mergeCell ref="W81:AQ81"/>
    <mergeCell ref="D82:E82"/>
    <mergeCell ref="F82:P82"/>
    <mergeCell ref="Q82:S82"/>
    <mergeCell ref="T82:V82"/>
    <mergeCell ref="W82:AQ82"/>
    <mergeCell ref="D79:E79"/>
    <mergeCell ref="F79:P79"/>
    <mergeCell ref="Q79:S79"/>
    <mergeCell ref="T79:V79"/>
    <mergeCell ref="W79:AQ79"/>
    <mergeCell ref="D80:E80"/>
    <mergeCell ref="F80:P80"/>
    <mergeCell ref="Q80:S80"/>
    <mergeCell ref="T80:V80"/>
    <mergeCell ref="W80:AQ80"/>
    <mergeCell ref="D77:E77"/>
    <mergeCell ref="F77:P77"/>
    <mergeCell ref="Q77:S77"/>
    <mergeCell ref="T77:V77"/>
    <mergeCell ref="W77:AQ77"/>
    <mergeCell ref="D78:E78"/>
    <mergeCell ref="F78:P78"/>
    <mergeCell ref="Q78:S78"/>
    <mergeCell ref="T78:V78"/>
    <mergeCell ref="W78:AQ78"/>
    <mergeCell ref="D75:E75"/>
    <mergeCell ref="F75:P75"/>
    <mergeCell ref="Q75:S75"/>
    <mergeCell ref="T75:V75"/>
    <mergeCell ref="W75:AQ75"/>
    <mergeCell ref="D76:E76"/>
    <mergeCell ref="F76:P76"/>
    <mergeCell ref="Q76:S76"/>
    <mergeCell ref="T76:V76"/>
    <mergeCell ref="W76:AQ76"/>
    <mergeCell ref="D73:E73"/>
    <mergeCell ref="F73:P73"/>
    <mergeCell ref="Q73:S73"/>
    <mergeCell ref="T73:V73"/>
    <mergeCell ref="W73:AQ73"/>
    <mergeCell ref="D74:E74"/>
    <mergeCell ref="F74:P74"/>
    <mergeCell ref="Q74:S74"/>
    <mergeCell ref="T74:V74"/>
    <mergeCell ref="W74:AQ74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F49:P49"/>
    <mergeCell ref="Q49:S49"/>
    <mergeCell ref="T49:V49"/>
    <mergeCell ref="W46:AQ46"/>
    <mergeCell ref="W47:AQ47"/>
    <mergeCell ref="W48:AQ48"/>
    <mergeCell ref="W49:AQ49"/>
    <mergeCell ref="F46:P46"/>
    <mergeCell ref="Q46:S46"/>
    <mergeCell ref="T46:V46"/>
    <mergeCell ref="D47:E47"/>
    <mergeCell ref="F47:P47"/>
    <mergeCell ref="Q47:S47"/>
    <mergeCell ref="T47:V47"/>
    <mergeCell ref="T44:V45"/>
    <mergeCell ref="D71:E71"/>
    <mergeCell ref="F71:P71"/>
    <mergeCell ref="Q71:S71"/>
    <mergeCell ref="T71:V71"/>
    <mergeCell ref="D72:E72"/>
    <mergeCell ref="F72:P72"/>
    <mergeCell ref="Q72:S72"/>
    <mergeCell ref="T72:V72"/>
    <mergeCell ref="D69:E69"/>
    <mergeCell ref="F69:P69"/>
    <mergeCell ref="Q69:S69"/>
    <mergeCell ref="T69:V69"/>
    <mergeCell ref="D70:E70"/>
    <mergeCell ref="F70:P70"/>
    <mergeCell ref="Q70:S70"/>
    <mergeCell ref="T70:V70"/>
    <mergeCell ref="D67:E67"/>
    <mergeCell ref="F67:P67"/>
    <mergeCell ref="Q67:S67"/>
    <mergeCell ref="T67:V67"/>
    <mergeCell ref="D68:E68"/>
    <mergeCell ref="F68:P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F62:P62"/>
    <mergeCell ref="Q62:S62"/>
    <mergeCell ref="T62:V62"/>
    <mergeCell ref="D63:E63"/>
    <mergeCell ref="Q63:S63"/>
    <mergeCell ref="T63:V63"/>
    <mergeCell ref="D60:E60"/>
    <mergeCell ref="F60:P60"/>
    <mergeCell ref="Q60:S60"/>
    <mergeCell ref="T60:V60"/>
    <mergeCell ref="D61:E61"/>
    <mergeCell ref="F61:P61"/>
    <mergeCell ref="Q61:S61"/>
    <mergeCell ref="T61:V61"/>
    <mergeCell ref="D57:E57"/>
    <mergeCell ref="F57:P57"/>
    <mergeCell ref="Q57:S57"/>
    <mergeCell ref="T57:V57"/>
    <mergeCell ref="D58:E58"/>
    <mergeCell ref="F58:P58"/>
    <mergeCell ref="Q58:S58"/>
    <mergeCell ref="T58:V58"/>
    <mergeCell ref="D59:E59"/>
    <mergeCell ref="F59:P59"/>
    <mergeCell ref="Q59:S59"/>
    <mergeCell ref="T59:V59"/>
    <mergeCell ref="D55:E55"/>
    <mergeCell ref="F55:P55"/>
    <mergeCell ref="Q55:S55"/>
    <mergeCell ref="T55:V55"/>
    <mergeCell ref="D56:E56"/>
    <mergeCell ref="F56:P56"/>
    <mergeCell ref="Q56:S56"/>
    <mergeCell ref="T56:V56"/>
    <mergeCell ref="D53:E53"/>
    <mergeCell ref="F53:P53"/>
    <mergeCell ref="Q53:S53"/>
    <mergeCell ref="T53:V53"/>
    <mergeCell ref="D54:E54"/>
    <mergeCell ref="F54:P54"/>
    <mergeCell ref="Q54:S54"/>
    <mergeCell ref="T54:V54"/>
    <mergeCell ref="D51:E51"/>
    <mergeCell ref="F51:P51"/>
    <mergeCell ref="Q51:S51"/>
    <mergeCell ref="T51:V51"/>
    <mergeCell ref="D52:E52"/>
    <mergeCell ref="F52:P52"/>
    <mergeCell ref="Q52:S52"/>
    <mergeCell ref="T52:V52"/>
    <mergeCell ref="D48:E48"/>
    <mergeCell ref="F48:P48"/>
    <mergeCell ref="Q48:S48"/>
    <mergeCell ref="T48:V48"/>
    <mergeCell ref="D50:E50"/>
    <mergeCell ref="F50:P50"/>
    <mergeCell ref="Q50:S50"/>
    <mergeCell ref="T50:V50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8B1-F619-5B46-8E23-D5EA06251C50}">
  <sheetPr>
    <tabColor theme="5" tint="0.79998168889431442"/>
  </sheetPr>
  <dimension ref="B2:BR239"/>
  <sheetViews>
    <sheetView showGridLines="0" view="pageBreakPreview" topLeftCell="A112" zoomScaleNormal="100" zoomScaleSheetLayoutView="100" workbookViewId="0">
      <selection activeCell="BN209" sqref="BN20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9" width="2.7109375" style="5" customWidth="1"/>
    <col min="50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G$71+1</f>
        <v>1</v>
      </c>
      <c r="I71" s="156">
        <f>H$71+1</f>
        <v>2</v>
      </c>
      <c r="J71" s="156">
        <f t="shared" ref="J71:AQ71" si="0">I$71+1</f>
        <v>3</v>
      </c>
      <c r="K71" s="156">
        <f t="shared" si="0"/>
        <v>4</v>
      </c>
      <c r="L71" s="156">
        <f t="shared" si="0"/>
        <v>5</v>
      </c>
      <c r="M71" s="156">
        <f t="shared" si="0"/>
        <v>6</v>
      </c>
      <c r="N71" s="156">
        <f t="shared" si="0"/>
        <v>7</v>
      </c>
      <c r="O71" s="156">
        <f t="shared" si="0"/>
        <v>8</v>
      </c>
      <c r="P71" s="156">
        <f t="shared" si="0"/>
        <v>9</v>
      </c>
      <c r="Q71" s="156">
        <f t="shared" si="0"/>
        <v>10</v>
      </c>
      <c r="R71" s="156">
        <f t="shared" si="0"/>
        <v>11</v>
      </c>
      <c r="S71" s="156">
        <f t="shared" si="0"/>
        <v>12</v>
      </c>
      <c r="T71" s="156">
        <f t="shared" si="0"/>
        <v>13</v>
      </c>
      <c r="U71" s="156">
        <f t="shared" si="0"/>
        <v>14</v>
      </c>
      <c r="V71" s="156">
        <f t="shared" si="0"/>
        <v>15</v>
      </c>
      <c r="W71" s="156">
        <f t="shared" si="0"/>
        <v>16</v>
      </c>
      <c r="X71" s="156">
        <f t="shared" si="0"/>
        <v>17</v>
      </c>
      <c r="Y71" s="156">
        <f t="shared" si="0"/>
        <v>18</v>
      </c>
      <c r="Z71" s="156">
        <f t="shared" si="0"/>
        <v>19</v>
      </c>
      <c r="AA71" s="156">
        <f t="shared" si="0"/>
        <v>20</v>
      </c>
      <c r="AB71" s="156">
        <f t="shared" si="0"/>
        <v>21</v>
      </c>
      <c r="AC71" s="156">
        <f t="shared" si="0"/>
        <v>22</v>
      </c>
      <c r="AD71" s="156">
        <f t="shared" si="0"/>
        <v>23</v>
      </c>
      <c r="AE71" s="156">
        <f t="shared" si="0"/>
        <v>24</v>
      </c>
      <c r="AF71" s="156">
        <f t="shared" si="0"/>
        <v>25</v>
      </c>
      <c r="AG71" s="156">
        <f t="shared" si="0"/>
        <v>26</v>
      </c>
      <c r="AH71" s="156">
        <f t="shared" si="0"/>
        <v>27</v>
      </c>
      <c r="AI71" s="156">
        <f t="shared" si="0"/>
        <v>28</v>
      </c>
      <c r="AJ71" s="156">
        <f t="shared" si="0"/>
        <v>29</v>
      </c>
      <c r="AK71" s="156">
        <f t="shared" si="0"/>
        <v>30</v>
      </c>
      <c r="AL71" s="156">
        <f t="shared" si="0"/>
        <v>31</v>
      </c>
      <c r="AM71" s="156">
        <f t="shared" si="0"/>
        <v>32</v>
      </c>
      <c r="AN71" s="156">
        <f t="shared" si="0"/>
        <v>33</v>
      </c>
      <c r="AO71" s="156">
        <f t="shared" si="0"/>
        <v>34</v>
      </c>
      <c r="AP71" s="156">
        <f t="shared" si="0"/>
        <v>35</v>
      </c>
      <c r="AQ71" s="156">
        <f t="shared" si="0"/>
        <v>36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 t="s">
        <v>24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B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 t="s">
        <v>24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 t="s">
        <v>24</v>
      </c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/>
      <c r="I79" s="33"/>
      <c r="J79" s="33"/>
      <c r="K79" s="33" t="s">
        <v>24</v>
      </c>
      <c r="L79" s="33"/>
      <c r="M79" s="33"/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 t="s">
        <v>24</v>
      </c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78" t="s">
        <v>835</v>
      </c>
      <c r="F85" s="179"/>
      <c r="G85" s="180"/>
      <c r="H85" s="33"/>
      <c r="I85" s="33" t="s">
        <v>24</v>
      </c>
      <c r="J85" s="33" t="s">
        <v>24</v>
      </c>
      <c r="K85" s="33" t="s">
        <v>24</v>
      </c>
      <c r="L85" s="33" t="s">
        <v>24</v>
      </c>
      <c r="M85" s="33" t="s">
        <v>24</v>
      </c>
      <c r="N85" s="33" t="s">
        <v>24</v>
      </c>
      <c r="O85" s="33" t="s">
        <v>24</v>
      </c>
      <c r="P85" s="33" t="s">
        <v>24</v>
      </c>
      <c r="Q85" s="33" t="s">
        <v>24</v>
      </c>
      <c r="R85" s="33" t="s">
        <v>24</v>
      </c>
      <c r="S85" s="33" t="s">
        <v>24</v>
      </c>
      <c r="T85" s="33" t="s">
        <v>24</v>
      </c>
      <c r="U85" s="33" t="s">
        <v>24</v>
      </c>
      <c r="V85" s="33" t="s">
        <v>24</v>
      </c>
      <c r="W85" s="33" t="s">
        <v>24</v>
      </c>
      <c r="X85" s="33" t="s">
        <v>24</v>
      </c>
      <c r="Y85" s="33" t="s">
        <v>24</v>
      </c>
      <c r="Z85" s="33" t="s">
        <v>24</v>
      </c>
      <c r="AA85" s="33" t="s">
        <v>24</v>
      </c>
      <c r="AB85" s="33" t="s">
        <v>24</v>
      </c>
      <c r="AC85" s="33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3" t="s">
        <v>24</v>
      </c>
      <c r="AJ85" s="33" t="s">
        <v>24</v>
      </c>
      <c r="AK85" s="33" t="s">
        <v>24</v>
      </c>
      <c r="AL85" s="33" t="s">
        <v>24</v>
      </c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 t="s">
        <v>24</v>
      </c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78" t="s">
        <v>625</v>
      </c>
      <c r="F93" s="179"/>
      <c r="G93" s="18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44"/>
    </row>
    <row r="96" spans="4:43" ht="18" customHeight="1">
      <c r="D96" s="33"/>
      <c r="E96" s="178" t="s">
        <v>71</v>
      </c>
      <c r="F96" s="179"/>
      <c r="G96" s="180"/>
      <c r="H96" s="33"/>
      <c r="I96" s="33"/>
      <c r="J96" s="33"/>
      <c r="K96" s="33"/>
      <c r="L96" s="33"/>
      <c r="M96" s="33"/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4"/>
      <c r="AL96" s="33"/>
      <c r="AM96" s="33" t="s">
        <v>24</v>
      </c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 t="s">
        <v>24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 t="s">
        <v>24</v>
      </c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 t="s">
        <v>24</v>
      </c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 t="s">
        <v>24</v>
      </c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/>
      <c r="O102" s="33"/>
      <c r="P102" s="33"/>
      <c r="Q102" s="33"/>
      <c r="R102" s="33"/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/>
      <c r="AN102" s="33"/>
      <c r="AO102" s="33"/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 t="s">
        <v>24</v>
      </c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/>
      <c r="L109" s="33"/>
      <c r="M109" s="33"/>
      <c r="N109" s="33"/>
      <c r="O109" s="33"/>
      <c r="P109" s="33"/>
      <c r="Q109" s="33" t="s">
        <v>24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4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78" t="s">
        <v>637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78" t="s">
        <v>830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78" t="s">
        <v>638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78" t="s">
        <v>831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78" t="s">
        <v>639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78" t="s">
        <v>825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78" t="s">
        <v>443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 t="s">
        <v>24</v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 t="s">
        <v>24</v>
      </c>
    </row>
    <row r="123" spans="4:43" ht="18" customHeight="1">
      <c r="D123" s="38" t="s">
        <v>843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44"/>
    </row>
    <row r="124" spans="4:43" ht="18" customHeight="1">
      <c r="D124" s="33"/>
      <c r="E124" s="178" t="s">
        <v>71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 t="s">
        <v>24</v>
      </c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78" t="s">
        <v>852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 t="s">
        <v>24</v>
      </c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78" t="s">
        <v>853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 t="s">
        <v>24</v>
      </c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78" t="s">
        <v>854</v>
      </c>
      <c r="F127" s="179"/>
      <c r="G127" s="18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 t="s">
        <v>24</v>
      </c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78" t="s">
        <v>855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 t="s">
        <v>24</v>
      </c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78" t="s">
        <v>856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4"/>
      <c r="Q129" s="34"/>
      <c r="R129" s="33"/>
      <c r="S129" s="33"/>
      <c r="T129" s="33"/>
      <c r="U129" s="33"/>
      <c r="V129" s="33"/>
      <c r="W129" s="33"/>
      <c r="X129" s="33" t="s">
        <v>24</v>
      </c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857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 t="s">
        <v>24</v>
      </c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858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 t="s">
        <v>24</v>
      </c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859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4"/>
      <c r="Q132" s="34"/>
      <c r="R132" s="33"/>
      <c r="S132" s="33"/>
      <c r="T132" s="33"/>
      <c r="U132" s="33"/>
      <c r="V132" s="33"/>
      <c r="W132" s="33"/>
      <c r="X132" s="33"/>
      <c r="Y132" s="33"/>
      <c r="Z132" s="33"/>
      <c r="AA132" s="33" t="s">
        <v>24</v>
      </c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851</v>
      </c>
      <c r="F133" s="179"/>
      <c r="G133" s="180"/>
      <c r="H133" s="33"/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 t="s">
        <v>24</v>
      </c>
      <c r="AC133" s="33"/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78" t="s">
        <v>443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 t="s">
        <v>24</v>
      </c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8" t="s">
        <v>652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44"/>
    </row>
    <row r="136" spans="4:43" ht="18" customHeight="1">
      <c r="D136" s="33"/>
      <c r="E136" s="178" t="s">
        <v>71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>
        <v>0</v>
      </c>
      <c r="F137" s="179"/>
      <c r="G137" s="180"/>
      <c r="H137" s="33"/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>
        <v>1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78">
        <v>2</v>
      </c>
      <c r="F139" s="179"/>
      <c r="G139" s="18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78" t="s">
        <v>443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4"/>
      <c r="Q140" s="34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8" t="s">
        <v>757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44"/>
    </row>
    <row r="142" spans="4:43" ht="18" customHeight="1">
      <c r="D142" s="33"/>
      <c r="E142" s="178" t="s">
        <v>71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0</v>
      </c>
      <c r="F143" s="179"/>
      <c r="G143" s="180"/>
      <c r="H143" s="33"/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 t="s">
        <v>24</v>
      </c>
    </row>
    <row r="144" spans="4:43" ht="18" customHeight="1">
      <c r="D144" s="33"/>
      <c r="E144" s="178">
        <v>1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78">
        <v>2</v>
      </c>
      <c r="F145" s="179"/>
      <c r="G145" s="18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78" t="s">
        <v>443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8" t="s">
        <v>112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44"/>
    </row>
    <row r="148" spans="4:43" ht="18" customHeight="1">
      <c r="D148" s="33"/>
      <c r="E148" s="178" t="s">
        <v>71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 t="s">
        <v>267</v>
      </c>
      <c r="F149" s="179"/>
      <c r="G149" s="180"/>
      <c r="H149" s="33"/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43" ht="18" customHeight="1">
      <c r="D150" s="33"/>
      <c r="E150" s="178" t="s">
        <v>269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78" t="s">
        <v>443</v>
      </c>
      <c r="F151" s="179"/>
      <c r="G151" s="18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43" ht="18" customHeight="1">
      <c r="D152" s="38" t="s">
        <v>113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44"/>
    </row>
    <row r="153" spans="4:43" ht="18" customHeight="1">
      <c r="D153" s="33"/>
      <c r="E153" s="178" t="s">
        <v>71</v>
      </c>
      <c r="F153" s="179"/>
      <c r="G153" s="18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43" ht="18" customHeight="1">
      <c r="D154" s="33"/>
      <c r="E154" s="178" t="s">
        <v>270</v>
      </c>
      <c r="F154" s="179"/>
      <c r="G154" s="180"/>
      <c r="H154" s="33"/>
      <c r="I154" s="33" t="s">
        <v>24</v>
      </c>
      <c r="J154" s="33" t="s">
        <v>24</v>
      </c>
      <c r="K154" s="33" t="s">
        <v>24</v>
      </c>
      <c r="L154" s="33" t="s">
        <v>24</v>
      </c>
      <c r="M154" s="33" t="s">
        <v>24</v>
      </c>
      <c r="N154" s="33" t="s">
        <v>24</v>
      </c>
      <c r="O154" s="33" t="s">
        <v>24</v>
      </c>
      <c r="P154" s="33" t="s">
        <v>24</v>
      </c>
      <c r="Q154" s="33" t="s">
        <v>24</v>
      </c>
      <c r="R154" s="33" t="s">
        <v>24</v>
      </c>
      <c r="S154" s="33" t="s">
        <v>24</v>
      </c>
      <c r="T154" s="33" t="s">
        <v>24</v>
      </c>
      <c r="U154" s="33" t="s">
        <v>24</v>
      </c>
      <c r="V154" s="33" t="s">
        <v>24</v>
      </c>
      <c r="W154" s="33" t="s">
        <v>24</v>
      </c>
      <c r="X154" s="33" t="s">
        <v>24</v>
      </c>
      <c r="Y154" s="33" t="s">
        <v>24</v>
      </c>
      <c r="Z154" s="33" t="s">
        <v>24</v>
      </c>
      <c r="AA154" s="33" t="s">
        <v>24</v>
      </c>
      <c r="AB154" s="33" t="s">
        <v>24</v>
      </c>
      <c r="AC154" s="33" t="s">
        <v>24</v>
      </c>
      <c r="AD154" s="33" t="s">
        <v>24</v>
      </c>
      <c r="AE154" s="33" t="s">
        <v>24</v>
      </c>
      <c r="AF154" s="33" t="s">
        <v>24</v>
      </c>
      <c r="AG154" s="33" t="s">
        <v>24</v>
      </c>
      <c r="AH154" s="33" t="s">
        <v>24</v>
      </c>
      <c r="AI154" s="33" t="s">
        <v>24</v>
      </c>
      <c r="AJ154" s="33" t="s">
        <v>24</v>
      </c>
      <c r="AK154" s="33" t="s">
        <v>24</v>
      </c>
      <c r="AL154" s="33" t="s">
        <v>24</v>
      </c>
      <c r="AM154" s="33" t="s">
        <v>24</v>
      </c>
      <c r="AN154" s="33" t="s">
        <v>24</v>
      </c>
      <c r="AO154" s="33" t="s">
        <v>24</v>
      </c>
      <c r="AP154" s="33" t="s">
        <v>24</v>
      </c>
      <c r="AQ154" s="33" t="s">
        <v>24</v>
      </c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824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826</v>
      </c>
      <c r="F158" s="179"/>
      <c r="G158" s="180"/>
      <c r="H158" s="33"/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 t="s">
        <v>24</v>
      </c>
      <c r="AG158" s="33" t="s">
        <v>24</v>
      </c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>
        <v>0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3"/>
      <c r="E160" s="178" t="s">
        <v>443</v>
      </c>
      <c r="F160" s="179"/>
      <c r="G160" s="18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8" t="s">
        <v>115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44"/>
    </row>
    <row r="162" spans="4:43" ht="18" customHeight="1">
      <c r="D162" s="33"/>
      <c r="E162" s="178" t="s">
        <v>71</v>
      </c>
      <c r="F162" s="179"/>
      <c r="G162" s="18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213" t="s">
        <v>836</v>
      </c>
      <c r="F163" s="179"/>
      <c r="G163" s="180"/>
      <c r="H163" s="33"/>
      <c r="I163" s="33" t="s">
        <v>24</v>
      </c>
      <c r="J163" s="33" t="s">
        <v>24</v>
      </c>
      <c r="K163" s="33" t="s">
        <v>24</v>
      </c>
      <c r="L163" s="33" t="s">
        <v>24</v>
      </c>
      <c r="M163" s="33" t="s">
        <v>24</v>
      </c>
      <c r="N163" s="33" t="s">
        <v>24</v>
      </c>
      <c r="O163" s="33" t="s">
        <v>24</v>
      </c>
      <c r="P163" s="33" t="s">
        <v>24</v>
      </c>
      <c r="Q163" s="33" t="s">
        <v>24</v>
      </c>
      <c r="R163" s="33" t="s">
        <v>24</v>
      </c>
      <c r="S163" s="33" t="s">
        <v>24</v>
      </c>
      <c r="T163" s="33" t="s">
        <v>24</v>
      </c>
      <c r="U163" s="33" t="s">
        <v>24</v>
      </c>
      <c r="V163" s="33" t="s">
        <v>24</v>
      </c>
      <c r="W163" s="33" t="s">
        <v>24</v>
      </c>
      <c r="X163" s="33" t="s">
        <v>24</v>
      </c>
      <c r="Y163" s="33" t="s">
        <v>24</v>
      </c>
      <c r="Z163" s="33" t="s">
        <v>24</v>
      </c>
      <c r="AA163" s="33" t="s">
        <v>24</v>
      </c>
      <c r="AB163" s="33" t="s">
        <v>24</v>
      </c>
      <c r="AC163" s="33" t="s">
        <v>24</v>
      </c>
      <c r="AD163" s="33" t="s">
        <v>24</v>
      </c>
      <c r="AE163" s="33" t="s">
        <v>24</v>
      </c>
      <c r="AF163" s="33" t="s">
        <v>24</v>
      </c>
      <c r="AG163" s="33" t="s">
        <v>24</v>
      </c>
      <c r="AH163" s="33" t="s">
        <v>24</v>
      </c>
      <c r="AI163" s="33" t="s">
        <v>24</v>
      </c>
      <c r="AJ163" s="33" t="s">
        <v>24</v>
      </c>
      <c r="AK163" s="33" t="s">
        <v>24</v>
      </c>
      <c r="AL163" s="33" t="s">
        <v>24</v>
      </c>
      <c r="AM163" s="33" t="s">
        <v>24</v>
      </c>
      <c r="AN163" s="33" t="s">
        <v>24</v>
      </c>
      <c r="AO163" s="33" t="s">
        <v>24</v>
      </c>
      <c r="AP163" s="33" t="s">
        <v>24</v>
      </c>
      <c r="AQ163" s="33" t="s">
        <v>24</v>
      </c>
    </row>
    <row r="164" spans="4:43" ht="18" customHeight="1">
      <c r="D164" s="33"/>
      <c r="E164" s="178" t="s">
        <v>443</v>
      </c>
      <c r="F164" s="179"/>
      <c r="G164" s="180"/>
      <c r="H164" s="33"/>
      <c r="I164" s="33"/>
      <c r="J164" s="33"/>
      <c r="K164" s="33"/>
      <c r="L164" s="33"/>
      <c r="M164" s="33"/>
      <c r="N164" s="33"/>
      <c r="O164" s="33"/>
      <c r="P164" s="34"/>
      <c r="Q164" s="34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8" t="s">
        <v>116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44"/>
    </row>
    <row r="166" spans="4:43" ht="18" customHeight="1">
      <c r="D166" s="33"/>
      <c r="E166" s="178" t="s">
        <v>71</v>
      </c>
      <c r="F166" s="179"/>
      <c r="G166" s="18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 t="s">
        <v>24</v>
      </c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78" t="s">
        <v>434</v>
      </c>
      <c r="F167" s="179"/>
      <c r="G167" s="180"/>
      <c r="H167" s="33"/>
      <c r="I167" s="33" t="s">
        <v>24</v>
      </c>
      <c r="J167" s="33" t="s">
        <v>24</v>
      </c>
      <c r="K167" s="33" t="s">
        <v>24</v>
      </c>
      <c r="L167" s="33" t="s">
        <v>24</v>
      </c>
      <c r="M167" s="33" t="s">
        <v>24</v>
      </c>
      <c r="N167" s="33" t="s">
        <v>24</v>
      </c>
      <c r="O167" s="33" t="s">
        <v>24</v>
      </c>
      <c r="P167" s="33" t="s">
        <v>24</v>
      </c>
      <c r="Q167" s="33" t="s">
        <v>24</v>
      </c>
      <c r="R167" s="33" t="s">
        <v>24</v>
      </c>
      <c r="S167" s="33" t="s">
        <v>24</v>
      </c>
      <c r="T167" s="33" t="s">
        <v>24</v>
      </c>
      <c r="U167" s="33" t="s">
        <v>24</v>
      </c>
      <c r="V167" s="33" t="s">
        <v>24</v>
      </c>
      <c r="W167" s="33" t="s">
        <v>24</v>
      </c>
      <c r="X167" s="33" t="s">
        <v>24</v>
      </c>
      <c r="Y167" s="33" t="s">
        <v>24</v>
      </c>
      <c r="Z167" s="33" t="s">
        <v>24</v>
      </c>
      <c r="AA167" s="33" t="s">
        <v>24</v>
      </c>
      <c r="AB167" s="33" t="s">
        <v>24</v>
      </c>
      <c r="AC167" s="33" t="s">
        <v>24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3" t="s">
        <v>24</v>
      </c>
      <c r="AJ167" s="33"/>
      <c r="AK167" s="33"/>
      <c r="AL167" s="33"/>
      <c r="AM167" s="33" t="s">
        <v>24</v>
      </c>
      <c r="AN167" s="33" t="s">
        <v>24</v>
      </c>
      <c r="AO167" s="33" t="s">
        <v>24</v>
      </c>
      <c r="AP167" s="33" t="s">
        <v>24</v>
      </c>
      <c r="AQ167" s="33" t="s">
        <v>24</v>
      </c>
    </row>
    <row r="168" spans="4:43" ht="18" customHeight="1">
      <c r="D168" s="33"/>
      <c r="E168" s="178" t="s">
        <v>435</v>
      </c>
      <c r="F168" s="179"/>
      <c r="G168" s="18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 t="s">
        <v>24</v>
      </c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78" t="s">
        <v>443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 t="s">
        <v>24</v>
      </c>
      <c r="AM169" s="33"/>
      <c r="AN169" s="33"/>
      <c r="AO169" s="33"/>
      <c r="AP169" s="33"/>
      <c r="AQ169" s="33"/>
    </row>
    <row r="170" spans="4:43" ht="18" customHeight="1">
      <c r="D170" s="38" t="s">
        <v>818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44"/>
    </row>
    <row r="171" spans="4:43" ht="18" customHeight="1">
      <c r="D171" s="33"/>
      <c r="E171" s="178" t="s">
        <v>71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 t="s">
        <v>24</v>
      </c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837</v>
      </c>
      <c r="F172" s="179"/>
      <c r="G172" s="180"/>
      <c r="H172" s="33"/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/>
      <c r="AE172" s="33"/>
      <c r="AF172" s="33"/>
      <c r="AG172" s="33"/>
      <c r="AH172" s="33"/>
      <c r="AI172" s="33"/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3"/>
      <c r="E173" s="178" t="s">
        <v>896</v>
      </c>
      <c r="F173" s="179"/>
      <c r="G173" s="180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 t="s">
        <v>24</v>
      </c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4:43" ht="18" customHeight="1">
      <c r="D174" s="33"/>
      <c r="E174" s="178" t="s">
        <v>860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 t="s">
        <v>24</v>
      </c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24</v>
      </c>
      <c r="F175" s="179"/>
      <c r="G175" s="18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 t="s">
        <v>24</v>
      </c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78" t="s">
        <v>894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 t="s">
        <v>24</v>
      </c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78" t="s">
        <v>895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 t="s">
        <v>24</v>
      </c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2" t="s">
        <v>462</v>
      </c>
      <c r="E178" s="29"/>
      <c r="F178" s="29"/>
      <c r="G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40"/>
      <c r="AJ178" s="30"/>
      <c r="AK178" s="30"/>
      <c r="AL178" s="30"/>
      <c r="AM178" s="30"/>
      <c r="AN178" s="30"/>
      <c r="AO178" s="30"/>
      <c r="AP178" s="30"/>
      <c r="AQ178" s="45"/>
    </row>
    <row r="179" spans="4:43" ht="18" customHeight="1">
      <c r="D179" s="165" t="s">
        <v>451</v>
      </c>
      <c r="E179" s="147"/>
      <c r="F179" s="147"/>
      <c r="G179" s="148"/>
      <c r="H179" s="159" t="s">
        <v>455</v>
      </c>
      <c r="I179" s="159" t="s">
        <v>455</v>
      </c>
      <c r="J179" s="159" t="s">
        <v>455</v>
      </c>
      <c r="K179" s="159" t="s">
        <v>452</v>
      </c>
      <c r="L179" s="159" t="s">
        <v>455</v>
      </c>
      <c r="M179" s="159" t="s">
        <v>455</v>
      </c>
      <c r="N179" s="159" t="s">
        <v>455</v>
      </c>
      <c r="O179" s="159" t="s">
        <v>455</v>
      </c>
      <c r="P179" s="159" t="s">
        <v>455</v>
      </c>
      <c r="Q179" s="159" t="s">
        <v>455</v>
      </c>
      <c r="R179" s="159" t="s">
        <v>455</v>
      </c>
      <c r="S179" s="159" t="s">
        <v>455</v>
      </c>
      <c r="T179" s="159" t="s">
        <v>452</v>
      </c>
      <c r="U179" s="159" t="s">
        <v>452</v>
      </c>
      <c r="V179" s="159" t="s">
        <v>452</v>
      </c>
      <c r="W179" s="159" t="s">
        <v>452</v>
      </c>
      <c r="X179" s="159" t="s">
        <v>452</v>
      </c>
      <c r="Y179" s="159" t="s">
        <v>452</v>
      </c>
      <c r="Z179" s="159" t="s">
        <v>452</v>
      </c>
      <c r="AA179" s="159" t="s">
        <v>452</v>
      </c>
      <c r="AB179" s="159" t="s">
        <v>452</v>
      </c>
      <c r="AC179" s="159" t="s">
        <v>452</v>
      </c>
      <c r="AD179" s="159" t="s">
        <v>455</v>
      </c>
      <c r="AE179" s="159" t="s">
        <v>455</v>
      </c>
      <c r="AF179" s="159" t="s">
        <v>452</v>
      </c>
      <c r="AG179" s="159" t="s">
        <v>452</v>
      </c>
      <c r="AH179" s="159" t="s">
        <v>455</v>
      </c>
      <c r="AI179" s="159" t="s">
        <v>455</v>
      </c>
      <c r="AJ179" s="159" t="s">
        <v>452</v>
      </c>
      <c r="AK179" s="159" t="s">
        <v>452</v>
      </c>
      <c r="AL179" s="159" t="s">
        <v>455</v>
      </c>
      <c r="AM179" s="159" t="s">
        <v>455</v>
      </c>
      <c r="AN179" s="159" t="s">
        <v>455</v>
      </c>
      <c r="AO179" s="159" t="s">
        <v>452</v>
      </c>
      <c r="AP179" s="159" t="s">
        <v>452</v>
      </c>
      <c r="AQ179" s="159" t="s">
        <v>455</v>
      </c>
    </row>
    <row r="180" spans="4:43" ht="18" customHeight="1">
      <c r="D180" s="152"/>
      <c r="E180" s="153"/>
      <c r="F180" s="153"/>
      <c r="G180" s="154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</row>
    <row r="181" spans="4:43" ht="18" customHeight="1">
      <c r="D181" s="149"/>
      <c r="E181" s="150"/>
      <c r="F181" s="150"/>
      <c r="G181" s="15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</row>
    <row r="182" spans="4:43" ht="18" customHeight="1">
      <c r="D182" s="146" t="s">
        <v>453</v>
      </c>
      <c r="E182" s="147"/>
      <c r="F182" s="147"/>
      <c r="G182" s="148"/>
      <c r="H182" s="162">
        <v>220101</v>
      </c>
      <c r="I182" s="162">
        <v>220102</v>
      </c>
      <c r="J182" s="162">
        <v>220102</v>
      </c>
      <c r="K182" s="162">
        <v>220001</v>
      </c>
      <c r="L182" s="162">
        <v>220106</v>
      </c>
      <c r="M182" s="162">
        <v>220102</v>
      </c>
      <c r="N182" s="162">
        <v>220104</v>
      </c>
      <c r="O182" s="162">
        <v>220137</v>
      </c>
      <c r="P182" s="162">
        <v>220127</v>
      </c>
      <c r="Q182" s="162">
        <v>220137</v>
      </c>
      <c r="R182" s="162">
        <v>220137</v>
      </c>
      <c r="S182" s="162">
        <v>220138</v>
      </c>
      <c r="T182" s="162">
        <v>220001</v>
      </c>
      <c r="U182" s="162">
        <v>220001</v>
      </c>
      <c r="V182" s="162">
        <v>220001</v>
      </c>
      <c r="W182" s="162">
        <v>220001</v>
      </c>
      <c r="X182" s="162">
        <v>220001</v>
      </c>
      <c r="Y182" s="162">
        <v>220001</v>
      </c>
      <c r="Z182" s="162">
        <v>220001</v>
      </c>
      <c r="AA182" s="162">
        <v>220001</v>
      </c>
      <c r="AB182" s="162">
        <v>220001</v>
      </c>
      <c r="AC182" s="162">
        <v>220001</v>
      </c>
      <c r="AD182" s="162">
        <v>220141</v>
      </c>
      <c r="AE182" s="162">
        <v>220141</v>
      </c>
      <c r="AF182" s="162">
        <v>220001</v>
      </c>
      <c r="AG182" s="162">
        <v>220001</v>
      </c>
      <c r="AH182" s="162">
        <v>220141</v>
      </c>
      <c r="AI182" s="162">
        <v>220141</v>
      </c>
      <c r="AJ182" s="162">
        <v>220001</v>
      </c>
      <c r="AK182" s="162">
        <v>220001</v>
      </c>
      <c r="AL182" s="162">
        <v>220136</v>
      </c>
      <c r="AM182" s="162">
        <v>220104</v>
      </c>
      <c r="AN182" s="162">
        <v>220109</v>
      </c>
      <c r="AO182" s="162">
        <v>220001</v>
      </c>
      <c r="AP182" s="162">
        <v>220001</v>
      </c>
      <c r="AQ182" s="162">
        <v>220128</v>
      </c>
    </row>
    <row r="183" spans="4:43" ht="18" customHeight="1">
      <c r="D183" s="152"/>
      <c r="E183" s="153"/>
      <c r="F183" s="153"/>
      <c r="G183" s="154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</row>
    <row r="184" spans="4:43" ht="18" customHeight="1">
      <c r="D184" s="152"/>
      <c r="E184" s="153"/>
      <c r="F184" s="153"/>
      <c r="G184" s="154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</row>
    <row r="185" spans="4:43" ht="18" customHeight="1">
      <c r="D185" s="152"/>
      <c r="E185" s="153"/>
      <c r="F185" s="153"/>
      <c r="G185" s="154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</row>
    <row r="186" spans="4:43" ht="18" customHeight="1">
      <c r="D186" s="149"/>
      <c r="E186" s="150"/>
      <c r="F186" s="150"/>
      <c r="G186" s="151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  <c r="AK186" s="164"/>
      <c r="AL186" s="164"/>
      <c r="AM186" s="164"/>
      <c r="AN186" s="164"/>
      <c r="AO186" s="164"/>
      <c r="AP186" s="164"/>
      <c r="AQ186" s="164"/>
    </row>
    <row r="187" spans="4:43" ht="18" customHeight="1">
      <c r="D187" s="32" t="s">
        <v>463</v>
      </c>
      <c r="E187" s="29"/>
      <c r="F187" s="29"/>
      <c r="G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40"/>
      <c r="AJ187" s="30"/>
      <c r="AK187" s="30"/>
      <c r="AL187" s="30"/>
      <c r="AM187" s="30"/>
      <c r="AN187" s="30"/>
      <c r="AO187" s="30"/>
      <c r="AP187" s="30"/>
      <c r="AQ187" s="45"/>
    </row>
    <row r="188" spans="4:43" ht="18" customHeight="1">
      <c r="D188" s="165" t="s">
        <v>454</v>
      </c>
      <c r="E188" s="147"/>
      <c r="F188" s="147"/>
      <c r="G188" s="148"/>
      <c r="H188" s="159" t="s">
        <v>268</v>
      </c>
      <c r="I188" s="159" t="s">
        <v>268</v>
      </c>
      <c r="J188" s="159" t="s">
        <v>268</v>
      </c>
      <c r="K188" s="159" t="s">
        <v>268</v>
      </c>
      <c r="L188" s="159" t="s">
        <v>268</v>
      </c>
      <c r="M188" s="159" t="s">
        <v>268</v>
      </c>
      <c r="N188" s="159" t="s">
        <v>268</v>
      </c>
      <c r="O188" s="159" t="s">
        <v>268</v>
      </c>
      <c r="P188" s="159" t="s">
        <v>268</v>
      </c>
      <c r="Q188" s="159" t="s">
        <v>268</v>
      </c>
      <c r="R188" s="159" t="s">
        <v>268</v>
      </c>
      <c r="S188" s="159" t="s">
        <v>268</v>
      </c>
      <c r="T188" s="159" t="s">
        <v>268</v>
      </c>
      <c r="U188" s="159" t="s">
        <v>268</v>
      </c>
      <c r="V188" s="159" t="s">
        <v>268</v>
      </c>
      <c r="W188" s="159" t="s">
        <v>268</v>
      </c>
      <c r="X188" s="159" t="s">
        <v>268</v>
      </c>
      <c r="Y188" s="159" t="s">
        <v>268</v>
      </c>
      <c r="Z188" s="159" t="s">
        <v>268</v>
      </c>
      <c r="AA188" s="159" t="s">
        <v>268</v>
      </c>
      <c r="AB188" s="159" t="s">
        <v>268</v>
      </c>
      <c r="AC188" s="159" t="s">
        <v>268</v>
      </c>
      <c r="AD188" s="159" t="s">
        <v>268</v>
      </c>
      <c r="AE188" s="159" t="s">
        <v>268</v>
      </c>
      <c r="AF188" s="159" t="s">
        <v>268</v>
      </c>
      <c r="AG188" s="159" t="s">
        <v>268</v>
      </c>
      <c r="AH188" s="159" t="s">
        <v>268</v>
      </c>
      <c r="AI188" s="159" t="s">
        <v>268</v>
      </c>
      <c r="AJ188" s="159" t="s">
        <v>268</v>
      </c>
      <c r="AK188" s="159" t="s">
        <v>268</v>
      </c>
      <c r="AL188" s="159" t="s">
        <v>268</v>
      </c>
      <c r="AM188" s="159" t="s">
        <v>268</v>
      </c>
      <c r="AN188" s="159" t="s">
        <v>268</v>
      </c>
      <c r="AO188" s="159" t="s">
        <v>268</v>
      </c>
      <c r="AP188" s="159" t="s">
        <v>268</v>
      </c>
      <c r="AQ188" s="159" t="s">
        <v>268</v>
      </c>
    </row>
    <row r="189" spans="4:43" ht="18" customHeight="1">
      <c r="D189" s="152"/>
      <c r="E189" s="153"/>
      <c r="F189" s="153"/>
      <c r="G189" s="154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</row>
    <row r="190" spans="4:43" ht="18" customHeight="1">
      <c r="D190" s="149"/>
      <c r="E190" s="150"/>
      <c r="F190" s="150"/>
      <c r="G190" s="15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</row>
    <row r="191" spans="4:43" ht="18" customHeight="1">
      <c r="D191" s="165" t="s">
        <v>466</v>
      </c>
      <c r="E191" s="147"/>
      <c r="F191" s="147"/>
      <c r="G191" s="148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170"/>
      <c r="AN191" s="170"/>
      <c r="AO191" s="170"/>
      <c r="AP191" s="170"/>
      <c r="AQ191" s="170"/>
    </row>
    <row r="192" spans="4:43" ht="18" customHeight="1">
      <c r="D192" s="169"/>
      <c r="E192" s="153"/>
      <c r="F192" s="153"/>
      <c r="G192" s="154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170"/>
      <c r="AP192" s="170"/>
      <c r="AQ192" s="170"/>
    </row>
    <row r="193" spans="3:70" ht="18" customHeight="1">
      <c r="D193" s="152"/>
      <c r="E193" s="153"/>
      <c r="F193" s="153"/>
      <c r="G193" s="154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/>
      <c r="AQ193" s="170"/>
    </row>
    <row r="194" spans="3:70" ht="18" customHeight="1">
      <c r="D194" s="149"/>
      <c r="E194" s="150"/>
      <c r="F194" s="150"/>
      <c r="G194" s="151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O195" s="19"/>
      <c r="AJ195" s="36"/>
      <c r="AL195" s="19"/>
    </row>
    <row r="196" spans="3:70" ht="18" customHeight="1">
      <c r="D196" s="5" t="s">
        <v>265</v>
      </c>
      <c r="E196" s="5" t="s">
        <v>451</v>
      </c>
      <c r="I196" s="5" t="s">
        <v>13</v>
      </c>
      <c r="J196" s="5" t="s">
        <v>468</v>
      </c>
      <c r="O196" s="19"/>
      <c r="AJ196" s="36"/>
      <c r="AL196" s="19"/>
    </row>
    <row r="197" spans="3:70" ht="18" customHeight="1">
      <c r="J197" s="5" t="s">
        <v>469</v>
      </c>
      <c r="O197" s="19"/>
      <c r="AJ197" s="36"/>
      <c r="AL197" s="19"/>
    </row>
    <row r="198" spans="3:70" ht="18" customHeight="1">
      <c r="J198" s="5" t="s">
        <v>470</v>
      </c>
      <c r="O198" s="19"/>
      <c r="AJ198" s="36"/>
      <c r="AL198" s="19"/>
    </row>
    <row r="199" spans="3:70" ht="18" customHeight="1">
      <c r="O199" s="19"/>
      <c r="AJ199" s="36"/>
      <c r="AL199" s="19"/>
    </row>
    <row r="200" spans="3:70" ht="18" customHeight="1">
      <c r="C200" s="5" t="s">
        <v>30</v>
      </c>
      <c r="D200" s="5" t="s">
        <v>473</v>
      </c>
      <c r="AE200" s="5" t="s">
        <v>265</v>
      </c>
      <c r="AF200" s="5" t="s">
        <v>840</v>
      </c>
      <c r="AJ200" s="5" t="s">
        <v>342</v>
      </c>
      <c r="AK200" s="153" t="s">
        <v>841</v>
      </c>
      <c r="AL200" s="153"/>
      <c r="AM200" s="153"/>
      <c r="AN200" s="153"/>
    </row>
    <row r="202" spans="3:70" ht="18" customHeight="1">
      <c r="D202" s="146" t="s">
        <v>448</v>
      </c>
      <c r="E202" s="147"/>
      <c r="F202" s="147"/>
      <c r="G202" s="148"/>
      <c r="H202" s="129" t="s">
        <v>861</v>
      </c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1"/>
      <c r="AE202" s="135" t="s">
        <v>481</v>
      </c>
      <c r="AF202" s="130"/>
      <c r="AG202" s="131"/>
      <c r="AH202" s="129" t="s">
        <v>456</v>
      </c>
      <c r="AI202" s="130"/>
      <c r="AJ202" s="130"/>
      <c r="AK202" s="130"/>
      <c r="AL202" s="130"/>
      <c r="AM202" s="130"/>
      <c r="AN202" s="130"/>
      <c r="AO202" s="130"/>
      <c r="AP202" s="130"/>
      <c r="AQ202" s="131"/>
      <c r="AS202" s="5" t="s">
        <v>492</v>
      </c>
      <c r="AV202" s="108" t="str">
        <f>$D$76</f>
        <v>COLUMN_COUNTS</v>
      </c>
      <c r="AW202" s="108"/>
      <c r="AX202" s="108" t="str">
        <f>$D$82</f>
        <v>COLUMN_DATA_TYPE</v>
      </c>
      <c r="AY202" s="108"/>
      <c r="AZ202" s="108" t="str">
        <f>$D$95</f>
        <v>COLUMN_DATA_LENGTH</v>
      </c>
      <c r="BA202" s="108"/>
      <c r="BB202" s="108" t="str">
        <f>$D$123</f>
        <v>COLUMN_DATA_TRIM</v>
      </c>
      <c r="BC202" s="108"/>
      <c r="BD202" s="108" t="str">
        <f>$D$141</f>
        <v>SIGN_DIGIT</v>
      </c>
      <c r="BE202" s="108"/>
      <c r="BF202" s="108" t="str">
        <f>$D$147</f>
        <v>DATE_SEPARATOR</v>
      </c>
      <c r="BG202" s="108"/>
      <c r="BH202" s="108" t="str">
        <f>$D$152</f>
        <v>TIME_SEPARATOR</v>
      </c>
      <c r="BI202" s="108"/>
      <c r="BJ202" s="108" t="str">
        <f>$D$156</f>
        <v>SEPARATOR_DATE_TIME</v>
      </c>
      <c r="BK202" s="108"/>
      <c r="BL202" s="108" t="str">
        <f>$D$161</f>
        <v>REFERENCE_DATE</v>
      </c>
      <c r="BM202" s="108"/>
      <c r="BN202" s="108" t="str">
        <f>$D$165</f>
        <v>CASE_MODE</v>
      </c>
      <c r="BO202" s="108"/>
      <c r="BP202" s="108" t="str">
        <f>$D$170</f>
        <v>MULTIBYTE_STRING</v>
      </c>
      <c r="BQ202" s="108"/>
    </row>
    <row r="203" spans="3:70" ht="18" customHeight="1">
      <c r="D203" s="149"/>
      <c r="E203" s="150"/>
      <c r="F203" s="150"/>
      <c r="G203" s="151"/>
      <c r="H203" s="132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4"/>
      <c r="AE203" s="132"/>
      <c r="AF203" s="133"/>
      <c r="AG203" s="134"/>
      <c r="AH203" s="132"/>
      <c r="AI203" s="133"/>
      <c r="AJ203" s="133"/>
      <c r="AK203" s="133"/>
      <c r="AL203" s="133"/>
      <c r="AM203" s="133"/>
      <c r="AN203" s="133"/>
      <c r="AO203" s="133"/>
      <c r="AP203" s="133"/>
      <c r="AQ203" s="134"/>
      <c r="AS203" s="5" t="s">
        <v>493</v>
      </c>
      <c r="AV203" s="49" t="s">
        <v>865</v>
      </c>
      <c r="AW203" s="49" t="s">
        <v>866</v>
      </c>
      <c r="AX203" s="49" t="s">
        <v>865</v>
      </c>
      <c r="AY203" s="49" t="s">
        <v>866</v>
      </c>
      <c r="AZ203" s="49" t="s">
        <v>865</v>
      </c>
      <c r="BA203" s="49" t="s">
        <v>866</v>
      </c>
      <c r="BB203" s="49" t="s">
        <v>865</v>
      </c>
      <c r="BC203" s="49" t="s">
        <v>866</v>
      </c>
      <c r="BD203" s="49" t="s">
        <v>865</v>
      </c>
      <c r="BE203" s="49" t="s">
        <v>866</v>
      </c>
      <c r="BF203" s="49" t="s">
        <v>865</v>
      </c>
      <c r="BG203" s="49" t="s">
        <v>866</v>
      </c>
      <c r="BH203" s="49" t="s">
        <v>865</v>
      </c>
      <c r="BI203" s="49" t="s">
        <v>866</v>
      </c>
      <c r="BJ203" s="49" t="s">
        <v>865</v>
      </c>
      <c r="BK203" s="49" t="s">
        <v>866</v>
      </c>
      <c r="BL203" s="49" t="s">
        <v>865</v>
      </c>
      <c r="BM203" s="49" t="s">
        <v>866</v>
      </c>
      <c r="BN203" s="49" t="s">
        <v>865</v>
      </c>
      <c r="BO203" s="49" t="s">
        <v>866</v>
      </c>
      <c r="BP203" s="49" t="s">
        <v>865</v>
      </c>
      <c r="BQ203" s="49" t="s">
        <v>866</v>
      </c>
      <c r="BR203" s="5" t="s">
        <v>868</v>
      </c>
    </row>
    <row r="204" spans="3:70" ht="18" customHeight="1">
      <c r="D204" s="166">
        <f>$D203+1</f>
        <v>1</v>
      </c>
      <c r="E204" s="167"/>
      <c r="F204" s="167"/>
      <c r="G204" s="168"/>
      <c r="H204" s="46" t="str">
        <f ca="1">"clear; "&amp;IF(INDEX($E$75,MATCH("●",INDEX($H$75:$AQ$75,,MATCH($D204,$71:$71,0)-7),0),1)="なし","mv ${CONFIG_DIR}db_data_config.txt ${CONFIG_DIR}db_data_config_bk.txt; ")&amp;"sh ./script/"&amp;$B$2&amp;".sh; "&amp;IF(INDEX($E$75,MATCH("●",INDEX($H$75:$AQ$75,,MATCH($D204,$71:$71,0)-7),0),1)="なし","mv ${CONFIG_DIR}db_data_config_bk.txt ${CONFIG_DIR}db_data_config.txt; ")</f>
        <v xml:space="preserve">clear; mv ${CONFIG_DIR}db_data_config.txt ${CONFIG_DIR}db_data_config_bk.txt; sh ./script/db_check_data_validate_config.sh; mv ${CONFIG_DIR}db_data_config_bk.txt ${CONFIG_DIR}db_data_config.txt; 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116" t="str" cm="1">
        <f t="array" ref="AE204">SUBSTITUTE(INDEX($H$179:$AQ$179, , MATCH($D204, $71:$71, 0)-7),"-","")</f>
        <v>異常</v>
      </c>
      <c r="AF204" s="117"/>
      <c r="AG204" s="118"/>
      <c r="AH204" s="171" t="s">
        <v>867</v>
      </c>
      <c r="AI204" s="172"/>
      <c r="AJ204" s="172"/>
      <c r="AK204" s="172"/>
      <c r="AL204" s="172"/>
      <c r="AM204" s="172"/>
      <c r="AN204" s="172"/>
      <c r="AO204" s="172"/>
      <c r="AP204" s="172"/>
      <c r="AQ204" s="173"/>
      <c r="AS204" s="5" t="str" cm="1">
        <f t="array" ref="AS204">SUBSTITUTE(TEXT(INDEX($H$182:$AQ$182,1,$D204),"000000"),"-","")</f>
        <v>220101</v>
      </c>
    </row>
    <row r="205" spans="3:70" ht="18" customHeight="1">
      <c r="D205" s="166">
        <f t="shared" ref="D205:D239" si="1">$D204+1</f>
        <v>2</v>
      </c>
      <c r="E205" s="167"/>
      <c r="F205" s="167"/>
      <c r="G205" s="168"/>
      <c r="H205" s="46" t="str">
        <f ca="1">SUBSTITUTE("clear; "&amp;AV205&amp;AX205&amp;AZ205&amp;BB205&amp;BD205&amp;BF205&amp;BH205&amp;BJ205&amp;BL205&amp;BN205&amp;BP205&amp;"sh ./script/"&amp;$B$2&amp;".sh; "&amp;AW205&amp;AY205&amp;BA205&amp;BC205&amp;BE205&amp;BG205&amp;BI205&amp;BK205&amp;BM205&amp;BO205&amp;BQ205,"なし","")</f>
        <v>clear;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116" t="str" cm="1">
        <f t="array" ref="AE205">SUBSTITUTE(INDEX($H$179:$AQ$179, , MATCH($D205, $71:$71, 0)-7),"-","")</f>
        <v>異常</v>
      </c>
      <c r="AF205" s="117"/>
      <c r="AG205" s="118"/>
      <c r="AH205" s="171" t="s">
        <v>869</v>
      </c>
      <c r="AI205" s="172"/>
      <c r="AJ205" s="172"/>
      <c r="AK205" s="172"/>
      <c r="AL205" s="172"/>
      <c r="AM205" s="172"/>
      <c r="AN205" s="172"/>
      <c r="AO205" s="172"/>
      <c r="AP205" s="172"/>
      <c r="AQ205" s="173"/>
      <c r="AS205" s="5" t="str" cm="1">
        <f t="array" ref="AS205">SUBSTITUTE(TEXT(INDEX($H$182:$AQ$182,1,$D205),"000000"),"-","")</f>
        <v>220102</v>
      </c>
      <c r="AV205" s="5" t="str">
        <f>IF(VLOOKUP($D$76,$AD$9:$AN$20,8,FALSE)=INDEX($E$77:$G$81,MATCH("●",INDEX($H$77:$AQ$81,,MATCH($D205,$71:$71,0)-7),0),1),"","sed -i "&amp;IF($AK$200="MacOS","'' ","")&amp;"'s#"&amp;$D$76&amp;"="""&amp;VLOOKUP($D$76,$AD$9:$AN$20,8,FALSE)&amp;""""&amp;"#"&amp;$D$76&amp;"="&amp;""""&amp;INDEX($E$77:$G$81,MATCH("●",INDEX($H$77:$AQ$81,,MATCH($D205,$71:$71,0)-7),0),1)&amp;""""&amp;"#g'"&amp;" ${CONFIG_DIR}db_data_config.txt; export "&amp;$D$76&amp;"="&amp;""""&amp;INDEX($E$77:$G$81,MATCH("●",INDEX($H$77:$AQ$81,,MATCH($D205,$71:$71,0)-7),0),1)&amp;""";")</f>
        <v>sed -i '' 's#COLUMN_COUNTS="1"#COLUMN_COUNTS="なし"#g' ${CONFIG_DIR}db_data_config.txt; export COLUMN_COUNTS="なし";</v>
      </c>
      <c r="AW205" s="5" t="str">
        <f>IF(INDEX($E$77:$G$81,MATCH("●",INDEX($H$77:$AQ$81,,MATCH($D205,$71:$71,0)-7),0),1)=VLOOKUP($D$76,$AD$9:$AN$20,8,FALSE),"","sed -i "&amp;IF($AK$200="MacOS","'' ","")&amp;"'s#"&amp;$D$76&amp;"="""&amp;INDEX($E$77:$G$81,MATCH("●",INDEX($H$77:$AQ$81,,MATCH($D205,$71:$71,0)-7),0),1)&amp;""""&amp;"#"&amp;$D$76&amp;"="&amp;""""&amp;VLOOKUP($D$76,$AD$9:$AN$20,8,FALSE)&amp;""""&amp;"#g'"&amp;"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's#COLUMN_COUNTS="なし"#COLUMN_COUNTS="1"#g' ${CONFIG_DIR}db_data_config.txt; export COLUMN_COUNTS="1";</v>
      </c>
      <c r="AX205" s="5" t="str">
        <f>IF(VLOOKUP($D$82,$AD$9:$AN$20,8,FALSE)=INDEX($E$83:$G$94,MATCH("●",INDEX($H$83:$AQ$94,,MATCH($D205,$71:$71,0)-7),0),1),"","sed -i "&amp;IF($AK$200="MacOS","'' ","")&amp;"'s#"&amp;$D$82&amp;"="""&amp;VLOOKUP($D$82,$AD$9:$AN$20,8,FALSE)&amp;""""&amp;"#"&amp;$D$82&amp;"="&amp;""""&amp;INDEX($E$83:$G$94,MATCH("●",INDEX($H$83:$AQ$94,,MATCH($D205,$71:$71,0)-7),0),1)&amp;""""&amp;"#g'"&amp;" ${CONFIG_DIR}db_data_config.txt; export "&amp;$D$82&amp;"="&amp;""""&amp;INDEX($E$83:$G$94,MATCH("●",INDEX($H$83:$AQ$94,,MATCH($D205,$71:$71,0)-7),0),1)&amp;""";")</f>
        <v/>
      </c>
      <c r="AY205" s="5" t="str">
        <f>IF(INDEX($E$83:$G$94,MATCH("●",INDEX($H$83:$AQ$94,,MATCH($D205,$71:$71,0)-7),0),1)=VLOOKUP($D$82,$AD$9:$AN$20,8,FALSE),"","sed -i "&amp;IF($AK$200="MacOS","'' ","")&amp;"'s#"&amp;$D$82&amp;"="""&amp;INDEX($E$83:$G$94,MATCH("●",INDEX($H$83:$AQ$94,,MATCH($D205,$71:$71,0)-7),0),1)&amp;""""&amp;"#"&amp;$D$82&amp;"="&amp;""""&amp;VLOOKUP($D$82,$AD$9:$AN$20,8,FALSE)&amp;""""&amp;"#g'"&amp;"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5" s="5" t="str">
        <f>IF(VLOOKUP($D$95,$AD$9:$AN$20,8,FALSE)=INDEX($E$96:$G$122,MATCH("●",INDEX($H$96:$AQ$122,,MATCH($D205,$71:$71,0)-7),0),1),"","sed -i "&amp;IF($AK$200="MacOS","'' ","")&amp;"'s#"&amp;$D$95&amp;"="""&amp;VLOOKUP($D$95,$AD$9:$AN$20,8,FALSE)&amp;""""&amp;"#"&amp;$D$95&amp;"="&amp;""""&amp;INDEX($E$96:$G$122,MATCH("●",INDEX($H$96:$AQ$122,,MATCH($D205,$71:$71,0)-7),0),1)&amp;""""&amp;"#g'"&amp;" ${CONFIG_DIR}db_data_config.txt; export "&amp;$D$95&amp;"="&amp;""""&amp;INDEX($E$96:$G$122,MATCH("●",INDEX($H$96:$AQ$122,,MATCH($D205,$71:$71,0)-7),0),1)&amp;""";")</f>
        <v/>
      </c>
      <c r="BA205" s="5" t="str">
        <f>IF(INDEX($E$96:$G$122,MATCH("●",INDEX($H$96:$AQ$122,,MATCH($D205,$71:$71,0)-7),0),1)=VLOOKUP($D$95,$AD$9:$AN$20,8,FALSE),"","sed -i "&amp;IF($AK$200="MacOS","'' ","")&amp;"'s#"&amp;$D$95&amp;"="""&amp;INDEX($E$96:$G$122,MATCH("●",INDEX($H$96:$AQ$122,,MATCH($D205,$71:$71,0)-7),0),1)&amp;""""&amp;"#"&amp;$D$95&amp;"="&amp;""""&amp;VLOOKUP($D$95,$AD$9:$AN$20,8,FALSE)&amp;""""&amp;"#g'"&amp;"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5" s="5" t="str">
        <f>IF(VLOOKUP($D$123,$AD$9:$AN$20,8,FALSE)=INDEX($E$124:$G$134,MATCH("●",INDEX($H$124:$AQ$134,,MATCH($D205,$71:$71,0)-7),0),1),"","sed -i "&amp;IF($AK$200="MacOS","'' ","")&amp;"'s#"&amp;$D$123&amp;"="""&amp;VLOOKUP($D$123,$AD$9:$AN$20,8,FALSE)&amp;""""&amp;"#"&amp;$D$123&amp;"="&amp;""""&amp;INDEX($E$124:$G$134,MATCH("●",INDEX($H$124:$AQ$134,,MATCH($D205,$71:$71,0)-7),0),1)&amp;""""&amp;"#g'"&amp;" ${CONFIG_DIR}db_data_config.txt; export "&amp;$D$123&amp;"="&amp;""""&amp;INDEX($E$124:$G$134,MATCH("●",INDEX($H$124:$AQ$134,,MATCH($D205,$71:$71,0)-7),0),1)&amp;""";")</f>
        <v/>
      </c>
      <c r="BC205" s="5" t="str">
        <f>IF(INDEX($E$124:$G$134,MATCH("●",INDEX($H$124:$AQ$134,,MATCH($D205,$71:$71,0)-7),0),1)=VLOOKUP($D$123,$AD$9:$AN$20,8,FALSE),"","sed -i "&amp;IF($AK$200="MacOS","'' ","")&amp;"'s#"&amp;$D$123&amp;"="""&amp;INDEX($E$124:$G$134,MATCH("●",INDEX($H$124:$AQ$134,,MATCH($D205,$71:$71,0)-7),0),1)&amp;""""&amp;"#"&amp;$D$123&amp;"="&amp;""""&amp;VLOOKUP($D$123,$AD$9:$AN$20,8,FALSE)&amp;""""&amp;"#g'"&amp;"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5" s="5" t="str">
        <f>IF(VLOOKUP($D$141,$AD$9:$AN$20,8,FALSE)=INDEX($E$142:$G$146,MATCH("●",INDEX($H$142:$AQ$146,,MATCH($D205,$71:$71,0)-7),0),1),"","sed -i "&amp;IF($AK$200="MacOS","'' ","")&amp;"'s#"&amp;$D$141&amp;"="""&amp;VLOOKUP($D$141,$AD$9:$AN$20,8,FALSE)&amp;""""&amp;"#"&amp;$D$141&amp;"="&amp;""""&amp;INDEX($E$142:$G$146,MATCH("●",INDEX($H$142:$AQ$146,,MATCH($D205,$71:$71,0)-7),0),1)&amp;""""&amp;"#g'"&amp;" ${CONFIG_DIR}db_data_config.txt; export "&amp;$D$141&amp;"="&amp;""""&amp;INDEX($E$142:$G$146,MATCH("●",INDEX($H$142:$AQ$146,,MATCH($D205,$71:$71,0)-7),0),1)&amp;""";")</f>
        <v/>
      </c>
      <c r="BE205" s="5" t="str">
        <f>IF(INDEX($E$142:$G$146,MATCH("●",INDEX($H$142:$AQ$146,,MATCH($D205,$71:$71,0)-7),0),1)=VLOOKUP($D$141,$AD$9:$AN$20,8,FALSE),"","sed -i "&amp;IF($AK$200="MacOS","'' ","")&amp;"'s#"&amp;$D$141&amp;"="""&amp;INDEX($E$142:$G$146,MATCH("●",INDEX($H$142:$AQ$146,,MATCH($D205,$71:$71,0)-7),0),1)&amp;""""&amp;"#"&amp;$D$141&amp;"="&amp;""""&amp;VLOOKUP($D$141,$AD$9:$AN$20,8,FALSE)&amp;""""&amp;"#g'"&amp;"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5" s="5" t="str">
        <f>IF(VLOOKUP($D$147,$AD$9:$AN$20,8,FALSE)=INDEX($E$148:$G$151,MATCH("●",INDEX($H$148:$AQ$151,,MATCH($D205,$71:$71,0)-7),0),1),"","sed -i "&amp;IF($AK$200="MacOS","'' ","")&amp;"'s#"&amp;$D$147&amp;"="""&amp;VLOOKUP($D$147,$AD$9:$AN$20,8,FALSE)&amp;""""&amp;"#"&amp;$D$147&amp;"="&amp;""""&amp;INDEX($E$148:$G$151,MATCH("●",INDEX($H$148:$AQ$151,,MATCH($D205,$71:$71,0)-7),0),1)&amp;""""&amp;"#g'"&amp;" ${CONFIG_DIR}db_data_config.txt; export "&amp;$D$147&amp;"="&amp;""""&amp;INDEX($E$148:$G$151,MATCH("●",INDEX($H$148:$AQ$151,,MATCH($D205,$71:$71,0)-7),0),1)&amp;""";")</f>
        <v/>
      </c>
      <c r="BG205" s="5" t="str">
        <f>IF(INDEX($E$148:$G$151,MATCH("●",INDEX($H$148:$AQ$151,,MATCH($D205,$71:$71,0)-7),0),1)=VLOOKUP($D$147,$AD$9:$AN$20,8,FALSE),"","sed -i "&amp;IF($AK$200="MacOS","'' ","")&amp;"'s#"&amp;$D$147&amp;"="""&amp;INDEX($E$148:$G$151,MATCH("●",INDEX($H$148:$AQ$151,,MATCH($D205,$71:$71,0)-7),0),1)&amp;""""&amp;"#"&amp;$D$147&amp;"="&amp;""""&amp;VLOOKUP($D$147,$AD$9:$AN$20,8,FALSE)&amp;""""&amp;"#g'"&amp;"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5" s="5" t="str">
        <f>IF(VLOOKUP($D$152,$AD$9:$AN$20,8,FALSE)=INDEX($E$153:$G$155,MATCH("●",INDEX($H$153:$AQ$155,,MATCH($D205,$71:$71,0)-7),0),1),"","sed -i "&amp;IF($AK$200="MacOS","'' ","")&amp;"'s#"&amp;$D$152&amp;"="""&amp;VLOOKUP($D$152,$AD$9:$AN$20,8,FALSE)&amp;""""&amp;"#"&amp;$D$152&amp;"="&amp;""""&amp;INDEX($E$153:$G$155,MATCH("●",INDEX($H$153:$AQ$155,,MATCH($D205,$71:$71,0)-7),0),1)&amp;""""&amp;"#g'"&amp;" ${CONFIG_DIR}db_data_config.txt; export "&amp;$D$152&amp;"="&amp;""""&amp;INDEX($E$153:$G$155,MATCH("●",INDEX($H$153:$AQ$155,,MATCH($D205,$71:$71,0)-7),0),1)&amp;""";")</f>
        <v/>
      </c>
      <c r="BI205" s="5" t="str">
        <f>IF(INDEX($E$153:$G$155,MATCH("●",INDEX($H$153:$AQ$155,,MATCH($D205,$71:$71,0)-7),0),1)=VLOOKUP($D$152,$AD$9:$AN$20,8,FALSE),"","sed -i "&amp;IF($AK$200="MacOS","'' ","")&amp;"'s#"&amp;$D$152&amp;"="""&amp;INDEX($E$153:$G$155,MATCH("●",INDEX($H$153:$AQ$155,,MATCH($D205,$71:$71,0)-7),0),1)&amp;""""&amp;"#"&amp;$D$152&amp;"="&amp;""""&amp;VLOOKUP($D$152,$AD$9:$AN$20,8,FALSE)&amp;""""&amp;"#g'"&amp;"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5" s="5" t="str">
        <f>IF(VLOOKUP($D$156,$AD$9:$AN$20,8,FALSE)=INDEX($E$157:$G$160,MATCH("●",INDEX($H$157:$AQ$160,,MATCH($D205,$71:$71,0)-7),0),1),"","sed -i "&amp;IF($AK$200="MacOS","'' ","")&amp;"'s#"&amp;$D$156&amp;"="""&amp;VLOOKUP($D$156,$AD$9:$AN$20,8,FALSE)&amp;""""&amp;"#"&amp;$D$156&amp;"="&amp;""""&amp;INDEX($E$157:$G$160,MATCH("●",INDEX($H$157:$AQ$160,,MATCH($D205,$71:$71,0)-7),0),1)&amp;""""&amp;"#g'"&amp;" ${CONFIG_DIR}db_data_config.txt; export "&amp;$D$156&amp;"="&amp;""""&amp;INDEX($E$157:$G$160,MATCH("●",INDEX($H$157:$AQ$160,,MATCH($D205,$71:$71,0)-7),0),1)&amp;""";")</f>
        <v/>
      </c>
      <c r="BK205" s="5" t="str">
        <f>IF(INDEX($E$157:$G$160,MATCH("●",INDEX($H$157:$AQ$160,,MATCH($D205,$71:$71,0)-7),0),1)=VLOOKUP($D$156,$AD$9:$AN$20,8,FALSE),"","sed -i "&amp;IF($AK$200="MacOS","'' ","")&amp;"'s#"&amp;$D$156&amp;"="""&amp;INDEX($E$157:$G$160,MATCH("●",INDEX($H$157:$AQ$160,,MATCH($D205,$71:$71,0)-7),0),1)&amp;""""&amp;"#"&amp;$D$156&amp;"="&amp;""""&amp;VLOOKUP($D$156,$AD$9:$AN$20,8,FALSE)&amp;""""&amp;"#g'"&amp;"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5" s="5" t="str">
        <f>IF(VLOOKUP($D$161,$AD$9:$AN$20,8,FALSE)=INDEX($E$162:$G$164,MATCH("●",INDEX($H$162:$AQ$164,,MATCH($D205,$71:$71,0)-7),0),1),"","sed -i "&amp;IF($AK$200="MacOS","'' ","")&amp;"'s#"&amp;$D$161&amp;"="""&amp;VLOOKUP($D$161,$AD$9:$AN$20,8,FALSE)&amp;""""&amp;"#"&amp;$D$161&amp;"="&amp;""""&amp;INDEX($E$162:$G$164,MATCH("●",INDEX($H$162:$AQ$164,,MATCH($D205,$71:$71,0)-7),0),1)&amp;""""&amp;"#g'"&amp;" ${CONFIG_DIR}db_data_config.txt; export "&amp;$D$161&amp;"="&amp;""""&amp;INDEX($E$162:$G$164,MATCH("●",INDEX($H$162:$AQ$164,,MATCH($D205,$71:$71,0)-7),0),1)&amp;""";")</f>
        <v/>
      </c>
      <c r="BM205" s="5" t="str">
        <f>IF(INDEX($E$162:$G$164,MATCH("●",INDEX($H$162:$AQ$164,,MATCH($D205,$71:$71,0)-7),0),1)=VLOOKUP($D$161,$AD$9:$AN$20,8,FALSE),"","sed -i "&amp;IF($AK$200="MacOS","'' ","")&amp;"'s#"&amp;$D$161&amp;"="""&amp;INDEX($E$162:$G$164,MATCH("●",INDEX($H$162:$AQ$164,,MATCH($D205,$71:$71,0)-7),0),1)&amp;""""&amp;"#"&amp;$D$161&amp;"="&amp;""""&amp;VLOOKUP($D$161,$AD$9:$AN$20,8,FALSE)&amp;""""&amp;"#g'"&amp;"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5" s="5" t="str">
        <f>IF(VLOOKUP($D$165,$AD$9:$AN$20,8,FALSE)=INDEX($E$166:$G$169,MATCH("●",INDEX($H$166:$AQ$169,,MATCH($D205,$71:$71,0)-7),0),1),"","sed -i "&amp;IF($AK$200="MacOS","'' ","")&amp;"'s#"&amp;$D$165&amp;"="""&amp;VLOOKUP($D$165,$AD$9:$AN$20,8,FALSE)&amp;""""&amp;"#"&amp;$D$165&amp;"="&amp;""""&amp;INDEX($E$166:$G$169,MATCH("●",INDEX($H$166:$AQ$169,,MATCH($D205,$71:$71,0)-7),0),1)&amp;""""&amp;"#g'"&amp;" ${CONFIG_DIR}db_data_config.txt; export "&amp;$D$165&amp;"="&amp;""""&amp;INDEX($E$166:$G$169,MATCH("●",INDEX($H$166:$AQ$169,,MATCH($D205,$71:$71,0)-7),0),1)&amp;""";")</f>
        <v/>
      </c>
      <c r="BO205" s="5" t="str">
        <f>IF(INDEX($E$166:$G$169,MATCH("●",INDEX($H$166:$AQ$169,,MATCH($D205,$71:$71,0)-7),0),1)=VLOOKUP($D$165,$AD$9:$AN$20,8,FALSE),"","sed -i "&amp;IF($AK$200="MacOS","'' ","")&amp;"'s#"&amp;$D$165&amp;"="""&amp;INDEX($E$166:$G$169,MATCH("●",INDEX($H$166:$AQ$169,,MATCH($D205,$71:$71,0)-7),0),1)&amp;""""&amp;"#"&amp;$D$165&amp;"="&amp;""""&amp;VLOOKUP($D$165,$AD$9:$AN$20,8,FALSE)&amp;""""&amp;"#g'"&amp;"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5" s="5" t="str">
        <f>IF(VLOOKUP($D$170,$AD$9:$AN$20,8,FALSE)=INDEX($E$171:$G$177,MATCH("●",INDEX($H$171:$AQ$177,,MATCH($D205,$71:$71,0)-7),0),1),"","sed -i "&amp;IF($AK$200="MacOS","'' ","")&amp;"'s#"&amp;$D$170&amp;"="""&amp;VLOOKUP($D$170,$AD$9:$AN$20,8,FALSE)&amp;""""&amp;"#"&amp;$D$170&amp;"="&amp;""""&amp;INDEX($E$171:$G$177,MATCH("●",INDEX($H$171:$AQ$177,,MATCH($D205,$71:$71,0)-7),0),1)&amp;""""&amp;"#g'"&amp;" ${CONFIG_DIR}db_data_config.txt; export "&amp;$D$170&amp;"="&amp;""""&amp;INDEX($E$171:$G$177,MATCH("●",INDEX($H$171:$AQ$177,,MATCH($D205,$71:$71,0)-7),0),1)&amp;""";")</f>
        <v/>
      </c>
      <c r="BQ205" s="5" t="str">
        <f>IF(INDEX($E$171:$G$177,MATCH("●",INDEX($H$171:$AQ$177,,MATCH($D205,$71:$71,0)-7),0),1)=VLOOKUP($D$170,$AD$9:$AN$20,8,FALSE),"","sed -i "&amp;IF($AK$200="MacOS","'' ","")&amp;"'s#"&amp;$D$170&amp;"="""&amp;INDEX($E$171:$G$177,MATCH("●",INDEX($H$171:$AQ$177,,MATCH($D205,$71:$71,0)-7),0),1)&amp;""""&amp;"#"&amp;$D$170&amp;"="&amp;""""&amp;VLOOKUP($D$170,$AD$9:$AN$20,8,FALSE)&amp;""""&amp;"#g'"&amp;"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5" s="5" t="s">
        <v>868</v>
      </c>
    </row>
    <row r="206" spans="3:70" ht="18" customHeight="1">
      <c r="D206" s="166">
        <f>$D205+1</f>
        <v>3</v>
      </c>
      <c r="E206" s="167"/>
      <c r="F206" s="167"/>
      <c r="G206" s="168"/>
      <c r="H206" s="46" t="str">
        <f t="shared" ref="H206:H239" ca="1" si="2">SUBSTITUTE("clear; "&amp;AV206&amp;AX206&amp;AZ206&amp;BB206&amp;BD206&amp;BF206&amp;BH206&amp;BJ206&amp;BL206&amp;BN206&amp;BP206&amp;"sh ./script/"&amp;$B$2&amp;".sh; "&amp;AW206&amp;AY206&amp;BA206&amp;BC206&amp;BE206&amp;BG206&amp;BI206&amp;BK206&amp;BM206&amp;BO206&amp;BQ206,"なし","")</f>
        <v>clear;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47"/>
      <c r="T206" s="47"/>
      <c r="U206" s="211"/>
      <c r="V206" s="211"/>
      <c r="W206" s="211"/>
      <c r="X206" s="211"/>
      <c r="Y206" s="211"/>
      <c r="Z206" s="211"/>
      <c r="AA206" s="211"/>
      <c r="AB206" s="211"/>
      <c r="AC206" s="211"/>
      <c r="AD206" s="212"/>
      <c r="AE206" s="116" t="str" cm="1">
        <f t="array" ref="AE206">SUBSTITUTE(INDEX($H$179:$AQ$179, , MATCH($D206, $71:$71, 0)-7),"-","")</f>
        <v>異常</v>
      </c>
      <c r="AF206" s="117"/>
      <c r="AG206" s="118"/>
      <c r="AH206" s="171" t="s">
        <v>870</v>
      </c>
      <c r="AI206" s="172"/>
      <c r="AJ206" s="172"/>
      <c r="AK206" s="172"/>
      <c r="AL206" s="172"/>
      <c r="AM206" s="172"/>
      <c r="AN206" s="172"/>
      <c r="AO206" s="172"/>
      <c r="AP206" s="172"/>
      <c r="AQ206" s="173"/>
      <c r="AS206" s="5" t="str" cm="1">
        <f t="array" ref="AS206">SUBSTITUTE(TEXT(INDEX($H$182:$AQ$182,1,$D206),"000000"),"-","")</f>
        <v>220102</v>
      </c>
      <c r="AV206" s="5" t="str">
        <f>IF(VLOOKUP($D$76,$AD$9:$AN$20,8,FALSE)=INDEX($E$77:$G$81,MATCH("●",INDEX($H$77:$AQ$81,,MATCH($D206,$71:$71,0)-7),0),1),"","sed -i "&amp;IF($AK$200="MacOS","'' ","")&amp;"'s#"&amp;$D$76&amp;"="""&amp;VLOOKUP($D$76,$AD$9:$AN$20,8,FALSE)&amp;""""&amp;"#"&amp;$D$76&amp;"="&amp;""""&amp;INDEX($E$77:$G$81,MATCH("●",INDEX($H$77:$AQ$81,,MATCH($D206,$71:$71,0)-7),0),1)&amp;""""&amp;"#g'"&amp;" ${CONFIG_DIR}db_data_config.txt; export "&amp;$D$76&amp;"="&amp;""""&amp;INDEX($E$77:$G$81,MATCH("●",INDEX($H$77:$AQ$81,,MATCH($D206,$71:$71,0)-7),0),1)&amp;""";")</f>
        <v>sed -i '' 's#COLUMN_COUNTS="1"#COLUMN_COUNTS="0"#g' ${CONFIG_DIR}db_data_config.txt; export COLUMN_COUNTS="0";</v>
      </c>
      <c r="AW206" s="5" t="str">
        <f>IF(INDEX($E$77:$G$81,MATCH("●",INDEX($H$77:$AQ$81,,MATCH($D206,$71:$71,0)-7),0),1)=VLOOKUP($D$76,$AD$9:$AN$20,8,FALSE),"","sed -i "&amp;IF($AK$200="MacOS","'' ","")&amp;"'s#"&amp;$D$76&amp;"="""&amp;INDEX($E$77:$G$81,MATCH("●",INDEX($H$77:$AQ$81,,MATCH($D206,$71:$71,0)-7),0),1)&amp;""""&amp;"#"&amp;$D$76&amp;"="&amp;""""&amp;VLOOKUP($D$76,$AD$9:$AN$20,8,FALSE)&amp;""""&amp;"#g'"&amp;"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's#COLUMN_COUNTS="0"#COLUMN_COUNTS="1"#g' ${CONFIG_DIR}db_data_config.txt; export COLUMN_COUNTS="1";</v>
      </c>
      <c r="AX206" s="5" t="str">
        <f>IF(VLOOKUP($D$82,$AD$9:$AN$20,8,FALSE)=INDEX($E$83:$G$94,MATCH("●",INDEX($H$83:$AQ$94,,MATCH($D206,$71:$71,0)-7),0),1),"","sed -i "&amp;IF($AK$200="MacOS","'' ","")&amp;"'s#"&amp;$D$82&amp;"="""&amp;VLOOKUP($D$82,$AD$9:$AN$20,8,FALSE)&amp;""""&amp;"#"&amp;$D$82&amp;"="&amp;""""&amp;INDEX($E$83:$G$94,MATCH("●",INDEX($H$83:$AQ$94,,MATCH($D206,$71:$71,0)-7),0),1)&amp;""""&amp;"#g'"&amp;" ${CONFIG_DIR}db_data_config.txt; export "&amp;$D$82&amp;"="&amp;""""&amp;INDEX($E$83:$G$94,MATCH("●",INDEX($H$83:$AQ$94,,MATCH($D206,$71:$71,0)-7),0),1)&amp;""";")</f>
        <v/>
      </c>
      <c r="AY206" s="5" t="str">
        <f>IF(INDEX($E$83:$G$94,MATCH("●",INDEX($H$83:$AQ$94,,MATCH($D206,$71:$71,0)-7),0),1)=VLOOKUP($D$82,$AD$9:$AN$20,8,FALSE),"","sed -i "&amp;IF($AK$200="MacOS","'' ","")&amp;"'s#"&amp;$D$82&amp;"="""&amp;INDEX($E$83:$G$94,MATCH("●",INDEX($H$83:$AQ$94,,MATCH($D206,$71:$71,0)-7),0),1)&amp;""""&amp;"#"&amp;$D$82&amp;"="&amp;""""&amp;VLOOKUP($D$82,$AD$9:$AN$20,8,FALSE)&amp;""""&amp;"#g'"&amp;"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6" s="5" t="str">
        <f>IF(VLOOKUP($D$95,$AD$9:$AN$20,8,FALSE)=INDEX($E$96:$G$122,MATCH("●",INDEX($H$96:$AQ$122,,MATCH($D206,$71:$71,0)-7),0),1),"","sed -i "&amp;IF($AK$200="MacOS","'' ","")&amp;"'s#"&amp;$D$95&amp;"="""&amp;VLOOKUP($D$95,$AD$9:$AN$20,8,FALSE)&amp;""""&amp;"#"&amp;$D$95&amp;"="&amp;""""&amp;INDEX($E$96:$G$122,MATCH("●",INDEX($H$96:$AQ$122,,MATCH($D206,$71:$71,0)-7),0),1)&amp;""""&amp;"#g'"&amp;" ${CONFIG_DIR}db_data_config.txt; export "&amp;$D$95&amp;"="&amp;""""&amp;INDEX($E$96:$G$122,MATCH("●",INDEX($H$96:$AQ$122,,MATCH($D206,$71:$71,0)-7),0),1)&amp;""";")</f>
        <v/>
      </c>
      <c r="BA206" s="5" t="str">
        <f>IF(INDEX($E$96:$G$122,MATCH("●",INDEX($H$96:$AQ$122,,MATCH($D206,$71:$71,0)-7),0),1)=VLOOKUP($D$95,$AD$9:$AN$20,8,FALSE),"","sed -i "&amp;IF($AK$200="MacOS","'' ","")&amp;"'s#"&amp;$D$95&amp;"="""&amp;INDEX($E$96:$G$122,MATCH("●",INDEX($H$96:$AQ$122,,MATCH($D206,$71:$71,0)-7),0),1)&amp;""""&amp;"#"&amp;$D$95&amp;"="&amp;""""&amp;VLOOKUP($D$95,$AD$9:$AN$20,8,FALSE)&amp;""""&amp;"#g'"&amp;"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6" s="5" t="str">
        <f>IF(VLOOKUP($D$123,$AD$9:$AN$20,8,FALSE)=INDEX($E$124:$G$134,MATCH("●",INDEX($H$124:$AQ$134,,MATCH($D206,$71:$71,0)-7),0),1),"","sed -i "&amp;IF($AK$200="MacOS","'' ","")&amp;"'s#"&amp;$D$123&amp;"="""&amp;VLOOKUP($D$123,$AD$9:$AN$20,8,FALSE)&amp;""""&amp;"#"&amp;$D$123&amp;"="&amp;""""&amp;INDEX($E$124:$G$134,MATCH("●",INDEX($H$124:$AQ$134,,MATCH($D206,$71:$71,0)-7),0),1)&amp;""""&amp;"#g'"&amp;" ${CONFIG_DIR}db_data_config.txt; export "&amp;$D$123&amp;"="&amp;""""&amp;INDEX($E$124:$G$134,MATCH("●",INDEX($H$124:$AQ$134,,MATCH($D206,$71:$71,0)-7),0),1)&amp;""";")</f>
        <v/>
      </c>
      <c r="BC206" s="5" t="str">
        <f>IF(INDEX($E$124:$G$134,MATCH("●",INDEX($H$124:$AQ$134,,MATCH($D206,$71:$71,0)-7),0),1)=VLOOKUP($D$123,$AD$9:$AN$20,8,FALSE),"","sed -i "&amp;IF($AK$200="MacOS","'' ","")&amp;"'s#"&amp;$D$123&amp;"="""&amp;INDEX($E$124:$G$134,MATCH("●",INDEX($H$124:$AQ$134,,MATCH($D206,$71:$71,0)-7),0),1)&amp;""""&amp;"#"&amp;$D$123&amp;"="&amp;""""&amp;VLOOKUP($D$123,$AD$9:$AN$20,8,FALSE)&amp;""""&amp;"#g'"&amp;"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6" s="5" t="str">
        <f>IF(VLOOKUP($D$141,$AD$9:$AN$20,8,FALSE)=INDEX($E$142:$G$146,MATCH("●",INDEX($H$142:$AQ$146,,MATCH($D206,$71:$71,0)-7),0),1),"","sed -i "&amp;IF($AK$200="MacOS","'' ","")&amp;"'s#"&amp;$D$141&amp;"="""&amp;VLOOKUP($D$141,$AD$9:$AN$20,8,FALSE)&amp;""""&amp;"#"&amp;$D$141&amp;"="&amp;""""&amp;INDEX($E$142:$G$146,MATCH("●",INDEX($H$142:$AQ$146,,MATCH($D206,$71:$71,0)-7),0),1)&amp;""""&amp;"#g'"&amp;" ${CONFIG_DIR}db_data_config.txt; export "&amp;$D$141&amp;"="&amp;""""&amp;INDEX($E$142:$G$146,MATCH("●",INDEX($H$142:$AQ$146,,MATCH($D206,$71:$71,0)-7),0),1)&amp;""";")</f>
        <v/>
      </c>
      <c r="BE206" s="5" t="str">
        <f>IF(INDEX($E$142:$G$146,MATCH("●",INDEX($H$142:$AQ$146,,MATCH($D206,$71:$71,0)-7),0),1)=VLOOKUP($D$141,$AD$9:$AN$20,8,FALSE),"","sed -i "&amp;IF($AK$200="MacOS","'' ","")&amp;"'s#"&amp;$D$141&amp;"="""&amp;INDEX($E$142:$G$146,MATCH("●",INDEX($H$142:$AQ$146,,MATCH($D206,$71:$71,0)-7),0),1)&amp;""""&amp;"#"&amp;$D$141&amp;"="&amp;""""&amp;VLOOKUP($D$141,$AD$9:$AN$20,8,FALSE)&amp;""""&amp;"#g'"&amp;"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6" s="5" t="str">
        <f>IF(VLOOKUP($D$147,$AD$9:$AN$20,8,FALSE)=INDEX($E$148:$G$151,MATCH("●",INDEX($H$148:$AQ$151,,MATCH($D206,$71:$71,0)-7),0),1),"","sed -i "&amp;IF($AK$200="MacOS","'' ","")&amp;"'s#"&amp;$D$147&amp;"="""&amp;VLOOKUP($D$147,$AD$9:$AN$20,8,FALSE)&amp;""""&amp;"#"&amp;$D$147&amp;"="&amp;""""&amp;INDEX($E$148:$G$151,MATCH("●",INDEX($H$148:$AQ$151,,MATCH($D206,$71:$71,0)-7),0),1)&amp;""""&amp;"#g'"&amp;" ${CONFIG_DIR}db_data_config.txt; export "&amp;$D$147&amp;"="&amp;""""&amp;INDEX($E$148:$G$151,MATCH("●",INDEX($H$148:$AQ$151,,MATCH($D206,$71:$71,0)-7),0),1)&amp;""";")</f>
        <v/>
      </c>
      <c r="BG206" s="5" t="str">
        <f>IF(INDEX($E$148:$G$151,MATCH("●",INDEX($H$148:$AQ$151,,MATCH($D206,$71:$71,0)-7),0),1)=VLOOKUP($D$147,$AD$9:$AN$20,8,FALSE),"","sed -i "&amp;IF($AK$200="MacOS","'' ","")&amp;"'s#"&amp;$D$147&amp;"="""&amp;INDEX($E$148:$G$151,MATCH("●",INDEX($H$148:$AQ$151,,MATCH($D206,$71:$71,0)-7),0),1)&amp;""""&amp;"#"&amp;$D$147&amp;"="&amp;""""&amp;VLOOKUP($D$147,$AD$9:$AN$20,8,FALSE)&amp;""""&amp;"#g'"&amp;"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6" s="5" t="str">
        <f>IF(VLOOKUP($D$152,$AD$9:$AN$20,8,FALSE)=INDEX($E$153:$G$155,MATCH("●",INDEX($H$153:$AQ$155,,MATCH($D206,$71:$71,0)-7),0),1),"","sed -i "&amp;IF($AK$200="MacOS","'' ","")&amp;"'s#"&amp;$D$152&amp;"="""&amp;VLOOKUP($D$152,$AD$9:$AN$20,8,FALSE)&amp;""""&amp;"#"&amp;$D$152&amp;"="&amp;""""&amp;INDEX($E$153:$G$155,MATCH("●",INDEX($H$153:$AQ$155,,MATCH($D206,$71:$71,0)-7),0),1)&amp;""""&amp;"#g'"&amp;" ${CONFIG_DIR}db_data_config.txt; export "&amp;$D$152&amp;"="&amp;""""&amp;INDEX($E$153:$G$155,MATCH("●",INDEX($H$153:$AQ$155,,MATCH($D206,$71:$71,0)-7),0),1)&amp;""";")</f>
        <v/>
      </c>
      <c r="BI206" s="5" t="str">
        <f>IF(INDEX($E$153:$G$155,MATCH("●",INDEX($H$153:$AQ$155,,MATCH($D206,$71:$71,0)-7),0),1)=VLOOKUP($D$152,$AD$9:$AN$20,8,FALSE),"","sed -i "&amp;IF($AK$200="MacOS","'' ","")&amp;"'s#"&amp;$D$152&amp;"="""&amp;INDEX($E$153:$G$155,MATCH("●",INDEX($H$153:$AQ$155,,MATCH($D206,$71:$71,0)-7),0),1)&amp;""""&amp;"#"&amp;$D$152&amp;"="&amp;""""&amp;VLOOKUP($D$152,$AD$9:$AN$20,8,FALSE)&amp;""""&amp;"#g'"&amp;"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6" s="5" t="str">
        <f>IF(VLOOKUP($D$156,$AD$9:$AN$20,8,FALSE)=INDEX($E$157:$G$160,MATCH("●",INDEX($H$157:$AQ$160,,MATCH($D206,$71:$71,0)-7),0),1),"","sed -i "&amp;IF($AK$200="MacOS","'' ","")&amp;"'s#"&amp;$D$156&amp;"="""&amp;VLOOKUP($D$156,$AD$9:$AN$20,8,FALSE)&amp;""""&amp;"#"&amp;$D$156&amp;"="&amp;""""&amp;INDEX($E$157:$G$160,MATCH("●",INDEX($H$157:$AQ$160,,MATCH($D206,$71:$71,0)-7),0),1)&amp;""""&amp;"#g'"&amp;" ${CONFIG_DIR}db_data_config.txt; export "&amp;$D$156&amp;"="&amp;""""&amp;INDEX($E$157:$G$160,MATCH("●",INDEX($H$157:$AQ$160,,MATCH($D206,$71:$71,0)-7),0),1)&amp;""";")</f>
        <v/>
      </c>
      <c r="BK206" s="5" t="str">
        <f>IF(INDEX($E$157:$G$160,MATCH("●",INDEX($H$157:$AQ$160,,MATCH($D206,$71:$71,0)-7),0),1)=VLOOKUP($D$156,$AD$9:$AN$20,8,FALSE),"","sed -i "&amp;IF($AK$200="MacOS","'' ","")&amp;"'s#"&amp;$D$156&amp;"="""&amp;INDEX($E$157:$G$160,MATCH("●",INDEX($H$157:$AQ$160,,MATCH($D206,$71:$71,0)-7),0),1)&amp;""""&amp;"#"&amp;$D$156&amp;"="&amp;""""&amp;VLOOKUP($D$156,$AD$9:$AN$20,8,FALSE)&amp;""""&amp;"#g'"&amp;"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6" s="5" t="str">
        <f>IF(VLOOKUP($D$161,$AD$9:$AN$20,8,FALSE)=INDEX($E$162:$G$164,MATCH("●",INDEX($H$162:$AQ$164,,MATCH($D206,$71:$71,0)-7),0),1),"","sed -i "&amp;IF($AK$200="MacOS","'' ","")&amp;"'s#"&amp;$D$161&amp;"="""&amp;VLOOKUP($D$161,$AD$9:$AN$20,8,FALSE)&amp;""""&amp;"#"&amp;$D$161&amp;"="&amp;""""&amp;INDEX($E$162:$G$164,MATCH("●",INDEX($H$162:$AQ$164,,MATCH($D206,$71:$71,0)-7),0),1)&amp;""""&amp;"#g'"&amp;" ${CONFIG_DIR}db_data_config.txt; export "&amp;$D$161&amp;"="&amp;""""&amp;INDEX($E$162:$G$164,MATCH("●",INDEX($H$162:$AQ$164,,MATCH($D206,$71:$71,0)-7),0),1)&amp;""";")</f>
        <v/>
      </c>
      <c r="BM206" s="5" t="str">
        <f>IF(INDEX($E$162:$G$164,MATCH("●",INDEX($H$162:$AQ$164,,MATCH($D206,$71:$71,0)-7),0),1)=VLOOKUP($D$161,$AD$9:$AN$20,8,FALSE),"","sed -i "&amp;IF($AK$200="MacOS","'' ","")&amp;"'s#"&amp;$D$161&amp;"="""&amp;INDEX($E$162:$G$164,MATCH("●",INDEX($H$162:$AQ$164,,MATCH($D206,$71:$71,0)-7),0),1)&amp;""""&amp;"#"&amp;$D$161&amp;"="&amp;""""&amp;VLOOKUP($D$161,$AD$9:$AN$20,8,FALSE)&amp;""""&amp;"#g'"&amp;"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6" s="5" t="str">
        <f>IF(VLOOKUP($D$165,$AD$9:$AN$20,8,FALSE)=INDEX($E$166:$G$169,MATCH("●",INDEX($H$166:$AQ$169,,MATCH($D206,$71:$71,0)-7),0),1),"","sed -i "&amp;IF($AK$200="MacOS","'' ","")&amp;"'s#"&amp;$D$165&amp;"="""&amp;VLOOKUP($D$165,$AD$9:$AN$20,8,FALSE)&amp;""""&amp;"#"&amp;$D$165&amp;"="&amp;""""&amp;INDEX($E$166:$G$169,MATCH("●",INDEX($H$166:$AQ$169,,MATCH($D206,$71:$71,0)-7),0),1)&amp;""""&amp;"#g'"&amp;" ${CONFIG_DIR}db_data_config.txt; export "&amp;$D$165&amp;"="&amp;""""&amp;INDEX($E$166:$G$169,MATCH("●",INDEX($H$166:$AQ$169,,MATCH($D206,$71:$71,0)-7),0),1)&amp;""";")</f>
        <v/>
      </c>
      <c r="BO206" s="5" t="str">
        <f>IF(INDEX($E$166:$G$169,MATCH("●",INDEX($H$166:$AQ$169,,MATCH($D206,$71:$71,0)-7),0),1)=VLOOKUP($D$165,$AD$9:$AN$20,8,FALSE),"","sed -i "&amp;IF($AK$200="MacOS","'' ","")&amp;"'s#"&amp;$D$165&amp;"="""&amp;INDEX($E$166:$G$169,MATCH("●",INDEX($H$166:$AQ$169,,MATCH($D206,$71:$71,0)-7),0),1)&amp;""""&amp;"#"&amp;$D$165&amp;"="&amp;""""&amp;VLOOKUP($D$165,$AD$9:$AN$20,8,FALSE)&amp;""""&amp;"#g'"&amp;"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6" s="5" t="str">
        <f>IF(VLOOKUP($D$170,$AD$9:$AN$20,8,FALSE)=INDEX($E$171:$G$177,MATCH("●",INDEX($H$171:$AQ$177,,MATCH($D206,$71:$71,0)-7),0),1),"","sed -i "&amp;IF($AK$200="MacOS","'' ","")&amp;"'s#"&amp;$D$170&amp;"="""&amp;VLOOKUP($D$170,$AD$9:$AN$20,8,FALSE)&amp;""""&amp;"#"&amp;$D$170&amp;"="&amp;""""&amp;INDEX($E$171:$G$177,MATCH("●",INDEX($H$171:$AQ$177,,MATCH($D206,$71:$71,0)-7),0),1)&amp;""""&amp;"#g'"&amp;" ${CONFIG_DIR}db_data_config.txt; export "&amp;$D$170&amp;"="&amp;""""&amp;INDEX($E$171:$G$177,MATCH("●",INDEX($H$171:$AQ$177,,MATCH($D206,$71:$71,0)-7),0),1)&amp;""";")</f>
        <v/>
      </c>
      <c r="BQ206" s="5" t="str">
        <f>IF(INDEX($E$171:$G$177,MATCH("●",INDEX($H$171:$AQ$177,,MATCH($D206,$71:$71,0)-7),0),1)=VLOOKUP($D$170,$AD$9:$AN$20,8,FALSE),"","sed -i "&amp;IF($AK$200="MacOS","'' ","")&amp;"'s#"&amp;$D$170&amp;"="""&amp;INDEX($E$171:$G$177,MATCH("●",INDEX($H$171:$AQ$177,,MATCH($D206,$71:$71,0)-7),0),1)&amp;""""&amp;"#"&amp;$D$170&amp;"="&amp;""""&amp;VLOOKUP($D$170,$AD$9:$AN$20,8,FALSE)&amp;""""&amp;"#g'"&amp;"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6" s="5" t="s">
        <v>868</v>
      </c>
    </row>
    <row r="207" spans="3:70" ht="18" customHeight="1">
      <c r="D207" s="166">
        <f t="shared" si="1"/>
        <v>4</v>
      </c>
      <c r="E207" s="167"/>
      <c r="F207" s="167"/>
      <c r="G207" s="168"/>
      <c r="H207" s="46" t="str">
        <f t="shared" ca="1" si="2"/>
        <v xml:space="preserve">clear; sh ./script/db_check_data_validate_config.sh; 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SUBSTITUTE(INDEX($H$179:$AQ$179, , MATCH($D207, $71:$71, 0)-7),"-","")</f>
        <v>正常</v>
      </c>
      <c r="AF207" s="117"/>
      <c r="AG207" s="118"/>
      <c r="AH207" s="171" t="s">
        <v>871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SUBSTITUTE(TEXT(INDEX($H$182:$AQ$182,1,$D207),"000000"),"-","")</f>
        <v>220001</v>
      </c>
      <c r="AV207" s="5" t="str">
        <f>IF(VLOOKUP($D$76,$AD$9:$AN$20,8,FALSE)=INDEX($E$77:$G$81,MATCH("●",INDEX($H$77:$AQ$81,,MATCH($D207,$71:$71,0)-7),0),1),"","sed -i "&amp;IF($AK$200="MacOS","''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"&amp;IF($AK$200="MacOS","''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"&amp;IF($AK$200="MacOS","''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/>
      </c>
      <c r="AY207" s="5" t="str">
        <f>IF(INDEX($E$83:$G$94,MATCH("●",INDEX($H$83:$AQ$94,,MATCH($D207,$71:$71,0)-7),0),1)=VLOOKUP($D$82,$AD$9:$AN$20,8,FALSE),"","sed -i "&amp;IF($AK$200="MacOS","''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7" s="5" t="str">
        <f>IF(VLOOKUP($D$95,$AD$9:$AN$20,8,FALSE)=INDEX($E$96:$G$122,MATCH("●",INDEX($H$96:$AQ$122,,MATCH($D207,$71:$71,0)-7),0),1),"","sed -i "&amp;IF($AK$200="MacOS","'' ","")&amp;"'s#"&amp;$D$95&amp;"="""&amp;VLOOKUP($D$95,$AD$9:$AN$20,8,FALSE)&amp;""""&amp;"#"&amp;$D$95&amp;"="&amp;""""&amp;INDEX($E$96:$G$122,MATCH("●",INDEX($H$96:$AQ$122,,MATCH($D207,$71:$71,0)-7),0),1)&amp;""""&amp;"#g'"&amp;" ${CONFIG_DIR}db_data_config.txt; export "&amp;$D$95&amp;"="&amp;""""&amp;INDEX($E$96:$G$122,MATCH("●",INDEX($H$96:$AQ$122,,MATCH($D207,$71:$71,0)-7),0),1)&amp;""";")</f>
        <v/>
      </c>
      <c r="BA207" s="5" t="str">
        <f>IF(INDEX($E$96:$G$122,MATCH("●",INDEX($H$96:$AQ$122,,MATCH($D207,$71:$71,0)-7),0),1)=VLOOKUP($D$95,$AD$9:$AN$20,8,FALSE),"","sed -i "&amp;IF($AK$200="MacOS","'' ","")&amp;"'s#"&amp;$D$95&amp;"="""&amp;INDEX($E$96:$G$122,MATCH("●",INDEX($H$96:$AQ$122,,MATCH($D207,$71:$71,0)-7),0),1)&amp;""""&amp;"#"&amp;$D$95&amp;"="&amp;""""&amp;VLOOKUP($D$95,$AD$9:$AN$20,8,FALSE)&amp;""""&amp;"#g'"&amp;"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7" s="5" t="str">
        <f>IF(VLOOKUP($D$123,$AD$9:$AN$20,8,FALSE)=INDEX($E$124:$G$134,MATCH("●",INDEX($H$124:$AQ$134,,MATCH($D207,$71:$71,0)-7),0),1),"","sed -i "&amp;IF($AK$200="MacOS","'' ","")&amp;"'s#"&amp;$D$123&amp;"="""&amp;VLOOKUP($D$123,$AD$9:$AN$20,8,FALSE)&amp;""""&amp;"#"&amp;$D$123&amp;"="&amp;""""&amp;INDEX($E$124:$G$134,MATCH("●",INDEX($H$124:$AQ$134,,MATCH($D207,$71:$71,0)-7),0),1)&amp;""""&amp;"#g'"&amp;" ${CONFIG_DIR}db_data_config.txt; export "&amp;$D$123&amp;"="&amp;""""&amp;INDEX($E$124:$G$134,MATCH("●",INDEX($H$124:$AQ$134,,MATCH($D207,$71:$71,0)-7),0),1)&amp;""";")</f>
        <v/>
      </c>
      <c r="BC207" s="5" t="str">
        <f>IF(INDEX($E$124:$G$134,MATCH("●",INDEX($H$124:$AQ$134,,MATCH($D207,$71:$71,0)-7),0),1)=VLOOKUP($D$123,$AD$9:$AN$20,8,FALSE),"","sed -i "&amp;IF($AK$200="MacOS","'' ","")&amp;"'s#"&amp;$D$123&amp;"="""&amp;INDEX($E$124:$G$134,MATCH("●",INDEX($H$124:$AQ$134,,MATCH($D207,$71:$71,0)-7),0),1)&amp;""""&amp;"#"&amp;$D$123&amp;"="&amp;""""&amp;VLOOKUP($D$123,$AD$9:$AN$20,8,FALSE)&amp;""""&amp;"#g'"&amp;"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7" s="5" t="str">
        <f>IF(VLOOKUP($D$141,$AD$9:$AN$20,8,FALSE)=INDEX($E$142:$G$146,MATCH("●",INDEX($H$142:$AQ$146,,MATCH($D207,$71:$71,0)-7),0),1),"","sed -i "&amp;IF($AK$200="MacOS","'' ","")&amp;"'s#"&amp;$D$141&amp;"="""&amp;VLOOKUP($D$141,$AD$9:$AN$20,8,FALSE)&amp;""""&amp;"#"&amp;$D$141&amp;"="&amp;""""&amp;INDEX($E$142:$G$146,MATCH("●",INDEX($H$142:$AQ$146,,MATCH($D207,$71:$71,0)-7),0),1)&amp;""""&amp;"#g'"&amp;" ${CONFIG_DIR}db_data_config.txt; export "&amp;$D$141&amp;"="&amp;""""&amp;INDEX($E$142:$G$146,MATCH("●",INDEX($H$142:$AQ$146,,MATCH($D207,$71:$71,0)-7),0),1)&amp;""";")</f>
        <v/>
      </c>
      <c r="BE207" s="5" t="str">
        <f>IF(INDEX($E$142:$G$146,MATCH("●",INDEX($H$142:$AQ$146,,MATCH($D207,$71:$71,0)-7),0),1)=VLOOKUP($D$141,$AD$9:$AN$20,8,FALSE),"","sed -i "&amp;IF($AK$200="MacOS","'' ","")&amp;"'s#"&amp;$D$141&amp;"="""&amp;INDEX($E$142:$G$146,MATCH("●",INDEX($H$142:$AQ$146,,MATCH($D207,$71:$71,0)-7),0),1)&amp;""""&amp;"#"&amp;$D$141&amp;"="&amp;""""&amp;VLOOKUP($D$141,$AD$9:$AN$20,8,FALSE)&amp;""""&amp;"#g'"&amp;"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7" s="5" t="str">
        <f>IF(VLOOKUP($D$147,$AD$9:$AN$20,8,FALSE)=INDEX($E$148:$G$151,MATCH("●",INDEX($H$148:$AQ$151,,MATCH($D207,$71:$71,0)-7),0),1),"","sed -i "&amp;IF($AK$200="MacOS","'' ","")&amp;"'s#"&amp;$D$147&amp;"="""&amp;VLOOKUP($D$147,$AD$9:$AN$20,8,FALSE)&amp;""""&amp;"#"&amp;$D$147&amp;"="&amp;""""&amp;INDEX($E$148:$G$151,MATCH("●",INDEX($H$148:$AQ$151,,MATCH($D207,$71:$71,0)-7),0),1)&amp;""""&amp;"#g'"&amp;" ${CONFIG_DIR}db_data_config.txt; export "&amp;$D$147&amp;"="&amp;""""&amp;INDEX($E$148:$G$151,MATCH("●",INDEX($H$148:$AQ$151,,MATCH($D207,$71:$71,0)-7),0),1)&amp;""";")</f>
        <v/>
      </c>
      <c r="BG207" s="5" t="str">
        <f>IF(INDEX($E$148:$G$151,MATCH("●",INDEX($H$148:$AQ$151,,MATCH($D207,$71:$71,0)-7),0),1)=VLOOKUP($D$147,$AD$9:$AN$20,8,FALSE),"","sed -i "&amp;IF($AK$200="MacOS","'' ","")&amp;"'s#"&amp;$D$147&amp;"="""&amp;INDEX($E$148:$G$151,MATCH("●",INDEX($H$148:$AQ$151,,MATCH($D207,$71:$71,0)-7),0),1)&amp;""""&amp;"#"&amp;$D$147&amp;"="&amp;""""&amp;VLOOKUP($D$147,$AD$9:$AN$20,8,FALSE)&amp;""""&amp;"#g'"&amp;"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7" s="5" t="str">
        <f>IF(VLOOKUP($D$152,$AD$9:$AN$20,8,FALSE)=INDEX($E$153:$G$155,MATCH("●",INDEX($H$153:$AQ$155,,MATCH($D207,$71:$71,0)-7),0),1),"","sed -i "&amp;IF($AK$200="MacOS","'' ","")&amp;"'s#"&amp;$D$152&amp;"="""&amp;VLOOKUP($D$152,$AD$9:$AN$20,8,FALSE)&amp;""""&amp;"#"&amp;$D$152&amp;"="&amp;""""&amp;INDEX($E$153:$G$155,MATCH("●",INDEX($H$153:$AQ$155,,MATCH($D207,$71:$71,0)-7),0),1)&amp;""""&amp;"#g'"&amp;" ${CONFIG_DIR}db_data_config.txt; export "&amp;$D$152&amp;"="&amp;""""&amp;INDEX($E$153:$G$155,MATCH("●",INDEX($H$153:$AQ$155,,MATCH($D207,$71:$71,0)-7),0),1)&amp;""";")</f>
        <v/>
      </c>
      <c r="BI207" s="5" t="str">
        <f>IF(INDEX($E$153:$G$155,MATCH("●",INDEX($H$153:$AQ$155,,MATCH($D207,$71:$71,0)-7),0),1)=VLOOKUP($D$152,$AD$9:$AN$20,8,FALSE),"","sed -i "&amp;IF($AK$200="MacOS","'' ","")&amp;"'s#"&amp;$D$152&amp;"="""&amp;INDEX($E$153:$G$155,MATCH("●",INDEX($H$153:$AQ$155,,MATCH($D207,$71:$71,0)-7),0),1)&amp;""""&amp;"#"&amp;$D$152&amp;"="&amp;""""&amp;VLOOKUP($D$152,$AD$9:$AN$20,8,FALSE)&amp;""""&amp;"#g'"&amp;"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7" s="5" t="str">
        <f>IF(VLOOKUP($D$156,$AD$9:$AN$20,8,FALSE)=INDEX($E$157:$G$160,MATCH("●",INDEX($H$157:$AQ$160,,MATCH($D207,$71:$71,0)-7),0),1),"","sed -i "&amp;IF($AK$200="MacOS","'' ","")&amp;"'s#"&amp;$D$156&amp;"="""&amp;VLOOKUP($D$156,$AD$9:$AN$20,8,FALSE)&amp;""""&amp;"#"&amp;$D$156&amp;"="&amp;""""&amp;INDEX($E$157:$G$160,MATCH("●",INDEX($H$157:$AQ$160,,MATCH($D207,$71:$71,0)-7),0),1)&amp;""""&amp;"#g'"&amp;" ${CONFIG_DIR}db_data_config.txt; export "&amp;$D$156&amp;"="&amp;""""&amp;INDEX($E$157:$G$160,MATCH("●",INDEX($H$157:$AQ$160,,MATCH($D207,$71:$71,0)-7),0),1)&amp;""";")</f>
        <v/>
      </c>
      <c r="BK207" s="5" t="str">
        <f>IF(INDEX($E$157:$G$160,MATCH("●",INDEX($H$157:$AQ$160,,MATCH($D207,$71:$71,0)-7),0),1)=VLOOKUP($D$156,$AD$9:$AN$20,8,FALSE),"","sed -i "&amp;IF($AK$200="MacOS","'' ","")&amp;"'s#"&amp;$D$156&amp;"="""&amp;INDEX($E$157:$G$160,MATCH("●",INDEX($H$157:$AQ$160,,MATCH($D207,$71:$71,0)-7),0),1)&amp;""""&amp;"#"&amp;$D$156&amp;"="&amp;""""&amp;VLOOKUP($D$156,$AD$9:$AN$20,8,FALSE)&amp;""""&amp;"#g'"&amp;"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7" s="5" t="str">
        <f>IF(VLOOKUP($D$161,$AD$9:$AN$20,8,FALSE)=INDEX($E$162:$G$164,MATCH("●",INDEX($H$162:$AQ$164,,MATCH($D207,$71:$71,0)-7),0),1),"","sed -i "&amp;IF($AK$200="MacOS","'' ","")&amp;"'s#"&amp;$D$161&amp;"="""&amp;VLOOKUP($D$161,$AD$9:$AN$20,8,FALSE)&amp;""""&amp;"#"&amp;$D$161&amp;"="&amp;""""&amp;INDEX($E$162:$G$164,MATCH("●",INDEX($H$162:$AQ$164,,MATCH($D207,$71:$71,0)-7),0),1)&amp;""""&amp;"#g'"&amp;" ${CONFIG_DIR}db_data_config.txt; export "&amp;$D$161&amp;"="&amp;""""&amp;INDEX($E$162:$G$164,MATCH("●",INDEX($H$162:$AQ$164,,MATCH($D207,$71:$71,0)-7),0),1)&amp;""";")</f>
        <v/>
      </c>
      <c r="BM207" s="5" t="str">
        <f>IF(INDEX($E$162:$G$164,MATCH("●",INDEX($H$162:$AQ$164,,MATCH($D207,$71:$71,0)-7),0),1)=VLOOKUP($D$161,$AD$9:$AN$20,8,FALSE),"","sed -i "&amp;IF($AK$200="MacOS","'' ","")&amp;"'s#"&amp;$D$161&amp;"="""&amp;INDEX($E$162:$G$164,MATCH("●",INDEX($H$162:$AQ$164,,MATCH($D207,$71:$71,0)-7),0),1)&amp;""""&amp;"#"&amp;$D$161&amp;"="&amp;""""&amp;VLOOKUP($D$161,$AD$9:$AN$20,8,FALSE)&amp;""""&amp;"#g'"&amp;"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7" s="5" t="str">
        <f>IF(VLOOKUP($D$165,$AD$9:$AN$20,8,FALSE)=INDEX($E$166:$G$169,MATCH("●",INDEX($H$166:$AQ$169,,MATCH($D207,$71:$71,0)-7),0),1),"","sed -i "&amp;IF($AK$200="MacOS","'' ","")&amp;"'s#"&amp;$D$165&amp;"="""&amp;VLOOKUP($D$165,$AD$9:$AN$20,8,FALSE)&amp;""""&amp;"#"&amp;$D$165&amp;"="&amp;""""&amp;INDEX($E$166:$G$169,MATCH("●",INDEX($H$166:$AQ$169,,MATCH($D207,$71:$71,0)-7),0),1)&amp;""""&amp;"#g'"&amp;" ${CONFIG_DIR}db_data_config.txt; export "&amp;$D$165&amp;"="&amp;""""&amp;INDEX($E$166:$G$169,MATCH("●",INDEX($H$166:$AQ$169,,MATCH($D207,$71:$71,0)-7),0),1)&amp;""";")</f>
        <v/>
      </c>
      <c r="BO207" s="5" t="str">
        <f>IF(INDEX($E$166:$G$169,MATCH("●",INDEX($H$166:$AQ$169,,MATCH($D207,$71:$71,0)-7),0),1)=VLOOKUP($D$165,$AD$9:$AN$20,8,FALSE),"","sed -i "&amp;IF($AK$200="MacOS","'' ","")&amp;"'s#"&amp;$D$165&amp;"="""&amp;INDEX($E$166:$G$169,MATCH("●",INDEX($H$166:$AQ$169,,MATCH($D207,$71:$71,0)-7),0),1)&amp;""""&amp;"#"&amp;$D$165&amp;"="&amp;""""&amp;VLOOKUP($D$165,$AD$9:$AN$20,8,FALSE)&amp;""""&amp;"#g'"&amp;"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7" s="5" t="str">
        <f>IF(VLOOKUP($D$170,$AD$9:$AN$20,8,FALSE)=INDEX($E$171:$G$177,MATCH("●",INDEX($H$171:$AQ$177,,MATCH($D207,$71:$71,0)-7),0),1),"","sed -i "&amp;IF($AK$200="MacOS","'' ","")&amp;"'s#"&amp;$D$170&amp;"="""&amp;VLOOKUP($D$170,$AD$9:$AN$20,8,FALSE)&amp;""""&amp;"#"&amp;$D$170&amp;"="&amp;""""&amp;INDEX($E$171:$G$177,MATCH("●",INDEX($H$171:$AQ$177,,MATCH($D207,$71:$71,0)-7),0),1)&amp;""""&amp;"#g'"&amp;" ${CONFIG_DIR}db_data_config.txt; export "&amp;$D$170&amp;"="&amp;""""&amp;INDEX($E$171:$G$177,MATCH("●",INDEX($H$171:$AQ$177,,MATCH($D207,$71:$71,0)-7),0),1)&amp;""";")</f>
        <v/>
      </c>
      <c r="BQ207" s="5" t="str">
        <f>IF(INDEX($E$171:$G$177,MATCH("●",INDEX($H$171:$AQ$177,,MATCH($D207,$71:$71,0)-7),0),1)=VLOOKUP($D$170,$AD$9:$AN$20,8,FALSE),"","sed -i "&amp;IF($AK$200="MacOS","'' ","")&amp;"'s#"&amp;$D$170&amp;"="""&amp;INDEX($E$171:$G$177,MATCH("●",INDEX($H$171:$AQ$177,,MATCH($D207,$71:$71,0)-7),0),1)&amp;""""&amp;"#"&amp;$D$170&amp;"="&amp;""""&amp;VLOOKUP($D$170,$AD$9:$AN$20,8,FALSE)&amp;""""&amp;"#g'"&amp;"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7" s="5" t="s">
        <v>868</v>
      </c>
    </row>
    <row r="208" spans="3:70" ht="36" customHeight="1">
      <c r="D208" s="166">
        <f t="shared" si="1"/>
        <v>5</v>
      </c>
      <c r="E208" s="167"/>
      <c r="F208" s="167"/>
      <c r="G208" s="168"/>
      <c r="H208" s="46" t="str">
        <f t="shared" ca="1" si="2"/>
        <v>clear; sed -i '' 's#COLUMN_COUNTS="1"#COLUMN_COUNTS="2"#g' ${CONFIG_DIR}db_data_config.txt; export COLUMN_COUNTS="2";sh ./script/db_check_data_validate_config.sh; sed -i '' 's#COLUMN_COUNTS="2"#COLUMN_COUNTS="1"#g' ${CONFIG_DIR}db_data_config.txt; export COLUMN_COUNTS="1";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SUBSTITUTE(INDEX($H$179:$AQ$179, , MATCH($D208, $71:$71, 0)-7),"-","")</f>
        <v>異常</v>
      </c>
      <c r="AF208" s="117"/>
      <c r="AG208" s="118"/>
      <c r="AH208" s="171" t="s">
        <v>873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SUBSTITUTE(TEXT(INDEX($H$182:$AQ$182,1,$D208),"000000"),"-","")</f>
        <v>220106</v>
      </c>
      <c r="AV208" s="5" t="str">
        <f>IF(VLOOKUP($D$76,$AD$9:$AN$20,8,FALSE)=INDEX($E$77:$G$81,MATCH("●",INDEX($H$77:$AQ$81,,MATCH($D208,$71:$71,0)-7),0),1),"","sed -i "&amp;IF($AK$200="MacOS","''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>sed -i '' 's#COLUMN_COUNTS="1"#COLUMN_COUNTS="2"#g' ${CONFIG_DIR}db_data_config.txt; export COLUMN_COUNTS="2";</v>
      </c>
      <c r="AW208" s="5" t="str">
        <f>IF(INDEX($E$77:$G$81,MATCH("●",INDEX($H$77:$AQ$81,,MATCH($D208,$71:$71,0)-7),0),1)=VLOOKUP($D$76,$AD$9:$AN$20,8,FALSE),"","sed -i "&amp;IF($AK$200="MacOS","''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's#COLUMN_COUNTS="2"#COLUMN_COUNTS="1"#g' ${CONFIG_DIR}db_data_config.txt; export COLUMN_COUNTS="1";</v>
      </c>
      <c r="AX208" s="5" t="str">
        <f>IF(VLOOKUP($D$82,$AD$9:$AN$20,8,FALSE)=INDEX($E$83:$G$94,MATCH("●",INDEX($H$83:$AQ$94,,MATCH($D208,$71:$71,0)-7),0),1),"","sed -i "&amp;IF($AK$200="MacOS","''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/>
      </c>
      <c r="AY208" s="5" t="str">
        <f>IF(INDEX($E$83:$G$94,MATCH("●",INDEX($H$83:$AQ$94,,MATCH($D208,$71:$71,0)-7),0),1)=VLOOKUP($D$82,$AD$9:$AN$20,8,FALSE),"","sed -i "&amp;IF($AK$200="MacOS","''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8" s="5" t="str">
        <f>IF(VLOOKUP($D$95,$AD$9:$AN$20,8,FALSE)=INDEX($E$96:$G$122,MATCH("●",INDEX($H$96:$AQ$122,,MATCH($D208,$71:$71,0)-7),0),1),"","sed -i "&amp;IF($AK$200="MacOS","'' ","")&amp;"'s#"&amp;$D$95&amp;"="""&amp;VLOOKUP($D$95,$AD$9:$AN$20,8,FALSE)&amp;""""&amp;"#"&amp;$D$95&amp;"="&amp;""""&amp;INDEX($E$96:$G$122,MATCH("●",INDEX($H$96:$AQ$122,,MATCH($D208,$71:$71,0)-7),0),1)&amp;""""&amp;"#g'"&amp;" ${CONFIG_DIR}db_data_config.txt; export "&amp;$D$95&amp;"="&amp;""""&amp;INDEX($E$96:$G$122,MATCH("●",INDEX($H$96:$AQ$122,,MATCH($D208,$71:$71,0)-7),0),1)&amp;""";")</f>
        <v/>
      </c>
      <c r="BA208" s="5" t="str">
        <f>IF(INDEX($E$96:$G$122,MATCH("●",INDEX($H$96:$AQ$122,,MATCH($D208,$71:$71,0)-7),0),1)=VLOOKUP($D$95,$AD$9:$AN$20,8,FALSE),"","sed -i "&amp;IF($AK$200="MacOS","'' ","")&amp;"'s#"&amp;$D$95&amp;"="""&amp;INDEX($E$96:$G$122,MATCH("●",INDEX($H$96:$AQ$122,,MATCH($D208,$71:$71,0)-7),0),1)&amp;""""&amp;"#"&amp;$D$95&amp;"="&amp;""""&amp;VLOOKUP($D$95,$AD$9:$AN$20,8,FALSE)&amp;""""&amp;"#g'"&amp;"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>IF(VLOOKUP($D$123,$AD$9:$AN$20,8,FALSE)=INDEX($E$124:$G$134,MATCH("●",INDEX($H$124:$AQ$134,,MATCH($D208,$71:$71,0)-7),0),1),"","sed -i "&amp;IF($AK$200="MacOS","'' ","")&amp;"'s#"&amp;$D$123&amp;"="""&amp;VLOOKUP($D$123,$AD$9:$AN$20,8,FALSE)&amp;""""&amp;"#"&amp;$D$123&amp;"="&amp;""""&amp;INDEX($E$124:$G$134,MATCH("●",INDEX($H$124:$AQ$134,,MATCH($D208,$71:$71,0)-7),0),1)&amp;""""&amp;"#g'"&amp;" ${CONFIG_DIR}db_data_config.txt; export "&amp;$D$123&amp;"="&amp;""""&amp;INDEX($E$124:$G$134,MATCH("●",INDEX($H$124:$AQ$134,,MATCH($D208,$71:$71,0)-7),0),1)&amp;""";")</f>
        <v/>
      </c>
      <c r="BC208" s="5" t="str">
        <f>IF(INDEX($E$124:$G$134,MATCH("●",INDEX($H$124:$AQ$134,,MATCH($D208,$71:$71,0)-7),0),1)=VLOOKUP($D$123,$AD$9:$AN$20,8,FALSE),"","sed -i "&amp;IF($AK$200="MacOS","'' ","")&amp;"'s#"&amp;$D$123&amp;"="""&amp;INDEX($E$124:$G$134,MATCH("●",INDEX($H$124:$AQ$134,,MATCH($D208,$71:$71,0)-7),0),1)&amp;""""&amp;"#"&amp;$D$123&amp;"="&amp;""""&amp;VLOOKUP($D$123,$AD$9:$AN$20,8,FALSE)&amp;""""&amp;"#g'"&amp;"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8" s="5" t="str">
        <f>IF(VLOOKUP($D$141,$AD$9:$AN$20,8,FALSE)=INDEX($E$142:$G$146,MATCH("●",INDEX($H$142:$AQ$146,,MATCH($D208,$71:$71,0)-7),0),1),"","sed -i "&amp;IF($AK$200="MacOS","'' ","")&amp;"'s#"&amp;$D$141&amp;"="""&amp;VLOOKUP($D$141,$AD$9:$AN$20,8,FALSE)&amp;""""&amp;"#"&amp;$D$141&amp;"="&amp;""""&amp;INDEX($E$142:$G$146,MATCH("●",INDEX($H$142:$AQ$146,,MATCH($D208,$71:$71,0)-7),0),1)&amp;""""&amp;"#g'"&amp;" ${CONFIG_DIR}db_data_config.txt; export "&amp;$D$141&amp;"="&amp;""""&amp;INDEX($E$142:$G$146,MATCH("●",INDEX($H$142:$AQ$146,,MATCH($D208,$71:$71,0)-7),0),1)&amp;""";")</f>
        <v/>
      </c>
      <c r="BE208" s="5" t="str">
        <f>IF(INDEX($E$142:$G$146,MATCH("●",INDEX($H$142:$AQ$146,,MATCH($D208,$71:$71,0)-7),0),1)=VLOOKUP($D$141,$AD$9:$AN$20,8,FALSE),"","sed -i "&amp;IF($AK$200="MacOS","'' ","")&amp;"'s#"&amp;$D$141&amp;"="""&amp;INDEX($E$142:$G$146,MATCH("●",INDEX($H$142:$AQ$146,,MATCH($D208,$71:$71,0)-7),0),1)&amp;""""&amp;"#"&amp;$D$141&amp;"="&amp;""""&amp;VLOOKUP($D$141,$AD$9:$AN$20,8,FALSE)&amp;""""&amp;"#g'"&amp;"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8" s="5" t="str">
        <f>IF(VLOOKUP($D$147,$AD$9:$AN$20,8,FALSE)=INDEX($E$148:$G$151,MATCH("●",INDEX($H$148:$AQ$151,,MATCH($D208,$71:$71,0)-7),0),1),"","sed -i "&amp;IF($AK$200="MacOS","'' ","")&amp;"'s#"&amp;$D$147&amp;"="""&amp;VLOOKUP($D$147,$AD$9:$AN$20,8,FALSE)&amp;""""&amp;"#"&amp;$D$147&amp;"="&amp;""""&amp;INDEX($E$148:$G$151,MATCH("●",INDEX($H$148:$AQ$151,,MATCH($D208,$71:$71,0)-7),0),1)&amp;""""&amp;"#g'"&amp;" ${CONFIG_DIR}db_data_config.txt; export "&amp;$D$147&amp;"="&amp;""""&amp;INDEX($E$148:$G$151,MATCH("●",INDEX($H$148:$AQ$151,,MATCH($D208,$71:$71,0)-7),0),1)&amp;""";")</f>
        <v/>
      </c>
      <c r="BG208" s="5" t="str">
        <f>IF(INDEX($E$148:$G$151,MATCH("●",INDEX($H$148:$AQ$151,,MATCH($D208,$71:$71,0)-7),0),1)=VLOOKUP($D$147,$AD$9:$AN$20,8,FALSE),"","sed -i "&amp;IF($AK$200="MacOS","'' ","")&amp;"'s#"&amp;$D$147&amp;"="""&amp;INDEX($E$148:$G$151,MATCH("●",INDEX($H$148:$AQ$151,,MATCH($D208,$71:$71,0)-7),0),1)&amp;""""&amp;"#"&amp;$D$147&amp;"="&amp;""""&amp;VLOOKUP($D$147,$AD$9:$AN$20,8,FALSE)&amp;""""&amp;"#g'"&amp;"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8" s="5" t="str">
        <f>IF(VLOOKUP($D$152,$AD$9:$AN$20,8,FALSE)=INDEX($E$153:$G$155,MATCH("●",INDEX($H$153:$AQ$155,,MATCH($D208,$71:$71,0)-7),0),1),"","sed -i "&amp;IF($AK$200="MacOS","'' ","")&amp;"'s#"&amp;$D$152&amp;"="""&amp;VLOOKUP($D$152,$AD$9:$AN$20,8,FALSE)&amp;""""&amp;"#"&amp;$D$152&amp;"="&amp;""""&amp;INDEX($E$153:$G$155,MATCH("●",INDEX($H$153:$AQ$155,,MATCH($D208,$71:$71,0)-7),0),1)&amp;""""&amp;"#g'"&amp;" ${CONFIG_DIR}db_data_config.txt; export "&amp;$D$152&amp;"="&amp;""""&amp;INDEX($E$153:$G$155,MATCH("●",INDEX($H$153:$AQ$155,,MATCH($D208,$71:$71,0)-7),0),1)&amp;""";")</f>
        <v/>
      </c>
      <c r="BI208" s="5" t="str">
        <f>IF(INDEX($E$153:$G$155,MATCH("●",INDEX($H$153:$AQ$155,,MATCH($D208,$71:$71,0)-7),0),1)=VLOOKUP($D$152,$AD$9:$AN$20,8,FALSE),"","sed -i "&amp;IF($AK$200="MacOS","'' ","")&amp;"'s#"&amp;$D$152&amp;"="""&amp;INDEX($E$153:$G$155,MATCH("●",INDEX($H$153:$AQ$155,,MATCH($D208,$71:$71,0)-7),0),1)&amp;""""&amp;"#"&amp;$D$152&amp;"="&amp;""""&amp;VLOOKUP($D$152,$AD$9:$AN$20,8,FALSE)&amp;""""&amp;"#g'"&amp;"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8" s="5" t="str">
        <f>IF(VLOOKUP($D$156,$AD$9:$AN$20,8,FALSE)=INDEX($E$157:$G$160,MATCH("●",INDEX($H$157:$AQ$160,,MATCH($D208,$71:$71,0)-7),0),1),"","sed -i "&amp;IF($AK$200="MacOS","'' ","")&amp;"'s#"&amp;$D$156&amp;"="""&amp;VLOOKUP($D$156,$AD$9:$AN$20,8,FALSE)&amp;""""&amp;"#"&amp;$D$156&amp;"="&amp;""""&amp;INDEX($E$157:$G$160,MATCH("●",INDEX($H$157:$AQ$160,,MATCH($D208,$71:$71,0)-7),0),1)&amp;""""&amp;"#g'"&amp;" ${CONFIG_DIR}db_data_config.txt; export "&amp;$D$156&amp;"="&amp;""""&amp;INDEX($E$157:$G$160,MATCH("●",INDEX($H$157:$AQ$160,,MATCH($D208,$71:$71,0)-7),0),1)&amp;""";")</f>
        <v/>
      </c>
      <c r="BK208" s="5" t="str">
        <f>IF(INDEX($E$157:$G$160,MATCH("●",INDEX($H$157:$AQ$160,,MATCH($D208,$71:$71,0)-7),0),1)=VLOOKUP($D$156,$AD$9:$AN$20,8,FALSE),"","sed -i "&amp;IF($AK$200="MacOS","'' ","")&amp;"'s#"&amp;$D$156&amp;"="""&amp;INDEX($E$157:$G$160,MATCH("●",INDEX($H$157:$AQ$160,,MATCH($D208,$71:$71,0)-7),0),1)&amp;""""&amp;"#"&amp;$D$156&amp;"="&amp;""""&amp;VLOOKUP($D$156,$AD$9:$AN$20,8,FALSE)&amp;""""&amp;"#g'"&amp;"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8" s="5" t="str">
        <f>IF(VLOOKUP($D$161,$AD$9:$AN$20,8,FALSE)=INDEX($E$162:$G$164,MATCH("●",INDEX($H$162:$AQ$164,,MATCH($D208,$71:$71,0)-7),0),1),"","sed -i "&amp;IF($AK$200="MacOS","'' ","")&amp;"'s#"&amp;$D$161&amp;"="""&amp;VLOOKUP($D$161,$AD$9:$AN$20,8,FALSE)&amp;""""&amp;"#"&amp;$D$161&amp;"="&amp;""""&amp;INDEX($E$162:$G$164,MATCH("●",INDEX($H$162:$AQ$164,,MATCH($D208,$71:$71,0)-7),0),1)&amp;""""&amp;"#g'"&amp;" ${CONFIG_DIR}db_data_config.txt; export "&amp;$D$161&amp;"="&amp;""""&amp;INDEX($E$162:$G$164,MATCH("●",INDEX($H$162:$AQ$164,,MATCH($D208,$71:$71,0)-7),0),1)&amp;""";")</f>
        <v/>
      </c>
      <c r="BM208" s="5" t="str">
        <f>IF(INDEX($E$162:$G$164,MATCH("●",INDEX($H$162:$AQ$164,,MATCH($D208,$71:$71,0)-7),0),1)=VLOOKUP($D$161,$AD$9:$AN$20,8,FALSE),"","sed -i "&amp;IF($AK$200="MacOS","'' ","")&amp;"'s#"&amp;$D$161&amp;"="""&amp;INDEX($E$162:$G$164,MATCH("●",INDEX($H$162:$AQ$164,,MATCH($D208,$71:$71,0)-7),0),1)&amp;""""&amp;"#"&amp;$D$161&amp;"="&amp;""""&amp;VLOOKUP($D$161,$AD$9:$AN$20,8,FALSE)&amp;""""&amp;"#g'"&amp;"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8" s="5" t="str">
        <f>IF(VLOOKUP($D$165,$AD$9:$AN$20,8,FALSE)=INDEX($E$166:$G$169,MATCH("●",INDEX($H$166:$AQ$169,,MATCH($D208,$71:$71,0)-7),0),1),"","sed -i "&amp;IF($AK$200="MacOS","'' ","")&amp;"'s#"&amp;$D$165&amp;"="""&amp;VLOOKUP($D$165,$AD$9:$AN$20,8,FALSE)&amp;""""&amp;"#"&amp;$D$165&amp;"="&amp;""""&amp;INDEX($E$166:$G$169,MATCH("●",INDEX($H$166:$AQ$169,,MATCH($D208,$71:$71,0)-7),0),1)&amp;""""&amp;"#g'"&amp;" ${CONFIG_DIR}db_data_config.txt; export "&amp;$D$165&amp;"="&amp;""""&amp;INDEX($E$166:$G$169,MATCH("●",INDEX($H$166:$AQ$169,,MATCH($D208,$71:$71,0)-7),0),1)&amp;""";")</f>
        <v/>
      </c>
      <c r="BO208" s="5" t="str">
        <f>IF(INDEX($E$166:$G$169,MATCH("●",INDEX($H$166:$AQ$169,,MATCH($D208,$71:$71,0)-7),0),1)=VLOOKUP($D$165,$AD$9:$AN$20,8,FALSE),"","sed -i "&amp;IF($AK$200="MacOS","'' ","")&amp;"'s#"&amp;$D$165&amp;"="""&amp;INDEX($E$166:$G$169,MATCH("●",INDEX($H$166:$AQ$169,,MATCH($D208,$71:$71,0)-7),0),1)&amp;""""&amp;"#"&amp;$D$165&amp;"="&amp;""""&amp;VLOOKUP($D$165,$AD$9:$AN$20,8,FALSE)&amp;""""&amp;"#g'"&amp;"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8" s="5" t="str">
        <f>IF(VLOOKUP($D$170,$AD$9:$AN$20,8,FALSE)=INDEX($E$171:$G$177,MATCH("●",INDEX($H$171:$AQ$177,,MATCH($D208,$71:$71,0)-7),0),1),"","sed -i "&amp;IF($AK$200="MacOS","'' ","")&amp;"'s#"&amp;$D$170&amp;"="""&amp;VLOOKUP($D$170,$AD$9:$AN$20,8,FALSE)&amp;""""&amp;"#"&amp;$D$170&amp;"="&amp;""""&amp;INDEX($E$171:$G$177,MATCH("●",INDEX($H$171:$AQ$177,,MATCH($D208,$71:$71,0)-7),0),1)&amp;""""&amp;"#g'"&amp;" ${CONFIG_DIR}db_data_config.txt; export "&amp;$D$170&amp;"="&amp;""""&amp;INDEX($E$171:$G$177,MATCH("●",INDEX($H$171:$AQ$177,,MATCH($D208,$71:$71,0)-7),0),1)&amp;""";")</f>
        <v/>
      </c>
      <c r="BQ208" s="5" t="str">
        <f>IF(INDEX($E$171:$G$177,MATCH("●",INDEX($H$171:$AQ$177,,MATCH($D208,$71:$71,0)-7),0),1)=VLOOKUP($D$170,$AD$9:$AN$20,8,FALSE),"","sed -i "&amp;IF($AK$200="MacOS","'' ","")&amp;"'s#"&amp;$D$170&amp;"="""&amp;INDEX($E$171:$G$177,MATCH("●",INDEX($H$171:$AQ$177,,MATCH($D208,$71:$71,0)-7),0),1)&amp;""""&amp;"#"&amp;$D$170&amp;"="&amp;""""&amp;VLOOKUP($D$170,$AD$9:$AN$20,8,FALSE)&amp;""""&amp;"#g'"&amp;"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8" s="5" t="s">
        <v>868</v>
      </c>
    </row>
    <row r="209" spans="4:70" ht="36" customHeight="1">
      <c r="D209" s="166">
        <f t="shared" si="1"/>
        <v>6</v>
      </c>
      <c r="E209" s="167"/>
      <c r="F209" s="167"/>
      <c r="G209" s="168"/>
      <c r="H209" s="46" t="str">
        <f t="shared" ca="1" si="2"/>
        <v>clear; sed -i '' 's#COLUMN_COUNTS="1"#COLUMN_COUNTS="None"#g' ${CONFIG_DIR}db_data_config.txt; export COLUMN_COUNTS="None";sh ./script/db_check_data_validate_config.sh; sed -i '' 's#COLUMN_COUNTS="None"#COLUMN_COUNTS="1"#g' ${CONFIG_DIR}db_data_config.txt; export COLUMN_COUNTS="1";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116" t="str" cm="1">
        <f t="array" ref="AE209">SUBSTITUTE(INDEX($H$179:$AQ$179, , MATCH($D209, $71:$71, 0)-7),"-","")</f>
        <v>異常</v>
      </c>
      <c r="AF209" s="117"/>
      <c r="AG209" s="118"/>
      <c r="AH209" s="171" t="s">
        <v>874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SUBSTITUTE(TEXT(INDEX($H$182:$AQ$182,1,$D209),"000000"),"-","")</f>
        <v>220102</v>
      </c>
      <c r="AV209" s="5" t="str">
        <f>IF(VLOOKUP($D$76,$AD$9:$AN$20,8,FALSE)=INDEX($E$77:$G$81,MATCH("●",INDEX($H$77:$AQ$81,,MATCH($D209,$71:$71,0)-7),0),1),"","sed -i "&amp;IF($AK$200="MacOS","'' ","")&amp;"'s#"&amp;$D$76&amp;"="""&amp;VLOOKUP($D$76,$AD$9:$AN$20,8,FALSE)&amp;""""&amp;"#"&amp;$D$76&amp;"="&amp;""""&amp;INDEX($E$77:$G$81,MATCH("●",INDEX($H$77:$AQ$81,,MATCH($D209,$71:$71,0)-7),0),1)&amp;""""&amp;"#g'"&amp;" ${CONFIG_DIR}db_data_config.txt; export "&amp;$D$76&amp;"="&amp;""""&amp;INDEX($E$77:$G$81,MATCH("●",INDEX($H$77:$AQ$81,,MATCH($D209,$71:$71,0)-7),0),1)&amp;""";")</f>
        <v>sed -i '' 's#COLUMN_COUNTS="1"#COLUMN_COUNTS="None"#g' ${CONFIG_DIR}db_data_config.txt; export COLUMN_COUNTS="None";</v>
      </c>
      <c r="AW209" s="5" t="str">
        <f>IF(INDEX($E$77:$G$81,MATCH("●",INDEX($H$77:$AQ$81,,MATCH($D209,$71:$71,0)-7),0),1)=VLOOKUP($D$76,$AD$9:$AN$20,8,FALSE),"","sed -i "&amp;IF($AK$200="MacOS","'' ","")&amp;"'s#"&amp;$D$76&amp;"="""&amp;INDEX($E$77:$G$81,MATCH("●",INDEX($H$77:$AQ$81,,MATCH($D209,$71:$71,0)-7),0),1)&amp;""""&amp;"#"&amp;$D$76&amp;"="&amp;""""&amp;VLOOKUP($D$76,$AD$9:$AN$20,8,FALSE)&amp;""""&amp;"#g'"&amp;"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's#COLUMN_COUNTS="None"#COLUMN_COUNTS="1"#g' ${CONFIG_DIR}db_data_config.txt; export COLUMN_COUNTS="1";</v>
      </c>
      <c r="AX209" s="5" t="str">
        <f>IF(VLOOKUP($D$82,$AD$9:$AN$20,8,FALSE)=INDEX($E$83:$G$94,MATCH("●",INDEX($H$83:$AQ$94,,MATCH($D209,$71:$71,0)-7),0),1),"","sed -i "&amp;IF($AK$200="MacOS","'' ","")&amp;"'s#"&amp;$D$82&amp;"="""&amp;VLOOKUP($D$82,$AD$9:$AN$20,8,FALSE)&amp;""""&amp;"#"&amp;$D$82&amp;"="&amp;""""&amp;INDEX($E$83:$G$94,MATCH("●",INDEX($H$83:$AQ$94,,MATCH($D209,$71:$71,0)-7),0),1)&amp;""""&amp;"#g'"&amp;" ${CONFIG_DIR}db_data_config.txt; export "&amp;$D$82&amp;"="&amp;""""&amp;INDEX($E$83:$G$94,MATCH("●",INDEX($H$83:$AQ$94,,MATCH($D209,$71:$71,0)-7),0),1)&amp;""";")</f>
        <v/>
      </c>
      <c r="AY209" s="5" t="str">
        <f>IF(INDEX($E$83:$G$94,MATCH("●",INDEX($H$83:$AQ$94,,MATCH($D209,$71:$71,0)-7),0),1)=VLOOKUP($D$82,$AD$9:$AN$20,8,FALSE),"","sed -i "&amp;IF($AK$200="MacOS","'' ","")&amp;"'s#"&amp;$D$82&amp;"="""&amp;INDEX($E$83:$G$94,MATCH("●",INDEX($H$83:$AQ$94,,MATCH($D209,$71:$71,0)-7),0),1)&amp;""""&amp;"#"&amp;$D$82&amp;"="&amp;""""&amp;VLOOKUP($D$82,$AD$9:$AN$20,8,FALSE)&amp;""""&amp;"#g'"&amp;"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9" s="5" t="str">
        <f>IF(VLOOKUP($D$95,$AD$9:$AN$20,8,FALSE)=INDEX($E$96:$G$122,MATCH("●",INDEX($H$96:$AQ$122,,MATCH($D209,$71:$71,0)-7),0),1),"","sed -i "&amp;IF($AK$200="MacOS","'' ","")&amp;"'s#"&amp;$D$95&amp;"="""&amp;VLOOKUP($D$95,$AD$9:$AN$20,8,FALSE)&amp;""""&amp;"#"&amp;$D$95&amp;"="&amp;""""&amp;INDEX($E$96:$G$122,MATCH("●",INDEX($H$96:$AQ$122,,MATCH($D209,$71:$71,0)-7),0),1)&amp;""""&amp;"#g'"&amp;" ${CONFIG_DIR}db_data_config.txt; export "&amp;$D$95&amp;"="&amp;""""&amp;INDEX($E$96:$G$122,MATCH("●",INDEX($H$96:$AQ$122,,MATCH($D209,$71:$71,0)-7),0),1)&amp;""";")</f>
        <v/>
      </c>
      <c r="BA209" s="5" t="str">
        <f>IF(INDEX($E$96:$G$122,MATCH("●",INDEX($H$96:$AQ$122,,MATCH($D209,$71:$71,0)-7),0),1)=VLOOKUP($D$95,$AD$9:$AN$20,8,FALSE),"","sed -i "&amp;IF($AK$200="MacOS","'' ","")&amp;"'s#"&amp;$D$95&amp;"="""&amp;INDEX($E$96:$G$122,MATCH("●",INDEX($H$96:$AQ$122,,MATCH($D209,$71:$71,0)-7),0),1)&amp;""""&amp;"#"&amp;$D$95&amp;"="&amp;""""&amp;VLOOKUP($D$95,$AD$9:$AN$20,8,FALSE)&amp;""""&amp;"#g'"&amp;"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9" s="5" t="str">
        <f>IF(VLOOKUP($D$123,$AD$9:$AN$20,8,FALSE)=INDEX($E$124:$G$134,MATCH("●",INDEX($H$124:$AQ$134,,MATCH($D209,$71:$71,0)-7),0),1),"","sed -i "&amp;IF($AK$200="MacOS","'' ","")&amp;"'s#"&amp;$D$123&amp;"="""&amp;VLOOKUP($D$123,$AD$9:$AN$20,8,FALSE)&amp;""""&amp;"#"&amp;$D$123&amp;"="&amp;""""&amp;INDEX($E$124:$G$134,MATCH("●",INDEX($H$124:$AQ$134,,MATCH($D209,$71:$71,0)-7),0),1)&amp;""""&amp;"#g'"&amp;" ${CONFIG_DIR}db_data_config.txt; export "&amp;$D$123&amp;"="&amp;""""&amp;INDEX($E$124:$G$134,MATCH("●",INDEX($H$124:$AQ$134,,MATCH($D209,$71:$71,0)-7),0),1)&amp;""";")</f>
        <v/>
      </c>
      <c r="BC209" s="5" t="str">
        <f>IF(INDEX($E$124:$G$134,MATCH("●",INDEX($H$124:$AQ$134,,MATCH($D209,$71:$71,0)-7),0),1)=VLOOKUP($D$123,$AD$9:$AN$20,8,FALSE),"","sed -i "&amp;IF($AK$200="MacOS","'' ","")&amp;"'s#"&amp;$D$123&amp;"="""&amp;INDEX($E$124:$G$134,MATCH("●",INDEX($H$124:$AQ$134,,MATCH($D209,$71:$71,0)-7),0),1)&amp;""""&amp;"#"&amp;$D$123&amp;"="&amp;""""&amp;VLOOKUP($D$123,$AD$9:$AN$20,8,FALSE)&amp;""""&amp;"#g'"&amp;"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9" s="5" t="str">
        <f>IF(VLOOKUP($D$141,$AD$9:$AN$20,8,FALSE)=INDEX($E$142:$G$146,MATCH("●",INDEX($H$142:$AQ$146,,MATCH($D209,$71:$71,0)-7),0),1),"","sed -i "&amp;IF($AK$200="MacOS","'' ","")&amp;"'s#"&amp;$D$141&amp;"="""&amp;VLOOKUP($D$141,$AD$9:$AN$20,8,FALSE)&amp;""""&amp;"#"&amp;$D$141&amp;"="&amp;""""&amp;INDEX($E$142:$G$146,MATCH("●",INDEX($H$142:$AQ$146,,MATCH($D209,$71:$71,0)-7),0),1)&amp;""""&amp;"#g'"&amp;" ${CONFIG_DIR}db_data_config.txt; export "&amp;$D$141&amp;"="&amp;""""&amp;INDEX($E$142:$G$146,MATCH("●",INDEX($H$142:$AQ$146,,MATCH($D209,$71:$71,0)-7),0),1)&amp;""";")</f>
        <v/>
      </c>
      <c r="BE209" s="5" t="str">
        <f>IF(INDEX($E$142:$G$146,MATCH("●",INDEX($H$142:$AQ$146,,MATCH($D209,$71:$71,0)-7),0),1)=VLOOKUP($D$141,$AD$9:$AN$20,8,FALSE),"","sed -i "&amp;IF($AK$200="MacOS","'' ","")&amp;"'s#"&amp;$D$141&amp;"="""&amp;INDEX($E$142:$G$146,MATCH("●",INDEX($H$142:$AQ$146,,MATCH($D209,$71:$71,0)-7),0),1)&amp;""""&amp;"#"&amp;$D$141&amp;"="&amp;""""&amp;VLOOKUP($D$141,$AD$9:$AN$20,8,FALSE)&amp;""""&amp;"#g'"&amp;"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9" s="5" t="str">
        <f>IF(VLOOKUP($D$147,$AD$9:$AN$20,8,FALSE)=INDEX($E$148:$G$151,MATCH("●",INDEX($H$148:$AQ$151,,MATCH($D209,$71:$71,0)-7),0),1),"","sed -i "&amp;IF($AK$200="MacOS","'' ","")&amp;"'s#"&amp;$D$147&amp;"="""&amp;VLOOKUP($D$147,$AD$9:$AN$20,8,FALSE)&amp;""""&amp;"#"&amp;$D$147&amp;"="&amp;""""&amp;INDEX($E$148:$G$151,MATCH("●",INDEX($H$148:$AQ$151,,MATCH($D209,$71:$71,0)-7),0),1)&amp;""""&amp;"#g'"&amp;" ${CONFIG_DIR}db_data_config.txt; export "&amp;$D$147&amp;"="&amp;""""&amp;INDEX($E$148:$G$151,MATCH("●",INDEX($H$148:$AQ$151,,MATCH($D209,$71:$71,0)-7),0),1)&amp;""";")</f>
        <v/>
      </c>
      <c r="BG209" s="5" t="str">
        <f>IF(INDEX($E$148:$G$151,MATCH("●",INDEX($H$148:$AQ$151,,MATCH($D209,$71:$71,0)-7),0),1)=VLOOKUP($D$147,$AD$9:$AN$20,8,FALSE),"","sed -i "&amp;IF($AK$200="MacOS","'' ","")&amp;"'s#"&amp;$D$147&amp;"="""&amp;INDEX($E$148:$G$151,MATCH("●",INDEX($H$148:$AQ$151,,MATCH($D209,$71:$71,0)-7),0),1)&amp;""""&amp;"#"&amp;$D$147&amp;"="&amp;""""&amp;VLOOKUP($D$147,$AD$9:$AN$20,8,FALSE)&amp;""""&amp;"#g'"&amp;"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9" s="5" t="str">
        <f>IF(VLOOKUP($D$152,$AD$9:$AN$20,8,FALSE)=INDEX($E$153:$G$155,MATCH("●",INDEX($H$153:$AQ$155,,MATCH($D209,$71:$71,0)-7),0),1),"","sed -i "&amp;IF($AK$200="MacOS","'' ","")&amp;"'s#"&amp;$D$152&amp;"="""&amp;VLOOKUP($D$152,$AD$9:$AN$20,8,FALSE)&amp;""""&amp;"#"&amp;$D$152&amp;"="&amp;""""&amp;INDEX($E$153:$G$155,MATCH("●",INDEX($H$153:$AQ$155,,MATCH($D209,$71:$71,0)-7),0),1)&amp;""""&amp;"#g'"&amp;" ${CONFIG_DIR}db_data_config.txt; export "&amp;$D$152&amp;"="&amp;""""&amp;INDEX($E$153:$G$155,MATCH("●",INDEX($H$153:$AQ$155,,MATCH($D209,$71:$71,0)-7),0),1)&amp;""";")</f>
        <v/>
      </c>
      <c r="BI209" s="5" t="str">
        <f>IF(INDEX($E$153:$G$155,MATCH("●",INDEX($H$153:$AQ$155,,MATCH($D209,$71:$71,0)-7),0),1)=VLOOKUP($D$152,$AD$9:$AN$20,8,FALSE),"","sed -i "&amp;IF($AK$200="MacOS","'' ","")&amp;"'s#"&amp;$D$152&amp;"="""&amp;INDEX($E$153:$G$155,MATCH("●",INDEX($H$153:$AQ$155,,MATCH($D209,$71:$71,0)-7),0),1)&amp;""""&amp;"#"&amp;$D$152&amp;"="&amp;""""&amp;VLOOKUP($D$152,$AD$9:$AN$20,8,FALSE)&amp;""""&amp;"#g'"&amp;"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9" s="5" t="str">
        <f>IF(VLOOKUP($D$156,$AD$9:$AN$20,8,FALSE)=INDEX($E$157:$G$160,MATCH("●",INDEX($H$157:$AQ$160,,MATCH($D209,$71:$71,0)-7),0),1),"","sed -i "&amp;IF($AK$200="MacOS","'' ","")&amp;"'s#"&amp;$D$156&amp;"="""&amp;VLOOKUP($D$156,$AD$9:$AN$20,8,FALSE)&amp;""""&amp;"#"&amp;$D$156&amp;"="&amp;""""&amp;INDEX($E$157:$G$160,MATCH("●",INDEX($H$157:$AQ$160,,MATCH($D209,$71:$71,0)-7),0),1)&amp;""""&amp;"#g'"&amp;" ${CONFIG_DIR}db_data_config.txt; export "&amp;$D$156&amp;"="&amp;""""&amp;INDEX($E$157:$G$160,MATCH("●",INDEX($H$157:$AQ$160,,MATCH($D209,$71:$71,0)-7),0),1)&amp;""";")</f>
        <v/>
      </c>
      <c r="BK209" s="5" t="str">
        <f>IF(INDEX($E$157:$G$160,MATCH("●",INDEX($H$157:$AQ$160,,MATCH($D209,$71:$71,0)-7),0),1)=VLOOKUP($D$156,$AD$9:$AN$20,8,FALSE),"","sed -i "&amp;IF($AK$200="MacOS","'' ","")&amp;"'s#"&amp;$D$156&amp;"="""&amp;INDEX($E$157:$G$160,MATCH("●",INDEX($H$157:$AQ$160,,MATCH($D209,$71:$71,0)-7),0),1)&amp;""""&amp;"#"&amp;$D$156&amp;"="&amp;""""&amp;VLOOKUP($D$156,$AD$9:$AN$20,8,FALSE)&amp;""""&amp;"#g'"&amp;"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9" s="5" t="str">
        <f>IF(VLOOKUP($D$161,$AD$9:$AN$20,8,FALSE)=INDEX($E$162:$G$164,MATCH("●",INDEX($H$162:$AQ$164,,MATCH($D209,$71:$71,0)-7),0),1),"","sed -i "&amp;IF($AK$200="MacOS","'' ","")&amp;"'s#"&amp;$D$161&amp;"="""&amp;VLOOKUP($D$161,$AD$9:$AN$20,8,FALSE)&amp;""""&amp;"#"&amp;$D$161&amp;"="&amp;""""&amp;INDEX($E$162:$G$164,MATCH("●",INDEX($H$162:$AQ$164,,MATCH($D209,$71:$71,0)-7),0),1)&amp;""""&amp;"#g'"&amp;" ${CONFIG_DIR}db_data_config.txt; export "&amp;$D$161&amp;"="&amp;""""&amp;INDEX($E$162:$G$164,MATCH("●",INDEX($H$162:$AQ$164,,MATCH($D209,$71:$71,0)-7),0),1)&amp;""";")</f>
        <v/>
      </c>
      <c r="BM209" s="5" t="str">
        <f>IF(INDEX($E$162:$G$164,MATCH("●",INDEX($H$162:$AQ$164,,MATCH($D209,$71:$71,0)-7),0),1)=VLOOKUP($D$161,$AD$9:$AN$20,8,FALSE),"","sed -i "&amp;IF($AK$200="MacOS","'' ","")&amp;"'s#"&amp;$D$161&amp;"="""&amp;INDEX($E$162:$G$164,MATCH("●",INDEX($H$162:$AQ$164,,MATCH($D209,$71:$71,0)-7),0),1)&amp;""""&amp;"#"&amp;$D$161&amp;"="&amp;""""&amp;VLOOKUP($D$161,$AD$9:$AN$20,8,FALSE)&amp;""""&amp;"#g'"&amp;"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9" s="5" t="str">
        <f>IF(VLOOKUP($D$165,$AD$9:$AN$20,8,FALSE)=INDEX($E$166:$G$169,MATCH("●",INDEX($H$166:$AQ$169,,MATCH($D209,$71:$71,0)-7),0),1),"","sed -i "&amp;IF($AK$200="MacOS","'' ","")&amp;"'s#"&amp;$D$165&amp;"="""&amp;VLOOKUP($D$165,$AD$9:$AN$20,8,FALSE)&amp;""""&amp;"#"&amp;$D$165&amp;"="&amp;""""&amp;INDEX($E$166:$G$169,MATCH("●",INDEX($H$166:$AQ$169,,MATCH($D209,$71:$71,0)-7),0),1)&amp;""""&amp;"#g'"&amp;" ${CONFIG_DIR}db_data_config.txt; export "&amp;$D$165&amp;"="&amp;""""&amp;INDEX($E$166:$G$169,MATCH("●",INDEX($H$166:$AQ$169,,MATCH($D209,$71:$71,0)-7),0),1)&amp;""";")</f>
        <v/>
      </c>
      <c r="BO209" s="5" t="str">
        <f>IF(INDEX($E$166:$G$169,MATCH("●",INDEX($H$166:$AQ$169,,MATCH($D209,$71:$71,0)-7),0),1)=VLOOKUP($D$165,$AD$9:$AN$20,8,FALSE),"","sed -i "&amp;IF($AK$200="MacOS","'' ","")&amp;"'s#"&amp;$D$165&amp;"="""&amp;INDEX($E$166:$G$169,MATCH("●",INDEX($H$166:$AQ$169,,MATCH($D209,$71:$71,0)-7),0),1)&amp;""""&amp;"#"&amp;$D$165&amp;"="&amp;""""&amp;VLOOKUP($D$165,$AD$9:$AN$20,8,FALSE)&amp;""""&amp;"#g'"&amp;"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9" s="5" t="str">
        <f>IF(VLOOKUP($D$170,$AD$9:$AN$20,8,FALSE)=INDEX($E$171:$G$177,MATCH("●",INDEX($H$171:$AQ$177,,MATCH($D209,$71:$71,0)-7),0),1),"","sed -i "&amp;IF($AK$200="MacOS","'' ","")&amp;"'s#"&amp;$D$170&amp;"="""&amp;VLOOKUP($D$170,$AD$9:$AN$20,8,FALSE)&amp;""""&amp;"#"&amp;$D$170&amp;"="&amp;""""&amp;INDEX($E$171:$G$177,MATCH("●",INDEX($H$171:$AQ$177,,MATCH($D209,$71:$71,0)-7),0),1)&amp;""""&amp;"#g'"&amp;" ${CONFIG_DIR}db_data_config.txt; export "&amp;$D$170&amp;"="&amp;""""&amp;INDEX($E$171:$G$177,MATCH("●",INDEX($H$171:$AQ$177,,MATCH($D209,$71:$71,0)-7),0),1)&amp;""";")</f>
        <v/>
      </c>
      <c r="BQ209" s="5" t="str">
        <f>IF(INDEX($E$171:$G$177,MATCH("●",INDEX($H$171:$AQ$177,,MATCH($D209,$71:$71,0)-7),0),1)=VLOOKUP($D$170,$AD$9:$AN$20,8,FALSE),"","sed -i "&amp;IF($AK$200="MacOS","'' ","")&amp;"'s#"&amp;$D$170&amp;"="""&amp;INDEX($E$171:$G$177,MATCH("●",INDEX($H$171:$AQ$177,,MATCH($D209,$71:$71,0)-7),0),1)&amp;""""&amp;"#"&amp;$D$170&amp;"="&amp;""""&amp;VLOOKUP($D$170,$AD$9:$AN$20,8,FALSE)&amp;""""&amp;"#g'"&amp;"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9" s="5" t="s">
        <v>868</v>
      </c>
    </row>
    <row r="210" spans="4:70" ht="18" customHeight="1">
      <c r="D210" s="166">
        <f t="shared" si="1"/>
        <v>7</v>
      </c>
      <c r="E210" s="167"/>
      <c r="F210" s="167"/>
      <c r="G210" s="168"/>
      <c r="H210" s="46" t="str">
        <f t="shared" ca="1" si="2"/>
        <v>clear; sed -i '' 's#COLUMN_DATA_LENGTH="7"#COLUMN_DATA_LENGTH=""#g' ${CONFIG_DIR}db_data_config.txt; export COLUMN_DATA_LENGTH="";sh ./script/db_check_data_validate_config.sh; sed -i '' 's#COLUMN_DATA_LENGTH=""#COLUMN_DATA_LENGTH="7"#g'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SUBSTITUTE(INDEX($H$179:$AQ$179, , MATCH($D210, $71:$71, 0)-7),"-","")</f>
        <v>異常</v>
      </c>
      <c r="AF210" s="117"/>
      <c r="AG210" s="118"/>
      <c r="AH210" s="171" t="s">
        <v>875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SUBSTITUTE(TEXT(INDEX($H$182:$AQ$182,1,$D210),"000000"),"-","")</f>
        <v>220104</v>
      </c>
      <c r="AV210" s="5" t="str">
        <f>IF(VLOOKUP($D$76,$AD$9:$AN$20,8,FALSE)=INDEX($E$77:$G$81,MATCH("●",INDEX($H$77:$AQ$81,,MATCH($D210,$71:$71,0)-7),0),1),"","sed -i "&amp;IF($AK$200="MacOS","'' ","")&amp;"'s#"&amp;$D$76&amp;"="""&amp;VLOOKUP($D$76,$AD$9:$AN$20,8,FALSE)&amp;""""&amp;"#"&amp;$D$76&amp;"="&amp;""""&amp;INDEX($E$77:$G$81,MATCH("●",INDEX($H$77:$AQ$81,,MATCH($D210,$71:$71,0)-7),0),1)&amp;""""&amp;"#g'"&amp;" ${CONFIG_DIR}db_data_config.txt; export "&amp;$D$76&amp;"="&amp;""""&amp;INDEX($E$77:$G$81,MATCH("●",INDEX($H$77:$AQ$81,,MATCH($D210,$71:$71,0)-7),0),1)&amp;""";")</f>
        <v/>
      </c>
      <c r="AW210" s="5" t="str">
        <f>IF(INDEX($E$77:$G$81,MATCH("●",INDEX($H$77:$AQ$81,,MATCH($D210,$71:$71,0)-7),0),1)=VLOOKUP($D$76,$AD$9:$AN$20,8,FALSE),"","sed -i "&amp;IF($AK$200="MacOS","'' ","")&amp;"'s#"&amp;$D$76&amp;"="""&amp;INDEX($E$77:$G$81,MATCH("●",INDEX($H$77:$AQ$81,,MATCH($D210,$71:$71,0)-7),0),1)&amp;""""&amp;"#"&amp;$D$76&amp;"="&amp;""""&amp;VLOOKUP($D$76,$AD$9:$AN$20,8,FALSE)&amp;""""&amp;"#g'"&amp;"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0" s="5" t="str">
        <f>IF(VLOOKUP($D$82,$AD$9:$AN$20,8,FALSE)=INDEX($E$83:$G$94,MATCH("●",INDEX($H$83:$AQ$94,,MATCH($D210,$71:$71,0)-7),0),1),"","sed -i "&amp;IF($AK$200="MacOS","'' ","")&amp;"'s#"&amp;$D$82&amp;"="""&amp;VLOOKUP($D$82,$AD$9:$AN$20,8,FALSE)&amp;""""&amp;"#"&amp;$D$82&amp;"="&amp;""""&amp;INDEX($E$83:$G$94,MATCH("●",INDEX($H$83:$AQ$94,,MATCH($D210,$71:$71,0)-7),0),1)&amp;""""&amp;"#g'"&amp;" ${CONFIG_DIR}db_data_config.txt; export "&amp;$D$82&amp;"="&amp;""""&amp;INDEX($E$83:$G$94,MATCH("●",INDEX($H$83:$AQ$94,,MATCH($D210,$71:$71,0)-7),0),1)&amp;""";")</f>
        <v/>
      </c>
      <c r="AY210" s="5" t="str">
        <f>IF(INDEX($E$83:$G$94,MATCH("●",INDEX($H$83:$AQ$94,,MATCH($D210,$71:$71,0)-7),0),1)=VLOOKUP($D$82,$AD$9:$AN$20,8,FALSE),"","sed -i "&amp;IF($AK$200="MacOS","'' ","")&amp;"'s#"&amp;$D$82&amp;"="""&amp;INDEX($E$83:$G$94,MATCH("●",INDEX($H$83:$AQ$94,,MATCH($D210,$71:$71,0)-7),0),1)&amp;""""&amp;"#"&amp;$D$82&amp;"="&amp;""""&amp;VLOOKUP($D$82,$AD$9:$AN$20,8,FALSE)&amp;""""&amp;"#g'"&amp;"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0" s="5" t="str">
        <f>IF(VLOOKUP($D$95,$AD$9:$AN$20,8,FALSE)=INDEX($E$96:$G$122,MATCH("●",INDEX($H$96:$AQ$122,,MATCH($D210,$71:$71,0)-7),0),1),"","sed -i "&amp;IF($AK$200="MacOS","'' ","")&amp;"'s#"&amp;$D$95&amp;"="""&amp;VLOOKUP($D$95,$AD$9:$AN$20,8,FALSE)&amp;""""&amp;"#"&amp;$D$95&amp;"="&amp;""""&amp;INDEX($E$96:$G$122,MATCH("●",INDEX($H$96:$AQ$122,,MATCH($D210,$71:$71,0)-7),0),1)&amp;""""&amp;"#g'"&amp;" ${CONFIG_DIR}db_data_config.txt; export "&amp;$D$95&amp;"="&amp;""""&amp;INDEX($E$96:$G$122,MATCH("●",INDEX($H$96:$AQ$122,,MATCH($D210,$71:$71,0)-7),0),1)&amp;""";")</f>
        <v>sed -i '' 's#COLUMN_DATA_LENGTH="7"#COLUMN_DATA_LENGTH="なし"#g' ${CONFIG_DIR}db_data_config.txt; export COLUMN_DATA_LENGTH="なし";</v>
      </c>
      <c r="BA210" s="5" t="str">
        <f>IF(INDEX($E$96:$G$122,MATCH("●",INDEX($H$96:$AQ$122,,MATCH($D210,$71:$71,0)-7),0),1)=VLOOKUP($D$95,$AD$9:$AN$20,8,FALSE),"","sed -i "&amp;IF($AK$200="MacOS","'' ","")&amp;"'s#"&amp;$D$95&amp;"="""&amp;INDEX($E$96:$G$122,MATCH("●",INDEX($H$96:$AQ$122,,MATCH($D210,$71:$71,0)-7),0),1)&amp;""""&amp;"#"&amp;$D$95&amp;"="&amp;""""&amp;VLOOKUP($D$95,$AD$9:$AN$20,8,FALSE)&amp;""""&amp;"#g'"&amp;"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10" s="5" t="str">
        <f>IF(VLOOKUP($D$123,$AD$9:$AN$20,8,FALSE)=INDEX($E$124:$G$134,MATCH("●",INDEX($H$124:$AQ$134,,MATCH($D210,$71:$71,0)-7),0),1),"","sed -i "&amp;IF($AK$200="MacOS","'' ","")&amp;"'s#"&amp;$D$123&amp;"="""&amp;VLOOKUP($D$123,$AD$9:$AN$20,8,FALSE)&amp;""""&amp;"#"&amp;$D$123&amp;"="&amp;""""&amp;INDEX($E$124:$G$134,MATCH("●",INDEX($H$124:$AQ$134,,MATCH($D210,$71:$71,0)-7),0),1)&amp;""""&amp;"#g'"&amp;" ${CONFIG_DIR}db_data_config.txt; export "&amp;$D$123&amp;"="&amp;""""&amp;INDEX($E$124:$G$134,MATCH("●",INDEX($H$124:$AQ$134,,MATCH($D210,$71:$71,0)-7),0),1)&amp;""";")</f>
        <v/>
      </c>
      <c r="BC210" s="5" t="str">
        <f>IF(INDEX($E$124:$G$134,MATCH("●",INDEX($H$124:$AQ$134,,MATCH($D210,$71:$71,0)-7),0),1)=VLOOKUP($D$123,$AD$9:$AN$20,8,FALSE),"","sed -i "&amp;IF($AK$200="MacOS","'' ","")&amp;"'s#"&amp;$D$123&amp;"="""&amp;INDEX($E$124:$G$134,MATCH("●",INDEX($H$124:$AQ$134,,MATCH($D210,$71:$71,0)-7),0),1)&amp;""""&amp;"#"&amp;$D$123&amp;"="&amp;""""&amp;VLOOKUP($D$123,$AD$9:$AN$20,8,FALSE)&amp;""""&amp;"#g'"&amp;"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0" s="5" t="str">
        <f>IF(VLOOKUP($D$141,$AD$9:$AN$20,8,FALSE)=INDEX($E$142:$G$146,MATCH("●",INDEX($H$142:$AQ$146,,MATCH($D210,$71:$71,0)-7),0),1),"","sed -i "&amp;IF($AK$200="MacOS","'' ","")&amp;"'s#"&amp;$D$141&amp;"="""&amp;VLOOKUP($D$141,$AD$9:$AN$20,8,FALSE)&amp;""""&amp;"#"&amp;$D$141&amp;"="&amp;""""&amp;INDEX($E$142:$G$146,MATCH("●",INDEX($H$142:$AQ$146,,MATCH($D210,$71:$71,0)-7),0),1)&amp;""""&amp;"#g'"&amp;" ${CONFIG_DIR}db_data_config.txt; export "&amp;$D$141&amp;"="&amp;""""&amp;INDEX($E$142:$G$146,MATCH("●",INDEX($H$142:$AQ$146,,MATCH($D210,$71:$71,0)-7),0),1)&amp;""";")</f>
        <v/>
      </c>
      <c r="BE210" s="5" t="str">
        <f>IF(INDEX($E$142:$G$146,MATCH("●",INDEX($H$142:$AQ$146,,MATCH($D210,$71:$71,0)-7),0),1)=VLOOKUP($D$141,$AD$9:$AN$20,8,FALSE),"","sed -i "&amp;IF($AK$200="MacOS","'' ","")&amp;"'s#"&amp;$D$141&amp;"="""&amp;INDEX($E$142:$G$146,MATCH("●",INDEX($H$142:$AQ$146,,MATCH($D210,$71:$71,0)-7),0),1)&amp;""""&amp;"#"&amp;$D$141&amp;"="&amp;""""&amp;VLOOKUP($D$141,$AD$9:$AN$20,8,FALSE)&amp;""""&amp;"#g'"&amp;"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0" s="5" t="str">
        <f>IF(VLOOKUP($D$147,$AD$9:$AN$20,8,FALSE)=INDEX($E$148:$G$151,MATCH("●",INDEX($H$148:$AQ$151,,MATCH($D210,$71:$71,0)-7),0),1),"","sed -i "&amp;IF($AK$200="MacOS","'' ","")&amp;"'s#"&amp;$D$147&amp;"="""&amp;VLOOKUP($D$147,$AD$9:$AN$20,8,FALSE)&amp;""""&amp;"#"&amp;$D$147&amp;"="&amp;""""&amp;INDEX($E$148:$G$151,MATCH("●",INDEX($H$148:$AQ$151,,MATCH($D210,$71:$71,0)-7),0),1)&amp;""""&amp;"#g'"&amp;" ${CONFIG_DIR}db_data_config.txt; export "&amp;$D$147&amp;"="&amp;""""&amp;INDEX($E$148:$G$151,MATCH("●",INDEX($H$148:$AQ$151,,MATCH($D210,$71:$71,0)-7),0),1)&amp;""";")</f>
        <v/>
      </c>
      <c r="BG210" s="5" t="str">
        <f>IF(INDEX($E$148:$G$151,MATCH("●",INDEX($H$148:$AQ$151,,MATCH($D210,$71:$71,0)-7),0),1)=VLOOKUP($D$147,$AD$9:$AN$20,8,FALSE),"","sed -i "&amp;IF($AK$200="MacOS","'' ","")&amp;"'s#"&amp;$D$147&amp;"="""&amp;INDEX($E$148:$G$151,MATCH("●",INDEX($H$148:$AQ$151,,MATCH($D210,$71:$71,0)-7),0),1)&amp;""""&amp;"#"&amp;$D$147&amp;"="&amp;""""&amp;VLOOKUP($D$147,$AD$9:$AN$20,8,FALSE)&amp;""""&amp;"#g'"&amp;"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0" s="5" t="str">
        <f>IF(VLOOKUP($D$152,$AD$9:$AN$20,8,FALSE)=INDEX($E$153:$G$155,MATCH("●",INDEX($H$153:$AQ$155,,MATCH($D210,$71:$71,0)-7),0),1),"","sed -i "&amp;IF($AK$200="MacOS","'' ","")&amp;"'s#"&amp;$D$152&amp;"="""&amp;VLOOKUP($D$152,$AD$9:$AN$20,8,FALSE)&amp;""""&amp;"#"&amp;$D$152&amp;"="&amp;""""&amp;INDEX($E$153:$G$155,MATCH("●",INDEX($H$153:$AQ$155,,MATCH($D210,$71:$71,0)-7),0),1)&amp;""""&amp;"#g'"&amp;" ${CONFIG_DIR}db_data_config.txt; export "&amp;$D$152&amp;"="&amp;""""&amp;INDEX($E$153:$G$155,MATCH("●",INDEX($H$153:$AQ$155,,MATCH($D210,$71:$71,0)-7),0),1)&amp;""";")</f>
        <v/>
      </c>
      <c r="BI210" s="5" t="str">
        <f>IF(INDEX($E$153:$G$155,MATCH("●",INDEX($H$153:$AQ$155,,MATCH($D210,$71:$71,0)-7),0),1)=VLOOKUP($D$152,$AD$9:$AN$20,8,FALSE),"","sed -i "&amp;IF($AK$200="MacOS","'' ","")&amp;"'s#"&amp;$D$152&amp;"="""&amp;INDEX($E$153:$G$155,MATCH("●",INDEX($H$153:$AQ$155,,MATCH($D210,$71:$71,0)-7),0),1)&amp;""""&amp;"#"&amp;$D$152&amp;"="&amp;""""&amp;VLOOKUP($D$152,$AD$9:$AN$20,8,FALSE)&amp;""""&amp;"#g'"&amp;"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0" s="5" t="str">
        <f>IF(VLOOKUP($D$156,$AD$9:$AN$20,8,FALSE)=INDEX($E$157:$G$160,MATCH("●",INDEX($H$157:$AQ$160,,MATCH($D210,$71:$71,0)-7),0),1),"","sed -i "&amp;IF($AK$200="MacOS","'' ","")&amp;"'s#"&amp;$D$156&amp;"="""&amp;VLOOKUP($D$156,$AD$9:$AN$20,8,FALSE)&amp;""""&amp;"#"&amp;$D$156&amp;"="&amp;""""&amp;INDEX($E$157:$G$160,MATCH("●",INDEX($H$157:$AQ$160,,MATCH($D210,$71:$71,0)-7),0),1)&amp;""""&amp;"#g'"&amp;" ${CONFIG_DIR}db_data_config.txt; export "&amp;$D$156&amp;"="&amp;""""&amp;INDEX($E$157:$G$160,MATCH("●",INDEX($H$157:$AQ$160,,MATCH($D210,$71:$71,0)-7),0),1)&amp;""";")</f>
        <v/>
      </c>
      <c r="BK210" s="5" t="str">
        <f>IF(INDEX($E$157:$G$160,MATCH("●",INDEX($H$157:$AQ$160,,MATCH($D210,$71:$71,0)-7),0),1)=VLOOKUP($D$156,$AD$9:$AN$20,8,FALSE),"","sed -i "&amp;IF($AK$200="MacOS","'' ","")&amp;"'s#"&amp;$D$156&amp;"="""&amp;INDEX($E$157:$G$160,MATCH("●",INDEX($H$157:$AQ$160,,MATCH($D210,$71:$71,0)-7),0),1)&amp;""""&amp;"#"&amp;$D$156&amp;"="&amp;""""&amp;VLOOKUP($D$156,$AD$9:$AN$20,8,FALSE)&amp;""""&amp;"#g'"&amp;"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0" s="5" t="str">
        <f>IF(VLOOKUP($D$161,$AD$9:$AN$20,8,FALSE)=INDEX($E$162:$G$164,MATCH("●",INDEX($H$162:$AQ$164,,MATCH($D210,$71:$71,0)-7),0),1),"","sed -i "&amp;IF($AK$200="MacOS","'' ","")&amp;"'s#"&amp;$D$161&amp;"="""&amp;VLOOKUP($D$161,$AD$9:$AN$20,8,FALSE)&amp;""""&amp;"#"&amp;$D$161&amp;"="&amp;""""&amp;INDEX($E$162:$G$164,MATCH("●",INDEX($H$162:$AQ$164,,MATCH($D210,$71:$71,0)-7),0),1)&amp;""""&amp;"#g'"&amp;" ${CONFIG_DIR}db_data_config.txt; export "&amp;$D$161&amp;"="&amp;""""&amp;INDEX($E$162:$G$164,MATCH("●",INDEX($H$162:$AQ$164,,MATCH($D210,$71:$71,0)-7),0),1)&amp;""";")</f>
        <v/>
      </c>
      <c r="BM210" s="5" t="str">
        <f>IF(INDEX($E$162:$G$164,MATCH("●",INDEX($H$162:$AQ$164,,MATCH($D210,$71:$71,0)-7),0),1)=VLOOKUP($D$161,$AD$9:$AN$20,8,FALSE),"","sed -i "&amp;IF($AK$200="MacOS","'' ","")&amp;"'s#"&amp;$D$161&amp;"="""&amp;INDEX($E$162:$G$164,MATCH("●",INDEX($H$162:$AQ$164,,MATCH($D210,$71:$71,0)-7),0),1)&amp;""""&amp;"#"&amp;$D$161&amp;"="&amp;""""&amp;VLOOKUP($D$161,$AD$9:$AN$20,8,FALSE)&amp;""""&amp;"#g'"&amp;"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0" s="5" t="str">
        <f>IF(VLOOKUP($D$165,$AD$9:$AN$20,8,FALSE)=INDEX($E$166:$G$169,MATCH("●",INDEX($H$166:$AQ$169,,MATCH($D210,$71:$71,0)-7),0),1),"","sed -i "&amp;IF($AK$200="MacOS","'' ","")&amp;"'s#"&amp;$D$165&amp;"="""&amp;VLOOKUP($D$165,$AD$9:$AN$20,8,FALSE)&amp;""""&amp;"#"&amp;$D$165&amp;"="&amp;""""&amp;INDEX($E$166:$G$169,MATCH("●",INDEX($H$166:$AQ$169,,MATCH($D210,$71:$71,0)-7),0),1)&amp;""""&amp;"#g'"&amp;" ${CONFIG_DIR}db_data_config.txt; export "&amp;$D$165&amp;"="&amp;""""&amp;INDEX($E$166:$G$169,MATCH("●",INDEX($H$166:$AQ$169,,MATCH($D210,$71:$71,0)-7),0),1)&amp;""";")</f>
        <v/>
      </c>
      <c r="BO210" s="5" t="str">
        <f>IF(INDEX($E$166:$G$169,MATCH("●",INDEX($H$166:$AQ$169,,MATCH($D210,$71:$71,0)-7),0),1)=VLOOKUP($D$165,$AD$9:$AN$20,8,FALSE),"","sed -i "&amp;IF($AK$200="MacOS","'' ","")&amp;"'s#"&amp;$D$165&amp;"="""&amp;INDEX($E$166:$G$169,MATCH("●",INDEX($H$166:$AQ$169,,MATCH($D210,$71:$71,0)-7),0),1)&amp;""""&amp;"#"&amp;$D$165&amp;"="&amp;""""&amp;VLOOKUP($D$165,$AD$9:$AN$20,8,FALSE)&amp;""""&amp;"#g'"&amp;"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0" s="5" t="str">
        <f>IF(VLOOKUP($D$170,$AD$9:$AN$20,8,FALSE)=INDEX($E$171:$G$177,MATCH("●",INDEX($H$171:$AQ$177,,MATCH($D210,$71:$71,0)-7),0),1),"","sed -i "&amp;IF($AK$200="MacOS","'' ","")&amp;"'s#"&amp;$D$170&amp;"="""&amp;VLOOKUP($D$170,$AD$9:$AN$20,8,FALSE)&amp;""""&amp;"#"&amp;$D$170&amp;"="&amp;""""&amp;INDEX($E$171:$G$177,MATCH("●",INDEX($H$171:$AQ$177,,MATCH($D210,$71:$71,0)-7),0),1)&amp;""""&amp;"#g'"&amp;" ${CONFIG_DIR}db_data_config.txt; export "&amp;$D$170&amp;"="&amp;""""&amp;INDEX($E$171:$G$177,MATCH("●",INDEX($H$171:$AQ$177,,MATCH($D210,$71:$71,0)-7),0),1)&amp;""";")</f>
        <v/>
      </c>
      <c r="BQ210" s="5" t="str">
        <f>IF(INDEX($E$171:$G$177,MATCH("●",INDEX($H$171:$AQ$177,,MATCH($D210,$71:$71,0)-7),0),1)=VLOOKUP($D$170,$AD$9:$AN$20,8,FALSE),"","sed -i "&amp;IF($AK$200="MacOS","'' ","")&amp;"'s#"&amp;$D$170&amp;"="""&amp;INDEX($E$171:$G$177,MATCH("●",INDEX($H$171:$AQ$177,,MATCH($D210,$71:$71,0)-7),0),1)&amp;""""&amp;"#"&amp;$D$170&amp;"="&amp;""""&amp;VLOOKUP($D$170,$AD$9:$AN$20,8,FALSE)&amp;""""&amp;"#g'"&amp;"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0" s="5" t="s">
        <v>868</v>
      </c>
    </row>
    <row r="211" spans="4:70" ht="18" customHeight="1">
      <c r="D211" s="166">
        <f t="shared" si="1"/>
        <v>8</v>
      </c>
      <c r="E211" s="167"/>
      <c r="F211" s="167"/>
      <c r="G211" s="168"/>
      <c r="H211" s="46" t="str">
        <f t="shared" ca="1" si="2"/>
        <v>clear; sed -i '' 's#COLUMN_DATA_LENGTH="7"#COLUMN_DATA_LENGTH="0"#g' ${CONFIG_DIR}db_data_config.txt; export COLUMN_DATA_LENGTH="0";sh ./script/db_check_data_validate_config.sh; sed -i '' 's#COLUMN_DATA_LENGTH="0"#COLUMN_DATA_LENGTH="7"#g'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SUBSTITUTE(INDEX($H$179:$AQ$179, , MATCH($D211, $71:$71, 0)-7),"-","")</f>
        <v>異常</v>
      </c>
      <c r="AF211" s="117"/>
      <c r="AG211" s="118"/>
      <c r="AH211" s="171" t="s">
        <v>876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SUBSTITUTE(TEXT(INDEX($H$182:$AQ$182,1,$D211),"000000"),"-","")</f>
        <v>220137</v>
      </c>
      <c r="AV211" s="5" t="str">
        <f>IF(VLOOKUP($D$76,$AD$9:$AN$20,8,FALSE)=INDEX($E$77:$G$81,MATCH("●",INDEX($H$77:$AQ$81,,MATCH($D211,$71:$71,0)-7),0),1),"","sed -i "&amp;IF($AK$200="MacOS","'' ","")&amp;"'s#"&amp;$D$76&amp;"="""&amp;VLOOKUP($D$76,$AD$9:$AN$20,8,FALSE)&amp;""""&amp;"#"&amp;$D$76&amp;"="&amp;""""&amp;INDEX($E$77:$G$81,MATCH("●",INDEX($H$77:$AQ$81,,MATCH($D211,$71:$71,0)-7),0),1)&amp;""""&amp;"#g'"&amp;" ${CONFIG_DIR}db_data_config.txt; export "&amp;$D$76&amp;"="&amp;""""&amp;INDEX($E$77:$G$81,MATCH("●",INDEX($H$77:$AQ$81,,MATCH($D211,$71:$71,0)-7),0),1)&amp;""";")</f>
        <v/>
      </c>
      <c r="AW211" s="5" t="str">
        <f>IF(INDEX($E$77:$G$81,MATCH("●",INDEX($H$77:$AQ$81,,MATCH($D211,$71:$71,0)-7),0),1)=VLOOKUP($D$76,$AD$9:$AN$20,8,FALSE),"","sed -i "&amp;IF($AK$200="MacOS","'' ","")&amp;"'s#"&amp;$D$76&amp;"="""&amp;INDEX($E$77:$G$81,MATCH("●",INDEX($H$77:$AQ$81,,MATCH($D211,$71:$71,0)-7),0),1)&amp;""""&amp;"#"&amp;$D$76&amp;"="&amp;""""&amp;VLOOKUP($D$76,$AD$9:$AN$20,8,FALSE)&amp;""""&amp;"#g'"&amp;"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1" s="5" t="str">
        <f>IF(VLOOKUP($D$82,$AD$9:$AN$20,8,FALSE)=INDEX($E$83:$G$94,MATCH("●",INDEX($H$83:$AQ$94,,MATCH($D211,$71:$71,0)-7),0),1),"","sed -i "&amp;IF($AK$200="MacOS","'' ","")&amp;"'s#"&amp;$D$82&amp;"="""&amp;VLOOKUP($D$82,$AD$9:$AN$20,8,FALSE)&amp;""""&amp;"#"&amp;$D$82&amp;"="&amp;""""&amp;INDEX($E$83:$G$94,MATCH("●",INDEX($H$83:$AQ$94,,MATCH($D211,$71:$71,0)-7),0),1)&amp;""""&amp;"#g'"&amp;" ${CONFIG_DIR}db_data_config.txt; export "&amp;$D$82&amp;"="&amp;""""&amp;INDEX($E$83:$G$94,MATCH("●",INDEX($H$83:$AQ$94,,MATCH($D211,$71:$71,0)-7),0),1)&amp;""";")</f>
        <v/>
      </c>
      <c r="AY211" s="5" t="str">
        <f>IF(INDEX($E$83:$G$94,MATCH("●",INDEX($H$83:$AQ$94,,MATCH($D211,$71:$71,0)-7),0),1)=VLOOKUP($D$82,$AD$9:$AN$20,8,FALSE),"","sed -i "&amp;IF($AK$200="MacOS","'' ","")&amp;"'s#"&amp;$D$82&amp;"="""&amp;INDEX($E$83:$G$94,MATCH("●",INDEX($H$83:$AQ$94,,MATCH($D211,$71:$71,0)-7),0),1)&amp;""""&amp;"#"&amp;$D$82&amp;"="&amp;""""&amp;VLOOKUP($D$82,$AD$9:$AN$20,8,FALSE)&amp;""""&amp;"#g'"&amp;"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1" s="5" t="str">
        <f>IF(VLOOKUP($D$95,$AD$9:$AN$20,8,FALSE)=INDEX($E$96:$G$122,MATCH("●",INDEX($H$96:$AQ$122,,MATCH($D211,$71:$71,0)-7),0),1),"","sed -i "&amp;IF($AK$200="MacOS","'' ","")&amp;"'s#"&amp;$D$95&amp;"="""&amp;VLOOKUP($D$95,$AD$9:$AN$20,8,FALSE)&amp;""""&amp;"#"&amp;$D$95&amp;"="&amp;""""&amp;INDEX($E$96:$G$122,MATCH("●",INDEX($H$96:$AQ$122,,MATCH($D211,$71:$71,0)-7),0),1)&amp;""""&amp;"#g'"&amp;" ${CONFIG_DIR}db_data_config.txt; export "&amp;$D$95&amp;"="&amp;""""&amp;INDEX($E$96:$G$122,MATCH("●",INDEX($H$96:$AQ$122,,MATCH($D211,$71:$71,0)-7),0),1)&amp;""";")</f>
        <v>sed -i '' 's#COLUMN_DATA_LENGTH="7"#COLUMN_DATA_LENGTH="0"#g' ${CONFIG_DIR}db_data_config.txt; export COLUMN_DATA_LENGTH="0";</v>
      </c>
      <c r="BA211" s="5" t="str">
        <f>IF(INDEX($E$96:$G$122,MATCH("●",INDEX($H$96:$AQ$122,,MATCH($D211,$71:$71,0)-7),0),1)=VLOOKUP($D$95,$AD$9:$AN$20,8,FALSE),"","sed -i "&amp;IF($AK$200="MacOS","'' ","")&amp;"'s#"&amp;$D$95&amp;"="""&amp;INDEX($E$96:$G$122,MATCH("●",INDEX($H$96:$AQ$122,,MATCH($D211,$71:$71,0)-7),0),1)&amp;""""&amp;"#"&amp;$D$95&amp;"="&amp;""""&amp;VLOOKUP($D$95,$AD$9:$AN$20,8,FALSE)&amp;""""&amp;"#g'"&amp;"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11" s="5" t="str">
        <f>IF(VLOOKUP($D$123,$AD$9:$AN$20,8,FALSE)=INDEX($E$124:$G$134,MATCH("●",INDEX($H$124:$AQ$134,,MATCH($D211,$71:$71,0)-7),0),1),"","sed -i "&amp;IF($AK$200="MacOS","'' ","")&amp;"'s#"&amp;$D$123&amp;"="""&amp;VLOOKUP($D$123,$AD$9:$AN$20,8,FALSE)&amp;""""&amp;"#"&amp;$D$123&amp;"="&amp;""""&amp;INDEX($E$124:$G$134,MATCH("●",INDEX($H$124:$AQ$134,,MATCH($D211,$71:$71,0)-7),0),1)&amp;""""&amp;"#g'"&amp;" ${CONFIG_DIR}db_data_config.txt; export "&amp;$D$123&amp;"="&amp;""""&amp;INDEX($E$124:$G$134,MATCH("●",INDEX($H$124:$AQ$134,,MATCH($D211,$71:$71,0)-7),0),1)&amp;""";")</f>
        <v/>
      </c>
      <c r="BC211" s="5" t="str">
        <f>IF(INDEX($E$124:$G$134,MATCH("●",INDEX($H$124:$AQ$134,,MATCH($D211,$71:$71,0)-7),0),1)=VLOOKUP($D$123,$AD$9:$AN$20,8,FALSE),"","sed -i "&amp;IF($AK$200="MacOS","'' ","")&amp;"'s#"&amp;$D$123&amp;"="""&amp;INDEX($E$124:$G$134,MATCH("●",INDEX($H$124:$AQ$134,,MATCH($D211,$71:$71,0)-7),0),1)&amp;""""&amp;"#"&amp;$D$123&amp;"="&amp;""""&amp;VLOOKUP($D$123,$AD$9:$AN$20,8,FALSE)&amp;""""&amp;"#g'"&amp;"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1" s="5" t="str">
        <f>IF(VLOOKUP($D$141,$AD$9:$AN$20,8,FALSE)=INDEX($E$142:$G$146,MATCH("●",INDEX($H$142:$AQ$146,,MATCH($D211,$71:$71,0)-7),0),1),"","sed -i "&amp;IF($AK$200="MacOS","'' ","")&amp;"'s#"&amp;$D$141&amp;"="""&amp;VLOOKUP($D$141,$AD$9:$AN$20,8,FALSE)&amp;""""&amp;"#"&amp;$D$141&amp;"="&amp;""""&amp;INDEX($E$142:$G$146,MATCH("●",INDEX($H$142:$AQ$146,,MATCH($D211,$71:$71,0)-7),0),1)&amp;""""&amp;"#g'"&amp;" ${CONFIG_DIR}db_data_config.txt; export "&amp;$D$141&amp;"="&amp;""""&amp;INDEX($E$142:$G$146,MATCH("●",INDEX($H$142:$AQ$146,,MATCH($D211,$71:$71,0)-7),0),1)&amp;""";")</f>
        <v/>
      </c>
      <c r="BE211" s="5" t="str">
        <f>IF(INDEX($E$142:$G$146,MATCH("●",INDEX($H$142:$AQ$146,,MATCH($D211,$71:$71,0)-7),0),1)=VLOOKUP($D$141,$AD$9:$AN$20,8,FALSE),"","sed -i "&amp;IF($AK$200="MacOS","'' ","")&amp;"'s#"&amp;$D$141&amp;"="""&amp;INDEX($E$142:$G$146,MATCH("●",INDEX($H$142:$AQ$146,,MATCH($D211,$71:$71,0)-7),0),1)&amp;""""&amp;"#"&amp;$D$141&amp;"="&amp;""""&amp;VLOOKUP($D$141,$AD$9:$AN$20,8,FALSE)&amp;""""&amp;"#g'"&amp;"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1" s="5" t="str">
        <f>IF(VLOOKUP($D$147,$AD$9:$AN$20,8,FALSE)=INDEX($E$148:$G$151,MATCH("●",INDEX($H$148:$AQ$151,,MATCH($D211,$71:$71,0)-7),0),1),"","sed -i "&amp;IF($AK$200="MacOS","'' ","")&amp;"'s#"&amp;$D$147&amp;"="""&amp;VLOOKUP($D$147,$AD$9:$AN$20,8,FALSE)&amp;""""&amp;"#"&amp;$D$147&amp;"="&amp;""""&amp;INDEX($E$148:$G$151,MATCH("●",INDEX($H$148:$AQ$151,,MATCH($D211,$71:$71,0)-7),0),1)&amp;""""&amp;"#g'"&amp;" ${CONFIG_DIR}db_data_config.txt; export "&amp;$D$147&amp;"="&amp;""""&amp;INDEX($E$148:$G$151,MATCH("●",INDEX($H$148:$AQ$151,,MATCH($D211,$71:$71,0)-7),0),1)&amp;""";")</f>
        <v/>
      </c>
      <c r="BG211" s="5" t="str">
        <f>IF(INDEX($E$148:$G$151,MATCH("●",INDEX($H$148:$AQ$151,,MATCH($D211,$71:$71,0)-7),0),1)=VLOOKUP($D$147,$AD$9:$AN$20,8,FALSE),"","sed -i "&amp;IF($AK$200="MacOS","'' ","")&amp;"'s#"&amp;$D$147&amp;"="""&amp;INDEX($E$148:$G$151,MATCH("●",INDEX($H$148:$AQ$151,,MATCH($D211,$71:$71,0)-7),0),1)&amp;""""&amp;"#"&amp;$D$147&amp;"="&amp;""""&amp;VLOOKUP($D$147,$AD$9:$AN$20,8,FALSE)&amp;""""&amp;"#g'"&amp;"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1" s="5" t="str">
        <f>IF(VLOOKUP($D$152,$AD$9:$AN$20,8,FALSE)=INDEX($E$153:$G$155,MATCH("●",INDEX($H$153:$AQ$155,,MATCH($D211,$71:$71,0)-7),0),1),"","sed -i "&amp;IF($AK$200="MacOS","'' ","")&amp;"'s#"&amp;$D$152&amp;"="""&amp;VLOOKUP($D$152,$AD$9:$AN$20,8,FALSE)&amp;""""&amp;"#"&amp;$D$152&amp;"="&amp;""""&amp;INDEX($E$153:$G$155,MATCH("●",INDEX($H$153:$AQ$155,,MATCH($D211,$71:$71,0)-7),0),1)&amp;""""&amp;"#g'"&amp;" ${CONFIG_DIR}db_data_config.txt; export "&amp;$D$152&amp;"="&amp;""""&amp;INDEX($E$153:$G$155,MATCH("●",INDEX($H$153:$AQ$155,,MATCH($D211,$71:$71,0)-7),0),1)&amp;""";")</f>
        <v/>
      </c>
      <c r="BI211" s="5" t="str">
        <f>IF(INDEX($E$153:$G$155,MATCH("●",INDEX($H$153:$AQ$155,,MATCH($D211,$71:$71,0)-7),0),1)=VLOOKUP($D$152,$AD$9:$AN$20,8,FALSE),"","sed -i "&amp;IF($AK$200="MacOS","'' ","")&amp;"'s#"&amp;$D$152&amp;"="""&amp;INDEX($E$153:$G$155,MATCH("●",INDEX($H$153:$AQ$155,,MATCH($D211,$71:$71,0)-7),0),1)&amp;""""&amp;"#"&amp;$D$152&amp;"="&amp;""""&amp;VLOOKUP($D$152,$AD$9:$AN$20,8,FALSE)&amp;""""&amp;"#g'"&amp;"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1" s="5" t="str">
        <f>IF(VLOOKUP($D$156,$AD$9:$AN$20,8,FALSE)=INDEX($E$157:$G$160,MATCH("●",INDEX($H$157:$AQ$160,,MATCH($D211,$71:$71,0)-7),0),1),"","sed -i "&amp;IF($AK$200="MacOS","'' ","")&amp;"'s#"&amp;$D$156&amp;"="""&amp;VLOOKUP($D$156,$AD$9:$AN$20,8,FALSE)&amp;""""&amp;"#"&amp;$D$156&amp;"="&amp;""""&amp;INDEX($E$157:$G$160,MATCH("●",INDEX($H$157:$AQ$160,,MATCH($D211,$71:$71,0)-7),0),1)&amp;""""&amp;"#g'"&amp;" ${CONFIG_DIR}db_data_config.txt; export "&amp;$D$156&amp;"="&amp;""""&amp;INDEX($E$157:$G$160,MATCH("●",INDEX($H$157:$AQ$160,,MATCH($D211,$71:$71,0)-7),0),1)&amp;""";")</f>
        <v/>
      </c>
      <c r="BK211" s="5" t="str">
        <f>IF(INDEX($E$157:$G$160,MATCH("●",INDEX($H$157:$AQ$160,,MATCH($D211,$71:$71,0)-7),0),1)=VLOOKUP($D$156,$AD$9:$AN$20,8,FALSE),"","sed -i "&amp;IF($AK$200="MacOS","'' ","")&amp;"'s#"&amp;$D$156&amp;"="""&amp;INDEX($E$157:$G$160,MATCH("●",INDEX($H$157:$AQ$160,,MATCH($D211,$71:$71,0)-7),0),1)&amp;""""&amp;"#"&amp;$D$156&amp;"="&amp;""""&amp;VLOOKUP($D$156,$AD$9:$AN$20,8,FALSE)&amp;""""&amp;"#g'"&amp;"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1" s="5" t="str">
        <f>IF(VLOOKUP($D$161,$AD$9:$AN$20,8,FALSE)=INDEX($E$162:$G$164,MATCH("●",INDEX($H$162:$AQ$164,,MATCH($D211,$71:$71,0)-7),0),1),"","sed -i "&amp;IF($AK$200="MacOS","'' ","")&amp;"'s#"&amp;$D$161&amp;"="""&amp;VLOOKUP($D$161,$AD$9:$AN$20,8,FALSE)&amp;""""&amp;"#"&amp;$D$161&amp;"="&amp;""""&amp;INDEX($E$162:$G$164,MATCH("●",INDEX($H$162:$AQ$164,,MATCH($D211,$71:$71,0)-7),0),1)&amp;""""&amp;"#g'"&amp;" ${CONFIG_DIR}db_data_config.txt; export "&amp;$D$161&amp;"="&amp;""""&amp;INDEX($E$162:$G$164,MATCH("●",INDEX($H$162:$AQ$164,,MATCH($D211,$71:$71,0)-7),0),1)&amp;""";")</f>
        <v/>
      </c>
      <c r="BM211" s="5" t="str">
        <f>IF(INDEX($E$162:$G$164,MATCH("●",INDEX($H$162:$AQ$164,,MATCH($D211,$71:$71,0)-7),0),1)=VLOOKUP($D$161,$AD$9:$AN$20,8,FALSE),"","sed -i "&amp;IF($AK$200="MacOS","'' ","")&amp;"'s#"&amp;$D$161&amp;"="""&amp;INDEX($E$162:$G$164,MATCH("●",INDEX($H$162:$AQ$164,,MATCH($D211,$71:$71,0)-7),0),1)&amp;""""&amp;"#"&amp;$D$161&amp;"="&amp;""""&amp;VLOOKUP($D$161,$AD$9:$AN$20,8,FALSE)&amp;""""&amp;"#g'"&amp;"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1" s="5" t="str">
        <f>IF(VLOOKUP($D$165,$AD$9:$AN$20,8,FALSE)=INDEX($E$166:$G$169,MATCH("●",INDEX($H$166:$AQ$169,,MATCH($D211,$71:$71,0)-7),0),1),"","sed -i "&amp;IF($AK$200="MacOS","'' ","")&amp;"'s#"&amp;$D$165&amp;"="""&amp;VLOOKUP($D$165,$AD$9:$AN$20,8,FALSE)&amp;""""&amp;"#"&amp;$D$165&amp;"="&amp;""""&amp;INDEX($E$166:$G$169,MATCH("●",INDEX($H$166:$AQ$169,,MATCH($D211,$71:$71,0)-7),0),1)&amp;""""&amp;"#g'"&amp;" ${CONFIG_DIR}db_data_config.txt; export "&amp;$D$165&amp;"="&amp;""""&amp;INDEX($E$166:$G$169,MATCH("●",INDEX($H$166:$AQ$169,,MATCH($D211,$71:$71,0)-7),0),1)&amp;""";")</f>
        <v/>
      </c>
      <c r="BO211" s="5" t="str">
        <f>IF(INDEX($E$166:$G$169,MATCH("●",INDEX($H$166:$AQ$169,,MATCH($D211,$71:$71,0)-7),0),1)=VLOOKUP($D$165,$AD$9:$AN$20,8,FALSE),"","sed -i "&amp;IF($AK$200="MacOS","'' ","")&amp;"'s#"&amp;$D$165&amp;"="""&amp;INDEX($E$166:$G$169,MATCH("●",INDEX($H$166:$AQ$169,,MATCH($D211,$71:$71,0)-7),0),1)&amp;""""&amp;"#"&amp;$D$165&amp;"="&amp;""""&amp;VLOOKUP($D$165,$AD$9:$AN$20,8,FALSE)&amp;""""&amp;"#g'"&amp;"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1" s="5" t="str">
        <f>IF(VLOOKUP($D$170,$AD$9:$AN$20,8,FALSE)=INDEX($E$171:$G$177,MATCH("●",INDEX($H$171:$AQ$177,,MATCH($D211,$71:$71,0)-7),0),1),"","sed -i "&amp;IF($AK$200="MacOS","'' ","")&amp;"'s#"&amp;$D$170&amp;"="""&amp;VLOOKUP($D$170,$AD$9:$AN$20,8,FALSE)&amp;""""&amp;"#"&amp;$D$170&amp;"="&amp;""""&amp;INDEX($E$171:$G$177,MATCH("●",INDEX($H$171:$AQ$177,,MATCH($D211,$71:$71,0)-7),0),1)&amp;""""&amp;"#g'"&amp;" ${CONFIG_DIR}db_data_config.txt; export "&amp;$D$170&amp;"="&amp;""""&amp;INDEX($E$171:$G$177,MATCH("●",INDEX($H$171:$AQ$177,,MATCH($D211,$71:$71,0)-7),0),1)&amp;""";")</f>
        <v/>
      </c>
      <c r="BQ211" s="5" t="str">
        <f>IF(INDEX($E$171:$G$177,MATCH("●",INDEX($H$171:$AQ$177,,MATCH($D211,$71:$71,0)-7),0),1)=VLOOKUP($D$170,$AD$9:$AN$20,8,FALSE),"","sed -i "&amp;IF($AK$200="MacOS","'' ","")&amp;"'s#"&amp;$D$170&amp;"="""&amp;INDEX($E$171:$G$177,MATCH("●",INDEX($H$171:$AQ$177,,MATCH($D211,$71:$71,0)-7),0),1)&amp;""""&amp;"#"&amp;$D$170&amp;"="&amp;""""&amp;VLOOKUP($D$170,$AD$9:$AN$20,8,FALSE)&amp;""""&amp;"#g'"&amp;"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1" s="5" t="s">
        <v>868</v>
      </c>
    </row>
    <row r="212" spans="4:70" ht="36" customHeight="1">
      <c r="D212" s="166">
        <f t="shared" si="1"/>
        <v>9</v>
      </c>
      <c r="E212" s="167"/>
      <c r="F212" s="167"/>
      <c r="G212" s="168"/>
      <c r="H212" s="46" t="str">
        <f t="shared" ca="1" si="2"/>
        <v>clear; sed -i '' 's#COLUMN_DATA_LENGTH="7"#COLUMN_DATA_LENGTH="38.7"#g' ${CONFIG_DIR}db_data_config.txt; export COLUMN_DATA_LENGTH="38.7";sh ./script/db_check_data_validate_config.sh; sed -i '' 's#COLUMN_DATA_LENGTH="38.7"#COLUMN_DATA_LENGTH="7"#g'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SUBSTITUTE(INDEX($H$179:$AQ$179, , MATCH($D212, $71:$71, 0)-7),"-","")</f>
        <v>異常</v>
      </c>
      <c r="AF212" s="117"/>
      <c r="AG212" s="118"/>
      <c r="AH212" s="171" t="s">
        <v>877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SUBSTITUTE(TEXT(INDEX($H$182:$AQ$182,1,$D212),"000000"),"-","")</f>
        <v>220127</v>
      </c>
      <c r="AV212" s="5" t="str">
        <f>IF(VLOOKUP($D$76,$AD$9:$AN$20,8,FALSE)=INDEX($E$77:$G$81,MATCH("●",INDEX($H$77:$AQ$81,,MATCH($D212,$71:$71,0)-7),0),1),"","sed -i "&amp;IF($AK$200="MacOS","'' ","")&amp;"'s#"&amp;$D$76&amp;"="""&amp;VLOOKUP($D$76,$AD$9:$AN$20,8,FALSE)&amp;""""&amp;"#"&amp;$D$76&amp;"="&amp;""""&amp;INDEX($E$77:$G$81,MATCH("●",INDEX($H$77:$AQ$81,,MATCH($D212,$71:$71,0)-7),0),1)&amp;""""&amp;"#g'"&amp;" ${CONFIG_DIR}db_data_config.txt; export "&amp;$D$76&amp;"="&amp;""""&amp;INDEX($E$77:$G$81,MATCH("●",INDEX($H$77:$AQ$81,,MATCH($D212,$71:$71,0)-7),0),1)&amp;""";")</f>
        <v/>
      </c>
      <c r="AW212" s="5" t="str">
        <f>IF(INDEX($E$77:$G$81,MATCH("●",INDEX($H$77:$AQ$81,,MATCH($D212,$71:$71,0)-7),0),1)=VLOOKUP($D$76,$AD$9:$AN$20,8,FALSE),"","sed -i "&amp;IF($AK$200="MacOS","'' ","")&amp;"'s#"&amp;$D$76&amp;"="""&amp;INDEX($E$77:$G$81,MATCH("●",INDEX($H$77:$AQ$81,,MATCH($D212,$71:$71,0)-7),0),1)&amp;""""&amp;"#"&amp;$D$76&amp;"="&amp;""""&amp;VLOOKUP($D$76,$AD$9:$AN$20,8,FALSE)&amp;""""&amp;"#g'"&amp;"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2" s="5" t="str">
        <f>IF(VLOOKUP($D$82,$AD$9:$AN$20,8,FALSE)=INDEX($E$83:$G$94,MATCH("●",INDEX($H$83:$AQ$94,,MATCH($D212,$71:$71,0)-7),0),1),"","sed -i "&amp;IF($AK$200="MacOS","'' ","")&amp;"'s#"&amp;$D$82&amp;"="""&amp;VLOOKUP($D$82,$AD$9:$AN$20,8,FALSE)&amp;""""&amp;"#"&amp;$D$82&amp;"="&amp;""""&amp;INDEX($E$83:$G$94,MATCH("●",INDEX($H$83:$AQ$94,,MATCH($D212,$71:$71,0)-7),0),1)&amp;""""&amp;"#g'"&amp;" ${CONFIG_DIR}db_data_config.txt; export "&amp;$D$82&amp;"="&amp;""""&amp;INDEX($E$83:$G$94,MATCH("●",INDEX($H$83:$AQ$94,,MATCH($D212,$71:$71,0)-7),0),1)&amp;""";")</f>
        <v/>
      </c>
      <c r="AY212" s="5" t="str">
        <f>IF(INDEX($E$83:$G$94,MATCH("●",INDEX($H$83:$AQ$94,,MATCH($D212,$71:$71,0)-7),0),1)=VLOOKUP($D$82,$AD$9:$AN$20,8,FALSE),"","sed -i "&amp;IF($AK$200="MacOS","'' ","")&amp;"'s#"&amp;$D$82&amp;"="""&amp;INDEX($E$83:$G$94,MATCH("●",INDEX($H$83:$AQ$94,,MATCH($D212,$71:$71,0)-7),0),1)&amp;""""&amp;"#"&amp;$D$82&amp;"="&amp;""""&amp;VLOOKUP($D$82,$AD$9:$AN$20,8,FALSE)&amp;""""&amp;"#g'"&amp;"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2" s="5" t="str">
        <f>IF(VLOOKUP($D$95,$AD$9:$AN$20,8,FALSE)=INDEX($E$96:$G$122,MATCH("●",INDEX($H$96:$AQ$122,,MATCH($D212,$71:$71,0)-7),0),1),"","sed -i "&amp;IF($AK$200="MacOS","'' ","")&amp;"'s#"&amp;$D$95&amp;"="""&amp;VLOOKUP($D$95,$AD$9:$AN$20,8,FALSE)&amp;""""&amp;"#"&amp;$D$95&amp;"="&amp;""""&amp;INDEX($E$96:$G$122,MATCH("●",INDEX($H$96:$AQ$122,,MATCH($D212,$71:$71,0)-7),0),1)&amp;""""&amp;"#g'"&amp;" ${CONFIG_DIR}db_data_config.txt; export "&amp;$D$95&amp;"="&amp;""""&amp;INDEX($E$96:$G$122,MATCH("●",INDEX($H$96:$AQ$122,,MATCH($D212,$71:$71,0)-7),0),1)&amp;""";")</f>
        <v>sed -i '' 's#COLUMN_DATA_LENGTH="7"#COLUMN_DATA_LENGTH="38.7"#g' ${CONFIG_DIR}db_data_config.txt; export COLUMN_DATA_LENGTH="38.7";</v>
      </c>
      <c r="BA212" s="5" t="str">
        <f>IF(INDEX($E$96:$G$122,MATCH("●",INDEX($H$96:$AQ$122,,MATCH($D212,$71:$71,0)-7),0),1)=VLOOKUP($D$95,$AD$9:$AN$20,8,FALSE),"","sed -i "&amp;IF($AK$200="MacOS","'' ","")&amp;"'s#"&amp;$D$95&amp;"="""&amp;INDEX($E$96:$G$122,MATCH("●",INDEX($H$96:$AQ$122,,MATCH($D212,$71:$71,0)-7),0),1)&amp;""""&amp;"#"&amp;$D$95&amp;"="&amp;""""&amp;VLOOKUP($D$95,$AD$9:$AN$20,8,FALSE)&amp;""""&amp;"#g'"&amp;"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's#COLUMN_DATA_LENGTH="38.7"#COLUMN_DATA_LENGTH="7"#g' ${CONFIG_DIR}db_data_config.txt; export COLUMN_DATA_LENGTH="7";</v>
      </c>
      <c r="BB212" s="5" t="str">
        <f>IF(VLOOKUP($D$123,$AD$9:$AN$20,8,FALSE)=INDEX($E$124:$G$134,MATCH("●",INDEX($H$124:$AQ$134,,MATCH($D212,$71:$71,0)-7),0),1),"","sed -i "&amp;IF($AK$200="MacOS","'' ","")&amp;"'s#"&amp;$D$123&amp;"="""&amp;VLOOKUP($D$123,$AD$9:$AN$20,8,FALSE)&amp;""""&amp;"#"&amp;$D$123&amp;"="&amp;""""&amp;INDEX($E$124:$G$134,MATCH("●",INDEX($H$124:$AQ$134,,MATCH($D212,$71:$71,0)-7),0),1)&amp;""""&amp;"#g'"&amp;" ${CONFIG_DIR}db_data_config.txt; export "&amp;$D$123&amp;"="&amp;""""&amp;INDEX($E$124:$G$134,MATCH("●",INDEX($H$124:$AQ$134,,MATCH($D212,$71:$71,0)-7),0),1)&amp;""";")</f>
        <v/>
      </c>
      <c r="BC212" s="5" t="str">
        <f>IF(INDEX($E$124:$G$134,MATCH("●",INDEX($H$124:$AQ$134,,MATCH($D212,$71:$71,0)-7),0),1)=VLOOKUP($D$123,$AD$9:$AN$20,8,FALSE),"","sed -i "&amp;IF($AK$200="MacOS","'' ","")&amp;"'s#"&amp;$D$123&amp;"="""&amp;INDEX($E$124:$G$134,MATCH("●",INDEX($H$124:$AQ$134,,MATCH($D212,$71:$71,0)-7),0),1)&amp;""""&amp;"#"&amp;$D$123&amp;"="&amp;""""&amp;VLOOKUP($D$123,$AD$9:$AN$20,8,FALSE)&amp;""""&amp;"#g'"&amp;"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2" s="5" t="str">
        <f>IF(VLOOKUP($D$141,$AD$9:$AN$20,8,FALSE)=INDEX($E$142:$G$146,MATCH("●",INDEX($H$142:$AQ$146,,MATCH($D212,$71:$71,0)-7),0),1),"","sed -i "&amp;IF($AK$200="MacOS","'' ","")&amp;"'s#"&amp;$D$141&amp;"="""&amp;VLOOKUP($D$141,$AD$9:$AN$20,8,FALSE)&amp;""""&amp;"#"&amp;$D$141&amp;"="&amp;""""&amp;INDEX($E$142:$G$146,MATCH("●",INDEX($H$142:$AQ$146,,MATCH($D212,$71:$71,0)-7),0),1)&amp;""""&amp;"#g'"&amp;" ${CONFIG_DIR}db_data_config.txt; export "&amp;$D$141&amp;"="&amp;""""&amp;INDEX($E$142:$G$146,MATCH("●",INDEX($H$142:$AQ$146,,MATCH($D212,$71:$71,0)-7),0),1)&amp;""";")</f>
        <v/>
      </c>
      <c r="BE212" s="5" t="str">
        <f>IF(INDEX($E$142:$G$146,MATCH("●",INDEX($H$142:$AQ$146,,MATCH($D212,$71:$71,0)-7),0),1)=VLOOKUP($D$141,$AD$9:$AN$20,8,FALSE),"","sed -i "&amp;IF($AK$200="MacOS","'' ","")&amp;"'s#"&amp;$D$141&amp;"="""&amp;INDEX($E$142:$G$146,MATCH("●",INDEX($H$142:$AQ$146,,MATCH($D212,$71:$71,0)-7),0),1)&amp;""""&amp;"#"&amp;$D$141&amp;"="&amp;""""&amp;VLOOKUP($D$141,$AD$9:$AN$20,8,FALSE)&amp;""""&amp;"#g'"&amp;"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2" s="5" t="str">
        <f>IF(VLOOKUP($D$147,$AD$9:$AN$20,8,FALSE)=INDEX($E$148:$G$151,MATCH("●",INDEX($H$148:$AQ$151,,MATCH($D212,$71:$71,0)-7),0),1),"","sed -i "&amp;IF($AK$200="MacOS","'' ","")&amp;"'s#"&amp;$D$147&amp;"="""&amp;VLOOKUP($D$147,$AD$9:$AN$20,8,FALSE)&amp;""""&amp;"#"&amp;$D$147&amp;"="&amp;""""&amp;INDEX($E$148:$G$151,MATCH("●",INDEX($H$148:$AQ$151,,MATCH($D212,$71:$71,0)-7),0),1)&amp;""""&amp;"#g'"&amp;" ${CONFIG_DIR}db_data_config.txt; export "&amp;$D$147&amp;"="&amp;""""&amp;INDEX($E$148:$G$151,MATCH("●",INDEX($H$148:$AQ$151,,MATCH($D212,$71:$71,0)-7),0),1)&amp;""";")</f>
        <v/>
      </c>
      <c r="BG212" s="5" t="str">
        <f>IF(INDEX($E$148:$G$151,MATCH("●",INDEX($H$148:$AQ$151,,MATCH($D212,$71:$71,0)-7),0),1)=VLOOKUP($D$147,$AD$9:$AN$20,8,FALSE),"","sed -i "&amp;IF($AK$200="MacOS","'' ","")&amp;"'s#"&amp;$D$147&amp;"="""&amp;INDEX($E$148:$G$151,MATCH("●",INDEX($H$148:$AQ$151,,MATCH($D212,$71:$71,0)-7),0),1)&amp;""""&amp;"#"&amp;$D$147&amp;"="&amp;""""&amp;VLOOKUP($D$147,$AD$9:$AN$20,8,FALSE)&amp;""""&amp;"#g'"&amp;"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2" s="5" t="str">
        <f>IF(VLOOKUP($D$152,$AD$9:$AN$20,8,FALSE)=INDEX($E$153:$G$155,MATCH("●",INDEX($H$153:$AQ$155,,MATCH($D212,$71:$71,0)-7),0),1),"","sed -i "&amp;IF($AK$200="MacOS","'' ","")&amp;"'s#"&amp;$D$152&amp;"="""&amp;VLOOKUP($D$152,$AD$9:$AN$20,8,FALSE)&amp;""""&amp;"#"&amp;$D$152&amp;"="&amp;""""&amp;INDEX($E$153:$G$155,MATCH("●",INDEX($H$153:$AQ$155,,MATCH($D212,$71:$71,0)-7),0),1)&amp;""""&amp;"#g'"&amp;" ${CONFIG_DIR}db_data_config.txt; export "&amp;$D$152&amp;"="&amp;""""&amp;INDEX($E$153:$G$155,MATCH("●",INDEX($H$153:$AQ$155,,MATCH($D212,$71:$71,0)-7),0),1)&amp;""";")</f>
        <v/>
      </c>
      <c r="BI212" s="5" t="str">
        <f>IF(INDEX($E$153:$G$155,MATCH("●",INDEX($H$153:$AQ$155,,MATCH($D212,$71:$71,0)-7),0),1)=VLOOKUP($D$152,$AD$9:$AN$20,8,FALSE),"","sed -i "&amp;IF($AK$200="MacOS","'' ","")&amp;"'s#"&amp;$D$152&amp;"="""&amp;INDEX($E$153:$G$155,MATCH("●",INDEX($H$153:$AQ$155,,MATCH($D212,$71:$71,0)-7),0),1)&amp;""""&amp;"#"&amp;$D$152&amp;"="&amp;""""&amp;VLOOKUP($D$152,$AD$9:$AN$20,8,FALSE)&amp;""""&amp;"#g'"&amp;"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2" s="5" t="str">
        <f>IF(VLOOKUP($D$156,$AD$9:$AN$20,8,FALSE)=INDEX($E$157:$G$160,MATCH("●",INDEX($H$157:$AQ$160,,MATCH($D212,$71:$71,0)-7),0),1),"","sed -i "&amp;IF($AK$200="MacOS","'' ","")&amp;"'s#"&amp;$D$156&amp;"="""&amp;VLOOKUP($D$156,$AD$9:$AN$20,8,FALSE)&amp;""""&amp;"#"&amp;$D$156&amp;"="&amp;""""&amp;INDEX($E$157:$G$160,MATCH("●",INDEX($H$157:$AQ$160,,MATCH($D212,$71:$71,0)-7),0),1)&amp;""""&amp;"#g'"&amp;" ${CONFIG_DIR}db_data_config.txt; export "&amp;$D$156&amp;"="&amp;""""&amp;INDEX($E$157:$G$160,MATCH("●",INDEX($H$157:$AQ$160,,MATCH($D212,$71:$71,0)-7),0),1)&amp;""";")</f>
        <v/>
      </c>
      <c r="BK212" s="5" t="str">
        <f>IF(INDEX($E$157:$G$160,MATCH("●",INDEX($H$157:$AQ$160,,MATCH($D212,$71:$71,0)-7),0),1)=VLOOKUP($D$156,$AD$9:$AN$20,8,FALSE),"","sed -i "&amp;IF($AK$200="MacOS","'' ","")&amp;"'s#"&amp;$D$156&amp;"="""&amp;INDEX($E$157:$G$160,MATCH("●",INDEX($H$157:$AQ$160,,MATCH($D212,$71:$71,0)-7),0),1)&amp;""""&amp;"#"&amp;$D$156&amp;"="&amp;""""&amp;VLOOKUP($D$156,$AD$9:$AN$20,8,FALSE)&amp;""""&amp;"#g'"&amp;"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2" s="5" t="str">
        <f>IF(VLOOKUP($D$161,$AD$9:$AN$20,8,FALSE)=INDEX($E$162:$G$164,MATCH("●",INDEX($H$162:$AQ$164,,MATCH($D212,$71:$71,0)-7),0),1),"","sed -i "&amp;IF($AK$200="MacOS","'' ","")&amp;"'s#"&amp;$D$161&amp;"="""&amp;VLOOKUP($D$161,$AD$9:$AN$20,8,FALSE)&amp;""""&amp;"#"&amp;$D$161&amp;"="&amp;""""&amp;INDEX($E$162:$G$164,MATCH("●",INDEX($H$162:$AQ$164,,MATCH($D212,$71:$71,0)-7),0),1)&amp;""""&amp;"#g'"&amp;" ${CONFIG_DIR}db_data_config.txt; export "&amp;$D$161&amp;"="&amp;""""&amp;INDEX($E$162:$G$164,MATCH("●",INDEX($H$162:$AQ$164,,MATCH($D212,$71:$71,0)-7),0),1)&amp;""";")</f>
        <v/>
      </c>
      <c r="BM212" s="5" t="str">
        <f>IF(INDEX($E$162:$G$164,MATCH("●",INDEX($H$162:$AQ$164,,MATCH($D212,$71:$71,0)-7),0),1)=VLOOKUP($D$161,$AD$9:$AN$20,8,FALSE),"","sed -i "&amp;IF($AK$200="MacOS","'' ","")&amp;"'s#"&amp;$D$161&amp;"="""&amp;INDEX($E$162:$G$164,MATCH("●",INDEX($H$162:$AQ$164,,MATCH($D212,$71:$71,0)-7),0),1)&amp;""""&amp;"#"&amp;$D$161&amp;"="&amp;""""&amp;VLOOKUP($D$161,$AD$9:$AN$20,8,FALSE)&amp;""""&amp;"#g'"&amp;"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2" s="5" t="str">
        <f>IF(VLOOKUP($D$165,$AD$9:$AN$20,8,FALSE)=INDEX($E$166:$G$169,MATCH("●",INDEX($H$166:$AQ$169,,MATCH($D212,$71:$71,0)-7),0),1),"","sed -i "&amp;IF($AK$200="MacOS","'' ","")&amp;"'s#"&amp;$D$165&amp;"="""&amp;VLOOKUP($D$165,$AD$9:$AN$20,8,FALSE)&amp;""""&amp;"#"&amp;$D$165&amp;"="&amp;""""&amp;INDEX($E$166:$G$169,MATCH("●",INDEX($H$166:$AQ$169,,MATCH($D212,$71:$71,0)-7),0),1)&amp;""""&amp;"#g'"&amp;" ${CONFIG_DIR}db_data_config.txt; export "&amp;$D$165&amp;"="&amp;""""&amp;INDEX($E$166:$G$169,MATCH("●",INDEX($H$166:$AQ$169,,MATCH($D212,$71:$71,0)-7),0),1)&amp;""";")</f>
        <v/>
      </c>
      <c r="BO212" s="5" t="str">
        <f>IF(INDEX($E$166:$G$169,MATCH("●",INDEX($H$166:$AQ$169,,MATCH($D212,$71:$71,0)-7),0),1)=VLOOKUP($D$165,$AD$9:$AN$20,8,FALSE),"","sed -i "&amp;IF($AK$200="MacOS","'' ","")&amp;"'s#"&amp;$D$165&amp;"="""&amp;INDEX($E$166:$G$169,MATCH("●",INDEX($H$166:$AQ$169,,MATCH($D212,$71:$71,0)-7),0),1)&amp;""""&amp;"#"&amp;$D$165&amp;"="&amp;""""&amp;VLOOKUP($D$165,$AD$9:$AN$20,8,FALSE)&amp;""""&amp;"#g'"&amp;"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2" s="5" t="str">
        <f>IF(VLOOKUP($D$170,$AD$9:$AN$20,8,FALSE)=INDEX($E$171:$G$177,MATCH("●",INDEX($H$171:$AQ$177,,MATCH($D212,$71:$71,0)-7),0),1),"","sed -i "&amp;IF($AK$200="MacOS","'' ","")&amp;"'s#"&amp;$D$170&amp;"="""&amp;VLOOKUP($D$170,$AD$9:$AN$20,8,FALSE)&amp;""""&amp;"#"&amp;$D$170&amp;"="&amp;""""&amp;INDEX($E$171:$G$177,MATCH("●",INDEX($H$171:$AQ$177,,MATCH($D212,$71:$71,0)-7),0),1)&amp;""""&amp;"#g'"&amp;" ${CONFIG_DIR}db_data_config.txt; export "&amp;$D$170&amp;"="&amp;""""&amp;INDEX($E$171:$G$177,MATCH("●",INDEX($H$171:$AQ$177,,MATCH($D212,$71:$71,0)-7),0),1)&amp;""";")</f>
        <v/>
      </c>
      <c r="BQ212" s="5" t="str">
        <f>IF(INDEX($E$171:$G$177,MATCH("●",INDEX($H$171:$AQ$177,,MATCH($D212,$71:$71,0)-7),0),1)=VLOOKUP($D$170,$AD$9:$AN$20,8,FALSE),"","sed -i "&amp;IF($AK$200="MacOS","'' ","")&amp;"'s#"&amp;$D$170&amp;"="""&amp;INDEX($E$171:$G$177,MATCH("●",INDEX($H$171:$AQ$177,,MATCH($D212,$71:$71,0)-7),0),1)&amp;""""&amp;"#"&amp;$D$170&amp;"="&amp;""""&amp;VLOOKUP($D$170,$AD$9:$AN$20,8,FALSE)&amp;""""&amp;"#g'"&amp;"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2" s="5" t="s">
        <v>868</v>
      </c>
    </row>
    <row r="213" spans="4:70" ht="36" customHeight="1">
      <c r="D213" s="166">
        <f t="shared" si="1"/>
        <v>10</v>
      </c>
      <c r="E213" s="167"/>
      <c r="F213" s="167"/>
      <c r="G213" s="168"/>
      <c r="H213" s="46" t="str">
        <f t="shared" ca="1" si="2"/>
        <v>clear; sed -i '' 's#COLUMN_DATA_LENGTH="7"#COLUMN_DATA_LENGTH="YYYY"#g' ${CONFIG_DIR}db_data_config.txt; export COLUMN_DATA_LENGTH="YYYY";sh ./script/db_check_data_validate_config.sh; sed -i '' 's#COLUMN_DATA_LENGTH="YYYY"#COLUMN_DATA_LENGTH="7"#g'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SUBSTITUTE(INDEX($H$179:$AQ$179, , MATCH($D213, $71:$71, 0)-7),"-","")</f>
        <v>異常</v>
      </c>
      <c r="AF213" s="117"/>
      <c r="AG213" s="118"/>
      <c r="AH213" s="171" t="s">
        <v>878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SUBSTITUTE(TEXT(INDEX($H$182:$AQ$182,1,$D213),"000000"),"-","")</f>
        <v>220137</v>
      </c>
      <c r="AV213" s="5" t="str">
        <f>IF(VLOOKUP($D$76,$AD$9:$AN$20,8,FALSE)=INDEX($E$77:$G$81,MATCH("●",INDEX($H$77:$AQ$81,,MATCH($D213,$71:$71,0)-7),0),1),"","sed -i "&amp;IF($AK$200="MacOS","'' ","")&amp;"'s#"&amp;$D$76&amp;"="""&amp;VLOOKUP($D$76,$AD$9:$AN$20,8,FALSE)&amp;""""&amp;"#"&amp;$D$76&amp;"="&amp;""""&amp;INDEX($E$77:$G$81,MATCH("●",INDEX($H$77:$AQ$81,,MATCH($D213,$71:$71,0)-7),0),1)&amp;""""&amp;"#g'"&amp;" ${CONFIG_DIR}db_data_config.txt; export "&amp;$D$76&amp;"="&amp;""""&amp;INDEX($E$77:$G$81,MATCH("●",INDEX($H$77:$AQ$81,,MATCH($D213,$71:$71,0)-7),0),1)&amp;""";")</f>
        <v/>
      </c>
      <c r="AW213" s="5" t="str">
        <f>IF(INDEX($E$77:$G$81,MATCH("●",INDEX($H$77:$AQ$81,,MATCH($D213,$71:$71,0)-7),0),1)=VLOOKUP($D$76,$AD$9:$AN$20,8,FALSE),"","sed -i "&amp;IF($AK$200="MacOS","'' ","")&amp;"'s#"&amp;$D$76&amp;"="""&amp;INDEX($E$77:$G$81,MATCH("●",INDEX($H$77:$AQ$81,,MATCH($D213,$71:$71,0)-7),0),1)&amp;""""&amp;"#"&amp;$D$76&amp;"="&amp;""""&amp;VLOOKUP($D$76,$AD$9:$AN$20,8,FALSE)&amp;""""&amp;"#g'"&amp;"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3" s="5" t="str">
        <f>IF(VLOOKUP($D$82,$AD$9:$AN$20,8,FALSE)=INDEX($E$83:$G$94,MATCH("●",INDEX($H$83:$AQ$94,,MATCH($D213,$71:$71,0)-7),0),1),"","sed -i "&amp;IF($AK$200="MacOS","'' ","")&amp;"'s#"&amp;$D$82&amp;"="""&amp;VLOOKUP($D$82,$AD$9:$AN$20,8,FALSE)&amp;""""&amp;"#"&amp;$D$82&amp;"="&amp;""""&amp;INDEX($E$83:$G$94,MATCH("●",INDEX($H$83:$AQ$94,,MATCH($D213,$71:$71,0)-7),0),1)&amp;""""&amp;"#g'"&amp;" ${CONFIG_DIR}db_data_config.txt; export "&amp;$D$82&amp;"="&amp;""""&amp;INDEX($E$83:$G$94,MATCH("●",INDEX($H$83:$AQ$94,,MATCH($D213,$71:$71,0)-7),0),1)&amp;""";")</f>
        <v/>
      </c>
      <c r="AY213" s="5" t="str">
        <f>IF(INDEX($E$83:$G$94,MATCH("●",INDEX($H$83:$AQ$94,,MATCH($D213,$71:$71,0)-7),0),1)=VLOOKUP($D$82,$AD$9:$AN$20,8,FALSE),"","sed -i "&amp;IF($AK$200="MacOS","'' ","")&amp;"'s#"&amp;$D$82&amp;"="""&amp;INDEX($E$83:$G$94,MATCH("●",INDEX($H$83:$AQ$94,,MATCH($D213,$71:$71,0)-7),0),1)&amp;""""&amp;"#"&amp;$D$82&amp;"="&amp;""""&amp;VLOOKUP($D$82,$AD$9:$AN$20,8,FALSE)&amp;""""&amp;"#g'"&amp;"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3" s="5" t="str">
        <f>IF(VLOOKUP($D$95,$AD$9:$AN$20,8,FALSE)=INDEX($E$96:$G$122,MATCH("●",INDEX($H$96:$AQ$122,,MATCH($D213,$71:$71,0)-7),0),1),"","sed -i "&amp;IF($AK$200="MacOS","'' ","")&amp;"'s#"&amp;$D$95&amp;"="""&amp;VLOOKUP($D$95,$AD$9:$AN$20,8,FALSE)&amp;""""&amp;"#"&amp;$D$95&amp;"="&amp;""""&amp;INDEX($E$96:$G$122,MATCH("●",INDEX($H$96:$AQ$122,,MATCH($D213,$71:$71,0)-7),0),1)&amp;""""&amp;"#g'"&amp;" ${CONFIG_DIR}db_data_config.txt; export "&amp;$D$95&amp;"="&amp;""""&amp;INDEX($E$96:$G$122,MATCH("●",INDEX($H$96:$AQ$122,,MATCH($D213,$71:$71,0)-7),0),1)&amp;""";")</f>
        <v>sed -i '' 's#COLUMN_DATA_LENGTH="7"#COLUMN_DATA_LENGTH="YYYY"#g' ${CONFIG_DIR}db_data_config.txt; export COLUMN_DATA_LENGTH="YYYY";</v>
      </c>
      <c r="BA213" s="5" t="str">
        <f>IF(INDEX($E$96:$G$122,MATCH("●",INDEX($H$96:$AQ$122,,MATCH($D213,$71:$71,0)-7),0),1)=VLOOKUP($D$95,$AD$9:$AN$20,8,FALSE),"","sed -i "&amp;IF($AK$200="MacOS","'' ","")&amp;"'s#"&amp;$D$95&amp;"="""&amp;INDEX($E$96:$G$122,MATCH("●",INDEX($H$96:$AQ$122,,MATCH($D213,$71:$71,0)-7),0),1)&amp;""""&amp;"#"&amp;$D$95&amp;"="&amp;""""&amp;VLOOKUP($D$95,$AD$9:$AN$20,8,FALSE)&amp;""""&amp;"#g'"&amp;"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's#COLUMN_DATA_LENGTH="YYYY"#COLUMN_DATA_LENGTH="7"#g' ${CONFIG_DIR}db_data_config.txt; export COLUMN_DATA_LENGTH="7";</v>
      </c>
      <c r="BB213" s="5" t="str">
        <f>IF(VLOOKUP($D$123,$AD$9:$AN$20,8,FALSE)=INDEX($E$124:$G$134,MATCH("●",INDEX($H$124:$AQ$134,,MATCH($D213,$71:$71,0)-7),0),1),"","sed -i "&amp;IF($AK$200="MacOS","'' ","")&amp;"'s#"&amp;$D$123&amp;"="""&amp;VLOOKUP($D$123,$AD$9:$AN$20,8,FALSE)&amp;""""&amp;"#"&amp;$D$123&amp;"="&amp;""""&amp;INDEX($E$124:$G$134,MATCH("●",INDEX($H$124:$AQ$134,,MATCH($D213,$71:$71,0)-7),0),1)&amp;""""&amp;"#g'"&amp;" ${CONFIG_DIR}db_data_config.txt; export "&amp;$D$123&amp;"="&amp;""""&amp;INDEX($E$124:$G$134,MATCH("●",INDEX($H$124:$AQ$134,,MATCH($D213,$71:$71,0)-7),0),1)&amp;""";")</f>
        <v/>
      </c>
      <c r="BC213" s="5" t="str">
        <f>IF(INDEX($E$124:$G$134,MATCH("●",INDEX($H$124:$AQ$134,,MATCH($D213,$71:$71,0)-7),0),1)=VLOOKUP($D$123,$AD$9:$AN$20,8,FALSE),"","sed -i "&amp;IF($AK$200="MacOS","'' ","")&amp;"'s#"&amp;$D$123&amp;"="""&amp;INDEX($E$124:$G$134,MATCH("●",INDEX($H$124:$AQ$134,,MATCH($D213,$71:$71,0)-7),0),1)&amp;""""&amp;"#"&amp;$D$123&amp;"="&amp;""""&amp;VLOOKUP($D$123,$AD$9:$AN$20,8,FALSE)&amp;""""&amp;"#g'"&amp;"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3" s="5" t="str">
        <f>IF(VLOOKUP($D$141,$AD$9:$AN$20,8,FALSE)=INDEX($E$142:$G$146,MATCH("●",INDEX($H$142:$AQ$146,,MATCH($D213,$71:$71,0)-7),0),1),"","sed -i "&amp;IF($AK$200="MacOS","'' ","")&amp;"'s#"&amp;$D$141&amp;"="""&amp;VLOOKUP($D$141,$AD$9:$AN$20,8,FALSE)&amp;""""&amp;"#"&amp;$D$141&amp;"="&amp;""""&amp;INDEX($E$142:$G$146,MATCH("●",INDEX($H$142:$AQ$146,,MATCH($D213,$71:$71,0)-7),0),1)&amp;""""&amp;"#g'"&amp;" ${CONFIG_DIR}db_data_config.txt; export "&amp;$D$141&amp;"="&amp;""""&amp;INDEX($E$142:$G$146,MATCH("●",INDEX($H$142:$AQ$146,,MATCH($D213,$71:$71,0)-7),0),1)&amp;""";")</f>
        <v/>
      </c>
      <c r="BE213" s="5" t="str">
        <f>IF(INDEX($E$142:$G$146,MATCH("●",INDEX($H$142:$AQ$146,,MATCH($D213,$71:$71,0)-7),0),1)=VLOOKUP($D$141,$AD$9:$AN$20,8,FALSE),"","sed -i "&amp;IF($AK$200="MacOS","'' ","")&amp;"'s#"&amp;$D$141&amp;"="""&amp;INDEX($E$142:$G$146,MATCH("●",INDEX($H$142:$AQ$146,,MATCH($D213,$71:$71,0)-7),0),1)&amp;""""&amp;"#"&amp;$D$141&amp;"="&amp;""""&amp;VLOOKUP($D$141,$AD$9:$AN$20,8,FALSE)&amp;""""&amp;"#g'"&amp;"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3" s="5" t="str">
        <f>IF(VLOOKUP($D$147,$AD$9:$AN$20,8,FALSE)=INDEX($E$148:$G$151,MATCH("●",INDEX($H$148:$AQ$151,,MATCH($D213,$71:$71,0)-7),0),1),"","sed -i "&amp;IF($AK$200="MacOS","'' ","")&amp;"'s#"&amp;$D$147&amp;"="""&amp;VLOOKUP($D$147,$AD$9:$AN$20,8,FALSE)&amp;""""&amp;"#"&amp;$D$147&amp;"="&amp;""""&amp;INDEX($E$148:$G$151,MATCH("●",INDEX($H$148:$AQ$151,,MATCH($D213,$71:$71,0)-7),0),1)&amp;""""&amp;"#g'"&amp;" ${CONFIG_DIR}db_data_config.txt; export "&amp;$D$147&amp;"="&amp;""""&amp;INDEX($E$148:$G$151,MATCH("●",INDEX($H$148:$AQ$151,,MATCH($D213,$71:$71,0)-7),0),1)&amp;""";")</f>
        <v/>
      </c>
      <c r="BG213" s="5" t="str">
        <f>IF(INDEX($E$148:$G$151,MATCH("●",INDEX($H$148:$AQ$151,,MATCH($D213,$71:$71,0)-7),0),1)=VLOOKUP($D$147,$AD$9:$AN$20,8,FALSE),"","sed -i "&amp;IF($AK$200="MacOS","'' ","")&amp;"'s#"&amp;$D$147&amp;"="""&amp;INDEX($E$148:$G$151,MATCH("●",INDEX($H$148:$AQ$151,,MATCH($D213,$71:$71,0)-7),0),1)&amp;""""&amp;"#"&amp;$D$147&amp;"="&amp;""""&amp;VLOOKUP($D$147,$AD$9:$AN$20,8,FALSE)&amp;""""&amp;"#g'"&amp;"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3" s="5" t="str">
        <f>IF(VLOOKUP($D$152,$AD$9:$AN$20,8,FALSE)=INDEX($E$153:$G$155,MATCH("●",INDEX($H$153:$AQ$155,,MATCH($D213,$71:$71,0)-7),0),1),"","sed -i "&amp;IF($AK$200="MacOS","'' ","")&amp;"'s#"&amp;$D$152&amp;"="""&amp;VLOOKUP($D$152,$AD$9:$AN$20,8,FALSE)&amp;""""&amp;"#"&amp;$D$152&amp;"="&amp;""""&amp;INDEX($E$153:$G$155,MATCH("●",INDEX($H$153:$AQ$155,,MATCH($D213,$71:$71,0)-7),0),1)&amp;""""&amp;"#g'"&amp;" ${CONFIG_DIR}db_data_config.txt; export "&amp;$D$152&amp;"="&amp;""""&amp;INDEX($E$153:$G$155,MATCH("●",INDEX($H$153:$AQ$155,,MATCH($D213,$71:$71,0)-7),0),1)&amp;""";")</f>
        <v/>
      </c>
      <c r="BI213" s="5" t="str">
        <f>IF(INDEX($E$153:$G$155,MATCH("●",INDEX($H$153:$AQ$155,,MATCH($D213,$71:$71,0)-7),0),1)=VLOOKUP($D$152,$AD$9:$AN$20,8,FALSE),"","sed -i "&amp;IF($AK$200="MacOS","'' ","")&amp;"'s#"&amp;$D$152&amp;"="""&amp;INDEX($E$153:$G$155,MATCH("●",INDEX($H$153:$AQ$155,,MATCH($D213,$71:$71,0)-7),0),1)&amp;""""&amp;"#"&amp;$D$152&amp;"="&amp;""""&amp;VLOOKUP($D$152,$AD$9:$AN$20,8,FALSE)&amp;""""&amp;"#g'"&amp;"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3" s="5" t="str">
        <f>IF(VLOOKUP($D$156,$AD$9:$AN$20,8,FALSE)=INDEX($E$157:$G$160,MATCH("●",INDEX($H$157:$AQ$160,,MATCH($D213,$71:$71,0)-7),0),1),"","sed -i "&amp;IF($AK$200="MacOS","'' ","")&amp;"'s#"&amp;$D$156&amp;"="""&amp;VLOOKUP($D$156,$AD$9:$AN$20,8,FALSE)&amp;""""&amp;"#"&amp;$D$156&amp;"="&amp;""""&amp;INDEX($E$157:$G$160,MATCH("●",INDEX($H$157:$AQ$160,,MATCH($D213,$71:$71,0)-7),0),1)&amp;""""&amp;"#g'"&amp;" ${CONFIG_DIR}db_data_config.txt; export "&amp;$D$156&amp;"="&amp;""""&amp;INDEX($E$157:$G$160,MATCH("●",INDEX($H$157:$AQ$160,,MATCH($D213,$71:$71,0)-7),0),1)&amp;""";")</f>
        <v/>
      </c>
      <c r="BK213" s="5" t="str">
        <f>IF(INDEX($E$157:$G$160,MATCH("●",INDEX($H$157:$AQ$160,,MATCH($D213,$71:$71,0)-7),0),1)=VLOOKUP($D$156,$AD$9:$AN$20,8,FALSE),"","sed -i "&amp;IF($AK$200="MacOS","'' ","")&amp;"'s#"&amp;$D$156&amp;"="""&amp;INDEX($E$157:$G$160,MATCH("●",INDEX($H$157:$AQ$160,,MATCH($D213,$71:$71,0)-7),0),1)&amp;""""&amp;"#"&amp;$D$156&amp;"="&amp;""""&amp;VLOOKUP($D$156,$AD$9:$AN$20,8,FALSE)&amp;""""&amp;"#g'"&amp;"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3" s="5" t="str">
        <f>IF(VLOOKUP($D$161,$AD$9:$AN$20,8,FALSE)=INDEX($E$162:$G$164,MATCH("●",INDEX($H$162:$AQ$164,,MATCH($D213,$71:$71,0)-7),0),1),"","sed -i "&amp;IF($AK$200="MacOS","'' ","")&amp;"'s#"&amp;$D$161&amp;"="""&amp;VLOOKUP($D$161,$AD$9:$AN$20,8,FALSE)&amp;""""&amp;"#"&amp;$D$161&amp;"="&amp;""""&amp;INDEX($E$162:$G$164,MATCH("●",INDEX($H$162:$AQ$164,,MATCH($D213,$71:$71,0)-7),0),1)&amp;""""&amp;"#g'"&amp;" ${CONFIG_DIR}db_data_config.txt; export "&amp;$D$161&amp;"="&amp;""""&amp;INDEX($E$162:$G$164,MATCH("●",INDEX($H$162:$AQ$164,,MATCH($D213,$71:$71,0)-7),0),1)&amp;""";")</f>
        <v/>
      </c>
      <c r="BM213" s="5" t="str">
        <f>IF(INDEX($E$162:$G$164,MATCH("●",INDEX($H$162:$AQ$164,,MATCH($D213,$71:$71,0)-7),0),1)=VLOOKUP($D$161,$AD$9:$AN$20,8,FALSE),"","sed -i "&amp;IF($AK$200="MacOS","'' ","")&amp;"'s#"&amp;$D$161&amp;"="""&amp;INDEX($E$162:$G$164,MATCH("●",INDEX($H$162:$AQ$164,,MATCH($D213,$71:$71,0)-7),0),1)&amp;""""&amp;"#"&amp;$D$161&amp;"="&amp;""""&amp;VLOOKUP($D$161,$AD$9:$AN$20,8,FALSE)&amp;""""&amp;"#g'"&amp;"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3" s="5" t="str">
        <f>IF(VLOOKUP($D$165,$AD$9:$AN$20,8,FALSE)=INDEX($E$166:$G$169,MATCH("●",INDEX($H$166:$AQ$169,,MATCH($D213,$71:$71,0)-7),0),1),"","sed -i "&amp;IF($AK$200="MacOS","'' ","")&amp;"'s#"&amp;$D$165&amp;"="""&amp;VLOOKUP($D$165,$AD$9:$AN$20,8,FALSE)&amp;""""&amp;"#"&amp;$D$165&amp;"="&amp;""""&amp;INDEX($E$166:$G$169,MATCH("●",INDEX($H$166:$AQ$169,,MATCH($D213,$71:$71,0)-7),0),1)&amp;""""&amp;"#g'"&amp;" ${CONFIG_DIR}db_data_config.txt; export "&amp;$D$165&amp;"="&amp;""""&amp;INDEX($E$166:$G$169,MATCH("●",INDEX($H$166:$AQ$169,,MATCH($D213,$71:$71,0)-7),0),1)&amp;""";")</f>
        <v/>
      </c>
      <c r="BO213" s="5" t="str">
        <f>IF(INDEX($E$166:$G$169,MATCH("●",INDEX($H$166:$AQ$169,,MATCH($D213,$71:$71,0)-7),0),1)=VLOOKUP($D$165,$AD$9:$AN$20,8,FALSE),"","sed -i "&amp;IF($AK$200="MacOS","'' ","")&amp;"'s#"&amp;$D$165&amp;"="""&amp;INDEX($E$166:$G$169,MATCH("●",INDEX($H$166:$AQ$169,,MATCH($D213,$71:$71,0)-7),0),1)&amp;""""&amp;"#"&amp;$D$165&amp;"="&amp;""""&amp;VLOOKUP($D$165,$AD$9:$AN$20,8,FALSE)&amp;""""&amp;"#g'"&amp;"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3" s="5" t="str">
        <f>IF(VLOOKUP($D$170,$AD$9:$AN$20,8,FALSE)=INDEX($E$171:$G$177,MATCH("●",INDEX($H$171:$AQ$177,,MATCH($D213,$71:$71,0)-7),0),1),"","sed -i "&amp;IF($AK$200="MacOS","'' ","")&amp;"'s#"&amp;$D$170&amp;"="""&amp;VLOOKUP($D$170,$AD$9:$AN$20,8,FALSE)&amp;""""&amp;"#"&amp;$D$170&amp;"="&amp;""""&amp;INDEX($E$171:$G$177,MATCH("●",INDEX($H$171:$AQ$177,,MATCH($D213,$71:$71,0)-7),0),1)&amp;""""&amp;"#g'"&amp;" ${CONFIG_DIR}db_data_config.txt; export "&amp;$D$170&amp;"="&amp;""""&amp;INDEX($E$171:$G$177,MATCH("●",INDEX($H$171:$AQ$177,,MATCH($D213,$71:$71,0)-7),0),1)&amp;""";")</f>
        <v/>
      </c>
      <c r="BQ213" s="5" t="str">
        <f>IF(INDEX($E$171:$G$177,MATCH("●",INDEX($H$171:$AQ$177,,MATCH($D213,$71:$71,0)-7),0),1)=VLOOKUP($D$170,$AD$9:$AN$20,8,FALSE),"","sed -i "&amp;IF($AK$200="MacOS","'' ","")&amp;"'s#"&amp;$D$170&amp;"="""&amp;INDEX($E$171:$G$177,MATCH("●",INDEX($H$171:$AQ$177,,MATCH($D213,$71:$71,0)-7),0),1)&amp;""""&amp;"#"&amp;$D$170&amp;"="&amp;""""&amp;VLOOKUP($D$170,$AD$9:$AN$20,8,FALSE)&amp;""""&amp;"#g'"&amp;"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3" s="5" t="s">
        <v>868</v>
      </c>
    </row>
    <row r="214" spans="4:70" ht="36" customHeight="1">
      <c r="D214" s="166">
        <f t="shared" si="1"/>
        <v>11</v>
      </c>
      <c r="E214" s="167"/>
      <c r="F214" s="167"/>
      <c r="G214" s="168"/>
      <c r="H214" s="46" t="str">
        <f t="shared" ca="1" si="2"/>
        <v>clear; sed -i '' 's#COLUMN_DATA_LENGTH="7"#COLUMN_DATA_LENGTH="None"#g' ${CONFIG_DIR}db_data_config.txt; export COLUMN_DATA_LENGTH="None";sh ./script/db_check_data_validate_config.sh; sed -i '' 's#COLUMN_DATA_LENGTH="None"#COLUMN_DATA_LENGTH="7"#g'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SUBSTITUTE(INDEX($H$179:$AQ$179, , MATCH($D214, $71:$71, 0)-7),"-","")</f>
        <v>異常</v>
      </c>
      <c r="AF214" s="117"/>
      <c r="AG214" s="118"/>
      <c r="AH214" s="171" t="s">
        <v>879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SUBSTITUTE(TEXT(INDEX($H$182:$AQ$182,1,$D214),"000000"),"-","")</f>
        <v>220137</v>
      </c>
      <c r="AV214" s="5" t="str">
        <f>IF(VLOOKUP($D$76,$AD$9:$AN$20,8,FALSE)=INDEX($E$77:$G$81,MATCH("●",INDEX($H$77:$AQ$81,,MATCH($D214,$71:$71,0)-7),0),1),"","sed -i "&amp;IF($AK$200="MacOS","'' ","")&amp;"'s#"&amp;$D$76&amp;"="""&amp;VLOOKUP($D$76,$AD$9:$AN$20,8,FALSE)&amp;""""&amp;"#"&amp;$D$76&amp;"="&amp;""""&amp;INDEX($E$77:$G$81,MATCH("●",INDEX($H$77:$AQ$81,,MATCH($D214,$71:$71,0)-7),0),1)&amp;""""&amp;"#g'"&amp;" ${CONFIG_DIR}db_data_config.txt; export "&amp;$D$76&amp;"="&amp;""""&amp;INDEX($E$77:$G$81,MATCH("●",INDEX($H$77:$AQ$81,,MATCH($D214,$71:$71,0)-7),0),1)&amp;""";")</f>
        <v/>
      </c>
      <c r="AW214" s="5" t="str">
        <f>IF(INDEX($E$77:$G$81,MATCH("●",INDEX($H$77:$AQ$81,,MATCH($D214,$71:$71,0)-7),0),1)=VLOOKUP($D$76,$AD$9:$AN$20,8,FALSE),"","sed -i "&amp;IF($AK$200="MacOS","'' ","")&amp;"'s#"&amp;$D$76&amp;"="""&amp;INDEX($E$77:$G$81,MATCH("●",INDEX($H$77:$AQ$81,,MATCH($D214,$71:$71,0)-7),0),1)&amp;""""&amp;"#"&amp;$D$76&amp;"="&amp;""""&amp;VLOOKUP($D$76,$AD$9:$AN$20,8,FALSE)&amp;""""&amp;"#g'"&amp;"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4" s="5" t="str">
        <f>IF(VLOOKUP($D$82,$AD$9:$AN$20,8,FALSE)=INDEX($E$83:$G$94,MATCH("●",INDEX($H$83:$AQ$94,,MATCH($D214,$71:$71,0)-7),0),1),"","sed -i "&amp;IF($AK$200="MacOS","'' ","")&amp;"'s#"&amp;$D$82&amp;"="""&amp;VLOOKUP($D$82,$AD$9:$AN$20,8,FALSE)&amp;""""&amp;"#"&amp;$D$82&amp;"="&amp;""""&amp;INDEX($E$83:$G$94,MATCH("●",INDEX($H$83:$AQ$94,,MATCH($D214,$71:$71,0)-7),0),1)&amp;""""&amp;"#g'"&amp;" ${CONFIG_DIR}db_data_config.txt; export "&amp;$D$82&amp;"="&amp;""""&amp;INDEX($E$83:$G$94,MATCH("●",INDEX($H$83:$AQ$94,,MATCH($D214,$71:$71,0)-7),0),1)&amp;""";")</f>
        <v/>
      </c>
      <c r="AY214" s="5" t="str">
        <f>IF(INDEX($E$83:$G$94,MATCH("●",INDEX($H$83:$AQ$94,,MATCH($D214,$71:$71,0)-7),0),1)=VLOOKUP($D$82,$AD$9:$AN$20,8,FALSE),"","sed -i "&amp;IF($AK$200="MacOS","'' ","")&amp;"'s#"&amp;$D$82&amp;"="""&amp;INDEX($E$83:$G$94,MATCH("●",INDEX($H$83:$AQ$94,,MATCH($D214,$71:$71,0)-7),0),1)&amp;""""&amp;"#"&amp;$D$82&amp;"="&amp;""""&amp;VLOOKUP($D$82,$AD$9:$AN$20,8,FALSE)&amp;""""&amp;"#g'"&amp;"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4" s="5" t="str">
        <f>IF(VLOOKUP($D$95,$AD$9:$AN$20,8,FALSE)=INDEX($E$96:$G$122,MATCH("●",INDEX($H$96:$AQ$122,,MATCH($D214,$71:$71,0)-7),0),1),"","sed -i "&amp;IF($AK$200="MacOS","'' ","")&amp;"'s#"&amp;$D$95&amp;"="""&amp;VLOOKUP($D$95,$AD$9:$AN$20,8,FALSE)&amp;""""&amp;"#"&amp;$D$95&amp;"="&amp;""""&amp;INDEX($E$96:$G$122,MATCH("●",INDEX($H$96:$AQ$122,,MATCH($D214,$71:$71,0)-7),0),1)&amp;""""&amp;"#g'"&amp;" ${CONFIG_DIR}db_data_config.txt; export "&amp;$D$95&amp;"="&amp;""""&amp;INDEX($E$96:$G$122,MATCH("●",INDEX($H$96:$AQ$122,,MATCH($D214,$71:$71,0)-7),0),1)&amp;""";")</f>
        <v>sed -i '' 's#COLUMN_DATA_LENGTH="7"#COLUMN_DATA_LENGTH="None"#g' ${CONFIG_DIR}db_data_config.txt; export COLUMN_DATA_LENGTH="None";</v>
      </c>
      <c r="BA214" s="5" t="str">
        <f>IF(INDEX($E$96:$G$122,MATCH("●",INDEX($H$96:$AQ$122,,MATCH($D214,$71:$71,0)-7),0),1)=VLOOKUP($D$95,$AD$9:$AN$20,8,FALSE),"","sed -i "&amp;IF($AK$200="MacOS","'' ","")&amp;"'s#"&amp;$D$95&amp;"="""&amp;INDEX($E$96:$G$122,MATCH("●",INDEX($H$96:$AQ$122,,MATCH($D214,$71:$71,0)-7),0),1)&amp;""""&amp;"#"&amp;$D$95&amp;"="&amp;""""&amp;VLOOKUP($D$95,$AD$9:$AN$20,8,FALSE)&amp;""""&amp;"#g'"&amp;"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14" s="5" t="str">
        <f>IF(VLOOKUP($D$123,$AD$9:$AN$20,8,FALSE)=INDEX($E$124:$G$134,MATCH("●",INDEX($H$124:$AQ$134,,MATCH($D214,$71:$71,0)-7),0),1),"","sed -i "&amp;IF($AK$200="MacOS","'' ","")&amp;"'s#"&amp;$D$123&amp;"="""&amp;VLOOKUP($D$123,$AD$9:$AN$20,8,FALSE)&amp;""""&amp;"#"&amp;$D$123&amp;"="&amp;""""&amp;INDEX($E$124:$G$134,MATCH("●",INDEX($H$124:$AQ$134,,MATCH($D214,$71:$71,0)-7),0),1)&amp;""""&amp;"#g'"&amp;" ${CONFIG_DIR}db_data_config.txt; export "&amp;$D$123&amp;"="&amp;""""&amp;INDEX($E$124:$G$134,MATCH("●",INDEX($H$124:$AQ$134,,MATCH($D214,$71:$71,0)-7),0),1)&amp;""";")</f>
        <v/>
      </c>
      <c r="BC214" s="5" t="str">
        <f>IF(INDEX($E$124:$G$134,MATCH("●",INDEX($H$124:$AQ$134,,MATCH($D214,$71:$71,0)-7),0),1)=VLOOKUP($D$123,$AD$9:$AN$20,8,FALSE),"","sed -i "&amp;IF($AK$200="MacOS","'' ","")&amp;"'s#"&amp;$D$123&amp;"="""&amp;INDEX($E$124:$G$134,MATCH("●",INDEX($H$124:$AQ$134,,MATCH($D214,$71:$71,0)-7),0),1)&amp;""""&amp;"#"&amp;$D$123&amp;"="&amp;""""&amp;VLOOKUP($D$123,$AD$9:$AN$20,8,FALSE)&amp;""""&amp;"#g'"&amp;"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4" s="5" t="str">
        <f>IF(VLOOKUP($D$141,$AD$9:$AN$20,8,FALSE)=INDEX($E$142:$G$146,MATCH("●",INDEX($H$142:$AQ$146,,MATCH($D214,$71:$71,0)-7),0),1),"","sed -i "&amp;IF($AK$200="MacOS","'' ","")&amp;"'s#"&amp;$D$141&amp;"="""&amp;VLOOKUP($D$141,$AD$9:$AN$20,8,FALSE)&amp;""""&amp;"#"&amp;$D$141&amp;"="&amp;""""&amp;INDEX($E$142:$G$146,MATCH("●",INDEX($H$142:$AQ$146,,MATCH($D214,$71:$71,0)-7),0),1)&amp;""""&amp;"#g'"&amp;" ${CONFIG_DIR}db_data_config.txt; export "&amp;$D$141&amp;"="&amp;""""&amp;INDEX($E$142:$G$146,MATCH("●",INDEX($H$142:$AQ$146,,MATCH($D214,$71:$71,0)-7),0),1)&amp;""";")</f>
        <v/>
      </c>
      <c r="BE214" s="5" t="str">
        <f>IF(INDEX($E$142:$G$146,MATCH("●",INDEX($H$142:$AQ$146,,MATCH($D214,$71:$71,0)-7),0),1)=VLOOKUP($D$141,$AD$9:$AN$20,8,FALSE),"","sed -i "&amp;IF($AK$200="MacOS","'' ","")&amp;"'s#"&amp;$D$141&amp;"="""&amp;INDEX($E$142:$G$146,MATCH("●",INDEX($H$142:$AQ$146,,MATCH($D214,$71:$71,0)-7),0),1)&amp;""""&amp;"#"&amp;$D$141&amp;"="&amp;""""&amp;VLOOKUP($D$141,$AD$9:$AN$20,8,FALSE)&amp;""""&amp;"#g'"&amp;"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4" s="5" t="str">
        <f>IF(VLOOKUP($D$147,$AD$9:$AN$20,8,FALSE)=INDEX($E$148:$G$151,MATCH("●",INDEX($H$148:$AQ$151,,MATCH($D214,$71:$71,0)-7),0),1),"","sed -i "&amp;IF($AK$200="MacOS","'' ","")&amp;"'s#"&amp;$D$147&amp;"="""&amp;VLOOKUP($D$147,$AD$9:$AN$20,8,FALSE)&amp;""""&amp;"#"&amp;$D$147&amp;"="&amp;""""&amp;INDEX($E$148:$G$151,MATCH("●",INDEX($H$148:$AQ$151,,MATCH($D214,$71:$71,0)-7),0),1)&amp;""""&amp;"#g'"&amp;" ${CONFIG_DIR}db_data_config.txt; export "&amp;$D$147&amp;"="&amp;""""&amp;INDEX($E$148:$G$151,MATCH("●",INDEX($H$148:$AQ$151,,MATCH($D214,$71:$71,0)-7),0),1)&amp;""";")</f>
        <v/>
      </c>
      <c r="BG214" s="5" t="str">
        <f>IF(INDEX($E$148:$G$151,MATCH("●",INDEX($H$148:$AQ$151,,MATCH($D214,$71:$71,0)-7),0),1)=VLOOKUP($D$147,$AD$9:$AN$20,8,FALSE),"","sed -i "&amp;IF($AK$200="MacOS","'' ","")&amp;"'s#"&amp;$D$147&amp;"="""&amp;INDEX($E$148:$G$151,MATCH("●",INDEX($H$148:$AQ$151,,MATCH($D214,$71:$71,0)-7),0),1)&amp;""""&amp;"#"&amp;$D$147&amp;"="&amp;""""&amp;VLOOKUP($D$147,$AD$9:$AN$20,8,FALSE)&amp;""""&amp;"#g'"&amp;"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4" s="5" t="str">
        <f>IF(VLOOKUP($D$152,$AD$9:$AN$20,8,FALSE)=INDEX($E$153:$G$155,MATCH("●",INDEX($H$153:$AQ$155,,MATCH($D214,$71:$71,0)-7),0),1),"","sed -i "&amp;IF($AK$200="MacOS","'' ","")&amp;"'s#"&amp;$D$152&amp;"="""&amp;VLOOKUP($D$152,$AD$9:$AN$20,8,FALSE)&amp;""""&amp;"#"&amp;$D$152&amp;"="&amp;""""&amp;INDEX($E$153:$G$155,MATCH("●",INDEX($H$153:$AQ$155,,MATCH($D214,$71:$71,0)-7),0),1)&amp;""""&amp;"#g'"&amp;" ${CONFIG_DIR}db_data_config.txt; export "&amp;$D$152&amp;"="&amp;""""&amp;INDEX($E$153:$G$155,MATCH("●",INDEX($H$153:$AQ$155,,MATCH($D214,$71:$71,0)-7),0),1)&amp;""";")</f>
        <v/>
      </c>
      <c r="BI214" s="5" t="str">
        <f>IF(INDEX($E$153:$G$155,MATCH("●",INDEX($H$153:$AQ$155,,MATCH($D214,$71:$71,0)-7),0),1)=VLOOKUP($D$152,$AD$9:$AN$20,8,FALSE),"","sed -i "&amp;IF($AK$200="MacOS","'' ","")&amp;"'s#"&amp;$D$152&amp;"="""&amp;INDEX($E$153:$G$155,MATCH("●",INDEX($H$153:$AQ$155,,MATCH($D214,$71:$71,0)-7),0),1)&amp;""""&amp;"#"&amp;$D$152&amp;"="&amp;""""&amp;VLOOKUP($D$152,$AD$9:$AN$20,8,FALSE)&amp;""""&amp;"#g'"&amp;"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4" s="5" t="str">
        <f>IF(VLOOKUP($D$156,$AD$9:$AN$20,8,FALSE)=INDEX($E$157:$G$160,MATCH("●",INDEX($H$157:$AQ$160,,MATCH($D214,$71:$71,0)-7),0),1),"","sed -i "&amp;IF($AK$200="MacOS","'' ","")&amp;"'s#"&amp;$D$156&amp;"="""&amp;VLOOKUP($D$156,$AD$9:$AN$20,8,FALSE)&amp;""""&amp;"#"&amp;$D$156&amp;"="&amp;""""&amp;INDEX($E$157:$G$160,MATCH("●",INDEX($H$157:$AQ$160,,MATCH($D214,$71:$71,0)-7),0),1)&amp;""""&amp;"#g'"&amp;" ${CONFIG_DIR}db_data_config.txt; export "&amp;$D$156&amp;"="&amp;""""&amp;INDEX($E$157:$G$160,MATCH("●",INDEX($H$157:$AQ$160,,MATCH($D214,$71:$71,0)-7),0),1)&amp;""";")</f>
        <v/>
      </c>
      <c r="BK214" s="5" t="str">
        <f>IF(INDEX($E$157:$G$160,MATCH("●",INDEX($H$157:$AQ$160,,MATCH($D214,$71:$71,0)-7),0),1)=VLOOKUP($D$156,$AD$9:$AN$20,8,FALSE),"","sed -i "&amp;IF($AK$200="MacOS","'' ","")&amp;"'s#"&amp;$D$156&amp;"="""&amp;INDEX($E$157:$G$160,MATCH("●",INDEX($H$157:$AQ$160,,MATCH($D214,$71:$71,0)-7),0),1)&amp;""""&amp;"#"&amp;$D$156&amp;"="&amp;""""&amp;VLOOKUP($D$156,$AD$9:$AN$20,8,FALSE)&amp;""""&amp;"#g'"&amp;"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4" s="5" t="str">
        <f>IF(VLOOKUP($D$161,$AD$9:$AN$20,8,FALSE)=INDEX($E$162:$G$164,MATCH("●",INDEX($H$162:$AQ$164,,MATCH($D214,$71:$71,0)-7),0),1),"","sed -i "&amp;IF($AK$200="MacOS","'' ","")&amp;"'s#"&amp;$D$161&amp;"="""&amp;VLOOKUP($D$161,$AD$9:$AN$20,8,FALSE)&amp;""""&amp;"#"&amp;$D$161&amp;"="&amp;""""&amp;INDEX($E$162:$G$164,MATCH("●",INDEX($H$162:$AQ$164,,MATCH($D214,$71:$71,0)-7),0),1)&amp;""""&amp;"#g'"&amp;" ${CONFIG_DIR}db_data_config.txt; export "&amp;$D$161&amp;"="&amp;""""&amp;INDEX($E$162:$G$164,MATCH("●",INDEX($H$162:$AQ$164,,MATCH($D214,$71:$71,0)-7),0),1)&amp;""";")</f>
        <v/>
      </c>
      <c r="BM214" s="5" t="str">
        <f>IF(INDEX($E$162:$G$164,MATCH("●",INDEX($H$162:$AQ$164,,MATCH($D214,$71:$71,0)-7),0),1)=VLOOKUP($D$161,$AD$9:$AN$20,8,FALSE),"","sed -i "&amp;IF($AK$200="MacOS","'' ","")&amp;"'s#"&amp;$D$161&amp;"="""&amp;INDEX($E$162:$G$164,MATCH("●",INDEX($H$162:$AQ$164,,MATCH($D214,$71:$71,0)-7),0),1)&amp;""""&amp;"#"&amp;$D$161&amp;"="&amp;""""&amp;VLOOKUP($D$161,$AD$9:$AN$20,8,FALSE)&amp;""""&amp;"#g'"&amp;"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4" s="5" t="str">
        <f>IF(VLOOKUP($D$165,$AD$9:$AN$20,8,FALSE)=INDEX($E$166:$G$169,MATCH("●",INDEX($H$166:$AQ$169,,MATCH($D214,$71:$71,0)-7),0),1),"","sed -i "&amp;IF($AK$200="MacOS","'' ","")&amp;"'s#"&amp;$D$165&amp;"="""&amp;VLOOKUP($D$165,$AD$9:$AN$20,8,FALSE)&amp;""""&amp;"#"&amp;$D$165&amp;"="&amp;""""&amp;INDEX($E$166:$G$169,MATCH("●",INDEX($H$166:$AQ$169,,MATCH($D214,$71:$71,0)-7),0),1)&amp;""""&amp;"#g'"&amp;" ${CONFIG_DIR}db_data_config.txt; export "&amp;$D$165&amp;"="&amp;""""&amp;INDEX($E$166:$G$169,MATCH("●",INDEX($H$166:$AQ$169,,MATCH($D214,$71:$71,0)-7),0),1)&amp;""";")</f>
        <v/>
      </c>
      <c r="BO214" s="5" t="str">
        <f>IF(INDEX($E$166:$G$169,MATCH("●",INDEX($H$166:$AQ$169,,MATCH($D214,$71:$71,0)-7),0),1)=VLOOKUP($D$165,$AD$9:$AN$20,8,FALSE),"","sed -i "&amp;IF($AK$200="MacOS","'' ","")&amp;"'s#"&amp;$D$165&amp;"="""&amp;INDEX($E$166:$G$169,MATCH("●",INDEX($H$166:$AQ$169,,MATCH($D214,$71:$71,0)-7),0),1)&amp;""""&amp;"#"&amp;$D$165&amp;"="&amp;""""&amp;VLOOKUP($D$165,$AD$9:$AN$20,8,FALSE)&amp;""""&amp;"#g'"&amp;"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4" s="5" t="str">
        <f>IF(VLOOKUP($D$170,$AD$9:$AN$20,8,FALSE)=INDEX($E$171:$G$177,MATCH("●",INDEX($H$171:$AQ$177,,MATCH($D214,$71:$71,0)-7),0),1),"","sed -i "&amp;IF($AK$200="MacOS","'' ","")&amp;"'s#"&amp;$D$170&amp;"="""&amp;VLOOKUP($D$170,$AD$9:$AN$20,8,FALSE)&amp;""""&amp;"#"&amp;$D$170&amp;"="&amp;""""&amp;INDEX($E$171:$G$177,MATCH("●",INDEX($H$171:$AQ$177,,MATCH($D214,$71:$71,0)-7),0),1)&amp;""""&amp;"#g'"&amp;" ${CONFIG_DIR}db_data_config.txt; export "&amp;$D$170&amp;"="&amp;""""&amp;INDEX($E$171:$G$177,MATCH("●",INDEX($H$171:$AQ$177,,MATCH($D214,$71:$71,0)-7),0),1)&amp;""";")</f>
        <v/>
      </c>
      <c r="BQ214" s="5" t="str">
        <f>IF(INDEX($E$171:$G$177,MATCH("●",INDEX($H$171:$AQ$177,,MATCH($D214,$71:$71,0)-7),0),1)=VLOOKUP($D$170,$AD$9:$AN$20,8,FALSE),"","sed -i "&amp;IF($AK$200="MacOS","'' ","")&amp;"'s#"&amp;$D$170&amp;"="""&amp;INDEX($E$171:$G$177,MATCH("●",INDEX($H$171:$AQ$177,,MATCH($D214,$71:$71,0)-7),0),1)&amp;""""&amp;"#"&amp;$D$170&amp;"="&amp;""""&amp;VLOOKUP($D$170,$AD$9:$AN$20,8,FALSE)&amp;""""&amp;"#g'"&amp;"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4" s="5" t="s">
        <v>868</v>
      </c>
    </row>
    <row r="215" spans="4:70" ht="18" customHeight="1">
      <c r="D215" s="166">
        <f t="shared" si="1"/>
        <v>12</v>
      </c>
      <c r="E215" s="167"/>
      <c r="F215" s="167"/>
      <c r="G215" s="168"/>
      <c r="H215" s="46" t="str">
        <f t="shared" ca="1" si="2"/>
        <v>clear; sed -i '' 's#COLUMN_DATA_TRIM="FTftBTbt"#COLUMN_DATA_TRIM=""#g' ${CONFIG_DIR}db_data_config.txt; export COLUMN_DATA_TRIM="";sh ./script/db_check_data_validate_config.sh; sed -i '' 's#COLUMN_DATA_TRIM=""#COLUMN_DATA_TRIM="FTftBTbt"#g' ${CONFIG_DIR}db_data_config.txt; export COLUMN_DATA_TRIM="FTftBTbt";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SUBSTITUTE(INDEX($H$179:$AQ$179, , MATCH($D215, $71:$71, 0)-7),"-","")</f>
        <v>異常</v>
      </c>
      <c r="AF215" s="117"/>
      <c r="AG215" s="118"/>
      <c r="AH215" s="171" t="s">
        <v>880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SUBSTITUTE(TEXT(INDEX($H$182:$AQ$182,1,$D215),"000000"),"-","")</f>
        <v>220138</v>
      </c>
      <c r="AV215" s="5" t="str">
        <f>IF(VLOOKUP($D$76,$AD$9:$AN$20,8,FALSE)=INDEX($E$77:$G$81,MATCH("●",INDEX($H$77:$AQ$81,,MATCH($D215,$71:$71,0)-7),0),1),"","sed -i "&amp;IF($AK$200="MacOS","'' ","")&amp;"'s#"&amp;$D$76&amp;"="""&amp;VLOOKUP($D$76,$AD$9:$AN$20,8,FALSE)&amp;""""&amp;"#"&amp;$D$76&amp;"="&amp;""""&amp;INDEX($E$77:$G$81,MATCH("●",INDEX($H$77:$AQ$81,,MATCH($D215,$71:$71,0)-7),0),1)&amp;""""&amp;"#g'"&amp;" ${CONFIG_DIR}db_data_config.txt; export "&amp;$D$76&amp;"="&amp;""""&amp;INDEX($E$77:$G$81,MATCH("●",INDEX($H$77:$AQ$81,,MATCH($D215,$71:$71,0)-7),0),1)&amp;""";")</f>
        <v/>
      </c>
      <c r="AW215" s="5" t="str">
        <f>IF(INDEX($E$77:$G$81,MATCH("●",INDEX($H$77:$AQ$81,,MATCH($D215,$71:$71,0)-7),0),1)=VLOOKUP($D$76,$AD$9:$AN$20,8,FALSE),"","sed -i "&amp;IF($AK$200="MacOS","'' ","")&amp;"'s#"&amp;$D$76&amp;"="""&amp;INDEX($E$77:$G$81,MATCH("●",INDEX($H$77:$AQ$81,,MATCH($D215,$71:$71,0)-7),0),1)&amp;""""&amp;"#"&amp;$D$76&amp;"="&amp;""""&amp;VLOOKUP($D$76,$AD$9:$AN$20,8,FALSE)&amp;""""&amp;"#g'"&amp;"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5" s="5" t="str">
        <f>IF(VLOOKUP($D$82,$AD$9:$AN$20,8,FALSE)=INDEX($E$83:$G$94,MATCH("●",INDEX($H$83:$AQ$94,,MATCH($D215,$71:$71,0)-7),0),1),"","sed -i "&amp;IF($AK$200="MacOS","'' ","")&amp;"'s#"&amp;$D$82&amp;"="""&amp;VLOOKUP($D$82,$AD$9:$AN$20,8,FALSE)&amp;""""&amp;"#"&amp;$D$82&amp;"="&amp;""""&amp;INDEX($E$83:$G$94,MATCH("●",INDEX($H$83:$AQ$94,,MATCH($D215,$71:$71,0)-7),0),1)&amp;""""&amp;"#g'"&amp;" ${CONFIG_DIR}db_data_config.txt; export "&amp;$D$82&amp;"="&amp;""""&amp;INDEX($E$83:$G$94,MATCH("●",INDEX($H$83:$AQ$94,,MATCH($D215,$71:$71,0)-7),0),1)&amp;""";")</f>
        <v/>
      </c>
      <c r="AY215" s="5" t="str">
        <f>IF(INDEX($E$83:$G$94,MATCH("●",INDEX($H$83:$AQ$94,,MATCH($D215,$71:$71,0)-7),0),1)=VLOOKUP($D$82,$AD$9:$AN$20,8,FALSE),"","sed -i "&amp;IF($AK$200="MacOS","'' ","")&amp;"'s#"&amp;$D$82&amp;"="""&amp;INDEX($E$83:$G$94,MATCH("●",INDEX($H$83:$AQ$94,,MATCH($D215,$71:$71,0)-7),0),1)&amp;""""&amp;"#"&amp;$D$82&amp;"="&amp;""""&amp;VLOOKUP($D$82,$AD$9:$AN$20,8,FALSE)&amp;""""&amp;"#g'"&amp;"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5" s="5" t="str">
        <f>IF(VLOOKUP($D$95,$AD$9:$AN$20,8,FALSE)=INDEX($E$96:$G$122,MATCH("●",INDEX($H$96:$AQ$122,,MATCH($D215,$71:$71,0)-7),0),1),"","sed -i "&amp;IF($AK$200="MacOS","'' ","")&amp;"'s#"&amp;$D$95&amp;"="""&amp;VLOOKUP($D$95,$AD$9:$AN$20,8,FALSE)&amp;""""&amp;"#"&amp;$D$95&amp;"="&amp;""""&amp;INDEX($E$96:$G$122,MATCH("●",INDEX($H$96:$AQ$122,,MATCH($D215,$71:$71,0)-7),0),1)&amp;""""&amp;"#g'"&amp;" ${CONFIG_DIR}db_data_config.txt; export "&amp;$D$95&amp;"="&amp;""""&amp;INDEX($E$96:$G$122,MATCH("●",INDEX($H$96:$AQ$122,,MATCH($D215,$71:$71,0)-7),0),1)&amp;""";")</f>
        <v/>
      </c>
      <c r="BA215" s="5" t="str">
        <f>IF(INDEX($E$96:$G$122,MATCH("●",INDEX($H$96:$AQ$122,,MATCH($D215,$71:$71,0)-7),0),1)=VLOOKUP($D$95,$AD$9:$AN$20,8,FALSE),"","sed -i "&amp;IF($AK$200="MacOS","'' ","")&amp;"'s#"&amp;$D$95&amp;"="""&amp;INDEX($E$96:$G$122,MATCH("●",INDEX($H$96:$AQ$122,,MATCH($D215,$71:$71,0)-7),0),1)&amp;""""&amp;"#"&amp;$D$95&amp;"="&amp;""""&amp;VLOOKUP($D$95,$AD$9:$AN$20,8,FALSE)&amp;""""&amp;"#g'"&amp;"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5" s="5" t="str">
        <f>IF(VLOOKUP($D$123,$AD$9:$AN$20,8,FALSE)=INDEX($E$124:$G$134,MATCH("●",INDEX($H$124:$AQ$134,,MATCH($D215,$71:$71,0)-7),0),1),"","sed -i "&amp;IF($AK$200="MacOS","'' ","")&amp;"'s#"&amp;$D$123&amp;"="""&amp;VLOOKUP($D$123,$AD$9:$AN$20,8,FALSE)&amp;""""&amp;"#"&amp;$D$123&amp;"="&amp;""""&amp;INDEX($E$124:$G$134,MATCH("●",INDEX($H$124:$AQ$134,,MATCH($D215,$71:$71,0)-7),0),1)&amp;""""&amp;"#g'"&amp;" ${CONFIG_DIR}db_data_config.txt; export "&amp;$D$123&amp;"="&amp;""""&amp;INDEX($E$124:$G$134,MATCH("●",INDEX($H$124:$AQ$134,,MATCH($D215,$71:$71,0)-7),0),1)&amp;""";")</f>
        <v>sed -i '' 's#COLUMN_DATA_TRIM="FTftBTbt"#COLUMN_DATA_TRIM="なし"#g' ${CONFIG_DIR}db_data_config.txt; export COLUMN_DATA_TRIM="なし";</v>
      </c>
      <c r="BC215" s="5" t="str">
        <f>IF(INDEX($E$124:$G$134,MATCH("●",INDEX($H$124:$AQ$134,,MATCH($D215,$71:$71,0)-7),0),1)=VLOOKUP($D$123,$AD$9:$AN$20,8,FALSE),"","sed -i "&amp;IF($AK$200="MacOS","'' ","")&amp;"'s#"&amp;$D$123&amp;"="""&amp;INDEX($E$124:$G$134,MATCH("●",INDEX($H$124:$AQ$134,,MATCH($D215,$71:$71,0)-7),0),1)&amp;""""&amp;"#"&amp;$D$123&amp;"="&amp;""""&amp;VLOOKUP($D$123,$AD$9:$AN$20,8,FALSE)&amp;""""&amp;"#g'"&amp;"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's#COLUMN_DATA_TRIM="なし"#COLUMN_DATA_TRIM="FTftBTbt"#g' ${CONFIG_DIR}db_data_config.txt; export COLUMN_DATA_TRIM="FTftBTbt";</v>
      </c>
      <c r="BD215" s="5" t="str">
        <f>IF(VLOOKUP($D$141,$AD$9:$AN$20,8,FALSE)=INDEX($E$142:$G$146,MATCH("●",INDEX($H$142:$AQ$146,,MATCH($D215,$71:$71,0)-7),0),1),"","sed -i "&amp;IF($AK$200="MacOS","'' ","")&amp;"'s#"&amp;$D$141&amp;"="""&amp;VLOOKUP($D$141,$AD$9:$AN$20,8,FALSE)&amp;""""&amp;"#"&amp;$D$141&amp;"="&amp;""""&amp;INDEX($E$142:$G$146,MATCH("●",INDEX($H$142:$AQ$146,,MATCH($D215,$71:$71,0)-7),0),1)&amp;""""&amp;"#g'"&amp;" ${CONFIG_DIR}db_data_config.txt; export "&amp;$D$141&amp;"="&amp;""""&amp;INDEX($E$142:$G$146,MATCH("●",INDEX($H$142:$AQ$146,,MATCH($D215,$71:$71,0)-7),0),1)&amp;""";")</f>
        <v/>
      </c>
      <c r="BE215" s="5" t="str">
        <f>IF(INDEX($E$142:$G$146,MATCH("●",INDEX($H$142:$AQ$146,,MATCH($D215,$71:$71,0)-7),0),1)=VLOOKUP($D$141,$AD$9:$AN$20,8,FALSE),"","sed -i "&amp;IF($AK$200="MacOS","'' ","")&amp;"'s#"&amp;$D$141&amp;"="""&amp;INDEX($E$142:$G$146,MATCH("●",INDEX($H$142:$AQ$146,,MATCH($D215,$71:$71,0)-7),0),1)&amp;""""&amp;"#"&amp;$D$141&amp;"="&amp;""""&amp;VLOOKUP($D$141,$AD$9:$AN$20,8,FALSE)&amp;""""&amp;"#g'"&amp;"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5" s="5" t="str">
        <f>IF(VLOOKUP($D$147,$AD$9:$AN$20,8,FALSE)=INDEX($E$148:$G$151,MATCH("●",INDEX($H$148:$AQ$151,,MATCH($D215,$71:$71,0)-7),0),1),"","sed -i "&amp;IF($AK$200="MacOS","'' ","")&amp;"'s#"&amp;$D$147&amp;"="""&amp;VLOOKUP($D$147,$AD$9:$AN$20,8,FALSE)&amp;""""&amp;"#"&amp;$D$147&amp;"="&amp;""""&amp;INDEX($E$148:$G$151,MATCH("●",INDEX($H$148:$AQ$151,,MATCH($D215,$71:$71,0)-7),0),1)&amp;""""&amp;"#g'"&amp;" ${CONFIG_DIR}db_data_config.txt; export "&amp;$D$147&amp;"="&amp;""""&amp;INDEX($E$148:$G$151,MATCH("●",INDEX($H$148:$AQ$151,,MATCH($D215,$71:$71,0)-7),0),1)&amp;""";")</f>
        <v/>
      </c>
      <c r="BG215" s="5" t="str">
        <f>IF(INDEX($E$148:$G$151,MATCH("●",INDEX($H$148:$AQ$151,,MATCH($D215,$71:$71,0)-7),0),1)=VLOOKUP($D$147,$AD$9:$AN$20,8,FALSE),"","sed -i "&amp;IF($AK$200="MacOS","'' ","")&amp;"'s#"&amp;$D$147&amp;"="""&amp;INDEX($E$148:$G$151,MATCH("●",INDEX($H$148:$AQ$151,,MATCH($D215,$71:$71,0)-7),0),1)&amp;""""&amp;"#"&amp;$D$147&amp;"="&amp;""""&amp;VLOOKUP($D$147,$AD$9:$AN$20,8,FALSE)&amp;""""&amp;"#g'"&amp;"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5" s="5" t="str">
        <f>IF(VLOOKUP($D$152,$AD$9:$AN$20,8,FALSE)=INDEX($E$153:$G$155,MATCH("●",INDEX($H$153:$AQ$155,,MATCH($D215,$71:$71,0)-7),0),1),"","sed -i "&amp;IF($AK$200="MacOS","'' ","")&amp;"'s#"&amp;$D$152&amp;"="""&amp;VLOOKUP($D$152,$AD$9:$AN$20,8,FALSE)&amp;""""&amp;"#"&amp;$D$152&amp;"="&amp;""""&amp;INDEX($E$153:$G$155,MATCH("●",INDEX($H$153:$AQ$155,,MATCH($D215,$71:$71,0)-7),0),1)&amp;""""&amp;"#g'"&amp;" ${CONFIG_DIR}db_data_config.txt; export "&amp;$D$152&amp;"="&amp;""""&amp;INDEX($E$153:$G$155,MATCH("●",INDEX($H$153:$AQ$155,,MATCH($D215,$71:$71,0)-7),0),1)&amp;""";")</f>
        <v/>
      </c>
      <c r="BI215" s="5" t="str">
        <f>IF(INDEX($E$153:$G$155,MATCH("●",INDEX($H$153:$AQ$155,,MATCH($D215,$71:$71,0)-7),0),1)=VLOOKUP($D$152,$AD$9:$AN$20,8,FALSE),"","sed -i "&amp;IF($AK$200="MacOS","'' ","")&amp;"'s#"&amp;$D$152&amp;"="""&amp;INDEX($E$153:$G$155,MATCH("●",INDEX($H$153:$AQ$155,,MATCH($D215,$71:$71,0)-7),0),1)&amp;""""&amp;"#"&amp;$D$152&amp;"="&amp;""""&amp;VLOOKUP($D$152,$AD$9:$AN$20,8,FALSE)&amp;""""&amp;"#g'"&amp;"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5" s="5" t="str">
        <f>IF(VLOOKUP($D$156,$AD$9:$AN$20,8,FALSE)=INDEX($E$157:$G$160,MATCH("●",INDEX($H$157:$AQ$160,,MATCH($D215,$71:$71,0)-7),0),1),"","sed -i "&amp;IF($AK$200="MacOS","'' ","")&amp;"'s#"&amp;$D$156&amp;"="""&amp;VLOOKUP($D$156,$AD$9:$AN$20,8,FALSE)&amp;""""&amp;"#"&amp;$D$156&amp;"="&amp;""""&amp;INDEX($E$157:$G$160,MATCH("●",INDEX($H$157:$AQ$160,,MATCH($D215,$71:$71,0)-7),0),1)&amp;""""&amp;"#g'"&amp;" ${CONFIG_DIR}db_data_config.txt; export "&amp;$D$156&amp;"="&amp;""""&amp;INDEX($E$157:$G$160,MATCH("●",INDEX($H$157:$AQ$160,,MATCH($D215,$71:$71,0)-7),0),1)&amp;""";")</f>
        <v/>
      </c>
      <c r="BK215" s="5" t="str">
        <f>IF(INDEX($E$157:$G$160,MATCH("●",INDEX($H$157:$AQ$160,,MATCH($D215,$71:$71,0)-7),0),1)=VLOOKUP($D$156,$AD$9:$AN$20,8,FALSE),"","sed -i "&amp;IF($AK$200="MacOS","'' ","")&amp;"'s#"&amp;$D$156&amp;"="""&amp;INDEX($E$157:$G$160,MATCH("●",INDEX($H$157:$AQ$160,,MATCH($D215,$71:$71,0)-7),0),1)&amp;""""&amp;"#"&amp;$D$156&amp;"="&amp;""""&amp;VLOOKUP($D$156,$AD$9:$AN$20,8,FALSE)&amp;""""&amp;"#g'"&amp;"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5" s="5" t="str">
        <f>IF(VLOOKUP($D$161,$AD$9:$AN$20,8,FALSE)=INDEX($E$162:$G$164,MATCH("●",INDEX($H$162:$AQ$164,,MATCH($D215,$71:$71,0)-7),0),1),"","sed -i "&amp;IF($AK$200="MacOS","'' ","")&amp;"'s#"&amp;$D$161&amp;"="""&amp;VLOOKUP($D$161,$AD$9:$AN$20,8,FALSE)&amp;""""&amp;"#"&amp;$D$161&amp;"="&amp;""""&amp;INDEX($E$162:$G$164,MATCH("●",INDEX($H$162:$AQ$164,,MATCH($D215,$71:$71,0)-7),0),1)&amp;""""&amp;"#g'"&amp;" ${CONFIG_DIR}db_data_config.txt; export "&amp;$D$161&amp;"="&amp;""""&amp;INDEX($E$162:$G$164,MATCH("●",INDEX($H$162:$AQ$164,,MATCH($D215,$71:$71,0)-7),0),1)&amp;""";")</f>
        <v/>
      </c>
      <c r="BM215" s="5" t="str">
        <f>IF(INDEX($E$162:$G$164,MATCH("●",INDEX($H$162:$AQ$164,,MATCH($D215,$71:$71,0)-7),0),1)=VLOOKUP($D$161,$AD$9:$AN$20,8,FALSE),"","sed -i "&amp;IF($AK$200="MacOS","'' ","")&amp;"'s#"&amp;$D$161&amp;"="""&amp;INDEX($E$162:$G$164,MATCH("●",INDEX($H$162:$AQ$164,,MATCH($D215,$71:$71,0)-7),0),1)&amp;""""&amp;"#"&amp;$D$161&amp;"="&amp;""""&amp;VLOOKUP($D$161,$AD$9:$AN$20,8,FALSE)&amp;""""&amp;"#g'"&amp;"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5" s="5" t="str">
        <f>IF(VLOOKUP($D$165,$AD$9:$AN$20,8,FALSE)=INDEX($E$166:$G$169,MATCH("●",INDEX($H$166:$AQ$169,,MATCH($D215,$71:$71,0)-7),0),1),"","sed -i "&amp;IF($AK$200="MacOS","'' ","")&amp;"'s#"&amp;$D$165&amp;"="""&amp;VLOOKUP($D$165,$AD$9:$AN$20,8,FALSE)&amp;""""&amp;"#"&amp;$D$165&amp;"="&amp;""""&amp;INDEX($E$166:$G$169,MATCH("●",INDEX($H$166:$AQ$169,,MATCH($D215,$71:$71,0)-7),0),1)&amp;""""&amp;"#g'"&amp;" ${CONFIG_DIR}db_data_config.txt; export "&amp;$D$165&amp;"="&amp;""""&amp;INDEX($E$166:$G$169,MATCH("●",INDEX($H$166:$AQ$169,,MATCH($D215,$71:$71,0)-7),0),1)&amp;""";")</f>
        <v/>
      </c>
      <c r="BO215" s="5" t="str">
        <f>IF(INDEX($E$166:$G$169,MATCH("●",INDEX($H$166:$AQ$169,,MATCH($D215,$71:$71,0)-7),0),1)=VLOOKUP($D$165,$AD$9:$AN$20,8,FALSE),"","sed -i "&amp;IF($AK$200="MacOS","'' ","")&amp;"'s#"&amp;$D$165&amp;"="""&amp;INDEX($E$166:$G$169,MATCH("●",INDEX($H$166:$AQ$169,,MATCH($D215,$71:$71,0)-7),0),1)&amp;""""&amp;"#"&amp;$D$165&amp;"="&amp;""""&amp;VLOOKUP($D$165,$AD$9:$AN$20,8,FALSE)&amp;""""&amp;"#g'"&amp;"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5" s="5" t="str">
        <f>IF(VLOOKUP($D$170,$AD$9:$AN$20,8,FALSE)=INDEX($E$171:$G$177,MATCH("●",INDEX($H$171:$AQ$177,,MATCH($D215,$71:$71,0)-7),0),1),"","sed -i "&amp;IF($AK$200="MacOS","'' ","")&amp;"'s#"&amp;$D$170&amp;"="""&amp;VLOOKUP($D$170,$AD$9:$AN$20,8,FALSE)&amp;""""&amp;"#"&amp;$D$170&amp;"="&amp;""""&amp;INDEX($E$171:$G$177,MATCH("●",INDEX($H$171:$AQ$177,,MATCH($D215,$71:$71,0)-7),0),1)&amp;""""&amp;"#g'"&amp;" ${CONFIG_DIR}db_data_config.txt; export "&amp;$D$170&amp;"="&amp;""""&amp;INDEX($E$171:$G$177,MATCH("●",INDEX($H$171:$AQ$177,,MATCH($D215,$71:$71,0)-7),0),1)&amp;""";")</f>
        <v/>
      </c>
      <c r="BQ215" s="5" t="str">
        <f>IF(INDEX($E$171:$G$177,MATCH("●",INDEX($H$171:$AQ$177,,MATCH($D215,$71:$71,0)-7),0),1)=VLOOKUP($D$170,$AD$9:$AN$20,8,FALSE),"","sed -i "&amp;IF($AK$200="MacOS","'' ","")&amp;"'s#"&amp;$D$170&amp;"="""&amp;INDEX($E$171:$G$177,MATCH("●",INDEX($H$171:$AQ$177,,MATCH($D215,$71:$71,0)-7),0),1)&amp;""""&amp;"#"&amp;$D$170&amp;"="&amp;""""&amp;VLOOKUP($D$170,$AD$9:$AN$20,8,FALSE)&amp;""""&amp;"#g'"&amp;"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5" s="5" t="s">
        <v>868</v>
      </c>
    </row>
    <row r="216" spans="4:70" ht="18" customHeight="1">
      <c r="D216" s="166">
        <f t="shared" si="1"/>
        <v>13</v>
      </c>
      <c r="E216" s="167"/>
      <c r="F216" s="167"/>
      <c r="G216" s="168"/>
      <c r="H216" s="46" t="str">
        <f t="shared" ca="1" si="2"/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SUBSTITUTE(INDEX($H$179:$AQ$179, , MATCH($D216, $71:$71, 0)-7),"-","")</f>
        <v>正常</v>
      </c>
      <c r="AF216" s="117"/>
      <c r="AG216" s="118"/>
      <c r="AH216" s="171" t="s">
        <v>881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SUBSTITUTE(TEXT(INDEX($H$182:$AQ$182,1,$D216),"000000"),"-","")</f>
        <v>220001</v>
      </c>
      <c r="AV216" s="5" t="str">
        <f>IF(VLOOKUP($D$76,$AD$9:$AN$20,8,FALSE)=INDEX($E$77:$G$81,MATCH("●",INDEX($H$77:$AQ$81,,MATCH($D216,$71:$71,0)-7),0),1),"","sed -i "&amp;IF($AK$200="MacOS","'' ","")&amp;"'s#"&amp;$D$76&amp;"="""&amp;VLOOKUP($D$76,$AD$9:$AN$20,8,FALSE)&amp;""""&amp;"#"&amp;$D$76&amp;"="&amp;""""&amp;INDEX($E$77:$G$81,MATCH("●",INDEX($H$77:$AQ$81,,MATCH($D216,$71:$71,0)-7),0),1)&amp;""""&amp;"#g'"&amp;" ${CONFIG_DIR}db_data_config.txt; export "&amp;$D$76&amp;"="&amp;""""&amp;INDEX($E$77:$G$81,MATCH("●",INDEX($H$77:$AQ$81,,MATCH($D216,$71:$71,0)-7),0),1)&amp;""";")</f>
        <v/>
      </c>
      <c r="AW216" s="5" t="str">
        <f>IF(INDEX($E$77:$G$81,MATCH("●",INDEX($H$77:$AQ$81,,MATCH($D216,$71:$71,0)-7),0),1)=VLOOKUP($D$76,$AD$9:$AN$20,8,FALSE),"","sed -i "&amp;IF($AK$200="MacOS","'' ","")&amp;"'s#"&amp;$D$76&amp;"="""&amp;INDEX($E$77:$G$81,MATCH("●",INDEX($H$77:$AQ$81,,MATCH($D216,$71:$71,0)-7),0),1)&amp;""""&amp;"#"&amp;$D$76&amp;"="&amp;""""&amp;VLOOKUP($D$76,$AD$9:$AN$20,8,FALSE)&amp;""""&amp;"#g'"&amp;"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6" s="5" t="str">
        <f>IF(VLOOKUP($D$82,$AD$9:$AN$20,8,FALSE)=INDEX($E$83:$G$94,MATCH("●",INDEX($H$83:$AQ$94,,MATCH($D216,$71:$71,0)-7),0),1),"","sed -i "&amp;IF($AK$200="MacOS","'' ","")&amp;"'s#"&amp;$D$82&amp;"="""&amp;VLOOKUP($D$82,$AD$9:$AN$20,8,FALSE)&amp;""""&amp;"#"&amp;$D$82&amp;"="&amp;""""&amp;INDEX($E$83:$G$94,MATCH("●",INDEX($H$83:$AQ$94,,MATCH($D216,$71:$71,0)-7),0),1)&amp;""""&amp;"#g'"&amp;" ${CONFIG_DIR}db_data_config.txt; export "&amp;$D$82&amp;"="&amp;""""&amp;INDEX($E$83:$G$94,MATCH("●",INDEX($H$83:$AQ$94,,MATCH($D216,$71:$71,0)-7),0),1)&amp;""";")</f>
        <v/>
      </c>
      <c r="AY216" s="5" t="str">
        <f>IF(INDEX($E$83:$G$94,MATCH("●",INDEX($H$83:$AQ$94,,MATCH($D216,$71:$71,0)-7),0),1)=VLOOKUP($D$82,$AD$9:$AN$20,8,FALSE),"","sed -i "&amp;IF($AK$200="MacOS","'' ","")&amp;"'s#"&amp;$D$82&amp;"="""&amp;INDEX($E$83:$G$94,MATCH("●",INDEX($H$83:$AQ$94,,MATCH($D216,$71:$71,0)-7),0),1)&amp;""""&amp;"#"&amp;$D$82&amp;"="&amp;""""&amp;VLOOKUP($D$82,$AD$9:$AN$20,8,FALSE)&amp;""""&amp;"#g'"&amp;"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6" s="5" t="str">
        <f>IF(VLOOKUP($D$95,$AD$9:$AN$20,8,FALSE)=INDEX($E$96:$G$122,MATCH("●",INDEX($H$96:$AQ$122,,MATCH($D216,$71:$71,0)-7),0),1),"","sed -i "&amp;IF($AK$200="MacOS","'' ","")&amp;"'s#"&amp;$D$95&amp;"="""&amp;VLOOKUP($D$95,$AD$9:$AN$20,8,FALSE)&amp;""""&amp;"#"&amp;$D$95&amp;"="&amp;""""&amp;INDEX($E$96:$G$122,MATCH("●",INDEX($H$96:$AQ$122,,MATCH($D216,$71:$71,0)-7),0),1)&amp;""""&amp;"#g'"&amp;" ${CONFIG_DIR}db_data_config.txt; export "&amp;$D$95&amp;"="&amp;""""&amp;INDEX($E$96:$G$122,MATCH("●",INDEX($H$96:$AQ$122,,MATCH($D216,$71:$71,0)-7),0),1)&amp;""";")</f>
        <v/>
      </c>
      <c r="BA216" s="5" t="str">
        <f>IF(INDEX($E$96:$G$122,MATCH("●",INDEX($H$96:$AQ$122,,MATCH($D216,$71:$71,0)-7),0),1)=VLOOKUP($D$95,$AD$9:$AN$20,8,FALSE),"","sed -i "&amp;IF($AK$200="MacOS","'' ","")&amp;"'s#"&amp;$D$95&amp;"="""&amp;INDEX($E$96:$G$122,MATCH("●",INDEX($H$96:$AQ$122,,MATCH($D216,$71:$71,0)-7),0),1)&amp;""""&amp;"#"&amp;$D$95&amp;"="&amp;""""&amp;VLOOKUP($D$95,$AD$9:$AN$20,8,FALSE)&amp;""""&amp;"#g'"&amp;"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6" s="5" t="str">
        <f>IF(VLOOKUP($D$123,$AD$9:$AN$20,8,FALSE)=INDEX($E$124:$G$134,MATCH("●",INDEX($H$124:$AQ$134,,MATCH($D216,$71:$71,0)-7),0),1),"","sed -i "&amp;IF($AK$200="MacOS","'' ","")&amp;"'s#"&amp;$D$123&amp;"="""&amp;VLOOKUP($D$123,$AD$9:$AN$20,8,FALSE)&amp;""""&amp;"#"&amp;$D$123&amp;"="&amp;""""&amp;INDEX($E$124:$G$134,MATCH("●",INDEX($H$124:$AQ$134,,MATCH($D216,$71:$71,0)-7),0),1)&amp;""""&amp;"#g'"&amp;" ${CONFIG_DIR}db_data_config.txt; export "&amp;$D$123&amp;"="&amp;""""&amp;INDEX($E$124:$G$134,MATCH("●",INDEX($H$124:$AQ$134,,MATCH($D216,$71:$71,0)-7),0),1)&amp;""";")</f>
        <v>sed -i '' 's#COLUMN_DATA_TRIM="FTftBTbt"#COLUMN_DATA_TRIM="FT"#g' ${CONFIG_DIR}db_data_config.txt; export COLUMN_DATA_TRIM="FT";</v>
      </c>
      <c r="BC216" s="5" t="str">
        <f>IF(INDEX($E$124:$G$134,MATCH("●",INDEX($H$124:$AQ$134,,MATCH($D216,$71:$71,0)-7),0),1)=VLOOKUP($D$123,$AD$9:$AN$20,8,FALSE),"","sed -i "&amp;IF($AK$200="MacOS","'' ","")&amp;"'s#"&amp;$D$123&amp;"="""&amp;INDEX($E$124:$G$134,MATCH("●",INDEX($H$124:$AQ$134,,MATCH($D216,$71:$71,0)-7),0),1)&amp;""""&amp;"#"&amp;$D$123&amp;"="&amp;""""&amp;VLOOKUP($D$123,$AD$9:$AN$20,8,FALSE)&amp;""""&amp;"#g'"&amp;"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's#COLUMN_DATA_TRIM="FT"#COLUMN_DATA_TRIM="FTftBTbt"#g' ${CONFIG_DIR}db_data_config.txt; export COLUMN_DATA_TRIM="FTftBTbt";</v>
      </c>
      <c r="BD216" s="5" t="str">
        <f>IF(VLOOKUP($D$141,$AD$9:$AN$20,8,FALSE)=INDEX($E$142:$G$146,MATCH("●",INDEX($H$142:$AQ$146,,MATCH($D216,$71:$71,0)-7),0),1),"","sed -i "&amp;IF($AK$200="MacOS","'' ","")&amp;"'s#"&amp;$D$141&amp;"="""&amp;VLOOKUP($D$141,$AD$9:$AN$20,8,FALSE)&amp;""""&amp;"#"&amp;$D$141&amp;"="&amp;""""&amp;INDEX($E$142:$G$146,MATCH("●",INDEX($H$142:$AQ$146,,MATCH($D216,$71:$71,0)-7),0),1)&amp;""""&amp;"#g'"&amp;" ${CONFIG_DIR}db_data_config.txt; export "&amp;$D$141&amp;"="&amp;""""&amp;INDEX($E$142:$G$146,MATCH("●",INDEX($H$142:$AQ$146,,MATCH($D216,$71:$71,0)-7),0),1)&amp;""";")</f>
        <v/>
      </c>
      <c r="BE216" s="5" t="str">
        <f>IF(INDEX($E$142:$G$146,MATCH("●",INDEX($H$142:$AQ$146,,MATCH($D216,$71:$71,0)-7),0),1)=VLOOKUP($D$141,$AD$9:$AN$20,8,FALSE),"","sed -i "&amp;IF($AK$200="MacOS","'' ","")&amp;"'s#"&amp;$D$141&amp;"="""&amp;INDEX($E$142:$G$146,MATCH("●",INDEX($H$142:$AQ$146,,MATCH($D216,$71:$71,0)-7),0),1)&amp;""""&amp;"#"&amp;$D$141&amp;"="&amp;""""&amp;VLOOKUP($D$141,$AD$9:$AN$20,8,FALSE)&amp;""""&amp;"#g'"&amp;"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6" s="5" t="str">
        <f>IF(VLOOKUP($D$147,$AD$9:$AN$20,8,FALSE)=INDEX($E$148:$G$151,MATCH("●",INDEX($H$148:$AQ$151,,MATCH($D216,$71:$71,0)-7),0),1),"","sed -i "&amp;IF($AK$200="MacOS","'' ","")&amp;"'s#"&amp;$D$147&amp;"="""&amp;VLOOKUP($D$147,$AD$9:$AN$20,8,FALSE)&amp;""""&amp;"#"&amp;$D$147&amp;"="&amp;""""&amp;INDEX($E$148:$G$151,MATCH("●",INDEX($H$148:$AQ$151,,MATCH($D216,$71:$71,0)-7),0),1)&amp;""""&amp;"#g'"&amp;" ${CONFIG_DIR}db_data_config.txt; export "&amp;$D$147&amp;"="&amp;""""&amp;INDEX($E$148:$G$151,MATCH("●",INDEX($H$148:$AQ$151,,MATCH($D216,$71:$71,0)-7),0),1)&amp;""";")</f>
        <v/>
      </c>
      <c r="BG216" s="5" t="str">
        <f>IF(INDEX($E$148:$G$151,MATCH("●",INDEX($H$148:$AQ$151,,MATCH($D216,$71:$71,0)-7),0),1)=VLOOKUP($D$147,$AD$9:$AN$20,8,FALSE),"","sed -i "&amp;IF($AK$200="MacOS","'' ","")&amp;"'s#"&amp;$D$147&amp;"="""&amp;INDEX($E$148:$G$151,MATCH("●",INDEX($H$148:$AQ$151,,MATCH($D216,$71:$71,0)-7),0),1)&amp;""""&amp;"#"&amp;$D$147&amp;"="&amp;""""&amp;VLOOKUP($D$147,$AD$9:$AN$20,8,FALSE)&amp;""""&amp;"#g'"&amp;"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6" s="5" t="str">
        <f>IF(VLOOKUP($D$152,$AD$9:$AN$20,8,FALSE)=INDEX($E$153:$G$155,MATCH("●",INDEX($H$153:$AQ$155,,MATCH($D216,$71:$71,0)-7),0),1),"","sed -i "&amp;IF($AK$200="MacOS","'' ","")&amp;"'s#"&amp;$D$152&amp;"="""&amp;VLOOKUP($D$152,$AD$9:$AN$20,8,FALSE)&amp;""""&amp;"#"&amp;$D$152&amp;"="&amp;""""&amp;INDEX($E$153:$G$155,MATCH("●",INDEX($H$153:$AQ$155,,MATCH($D216,$71:$71,0)-7),0),1)&amp;""""&amp;"#g'"&amp;" ${CONFIG_DIR}db_data_config.txt; export "&amp;$D$152&amp;"="&amp;""""&amp;INDEX($E$153:$G$155,MATCH("●",INDEX($H$153:$AQ$155,,MATCH($D216,$71:$71,0)-7),0),1)&amp;""";")</f>
        <v/>
      </c>
      <c r="BI216" s="5" t="str">
        <f>IF(INDEX($E$153:$G$155,MATCH("●",INDEX($H$153:$AQ$155,,MATCH($D216,$71:$71,0)-7),0),1)=VLOOKUP($D$152,$AD$9:$AN$20,8,FALSE),"","sed -i "&amp;IF($AK$200="MacOS","'' ","")&amp;"'s#"&amp;$D$152&amp;"="""&amp;INDEX($E$153:$G$155,MATCH("●",INDEX($H$153:$AQ$155,,MATCH($D216,$71:$71,0)-7),0),1)&amp;""""&amp;"#"&amp;$D$152&amp;"="&amp;""""&amp;VLOOKUP($D$152,$AD$9:$AN$20,8,FALSE)&amp;""""&amp;"#g'"&amp;"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6" s="5" t="str">
        <f>IF(VLOOKUP($D$156,$AD$9:$AN$20,8,FALSE)=INDEX($E$157:$G$160,MATCH("●",INDEX($H$157:$AQ$160,,MATCH($D216,$71:$71,0)-7),0),1),"","sed -i "&amp;IF($AK$200="MacOS","'' ","")&amp;"'s#"&amp;$D$156&amp;"="""&amp;VLOOKUP($D$156,$AD$9:$AN$20,8,FALSE)&amp;""""&amp;"#"&amp;$D$156&amp;"="&amp;""""&amp;INDEX($E$157:$G$160,MATCH("●",INDEX($H$157:$AQ$160,,MATCH($D216,$71:$71,0)-7),0),1)&amp;""""&amp;"#g'"&amp;" ${CONFIG_DIR}db_data_config.txt; export "&amp;$D$156&amp;"="&amp;""""&amp;INDEX($E$157:$G$160,MATCH("●",INDEX($H$157:$AQ$160,,MATCH($D216,$71:$71,0)-7),0),1)&amp;""";")</f>
        <v/>
      </c>
      <c r="BK216" s="5" t="str">
        <f>IF(INDEX($E$157:$G$160,MATCH("●",INDEX($H$157:$AQ$160,,MATCH($D216,$71:$71,0)-7),0),1)=VLOOKUP($D$156,$AD$9:$AN$20,8,FALSE),"","sed -i "&amp;IF($AK$200="MacOS","'' ","")&amp;"'s#"&amp;$D$156&amp;"="""&amp;INDEX($E$157:$G$160,MATCH("●",INDEX($H$157:$AQ$160,,MATCH($D216,$71:$71,0)-7),0),1)&amp;""""&amp;"#"&amp;$D$156&amp;"="&amp;""""&amp;VLOOKUP($D$156,$AD$9:$AN$20,8,FALSE)&amp;""""&amp;"#g'"&amp;"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6" s="5" t="str">
        <f>IF(VLOOKUP($D$161,$AD$9:$AN$20,8,FALSE)=INDEX($E$162:$G$164,MATCH("●",INDEX($H$162:$AQ$164,,MATCH($D216,$71:$71,0)-7),0),1),"","sed -i "&amp;IF($AK$200="MacOS","'' ","")&amp;"'s#"&amp;$D$161&amp;"="""&amp;VLOOKUP($D$161,$AD$9:$AN$20,8,FALSE)&amp;""""&amp;"#"&amp;$D$161&amp;"="&amp;""""&amp;INDEX($E$162:$G$164,MATCH("●",INDEX($H$162:$AQ$164,,MATCH($D216,$71:$71,0)-7),0),1)&amp;""""&amp;"#g'"&amp;" ${CONFIG_DIR}db_data_config.txt; export "&amp;$D$161&amp;"="&amp;""""&amp;INDEX($E$162:$G$164,MATCH("●",INDEX($H$162:$AQ$164,,MATCH($D216,$71:$71,0)-7),0),1)&amp;""";")</f>
        <v/>
      </c>
      <c r="BM216" s="5" t="str">
        <f>IF(INDEX($E$162:$G$164,MATCH("●",INDEX($H$162:$AQ$164,,MATCH($D216,$71:$71,0)-7),0),1)=VLOOKUP($D$161,$AD$9:$AN$20,8,FALSE),"","sed -i "&amp;IF($AK$200="MacOS","'' ","")&amp;"'s#"&amp;$D$161&amp;"="""&amp;INDEX($E$162:$G$164,MATCH("●",INDEX($H$162:$AQ$164,,MATCH($D216,$71:$71,0)-7),0),1)&amp;""""&amp;"#"&amp;$D$161&amp;"="&amp;""""&amp;VLOOKUP($D$161,$AD$9:$AN$20,8,FALSE)&amp;""""&amp;"#g'"&amp;"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6" s="5" t="str">
        <f>IF(VLOOKUP($D$165,$AD$9:$AN$20,8,FALSE)=INDEX($E$166:$G$169,MATCH("●",INDEX($H$166:$AQ$169,,MATCH($D216,$71:$71,0)-7),0),1),"","sed -i "&amp;IF($AK$200="MacOS","'' ","")&amp;"'s#"&amp;$D$165&amp;"="""&amp;VLOOKUP($D$165,$AD$9:$AN$20,8,FALSE)&amp;""""&amp;"#"&amp;$D$165&amp;"="&amp;""""&amp;INDEX($E$166:$G$169,MATCH("●",INDEX($H$166:$AQ$169,,MATCH($D216,$71:$71,0)-7),0),1)&amp;""""&amp;"#g'"&amp;" ${CONFIG_DIR}db_data_config.txt; export "&amp;$D$165&amp;"="&amp;""""&amp;INDEX($E$166:$G$169,MATCH("●",INDEX($H$166:$AQ$169,,MATCH($D216,$71:$71,0)-7),0),1)&amp;""";")</f>
        <v/>
      </c>
      <c r="BO216" s="5" t="str">
        <f>IF(INDEX($E$166:$G$169,MATCH("●",INDEX($H$166:$AQ$169,,MATCH($D216,$71:$71,0)-7),0),1)=VLOOKUP($D$165,$AD$9:$AN$20,8,FALSE),"","sed -i "&amp;IF($AK$200="MacOS","'' ","")&amp;"'s#"&amp;$D$165&amp;"="""&amp;INDEX($E$166:$G$169,MATCH("●",INDEX($H$166:$AQ$169,,MATCH($D216,$71:$71,0)-7),0),1)&amp;""""&amp;"#"&amp;$D$165&amp;"="&amp;""""&amp;VLOOKUP($D$165,$AD$9:$AN$20,8,FALSE)&amp;""""&amp;"#g'"&amp;"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6" s="5" t="str">
        <f>IF(VLOOKUP($D$170,$AD$9:$AN$20,8,FALSE)=INDEX($E$171:$G$177,MATCH("●",INDEX($H$171:$AQ$177,,MATCH($D216,$71:$71,0)-7),0),1),"","sed -i "&amp;IF($AK$200="MacOS","'' ","")&amp;"'s#"&amp;$D$170&amp;"="""&amp;VLOOKUP($D$170,$AD$9:$AN$20,8,FALSE)&amp;""""&amp;"#"&amp;$D$170&amp;"="&amp;""""&amp;INDEX($E$171:$G$177,MATCH("●",INDEX($H$171:$AQ$177,,MATCH($D216,$71:$71,0)-7),0),1)&amp;""""&amp;"#g'"&amp;" ${CONFIG_DIR}db_data_config.txt; export "&amp;$D$170&amp;"="&amp;""""&amp;INDEX($E$171:$G$177,MATCH("●",INDEX($H$171:$AQ$177,,MATCH($D216,$71:$71,0)-7),0),1)&amp;""";")</f>
        <v/>
      </c>
      <c r="BQ216" s="5" t="str">
        <f>IF(INDEX($E$171:$G$177,MATCH("●",INDEX($H$171:$AQ$177,,MATCH($D216,$71:$71,0)-7),0),1)=VLOOKUP($D$170,$AD$9:$AN$20,8,FALSE),"","sed -i "&amp;IF($AK$200="MacOS","'' ","")&amp;"'s#"&amp;$D$170&amp;"="""&amp;INDEX($E$171:$G$177,MATCH("●",INDEX($H$171:$AQ$177,,MATCH($D216,$71:$71,0)-7),0),1)&amp;""""&amp;"#"&amp;$D$170&amp;"="&amp;""""&amp;VLOOKUP($D$170,$AD$9:$AN$20,8,FALSE)&amp;""""&amp;"#g'"&amp;"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6" s="5" t="s">
        <v>868</v>
      </c>
    </row>
    <row r="217" spans="4:70" ht="18" customHeight="1">
      <c r="D217" s="166">
        <f t="shared" si="1"/>
        <v>14</v>
      </c>
      <c r="E217" s="167"/>
      <c r="F217" s="167"/>
      <c r="G217" s="168"/>
      <c r="H217" s="46" t="str">
        <f t="shared" ca="1" si="2"/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SUBSTITUTE(INDEX($H$179:$AQ$179, , MATCH($D217, $71:$71, 0)-7),"-","")</f>
        <v>正常</v>
      </c>
      <c r="AF217" s="117"/>
      <c r="AG217" s="118"/>
      <c r="AH217" s="171" t="s">
        <v>882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SUBSTITUTE(TEXT(INDEX($H$182:$AQ$182,1,$D217),"000000"),"-","")</f>
        <v>220001</v>
      </c>
      <c r="AV217" s="5" t="str">
        <f>IF(VLOOKUP($D$76,$AD$9:$AN$20,8,FALSE)=INDEX($E$77:$G$81,MATCH("●",INDEX($H$77:$AQ$81,,MATCH($D217,$71:$71,0)-7),0),1),"","sed -i "&amp;IF($AK$200="MacOS","'' ","")&amp;"'s#"&amp;$D$76&amp;"="""&amp;VLOOKUP($D$76,$AD$9:$AN$20,8,FALSE)&amp;""""&amp;"#"&amp;$D$76&amp;"="&amp;""""&amp;INDEX($E$77:$G$81,MATCH("●",INDEX($H$77:$AQ$81,,MATCH($D217,$71:$71,0)-7),0),1)&amp;""""&amp;"#g'"&amp;" ${CONFIG_DIR}db_data_config.txt; export "&amp;$D$76&amp;"="&amp;""""&amp;INDEX($E$77:$G$81,MATCH("●",INDEX($H$77:$AQ$81,,MATCH($D217,$71:$71,0)-7),0),1)&amp;""";")</f>
        <v/>
      </c>
      <c r="AW217" s="5" t="str">
        <f>IF(INDEX($E$77:$G$81,MATCH("●",INDEX($H$77:$AQ$81,,MATCH($D217,$71:$71,0)-7),0),1)=VLOOKUP($D$76,$AD$9:$AN$20,8,FALSE),"","sed -i "&amp;IF($AK$200="MacOS","'' ","")&amp;"'s#"&amp;$D$76&amp;"="""&amp;INDEX($E$77:$G$81,MATCH("●",INDEX($H$77:$AQ$81,,MATCH($D217,$71:$71,0)-7),0),1)&amp;""""&amp;"#"&amp;$D$76&amp;"="&amp;""""&amp;VLOOKUP($D$76,$AD$9:$AN$20,8,FALSE)&amp;""""&amp;"#g'"&amp;"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7" s="5" t="str">
        <f>IF(VLOOKUP($D$82,$AD$9:$AN$20,8,FALSE)=INDEX($E$83:$G$94,MATCH("●",INDEX($H$83:$AQ$94,,MATCH($D217,$71:$71,0)-7),0),1),"","sed -i "&amp;IF($AK$200="MacOS","'' ","")&amp;"'s#"&amp;$D$82&amp;"="""&amp;VLOOKUP($D$82,$AD$9:$AN$20,8,FALSE)&amp;""""&amp;"#"&amp;$D$82&amp;"="&amp;""""&amp;INDEX($E$83:$G$94,MATCH("●",INDEX($H$83:$AQ$94,,MATCH($D217,$71:$71,0)-7),0),1)&amp;""""&amp;"#g'"&amp;" ${CONFIG_DIR}db_data_config.txt; export "&amp;$D$82&amp;"="&amp;""""&amp;INDEX($E$83:$G$94,MATCH("●",INDEX($H$83:$AQ$94,,MATCH($D217,$71:$71,0)-7),0),1)&amp;""";")</f>
        <v/>
      </c>
      <c r="AY217" s="5" t="str">
        <f>IF(INDEX($E$83:$G$94,MATCH("●",INDEX($H$83:$AQ$94,,MATCH($D217,$71:$71,0)-7),0),1)=VLOOKUP($D$82,$AD$9:$AN$20,8,FALSE),"","sed -i "&amp;IF($AK$200="MacOS","'' ","")&amp;"'s#"&amp;$D$82&amp;"="""&amp;INDEX($E$83:$G$94,MATCH("●",INDEX($H$83:$AQ$94,,MATCH($D217,$71:$71,0)-7),0),1)&amp;""""&amp;"#"&amp;$D$82&amp;"="&amp;""""&amp;VLOOKUP($D$82,$AD$9:$AN$20,8,FALSE)&amp;""""&amp;"#g'"&amp;"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7" s="5" t="str">
        <f>IF(VLOOKUP($D$95,$AD$9:$AN$20,8,FALSE)=INDEX($E$96:$G$122,MATCH("●",INDEX($H$96:$AQ$122,,MATCH($D217,$71:$71,0)-7),0),1),"","sed -i "&amp;IF($AK$200="MacOS","'' ","")&amp;"'s#"&amp;$D$95&amp;"="""&amp;VLOOKUP($D$95,$AD$9:$AN$20,8,FALSE)&amp;""""&amp;"#"&amp;$D$95&amp;"="&amp;""""&amp;INDEX($E$96:$G$122,MATCH("●",INDEX($H$96:$AQ$122,,MATCH($D217,$71:$71,0)-7),0),1)&amp;""""&amp;"#g'"&amp;" ${CONFIG_DIR}db_data_config.txt; export "&amp;$D$95&amp;"="&amp;""""&amp;INDEX($E$96:$G$122,MATCH("●",INDEX($H$96:$AQ$122,,MATCH($D217,$71:$71,0)-7),0),1)&amp;""";")</f>
        <v/>
      </c>
      <c r="BA217" s="5" t="str">
        <f>IF(INDEX($E$96:$G$122,MATCH("●",INDEX($H$96:$AQ$122,,MATCH($D217,$71:$71,0)-7),0),1)=VLOOKUP($D$95,$AD$9:$AN$20,8,FALSE),"","sed -i "&amp;IF($AK$200="MacOS","'' ","")&amp;"'s#"&amp;$D$95&amp;"="""&amp;INDEX($E$96:$G$122,MATCH("●",INDEX($H$96:$AQ$122,,MATCH($D217,$71:$71,0)-7),0),1)&amp;""""&amp;"#"&amp;$D$95&amp;"="&amp;""""&amp;VLOOKUP($D$95,$AD$9:$AN$20,8,FALSE)&amp;""""&amp;"#g'"&amp;"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7" s="5" t="str">
        <f>IF(VLOOKUP($D$123,$AD$9:$AN$20,8,FALSE)=INDEX($E$124:$G$134,MATCH("●",INDEX($H$124:$AQ$134,,MATCH($D217,$71:$71,0)-7),0),1),"","sed -i "&amp;IF($AK$200="MacOS","'' ","")&amp;"'s#"&amp;$D$123&amp;"="""&amp;VLOOKUP($D$123,$AD$9:$AN$20,8,FALSE)&amp;""""&amp;"#"&amp;$D$123&amp;"="&amp;""""&amp;INDEX($E$124:$G$134,MATCH("●",INDEX($H$124:$AQ$134,,MATCH($D217,$71:$71,0)-7),0),1)&amp;""""&amp;"#g'"&amp;" ${CONFIG_DIR}db_data_config.txt; export "&amp;$D$123&amp;"="&amp;""""&amp;INDEX($E$124:$G$134,MATCH("●",INDEX($H$124:$AQ$134,,MATCH($D217,$71:$71,0)-7),0),1)&amp;""";")</f>
        <v>sed -i '' 's#COLUMN_DATA_TRIM="FTftBTbt"#COLUMN_DATA_TRIM="ft"#g' ${CONFIG_DIR}db_data_config.txt; export COLUMN_DATA_TRIM="ft";</v>
      </c>
      <c r="BC217" s="5" t="str">
        <f>IF(INDEX($E$124:$G$134,MATCH("●",INDEX($H$124:$AQ$134,,MATCH($D217,$71:$71,0)-7),0),1)=VLOOKUP($D$123,$AD$9:$AN$20,8,FALSE),"","sed -i "&amp;IF($AK$200="MacOS","'' ","")&amp;"'s#"&amp;$D$123&amp;"="""&amp;INDEX($E$124:$G$134,MATCH("●",INDEX($H$124:$AQ$134,,MATCH($D217,$71:$71,0)-7),0),1)&amp;""""&amp;"#"&amp;$D$123&amp;"="&amp;""""&amp;VLOOKUP($D$123,$AD$9:$AN$20,8,FALSE)&amp;""""&amp;"#g'"&amp;"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's#COLUMN_DATA_TRIM="ft"#COLUMN_DATA_TRIM="FTftBTbt"#g' ${CONFIG_DIR}db_data_config.txt; export COLUMN_DATA_TRIM="FTftBTbt";</v>
      </c>
      <c r="BD217" s="5" t="str">
        <f>IF(VLOOKUP($D$141,$AD$9:$AN$20,8,FALSE)=INDEX($E$142:$G$146,MATCH("●",INDEX($H$142:$AQ$146,,MATCH($D217,$71:$71,0)-7),0),1),"","sed -i "&amp;IF($AK$200="MacOS","'' ","")&amp;"'s#"&amp;$D$141&amp;"="""&amp;VLOOKUP($D$141,$AD$9:$AN$20,8,FALSE)&amp;""""&amp;"#"&amp;$D$141&amp;"="&amp;""""&amp;INDEX($E$142:$G$146,MATCH("●",INDEX($H$142:$AQ$146,,MATCH($D217,$71:$71,0)-7),0),1)&amp;""""&amp;"#g'"&amp;" ${CONFIG_DIR}db_data_config.txt; export "&amp;$D$141&amp;"="&amp;""""&amp;INDEX($E$142:$G$146,MATCH("●",INDEX($H$142:$AQ$146,,MATCH($D217,$71:$71,0)-7),0),1)&amp;""";")</f>
        <v/>
      </c>
      <c r="BE217" s="5" t="str">
        <f>IF(INDEX($E$142:$G$146,MATCH("●",INDEX($H$142:$AQ$146,,MATCH($D217,$71:$71,0)-7),0),1)=VLOOKUP($D$141,$AD$9:$AN$20,8,FALSE),"","sed -i "&amp;IF($AK$200="MacOS","'' ","")&amp;"'s#"&amp;$D$141&amp;"="""&amp;INDEX($E$142:$G$146,MATCH("●",INDEX($H$142:$AQ$146,,MATCH($D217,$71:$71,0)-7),0),1)&amp;""""&amp;"#"&amp;$D$141&amp;"="&amp;""""&amp;VLOOKUP($D$141,$AD$9:$AN$20,8,FALSE)&amp;""""&amp;"#g'"&amp;"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7" s="5" t="str">
        <f>IF(VLOOKUP($D$147,$AD$9:$AN$20,8,FALSE)=INDEX($E$148:$G$151,MATCH("●",INDEX($H$148:$AQ$151,,MATCH($D217,$71:$71,0)-7),0),1),"","sed -i "&amp;IF($AK$200="MacOS","'' ","")&amp;"'s#"&amp;$D$147&amp;"="""&amp;VLOOKUP($D$147,$AD$9:$AN$20,8,FALSE)&amp;""""&amp;"#"&amp;$D$147&amp;"="&amp;""""&amp;INDEX($E$148:$G$151,MATCH("●",INDEX($H$148:$AQ$151,,MATCH($D217,$71:$71,0)-7),0),1)&amp;""""&amp;"#g'"&amp;" ${CONFIG_DIR}db_data_config.txt; export "&amp;$D$147&amp;"="&amp;""""&amp;INDEX($E$148:$G$151,MATCH("●",INDEX($H$148:$AQ$151,,MATCH($D217,$71:$71,0)-7),0),1)&amp;""";")</f>
        <v/>
      </c>
      <c r="BG217" s="5" t="str">
        <f>IF(INDEX($E$148:$G$151,MATCH("●",INDEX($H$148:$AQ$151,,MATCH($D217,$71:$71,0)-7),0),1)=VLOOKUP($D$147,$AD$9:$AN$20,8,FALSE),"","sed -i "&amp;IF($AK$200="MacOS","'' ","")&amp;"'s#"&amp;$D$147&amp;"="""&amp;INDEX($E$148:$G$151,MATCH("●",INDEX($H$148:$AQ$151,,MATCH($D217,$71:$71,0)-7),0),1)&amp;""""&amp;"#"&amp;$D$147&amp;"="&amp;""""&amp;VLOOKUP($D$147,$AD$9:$AN$20,8,FALSE)&amp;""""&amp;"#g'"&amp;"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7" s="5" t="str">
        <f>IF(VLOOKUP($D$152,$AD$9:$AN$20,8,FALSE)=INDEX($E$153:$G$155,MATCH("●",INDEX($H$153:$AQ$155,,MATCH($D217,$71:$71,0)-7),0),1),"","sed -i "&amp;IF($AK$200="MacOS","'' ","")&amp;"'s#"&amp;$D$152&amp;"="""&amp;VLOOKUP($D$152,$AD$9:$AN$20,8,FALSE)&amp;""""&amp;"#"&amp;$D$152&amp;"="&amp;""""&amp;INDEX($E$153:$G$155,MATCH("●",INDEX($H$153:$AQ$155,,MATCH($D217,$71:$71,0)-7),0),1)&amp;""""&amp;"#g'"&amp;" ${CONFIG_DIR}db_data_config.txt; export "&amp;$D$152&amp;"="&amp;""""&amp;INDEX($E$153:$G$155,MATCH("●",INDEX($H$153:$AQ$155,,MATCH($D217,$71:$71,0)-7),0),1)&amp;""";")</f>
        <v/>
      </c>
      <c r="BI217" s="5" t="str">
        <f>IF(INDEX($E$153:$G$155,MATCH("●",INDEX($H$153:$AQ$155,,MATCH($D217,$71:$71,0)-7),0),1)=VLOOKUP($D$152,$AD$9:$AN$20,8,FALSE),"","sed -i "&amp;IF($AK$200="MacOS","'' ","")&amp;"'s#"&amp;$D$152&amp;"="""&amp;INDEX($E$153:$G$155,MATCH("●",INDEX($H$153:$AQ$155,,MATCH($D217,$71:$71,0)-7),0),1)&amp;""""&amp;"#"&amp;$D$152&amp;"="&amp;""""&amp;VLOOKUP($D$152,$AD$9:$AN$20,8,FALSE)&amp;""""&amp;"#g'"&amp;"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7" s="5" t="str">
        <f>IF(VLOOKUP($D$156,$AD$9:$AN$20,8,FALSE)=INDEX($E$157:$G$160,MATCH("●",INDEX($H$157:$AQ$160,,MATCH($D217,$71:$71,0)-7),0),1),"","sed -i "&amp;IF($AK$200="MacOS","'' ","")&amp;"'s#"&amp;$D$156&amp;"="""&amp;VLOOKUP($D$156,$AD$9:$AN$20,8,FALSE)&amp;""""&amp;"#"&amp;$D$156&amp;"="&amp;""""&amp;INDEX($E$157:$G$160,MATCH("●",INDEX($H$157:$AQ$160,,MATCH($D217,$71:$71,0)-7),0),1)&amp;""""&amp;"#g'"&amp;" ${CONFIG_DIR}db_data_config.txt; export "&amp;$D$156&amp;"="&amp;""""&amp;INDEX($E$157:$G$160,MATCH("●",INDEX($H$157:$AQ$160,,MATCH($D217,$71:$71,0)-7),0),1)&amp;""";")</f>
        <v/>
      </c>
      <c r="BK217" s="5" t="str">
        <f>IF(INDEX($E$157:$G$160,MATCH("●",INDEX($H$157:$AQ$160,,MATCH($D217,$71:$71,0)-7),0),1)=VLOOKUP($D$156,$AD$9:$AN$20,8,FALSE),"","sed -i "&amp;IF($AK$200="MacOS","'' ","")&amp;"'s#"&amp;$D$156&amp;"="""&amp;INDEX($E$157:$G$160,MATCH("●",INDEX($H$157:$AQ$160,,MATCH($D217,$71:$71,0)-7),0),1)&amp;""""&amp;"#"&amp;$D$156&amp;"="&amp;""""&amp;VLOOKUP($D$156,$AD$9:$AN$20,8,FALSE)&amp;""""&amp;"#g'"&amp;"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7" s="5" t="str">
        <f>IF(VLOOKUP($D$161,$AD$9:$AN$20,8,FALSE)=INDEX($E$162:$G$164,MATCH("●",INDEX($H$162:$AQ$164,,MATCH($D217,$71:$71,0)-7),0),1),"","sed -i "&amp;IF($AK$200="MacOS","'' ","")&amp;"'s#"&amp;$D$161&amp;"="""&amp;VLOOKUP($D$161,$AD$9:$AN$20,8,FALSE)&amp;""""&amp;"#"&amp;$D$161&amp;"="&amp;""""&amp;INDEX($E$162:$G$164,MATCH("●",INDEX($H$162:$AQ$164,,MATCH($D217,$71:$71,0)-7),0),1)&amp;""""&amp;"#g'"&amp;" ${CONFIG_DIR}db_data_config.txt; export "&amp;$D$161&amp;"="&amp;""""&amp;INDEX($E$162:$G$164,MATCH("●",INDEX($H$162:$AQ$164,,MATCH($D217,$71:$71,0)-7),0),1)&amp;""";")</f>
        <v/>
      </c>
      <c r="BM217" s="5" t="str">
        <f>IF(INDEX($E$162:$G$164,MATCH("●",INDEX($H$162:$AQ$164,,MATCH($D217,$71:$71,0)-7),0),1)=VLOOKUP($D$161,$AD$9:$AN$20,8,FALSE),"","sed -i "&amp;IF($AK$200="MacOS","'' ","")&amp;"'s#"&amp;$D$161&amp;"="""&amp;INDEX($E$162:$G$164,MATCH("●",INDEX($H$162:$AQ$164,,MATCH($D217,$71:$71,0)-7),0),1)&amp;""""&amp;"#"&amp;$D$161&amp;"="&amp;""""&amp;VLOOKUP($D$161,$AD$9:$AN$20,8,FALSE)&amp;""""&amp;"#g'"&amp;"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7" s="5" t="str">
        <f>IF(VLOOKUP($D$165,$AD$9:$AN$20,8,FALSE)=INDEX($E$166:$G$169,MATCH("●",INDEX($H$166:$AQ$169,,MATCH($D217,$71:$71,0)-7),0),1),"","sed -i "&amp;IF($AK$200="MacOS","'' ","")&amp;"'s#"&amp;$D$165&amp;"="""&amp;VLOOKUP($D$165,$AD$9:$AN$20,8,FALSE)&amp;""""&amp;"#"&amp;$D$165&amp;"="&amp;""""&amp;INDEX($E$166:$G$169,MATCH("●",INDEX($H$166:$AQ$169,,MATCH($D217,$71:$71,0)-7),0),1)&amp;""""&amp;"#g'"&amp;" ${CONFIG_DIR}db_data_config.txt; export "&amp;$D$165&amp;"="&amp;""""&amp;INDEX($E$166:$G$169,MATCH("●",INDEX($H$166:$AQ$169,,MATCH($D217,$71:$71,0)-7),0),1)&amp;""";")</f>
        <v/>
      </c>
      <c r="BO217" s="5" t="str">
        <f>IF(INDEX($E$166:$G$169,MATCH("●",INDEX($H$166:$AQ$169,,MATCH($D217,$71:$71,0)-7),0),1)=VLOOKUP($D$165,$AD$9:$AN$20,8,FALSE),"","sed -i "&amp;IF($AK$200="MacOS","'' ","")&amp;"'s#"&amp;$D$165&amp;"="""&amp;INDEX($E$166:$G$169,MATCH("●",INDEX($H$166:$AQ$169,,MATCH($D217,$71:$71,0)-7),0),1)&amp;""""&amp;"#"&amp;$D$165&amp;"="&amp;""""&amp;VLOOKUP($D$165,$AD$9:$AN$20,8,FALSE)&amp;""""&amp;"#g'"&amp;"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7" s="5" t="str">
        <f>IF(VLOOKUP($D$170,$AD$9:$AN$20,8,FALSE)=INDEX($E$171:$G$177,MATCH("●",INDEX($H$171:$AQ$177,,MATCH($D217,$71:$71,0)-7),0),1),"","sed -i "&amp;IF($AK$200="MacOS","'' ","")&amp;"'s#"&amp;$D$170&amp;"="""&amp;VLOOKUP($D$170,$AD$9:$AN$20,8,FALSE)&amp;""""&amp;"#"&amp;$D$170&amp;"="&amp;""""&amp;INDEX($E$171:$G$177,MATCH("●",INDEX($H$171:$AQ$177,,MATCH($D217,$71:$71,0)-7),0),1)&amp;""""&amp;"#g'"&amp;" ${CONFIG_DIR}db_data_config.txt; export "&amp;$D$170&amp;"="&amp;""""&amp;INDEX($E$171:$G$177,MATCH("●",INDEX($H$171:$AQ$177,,MATCH($D217,$71:$71,0)-7),0),1)&amp;""";")</f>
        <v/>
      </c>
      <c r="BQ217" s="5" t="str">
        <f>IF(INDEX($E$171:$G$177,MATCH("●",INDEX($H$171:$AQ$177,,MATCH($D217,$71:$71,0)-7),0),1)=VLOOKUP($D$170,$AD$9:$AN$20,8,FALSE),"","sed -i "&amp;IF($AK$200="MacOS","'' ","")&amp;"'s#"&amp;$D$170&amp;"="""&amp;INDEX($E$171:$G$177,MATCH("●",INDEX($H$171:$AQ$177,,MATCH($D217,$71:$71,0)-7),0),1)&amp;""""&amp;"#"&amp;$D$170&amp;"="&amp;""""&amp;VLOOKUP($D$170,$AD$9:$AN$20,8,FALSE)&amp;""""&amp;"#g'"&amp;"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7" s="5" t="s">
        <v>868</v>
      </c>
    </row>
    <row r="218" spans="4:70" ht="18" customHeight="1">
      <c r="D218" s="166">
        <f t="shared" si="1"/>
        <v>15</v>
      </c>
      <c r="E218" s="167"/>
      <c r="F218" s="167"/>
      <c r="G218" s="168"/>
      <c r="H218" s="46" t="str">
        <f t="shared" ca="1" si="2"/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SUBSTITUTE(INDEX($H$179:$AQ$179, , MATCH($D218, $71:$71, 0)-7),"-","")</f>
        <v>正常</v>
      </c>
      <c r="AF218" s="117"/>
      <c r="AG218" s="118"/>
      <c r="AH218" s="171" t="s">
        <v>883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SUBSTITUTE(TEXT(INDEX($H$182:$AQ$182,1,$D218),"000000"),"-","")</f>
        <v>220001</v>
      </c>
      <c r="AV218" s="5" t="str">
        <f>IF(VLOOKUP($D$76,$AD$9:$AN$20,8,FALSE)=INDEX($E$77:$G$81,MATCH("●",INDEX($H$77:$AQ$81,,MATCH($D218,$71:$71,0)-7),0),1),"","sed -i "&amp;IF($AK$200="MacOS","'' ","")&amp;"'s#"&amp;$D$76&amp;"="""&amp;VLOOKUP($D$76,$AD$9:$AN$20,8,FALSE)&amp;""""&amp;"#"&amp;$D$76&amp;"="&amp;""""&amp;INDEX($E$77:$G$81,MATCH("●",INDEX($H$77:$AQ$81,,MATCH($D218,$71:$71,0)-7),0),1)&amp;""""&amp;"#g'"&amp;" ${CONFIG_DIR}db_data_config.txt; export "&amp;$D$76&amp;"="&amp;""""&amp;INDEX($E$77:$G$81,MATCH("●",INDEX($H$77:$AQ$81,,MATCH($D218,$71:$71,0)-7),0),1)&amp;""";")</f>
        <v/>
      </c>
      <c r="AW218" s="5" t="str">
        <f>IF(INDEX($E$77:$G$81,MATCH("●",INDEX($H$77:$AQ$81,,MATCH($D218,$71:$71,0)-7),0),1)=VLOOKUP($D$76,$AD$9:$AN$20,8,FALSE),"","sed -i "&amp;IF($AK$200="MacOS","'' ","")&amp;"'s#"&amp;$D$76&amp;"="""&amp;INDEX($E$77:$G$81,MATCH("●",INDEX($H$77:$AQ$81,,MATCH($D218,$71:$71,0)-7),0),1)&amp;""""&amp;"#"&amp;$D$76&amp;"="&amp;""""&amp;VLOOKUP($D$76,$AD$9:$AN$20,8,FALSE)&amp;""""&amp;"#g'"&amp;"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8" s="5" t="str">
        <f>IF(VLOOKUP($D$82,$AD$9:$AN$20,8,FALSE)=INDEX($E$83:$G$94,MATCH("●",INDEX($H$83:$AQ$94,,MATCH($D218,$71:$71,0)-7),0),1),"","sed -i "&amp;IF($AK$200="MacOS","'' ","")&amp;"'s#"&amp;$D$82&amp;"="""&amp;VLOOKUP($D$82,$AD$9:$AN$20,8,FALSE)&amp;""""&amp;"#"&amp;$D$82&amp;"="&amp;""""&amp;INDEX($E$83:$G$94,MATCH("●",INDEX($H$83:$AQ$94,,MATCH($D218,$71:$71,0)-7),0),1)&amp;""""&amp;"#g'"&amp;" ${CONFIG_DIR}db_data_config.txt; export "&amp;$D$82&amp;"="&amp;""""&amp;INDEX($E$83:$G$94,MATCH("●",INDEX($H$83:$AQ$94,,MATCH($D218,$71:$71,0)-7),0),1)&amp;""";")</f>
        <v/>
      </c>
      <c r="AY218" s="5" t="str">
        <f>IF(INDEX($E$83:$G$94,MATCH("●",INDEX($H$83:$AQ$94,,MATCH($D218,$71:$71,0)-7),0),1)=VLOOKUP($D$82,$AD$9:$AN$20,8,FALSE),"","sed -i "&amp;IF($AK$200="MacOS","'' ","")&amp;"'s#"&amp;$D$82&amp;"="""&amp;INDEX($E$83:$G$94,MATCH("●",INDEX($H$83:$AQ$94,,MATCH($D218,$71:$71,0)-7),0),1)&amp;""""&amp;"#"&amp;$D$82&amp;"="&amp;""""&amp;VLOOKUP($D$82,$AD$9:$AN$20,8,FALSE)&amp;""""&amp;"#g'"&amp;"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8" s="5" t="str">
        <f>IF(VLOOKUP($D$95,$AD$9:$AN$20,8,FALSE)=INDEX($E$96:$G$122,MATCH("●",INDEX($H$96:$AQ$122,,MATCH($D218,$71:$71,0)-7),0),1),"","sed -i "&amp;IF($AK$200="MacOS","'' ","")&amp;"'s#"&amp;$D$95&amp;"="""&amp;VLOOKUP($D$95,$AD$9:$AN$20,8,FALSE)&amp;""""&amp;"#"&amp;$D$95&amp;"="&amp;""""&amp;INDEX($E$96:$G$122,MATCH("●",INDEX($H$96:$AQ$122,,MATCH($D218,$71:$71,0)-7),0),1)&amp;""""&amp;"#g'"&amp;" ${CONFIG_DIR}db_data_config.txt; export "&amp;$D$95&amp;"="&amp;""""&amp;INDEX($E$96:$G$122,MATCH("●",INDEX($H$96:$AQ$122,,MATCH($D218,$71:$71,0)-7),0),1)&amp;""";")</f>
        <v/>
      </c>
      <c r="BA218" s="5" t="str">
        <f>IF(INDEX($E$96:$G$122,MATCH("●",INDEX($H$96:$AQ$122,,MATCH($D218,$71:$71,0)-7),0),1)=VLOOKUP($D$95,$AD$9:$AN$20,8,FALSE),"","sed -i "&amp;IF($AK$200="MacOS","'' ","")&amp;"'s#"&amp;$D$95&amp;"="""&amp;INDEX($E$96:$G$122,MATCH("●",INDEX($H$96:$AQ$122,,MATCH($D218,$71:$71,0)-7),0),1)&amp;""""&amp;"#"&amp;$D$95&amp;"="&amp;""""&amp;VLOOKUP($D$95,$AD$9:$AN$20,8,FALSE)&amp;""""&amp;"#g'"&amp;"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8" s="5" t="str">
        <f>IF(VLOOKUP($D$123,$AD$9:$AN$20,8,FALSE)=INDEX($E$124:$G$134,MATCH("●",INDEX($H$124:$AQ$134,,MATCH($D218,$71:$71,0)-7),0),1),"","sed -i "&amp;IF($AK$200="MacOS","'' ","")&amp;"'s#"&amp;$D$123&amp;"="""&amp;VLOOKUP($D$123,$AD$9:$AN$20,8,FALSE)&amp;""""&amp;"#"&amp;$D$123&amp;"="&amp;""""&amp;INDEX($E$124:$G$134,MATCH("●",INDEX($H$124:$AQ$134,,MATCH($D218,$71:$71,0)-7),0),1)&amp;""""&amp;"#g'"&amp;" ${CONFIG_DIR}db_data_config.txt; export "&amp;$D$123&amp;"="&amp;""""&amp;INDEX($E$124:$G$134,MATCH("●",INDEX($H$124:$AQ$134,,MATCH($D218,$71:$71,0)-7),0),1)&amp;""";")</f>
        <v>sed -i '' 's#COLUMN_DATA_TRIM="FTftBTbt"#COLUMN_DATA_TRIM="BT"#g' ${CONFIG_DIR}db_data_config.txt; export COLUMN_DATA_TRIM="BT";</v>
      </c>
      <c r="BC218" s="5" t="str">
        <f>IF(INDEX($E$124:$G$134,MATCH("●",INDEX($H$124:$AQ$134,,MATCH($D218,$71:$71,0)-7),0),1)=VLOOKUP($D$123,$AD$9:$AN$20,8,FALSE),"","sed -i "&amp;IF($AK$200="MacOS","'' ","")&amp;"'s#"&amp;$D$123&amp;"="""&amp;INDEX($E$124:$G$134,MATCH("●",INDEX($H$124:$AQ$134,,MATCH($D218,$71:$71,0)-7),0),1)&amp;""""&amp;"#"&amp;$D$123&amp;"="&amp;""""&amp;VLOOKUP($D$123,$AD$9:$AN$20,8,FALSE)&amp;""""&amp;"#g'"&amp;"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's#COLUMN_DATA_TRIM="BT"#COLUMN_DATA_TRIM="FTftBTbt"#g' ${CONFIG_DIR}db_data_config.txt; export COLUMN_DATA_TRIM="FTftBTbt";</v>
      </c>
      <c r="BD218" s="5" t="str">
        <f>IF(VLOOKUP($D$141,$AD$9:$AN$20,8,FALSE)=INDEX($E$142:$G$146,MATCH("●",INDEX($H$142:$AQ$146,,MATCH($D218,$71:$71,0)-7),0),1),"","sed -i "&amp;IF($AK$200="MacOS","'' ","")&amp;"'s#"&amp;$D$141&amp;"="""&amp;VLOOKUP($D$141,$AD$9:$AN$20,8,FALSE)&amp;""""&amp;"#"&amp;$D$141&amp;"="&amp;""""&amp;INDEX($E$142:$G$146,MATCH("●",INDEX($H$142:$AQ$146,,MATCH($D218,$71:$71,0)-7),0),1)&amp;""""&amp;"#g'"&amp;" ${CONFIG_DIR}db_data_config.txt; export "&amp;$D$141&amp;"="&amp;""""&amp;INDEX($E$142:$G$146,MATCH("●",INDEX($H$142:$AQ$146,,MATCH($D218,$71:$71,0)-7),0),1)&amp;""";")</f>
        <v/>
      </c>
      <c r="BE218" s="5" t="str">
        <f>IF(INDEX($E$142:$G$146,MATCH("●",INDEX($H$142:$AQ$146,,MATCH($D218,$71:$71,0)-7),0),1)=VLOOKUP($D$141,$AD$9:$AN$20,8,FALSE),"","sed -i "&amp;IF($AK$200="MacOS","'' ","")&amp;"'s#"&amp;$D$141&amp;"="""&amp;INDEX($E$142:$G$146,MATCH("●",INDEX($H$142:$AQ$146,,MATCH($D218,$71:$71,0)-7),0),1)&amp;""""&amp;"#"&amp;$D$141&amp;"="&amp;""""&amp;VLOOKUP($D$141,$AD$9:$AN$20,8,FALSE)&amp;""""&amp;"#g'"&amp;"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8" s="5" t="str">
        <f>IF(VLOOKUP($D$147,$AD$9:$AN$20,8,FALSE)=INDEX($E$148:$G$151,MATCH("●",INDEX($H$148:$AQ$151,,MATCH($D218,$71:$71,0)-7),0),1),"","sed -i "&amp;IF($AK$200="MacOS","'' ","")&amp;"'s#"&amp;$D$147&amp;"="""&amp;VLOOKUP($D$147,$AD$9:$AN$20,8,FALSE)&amp;""""&amp;"#"&amp;$D$147&amp;"="&amp;""""&amp;INDEX($E$148:$G$151,MATCH("●",INDEX($H$148:$AQ$151,,MATCH($D218,$71:$71,0)-7),0),1)&amp;""""&amp;"#g'"&amp;" ${CONFIG_DIR}db_data_config.txt; export "&amp;$D$147&amp;"="&amp;""""&amp;INDEX($E$148:$G$151,MATCH("●",INDEX($H$148:$AQ$151,,MATCH($D218,$71:$71,0)-7),0),1)&amp;""";")</f>
        <v/>
      </c>
      <c r="BG218" s="5" t="str">
        <f>IF(INDEX($E$148:$G$151,MATCH("●",INDEX($H$148:$AQ$151,,MATCH($D218,$71:$71,0)-7),0),1)=VLOOKUP($D$147,$AD$9:$AN$20,8,FALSE),"","sed -i "&amp;IF($AK$200="MacOS","'' ","")&amp;"'s#"&amp;$D$147&amp;"="""&amp;INDEX($E$148:$G$151,MATCH("●",INDEX($H$148:$AQ$151,,MATCH($D218,$71:$71,0)-7),0),1)&amp;""""&amp;"#"&amp;$D$147&amp;"="&amp;""""&amp;VLOOKUP($D$147,$AD$9:$AN$20,8,FALSE)&amp;""""&amp;"#g'"&amp;"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8" s="5" t="str">
        <f>IF(VLOOKUP($D$152,$AD$9:$AN$20,8,FALSE)=INDEX($E$153:$G$155,MATCH("●",INDEX($H$153:$AQ$155,,MATCH($D218,$71:$71,0)-7),0),1),"","sed -i "&amp;IF($AK$200="MacOS","'' ","")&amp;"'s#"&amp;$D$152&amp;"="""&amp;VLOOKUP($D$152,$AD$9:$AN$20,8,FALSE)&amp;""""&amp;"#"&amp;$D$152&amp;"="&amp;""""&amp;INDEX($E$153:$G$155,MATCH("●",INDEX($H$153:$AQ$155,,MATCH($D218,$71:$71,0)-7),0),1)&amp;""""&amp;"#g'"&amp;" ${CONFIG_DIR}db_data_config.txt; export "&amp;$D$152&amp;"="&amp;""""&amp;INDEX($E$153:$G$155,MATCH("●",INDEX($H$153:$AQ$155,,MATCH($D218,$71:$71,0)-7),0),1)&amp;""";")</f>
        <v/>
      </c>
      <c r="BI218" s="5" t="str">
        <f>IF(INDEX($E$153:$G$155,MATCH("●",INDEX($H$153:$AQ$155,,MATCH($D218,$71:$71,0)-7),0),1)=VLOOKUP($D$152,$AD$9:$AN$20,8,FALSE),"","sed -i "&amp;IF($AK$200="MacOS","'' ","")&amp;"'s#"&amp;$D$152&amp;"="""&amp;INDEX($E$153:$G$155,MATCH("●",INDEX($H$153:$AQ$155,,MATCH($D218,$71:$71,0)-7),0),1)&amp;""""&amp;"#"&amp;$D$152&amp;"="&amp;""""&amp;VLOOKUP($D$152,$AD$9:$AN$20,8,FALSE)&amp;""""&amp;"#g'"&amp;"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8" s="5" t="str">
        <f>IF(VLOOKUP($D$156,$AD$9:$AN$20,8,FALSE)=INDEX($E$157:$G$160,MATCH("●",INDEX($H$157:$AQ$160,,MATCH($D218,$71:$71,0)-7),0),1),"","sed -i "&amp;IF($AK$200="MacOS","'' ","")&amp;"'s#"&amp;$D$156&amp;"="""&amp;VLOOKUP($D$156,$AD$9:$AN$20,8,FALSE)&amp;""""&amp;"#"&amp;$D$156&amp;"="&amp;""""&amp;INDEX($E$157:$G$160,MATCH("●",INDEX($H$157:$AQ$160,,MATCH($D218,$71:$71,0)-7),0),1)&amp;""""&amp;"#g'"&amp;" ${CONFIG_DIR}db_data_config.txt; export "&amp;$D$156&amp;"="&amp;""""&amp;INDEX($E$157:$G$160,MATCH("●",INDEX($H$157:$AQ$160,,MATCH($D218,$71:$71,0)-7),0),1)&amp;""";")</f>
        <v/>
      </c>
      <c r="BK218" s="5" t="str">
        <f>IF(INDEX($E$157:$G$160,MATCH("●",INDEX($H$157:$AQ$160,,MATCH($D218,$71:$71,0)-7),0),1)=VLOOKUP($D$156,$AD$9:$AN$20,8,FALSE),"","sed -i "&amp;IF($AK$200="MacOS","'' ","")&amp;"'s#"&amp;$D$156&amp;"="""&amp;INDEX($E$157:$G$160,MATCH("●",INDEX($H$157:$AQ$160,,MATCH($D218,$71:$71,0)-7),0),1)&amp;""""&amp;"#"&amp;$D$156&amp;"="&amp;""""&amp;VLOOKUP($D$156,$AD$9:$AN$20,8,FALSE)&amp;""""&amp;"#g'"&amp;"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8" s="5" t="str">
        <f>IF(VLOOKUP($D$161,$AD$9:$AN$20,8,FALSE)=INDEX($E$162:$G$164,MATCH("●",INDEX($H$162:$AQ$164,,MATCH($D218,$71:$71,0)-7),0),1),"","sed -i "&amp;IF($AK$200="MacOS","'' ","")&amp;"'s#"&amp;$D$161&amp;"="""&amp;VLOOKUP($D$161,$AD$9:$AN$20,8,FALSE)&amp;""""&amp;"#"&amp;$D$161&amp;"="&amp;""""&amp;INDEX($E$162:$G$164,MATCH("●",INDEX($H$162:$AQ$164,,MATCH($D218,$71:$71,0)-7),0),1)&amp;""""&amp;"#g'"&amp;" ${CONFIG_DIR}db_data_config.txt; export "&amp;$D$161&amp;"="&amp;""""&amp;INDEX($E$162:$G$164,MATCH("●",INDEX($H$162:$AQ$164,,MATCH($D218,$71:$71,0)-7),0),1)&amp;""";")</f>
        <v/>
      </c>
      <c r="BM218" s="5" t="str">
        <f>IF(INDEX($E$162:$G$164,MATCH("●",INDEX($H$162:$AQ$164,,MATCH($D218,$71:$71,0)-7),0),1)=VLOOKUP($D$161,$AD$9:$AN$20,8,FALSE),"","sed -i "&amp;IF($AK$200="MacOS","'' ","")&amp;"'s#"&amp;$D$161&amp;"="""&amp;INDEX($E$162:$G$164,MATCH("●",INDEX($H$162:$AQ$164,,MATCH($D218,$71:$71,0)-7),0),1)&amp;""""&amp;"#"&amp;$D$161&amp;"="&amp;""""&amp;VLOOKUP($D$161,$AD$9:$AN$20,8,FALSE)&amp;""""&amp;"#g'"&amp;"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8" s="5" t="str">
        <f>IF(VLOOKUP($D$165,$AD$9:$AN$20,8,FALSE)=INDEX($E$166:$G$169,MATCH("●",INDEX($H$166:$AQ$169,,MATCH($D218,$71:$71,0)-7),0),1),"","sed -i "&amp;IF($AK$200="MacOS","'' ","")&amp;"'s#"&amp;$D$165&amp;"="""&amp;VLOOKUP($D$165,$AD$9:$AN$20,8,FALSE)&amp;""""&amp;"#"&amp;$D$165&amp;"="&amp;""""&amp;INDEX($E$166:$G$169,MATCH("●",INDEX($H$166:$AQ$169,,MATCH($D218,$71:$71,0)-7),0),1)&amp;""""&amp;"#g'"&amp;" ${CONFIG_DIR}db_data_config.txt; export "&amp;$D$165&amp;"="&amp;""""&amp;INDEX($E$166:$G$169,MATCH("●",INDEX($H$166:$AQ$169,,MATCH($D218,$71:$71,0)-7),0),1)&amp;""";")</f>
        <v/>
      </c>
      <c r="BO218" s="5" t="str">
        <f>IF(INDEX($E$166:$G$169,MATCH("●",INDEX($H$166:$AQ$169,,MATCH($D218,$71:$71,0)-7),0),1)=VLOOKUP($D$165,$AD$9:$AN$20,8,FALSE),"","sed -i "&amp;IF($AK$200="MacOS","'' ","")&amp;"'s#"&amp;$D$165&amp;"="""&amp;INDEX($E$166:$G$169,MATCH("●",INDEX($H$166:$AQ$169,,MATCH($D218,$71:$71,0)-7),0),1)&amp;""""&amp;"#"&amp;$D$165&amp;"="&amp;""""&amp;VLOOKUP($D$165,$AD$9:$AN$20,8,FALSE)&amp;""""&amp;"#g'"&amp;"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8" s="5" t="str">
        <f>IF(VLOOKUP($D$170,$AD$9:$AN$20,8,FALSE)=INDEX($E$171:$G$177,MATCH("●",INDEX($H$171:$AQ$177,,MATCH($D218,$71:$71,0)-7),0),1),"","sed -i "&amp;IF($AK$200="MacOS","'' ","")&amp;"'s#"&amp;$D$170&amp;"="""&amp;VLOOKUP($D$170,$AD$9:$AN$20,8,FALSE)&amp;""""&amp;"#"&amp;$D$170&amp;"="&amp;""""&amp;INDEX($E$171:$G$177,MATCH("●",INDEX($H$171:$AQ$177,,MATCH($D218,$71:$71,0)-7),0),1)&amp;""""&amp;"#g'"&amp;" ${CONFIG_DIR}db_data_config.txt; export "&amp;$D$170&amp;"="&amp;""""&amp;INDEX($E$171:$G$177,MATCH("●",INDEX($H$171:$AQ$177,,MATCH($D218,$71:$71,0)-7),0),1)&amp;""";")</f>
        <v/>
      </c>
      <c r="BQ218" s="5" t="str">
        <f>IF(INDEX($E$171:$G$177,MATCH("●",INDEX($H$171:$AQ$177,,MATCH($D218,$71:$71,0)-7),0),1)=VLOOKUP($D$170,$AD$9:$AN$20,8,FALSE),"","sed -i "&amp;IF($AK$200="MacOS","'' ","")&amp;"'s#"&amp;$D$170&amp;"="""&amp;INDEX($E$171:$G$177,MATCH("●",INDEX($H$171:$AQ$177,,MATCH($D218,$71:$71,0)-7),0),1)&amp;""""&amp;"#"&amp;$D$170&amp;"="&amp;""""&amp;VLOOKUP($D$170,$AD$9:$AN$20,8,FALSE)&amp;""""&amp;"#g'"&amp;"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8" s="5" t="s">
        <v>868</v>
      </c>
    </row>
    <row r="219" spans="4:70" ht="18" customHeight="1">
      <c r="D219" s="166">
        <f t="shared" si="1"/>
        <v>16</v>
      </c>
      <c r="E219" s="167"/>
      <c r="F219" s="167"/>
      <c r="G219" s="168"/>
      <c r="H219" s="46" t="str">
        <f t="shared" ca="1" si="2"/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SUBSTITUTE(INDEX($H$179:$AQ$179, , MATCH($D219, $71:$71, 0)-7),"-","")</f>
        <v>正常</v>
      </c>
      <c r="AF219" s="117"/>
      <c r="AG219" s="118"/>
      <c r="AH219" s="171" t="s">
        <v>884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SUBSTITUTE(TEXT(INDEX($H$182:$AQ$182,1,$D219),"000000"),"-","")</f>
        <v>220001</v>
      </c>
      <c r="AV219" s="5" t="str">
        <f>IF(VLOOKUP($D$76,$AD$9:$AN$20,8,FALSE)=INDEX($E$77:$G$81,MATCH("●",INDEX($H$77:$AQ$81,,MATCH($D219,$71:$71,0)-7),0),1),"","sed -i "&amp;IF($AK$200="MacOS","'' ","")&amp;"'s#"&amp;$D$76&amp;"="""&amp;VLOOKUP($D$76,$AD$9:$AN$20,8,FALSE)&amp;""""&amp;"#"&amp;$D$76&amp;"="&amp;""""&amp;INDEX($E$77:$G$81,MATCH("●",INDEX($H$77:$AQ$81,,MATCH($D219,$71:$71,0)-7),0),1)&amp;""""&amp;"#g'"&amp;" ${CONFIG_DIR}db_data_config.txt; export "&amp;$D$76&amp;"="&amp;""""&amp;INDEX($E$77:$G$81,MATCH("●",INDEX($H$77:$AQ$81,,MATCH($D219,$71:$71,0)-7),0),1)&amp;""";")</f>
        <v/>
      </c>
      <c r="AW219" s="5" t="str">
        <f>IF(INDEX($E$77:$G$81,MATCH("●",INDEX($H$77:$AQ$81,,MATCH($D219,$71:$71,0)-7),0),1)=VLOOKUP($D$76,$AD$9:$AN$20,8,FALSE),"","sed -i "&amp;IF($AK$200="MacOS","'' ","")&amp;"'s#"&amp;$D$76&amp;"="""&amp;INDEX($E$77:$G$81,MATCH("●",INDEX($H$77:$AQ$81,,MATCH($D219,$71:$71,0)-7),0),1)&amp;""""&amp;"#"&amp;$D$76&amp;"="&amp;""""&amp;VLOOKUP($D$76,$AD$9:$AN$20,8,FALSE)&amp;""""&amp;"#g'"&amp;"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9" s="5" t="str">
        <f>IF(VLOOKUP($D$82,$AD$9:$AN$20,8,FALSE)=INDEX($E$83:$G$94,MATCH("●",INDEX($H$83:$AQ$94,,MATCH($D219,$71:$71,0)-7),0),1),"","sed -i "&amp;IF($AK$200="MacOS","'' ","")&amp;"'s#"&amp;$D$82&amp;"="""&amp;VLOOKUP($D$82,$AD$9:$AN$20,8,FALSE)&amp;""""&amp;"#"&amp;$D$82&amp;"="&amp;""""&amp;INDEX($E$83:$G$94,MATCH("●",INDEX($H$83:$AQ$94,,MATCH($D219,$71:$71,0)-7),0),1)&amp;""""&amp;"#g'"&amp;" ${CONFIG_DIR}db_data_config.txt; export "&amp;$D$82&amp;"="&amp;""""&amp;INDEX($E$83:$G$94,MATCH("●",INDEX($H$83:$AQ$94,,MATCH($D219,$71:$71,0)-7),0),1)&amp;""";")</f>
        <v/>
      </c>
      <c r="AY219" s="5" t="str">
        <f>IF(INDEX($E$83:$G$94,MATCH("●",INDEX($H$83:$AQ$94,,MATCH($D219,$71:$71,0)-7),0),1)=VLOOKUP($D$82,$AD$9:$AN$20,8,FALSE),"","sed -i "&amp;IF($AK$200="MacOS","'' ","")&amp;"'s#"&amp;$D$82&amp;"="""&amp;INDEX($E$83:$G$94,MATCH("●",INDEX($H$83:$AQ$94,,MATCH($D219,$71:$71,0)-7),0),1)&amp;""""&amp;"#"&amp;$D$82&amp;"="&amp;""""&amp;VLOOKUP($D$82,$AD$9:$AN$20,8,FALSE)&amp;""""&amp;"#g'"&amp;"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9" s="5" t="str">
        <f>IF(VLOOKUP($D$95,$AD$9:$AN$20,8,FALSE)=INDEX($E$96:$G$122,MATCH("●",INDEX($H$96:$AQ$122,,MATCH($D219,$71:$71,0)-7),0),1),"","sed -i "&amp;IF($AK$200="MacOS","'' ","")&amp;"'s#"&amp;$D$95&amp;"="""&amp;VLOOKUP($D$95,$AD$9:$AN$20,8,FALSE)&amp;""""&amp;"#"&amp;$D$95&amp;"="&amp;""""&amp;INDEX($E$96:$G$122,MATCH("●",INDEX($H$96:$AQ$122,,MATCH($D219,$71:$71,0)-7),0),1)&amp;""""&amp;"#g'"&amp;" ${CONFIG_DIR}db_data_config.txt; export "&amp;$D$95&amp;"="&amp;""""&amp;INDEX($E$96:$G$122,MATCH("●",INDEX($H$96:$AQ$122,,MATCH($D219,$71:$71,0)-7),0),1)&amp;""";")</f>
        <v/>
      </c>
      <c r="BA219" s="5" t="str">
        <f>IF(INDEX($E$96:$G$122,MATCH("●",INDEX($H$96:$AQ$122,,MATCH($D219,$71:$71,0)-7),0),1)=VLOOKUP($D$95,$AD$9:$AN$20,8,FALSE),"","sed -i "&amp;IF($AK$200="MacOS","'' ","")&amp;"'s#"&amp;$D$95&amp;"="""&amp;INDEX($E$96:$G$122,MATCH("●",INDEX($H$96:$AQ$122,,MATCH($D219,$71:$71,0)-7),0),1)&amp;""""&amp;"#"&amp;$D$95&amp;"="&amp;""""&amp;VLOOKUP($D$95,$AD$9:$AN$20,8,FALSE)&amp;""""&amp;"#g'"&amp;"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9" s="5" t="str">
        <f>IF(VLOOKUP($D$123,$AD$9:$AN$20,8,FALSE)=INDEX($E$124:$G$134,MATCH("●",INDEX($H$124:$AQ$134,,MATCH($D219,$71:$71,0)-7),0),1),"","sed -i "&amp;IF($AK$200="MacOS","'' ","")&amp;"'s#"&amp;$D$123&amp;"="""&amp;VLOOKUP($D$123,$AD$9:$AN$20,8,FALSE)&amp;""""&amp;"#"&amp;$D$123&amp;"="&amp;""""&amp;INDEX($E$124:$G$134,MATCH("●",INDEX($H$124:$AQ$134,,MATCH($D219,$71:$71,0)-7),0),1)&amp;""""&amp;"#g'"&amp;" ${CONFIG_DIR}db_data_config.txt; export "&amp;$D$123&amp;"="&amp;""""&amp;INDEX($E$124:$G$134,MATCH("●",INDEX($H$124:$AQ$134,,MATCH($D219,$71:$71,0)-7),0),1)&amp;""";")</f>
        <v>sed -i '' 's#COLUMN_DATA_TRIM="FTftBTbt"#COLUMN_DATA_TRIM="bt"#g' ${CONFIG_DIR}db_data_config.txt; export COLUMN_DATA_TRIM="bt";</v>
      </c>
      <c r="BC219" s="5" t="str">
        <f>IF(INDEX($E$124:$G$134,MATCH("●",INDEX($H$124:$AQ$134,,MATCH($D219,$71:$71,0)-7),0),1)=VLOOKUP($D$123,$AD$9:$AN$20,8,FALSE),"","sed -i "&amp;IF($AK$200="MacOS","'' ","")&amp;"'s#"&amp;$D$123&amp;"="""&amp;INDEX($E$124:$G$134,MATCH("●",INDEX($H$124:$AQ$134,,MATCH($D219,$71:$71,0)-7),0),1)&amp;""""&amp;"#"&amp;$D$123&amp;"="&amp;""""&amp;VLOOKUP($D$123,$AD$9:$AN$20,8,FALSE)&amp;""""&amp;"#g'"&amp;"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's#COLUMN_DATA_TRIM="bt"#COLUMN_DATA_TRIM="FTftBTbt"#g' ${CONFIG_DIR}db_data_config.txt; export COLUMN_DATA_TRIM="FTftBTbt";</v>
      </c>
      <c r="BD219" s="5" t="str">
        <f>IF(VLOOKUP($D$141,$AD$9:$AN$20,8,FALSE)=INDEX($E$142:$G$146,MATCH("●",INDEX($H$142:$AQ$146,,MATCH($D219,$71:$71,0)-7),0),1),"","sed -i "&amp;IF($AK$200="MacOS","'' ","")&amp;"'s#"&amp;$D$141&amp;"="""&amp;VLOOKUP($D$141,$AD$9:$AN$20,8,FALSE)&amp;""""&amp;"#"&amp;$D$141&amp;"="&amp;""""&amp;INDEX($E$142:$G$146,MATCH("●",INDEX($H$142:$AQ$146,,MATCH($D219,$71:$71,0)-7),0),1)&amp;""""&amp;"#g'"&amp;" ${CONFIG_DIR}db_data_config.txt; export "&amp;$D$141&amp;"="&amp;""""&amp;INDEX($E$142:$G$146,MATCH("●",INDEX($H$142:$AQ$146,,MATCH($D219,$71:$71,0)-7),0),1)&amp;""";")</f>
        <v/>
      </c>
      <c r="BE219" s="5" t="str">
        <f>IF(INDEX($E$142:$G$146,MATCH("●",INDEX($H$142:$AQ$146,,MATCH($D219,$71:$71,0)-7),0),1)=VLOOKUP($D$141,$AD$9:$AN$20,8,FALSE),"","sed -i "&amp;IF($AK$200="MacOS","'' ","")&amp;"'s#"&amp;$D$141&amp;"="""&amp;INDEX($E$142:$G$146,MATCH("●",INDEX($H$142:$AQ$146,,MATCH($D219,$71:$71,0)-7),0),1)&amp;""""&amp;"#"&amp;$D$141&amp;"="&amp;""""&amp;VLOOKUP($D$141,$AD$9:$AN$20,8,FALSE)&amp;""""&amp;"#g'"&amp;"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9" s="5" t="str">
        <f>IF(VLOOKUP($D$147,$AD$9:$AN$20,8,FALSE)=INDEX($E$148:$G$151,MATCH("●",INDEX($H$148:$AQ$151,,MATCH($D219,$71:$71,0)-7),0),1),"","sed -i "&amp;IF($AK$200="MacOS","'' ","")&amp;"'s#"&amp;$D$147&amp;"="""&amp;VLOOKUP($D$147,$AD$9:$AN$20,8,FALSE)&amp;""""&amp;"#"&amp;$D$147&amp;"="&amp;""""&amp;INDEX($E$148:$G$151,MATCH("●",INDEX($H$148:$AQ$151,,MATCH($D219,$71:$71,0)-7),0),1)&amp;""""&amp;"#g'"&amp;" ${CONFIG_DIR}db_data_config.txt; export "&amp;$D$147&amp;"="&amp;""""&amp;INDEX($E$148:$G$151,MATCH("●",INDEX($H$148:$AQ$151,,MATCH($D219,$71:$71,0)-7),0),1)&amp;""";")</f>
        <v/>
      </c>
      <c r="BG219" s="5" t="str">
        <f>IF(INDEX($E$148:$G$151,MATCH("●",INDEX($H$148:$AQ$151,,MATCH($D219,$71:$71,0)-7),0),1)=VLOOKUP($D$147,$AD$9:$AN$20,8,FALSE),"","sed -i "&amp;IF($AK$200="MacOS","'' ","")&amp;"'s#"&amp;$D$147&amp;"="""&amp;INDEX($E$148:$G$151,MATCH("●",INDEX($H$148:$AQ$151,,MATCH($D219,$71:$71,0)-7),0),1)&amp;""""&amp;"#"&amp;$D$147&amp;"="&amp;""""&amp;VLOOKUP($D$147,$AD$9:$AN$20,8,FALSE)&amp;""""&amp;"#g'"&amp;"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9" s="5" t="str">
        <f>IF(VLOOKUP($D$152,$AD$9:$AN$20,8,FALSE)=INDEX($E$153:$G$155,MATCH("●",INDEX($H$153:$AQ$155,,MATCH($D219,$71:$71,0)-7),0),1),"","sed -i "&amp;IF($AK$200="MacOS","'' ","")&amp;"'s#"&amp;$D$152&amp;"="""&amp;VLOOKUP($D$152,$AD$9:$AN$20,8,FALSE)&amp;""""&amp;"#"&amp;$D$152&amp;"="&amp;""""&amp;INDEX($E$153:$G$155,MATCH("●",INDEX($H$153:$AQ$155,,MATCH($D219,$71:$71,0)-7),0),1)&amp;""""&amp;"#g'"&amp;" ${CONFIG_DIR}db_data_config.txt; export "&amp;$D$152&amp;"="&amp;""""&amp;INDEX($E$153:$G$155,MATCH("●",INDEX($H$153:$AQ$155,,MATCH($D219,$71:$71,0)-7),0),1)&amp;""";")</f>
        <v/>
      </c>
      <c r="BI219" s="5" t="str">
        <f>IF(INDEX($E$153:$G$155,MATCH("●",INDEX($H$153:$AQ$155,,MATCH($D219,$71:$71,0)-7),0),1)=VLOOKUP($D$152,$AD$9:$AN$20,8,FALSE),"","sed -i "&amp;IF($AK$200="MacOS","'' ","")&amp;"'s#"&amp;$D$152&amp;"="""&amp;INDEX($E$153:$G$155,MATCH("●",INDEX($H$153:$AQ$155,,MATCH($D219,$71:$71,0)-7),0),1)&amp;""""&amp;"#"&amp;$D$152&amp;"="&amp;""""&amp;VLOOKUP($D$152,$AD$9:$AN$20,8,FALSE)&amp;""""&amp;"#g'"&amp;"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9" s="5" t="str">
        <f>IF(VLOOKUP($D$156,$AD$9:$AN$20,8,FALSE)=INDEX($E$157:$G$160,MATCH("●",INDEX($H$157:$AQ$160,,MATCH($D219,$71:$71,0)-7),0),1),"","sed -i "&amp;IF($AK$200="MacOS","'' ","")&amp;"'s#"&amp;$D$156&amp;"="""&amp;VLOOKUP($D$156,$AD$9:$AN$20,8,FALSE)&amp;""""&amp;"#"&amp;$D$156&amp;"="&amp;""""&amp;INDEX($E$157:$G$160,MATCH("●",INDEX($H$157:$AQ$160,,MATCH($D219,$71:$71,0)-7),0),1)&amp;""""&amp;"#g'"&amp;" ${CONFIG_DIR}db_data_config.txt; export "&amp;$D$156&amp;"="&amp;""""&amp;INDEX($E$157:$G$160,MATCH("●",INDEX($H$157:$AQ$160,,MATCH($D219,$71:$71,0)-7),0),1)&amp;""";")</f>
        <v/>
      </c>
      <c r="BK219" s="5" t="str">
        <f>IF(INDEX($E$157:$G$160,MATCH("●",INDEX($H$157:$AQ$160,,MATCH($D219,$71:$71,0)-7),0),1)=VLOOKUP($D$156,$AD$9:$AN$20,8,FALSE),"","sed -i "&amp;IF($AK$200="MacOS","'' ","")&amp;"'s#"&amp;$D$156&amp;"="""&amp;INDEX($E$157:$G$160,MATCH("●",INDEX($H$157:$AQ$160,,MATCH($D219,$71:$71,0)-7),0),1)&amp;""""&amp;"#"&amp;$D$156&amp;"="&amp;""""&amp;VLOOKUP($D$156,$AD$9:$AN$20,8,FALSE)&amp;""""&amp;"#g'"&amp;"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9" s="5" t="str">
        <f>IF(VLOOKUP($D$161,$AD$9:$AN$20,8,FALSE)=INDEX($E$162:$G$164,MATCH("●",INDEX($H$162:$AQ$164,,MATCH($D219,$71:$71,0)-7),0),1),"","sed -i "&amp;IF($AK$200="MacOS","'' ","")&amp;"'s#"&amp;$D$161&amp;"="""&amp;VLOOKUP($D$161,$AD$9:$AN$20,8,FALSE)&amp;""""&amp;"#"&amp;$D$161&amp;"="&amp;""""&amp;INDEX($E$162:$G$164,MATCH("●",INDEX($H$162:$AQ$164,,MATCH($D219,$71:$71,0)-7),0),1)&amp;""""&amp;"#g'"&amp;" ${CONFIG_DIR}db_data_config.txt; export "&amp;$D$161&amp;"="&amp;""""&amp;INDEX($E$162:$G$164,MATCH("●",INDEX($H$162:$AQ$164,,MATCH($D219,$71:$71,0)-7),0),1)&amp;""";")</f>
        <v/>
      </c>
      <c r="BM219" s="5" t="str">
        <f>IF(INDEX($E$162:$G$164,MATCH("●",INDEX($H$162:$AQ$164,,MATCH($D219,$71:$71,0)-7),0),1)=VLOOKUP($D$161,$AD$9:$AN$20,8,FALSE),"","sed -i "&amp;IF($AK$200="MacOS","'' ","")&amp;"'s#"&amp;$D$161&amp;"="""&amp;INDEX($E$162:$G$164,MATCH("●",INDEX($H$162:$AQ$164,,MATCH($D219,$71:$71,0)-7),0),1)&amp;""""&amp;"#"&amp;$D$161&amp;"="&amp;""""&amp;VLOOKUP($D$161,$AD$9:$AN$20,8,FALSE)&amp;""""&amp;"#g'"&amp;"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9" s="5" t="str">
        <f>IF(VLOOKUP($D$165,$AD$9:$AN$20,8,FALSE)=INDEX($E$166:$G$169,MATCH("●",INDEX($H$166:$AQ$169,,MATCH($D219,$71:$71,0)-7),0),1),"","sed -i "&amp;IF($AK$200="MacOS","'' ","")&amp;"'s#"&amp;$D$165&amp;"="""&amp;VLOOKUP($D$165,$AD$9:$AN$20,8,FALSE)&amp;""""&amp;"#"&amp;$D$165&amp;"="&amp;""""&amp;INDEX($E$166:$G$169,MATCH("●",INDEX($H$166:$AQ$169,,MATCH($D219,$71:$71,0)-7),0),1)&amp;""""&amp;"#g'"&amp;" ${CONFIG_DIR}db_data_config.txt; export "&amp;$D$165&amp;"="&amp;""""&amp;INDEX($E$166:$G$169,MATCH("●",INDEX($H$166:$AQ$169,,MATCH($D219,$71:$71,0)-7),0),1)&amp;""";")</f>
        <v/>
      </c>
      <c r="BO219" s="5" t="str">
        <f>IF(INDEX($E$166:$G$169,MATCH("●",INDEX($H$166:$AQ$169,,MATCH($D219,$71:$71,0)-7),0),1)=VLOOKUP($D$165,$AD$9:$AN$20,8,FALSE),"","sed -i "&amp;IF($AK$200="MacOS","'' ","")&amp;"'s#"&amp;$D$165&amp;"="""&amp;INDEX($E$166:$G$169,MATCH("●",INDEX($H$166:$AQ$169,,MATCH($D219,$71:$71,0)-7),0),1)&amp;""""&amp;"#"&amp;$D$165&amp;"="&amp;""""&amp;VLOOKUP($D$165,$AD$9:$AN$20,8,FALSE)&amp;""""&amp;"#g'"&amp;"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9" s="5" t="str">
        <f>IF(VLOOKUP($D$170,$AD$9:$AN$20,8,FALSE)=INDEX($E$171:$G$177,MATCH("●",INDEX($H$171:$AQ$177,,MATCH($D219,$71:$71,0)-7),0),1),"","sed -i "&amp;IF($AK$200="MacOS","'' ","")&amp;"'s#"&amp;$D$170&amp;"="""&amp;VLOOKUP($D$170,$AD$9:$AN$20,8,FALSE)&amp;""""&amp;"#"&amp;$D$170&amp;"="&amp;""""&amp;INDEX($E$171:$G$177,MATCH("●",INDEX($H$171:$AQ$177,,MATCH($D219,$71:$71,0)-7),0),1)&amp;""""&amp;"#g'"&amp;" ${CONFIG_DIR}db_data_config.txt; export "&amp;$D$170&amp;"="&amp;""""&amp;INDEX($E$171:$G$177,MATCH("●",INDEX($H$171:$AQ$177,,MATCH($D219,$71:$71,0)-7),0),1)&amp;""";")</f>
        <v/>
      </c>
      <c r="BQ219" s="5" t="str">
        <f>IF(INDEX($E$171:$G$177,MATCH("●",INDEX($H$171:$AQ$177,,MATCH($D219,$71:$71,0)-7),0),1)=VLOOKUP($D$170,$AD$9:$AN$20,8,FALSE),"","sed -i "&amp;IF($AK$200="MacOS","'' ","")&amp;"'s#"&amp;$D$170&amp;"="""&amp;INDEX($E$171:$G$177,MATCH("●",INDEX($H$171:$AQ$177,,MATCH($D219,$71:$71,0)-7),0),1)&amp;""""&amp;"#"&amp;$D$170&amp;"="&amp;""""&amp;VLOOKUP($D$170,$AD$9:$AN$20,8,FALSE)&amp;""""&amp;"#g'"&amp;"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9" s="5" t="s">
        <v>868</v>
      </c>
    </row>
    <row r="220" spans="4:70" ht="36" customHeight="1">
      <c r="D220" s="166">
        <f t="shared" si="1"/>
        <v>17</v>
      </c>
      <c r="E220" s="167"/>
      <c r="F220" s="167"/>
      <c r="G220" s="168"/>
      <c r="H220" s="46" t="str">
        <f t="shared" ca="1" si="2"/>
        <v>clear; sed -i '' 's#COLUMN_DATA_TRIM="FTftBTbt"#COLUMN_DATA_TRIM="FTft"#g' ${CONFIG_DIR}db_data_config.txt; export COLUMN_DATA_TRIM="FTft";sh ./script/db_check_data_validate_config.sh; sed -i '' 's#COLUMN_DATA_TRIM="FTft"#COLUMN_DATA_TRIM="FTftBTbt"#g' ${CONFIG_DIR}db_data_config.txt; export COLUMN_DATA_TRIM="FTftBTbt";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SUBSTITUTE(INDEX($H$179:$AQ$179, , MATCH($D220, $71:$71, 0)-7),"-","")</f>
        <v>正常</v>
      </c>
      <c r="AF220" s="117"/>
      <c r="AG220" s="118"/>
      <c r="AH220" s="171" t="s">
        <v>885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SUBSTITUTE(TEXT(INDEX($H$182:$AQ$182,1,$D220),"000000"),"-","")</f>
        <v>220001</v>
      </c>
      <c r="AV220" s="5" t="str">
        <f>IF(VLOOKUP($D$76,$AD$9:$AN$20,8,FALSE)=INDEX($E$77:$G$81,MATCH("●",INDEX($H$77:$AQ$81,,MATCH($D220,$71:$71,0)-7),0),1),"","sed -i "&amp;IF($AK$200="MacOS","'' ","")&amp;"'s#"&amp;$D$76&amp;"="""&amp;VLOOKUP($D$76,$AD$9:$AN$20,8,FALSE)&amp;""""&amp;"#"&amp;$D$76&amp;"="&amp;""""&amp;INDEX($E$77:$G$81,MATCH("●",INDEX($H$77:$AQ$81,,MATCH($D220,$71:$71,0)-7),0),1)&amp;""""&amp;"#g'"&amp;" ${CONFIG_DIR}db_data_config.txt; export "&amp;$D$76&amp;"="&amp;""""&amp;INDEX($E$77:$G$81,MATCH("●",INDEX($H$77:$AQ$81,,MATCH($D220,$71:$71,0)-7),0),1)&amp;""";")</f>
        <v/>
      </c>
      <c r="AW220" s="5" t="str">
        <f>IF(INDEX($E$77:$G$81,MATCH("●",INDEX($H$77:$AQ$81,,MATCH($D220,$71:$71,0)-7),0),1)=VLOOKUP($D$76,$AD$9:$AN$20,8,FALSE),"","sed -i "&amp;IF($AK$200="MacOS","'' ","")&amp;"'s#"&amp;$D$76&amp;"="""&amp;INDEX($E$77:$G$81,MATCH("●",INDEX($H$77:$AQ$81,,MATCH($D220,$71:$71,0)-7),0),1)&amp;""""&amp;"#"&amp;$D$76&amp;"="&amp;""""&amp;VLOOKUP($D$76,$AD$9:$AN$20,8,FALSE)&amp;""""&amp;"#g'"&amp;"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0" s="5" t="str">
        <f>IF(VLOOKUP($D$82,$AD$9:$AN$20,8,FALSE)=INDEX($E$83:$G$94,MATCH("●",INDEX($H$83:$AQ$94,,MATCH($D220,$71:$71,0)-7),0),1),"","sed -i "&amp;IF($AK$200="MacOS","'' ","")&amp;"'s#"&amp;$D$82&amp;"="""&amp;VLOOKUP($D$82,$AD$9:$AN$20,8,FALSE)&amp;""""&amp;"#"&amp;$D$82&amp;"="&amp;""""&amp;INDEX($E$83:$G$94,MATCH("●",INDEX($H$83:$AQ$94,,MATCH($D220,$71:$71,0)-7),0),1)&amp;""""&amp;"#g'"&amp;" ${CONFIG_DIR}db_data_config.txt; export "&amp;$D$82&amp;"="&amp;""""&amp;INDEX($E$83:$G$94,MATCH("●",INDEX($H$83:$AQ$94,,MATCH($D220,$71:$71,0)-7),0),1)&amp;""";")</f>
        <v/>
      </c>
      <c r="AY220" s="5" t="str">
        <f>IF(INDEX($E$83:$G$94,MATCH("●",INDEX($H$83:$AQ$94,,MATCH($D220,$71:$71,0)-7),0),1)=VLOOKUP($D$82,$AD$9:$AN$20,8,FALSE),"","sed -i "&amp;IF($AK$200="MacOS","'' ","")&amp;"'s#"&amp;$D$82&amp;"="""&amp;INDEX($E$83:$G$94,MATCH("●",INDEX($H$83:$AQ$94,,MATCH($D220,$71:$71,0)-7),0),1)&amp;""""&amp;"#"&amp;$D$82&amp;"="&amp;""""&amp;VLOOKUP($D$82,$AD$9:$AN$20,8,FALSE)&amp;""""&amp;"#g'"&amp;"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0" s="5" t="str">
        <f>IF(VLOOKUP($D$95,$AD$9:$AN$20,8,FALSE)=INDEX($E$96:$G$122,MATCH("●",INDEX($H$96:$AQ$122,,MATCH($D220,$71:$71,0)-7),0),1),"","sed -i "&amp;IF($AK$200="MacOS","'' ","")&amp;"'s#"&amp;$D$95&amp;"="""&amp;VLOOKUP($D$95,$AD$9:$AN$20,8,FALSE)&amp;""""&amp;"#"&amp;$D$95&amp;"="&amp;""""&amp;INDEX($E$96:$G$122,MATCH("●",INDEX($H$96:$AQ$122,,MATCH($D220,$71:$71,0)-7),0),1)&amp;""""&amp;"#g'"&amp;" ${CONFIG_DIR}db_data_config.txt; export "&amp;$D$95&amp;"="&amp;""""&amp;INDEX($E$96:$G$122,MATCH("●",INDEX($H$96:$AQ$122,,MATCH($D220,$71:$71,0)-7),0),1)&amp;""";")</f>
        <v/>
      </c>
      <c r="BA220" s="5" t="str">
        <f>IF(INDEX($E$96:$G$122,MATCH("●",INDEX($H$96:$AQ$122,,MATCH($D220,$71:$71,0)-7),0),1)=VLOOKUP($D$95,$AD$9:$AN$20,8,FALSE),"","sed -i "&amp;IF($AK$200="MacOS","'' ","")&amp;"'s#"&amp;$D$95&amp;"="""&amp;INDEX($E$96:$G$122,MATCH("●",INDEX($H$96:$AQ$122,,MATCH($D220,$71:$71,0)-7),0),1)&amp;""""&amp;"#"&amp;$D$95&amp;"="&amp;""""&amp;VLOOKUP($D$95,$AD$9:$AN$20,8,FALSE)&amp;""""&amp;"#g'"&amp;"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0" s="5" t="str">
        <f>IF(VLOOKUP($D$123,$AD$9:$AN$20,8,FALSE)=INDEX($E$124:$G$134,MATCH("●",INDEX($H$124:$AQ$134,,MATCH($D220,$71:$71,0)-7),0),1),"","sed -i "&amp;IF($AK$200="MacOS","'' ","")&amp;"'s#"&amp;$D$123&amp;"="""&amp;VLOOKUP($D$123,$AD$9:$AN$20,8,FALSE)&amp;""""&amp;"#"&amp;$D$123&amp;"="&amp;""""&amp;INDEX($E$124:$G$134,MATCH("●",INDEX($H$124:$AQ$134,,MATCH($D220,$71:$71,0)-7),0),1)&amp;""""&amp;"#g'"&amp;" ${CONFIG_DIR}db_data_config.txt; export "&amp;$D$123&amp;"="&amp;""""&amp;INDEX($E$124:$G$134,MATCH("●",INDEX($H$124:$AQ$134,,MATCH($D220,$71:$71,0)-7),0),1)&amp;""";")</f>
        <v>sed -i '' 's#COLUMN_DATA_TRIM="FTftBTbt"#COLUMN_DATA_TRIM="FTft"#g' ${CONFIG_DIR}db_data_config.txt; export COLUMN_DATA_TRIM="FTft";</v>
      </c>
      <c r="BC220" s="5" t="str">
        <f>IF(INDEX($E$124:$G$134,MATCH("●",INDEX($H$124:$AQ$134,,MATCH($D220,$71:$71,0)-7),0),1)=VLOOKUP($D$123,$AD$9:$AN$20,8,FALSE),"","sed -i "&amp;IF($AK$200="MacOS","'' ","")&amp;"'s#"&amp;$D$123&amp;"="""&amp;INDEX($E$124:$G$134,MATCH("●",INDEX($H$124:$AQ$134,,MATCH($D220,$71:$71,0)-7),0),1)&amp;""""&amp;"#"&amp;$D$123&amp;"="&amp;""""&amp;VLOOKUP($D$123,$AD$9:$AN$20,8,FALSE)&amp;""""&amp;"#g'"&amp;"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's#COLUMN_DATA_TRIM="FTft"#COLUMN_DATA_TRIM="FTftBTbt"#g' ${CONFIG_DIR}db_data_config.txt; export COLUMN_DATA_TRIM="FTftBTbt";</v>
      </c>
      <c r="BD220" s="5" t="str">
        <f>IF(VLOOKUP($D$141,$AD$9:$AN$20,8,FALSE)=INDEX($E$142:$G$146,MATCH("●",INDEX($H$142:$AQ$146,,MATCH($D220,$71:$71,0)-7),0),1),"","sed -i "&amp;IF($AK$200="MacOS","'' ","")&amp;"'s#"&amp;$D$141&amp;"="""&amp;VLOOKUP($D$141,$AD$9:$AN$20,8,FALSE)&amp;""""&amp;"#"&amp;$D$141&amp;"="&amp;""""&amp;INDEX($E$142:$G$146,MATCH("●",INDEX($H$142:$AQ$146,,MATCH($D220,$71:$71,0)-7),0),1)&amp;""""&amp;"#g'"&amp;" ${CONFIG_DIR}db_data_config.txt; export "&amp;$D$141&amp;"="&amp;""""&amp;INDEX($E$142:$G$146,MATCH("●",INDEX($H$142:$AQ$146,,MATCH($D220,$71:$71,0)-7),0),1)&amp;""";")</f>
        <v/>
      </c>
      <c r="BE220" s="5" t="str">
        <f>IF(INDEX($E$142:$G$146,MATCH("●",INDEX($H$142:$AQ$146,,MATCH($D220,$71:$71,0)-7),0),1)=VLOOKUP($D$141,$AD$9:$AN$20,8,FALSE),"","sed -i "&amp;IF($AK$200="MacOS","'' ","")&amp;"'s#"&amp;$D$141&amp;"="""&amp;INDEX($E$142:$G$146,MATCH("●",INDEX($H$142:$AQ$146,,MATCH($D220,$71:$71,0)-7),0),1)&amp;""""&amp;"#"&amp;$D$141&amp;"="&amp;""""&amp;VLOOKUP($D$141,$AD$9:$AN$20,8,FALSE)&amp;""""&amp;"#g'"&amp;"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0" s="5" t="str">
        <f>IF(VLOOKUP($D$147,$AD$9:$AN$20,8,FALSE)=INDEX($E$148:$G$151,MATCH("●",INDEX($H$148:$AQ$151,,MATCH($D220,$71:$71,0)-7),0),1),"","sed -i "&amp;IF($AK$200="MacOS","'' ","")&amp;"'s#"&amp;$D$147&amp;"="""&amp;VLOOKUP($D$147,$AD$9:$AN$20,8,FALSE)&amp;""""&amp;"#"&amp;$D$147&amp;"="&amp;""""&amp;INDEX($E$148:$G$151,MATCH("●",INDEX($H$148:$AQ$151,,MATCH($D220,$71:$71,0)-7),0),1)&amp;""""&amp;"#g'"&amp;" ${CONFIG_DIR}db_data_config.txt; export "&amp;$D$147&amp;"="&amp;""""&amp;INDEX($E$148:$G$151,MATCH("●",INDEX($H$148:$AQ$151,,MATCH($D220,$71:$71,0)-7),0),1)&amp;""";")</f>
        <v/>
      </c>
      <c r="BG220" s="5" t="str">
        <f>IF(INDEX($E$148:$G$151,MATCH("●",INDEX($H$148:$AQ$151,,MATCH($D220,$71:$71,0)-7),0),1)=VLOOKUP($D$147,$AD$9:$AN$20,8,FALSE),"","sed -i "&amp;IF($AK$200="MacOS","'' ","")&amp;"'s#"&amp;$D$147&amp;"="""&amp;INDEX($E$148:$G$151,MATCH("●",INDEX($H$148:$AQ$151,,MATCH($D220,$71:$71,0)-7),0),1)&amp;""""&amp;"#"&amp;$D$147&amp;"="&amp;""""&amp;VLOOKUP($D$147,$AD$9:$AN$20,8,FALSE)&amp;""""&amp;"#g'"&amp;"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0" s="5" t="str">
        <f>IF(VLOOKUP($D$152,$AD$9:$AN$20,8,FALSE)=INDEX($E$153:$G$155,MATCH("●",INDEX($H$153:$AQ$155,,MATCH($D220,$71:$71,0)-7),0),1),"","sed -i "&amp;IF($AK$200="MacOS","'' ","")&amp;"'s#"&amp;$D$152&amp;"="""&amp;VLOOKUP($D$152,$AD$9:$AN$20,8,FALSE)&amp;""""&amp;"#"&amp;$D$152&amp;"="&amp;""""&amp;INDEX($E$153:$G$155,MATCH("●",INDEX($H$153:$AQ$155,,MATCH($D220,$71:$71,0)-7),0),1)&amp;""""&amp;"#g'"&amp;" ${CONFIG_DIR}db_data_config.txt; export "&amp;$D$152&amp;"="&amp;""""&amp;INDEX($E$153:$G$155,MATCH("●",INDEX($H$153:$AQ$155,,MATCH($D220,$71:$71,0)-7),0),1)&amp;""";")</f>
        <v/>
      </c>
      <c r="BI220" s="5" t="str">
        <f>IF(INDEX($E$153:$G$155,MATCH("●",INDEX($H$153:$AQ$155,,MATCH($D220,$71:$71,0)-7),0),1)=VLOOKUP($D$152,$AD$9:$AN$20,8,FALSE),"","sed -i "&amp;IF($AK$200="MacOS","'' ","")&amp;"'s#"&amp;$D$152&amp;"="""&amp;INDEX($E$153:$G$155,MATCH("●",INDEX($H$153:$AQ$155,,MATCH($D220,$71:$71,0)-7),0),1)&amp;""""&amp;"#"&amp;$D$152&amp;"="&amp;""""&amp;VLOOKUP($D$152,$AD$9:$AN$20,8,FALSE)&amp;""""&amp;"#g'"&amp;"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0" s="5" t="str">
        <f>IF(VLOOKUP($D$156,$AD$9:$AN$20,8,FALSE)=INDEX($E$157:$G$160,MATCH("●",INDEX($H$157:$AQ$160,,MATCH($D220,$71:$71,0)-7),0),1),"","sed -i "&amp;IF($AK$200="MacOS","'' ","")&amp;"'s#"&amp;$D$156&amp;"="""&amp;VLOOKUP($D$156,$AD$9:$AN$20,8,FALSE)&amp;""""&amp;"#"&amp;$D$156&amp;"="&amp;""""&amp;INDEX($E$157:$G$160,MATCH("●",INDEX($H$157:$AQ$160,,MATCH($D220,$71:$71,0)-7),0),1)&amp;""""&amp;"#g'"&amp;" ${CONFIG_DIR}db_data_config.txt; export "&amp;$D$156&amp;"="&amp;""""&amp;INDEX($E$157:$G$160,MATCH("●",INDEX($H$157:$AQ$160,,MATCH($D220,$71:$71,0)-7),0),1)&amp;""";")</f>
        <v/>
      </c>
      <c r="BK220" s="5" t="str">
        <f>IF(INDEX($E$157:$G$160,MATCH("●",INDEX($H$157:$AQ$160,,MATCH($D220,$71:$71,0)-7),0),1)=VLOOKUP($D$156,$AD$9:$AN$20,8,FALSE),"","sed -i "&amp;IF($AK$200="MacOS","'' ","")&amp;"'s#"&amp;$D$156&amp;"="""&amp;INDEX($E$157:$G$160,MATCH("●",INDEX($H$157:$AQ$160,,MATCH($D220,$71:$71,0)-7),0),1)&amp;""""&amp;"#"&amp;$D$156&amp;"="&amp;""""&amp;VLOOKUP($D$156,$AD$9:$AN$20,8,FALSE)&amp;""""&amp;"#g'"&amp;"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0" s="5" t="str">
        <f>IF(VLOOKUP($D$161,$AD$9:$AN$20,8,FALSE)=INDEX($E$162:$G$164,MATCH("●",INDEX($H$162:$AQ$164,,MATCH($D220,$71:$71,0)-7),0),1),"","sed -i "&amp;IF($AK$200="MacOS","'' ","")&amp;"'s#"&amp;$D$161&amp;"="""&amp;VLOOKUP($D$161,$AD$9:$AN$20,8,FALSE)&amp;""""&amp;"#"&amp;$D$161&amp;"="&amp;""""&amp;INDEX($E$162:$G$164,MATCH("●",INDEX($H$162:$AQ$164,,MATCH($D220,$71:$71,0)-7),0),1)&amp;""""&amp;"#g'"&amp;" ${CONFIG_DIR}db_data_config.txt; export "&amp;$D$161&amp;"="&amp;""""&amp;INDEX($E$162:$G$164,MATCH("●",INDEX($H$162:$AQ$164,,MATCH($D220,$71:$71,0)-7),0),1)&amp;""";")</f>
        <v/>
      </c>
      <c r="BM220" s="5" t="str">
        <f>IF(INDEX($E$162:$G$164,MATCH("●",INDEX($H$162:$AQ$164,,MATCH($D220,$71:$71,0)-7),0),1)=VLOOKUP($D$161,$AD$9:$AN$20,8,FALSE),"","sed -i "&amp;IF($AK$200="MacOS","'' ","")&amp;"'s#"&amp;$D$161&amp;"="""&amp;INDEX($E$162:$G$164,MATCH("●",INDEX($H$162:$AQ$164,,MATCH($D220,$71:$71,0)-7),0),1)&amp;""""&amp;"#"&amp;$D$161&amp;"="&amp;""""&amp;VLOOKUP($D$161,$AD$9:$AN$20,8,FALSE)&amp;""""&amp;"#g'"&amp;"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0" s="5" t="str">
        <f>IF(VLOOKUP($D$165,$AD$9:$AN$20,8,FALSE)=INDEX($E$166:$G$169,MATCH("●",INDEX($H$166:$AQ$169,,MATCH($D220,$71:$71,0)-7),0),1),"","sed -i "&amp;IF($AK$200="MacOS","'' ","")&amp;"'s#"&amp;$D$165&amp;"="""&amp;VLOOKUP($D$165,$AD$9:$AN$20,8,FALSE)&amp;""""&amp;"#"&amp;$D$165&amp;"="&amp;""""&amp;INDEX($E$166:$G$169,MATCH("●",INDEX($H$166:$AQ$169,,MATCH($D220,$71:$71,0)-7),0),1)&amp;""""&amp;"#g'"&amp;" ${CONFIG_DIR}db_data_config.txt; export "&amp;$D$165&amp;"="&amp;""""&amp;INDEX($E$166:$G$169,MATCH("●",INDEX($H$166:$AQ$169,,MATCH($D220,$71:$71,0)-7),0),1)&amp;""";")</f>
        <v/>
      </c>
      <c r="BO220" s="5" t="str">
        <f>IF(INDEX($E$166:$G$169,MATCH("●",INDEX($H$166:$AQ$169,,MATCH($D220,$71:$71,0)-7),0),1)=VLOOKUP($D$165,$AD$9:$AN$20,8,FALSE),"","sed -i "&amp;IF($AK$200="MacOS","'' ","")&amp;"'s#"&amp;$D$165&amp;"="""&amp;INDEX($E$166:$G$169,MATCH("●",INDEX($H$166:$AQ$169,,MATCH($D220,$71:$71,0)-7),0),1)&amp;""""&amp;"#"&amp;$D$165&amp;"="&amp;""""&amp;VLOOKUP($D$165,$AD$9:$AN$20,8,FALSE)&amp;""""&amp;"#g'"&amp;"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0" s="5" t="str">
        <f>IF(VLOOKUP($D$170,$AD$9:$AN$20,8,FALSE)=INDEX($E$171:$G$177,MATCH("●",INDEX($H$171:$AQ$177,,MATCH($D220,$71:$71,0)-7),0),1),"","sed -i "&amp;IF($AK$200="MacOS","'' ","")&amp;"'s#"&amp;$D$170&amp;"="""&amp;VLOOKUP($D$170,$AD$9:$AN$20,8,FALSE)&amp;""""&amp;"#"&amp;$D$170&amp;"="&amp;""""&amp;INDEX($E$171:$G$177,MATCH("●",INDEX($H$171:$AQ$177,,MATCH($D220,$71:$71,0)-7),0),1)&amp;""""&amp;"#g'"&amp;" ${CONFIG_DIR}db_data_config.txt; export "&amp;$D$170&amp;"="&amp;""""&amp;INDEX($E$171:$G$177,MATCH("●",INDEX($H$171:$AQ$177,,MATCH($D220,$71:$71,0)-7),0),1)&amp;""";")</f>
        <v/>
      </c>
      <c r="BQ220" s="5" t="str">
        <f>IF(INDEX($E$171:$G$177,MATCH("●",INDEX($H$171:$AQ$177,,MATCH($D220,$71:$71,0)-7),0),1)=VLOOKUP($D$170,$AD$9:$AN$20,8,FALSE),"","sed -i "&amp;IF($AK$200="MacOS","'' ","")&amp;"'s#"&amp;$D$170&amp;"="""&amp;INDEX($E$171:$G$177,MATCH("●",INDEX($H$171:$AQ$177,,MATCH($D220,$71:$71,0)-7),0),1)&amp;""""&amp;"#"&amp;$D$170&amp;"="&amp;""""&amp;VLOOKUP($D$170,$AD$9:$AN$20,8,FALSE)&amp;""""&amp;"#g'"&amp;"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0" s="5" t="s">
        <v>868</v>
      </c>
    </row>
    <row r="221" spans="4:70" ht="36" customHeight="1">
      <c r="D221" s="166">
        <f t="shared" si="1"/>
        <v>18</v>
      </c>
      <c r="E221" s="167"/>
      <c r="F221" s="167"/>
      <c r="G221" s="168"/>
      <c r="H221" s="46" t="str">
        <f t="shared" ca="1" si="2"/>
        <v>clear; sed -i '' 's#COLUMN_DATA_TRIM="FTftBTbt"#COLUMN_DATA_TRIM="BTbt"#g' ${CONFIG_DIR}db_data_config.txt; export COLUMN_DATA_TRIM="BTbt";sh ./script/db_check_data_validate_config.sh; sed -i '' 's#COLUMN_DATA_TRIM="BTbt"#COLUMN_DATA_TRIM="FTftBTbt"#g' ${CONFIG_DIR}db_data_config.txt; export COLUMN_DATA_TRIM="FTftBTbt";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SUBSTITUTE(INDEX($H$179:$AQ$179, , MATCH($D221, $71:$71, 0)-7),"-","")</f>
        <v>正常</v>
      </c>
      <c r="AF221" s="117"/>
      <c r="AG221" s="118"/>
      <c r="AH221" s="171" t="s">
        <v>886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SUBSTITUTE(TEXT(INDEX($H$182:$AQ$182,1,$D221),"000000"),"-","")</f>
        <v>220001</v>
      </c>
      <c r="AV221" s="5" t="str">
        <f>IF(VLOOKUP($D$76,$AD$9:$AN$20,8,FALSE)=INDEX($E$77:$G$81,MATCH("●",INDEX($H$77:$AQ$81,,MATCH($D221,$71:$71,0)-7),0),1),"","sed -i "&amp;IF($AK$200="MacOS","'' ","")&amp;"'s#"&amp;$D$76&amp;"="""&amp;VLOOKUP($D$76,$AD$9:$AN$20,8,FALSE)&amp;""""&amp;"#"&amp;$D$76&amp;"="&amp;""""&amp;INDEX($E$77:$G$81,MATCH("●",INDEX($H$77:$AQ$81,,MATCH($D221,$71:$71,0)-7),0),1)&amp;""""&amp;"#g'"&amp;" ${CONFIG_DIR}db_data_config.txt; export "&amp;$D$76&amp;"="&amp;""""&amp;INDEX($E$77:$G$81,MATCH("●",INDEX($H$77:$AQ$81,,MATCH($D221,$71:$71,0)-7),0),1)&amp;""";")</f>
        <v/>
      </c>
      <c r="AW221" s="5" t="str">
        <f>IF(INDEX($E$77:$G$81,MATCH("●",INDEX($H$77:$AQ$81,,MATCH($D221,$71:$71,0)-7),0),1)=VLOOKUP($D$76,$AD$9:$AN$20,8,FALSE),"","sed -i "&amp;IF($AK$200="MacOS","'' ","")&amp;"'s#"&amp;$D$76&amp;"="""&amp;INDEX($E$77:$G$81,MATCH("●",INDEX($H$77:$AQ$81,,MATCH($D221,$71:$71,0)-7),0),1)&amp;""""&amp;"#"&amp;$D$76&amp;"="&amp;""""&amp;VLOOKUP($D$76,$AD$9:$AN$20,8,FALSE)&amp;""""&amp;"#g'"&amp;"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1" s="5" t="str">
        <f>IF(VLOOKUP($D$82,$AD$9:$AN$20,8,FALSE)=INDEX($E$83:$G$94,MATCH("●",INDEX($H$83:$AQ$94,,MATCH($D221,$71:$71,0)-7),0),1),"","sed -i "&amp;IF($AK$200="MacOS","'' ","")&amp;"'s#"&amp;$D$82&amp;"="""&amp;VLOOKUP($D$82,$AD$9:$AN$20,8,FALSE)&amp;""""&amp;"#"&amp;$D$82&amp;"="&amp;""""&amp;INDEX($E$83:$G$94,MATCH("●",INDEX($H$83:$AQ$94,,MATCH($D221,$71:$71,0)-7),0),1)&amp;""""&amp;"#g'"&amp;" ${CONFIG_DIR}db_data_config.txt; export "&amp;$D$82&amp;"="&amp;""""&amp;INDEX($E$83:$G$94,MATCH("●",INDEX($H$83:$AQ$94,,MATCH($D221,$71:$71,0)-7),0),1)&amp;""";")</f>
        <v/>
      </c>
      <c r="AY221" s="5" t="str">
        <f>IF(INDEX($E$83:$G$94,MATCH("●",INDEX($H$83:$AQ$94,,MATCH($D221,$71:$71,0)-7),0),1)=VLOOKUP($D$82,$AD$9:$AN$20,8,FALSE),"","sed -i "&amp;IF($AK$200="MacOS","'' ","")&amp;"'s#"&amp;$D$82&amp;"="""&amp;INDEX($E$83:$G$94,MATCH("●",INDEX($H$83:$AQ$94,,MATCH($D221,$71:$71,0)-7),0),1)&amp;""""&amp;"#"&amp;$D$82&amp;"="&amp;""""&amp;VLOOKUP($D$82,$AD$9:$AN$20,8,FALSE)&amp;""""&amp;"#g'"&amp;"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1" s="5" t="str">
        <f>IF(VLOOKUP($D$95,$AD$9:$AN$20,8,FALSE)=INDEX($E$96:$G$122,MATCH("●",INDEX($H$96:$AQ$122,,MATCH($D221,$71:$71,0)-7),0),1),"","sed -i "&amp;IF($AK$200="MacOS","'' ","")&amp;"'s#"&amp;$D$95&amp;"="""&amp;VLOOKUP($D$95,$AD$9:$AN$20,8,FALSE)&amp;""""&amp;"#"&amp;$D$95&amp;"="&amp;""""&amp;INDEX($E$96:$G$122,MATCH("●",INDEX($H$96:$AQ$122,,MATCH($D221,$71:$71,0)-7),0),1)&amp;""""&amp;"#g'"&amp;" ${CONFIG_DIR}db_data_config.txt; export "&amp;$D$95&amp;"="&amp;""""&amp;INDEX($E$96:$G$122,MATCH("●",INDEX($H$96:$AQ$122,,MATCH($D221,$71:$71,0)-7),0),1)&amp;""";")</f>
        <v/>
      </c>
      <c r="BA221" s="5" t="str">
        <f>IF(INDEX($E$96:$G$122,MATCH("●",INDEX($H$96:$AQ$122,,MATCH($D221,$71:$71,0)-7),0),1)=VLOOKUP($D$95,$AD$9:$AN$20,8,FALSE),"","sed -i "&amp;IF($AK$200="MacOS","'' ","")&amp;"'s#"&amp;$D$95&amp;"="""&amp;INDEX($E$96:$G$122,MATCH("●",INDEX($H$96:$AQ$122,,MATCH($D221,$71:$71,0)-7),0),1)&amp;""""&amp;"#"&amp;$D$95&amp;"="&amp;""""&amp;VLOOKUP($D$95,$AD$9:$AN$20,8,FALSE)&amp;""""&amp;"#g'"&amp;"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1" s="5" t="str">
        <f>IF(VLOOKUP($D$123,$AD$9:$AN$20,8,FALSE)=INDEX($E$124:$G$134,MATCH("●",INDEX($H$124:$AQ$134,,MATCH($D221,$71:$71,0)-7),0),1),"","sed -i "&amp;IF($AK$200="MacOS","'' ","")&amp;"'s#"&amp;$D$123&amp;"="""&amp;VLOOKUP($D$123,$AD$9:$AN$20,8,FALSE)&amp;""""&amp;"#"&amp;$D$123&amp;"="&amp;""""&amp;INDEX($E$124:$G$134,MATCH("●",INDEX($H$124:$AQ$134,,MATCH($D221,$71:$71,0)-7),0),1)&amp;""""&amp;"#g'"&amp;" ${CONFIG_DIR}db_data_config.txt; export "&amp;$D$123&amp;"="&amp;""""&amp;INDEX($E$124:$G$134,MATCH("●",INDEX($H$124:$AQ$134,,MATCH($D221,$71:$71,0)-7),0),1)&amp;""";")</f>
        <v>sed -i '' 's#COLUMN_DATA_TRIM="FTftBTbt"#COLUMN_DATA_TRIM="BTbt"#g' ${CONFIG_DIR}db_data_config.txt; export COLUMN_DATA_TRIM="BTbt";</v>
      </c>
      <c r="BC221" s="5" t="str">
        <f>IF(INDEX($E$124:$G$134,MATCH("●",INDEX($H$124:$AQ$134,,MATCH($D221,$71:$71,0)-7),0),1)=VLOOKUP($D$123,$AD$9:$AN$20,8,FALSE),"","sed -i "&amp;IF($AK$200="MacOS","'' ","")&amp;"'s#"&amp;$D$123&amp;"="""&amp;INDEX($E$124:$G$134,MATCH("●",INDEX($H$124:$AQ$134,,MATCH($D221,$71:$71,0)-7),0),1)&amp;""""&amp;"#"&amp;$D$123&amp;"="&amp;""""&amp;VLOOKUP($D$123,$AD$9:$AN$20,8,FALSE)&amp;""""&amp;"#g'"&amp;"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's#COLUMN_DATA_TRIM="BTbt"#COLUMN_DATA_TRIM="FTftBTbt"#g' ${CONFIG_DIR}db_data_config.txt; export COLUMN_DATA_TRIM="FTftBTbt";</v>
      </c>
      <c r="BD221" s="5" t="str">
        <f>IF(VLOOKUP($D$141,$AD$9:$AN$20,8,FALSE)=INDEX($E$142:$G$146,MATCH("●",INDEX($H$142:$AQ$146,,MATCH($D221,$71:$71,0)-7),0),1),"","sed -i "&amp;IF($AK$200="MacOS","'' ","")&amp;"'s#"&amp;$D$141&amp;"="""&amp;VLOOKUP($D$141,$AD$9:$AN$20,8,FALSE)&amp;""""&amp;"#"&amp;$D$141&amp;"="&amp;""""&amp;INDEX($E$142:$G$146,MATCH("●",INDEX($H$142:$AQ$146,,MATCH($D221,$71:$71,0)-7),0),1)&amp;""""&amp;"#g'"&amp;" ${CONFIG_DIR}db_data_config.txt; export "&amp;$D$141&amp;"="&amp;""""&amp;INDEX($E$142:$G$146,MATCH("●",INDEX($H$142:$AQ$146,,MATCH($D221,$71:$71,0)-7),0),1)&amp;""";")</f>
        <v/>
      </c>
      <c r="BE221" s="5" t="str">
        <f>IF(INDEX($E$142:$G$146,MATCH("●",INDEX($H$142:$AQ$146,,MATCH($D221,$71:$71,0)-7),0),1)=VLOOKUP($D$141,$AD$9:$AN$20,8,FALSE),"","sed -i "&amp;IF($AK$200="MacOS","'' ","")&amp;"'s#"&amp;$D$141&amp;"="""&amp;INDEX($E$142:$G$146,MATCH("●",INDEX($H$142:$AQ$146,,MATCH($D221,$71:$71,0)-7),0),1)&amp;""""&amp;"#"&amp;$D$141&amp;"="&amp;""""&amp;VLOOKUP($D$141,$AD$9:$AN$20,8,FALSE)&amp;""""&amp;"#g'"&amp;"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1" s="5" t="str">
        <f>IF(VLOOKUP($D$147,$AD$9:$AN$20,8,FALSE)=INDEX($E$148:$G$151,MATCH("●",INDEX($H$148:$AQ$151,,MATCH($D221,$71:$71,0)-7),0),1),"","sed -i "&amp;IF($AK$200="MacOS","'' ","")&amp;"'s#"&amp;$D$147&amp;"="""&amp;VLOOKUP($D$147,$AD$9:$AN$20,8,FALSE)&amp;""""&amp;"#"&amp;$D$147&amp;"="&amp;""""&amp;INDEX($E$148:$G$151,MATCH("●",INDEX($H$148:$AQ$151,,MATCH($D221,$71:$71,0)-7),0),1)&amp;""""&amp;"#g'"&amp;" ${CONFIG_DIR}db_data_config.txt; export "&amp;$D$147&amp;"="&amp;""""&amp;INDEX($E$148:$G$151,MATCH("●",INDEX($H$148:$AQ$151,,MATCH($D221,$71:$71,0)-7),0),1)&amp;""";")</f>
        <v/>
      </c>
      <c r="BG221" s="5" t="str">
        <f>IF(INDEX($E$148:$G$151,MATCH("●",INDEX($H$148:$AQ$151,,MATCH($D221,$71:$71,0)-7),0),1)=VLOOKUP($D$147,$AD$9:$AN$20,8,FALSE),"","sed -i "&amp;IF($AK$200="MacOS","'' ","")&amp;"'s#"&amp;$D$147&amp;"="""&amp;INDEX($E$148:$G$151,MATCH("●",INDEX($H$148:$AQ$151,,MATCH($D221,$71:$71,0)-7),0),1)&amp;""""&amp;"#"&amp;$D$147&amp;"="&amp;""""&amp;VLOOKUP($D$147,$AD$9:$AN$20,8,FALSE)&amp;""""&amp;"#g'"&amp;"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1" s="5" t="str">
        <f>IF(VLOOKUP($D$152,$AD$9:$AN$20,8,FALSE)=INDEX($E$153:$G$155,MATCH("●",INDEX($H$153:$AQ$155,,MATCH($D221,$71:$71,0)-7),0),1),"","sed -i "&amp;IF($AK$200="MacOS","'' ","")&amp;"'s#"&amp;$D$152&amp;"="""&amp;VLOOKUP($D$152,$AD$9:$AN$20,8,FALSE)&amp;""""&amp;"#"&amp;$D$152&amp;"="&amp;""""&amp;INDEX($E$153:$G$155,MATCH("●",INDEX($H$153:$AQ$155,,MATCH($D221,$71:$71,0)-7),0),1)&amp;""""&amp;"#g'"&amp;" ${CONFIG_DIR}db_data_config.txt; export "&amp;$D$152&amp;"="&amp;""""&amp;INDEX($E$153:$G$155,MATCH("●",INDEX($H$153:$AQ$155,,MATCH($D221,$71:$71,0)-7),0),1)&amp;""";")</f>
        <v/>
      </c>
      <c r="BI221" s="5" t="str">
        <f>IF(INDEX($E$153:$G$155,MATCH("●",INDEX($H$153:$AQ$155,,MATCH($D221,$71:$71,0)-7),0),1)=VLOOKUP($D$152,$AD$9:$AN$20,8,FALSE),"","sed -i "&amp;IF($AK$200="MacOS","'' ","")&amp;"'s#"&amp;$D$152&amp;"="""&amp;INDEX($E$153:$G$155,MATCH("●",INDEX($H$153:$AQ$155,,MATCH($D221,$71:$71,0)-7),0),1)&amp;""""&amp;"#"&amp;$D$152&amp;"="&amp;""""&amp;VLOOKUP($D$152,$AD$9:$AN$20,8,FALSE)&amp;""""&amp;"#g'"&amp;"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1" s="5" t="str">
        <f>IF(VLOOKUP($D$156,$AD$9:$AN$20,8,FALSE)=INDEX($E$157:$G$160,MATCH("●",INDEX($H$157:$AQ$160,,MATCH($D221,$71:$71,0)-7),0),1),"","sed -i "&amp;IF($AK$200="MacOS","'' ","")&amp;"'s#"&amp;$D$156&amp;"="""&amp;VLOOKUP($D$156,$AD$9:$AN$20,8,FALSE)&amp;""""&amp;"#"&amp;$D$156&amp;"="&amp;""""&amp;INDEX($E$157:$G$160,MATCH("●",INDEX($H$157:$AQ$160,,MATCH($D221,$71:$71,0)-7),0),1)&amp;""""&amp;"#g'"&amp;" ${CONFIG_DIR}db_data_config.txt; export "&amp;$D$156&amp;"="&amp;""""&amp;INDEX($E$157:$G$160,MATCH("●",INDEX($H$157:$AQ$160,,MATCH($D221,$71:$71,0)-7),0),1)&amp;""";")</f>
        <v/>
      </c>
      <c r="BK221" s="5" t="str">
        <f>IF(INDEX($E$157:$G$160,MATCH("●",INDEX($H$157:$AQ$160,,MATCH($D221,$71:$71,0)-7),0),1)=VLOOKUP($D$156,$AD$9:$AN$20,8,FALSE),"","sed -i "&amp;IF($AK$200="MacOS","'' ","")&amp;"'s#"&amp;$D$156&amp;"="""&amp;INDEX($E$157:$G$160,MATCH("●",INDEX($H$157:$AQ$160,,MATCH($D221,$71:$71,0)-7),0),1)&amp;""""&amp;"#"&amp;$D$156&amp;"="&amp;""""&amp;VLOOKUP($D$156,$AD$9:$AN$20,8,FALSE)&amp;""""&amp;"#g'"&amp;"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1" s="5" t="str">
        <f>IF(VLOOKUP($D$161,$AD$9:$AN$20,8,FALSE)=INDEX($E$162:$G$164,MATCH("●",INDEX($H$162:$AQ$164,,MATCH($D221,$71:$71,0)-7),0),1),"","sed -i "&amp;IF($AK$200="MacOS","'' ","")&amp;"'s#"&amp;$D$161&amp;"="""&amp;VLOOKUP($D$161,$AD$9:$AN$20,8,FALSE)&amp;""""&amp;"#"&amp;$D$161&amp;"="&amp;""""&amp;INDEX($E$162:$G$164,MATCH("●",INDEX($H$162:$AQ$164,,MATCH($D221,$71:$71,0)-7),0),1)&amp;""""&amp;"#g'"&amp;" ${CONFIG_DIR}db_data_config.txt; export "&amp;$D$161&amp;"="&amp;""""&amp;INDEX($E$162:$G$164,MATCH("●",INDEX($H$162:$AQ$164,,MATCH($D221,$71:$71,0)-7),0),1)&amp;""";")</f>
        <v/>
      </c>
      <c r="BM221" s="5" t="str">
        <f>IF(INDEX($E$162:$G$164,MATCH("●",INDEX($H$162:$AQ$164,,MATCH($D221,$71:$71,0)-7),0),1)=VLOOKUP($D$161,$AD$9:$AN$20,8,FALSE),"","sed -i "&amp;IF($AK$200="MacOS","'' ","")&amp;"'s#"&amp;$D$161&amp;"="""&amp;INDEX($E$162:$G$164,MATCH("●",INDEX($H$162:$AQ$164,,MATCH($D221,$71:$71,0)-7),0),1)&amp;""""&amp;"#"&amp;$D$161&amp;"="&amp;""""&amp;VLOOKUP($D$161,$AD$9:$AN$20,8,FALSE)&amp;""""&amp;"#g'"&amp;"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1" s="5" t="str">
        <f>IF(VLOOKUP($D$165,$AD$9:$AN$20,8,FALSE)=INDEX($E$166:$G$169,MATCH("●",INDEX($H$166:$AQ$169,,MATCH($D221,$71:$71,0)-7),0),1),"","sed -i "&amp;IF($AK$200="MacOS","'' ","")&amp;"'s#"&amp;$D$165&amp;"="""&amp;VLOOKUP($D$165,$AD$9:$AN$20,8,FALSE)&amp;""""&amp;"#"&amp;$D$165&amp;"="&amp;""""&amp;INDEX($E$166:$G$169,MATCH("●",INDEX($H$166:$AQ$169,,MATCH($D221,$71:$71,0)-7),0),1)&amp;""""&amp;"#g'"&amp;" ${CONFIG_DIR}db_data_config.txt; export "&amp;$D$165&amp;"="&amp;""""&amp;INDEX($E$166:$G$169,MATCH("●",INDEX($H$166:$AQ$169,,MATCH($D221,$71:$71,0)-7),0),1)&amp;""";")</f>
        <v/>
      </c>
      <c r="BO221" s="5" t="str">
        <f>IF(INDEX($E$166:$G$169,MATCH("●",INDEX($H$166:$AQ$169,,MATCH($D221,$71:$71,0)-7),0),1)=VLOOKUP($D$165,$AD$9:$AN$20,8,FALSE),"","sed -i "&amp;IF($AK$200="MacOS","'' ","")&amp;"'s#"&amp;$D$165&amp;"="""&amp;INDEX($E$166:$G$169,MATCH("●",INDEX($H$166:$AQ$169,,MATCH($D221,$71:$71,0)-7),0),1)&amp;""""&amp;"#"&amp;$D$165&amp;"="&amp;""""&amp;VLOOKUP($D$165,$AD$9:$AN$20,8,FALSE)&amp;""""&amp;"#g'"&amp;"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1" s="5" t="str">
        <f>IF(VLOOKUP($D$170,$AD$9:$AN$20,8,FALSE)=INDEX($E$171:$G$177,MATCH("●",INDEX($H$171:$AQ$177,,MATCH($D221,$71:$71,0)-7),0),1),"","sed -i "&amp;IF($AK$200="MacOS","'' ","")&amp;"'s#"&amp;$D$170&amp;"="""&amp;VLOOKUP($D$170,$AD$9:$AN$20,8,FALSE)&amp;""""&amp;"#"&amp;$D$170&amp;"="&amp;""""&amp;INDEX($E$171:$G$177,MATCH("●",INDEX($H$171:$AQ$177,,MATCH($D221,$71:$71,0)-7),0),1)&amp;""""&amp;"#g'"&amp;" ${CONFIG_DIR}db_data_config.txt; export "&amp;$D$170&amp;"="&amp;""""&amp;INDEX($E$171:$G$177,MATCH("●",INDEX($H$171:$AQ$177,,MATCH($D221,$71:$71,0)-7),0),1)&amp;""";")</f>
        <v/>
      </c>
      <c r="BQ221" s="5" t="str">
        <f>IF(INDEX($E$171:$G$177,MATCH("●",INDEX($H$171:$AQ$177,,MATCH($D221,$71:$71,0)-7),0),1)=VLOOKUP($D$170,$AD$9:$AN$20,8,FALSE),"","sed -i "&amp;IF($AK$200="MacOS","'' ","")&amp;"'s#"&amp;$D$170&amp;"="""&amp;INDEX($E$171:$G$177,MATCH("●",INDEX($H$171:$AQ$177,,MATCH($D221,$71:$71,0)-7),0),1)&amp;""""&amp;"#"&amp;$D$170&amp;"="&amp;""""&amp;VLOOKUP($D$170,$AD$9:$AN$20,8,FALSE)&amp;""""&amp;"#g'"&amp;"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1" s="5" t="s">
        <v>868</v>
      </c>
    </row>
    <row r="222" spans="4:70" ht="36" customHeight="1">
      <c r="D222" s="166">
        <f t="shared" si="1"/>
        <v>19</v>
      </c>
      <c r="E222" s="167"/>
      <c r="F222" s="167"/>
      <c r="G222" s="168"/>
      <c r="H222" s="46" t="str">
        <f t="shared" ca="1" si="2"/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SUBSTITUTE(INDEX($H$179:$AQ$179, , MATCH($D222, $71:$71, 0)-7),"-","")</f>
        <v>正常</v>
      </c>
      <c r="AF222" s="117"/>
      <c r="AG222" s="118"/>
      <c r="AH222" s="171" t="s">
        <v>887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SUBSTITUTE(TEXT(INDEX($H$182:$AQ$182,1,$D222),"000000"),"-","")</f>
        <v>220001</v>
      </c>
      <c r="AV222" s="5" t="str">
        <f>IF(VLOOKUP($D$76,$AD$9:$AN$20,8,FALSE)=INDEX($E$77:$G$81,MATCH("●",INDEX($H$77:$AQ$81,,MATCH($D222,$71:$71,0)-7),0),1),"","sed -i "&amp;IF($AK$200="MacOS","'' ","")&amp;"'s#"&amp;$D$76&amp;"="""&amp;VLOOKUP($D$76,$AD$9:$AN$20,8,FALSE)&amp;""""&amp;"#"&amp;$D$76&amp;"="&amp;""""&amp;INDEX($E$77:$G$81,MATCH("●",INDEX($H$77:$AQ$81,,MATCH($D222,$71:$71,0)-7),0),1)&amp;""""&amp;"#g'"&amp;" ${CONFIG_DIR}db_data_config.txt; export "&amp;$D$76&amp;"="&amp;""""&amp;INDEX($E$77:$G$81,MATCH("●",INDEX($H$77:$AQ$81,,MATCH($D222,$71:$71,0)-7),0),1)&amp;""";")</f>
        <v/>
      </c>
      <c r="AW222" s="5" t="str">
        <f>IF(INDEX($E$77:$G$81,MATCH("●",INDEX($H$77:$AQ$81,,MATCH($D222,$71:$71,0)-7),0),1)=VLOOKUP($D$76,$AD$9:$AN$20,8,FALSE),"","sed -i "&amp;IF($AK$200="MacOS","'' ","")&amp;"'s#"&amp;$D$76&amp;"="""&amp;INDEX($E$77:$G$81,MATCH("●",INDEX($H$77:$AQ$81,,MATCH($D222,$71:$71,0)-7),0),1)&amp;""""&amp;"#"&amp;$D$76&amp;"="&amp;""""&amp;VLOOKUP($D$76,$AD$9:$AN$20,8,FALSE)&amp;""""&amp;"#g'"&amp;"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2" s="5" t="str">
        <f>IF(VLOOKUP($D$82,$AD$9:$AN$20,8,FALSE)=INDEX($E$83:$G$94,MATCH("●",INDEX($H$83:$AQ$94,,MATCH($D222,$71:$71,0)-7),0),1),"","sed -i "&amp;IF($AK$200="MacOS","'' ","")&amp;"'s#"&amp;$D$82&amp;"="""&amp;VLOOKUP($D$82,$AD$9:$AN$20,8,FALSE)&amp;""""&amp;"#"&amp;$D$82&amp;"="&amp;""""&amp;INDEX($E$83:$G$94,MATCH("●",INDEX($H$83:$AQ$94,,MATCH($D222,$71:$71,0)-7),0),1)&amp;""""&amp;"#g'"&amp;" ${CONFIG_DIR}db_data_config.txt; export "&amp;$D$82&amp;"="&amp;""""&amp;INDEX($E$83:$G$94,MATCH("●",INDEX($H$83:$AQ$94,,MATCH($D222,$71:$71,0)-7),0),1)&amp;""";")</f>
        <v/>
      </c>
      <c r="AY222" s="5" t="str">
        <f>IF(INDEX($E$83:$G$94,MATCH("●",INDEX($H$83:$AQ$94,,MATCH($D222,$71:$71,0)-7),0),1)=VLOOKUP($D$82,$AD$9:$AN$20,8,FALSE),"","sed -i "&amp;IF($AK$200="MacOS","'' ","")&amp;"'s#"&amp;$D$82&amp;"="""&amp;INDEX($E$83:$G$94,MATCH("●",INDEX($H$83:$AQ$94,,MATCH($D222,$71:$71,0)-7),0),1)&amp;""""&amp;"#"&amp;$D$82&amp;"="&amp;""""&amp;VLOOKUP($D$82,$AD$9:$AN$20,8,FALSE)&amp;""""&amp;"#g'"&amp;"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2" s="5" t="str">
        <f>IF(VLOOKUP($D$95,$AD$9:$AN$20,8,FALSE)=INDEX($E$96:$G$122,MATCH("●",INDEX($H$96:$AQ$122,,MATCH($D222,$71:$71,0)-7),0),1),"","sed -i "&amp;IF($AK$200="MacOS","'' ","")&amp;"'s#"&amp;$D$95&amp;"="""&amp;VLOOKUP($D$95,$AD$9:$AN$20,8,FALSE)&amp;""""&amp;"#"&amp;$D$95&amp;"="&amp;""""&amp;INDEX($E$96:$G$122,MATCH("●",INDEX($H$96:$AQ$122,,MATCH($D222,$71:$71,0)-7),0),1)&amp;""""&amp;"#g'"&amp;" ${CONFIG_DIR}db_data_config.txt; export "&amp;$D$95&amp;"="&amp;""""&amp;INDEX($E$96:$G$122,MATCH("●",INDEX($H$96:$AQ$122,,MATCH($D222,$71:$71,0)-7),0),1)&amp;""";")</f>
        <v/>
      </c>
      <c r="BA222" s="5" t="str">
        <f>IF(INDEX($E$96:$G$122,MATCH("●",INDEX($H$96:$AQ$122,,MATCH($D222,$71:$71,0)-7),0),1)=VLOOKUP($D$95,$AD$9:$AN$20,8,FALSE),"","sed -i "&amp;IF($AK$200="MacOS","'' ","")&amp;"'s#"&amp;$D$95&amp;"="""&amp;INDEX($E$96:$G$122,MATCH("●",INDEX($H$96:$AQ$122,,MATCH($D222,$71:$71,0)-7),0),1)&amp;""""&amp;"#"&amp;$D$95&amp;"="&amp;""""&amp;VLOOKUP($D$95,$AD$9:$AN$20,8,FALSE)&amp;""""&amp;"#g'"&amp;"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2" s="5" t="str">
        <f>IF(VLOOKUP($D$123,$AD$9:$AN$20,8,FALSE)=INDEX($E$124:$G$134,MATCH("●",INDEX($H$124:$AQ$134,,MATCH($D222,$71:$71,0)-7),0),1),"","sed -i "&amp;IF($AK$200="MacOS","'' ","")&amp;"'s#"&amp;$D$123&amp;"="""&amp;VLOOKUP($D$123,$AD$9:$AN$20,8,FALSE)&amp;""""&amp;"#"&amp;$D$123&amp;"="&amp;""""&amp;INDEX($E$124:$G$134,MATCH("●",INDEX($H$124:$AQ$134,,MATCH($D222,$71:$71,0)-7),0),1)&amp;""""&amp;"#g'"&amp;" ${CONFIG_DIR}db_data_config.txt; export "&amp;$D$123&amp;"="&amp;""""&amp;INDEX($E$124:$G$134,MATCH("●",INDEX($H$124:$AQ$134,,MATCH($D222,$71:$71,0)-7),0),1)&amp;""";")</f>
        <v>sed -i '' 's#COLUMN_DATA_TRIM="FTftBTbt"#COLUMN_DATA_TRIM="FTBT"#g' ${CONFIG_DIR}db_data_config.txt; export COLUMN_DATA_TRIM="FTBT";</v>
      </c>
      <c r="BC222" s="5" t="str">
        <f>IF(INDEX($E$124:$G$134,MATCH("●",INDEX($H$124:$AQ$134,,MATCH($D222,$71:$71,0)-7),0),1)=VLOOKUP($D$123,$AD$9:$AN$20,8,FALSE),"","sed -i "&amp;IF($AK$200="MacOS","'' ","")&amp;"'s#"&amp;$D$123&amp;"="""&amp;INDEX($E$124:$G$134,MATCH("●",INDEX($H$124:$AQ$134,,MATCH($D222,$71:$71,0)-7),0),1)&amp;""""&amp;"#"&amp;$D$123&amp;"="&amp;""""&amp;VLOOKUP($D$123,$AD$9:$AN$20,8,FALSE)&amp;""""&amp;"#g'"&amp;"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's#COLUMN_DATA_TRIM="FTBT"#COLUMN_DATA_TRIM="FTftBTbt"#g' ${CONFIG_DIR}db_data_config.txt; export COLUMN_DATA_TRIM="FTftBTbt";</v>
      </c>
      <c r="BD222" s="5" t="str">
        <f>IF(VLOOKUP($D$141,$AD$9:$AN$20,8,FALSE)=INDEX($E$142:$G$146,MATCH("●",INDEX($H$142:$AQ$146,,MATCH($D222,$71:$71,0)-7),0),1),"","sed -i "&amp;IF($AK$200="MacOS","'' ","")&amp;"'s#"&amp;$D$141&amp;"="""&amp;VLOOKUP($D$141,$AD$9:$AN$20,8,FALSE)&amp;""""&amp;"#"&amp;$D$141&amp;"="&amp;""""&amp;INDEX($E$142:$G$146,MATCH("●",INDEX($H$142:$AQ$146,,MATCH($D222,$71:$71,0)-7),0),1)&amp;""""&amp;"#g'"&amp;" ${CONFIG_DIR}db_data_config.txt; export "&amp;$D$141&amp;"="&amp;""""&amp;INDEX($E$142:$G$146,MATCH("●",INDEX($H$142:$AQ$146,,MATCH($D222,$71:$71,0)-7),0),1)&amp;""";")</f>
        <v/>
      </c>
      <c r="BE222" s="5" t="str">
        <f>IF(INDEX($E$142:$G$146,MATCH("●",INDEX($H$142:$AQ$146,,MATCH($D222,$71:$71,0)-7),0),1)=VLOOKUP($D$141,$AD$9:$AN$20,8,FALSE),"","sed -i "&amp;IF($AK$200="MacOS","'' ","")&amp;"'s#"&amp;$D$141&amp;"="""&amp;INDEX($E$142:$G$146,MATCH("●",INDEX($H$142:$AQ$146,,MATCH($D222,$71:$71,0)-7),0),1)&amp;""""&amp;"#"&amp;$D$141&amp;"="&amp;""""&amp;VLOOKUP($D$141,$AD$9:$AN$20,8,FALSE)&amp;""""&amp;"#g'"&amp;"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2" s="5" t="str">
        <f>IF(VLOOKUP($D$147,$AD$9:$AN$20,8,FALSE)=INDEX($E$148:$G$151,MATCH("●",INDEX($H$148:$AQ$151,,MATCH($D222,$71:$71,0)-7),0),1),"","sed -i "&amp;IF($AK$200="MacOS","'' ","")&amp;"'s#"&amp;$D$147&amp;"="""&amp;VLOOKUP($D$147,$AD$9:$AN$20,8,FALSE)&amp;""""&amp;"#"&amp;$D$147&amp;"="&amp;""""&amp;INDEX($E$148:$G$151,MATCH("●",INDEX($H$148:$AQ$151,,MATCH($D222,$71:$71,0)-7),0),1)&amp;""""&amp;"#g'"&amp;" ${CONFIG_DIR}db_data_config.txt; export "&amp;$D$147&amp;"="&amp;""""&amp;INDEX($E$148:$G$151,MATCH("●",INDEX($H$148:$AQ$151,,MATCH($D222,$71:$71,0)-7),0),1)&amp;""";")</f>
        <v/>
      </c>
      <c r="BG222" s="5" t="str">
        <f>IF(INDEX($E$148:$G$151,MATCH("●",INDEX($H$148:$AQ$151,,MATCH($D222,$71:$71,0)-7),0),1)=VLOOKUP($D$147,$AD$9:$AN$20,8,FALSE),"","sed -i "&amp;IF($AK$200="MacOS","'' ","")&amp;"'s#"&amp;$D$147&amp;"="""&amp;INDEX($E$148:$G$151,MATCH("●",INDEX($H$148:$AQ$151,,MATCH($D222,$71:$71,0)-7),0),1)&amp;""""&amp;"#"&amp;$D$147&amp;"="&amp;""""&amp;VLOOKUP($D$147,$AD$9:$AN$20,8,FALSE)&amp;""""&amp;"#g'"&amp;"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2" s="5" t="str">
        <f>IF(VLOOKUP($D$152,$AD$9:$AN$20,8,FALSE)=INDEX($E$153:$G$155,MATCH("●",INDEX($H$153:$AQ$155,,MATCH($D222,$71:$71,0)-7),0),1),"","sed -i "&amp;IF($AK$200="MacOS","'' ","")&amp;"'s#"&amp;$D$152&amp;"="""&amp;VLOOKUP($D$152,$AD$9:$AN$20,8,FALSE)&amp;""""&amp;"#"&amp;$D$152&amp;"="&amp;""""&amp;INDEX($E$153:$G$155,MATCH("●",INDEX($H$153:$AQ$155,,MATCH($D222,$71:$71,0)-7),0),1)&amp;""""&amp;"#g'"&amp;" ${CONFIG_DIR}db_data_config.txt; export "&amp;$D$152&amp;"="&amp;""""&amp;INDEX($E$153:$G$155,MATCH("●",INDEX($H$153:$AQ$155,,MATCH($D222,$71:$71,0)-7),0),1)&amp;""";")</f>
        <v/>
      </c>
      <c r="BI222" s="5" t="str">
        <f>IF(INDEX($E$153:$G$155,MATCH("●",INDEX($H$153:$AQ$155,,MATCH($D222,$71:$71,0)-7),0),1)=VLOOKUP($D$152,$AD$9:$AN$20,8,FALSE),"","sed -i "&amp;IF($AK$200="MacOS","'' ","")&amp;"'s#"&amp;$D$152&amp;"="""&amp;INDEX($E$153:$G$155,MATCH("●",INDEX($H$153:$AQ$155,,MATCH($D222,$71:$71,0)-7),0),1)&amp;""""&amp;"#"&amp;$D$152&amp;"="&amp;""""&amp;VLOOKUP($D$152,$AD$9:$AN$20,8,FALSE)&amp;""""&amp;"#g'"&amp;"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2" s="5" t="str">
        <f>IF(VLOOKUP($D$156,$AD$9:$AN$20,8,FALSE)=INDEX($E$157:$G$160,MATCH("●",INDEX($H$157:$AQ$160,,MATCH($D222,$71:$71,0)-7),0),1),"","sed -i "&amp;IF($AK$200="MacOS","'' ","")&amp;"'s#"&amp;$D$156&amp;"="""&amp;VLOOKUP($D$156,$AD$9:$AN$20,8,FALSE)&amp;""""&amp;"#"&amp;$D$156&amp;"="&amp;""""&amp;INDEX($E$157:$G$160,MATCH("●",INDEX($H$157:$AQ$160,,MATCH($D222,$71:$71,0)-7),0),1)&amp;""""&amp;"#g'"&amp;" ${CONFIG_DIR}db_data_config.txt; export "&amp;$D$156&amp;"="&amp;""""&amp;INDEX($E$157:$G$160,MATCH("●",INDEX($H$157:$AQ$160,,MATCH($D222,$71:$71,0)-7),0),1)&amp;""";")</f>
        <v/>
      </c>
      <c r="BK222" s="5" t="str">
        <f>IF(INDEX($E$157:$G$160,MATCH("●",INDEX($H$157:$AQ$160,,MATCH($D222,$71:$71,0)-7),0),1)=VLOOKUP($D$156,$AD$9:$AN$20,8,FALSE),"","sed -i "&amp;IF($AK$200="MacOS","'' ","")&amp;"'s#"&amp;$D$156&amp;"="""&amp;INDEX($E$157:$G$160,MATCH("●",INDEX($H$157:$AQ$160,,MATCH($D222,$71:$71,0)-7),0),1)&amp;""""&amp;"#"&amp;$D$156&amp;"="&amp;""""&amp;VLOOKUP($D$156,$AD$9:$AN$20,8,FALSE)&amp;""""&amp;"#g'"&amp;"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2" s="5" t="str">
        <f>IF(VLOOKUP($D$161,$AD$9:$AN$20,8,FALSE)=INDEX($E$162:$G$164,MATCH("●",INDEX($H$162:$AQ$164,,MATCH($D222,$71:$71,0)-7),0),1),"","sed -i "&amp;IF($AK$200="MacOS","'' ","")&amp;"'s#"&amp;$D$161&amp;"="""&amp;VLOOKUP($D$161,$AD$9:$AN$20,8,FALSE)&amp;""""&amp;"#"&amp;$D$161&amp;"="&amp;""""&amp;INDEX($E$162:$G$164,MATCH("●",INDEX($H$162:$AQ$164,,MATCH($D222,$71:$71,0)-7),0),1)&amp;""""&amp;"#g'"&amp;" ${CONFIG_DIR}db_data_config.txt; export "&amp;$D$161&amp;"="&amp;""""&amp;INDEX($E$162:$G$164,MATCH("●",INDEX($H$162:$AQ$164,,MATCH($D222,$71:$71,0)-7),0),1)&amp;""";")</f>
        <v/>
      </c>
      <c r="BM222" s="5" t="str">
        <f>IF(INDEX($E$162:$G$164,MATCH("●",INDEX($H$162:$AQ$164,,MATCH($D222,$71:$71,0)-7),0),1)=VLOOKUP($D$161,$AD$9:$AN$20,8,FALSE),"","sed -i "&amp;IF($AK$200="MacOS","'' ","")&amp;"'s#"&amp;$D$161&amp;"="""&amp;INDEX($E$162:$G$164,MATCH("●",INDEX($H$162:$AQ$164,,MATCH($D222,$71:$71,0)-7),0),1)&amp;""""&amp;"#"&amp;$D$161&amp;"="&amp;""""&amp;VLOOKUP($D$161,$AD$9:$AN$20,8,FALSE)&amp;""""&amp;"#g'"&amp;"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2" s="5" t="str">
        <f>IF(VLOOKUP($D$165,$AD$9:$AN$20,8,FALSE)=INDEX($E$166:$G$169,MATCH("●",INDEX($H$166:$AQ$169,,MATCH($D222,$71:$71,0)-7),0),1),"","sed -i "&amp;IF($AK$200="MacOS","'' ","")&amp;"'s#"&amp;$D$165&amp;"="""&amp;VLOOKUP($D$165,$AD$9:$AN$20,8,FALSE)&amp;""""&amp;"#"&amp;$D$165&amp;"="&amp;""""&amp;INDEX($E$166:$G$169,MATCH("●",INDEX($H$166:$AQ$169,,MATCH($D222,$71:$71,0)-7),0),1)&amp;""""&amp;"#g'"&amp;" ${CONFIG_DIR}db_data_config.txt; export "&amp;$D$165&amp;"="&amp;""""&amp;INDEX($E$166:$G$169,MATCH("●",INDEX($H$166:$AQ$169,,MATCH($D222,$71:$71,0)-7),0),1)&amp;""";")</f>
        <v/>
      </c>
      <c r="BO222" s="5" t="str">
        <f>IF(INDEX($E$166:$G$169,MATCH("●",INDEX($H$166:$AQ$169,,MATCH($D222,$71:$71,0)-7),0),1)=VLOOKUP($D$165,$AD$9:$AN$20,8,FALSE),"","sed -i "&amp;IF($AK$200="MacOS","'' ","")&amp;"'s#"&amp;$D$165&amp;"="""&amp;INDEX($E$166:$G$169,MATCH("●",INDEX($H$166:$AQ$169,,MATCH($D222,$71:$71,0)-7),0),1)&amp;""""&amp;"#"&amp;$D$165&amp;"="&amp;""""&amp;VLOOKUP($D$165,$AD$9:$AN$20,8,FALSE)&amp;""""&amp;"#g'"&amp;"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2" s="5" t="str">
        <f>IF(VLOOKUP($D$170,$AD$9:$AN$20,8,FALSE)=INDEX($E$171:$G$177,MATCH("●",INDEX($H$171:$AQ$177,,MATCH($D222,$71:$71,0)-7),0),1),"","sed -i "&amp;IF($AK$200="MacOS","'' ","")&amp;"'s#"&amp;$D$170&amp;"="""&amp;VLOOKUP($D$170,$AD$9:$AN$20,8,FALSE)&amp;""""&amp;"#"&amp;$D$170&amp;"="&amp;""""&amp;INDEX($E$171:$G$177,MATCH("●",INDEX($H$171:$AQ$177,,MATCH($D222,$71:$71,0)-7),0),1)&amp;""""&amp;"#g'"&amp;" ${CONFIG_DIR}db_data_config.txt; export "&amp;$D$170&amp;"="&amp;""""&amp;INDEX($E$171:$G$177,MATCH("●",INDEX($H$171:$AQ$177,,MATCH($D222,$71:$71,0)-7),0),1)&amp;""";")</f>
        <v/>
      </c>
      <c r="BQ222" s="5" t="str">
        <f>IF(INDEX($E$171:$G$177,MATCH("●",INDEX($H$171:$AQ$177,,MATCH($D222,$71:$71,0)-7),0),1)=VLOOKUP($D$170,$AD$9:$AN$20,8,FALSE),"","sed -i "&amp;IF($AK$200="MacOS","'' ","")&amp;"'s#"&amp;$D$170&amp;"="""&amp;INDEX($E$171:$G$177,MATCH("●",INDEX($H$171:$AQ$177,,MATCH($D222,$71:$71,0)-7),0),1)&amp;""""&amp;"#"&amp;$D$170&amp;"="&amp;""""&amp;VLOOKUP($D$170,$AD$9:$AN$20,8,FALSE)&amp;""""&amp;"#g'"&amp;"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2" s="5" t="s">
        <v>868</v>
      </c>
    </row>
    <row r="223" spans="4:70" ht="36" customHeight="1">
      <c r="D223" s="166">
        <f t="shared" si="1"/>
        <v>20</v>
      </c>
      <c r="E223" s="167"/>
      <c r="F223" s="167"/>
      <c r="G223" s="168"/>
      <c r="H223" s="46" t="str">
        <f t="shared" ca="1" si="2"/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SUBSTITUTE(INDEX($H$179:$AQ$179, , MATCH($D223, $71:$71, 0)-7),"-","")</f>
        <v>正常</v>
      </c>
      <c r="AF223" s="117"/>
      <c r="AG223" s="118"/>
      <c r="AH223" s="171" t="s">
        <v>888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SUBSTITUTE(TEXT(INDEX($H$182:$AQ$182,1,$D223),"000000"),"-","")</f>
        <v>220001</v>
      </c>
      <c r="AV223" s="5" t="str">
        <f>IF(VLOOKUP($D$76,$AD$9:$AN$20,8,FALSE)=INDEX($E$77:$G$81,MATCH("●",INDEX($H$77:$AQ$81,,MATCH($D223,$71:$71,0)-7),0),1),"","sed -i "&amp;IF($AK$200="MacOS","'' ","")&amp;"'s#"&amp;$D$76&amp;"="""&amp;VLOOKUP($D$76,$AD$9:$AN$20,8,FALSE)&amp;""""&amp;"#"&amp;$D$76&amp;"="&amp;""""&amp;INDEX($E$77:$G$81,MATCH("●",INDEX($H$77:$AQ$81,,MATCH($D223,$71:$71,0)-7),0),1)&amp;""""&amp;"#g'"&amp;" ${CONFIG_DIR}db_data_config.txt; export "&amp;$D$76&amp;"="&amp;""""&amp;INDEX($E$77:$G$81,MATCH("●",INDEX($H$77:$AQ$81,,MATCH($D223,$71:$71,0)-7),0),1)&amp;""";")</f>
        <v/>
      </c>
      <c r="AW223" s="5" t="str">
        <f>IF(INDEX($E$77:$G$81,MATCH("●",INDEX($H$77:$AQ$81,,MATCH($D223,$71:$71,0)-7),0),1)=VLOOKUP($D$76,$AD$9:$AN$20,8,FALSE),"","sed -i "&amp;IF($AK$200="MacOS","'' ","")&amp;"'s#"&amp;$D$76&amp;"="""&amp;INDEX($E$77:$G$81,MATCH("●",INDEX($H$77:$AQ$81,,MATCH($D223,$71:$71,0)-7),0),1)&amp;""""&amp;"#"&amp;$D$76&amp;"="&amp;""""&amp;VLOOKUP($D$76,$AD$9:$AN$20,8,FALSE)&amp;""""&amp;"#g'"&amp;"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3" s="5" t="str">
        <f>IF(VLOOKUP($D$82,$AD$9:$AN$20,8,FALSE)=INDEX($E$83:$G$94,MATCH("●",INDEX($H$83:$AQ$94,,MATCH($D223,$71:$71,0)-7),0),1),"","sed -i "&amp;IF($AK$200="MacOS","'' ","")&amp;"'s#"&amp;$D$82&amp;"="""&amp;VLOOKUP($D$82,$AD$9:$AN$20,8,FALSE)&amp;""""&amp;"#"&amp;$D$82&amp;"="&amp;""""&amp;INDEX($E$83:$G$94,MATCH("●",INDEX($H$83:$AQ$94,,MATCH($D223,$71:$71,0)-7),0),1)&amp;""""&amp;"#g'"&amp;" ${CONFIG_DIR}db_data_config.txt; export "&amp;$D$82&amp;"="&amp;""""&amp;INDEX($E$83:$G$94,MATCH("●",INDEX($H$83:$AQ$94,,MATCH($D223,$71:$71,0)-7),0),1)&amp;""";")</f>
        <v/>
      </c>
      <c r="AY223" s="5" t="str">
        <f>IF(INDEX($E$83:$G$94,MATCH("●",INDEX($H$83:$AQ$94,,MATCH($D223,$71:$71,0)-7),0),1)=VLOOKUP($D$82,$AD$9:$AN$20,8,FALSE),"","sed -i "&amp;IF($AK$200="MacOS","'' ","")&amp;"'s#"&amp;$D$82&amp;"="""&amp;INDEX($E$83:$G$94,MATCH("●",INDEX($H$83:$AQ$94,,MATCH($D223,$71:$71,0)-7),0),1)&amp;""""&amp;"#"&amp;$D$82&amp;"="&amp;""""&amp;VLOOKUP($D$82,$AD$9:$AN$20,8,FALSE)&amp;""""&amp;"#g'"&amp;"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3" s="5" t="str">
        <f>IF(VLOOKUP($D$95,$AD$9:$AN$20,8,FALSE)=INDEX($E$96:$G$122,MATCH("●",INDEX($H$96:$AQ$122,,MATCH($D223,$71:$71,0)-7),0),1),"","sed -i "&amp;IF($AK$200="MacOS","'' ","")&amp;"'s#"&amp;$D$95&amp;"="""&amp;VLOOKUP($D$95,$AD$9:$AN$20,8,FALSE)&amp;""""&amp;"#"&amp;$D$95&amp;"="&amp;""""&amp;INDEX($E$96:$G$122,MATCH("●",INDEX($H$96:$AQ$122,,MATCH($D223,$71:$71,0)-7),0),1)&amp;""""&amp;"#g'"&amp;" ${CONFIG_DIR}db_data_config.txt; export "&amp;$D$95&amp;"="&amp;""""&amp;INDEX($E$96:$G$122,MATCH("●",INDEX($H$96:$AQ$122,,MATCH($D223,$71:$71,0)-7),0),1)&amp;""";")</f>
        <v/>
      </c>
      <c r="BA223" s="5" t="str">
        <f>IF(INDEX($E$96:$G$122,MATCH("●",INDEX($H$96:$AQ$122,,MATCH($D223,$71:$71,0)-7),0),1)=VLOOKUP($D$95,$AD$9:$AN$20,8,FALSE),"","sed -i "&amp;IF($AK$200="MacOS","'' ","")&amp;"'s#"&amp;$D$95&amp;"="""&amp;INDEX($E$96:$G$122,MATCH("●",INDEX($H$96:$AQ$122,,MATCH($D223,$71:$71,0)-7),0),1)&amp;""""&amp;"#"&amp;$D$95&amp;"="&amp;""""&amp;VLOOKUP($D$95,$AD$9:$AN$20,8,FALSE)&amp;""""&amp;"#g'"&amp;"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3" s="5" t="str">
        <f>IF(VLOOKUP($D$123,$AD$9:$AN$20,8,FALSE)=INDEX($E$124:$G$134,MATCH("●",INDEX($H$124:$AQ$134,,MATCH($D223,$71:$71,0)-7),0),1),"","sed -i "&amp;IF($AK$200="MacOS","'' ","")&amp;"'s#"&amp;$D$123&amp;"="""&amp;VLOOKUP($D$123,$AD$9:$AN$20,8,FALSE)&amp;""""&amp;"#"&amp;$D$123&amp;"="&amp;""""&amp;INDEX($E$124:$G$134,MATCH("●",INDEX($H$124:$AQ$134,,MATCH($D223,$71:$71,0)-7),0),1)&amp;""""&amp;"#g'"&amp;" ${CONFIG_DIR}db_data_config.txt; export "&amp;$D$123&amp;"="&amp;""""&amp;INDEX($E$124:$G$134,MATCH("●",INDEX($H$124:$AQ$134,,MATCH($D223,$71:$71,0)-7),0),1)&amp;""";")</f>
        <v>sed -i '' 's#COLUMN_DATA_TRIM="FTftBTbt"#COLUMN_DATA_TRIM="ftbt"#g' ${CONFIG_DIR}db_data_config.txt; export COLUMN_DATA_TRIM="ftbt";</v>
      </c>
      <c r="BC223" s="5" t="str">
        <f>IF(INDEX($E$124:$G$134,MATCH("●",INDEX($H$124:$AQ$134,,MATCH($D223,$71:$71,0)-7),0),1)=VLOOKUP($D$123,$AD$9:$AN$20,8,FALSE),"","sed -i "&amp;IF($AK$200="MacOS","'' ","")&amp;"'s#"&amp;$D$123&amp;"="""&amp;INDEX($E$124:$G$134,MATCH("●",INDEX($H$124:$AQ$134,,MATCH($D223,$71:$71,0)-7),0),1)&amp;""""&amp;"#"&amp;$D$123&amp;"="&amp;""""&amp;VLOOKUP($D$123,$AD$9:$AN$20,8,FALSE)&amp;""""&amp;"#g'"&amp;"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's#COLUMN_DATA_TRIM="ftbt"#COLUMN_DATA_TRIM="FTftBTbt"#g' ${CONFIG_DIR}db_data_config.txt; export COLUMN_DATA_TRIM="FTftBTbt";</v>
      </c>
      <c r="BD223" s="5" t="str">
        <f>IF(VLOOKUP($D$141,$AD$9:$AN$20,8,FALSE)=INDEX($E$142:$G$146,MATCH("●",INDEX($H$142:$AQ$146,,MATCH($D223,$71:$71,0)-7),0),1),"","sed -i "&amp;IF($AK$200="MacOS","'' ","")&amp;"'s#"&amp;$D$141&amp;"="""&amp;VLOOKUP($D$141,$AD$9:$AN$20,8,FALSE)&amp;""""&amp;"#"&amp;$D$141&amp;"="&amp;""""&amp;INDEX($E$142:$G$146,MATCH("●",INDEX($H$142:$AQ$146,,MATCH($D223,$71:$71,0)-7),0),1)&amp;""""&amp;"#g'"&amp;" ${CONFIG_DIR}db_data_config.txt; export "&amp;$D$141&amp;"="&amp;""""&amp;INDEX($E$142:$G$146,MATCH("●",INDEX($H$142:$AQ$146,,MATCH($D223,$71:$71,0)-7),0),1)&amp;""";")</f>
        <v/>
      </c>
      <c r="BE223" s="5" t="str">
        <f>IF(INDEX($E$142:$G$146,MATCH("●",INDEX($H$142:$AQ$146,,MATCH($D223,$71:$71,0)-7),0),1)=VLOOKUP($D$141,$AD$9:$AN$20,8,FALSE),"","sed -i "&amp;IF($AK$200="MacOS","'' ","")&amp;"'s#"&amp;$D$141&amp;"="""&amp;INDEX($E$142:$G$146,MATCH("●",INDEX($H$142:$AQ$146,,MATCH($D223,$71:$71,0)-7),0),1)&amp;""""&amp;"#"&amp;$D$141&amp;"="&amp;""""&amp;VLOOKUP($D$141,$AD$9:$AN$20,8,FALSE)&amp;""""&amp;"#g'"&amp;"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3" s="5" t="str">
        <f>IF(VLOOKUP($D$147,$AD$9:$AN$20,8,FALSE)=INDEX($E$148:$G$151,MATCH("●",INDEX($H$148:$AQ$151,,MATCH($D223,$71:$71,0)-7),0),1),"","sed -i "&amp;IF($AK$200="MacOS","'' ","")&amp;"'s#"&amp;$D$147&amp;"="""&amp;VLOOKUP($D$147,$AD$9:$AN$20,8,FALSE)&amp;""""&amp;"#"&amp;$D$147&amp;"="&amp;""""&amp;INDEX($E$148:$G$151,MATCH("●",INDEX($H$148:$AQ$151,,MATCH($D223,$71:$71,0)-7),0),1)&amp;""""&amp;"#g'"&amp;" ${CONFIG_DIR}db_data_config.txt; export "&amp;$D$147&amp;"="&amp;""""&amp;INDEX($E$148:$G$151,MATCH("●",INDEX($H$148:$AQ$151,,MATCH($D223,$71:$71,0)-7),0),1)&amp;""";")</f>
        <v/>
      </c>
      <c r="BG223" s="5" t="str">
        <f>IF(INDEX($E$148:$G$151,MATCH("●",INDEX($H$148:$AQ$151,,MATCH($D223,$71:$71,0)-7),0),1)=VLOOKUP($D$147,$AD$9:$AN$20,8,FALSE),"","sed -i "&amp;IF($AK$200="MacOS","'' ","")&amp;"'s#"&amp;$D$147&amp;"="""&amp;INDEX($E$148:$G$151,MATCH("●",INDEX($H$148:$AQ$151,,MATCH($D223,$71:$71,0)-7),0),1)&amp;""""&amp;"#"&amp;$D$147&amp;"="&amp;""""&amp;VLOOKUP($D$147,$AD$9:$AN$20,8,FALSE)&amp;""""&amp;"#g'"&amp;"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3" s="5" t="str">
        <f>IF(VLOOKUP($D$152,$AD$9:$AN$20,8,FALSE)=INDEX($E$153:$G$155,MATCH("●",INDEX($H$153:$AQ$155,,MATCH($D223,$71:$71,0)-7),0),1),"","sed -i "&amp;IF($AK$200="MacOS","'' ","")&amp;"'s#"&amp;$D$152&amp;"="""&amp;VLOOKUP($D$152,$AD$9:$AN$20,8,FALSE)&amp;""""&amp;"#"&amp;$D$152&amp;"="&amp;""""&amp;INDEX($E$153:$G$155,MATCH("●",INDEX($H$153:$AQ$155,,MATCH($D223,$71:$71,0)-7),0),1)&amp;""""&amp;"#g'"&amp;" ${CONFIG_DIR}db_data_config.txt; export "&amp;$D$152&amp;"="&amp;""""&amp;INDEX($E$153:$G$155,MATCH("●",INDEX($H$153:$AQ$155,,MATCH($D223,$71:$71,0)-7),0),1)&amp;""";")</f>
        <v/>
      </c>
      <c r="BI223" s="5" t="str">
        <f>IF(INDEX($E$153:$G$155,MATCH("●",INDEX($H$153:$AQ$155,,MATCH($D223,$71:$71,0)-7),0),1)=VLOOKUP($D$152,$AD$9:$AN$20,8,FALSE),"","sed -i "&amp;IF($AK$200="MacOS","'' ","")&amp;"'s#"&amp;$D$152&amp;"="""&amp;INDEX($E$153:$G$155,MATCH("●",INDEX($H$153:$AQ$155,,MATCH($D223,$71:$71,0)-7),0),1)&amp;""""&amp;"#"&amp;$D$152&amp;"="&amp;""""&amp;VLOOKUP($D$152,$AD$9:$AN$20,8,FALSE)&amp;""""&amp;"#g'"&amp;"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3" s="5" t="str">
        <f>IF(VLOOKUP($D$156,$AD$9:$AN$20,8,FALSE)=INDEX($E$157:$G$160,MATCH("●",INDEX($H$157:$AQ$160,,MATCH($D223,$71:$71,0)-7),0),1),"","sed -i "&amp;IF($AK$200="MacOS","'' ","")&amp;"'s#"&amp;$D$156&amp;"="""&amp;VLOOKUP($D$156,$AD$9:$AN$20,8,FALSE)&amp;""""&amp;"#"&amp;$D$156&amp;"="&amp;""""&amp;INDEX($E$157:$G$160,MATCH("●",INDEX($H$157:$AQ$160,,MATCH($D223,$71:$71,0)-7),0),1)&amp;""""&amp;"#g'"&amp;" ${CONFIG_DIR}db_data_config.txt; export "&amp;$D$156&amp;"="&amp;""""&amp;INDEX($E$157:$G$160,MATCH("●",INDEX($H$157:$AQ$160,,MATCH($D223,$71:$71,0)-7),0),1)&amp;""";")</f>
        <v/>
      </c>
      <c r="BK223" s="5" t="str">
        <f>IF(INDEX($E$157:$G$160,MATCH("●",INDEX($H$157:$AQ$160,,MATCH($D223,$71:$71,0)-7),0),1)=VLOOKUP($D$156,$AD$9:$AN$20,8,FALSE),"","sed -i "&amp;IF($AK$200="MacOS","'' ","")&amp;"'s#"&amp;$D$156&amp;"="""&amp;INDEX($E$157:$G$160,MATCH("●",INDEX($H$157:$AQ$160,,MATCH($D223,$71:$71,0)-7),0),1)&amp;""""&amp;"#"&amp;$D$156&amp;"="&amp;""""&amp;VLOOKUP($D$156,$AD$9:$AN$20,8,FALSE)&amp;""""&amp;"#g'"&amp;"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3" s="5" t="str">
        <f>IF(VLOOKUP($D$161,$AD$9:$AN$20,8,FALSE)=INDEX($E$162:$G$164,MATCH("●",INDEX($H$162:$AQ$164,,MATCH($D223,$71:$71,0)-7),0),1),"","sed -i "&amp;IF($AK$200="MacOS","'' ","")&amp;"'s#"&amp;$D$161&amp;"="""&amp;VLOOKUP($D$161,$AD$9:$AN$20,8,FALSE)&amp;""""&amp;"#"&amp;$D$161&amp;"="&amp;""""&amp;INDEX($E$162:$G$164,MATCH("●",INDEX($H$162:$AQ$164,,MATCH($D223,$71:$71,0)-7),0),1)&amp;""""&amp;"#g'"&amp;" ${CONFIG_DIR}db_data_config.txt; export "&amp;$D$161&amp;"="&amp;""""&amp;INDEX($E$162:$G$164,MATCH("●",INDEX($H$162:$AQ$164,,MATCH($D223,$71:$71,0)-7),0),1)&amp;""";")</f>
        <v/>
      </c>
      <c r="BM223" s="5" t="str">
        <f>IF(INDEX($E$162:$G$164,MATCH("●",INDEX($H$162:$AQ$164,,MATCH($D223,$71:$71,0)-7),0),1)=VLOOKUP($D$161,$AD$9:$AN$20,8,FALSE),"","sed -i "&amp;IF($AK$200="MacOS","'' ","")&amp;"'s#"&amp;$D$161&amp;"="""&amp;INDEX($E$162:$G$164,MATCH("●",INDEX($H$162:$AQ$164,,MATCH($D223,$71:$71,0)-7),0),1)&amp;""""&amp;"#"&amp;$D$161&amp;"="&amp;""""&amp;VLOOKUP($D$161,$AD$9:$AN$20,8,FALSE)&amp;""""&amp;"#g'"&amp;"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3" s="5" t="str">
        <f>IF(VLOOKUP($D$165,$AD$9:$AN$20,8,FALSE)=INDEX($E$166:$G$169,MATCH("●",INDEX($H$166:$AQ$169,,MATCH($D223,$71:$71,0)-7),0),1),"","sed -i "&amp;IF($AK$200="MacOS","'' ","")&amp;"'s#"&amp;$D$165&amp;"="""&amp;VLOOKUP($D$165,$AD$9:$AN$20,8,FALSE)&amp;""""&amp;"#"&amp;$D$165&amp;"="&amp;""""&amp;INDEX($E$166:$G$169,MATCH("●",INDEX($H$166:$AQ$169,,MATCH($D223,$71:$71,0)-7),0),1)&amp;""""&amp;"#g'"&amp;" ${CONFIG_DIR}db_data_config.txt; export "&amp;$D$165&amp;"="&amp;""""&amp;INDEX($E$166:$G$169,MATCH("●",INDEX($H$166:$AQ$169,,MATCH($D223,$71:$71,0)-7),0),1)&amp;""";")</f>
        <v/>
      </c>
      <c r="BO223" s="5" t="str">
        <f>IF(INDEX($E$166:$G$169,MATCH("●",INDEX($H$166:$AQ$169,,MATCH($D223,$71:$71,0)-7),0),1)=VLOOKUP($D$165,$AD$9:$AN$20,8,FALSE),"","sed -i "&amp;IF($AK$200="MacOS","'' ","")&amp;"'s#"&amp;$D$165&amp;"="""&amp;INDEX($E$166:$G$169,MATCH("●",INDEX($H$166:$AQ$169,,MATCH($D223,$71:$71,0)-7),0),1)&amp;""""&amp;"#"&amp;$D$165&amp;"="&amp;""""&amp;VLOOKUP($D$165,$AD$9:$AN$20,8,FALSE)&amp;""""&amp;"#g'"&amp;"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3" s="5" t="str">
        <f>IF(VLOOKUP($D$170,$AD$9:$AN$20,8,FALSE)=INDEX($E$171:$G$177,MATCH("●",INDEX($H$171:$AQ$177,,MATCH($D223,$71:$71,0)-7),0),1),"","sed -i "&amp;IF($AK$200="MacOS","'' ","")&amp;"'s#"&amp;$D$170&amp;"="""&amp;VLOOKUP($D$170,$AD$9:$AN$20,8,FALSE)&amp;""""&amp;"#"&amp;$D$170&amp;"="&amp;""""&amp;INDEX($E$171:$G$177,MATCH("●",INDEX($H$171:$AQ$177,,MATCH($D223,$71:$71,0)-7),0),1)&amp;""""&amp;"#g'"&amp;" ${CONFIG_DIR}db_data_config.txt; export "&amp;$D$170&amp;"="&amp;""""&amp;INDEX($E$171:$G$177,MATCH("●",INDEX($H$171:$AQ$177,,MATCH($D223,$71:$71,0)-7),0),1)&amp;""";")</f>
        <v/>
      </c>
      <c r="BQ223" s="5" t="str">
        <f>IF(INDEX($E$171:$G$177,MATCH("●",INDEX($H$171:$AQ$177,,MATCH($D223,$71:$71,0)-7),0),1)=VLOOKUP($D$170,$AD$9:$AN$20,8,FALSE),"","sed -i "&amp;IF($AK$200="MacOS","'' ","")&amp;"'s#"&amp;$D$170&amp;"="""&amp;INDEX($E$171:$G$177,MATCH("●",INDEX($H$171:$AQ$177,,MATCH($D223,$71:$71,0)-7),0),1)&amp;""""&amp;"#"&amp;$D$170&amp;"="&amp;""""&amp;VLOOKUP($D$170,$AD$9:$AN$20,8,FALSE)&amp;""""&amp;"#g'"&amp;"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3" s="5" t="s">
        <v>868</v>
      </c>
    </row>
    <row r="224" spans="4:70" ht="72" customHeight="1">
      <c r="D224" s="166">
        <f t="shared" si="1"/>
        <v>21</v>
      </c>
      <c r="E224" s="167"/>
      <c r="F224" s="167"/>
      <c r="G224" s="168"/>
      <c r="H224" s="46" t="str">
        <f t="shared" ca="1" si="2"/>
        <v xml:space="preserve">clear; sh ./script/db_check_data_validate_config.sh; 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SUBSTITUTE(INDEX($H$179:$AQ$179, , MATCH($D224, $71:$71, 0)-7),"-","")</f>
        <v>正常</v>
      </c>
      <c r="AF224" s="117"/>
      <c r="AG224" s="118"/>
      <c r="AH224" s="171" t="s">
        <v>889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SUBSTITUTE(TEXT(INDEX($H$182:$AQ$182,1,$D224),"000000"),"-","")</f>
        <v>220001</v>
      </c>
      <c r="AV224" s="5" t="str">
        <f>IF(VLOOKUP($D$76,$AD$9:$AN$20,8,FALSE)=INDEX($E$77:$G$81,MATCH("●",INDEX($H$77:$AQ$81,,MATCH($D224,$71:$71,0)-7),0),1),"","sed -i "&amp;IF($AK$200="MacOS","'' ","")&amp;"'s#"&amp;$D$76&amp;"="""&amp;VLOOKUP($D$76,$AD$9:$AN$20,8,FALSE)&amp;""""&amp;"#"&amp;$D$76&amp;"="&amp;""""&amp;INDEX($E$77:$G$81,MATCH("●",INDEX($H$77:$AQ$81,,MATCH($D224,$71:$71,0)-7),0),1)&amp;""""&amp;"#g'"&amp;" ${CONFIG_DIR}db_data_config.txt; export "&amp;$D$76&amp;"="&amp;""""&amp;INDEX($E$77:$G$81,MATCH("●",INDEX($H$77:$AQ$81,,MATCH($D224,$71:$71,0)-7),0),1)&amp;""";")</f>
        <v/>
      </c>
      <c r="AW224" s="5" t="str">
        <f>IF(INDEX($E$77:$G$81,MATCH("●",INDEX($H$77:$AQ$81,,MATCH($D224,$71:$71,0)-7),0),1)=VLOOKUP($D$76,$AD$9:$AN$20,8,FALSE),"","sed -i "&amp;IF($AK$200="MacOS","'' ","")&amp;"'s#"&amp;$D$76&amp;"="""&amp;INDEX($E$77:$G$81,MATCH("●",INDEX($H$77:$AQ$81,,MATCH($D224,$71:$71,0)-7),0),1)&amp;""""&amp;"#"&amp;$D$76&amp;"="&amp;""""&amp;VLOOKUP($D$76,$AD$9:$AN$20,8,FALSE)&amp;""""&amp;"#g'"&amp;"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4" s="5" t="str">
        <f>IF(VLOOKUP($D$82,$AD$9:$AN$20,8,FALSE)=INDEX($E$83:$G$94,MATCH("●",INDEX($H$83:$AQ$94,,MATCH($D224,$71:$71,0)-7),0),1),"","sed -i "&amp;IF($AK$200="MacOS","'' ","")&amp;"'s#"&amp;$D$82&amp;"="""&amp;VLOOKUP($D$82,$AD$9:$AN$20,8,FALSE)&amp;""""&amp;"#"&amp;$D$82&amp;"="&amp;""""&amp;INDEX($E$83:$G$94,MATCH("●",INDEX($H$83:$AQ$94,,MATCH($D224,$71:$71,0)-7),0),1)&amp;""""&amp;"#g'"&amp;" ${CONFIG_DIR}db_data_config.txt; export "&amp;$D$82&amp;"="&amp;""""&amp;INDEX($E$83:$G$94,MATCH("●",INDEX($H$83:$AQ$94,,MATCH($D224,$71:$71,0)-7),0),1)&amp;""";")</f>
        <v/>
      </c>
      <c r="AY224" s="5" t="str">
        <f>IF(INDEX($E$83:$G$94,MATCH("●",INDEX($H$83:$AQ$94,,MATCH($D224,$71:$71,0)-7),0),1)=VLOOKUP($D$82,$AD$9:$AN$20,8,FALSE),"","sed -i "&amp;IF($AK$200="MacOS","'' ","")&amp;"'s#"&amp;$D$82&amp;"="""&amp;INDEX($E$83:$G$94,MATCH("●",INDEX($H$83:$AQ$94,,MATCH($D224,$71:$71,0)-7),0),1)&amp;""""&amp;"#"&amp;$D$82&amp;"="&amp;""""&amp;VLOOKUP($D$82,$AD$9:$AN$20,8,FALSE)&amp;""""&amp;"#g'"&amp;"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4" s="5" t="str">
        <f>IF(VLOOKUP($D$95,$AD$9:$AN$20,8,FALSE)=INDEX($E$96:$G$122,MATCH("●",INDEX($H$96:$AQ$122,,MATCH($D224,$71:$71,0)-7),0),1),"","sed -i "&amp;IF($AK$200="MacOS","'' ","")&amp;"'s#"&amp;$D$95&amp;"="""&amp;VLOOKUP($D$95,$AD$9:$AN$20,8,FALSE)&amp;""""&amp;"#"&amp;$D$95&amp;"="&amp;""""&amp;INDEX($E$96:$G$122,MATCH("●",INDEX($H$96:$AQ$122,,MATCH($D224,$71:$71,0)-7),0),1)&amp;""""&amp;"#g'"&amp;" ${CONFIG_DIR}db_data_config.txt; export "&amp;$D$95&amp;"="&amp;""""&amp;INDEX($E$96:$G$122,MATCH("●",INDEX($H$96:$AQ$122,,MATCH($D224,$71:$71,0)-7),0),1)&amp;""";")</f>
        <v/>
      </c>
      <c r="BA224" s="5" t="str">
        <f>IF(INDEX($E$96:$G$122,MATCH("●",INDEX($H$96:$AQ$122,,MATCH($D224,$71:$71,0)-7),0),1)=VLOOKUP($D$95,$AD$9:$AN$20,8,FALSE),"","sed -i "&amp;IF($AK$200="MacOS","'' ","")&amp;"'s#"&amp;$D$95&amp;"="""&amp;INDEX($E$96:$G$122,MATCH("●",INDEX($H$96:$AQ$122,,MATCH($D224,$71:$71,0)-7),0),1)&amp;""""&amp;"#"&amp;$D$95&amp;"="&amp;""""&amp;VLOOKUP($D$95,$AD$9:$AN$20,8,FALSE)&amp;""""&amp;"#g'"&amp;"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4" s="5" t="str">
        <f>IF(VLOOKUP($D$123,$AD$9:$AN$20,8,FALSE)=INDEX($E$124:$G$134,MATCH("●",INDEX($H$124:$AQ$134,,MATCH($D224,$71:$71,0)-7),0),1),"","sed -i "&amp;IF($AK$200="MacOS","'' ","")&amp;"'s#"&amp;$D$123&amp;"="""&amp;VLOOKUP($D$123,$AD$9:$AN$20,8,FALSE)&amp;""""&amp;"#"&amp;$D$123&amp;"="&amp;""""&amp;INDEX($E$124:$G$134,MATCH("●",INDEX($H$124:$AQ$134,,MATCH($D224,$71:$71,0)-7),0),1)&amp;""""&amp;"#g'"&amp;" ${CONFIG_DIR}db_data_config.txt; export "&amp;$D$123&amp;"="&amp;""""&amp;INDEX($E$124:$G$134,MATCH("●",INDEX($H$124:$AQ$134,,MATCH($D224,$71:$71,0)-7),0),1)&amp;""";")</f>
        <v/>
      </c>
      <c r="BC224" s="5" t="str">
        <f>IF(INDEX($E$124:$G$134,MATCH("●",INDEX($H$124:$AQ$134,,MATCH($D224,$71:$71,0)-7),0),1)=VLOOKUP($D$123,$AD$9:$AN$20,8,FALSE),"","sed -i "&amp;IF($AK$200="MacOS","'' ","")&amp;"'s#"&amp;$D$123&amp;"="""&amp;INDEX($E$124:$G$134,MATCH("●",INDEX($H$124:$AQ$134,,MATCH($D224,$71:$71,0)-7),0),1)&amp;""""&amp;"#"&amp;$D$123&amp;"="&amp;""""&amp;VLOOKUP($D$123,$AD$9:$AN$20,8,FALSE)&amp;""""&amp;"#g'"&amp;"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4" s="5" t="str">
        <f>IF(VLOOKUP($D$141,$AD$9:$AN$20,8,FALSE)=INDEX($E$142:$G$146,MATCH("●",INDEX($H$142:$AQ$146,,MATCH($D224,$71:$71,0)-7),0),1),"","sed -i "&amp;IF($AK$200="MacOS","'' ","")&amp;"'s#"&amp;$D$141&amp;"="""&amp;VLOOKUP($D$141,$AD$9:$AN$20,8,FALSE)&amp;""""&amp;"#"&amp;$D$141&amp;"="&amp;""""&amp;INDEX($E$142:$G$146,MATCH("●",INDEX($H$142:$AQ$146,,MATCH($D224,$71:$71,0)-7),0),1)&amp;""""&amp;"#g'"&amp;" ${CONFIG_DIR}db_data_config.txt; export "&amp;$D$141&amp;"="&amp;""""&amp;INDEX($E$142:$G$146,MATCH("●",INDEX($H$142:$AQ$146,,MATCH($D224,$71:$71,0)-7),0),1)&amp;""";")</f>
        <v/>
      </c>
      <c r="BE224" s="5" t="str">
        <f>IF(INDEX($E$142:$G$146,MATCH("●",INDEX($H$142:$AQ$146,,MATCH($D224,$71:$71,0)-7),0),1)=VLOOKUP($D$141,$AD$9:$AN$20,8,FALSE),"","sed -i "&amp;IF($AK$200="MacOS","'' ","")&amp;"'s#"&amp;$D$141&amp;"="""&amp;INDEX($E$142:$G$146,MATCH("●",INDEX($H$142:$AQ$146,,MATCH($D224,$71:$71,0)-7),0),1)&amp;""""&amp;"#"&amp;$D$141&amp;"="&amp;""""&amp;VLOOKUP($D$141,$AD$9:$AN$20,8,FALSE)&amp;""""&amp;"#g'"&amp;"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4" s="5" t="str">
        <f>IF(VLOOKUP($D$147,$AD$9:$AN$20,8,FALSE)=INDEX($E$148:$G$151,MATCH("●",INDEX($H$148:$AQ$151,,MATCH($D224,$71:$71,0)-7),0),1),"","sed -i "&amp;IF($AK$200="MacOS","'' ","")&amp;"'s#"&amp;$D$147&amp;"="""&amp;VLOOKUP($D$147,$AD$9:$AN$20,8,FALSE)&amp;""""&amp;"#"&amp;$D$147&amp;"="&amp;""""&amp;INDEX($E$148:$G$151,MATCH("●",INDEX($H$148:$AQ$151,,MATCH($D224,$71:$71,0)-7),0),1)&amp;""""&amp;"#g'"&amp;" ${CONFIG_DIR}db_data_config.txt; export "&amp;$D$147&amp;"="&amp;""""&amp;INDEX($E$148:$G$151,MATCH("●",INDEX($H$148:$AQ$151,,MATCH($D224,$71:$71,0)-7),0),1)&amp;""";")</f>
        <v/>
      </c>
      <c r="BG224" s="5" t="str">
        <f>IF(INDEX($E$148:$G$151,MATCH("●",INDEX($H$148:$AQ$151,,MATCH($D224,$71:$71,0)-7),0),1)=VLOOKUP($D$147,$AD$9:$AN$20,8,FALSE),"","sed -i "&amp;IF($AK$200="MacOS","'' ","")&amp;"'s#"&amp;$D$147&amp;"="""&amp;INDEX($E$148:$G$151,MATCH("●",INDEX($H$148:$AQ$151,,MATCH($D224,$71:$71,0)-7),0),1)&amp;""""&amp;"#"&amp;$D$147&amp;"="&amp;""""&amp;VLOOKUP($D$147,$AD$9:$AN$20,8,FALSE)&amp;""""&amp;"#g'"&amp;"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4" s="5" t="str">
        <f>IF(VLOOKUP($D$152,$AD$9:$AN$20,8,FALSE)=INDEX($E$153:$G$155,MATCH("●",INDEX($H$153:$AQ$155,,MATCH($D224,$71:$71,0)-7),0),1),"","sed -i "&amp;IF($AK$200="MacOS","'' ","")&amp;"'s#"&amp;$D$152&amp;"="""&amp;VLOOKUP($D$152,$AD$9:$AN$20,8,FALSE)&amp;""""&amp;"#"&amp;$D$152&amp;"="&amp;""""&amp;INDEX($E$153:$G$155,MATCH("●",INDEX($H$153:$AQ$155,,MATCH($D224,$71:$71,0)-7),0),1)&amp;""""&amp;"#g'"&amp;" ${CONFIG_DIR}db_data_config.txt; export "&amp;$D$152&amp;"="&amp;""""&amp;INDEX($E$153:$G$155,MATCH("●",INDEX($H$153:$AQ$155,,MATCH($D224,$71:$71,0)-7),0),1)&amp;""";")</f>
        <v/>
      </c>
      <c r="BI224" s="5" t="str">
        <f>IF(INDEX($E$153:$G$155,MATCH("●",INDEX($H$153:$AQ$155,,MATCH($D224,$71:$71,0)-7),0),1)=VLOOKUP($D$152,$AD$9:$AN$20,8,FALSE),"","sed -i "&amp;IF($AK$200="MacOS","'' ","")&amp;"'s#"&amp;$D$152&amp;"="""&amp;INDEX($E$153:$G$155,MATCH("●",INDEX($H$153:$AQ$155,,MATCH($D224,$71:$71,0)-7),0),1)&amp;""""&amp;"#"&amp;$D$152&amp;"="&amp;""""&amp;VLOOKUP($D$152,$AD$9:$AN$20,8,FALSE)&amp;""""&amp;"#g'"&amp;"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4" s="5" t="str">
        <f>IF(VLOOKUP($D$156,$AD$9:$AN$20,8,FALSE)=INDEX($E$157:$G$160,MATCH("●",INDEX($H$157:$AQ$160,,MATCH($D224,$71:$71,0)-7),0),1),"","sed -i "&amp;IF($AK$200="MacOS","'' ","")&amp;"'s#"&amp;$D$156&amp;"="""&amp;VLOOKUP($D$156,$AD$9:$AN$20,8,FALSE)&amp;""""&amp;"#"&amp;$D$156&amp;"="&amp;""""&amp;INDEX($E$157:$G$160,MATCH("●",INDEX($H$157:$AQ$160,,MATCH($D224,$71:$71,0)-7),0),1)&amp;""""&amp;"#g'"&amp;" ${CONFIG_DIR}db_data_config.txt; export "&amp;$D$156&amp;"="&amp;""""&amp;INDEX($E$157:$G$160,MATCH("●",INDEX($H$157:$AQ$160,,MATCH($D224,$71:$71,0)-7),0),1)&amp;""";")</f>
        <v/>
      </c>
      <c r="BK224" s="5" t="str">
        <f>IF(INDEX($E$157:$G$160,MATCH("●",INDEX($H$157:$AQ$160,,MATCH($D224,$71:$71,0)-7),0),1)=VLOOKUP($D$156,$AD$9:$AN$20,8,FALSE),"","sed -i "&amp;IF($AK$200="MacOS","'' ","")&amp;"'s#"&amp;$D$156&amp;"="""&amp;INDEX($E$157:$G$160,MATCH("●",INDEX($H$157:$AQ$160,,MATCH($D224,$71:$71,0)-7),0),1)&amp;""""&amp;"#"&amp;$D$156&amp;"="&amp;""""&amp;VLOOKUP($D$156,$AD$9:$AN$20,8,FALSE)&amp;""""&amp;"#g'"&amp;"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4" s="5" t="str">
        <f>IF(VLOOKUP($D$161,$AD$9:$AN$20,8,FALSE)=INDEX($E$162:$G$164,MATCH("●",INDEX($H$162:$AQ$164,,MATCH($D224,$71:$71,0)-7),0),1),"","sed -i "&amp;IF($AK$200="MacOS","'' ","")&amp;"'s#"&amp;$D$161&amp;"="""&amp;VLOOKUP($D$161,$AD$9:$AN$20,8,FALSE)&amp;""""&amp;"#"&amp;$D$161&amp;"="&amp;""""&amp;INDEX($E$162:$G$164,MATCH("●",INDEX($H$162:$AQ$164,,MATCH($D224,$71:$71,0)-7),0),1)&amp;""""&amp;"#g'"&amp;" ${CONFIG_DIR}db_data_config.txt; export "&amp;$D$161&amp;"="&amp;""""&amp;INDEX($E$162:$G$164,MATCH("●",INDEX($H$162:$AQ$164,,MATCH($D224,$71:$71,0)-7),0),1)&amp;""";")</f>
        <v/>
      </c>
      <c r="BM224" s="5" t="str">
        <f>IF(INDEX($E$162:$G$164,MATCH("●",INDEX($H$162:$AQ$164,,MATCH($D224,$71:$71,0)-7),0),1)=VLOOKUP($D$161,$AD$9:$AN$20,8,FALSE),"","sed -i "&amp;IF($AK$200="MacOS","'' ","")&amp;"'s#"&amp;$D$161&amp;"="""&amp;INDEX($E$162:$G$164,MATCH("●",INDEX($H$162:$AQ$164,,MATCH($D224,$71:$71,0)-7),0),1)&amp;""""&amp;"#"&amp;$D$161&amp;"="&amp;""""&amp;VLOOKUP($D$161,$AD$9:$AN$20,8,FALSE)&amp;""""&amp;"#g'"&amp;"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4" s="5" t="str">
        <f>IF(VLOOKUP($D$165,$AD$9:$AN$20,8,FALSE)=INDEX($E$166:$G$169,MATCH("●",INDEX($H$166:$AQ$169,,MATCH($D224,$71:$71,0)-7),0),1),"","sed -i "&amp;IF($AK$200="MacOS","'' ","")&amp;"'s#"&amp;$D$165&amp;"="""&amp;VLOOKUP($D$165,$AD$9:$AN$20,8,FALSE)&amp;""""&amp;"#"&amp;$D$165&amp;"="&amp;""""&amp;INDEX($E$166:$G$169,MATCH("●",INDEX($H$166:$AQ$169,,MATCH($D224,$71:$71,0)-7),0),1)&amp;""""&amp;"#g'"&amp;" ${CONFIG_DIR}db_data_config.txt; export "&amp;$D$165&amp;"="&amp;""""&amp;INDEX($E$166:$G$169,MATCH("●",INDEX($H$166:$AQ$169,,MATCH($D224,$71:$71,0)-7),0),1)&amp;""";")</f>
        <v/>
      </c>
      <c r="BO224" s="5" t="str">
        <f>IF(INDEX($E$166:$G$169,MATCH("●",INDEX($H$166:$AQ$169,,MATCH($D224,$71:$71,0)-7),0),1)=VLOOKUP($D$165,$AD$9:$AN$20,8,FALSE),"","sed -i "&amp;IF($AK$200="MacOS","'' ","")&amp;"'s#"&amp;$D$165&amp;"="""&amp;INDEX($E$166:$G$169,MATCH("●",INDEX($H$166:$AQ$169,,MATCH($D224,$71:$71,0)-7),0),1)&amp;""""&amp;"#"&amp;$D$165&amp;"="&amp;""""&amp;VLOOKUP($D$165,$AD$9:$AN$20,8,FALSE)&amp;""""&amp;"#g'"&amp;"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4" s="5" t="str">
        <f>IF(VLOOKUP($D$170,$AD$9:$AN$20,8,FALSE)=INDEX($E$171:$G$177,MATCH("●",INDEX($H$171:$AQ$177,,MATCH($D224,$71:$71,0)-7),0),1),"","sed -i "&amp;IF($AK$200="MacOS","'' ","")&amp;"'s#"&amp;$D$170&amp;"="""&amp;VLOOKUP($D$170,$AD$9:$AN$20,8,FALSE)&amp;""""&amp;"#"&amp;$D$170&amp;"="&amp;""""&amp;INDEX($E$171:$G$177,MATCH("●",INDEX($H$171:$AQ$177,,MATCH($D224,$71:$71,0)-7),0),1)&amp;""""&amp;"#g'"&amp;" ${CONFIG_DIR}db_data_config.txt; export "&amp;$D$170&amp;"="&amp;""""&amp;INDEX($E$171:$G$177,MATCH("●",INDEX($H$171:$AQ$177,,MATCH($D224,$71:$71,0)-7),0),1)&amp;""";")</f>
        <v/>
      </c>
      <c r="BQ224" s="5" t="str">
        <f>IF(INDEX($E$171:$G$177,MATCH("●",INDEX($H$171:$AQ$177,,MATCH($D224,$71:$71,0)-7),0),1)=VLOOKUP($D$170,$AD$9:$AN$20,8,FALSE),"","sed -i "&amp;IF($AK$200="MacOS","'' ","")&amp;"'s#"&amp;$D$170&amp;"="""&amp;INDEX($E$171:$G$177,MATCH("●",INDEX($H$171:$AQ$177,,MATCH($D224,$71:$71,0)-7),0),1)&amp;""""&amp;"#"&amp;$D$170&amp;"="&amp;""""&amp;VLOOKUP($D$170,$AD$9:$AN$20,8,FALSE)&amp;""""&amp;"#g'"&amp;"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4" s="5" t="s">
        <v>868</v>
      </c>
    </row>
    <row r="225" spans="4:70" ht="18" customHeight="1">
      <c r="D225" s="166">
        <f t="shared" si="1"/>
        <v>22</v>
      </c>
      <c r="E225" s="167"/>
      <c r="F225" s="167"/>
      <c r="G225" s="168"/>
      <c r="H225" s="46" t="str">
        <f t="shared" ca="1" si="2"/>
        <v>clear; sed -i '' 's#COLUMN_DATA_TRIM="FTftBTbt"#COLUMN_DATA_TRIM="None"#g' ${CONFIG_DIR}db_data_config.txt; export COLUMN_DATA_TRIM="None";sh ./script/db_check_data_validate_config.sh; sed -i '' 's#COLUMN_DATA_TRIM="None"#COLUMN_DATA_TRIM="FTftBTbt"#g' ${CONFIG_DIR}db_data_config.txt; export COLUMN_DATA_TRIM="FTftBTbt";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SUBSTITUTE(INDEX($H$179:$AQ$179, , MATCH($D225, $71:$71, 0)-7),"-","")</f>
        <v>正常</v>
      </c>
      <c r="AF225" s="117"/>
      <c r="AG225" s="118"/>
      <c r="AH225" s="171" t="s">
        <v>890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SUBSTITUTE(TEXT(INDEX($H$182:$AQ$182,1,$D225),"000000"),"-","")</f>
        <v>220001</v>
      </c>
      <c r="AV225" s="5" t="str">
        <f>IF(VLOOKUP($D$76,$AD$9:$AN$20,8,FALSE)=INDEX($E$77:$G$81,MATCH("●",INDEX($H$77:$AQ$81,,MATCH($D225,$71:$71,0)-7),0),1),"","sed -i "&amp;IF($AK$200="MacOS","'' ","")&amp;"'s#"&amp;$D$76&amp;"="""&amp;VLOOKUP($D$76,$AD$9:$AN$20,8,FALSE)&amp;""""&amp;"#"&amp;$D$76&amp;"="&amp;""""&amp;INDEX($E$77:$G$81,MATCH("●",INDEX($H$77:$AQ$81,,MATCH($D225,$71:$71,0)-7),0),1)&amp;""""&amp;"#g'"&amp;" ${CONFIG_DIR}db_data_config.txt; export "&amp;$D$76&amp;"="&amp;""""&amp;INDEX($E$77:$G$81,MATCH("●",INDEX($H$77:$AQ$81,,MATCH($D225,$71:$71,0)-7),0),1)&amp;""";")</f>
        <v/>
      </c>
      <c r="AW225" s="5" t="str">
        <f>IF(INDEX($E$77:$G$81,MATCH("●",INDEX($H$77:$AQ$81,,MATCH($D225,$71:$71,0)-7),0),1)=VLOOKUP($D$76,$AD$9:$AN$20,8,FALSE),"","sed -i "&amp;IF($AK$200="MacOS","'' ","")&amp;"'s#"&amp;$D$76&amp;"="""&amp;INDEX($E$77:$G$81,MATCH("●",INDEX($H$77:$AQ$81,,MATCH($D225,$71:$71,0)-7),0),1)&amp;""""&amp;"#"&amp;$D$76&amp;"="&amp;""""&amp;VLOOKUP($D$76,$AD$9:$AN$20,8,FALSE)&amp;""""&amp;"#g'"&amp;"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5" s="5" t="str">
        <f>IF(VLOOKUP($D$82,$AD$9:$AN$20,8,FALSE)=INDEX($E$83:$G$94,MATCH("●",INDEX($H$83:$AQ$94,,MATCH($D225,$71:$71,0)-7),0),1),"","sed -i "&amp;IF($AK$200="MacOS","'' ","")&amp;"'s#"&amp;$D$82&amp;"="""&amp;VLOOKUP($D$82,$AD$9:$AN$20,8,FALSE)&amp;""""&amp;"#"&amp;$D$82&amp;"="&amp;""""&amp;INDEX($E$83:$G$94,MATCH("●",INDEX($H$83:$AQ$94,,MATCH($D225,$71:$71,0)-7),0),1)&amp;""""&amp;"#g'"&amp;" ${CONFIG_DIR}db_data_config.txt; export "&amp;$D$82&amp;"="&amp;""""&amp;INDEX($E$83:$G$94,MATCH("●",INDEX($H$83:$AQ$94,,MATCH($D225,$71:$71,0)-7),0),1)&amp;""";")</f>
        <v/>
      </c>
      <c r="AY225" s="5" t="str">
        <f>IF(INDEX($E$83:$G$94,MATCH("●",INDEX($H$83:$AQ$94,,MATCH($D225,$71:$71,0)-7),0),1)=VLOOKUP($D$82,$AD$9:$AN$20,8,FALSE),"","sed -i "&amp;IF($AK$200="MacOS","'' ","")&amp;"'s#"&amp;$D$82&amp;"="""&amp;INDEX($E$83:$G$94,MATCH("●",INDEX($H$83:$AQ$94,,MATCH($D225,$71:$71,0)-7),0),1)&amp;""""&amp;"#"&amp;$D$82&amp;"="&amp;""""&amp;VLOOKUP($D$82,$AD$9:$AN$20,8,FALSE)&amp;""""&amp;"#g'"&amp;"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5" s="5" t="str">
        <f>IF(VLOOKUP($D$95,$AD$9:$AN$20,8,FALSE)=INDEX($E$96:$G$122,MATCH("●",INDEX($H$96:$AQ$122,,MATCH($D225,$71:$71,0)-7),0),1),"","sed -i "&amp;IF($AK$200="MacOS","'' ","")&amp;"'s#"&amp;$D$95&amp;"="""&amp;VLOOKUP($D$95,$AD$9:$AN$20,8,FALSE)&amp;""""&amp;"#"&amp;$D$95&amp;"="&amp;""""&amp;INDEX($E$96:$G$122,MATCH("●",INDEX($H$96:$AQ$122,,MATCH($D225,$71:$71,0)-7),0),1)&amp;""""&amp;"#g'"&amp;" ${CONFIG_DIR}db_data_config.txt; export "&amp;$D$95&amp;"="&amp;""""&amp;INDEX($E$96:$G$122,MATCH("●",INDEX($H$96:$AQ$122,,MATCH($D225,$71:$71,0)-7),0),1)&amp;""";")</f>
        <v/>
      </c>
      <c r="BA225" s="5" t="str">
        <f>IF(INDEX($E$96:$G$122,MATCH("●",INDEX($H$96:$AQ$122,,MATCH($D225,$71:$71,0)-7),0),1)=VLOOKUP($D$95,$AD$9:$AN$20,8,FALSE),"","sed -i "&amp;IF($AK$200="MacOS","'' ","")&amp;"'s#"&amp;$D$95&amp;"="""&amp;INDEX($E$96:$G$122,MATCH("●",INDEX($H$96:$AQ$122,,MATCH($D225,$71:$71,0)-7),0),1)&amp;""""&amp;"#"&amp;$D$95&amp;"="&amp;""""&amp;VLOOKUP($D$95,$AD$9:$AN$20,8,FALSE)&amp;""""&amp;"#g'"&amp;"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5" s="5" t="str">
        <f>IF(VLOOKUP($D$123,$AD$9:$AN$20,8,FALSE)=INDEX($E$124:$G$134,MATCH("●",INDEX($H$124:$AQ$134,,MATCH($D225,$71:$71,0)-7),0),1),"","sed -i "&amp;IF($AK$200="MacOS","'' ","")&amp;"'s#"&amp;$D$123&amp;"="""&amp;VLOOKUP($D$123,$AD$9:$AN$20,8,FALSE)&amp;""""&amp;"#"&amp;$D$123&amp;"="&amp;""""&amp;INDEX($E$124:$G$134,MATCH("●",INDEX($H$124:$AQ$134,,MATCH($D225,$71:$71,0)-7),0),1)&amp;""""&amp;"#g'"&amp;" ${CONFIG_DIR}db_data_config.txt; export "&amp;$D$123&amp;"="&amp;""""&amp;INDEX($E$124:$G$134,MATCH("●",INDEX($H$124:$AQ$134,,MATCH($D225,$71:$71,0)-7),0),1)&amp;""";")</f>
        <v>sed -i '' 's#COLUMN_DATA_TRIM="FTftBTbt"#COLUMN_DATA_TRIM="None"#g' ${CONFIG_DIR}db_data_config.txt; export COLUMN_DATA_TRIM="None";</v>
      </c>
      <c r="BC225" s="5" t="str">
        <f>IF(INDEX($E$124:$G$134,MATCH("●",INDEX($H$124:$AQ$134,,MATCH($D225,$71:$71,0)-7),0),1)=VLOOKUP($D$123,$AD$9:$AN$20,8,FALSE),"","sed -i "&amp;IF($AK$200="MacOS","'' ","")&amp;"'s#"&amp;$D$123&amp;"="""&amp;INDEX($E$124:$G$134,MATCH("●",INDEX($H$124:$AQ$134,,MATCH($D225,$71:$71,0)-7),0),1)&amp;""""&amp;"#"&amp;$D$123&amp;"="&amp;""""&amp;VLOOKUP($D$123,$AD$9:$AN$20,8,FALSE)&amp;""""&amp;"#g'"&amp;"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's#COLUMN_DATA_TRIM="None"#COLUMN_DATA_TRIM="FTftBTbt"#g' ${CONFIG_DIR}db_data_config.txt; export COLUMN_DATA_TRIM="FTftBTbt";</v>
      </c>
      <c r="BD225" s="5" t="str">
        <f>IF(VLOOKUP($D$141,$AD$9:$AN$20,8,FALSE)=INDEX($E$142:$G$146,MATCH("●",INDEX($H$142:$AQ$146,,MATCH($D225,$71:$71,0)-7),0),1),"","sed -i "&amp;IF($AK$200="MacOS","'' ","")&amp;"'s#"&amp;$D$141&amp;"="""&amp;VLOOKUP($D$141,$AD$9:$AN$20,8,FALSE)&amp;""""&amp;"#"&amp;$D$141&amp;"="&amp;""""&amp;INDEX($E$142:$G$146,MATCH("●",INDEX($H$142:$AQ$146,,MATCH($D225,$71:$71,0)-7),0),1)&amp;""""&amp;"#g'"&amp;" ${CONFIG_DIR}db_data_config.txt; export "&amp;$D$141&amp;"="&amp;""""&amp;INDEX($E$142:$G$146,MATCH("●",INDEX($H$142:$AQ$146,,MATCH($D225,$71:$71,0)-7),0),1)&amp;""";")</f>
        <v/>
      </c>
      <c r="BE225" s="5" t="str">
        <f>IF(INDEX($E$142:$G$146,MATCH("●",INDEX($H$142:$AQ$146,,MATCH($D225,$71:$71,0)-7),0),1)=VLOOKUP($D$141,$AD$9:$AN$20,8,FALSE),"","sed -i "&amp;IF($AK$200="MacOS","'' ","")&amp;"'s#"&amp;$D$141&amp;"="""&amp;INDEX($E$142:$G$146,MATCH("●",INDEX($H$142:$AQ$146,,MATCH($D225,$71:$71,0)-7),0),1)&amp;""""&amp;"#"&amp;$D$141&amp;"="&amp;""""&amp;VLOOKUP($D$141,$AD$9:$AN$20,8,FALSE)&amp;""""&amp;"#g'"&amp;"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5" s="5" t="str">
        <f>IF(VLOOKUP($D$147,$AD$9:$AN$20,8,FALSE)=INDEX($E$148:$G$151,MATCH("●",INDEX($H$148:$AQ$151,,MATCH($D225,$71:$71,0)-7),0),1),"","sed -i "&amp;IF($AK$200="MacOS","'' ","")&amp;"'s#"&amp;$D$147&amp;"="""&amp;VLOOKUP($D$147,$AD$9:$AN$20,8,FALSE)&amp;""""&amp;"#"&amp;$D$147&amp;"="&amp;""""&amp;INDEX($E$148:$G$151,MATCH("●",INDEX($H$148:$AQ$151,,MATCH($D225,$71:$71,0)-7),0),1)&amp;""""&amp;"#g'"&amp;" ${CONFIG_DIR}db_data_config.txt; export "&amp;$D$147&amp;"="&amp;""""&amp;INDEX($E$148:$G$151,MATCH("●",INDEX($H$148:$AQ$151,,MATCH($D225,$71:$71,0)-7),0),1)&amp;""";")</f>
        <v/>
      </c>
      <c r="BG225" s="5" t="str">
        <f>IF(INDEX($E$148:$G$151,MATCH("●",INDEX($H$148:$AQ$151,,MATCH($D225,$71:$71,0)-7),0),1)=VLOOKUP($D$147,$AD$9:$AN$20,8,FALSE),"","sed -i "&amp;IF($AK$200="MacOS","'' ","")&amp;"'s#"&amp;$D$147&amp;"="""&amp;INDEX($E$148:$G$151,MATCH("●",INDEX($H$148:$AQ$151,,MATCH($D225,$71:$71,0)-7),0),1)&amp;""""&amp;"#"&amp;$D$147&amp;"="&amp;""""&amp;VLOOKUP($D$147,$AD$9:$AN$20,8,FALSE)&amp;""""&amp;"#g'"&amp;"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5" s="5" t="str">
        <f>IF(VLOOKUP($D$152,$AD$9:$AN$20,8,FALSE)=INDEX($E$153:$G$155,MATCH("●",INDEX($H$153:$AQ$155,,MATCH($D225,$71:$71,0)-7),0),1),"","sed -i "&amp;IF($AK$200="MacOS","'' ","")&amp;"'s#"&amp;$D$152&amp;"="""&amp;VLOOKUP($D$152,$AD$9:$AN$20,8,FALSE)&amp;""""&amp;"#"&amp;$D$152&amp;"="&amp;""""&amp;INDEX($E$153:$G$155,MATCH("●",INDEX($H$153:$AQ$155,,MATCH($D225,$71:$71,0)-7),0),1)&amp;""""&amp;"#g'"&amp;" ${CONFIG_DIR}db_data_config.txt; export "&amp;$D$152&amp;"="&amp;""""&amp;INDEX($E$153:$G$155,MATCH("●",INDEX($H$153:$AQ$155,,MATCH($D225,$71:$71,0)-7),0),1)&amp;""";")</f>
        <v/>
      </c>
      <c r="BI225" s="5" t="str">
        <f>IF(INDEX($E$153:$G$155,MATCH("●",INDEX($H$153:$AQ$155,,MATCH($D225,$71:$71,0)-7),0),1)=VLOOKUP($D$152,$AD$9:$AN$20,8,FALSE),"","sed -i "&amp;IF($AK$200="MacOS","'' ","")&amp;"'s#"&amp;$D$152&amp;"="""&amp;INDEX($E$153:$G$155,MATCH("●",INDEX($H$153:$AQ$155,,MATCH($D225,$71:$71,0)-7),0),1)&amp;""""&amp;"#"&amp;$D$152&amp;"="&amp;""""&amp;VLOOKUP($D$152,$AD$9:$AN$20,8,FALSE)&amp;""""&amp;"#g'"&amp;"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5" s="5" t="str">
        <f>IF(VLOOKUP($D$156,$AD$9:$AN$20,8,FALSE)=INDEX($E$157:$G$160,MATCH("●",INDEX($H$157:$AQ$160,,MATCH($D225,$71:$71,0)-7),0),1),"","sed -i "&amp;IF($AK$200="MacOS","'' ","")&amp;"'s#"&amp;$D$156&amp;"="""&amp;VLOOKUP($D$156,$AD$9:$AN$20,8,FALSE)&amp;""""&amp;"#"&amp;$D$156&amp;"="&amp;""""&amp;INDEX($E$157:$G$160,MATCH("●",INDEX($H$157:$AQ$160,,MATCH($D225,$71:$71,0)-7),0),1)&amp;""""&amp;"#g'"&amp;" ${CONFIG_DIR}db_data_config.txt; export "&amp;$D$156&amp;"="&amp;""""&amp;INDEX($E$157:$G$160,MATCH("●",INDEX($H$157:$AQ$160,,MATCH($D225,$71:$71,0)-7),0),1)&amp;""";")</f>
        <v/>
      </c>
      <c r="BK225" s="5" t="str">
        <f>IF(INDEX($E$157:$G$160,MATCH("●",INDEX($H$157:$AQ$160,,MATCH($D225,$71:$71,0)-7),0),1)=VLOOKUP($D$156,$AD$9:$AN$20,8,FALSE),"","sed -i "&amp;IF($AK$200="MacOS","'' ","")&amp;"'s#"&amp;$D$156&amp;"="""&amp;INDEX($E$157:$G$160,MATCH("●",INDEX($H$157:$AQ$160,,MATCH($D225,$71:$71,0)-7),0),1)&amp;""""&amp;"#"&amp;$D$156&amp;"="&amp;""""&amp;VLOOKUP($D$156,$AD$9:$AN$20,8,FALSE)&amp;""""&amp;"#g'"&amp;"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5" s="5" t="str">
        <f>IF(VLOOKUP($D$161,$AD$9:$AN$20,8,FALSE)=INDEX($E$162:$G$164,MATCH("●",INDEX($H$162:$AQ$164,,MATCH($D225,$71:$71,0)-7),0),1),"","sed -i "&amp;IF($AK$200="MacOS","'' ","")&amp;"'s#"&amp;$D$161&amp;"="""&amp;VLOOKUP($D$161,$AD$9:$AN$20,8,FALSE)&amp;""""&amp;"#"&amp;$D$161&amp;"="&amp;""""&amp;INDEX($E$162:$G$164,MATCH("●",INDEX($H$162:$AQ$164,,MATCH($D225,$71:$71,0)-7),0),1)&amp;""""&amp;"#g'"&amp;" ${CONFIG_DIR}db_data_config.txt; export "&amp;$D$161&amp;"="&amp;""""&amp;INDEX($E$162:$G$164,MATCH("●",INDEX($H$162:$AQ$164,,MATCH($D225,$71:$71,0)-7),0),1)&amp;""";")</f>
        <v/>
      </c>
      <c r="BM225" s="5" t="str">
        <f>IF(INDEX($E$162:$G$164,MATCH("●",INDEX($H$162:$AQ$164,,MATCH($D225,$71:$71,0)-7),0),1)=VLOOKUP($D$161,$AD$9:$AN$20,8,FALSE),"","sed -i "&amp;IF($AK$200="MacOS","'' ","")&amp;"'s#"&amp;$D$161&amp;"="""&amp;INDEX($E$162:$G$164,MATCH("●",INDEX($H$162:$AQ$164,,MATCH($D225,$71:$71,0)-7),0),1)&amp;""""&amp;"#"&amp;$D$161&amp;"="&amp;""""&amp;VLOOKUP($D$161,$AD$9:$AN$20,8,FALSE)&amp;""""&amp;"#g'"&amp;"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5" s="5" t="str">
        <f>IF(VLOOKUP($D$165,$AD$9:$AN$20,8,FALSE)=INDEX($E$166:$G$169,MATCH("●",INDEX($H$166:$AQ$169,,MATCH($D225,$71:$71,0)-7),0),1),"","sed -i "&amp;IF($AK$200="MacOS","'' ","")&amp;"'s#"&amp;$D$165&amp;"="""&amp;VLOOKUP($D$165,$AD$9:$AN$20,8,FALSE)&amp;""""&amp;"#"&amp;$D$165&amp;"="&amp;""""&amp;INDEX($E$166:$G$169,MATCH("●",INDEX($H$166:$AQ$169,,MATCH($D225,$71:$71,0)-7),0),1)&amp;""""&amp;"#g'"&amp;" ${CONFIG_DIR}db_data_config.txt; export "&amp;$D$165&amp;"="&amp;""""&amp;INDEX($E$166:$G$169,MATCH("●",INDEX($H$166:$AQ$169,,MATCH($D225,$71:$71,0)-7),0),1)&amp;""";")</f>
        <v/>
      </c>
      <c r="BO225" s="5" t="str">
        <f>IF(INDEX($E$166:$G$169,MATCH("●",INDEX($H$166:$AQ$169,,MATCH($D225,$71:$71,0)-7),0),1)=VLOOKUP($D$165,$AD$9:$AN$20,8,FALSE),"","sed -i "&amp;IF($AK$200="MacOS","'' ","")&amp;"'s#"&amp;$D$165&amp;"="""&amp;INDEX($E$166:$G$169,MATCH("●",INDEX($H$166:$AQ$169,,MATCH($D225,$71:$71,0)-7),0),1)&amp;""""&amp;"#"&amp;$D$165&amp;"="&amp;""""&amp;VLOOKUP($D$165,$AD$9:$AN$20,8,FALSE)&amp;""""&amp;"#g'"&amp;"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5" s="5" t="str">
        <f>IF(VLOOKUP($D$170,$AD$9:$AN$20,8,FALSE)=INDEX($E$171:$G$177,MATCH("●",INDEX($H$171:$AQ$177,,MATCH($D225,$71:$71,0)-7),0),1),"","sed -i "&amp;IF($AK$200="MacOS","'' ","")&amp;"'s#"&amp;$D$170&amp;"="""&amp;VLOOKUP($D$170,$AD$9:$AN$20,8,FALSE)&amp;""""&amp;"#"&amp;$D$170&amp;"="&amp;""""&amp;INDEX($E$171:$G$177,MATCH("●",INDEX($H$171:$AQ$177,,MATCH($D225,$71:$71,0)-7),0),1)&amp;""""&amp;"#g'"&amp;" ${CONFIG_DIR}db_data_config.txt; export "&amp;$D$170&amp;"="&amp;""""&amp;INDEX($E$171:$G$177,MATCH("●",INDEX($H$171:$AQ$177,,MATCH($D225,$71:$71,0)-7),0),1)&amp;""";")</f>
        <v/>
      </c>
      <c r="BQ225" s="5" t="str">
        <f>IF(INDEX($E$171:$G$177,MATCH("●",INDEX($H$171:$AQ$177,,MATCH($D225,$71:$71,0)-7),0),1)=VLOOKUP($D$170,$AD$9:$AN$20,8,FALSE),"","sed -i "&amp;IF($AK$200="MacOS","'' ","")&amp;"'s#"&amp;$D$170&amp;"="""&amp;INDEX($E$171:$G$177,MATCH("●",INDEX($H$171:$AQ$177,,MATCH($D225,$71:$71,0)-7),0),1)&amp;""""&amp;"#"&amp;$D$170&amp;"="&amp;""""&amp;VLOOKUP($D$170,$AD$9:$AN$20,8,FALSE)&amp;""""&amp;"#g'"&amp;"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5" s="5" t="s">
        <v>868</v>
      </c>
    </row>
    <row r="226" spans="4:70" ht="18" customHeight="1">
      <c r="D226" s="166">
        <f t="shared" si="1"/>
        <v>23</v>
      </c>
      <c r="E226" s="167"/>
      <c r="F226" s="167"/>
      <c r="G226" s="168"/>
      <c r="H226" s="46" t="str">
        <f t="shared" ca="1" si="2"/>
        <v>clear;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SUBSTITUTE(INDEX($H$179:$AQ$179, , MATCH($D226, $71:$71, 0)-7),"-","")</f>
        <v>異常</v>
      </c>
      <c r="AF226" s="117"/>
      <c r="AG226" s="118"/>
      <c r="AH226" s="171" t="s">
        <v>891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SUBSTITUTE(TEXT(INDEX($H$182:$AQ$182,1,$D226),"000000"),"-","")</f>
        <v>220141</v>
      </c>
      <c r="AV226" s="5" t="str">
        <f>IF(VLOOKUP($D$76,$AD$9:$AN$20,8,FALSE)=INDEX($E$77:$G$81,MATCH("●",INDEX($H$77:$AQ$81,,MATCH($D226,$71:$71,0)-7),0),1),"","sed -i "&amp;IF($AK$200="MacOS","'' ","")&amp;"'s#"&amp;$D$76&amp;"="""&amp;VLOOKUP($D$76,$AD$9:$AN$20,8,FALSE)&amp;""""&amp;"#"&amp;$D$76&amp;"="&amp;""""&amp;INDEX($E$77:$G$81,MATCH("●",INDEX($H$77:$AQ$81,,MATCH($D226,$71:$71,0)-7),0),1)&amp;""""&amp;"#g'"&amp;" ${CONFIG_DIR}db_data_config.txt; export "&amp;$D$76&amp;"="&amp;""""&amp;INDEX($E$77:$G$81,MATCH("●",INDEX($H$77:$AQ$81,,MATCH($D226,$71:$71,0)-7),0),1)&amp;""";")</f>
        <v/>
      </c>
      <c r="AW226" s="5" t="str">
        <f>IF(INDEX($E$77:$G$81,MATCH("●",INDEX($H$77:$AQ$81,,MATCH($D226,$71:$71,0)-7),0),1)=VLOOKUP($D$76,$AD$9:$AN$20,8,FALSE),"","sed -i "&amp;IF($AK$200="MacOS","'' ","")&amp;"'s#"&amp;$D$76&amp;"="""&amp;INDEX($E$77:$G$81,MATCH("●",INDEX($H$77:$AQ$81,,MATCH($D226,$71:$71,0)-7),0),1)&amp;""""&amp;"#"&amp;$D$76&amp;"="&amp;""""&amp;VLOOKUP($D$76,$AD$9:$AN$20,8,FALSE)&amp;""""&amp;"#g'"&amp;"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6" s="5" t="str">
        <f>IF(VLOOKUP($D$82,$AD$9:$AN$20,8,FALSE)=INDEX($E$83:$G$94,MATCH("●",INDEX($H$83:$AQ$94,,MATCH($D226,$71:$71,0)-7),0),1),"","sed -i "&amp;IF($AK$200="MacOS","'' ","")&amp;"'s#"&amp;$D$82&amp;"="""&amp;VLOOKUP($D$82,$AD$9:$AN$20,8,FALSE)&amp;""""&amp;"#"&amp;$D$82&amp;"="&amp;""""&amp;INDEX($E$83:$G$94,MATCH("●",INDEX($H$83:$AQ$94,,MATCH($D226,$71:$71,0)-7),0),1)&amp;""""&amp;"#g'"&amp;" ${CONFIG_DIR}db_data_config.txt; export "&amp;$D$82&amp;"="&amp;""""&amp;INDEX($E$83:$G$94,MATCH("●",INDEX($H$83:$AQ$94,,MATCH($D226,$71:$71,0)-7),0),1)&amp;""";")</f>
        <v/>
      </c>
      <c r="AY226" s="5" t="str">
        <f>IF(INDEX($E$83:$G$94,MATCH("●",INDEX($H$83:$AQ$94,,MATCH($D226,$71:$71,0)-7),0),1)=VLOOKUP($D$82,$AD$9:$AN$20,8,FALSE),"","sed -i "&amp;IF($AK$200="MacOS","'' ","")&amp;"'s#"&amp;$D$82&amp;"="""&amp;INDEX($E$83:$G$94,MATCH("●",INDEX($H$83:$AQ$94,,MATCH($D226,$71:$71,0)-7),0),1)&amp;""""&amp;"#"&amp;$D$82&amp;"="&amp;""""&amp;VLOOKUP($D$82,$AD$9:$AN$20,8,FALSE)&amp;""""&amp;"#g'"&amp;"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6" s="5" t="str">
        <f>IF(VLOOKUP($D$95,$AD$9:$AN$20,8,FALSE)=INDEX($E$96:$G$122,MATCH("●",INDEX($H$96:$AQ$122,,MATCH($D226,$71:$71,0)-7),0),1),"","sed -i "&amp;IF($AK$200="MacOS","'' ","")&amp;"'s#"&amp;$D$95&amp;"="""&amp;VLOOKUP($D$95,$AD$9:$AN$20,8,FALSE)&amp;""""&amp;"#"&amp;$D$95&amp;"="&amp;""""&amp;INDEX($E$96:$G$122,MATCH("●",INDEX($H$96:$AQ$122,,MATCH($D226,$71:$71,0)-7),0),1)&amp;""""&amp;"#g'"&amp;" ${CONFIG_DIR}db_data_config.txt; export "&amp;$D$95&amp;"="&amp;""""&amp;INDEX($E$96:$G$122,MATCH("●",INDEX($H$96:$AQ$122,,MATCH($D226,$71:$71,0)-7),0),1)&amp;""";")</f>
        <v/>
      </c>
      <c r="BA226" s="5" t="str">
        <f>IF(INDEX($E$96:$G$122,MATCH("●",INDEX($H$96:$AQ$122,,MATCH($D226,$71:$71,0)-7),0),1)=VLOOKUP($D$95,$AD$9:$AN$20,8,FALSE),"","sed -i "&amp;IF($AK$200="MacOS","'' ","")&amp;"'s#"&amp;$D$95&amp;"="""&amp;INDEX($E$96:$G$122,MATCH("●",INDEX($H$96:$AQ$122,,MATCH($D226,$71:$71,0)-7),0),1)&amp;""""&amp;"#"&amp;$D$95&amp;"="&amp;""""&amp;VLOOKUP($D$95,$AD$9:$AN$20,8,FALSE)&amp;""""&amp;"#g'"&amp;"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6" s="5" t="str">
        <f>IF(VLOOKUP($D$123,$AD$9:$AN$20,8,FALSE)=INDEX($E$124:$G$134,MATCH("●",INDEX($H$124:$AQ$134,,MATCH($D226,$71:$71,0)-7),0),1),"","sed -i "&amp;IF($AK$200="MacOS","'' ","")&amp;"'s#"&amp;$D$123&amp;"="""&amp;VLOOKUP($D$123,$AD$9:$AN$20,8,FALSE)&amp;""""&amp;"#"&amp;$D$123&amp;"="&amp;""""&amp;INDEX($E$124:$G$134,MATCH("●",INDEX($H$124:$AQ$134,,MATCH($D226,$71:$71,0)-7),0),1)&amp;""""&amp;"#g'"&amp;" ${CONFIG_DIR}db_data_config.txt; export "&amp;$D$123&amp;"="&amp;""""&amp;INDEX($E$124:$G$134,MATCH("●",INDEX($H$124:$AQ$134,,MATCH($D226,$71:$71,0)-7),0),1)&amp;""";")</f>
        <v/>
      </c>
      <c r="BC226" s="5" t="str">
        <f>IF(INDEX($E$124:$G$134,MATCH("●",INDEX($H$124:$AQ$134,,MATCH($D226,$71:$71,0)-7),0),1)=VLOOKUP($D$123,$AD$9:$AN$20,8,FALSE),"","sed -i "&amp;IF($AK$200="MacOS","'' ","")&amp;"'s#"&amp;$D$123&amp;"="""&amp;INDEX($E$124:$G$134,MATCH("●",INDEX($H$124:$AQ$134,,MATCH($D226,$71:$71,0)-7),0),1)&amp;""""&amp;"#"&amp;$D$123&amp;"="&amp;""""&amp;VLOOKUP($D$123,$AD$9:$AN$20,8,FALSE)&amp;""""&amp;"#g'"&amp;"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6" s="5" t="str">
        <f>IF(VLOOKUP($D$141,$AD$9:$AN$20,8,FALSE)=INDEX($E$142:$G$146,MATCH("●",INDEX($H$142:$AQ$146,,MATCH($D226,$71:$71,0)-7),0),1),"","sed -i "&amp;IF($AK$200="MacOS","'' ","")&amp;"'s#"&amp;$D$141&amp;"="""&amp;VLOOKUP($D$141,$AD$9:$AN$20,8,FALSE)&amp;""""&amp;"#"&amp;$D$141&amp;"="&amp;""""&amp;INDEX($E$142:$G$146,MATCH("●",INDEX($H$142:$AQ$146,,MATCH($D226,$71:$71,0)-7),0),1)&amp;""""&amp;"#g'"&amp;" ${CONFIG_DIR}db_data_config.txt; export "&amp;$D$141&amp;"="&amp;""""&amp;INDEX($E$142:$G$146,MATCH("●",INDEX($H$142:$AQ$146,,MATCH($D226,$71:$71,0)-7),0),1)&amp;""";")</f>
        <v/>
      </c>
      <c r="BE226" s="5" t="str">
        <f>IF(INDEX($E$142:$G$146,MATCH("●",INDEX($H$142:$AQ$146,,MATCH($D226,$71:$71,0)-7),0),1)=VLOOKUP($D$141,$AD$9:$AN$20,8,FALSE),"","sed -i "&amp;IF($AK$200="MacOS","'' ","")&amp;"'s#"&amp;$D$141&amp;"="""&amp;INDEX($E$142:$G$146,MATCH("●",INDEX($H$142:$AQ$146,,MATCH($D226,$71:$71,0)-7),0),1)&amp;""""&amp;"#"&amp;$D$141&amp;"="&amp;""""&amp;VLOOKUP($D$141,$AD$9:$AN$20,8,FALSE)&amp;""""&amp;"#g'"&amp;"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6" s="5" t="str">
        <f>IF(VLOOKUP($D$147,$AD$9:$AN$20,8,FALSE)=INDEX($E$148:$G$151,MATCH("●",INDEX($H$148:$AQ$151,,MATCH($D226,$71:$71,0)-7),0),1),"","sed -i "&amp;IF($AK$200="MacOS","'' ","")&amp;"'s#"&amp;$D$147&amp;"="""&amp;VLOOKUP($D$147,$AD$9:$AN$20,8,FALSE)&amp;""""&amp;"#"&amp;$D$147&amp;"="&amp;""""&amp;INDEX($E$148:$G$151,MATCH("●",INDEX($H$148:$AQ$151,,MATCH($D226,$71:$71,0)-7),0),1)&amp;""""&amp;"#g'"&amp;" ${CONFIG_DIR}db_data_config.txt; export "&amp;$D$147&amp;"="&amp;""""&amp;INDEX($E$148:$G$151,MATCH("●",INDEX($H$148:$AQ$151,,MATCH($D226,$71:$71,0)-7),0),1)&amp;""";")</f>
        <v/>
      </c>
      <c r="BG226" s="5" t="str">
        <f>IF(INDEX($E$148:$G$151,MATCH("●",INDEX($H$148:$AQ$151,,MATCH($D226,$71:$71,0)-7),0),1)=VLOOKUP($D$147,$AD$9:$AN$20,8,FALSE),"","sed -i "&amp;IF($AK$200="MacOS","'' ","")&amp;"'s#"&amp;$D$147&amp;"="""&amp;INDEX($E$148:$G$151,MATCH("●",INDEX($H$148:$AQ$151,,MATCH($D226,$71:$71,0)-7),0),1)&amp;""""&amp;"#"&amp;$D$147&amp;"="&amp;""""&amp;VLOOKUP($D$147,$AD$9:$AN$20,8,FALSE)&amp;""""&amp;"#g'"&amp;"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6" s="5" t="str">
        <f>IF(VLOOKUP($D$152,$AD$9:$AN$20,8,FALSE)=INDEX($E$153:$G$155,MATCH("●",INDEX($H$153:$AQ$155,,MATCH($D226,$71:$71,0)-7),0),1),"","sed -i "&amp;IF($AK$200="MacOS","'' ","")&amp;"'s#"&amp;$D$152&amp;"="""&amp;VLOOKUP($D$152,$AD$9:$AN$20,8,FALSE)&amp;""""&amp;"#"&amp;$D$152&amp;"="&amp;""""&amp;INDEX($E$153:$G$155,MATCH("●",INDEX($H$153:$AQ$155,,MATCH($D226,$71:$71,0)-7),0),1)&amp;""""&amp;"#g'"&amp;" ${CONFIG_DIR}db_data_config.txt; export "&amp;$D$152&amp;"="&amp;""""&amp;INDEX($E$153:$G$155,MATCH("●",INDEX($H$153:$AQ$155,,MATCH($D226,$71:$71,0)-7),0),1)&amp;""";")</f>
        <v/>
      </c>
      <c r="BI226" s="5" t="str">
        <f>IF(INDEX($E$153:$G$155,MATCH("●",INDEX($H$153:$AQ$155,,MATCH($D226,$71:$71,0)-7),0),1)=VLOOKUP($D$152,$AD$9:$AN$20,8,FALSE),"","sed -i "&amp;IF($AK$200="MacOS","'' ","")&amp;"'s#"&amp;$D$152&amp;"="""&amp;INDEX($E$153:$G$155,MATCH("●",INDEX($H$153:$AQ$155,,MATCH($D226,$71:$71,0)-7),0),1)&amp;""""&amp;"#"&amp;$D$152&amp;"="&amp;""""&amp;VLOOKUP($D$152,$AD$9:$AN$20,8,FALSE)&amp;""""&amp;"#g'"&amp;"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6" s="5" t="str">
        <f>IF(VLOOKUP($D$156,$AD$9:$AN$20,8,FALSE)=INDEX($E$157:$G$160,MATCH("●",INDEX($H$157:$AQ$160,,MATCH($D226,$71:$71,0)-7),0),1),"","sed -i "&amp;IF($AK$200="MacOS","'' ","")&amp;"'s#"&amp;$D$156&amp;"="""&amp;VLOOKUP($D$156,$AD$9:$AN$20,8,FALSE)&amp;""""&amp;"#"&amp;$D$156&amp;"="&amp;""""&amp;INDEX($E$157:$G$160,MATCH("●",INDEX($H$157:$AQ$160,,MATCH($D226,$71:$71,0)-7),0),1)&amp;""""&amp;"#g'"&amp;" ${CONFIG_DIR}db_data_config.txt; export "&amp;$D$156&amp;"="&amp;""""&amp;INDEX($E$157:$G$160,MATCH("●",INDEX($H$157:$AQ$160,,MATCH($D226,$71:$71,0)-7),0),1)&amp;""";")</f>
        <v/>
      </c>
      <c r="BK226" s="5" t="str">
        <f>IF(INDEX($E$157:$G$160,MATCH("●",INDEX($H$157:$AQ$160,,MATCH($D226,$71:$71,0)-7),0),1)=VLOOKUP($D$156,$AD$9:$AN$20,8,FALSE),"","sed -i "&amp;IF($AK$200="MacOS","'' ","")&amp;"'s#"&amp;$D$156&amp;"="""&amp;INDEX($E$157:$G$160,MATCH("●",INDEX($H$157:$AQ$160,,MATCH($D226,$71:$71,0)-7),0),1)&amp;""""&amp;"#"&amp;$D$156&amp;"="&amp;""""&amp;VLOOKUP($D$156,$AD$9:$AN$20,8,FALSE)&amp;""""&amp;"#g'"&amp;"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6" s="5" t="str">
        <f>IF(VLOOKUP($D$161,$AD$9:$AN$20,8,FALSE)=INDEX($E$162:$G$164,MATCH("●",INDEX($H$162:$AQ$164,,MATCH($D226,$71:$71,0)-7),0),1),"","sed -i "&amp;IF($AK$200="MacOS","'' ","")&amp;"'s#"&amp;$D$161&amp;"="""&amp;VLOOKUP($D$161,$AD$9:$AN$20,8,FALSE)&amp;""""&amp;"#"&amp;$D$161&amp;"="&amp;""""&amp;INDEX($E$162:$G$164,MATCH("●",INDEX($H$162:$AQ$164,,MATCH($D226,$71:$71,0)-7),0),1)&amp;""""&amp;"#g'"&amp;" ${CONFIG_DIR}db_data_config.txt; export "&amp;$D$161&amp;"="&amp;""""&amp;INDEX($E$162:$G$164,MATCH("●",INDEX($H$162:$AQ$164,,MATCH($D226,$71:$71,0)-7),0),1)&amp;""";")</f>
        <v/>
      </c>
      <c r="BM226" s="5" t="str">
        <f>IF(INDEX($E$162:$G$164,MATCH("●",INDEX($H$162:$AQ$164,,MATCH($D226,$71:$71,0)-7),0),1)=VLOOKUP($D$161,$AD$9:$AN$20,8,FALSE),"","sed -i "&amp;IF($AK$200="MacOS","'' ","")&amp;"'s#"&amp;$D$161&amp;"="""&amp;INDEX($E$162:$G$164,MATCH("●",INDEX($H$162:$AQ$164,,MATCH($D226,$71:$71,0)-7),0),1)&amp;""""&amp;"#"&amp;$D$161&amp;"="&amp;""""&amp;VLOOKUP($D$161,$AD$9:$AN$20,8,FALSE)&amp;""""&amp;"#g'"&amp;"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6" s="5" t="str">
        <f>IF(VLOOKUP($D$165,$AD$9:$AN$20,8,FALSE)=INDEX($E$166:$G$169,MATCH("●",INDEX($H$166:$AQ$169,,MATCH($D226,$71:$71,0)-7),0),1),"","sed -i "&amp;IF($AK$200="MacOS","'' ","")&amp;"'s#"&amp;$D$165&amp;"="""&amp;VLOOKUP($D$165,$AD$9:$AN$20,8,FALSE)&amp;""""&amp;"#"&amp;$D$165&amp;"="&amp;""""&amp;INDEX($E$166:$G$169,MATCH("●",INDEX($H$166:$AQ$169,,MATCH($D226,$71:$71,0)-7),0),1)&amp;""""&amp;"#g'"&amp;" ${CONFIG_DIR}db_data_config.txt; export "&amp;$D$165&amp;"="&amp;""""&amp;INDEX($E$166:$G$169,MATCH("●",INDEX($H$166:$AQ$169,,MATCH($D226,$71:$71,0)-7),0),1)&amp;""";")</f>
        <v/>
      </c>
      <c r="BO226" s="5" t="str">
        <f>IF(INDEX($E$166:$G$169,MATCH("●",INDEX($H$166:$AQ$169,,MATCH($D226,$71:$71,0)-7),0),1)=VLOOKUP($D$165,$AD$9:$AN$20,8,FALSE),"","sed -i "&amp;IF($AK$200="MacOS","'' ","")&amp;"'s#"&amp;$D$165&amp;"="""&amp;INDEX($E$166:$G$169,MATCH("●",INDEX($H$166:$AQ$169,,MATCH($D226,$71:$71,0)-7),0),1)&amp;""""&amp;"#"&amp;$D$165&amp;"="&amp;""""&amp;VLOOKUP($D$165,$AD$9:$AN$20,8,FALSE)&amp;""""&amp;"#g'"&amp;"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6" s="5" t="str">
        <f>IF(VLOOKUP($D$170,$AD$9:$AN$20,8,FALSE)=INDEX($E$171:$G$177,MATCH("●",INDEX($H$171:$AQ$177,,MATCH($D226,$71:$71,0)-7),0),1),"","sed -i "&amp;IF($AK$200="MacOS","'' ","")&amp;"'s#"&amp;$D$170&amp;"="""&amp;VLOOKUP($D$170,$AD$9:$AN$20,8,FALSE)&amp;""""&amp;"#"&amp;$D$170&amp;"="&amp;""""&amp;INDEX($E$171:$G$177,MATCH("●",INDEX($H$171:$AQ$177,,MATCH($D226,$71:$71,0)-7),0),1)&amp;""""&amp;"#g'"&amp;" ${CONFIG_DIR}db_data_config.txt; export "&amp;$D$170&amp;"="&amp;""""&amp;INDEX($E$171:$G$177,MATCH("●",INDEX($H$171:$AQ$177,,MATCH($D226,$71:$71,0)-7),0),1)&amp;""";")</f>
        <v>sed -i '' 's#MULTIBYTE_STRING="あ"#MULTIBYTE_STRING="なし"#g' ${CONFIG_DIR}db_data_config.txt; export MULTIBYTE_STRING="なし";</v>
      </c>
      <c r="BQ226" s="5" t="str">
        <f>IF(INDEX($E$171:$G$177,MATCH("●",INDEX($H$171:$AQ$177,,MATCH($D226,$71:$71,0)-7),0),1)=VLOOKUP($D$170,$AD$9:$AN$20,8,FALSE),"","sed -i "&amp;IF($AK$200="MacOS","'' ","")&amp;"'s#"&amp;$D$170&amp;"="""&amp;INDEX($E$171:$G$177,MATCH("●",INDEX($H$171:$AQ$177,,MATCH($D226,$71:$71,0)-7),0),1)&amp;""""&amp;"#"&amp;$D$170&amp;"="&amp;""""&amp;VLOOKUP($D$170,$AD$9:$AN$20,8,FALSE)&amp;""""&amp;"#g'"&amp;"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's#MULTIBYTE_STRING="なし"#MULTIBYTE_STRING="あ"#g' ${CONFIG_DIR}db_data_config.txt; export MULTIBYTE_STRING="あ";</v>
      </c>
      <c r="BR226" s="5" t="s">
        <v>868</v>
      </c>
    </row>
    <row r="227" spans="4:70" ht="18" customHeight="1">
      <c r="D227" s="166">
        <f t="shared" si="1"/>
        <v>24</v>
      </c>
      <c r="E227" s="167"/>
      <c r="F227" s="167"/>
      <c r="G227" s="168"/>
      <c r="H227" s="46" t="str">
        <f t="shared" ca="1" si="2"/>
        <v>clear;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SUBSTITUTE(INDEX($H$179:$AQ$179, , MATCH($D227, $71:$71, 0)-7),"-","")</f>
        <v>異常</v>
      </c>
      <c r="AF227" s="117"/>
      <c r="AG227" s="118"/>
      <c r="AH227" s="171" t="s">
        <v>897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SUBSTITUTE(TEXT(INDEX($H$182:$AQ$182,1,$D227),"000000"),"-","")</f>
        <v>220141</v>
      </c>
      <c r="AV227" s="5" t="str">
        <f>IF(VLOOKUP($D$76,$AD$9:$AN$20,8,FALSE)=INDEX($E$77:$G$81,MATCH("●",INDEX($H$77:$AQ$81,,MATCH($D227,$71:$71,0)-7),0),1),"","sed -i "&amp;IF($AK$200="MacOS","'' ","")&amp;"'s#"&amp;$D$76&amp;"="""&amp;VLOOKUP($D$76,$AD$9:$AN$20,8,FALSE)&amp;""""&amp;"#"&amp;$D$76&amp;"="&amp;""""&amp;INDEX($E$77:$G$81,MATCH("●",INDEX($H$77:$AQ$81,,MATCH($D227,$71:$71,0)-7),0),1)&amp;""""&amp;"#g'"&amp;" ${CONFIG_DIR}db_data_config.txt; export "&amp;$D$76&amp;"="&amp;""""&amp;INDEX($E$77:$G$81,MATCH("●",INDEX($H$77:$AQ$81,,MATCH($D227,$71:$71,0)-7),0),1)&amp;""";")</f>
        <v/>
      </c>
      <c r="AW227" s="5" t="str">
        <f>IF(INDEX($E$77:$G$81,MATCH("●",INDEX($H$77:$AQ$81,,MATCH($D227,$71:$71,0)-7),0),1)=VLOOKUP($D$76,$AD$9:$AN$20,8,FALSE),"","sed -i "&amp;IF($AK$200="MacOS","'' ","")&amp;"'s#"&amp;$D$76&amp;"="""&amp;INDEX($E$77:$G$81,MATCH("●",INDEX($H$77:$AQ$81,,MATCH($D227,$71:$71,0)-7),0),1)&amp;""""&amp;"#"&amp;$D$76&amp;"="&amp;""""&amp;VLOOKUP($D$76,$AD$9:$AN$20,8,FALSE)&amp;""""&amp;"#g'"&amp;"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7" s="5" t="str">
        <f>IF(VLOOKUP($D$82,$AD$9:$AN$20,8,FALSE)=INDEX($E$83:$G$94,MATCH("●",INDEX($H$83:$AQ$94,,MATCH($D227,$71:$71,0)-7),0),1),"","sed -i "&amp;IF($AK$200="MacOS","'' ","")&amp;"'s#"&amp;$D$82&amp;"="""&amp;VLOOKUP($D$82,$AD$9:$AN$20,8,FALSE)&amp;""""&amp;"#"&amp;$D$82&amp;"="&amp;""""&amp;INDEX($E$83:$G$94,MATCH("●",INDEX($H$83:$AQ$94,,MATCH($D227,$71:$71,0)-7),0),1)&amp;""""&amp;"#g'"&amp;" ${CONFIG_DIR}db_data_config.txt; export "&amp;$D$82&amp;"="&amp;""""&amp;INDEX($E$83:$G$94,MATCH("●",INDEX($H$83:$AQ$94,,MATCH($D227,$71:$71,0)-7),0),1)&amp;""";")</f>
        <v/>
      </c>
      <c r="AY227" s="5" t="str">
        <f>IF(INDEX($E$83:$G$94,MATCH("●",INDEX($H$83:$AQ$94,,MATCH($D227,$71:$71,0)-7),0),1)=VLOOKUP($D$82,$AD$9:$AN$20,8,FALSE),"","sed -i "&amp;IF($AK$200="MacOS","'' ","")&amp;"'s#"&amp;$D$82&amp;"="""&amp;INDEX($E$83:$G$94,MATCH("●",INDEX($H$83:$AQ$94,,MATCH($D227,$71:$71,0)-7),0),1)&amp;""""&amp;"#"&amp;$D$82&amp;"="&amp;""""&amp;VLOOKUP($D$82,$AD$9:$AN$20,8,FALSE)&amp;""""&amp;"#g'"&amp;"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7" s="5" t="str">
        <f>IF(VLOOKUP($D$95,$AD$9:$AN$20,8,FALSE)=INDEX($E$96:$G$122,MATCH("●",INDEX($H$96:$AQ$122,,MATCH($D227,$71:$71,0)-7),0),1),"","sed -i "&amp;IF($AK$200="MacOS","'' ","")&amp;"'s#"&amp;$D$95&amp;"="""&amp;VLOOKUP($D$95,$AD$9:$AN$20,8,FALSE)&amp;""""&amp;"#"&amp;$D$95&amp;"="&amp;""""&amp;INDEX($E$96:$G$122,MATCH("●",INDEX($H$96:$AQ$122,,MATCH($D227,$71:$71,0)-7),0),1)&amp;""""&amp;"#g'"&amp;" ${CONFIG_DIR}db_data_config.txt; export "&amp;$D$95&amp;"="&amp;""""&amp;INDEX($E$96:$G$122,MATCH("●",INDEX($H$96:$AQ$122,,MATCH($D227,$71:$71,0)-7),0),1)&amp;""";")</f>
        <v/>
      </c>
      <c r="BA227" s="5" t="str">
        <f>IF(INDEX($E$96:$G$122,MATCH("●",INDEX($H$96:$AQ$122,,MATCH($D227,$71:$71,0)-7),0),1)=VLOOKUP($D$95,$AD$9:$AN$20,8,FALSE),"","sed -i "&amp;IF($AK$200="MacOS","'' ","")&amp;"'s#"&amp;$D$95&amp;"="""&amp;INDEX($E$96:$G$122,MATCH("●",INDEX($H$96:$AQ$122,,MATCH($D227,$71:$71,0)-7),0),1)&amp;""""&amp;"#"&amp;$D$95&amp;"="&amp;""""&amp;VLOOKUP($D$95,$AD$9:$AN$20,8,FALSE)&amp;""""&amp;"#g'"&amp;"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7" s="5" t="str">
        <f>IF(VLOOKUP($D$123,$AD$9:$AN$20,8,FALSE)=INDEX($E$124:$G$134,MATCH("●",INDEX($H$124:$AQ$134,,MATCH($D227,$71:$71,0)-7),0),1),"","sed -i "&amp;IF($AK$200="MacOS","'' ","")&amp;"'s#"&amp;$D$123&amp;"="""&amp;VLOOKUP($D$123,$AD$9:$AN$20,8,FALSE)&amp;""""&amp;"#"&amp;$D$123&amp;"="&amp;""""&amp;INDEX($E$124:$G$134,MATCH("●",INDEX($H$124:$AQ$134,,MATCH($D227,$71:$71,0)-7),0),1)&amp;""""&amp;"#g'"&amp;" ${CONFIG_DIR}db_data_config.txt; export "&amp;$D$123&amp;"="&amp;""""&amp;INDEX($E$124:$G$134,MATCH("●",INDEX($H$124:$AQ$134,,MATCH($D227,$71:$71,0)-7),0),1)&amp;""";")</f>
        <v/>
      </c>
      <c r="BC227" s="5" t="str">
        <f>IF(INDEX($E$124:$G$134,MATCH("●",INDEX($H$124:$AQ$134,,MATCH($D227,$71:$71,0)-7),0),1)=VLOOKUP($D$123,$AD$9:$AN$20,8,FALSE),"","sed -i "&amp;IF($AK$200="MacOS","'' ","")&amp;"'s#"&amp;$D$123&amp;"="""&amp;INDEX($E$124:$G$134,MATCH("●",INDEX($H$124:$AQ$134,,MATCH($D227,$71:$71,0)-7),0),1)&amp;""""&amp;"#"&amp;$D$123&amp;"="&amp;""""&amp;VLOOKUP($D$123,$AD$9:$AN$20,8,FALSE)&amp;""""&amp;"#g'"&amp;"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7" s="5" t="str">
        <f>IF(VLOOKUP($D$141,$AD$9:$AN$20,8,FALSE)=INDEX($E$142:$G$146,MATCH("●",INDEX($H$142:$AQ$146,,MATCH($D227,$71:$71,0)-7),0),1),"","sed -i "&amp;IF($AK$200="MacOS","'' ","")&amp;"'s#"&amp;$D$141&amp;"="""&amp;VLOOKUP($D$141,$AD$9:$AN$20,8,FALSE)&amp;""""&amp;"#"&amp;$D$141&amp;"="&amp;""""&amp;INDEX($E$142:$G$146,MATCH("●",INDEX($H$142:$AQ$146,,MATCH($D227,$71:$71,0)-7),0),1)&amp;""""&amp;"#g'"&amp;" ${CONFIG_DIR}db_data_config.txt; export "&amp;$D$141&amp;"="&amp;""""&amp;INDEX($E$142:$G$146,MATCH("●",INDEX($H$142:$AQ$146,,MATCH($D227,$71:$71,0)-7),0),1)&amp;""";")</f>
        <v/>
      </c>
      <c r="BE227" s="5" t="str">
        <f>IF(INDEX($E$142:$G$146,MATCH("●",INDEX($H$142:$AQ$146,,MATCH($D227,$71:$71,0)-7),0),1)=VLOOKUP($D$141,$AD$9:$AN$20,8,FALSE),"","sed -i "&amp;IF($AK$200="MacOS","'' ","")&amp;"'s#"&amp;$D$141&amp;"="""&amp;INDEX($E$142:$G$146,MATCH("●",INDEX($H$142:$AQ$146,,MATCH($D227,$71:$71,0)-7),0),1)&amp;""""&amp;"#"&amp;$D$141&amp;"="&amp;""""&amp;VLOOKUP($D$141,$AD$9:$AN$20,8,FALSE)&amp;""""&amp;"#g'"&amp;"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7" s="5" t="str">
        <f>IF(VLOOKUP($D$147,$AD$9:$AN$20,8,FALSE)=INDEX($E$148:$G$151,MATCH("●",INDEX($H$148:$AQ$151,,MATCH($D227,$71:$71,0)-7),0),1),"","sed -i "&amp;IF($AK$200="MacOS","'' ","")&amp;"'s#"&amp;$D$147&amp;"="""&amp;VLOOKUP($D$147,$AD$9:$AN$20,8,FALSE)&amp;""""&amp;"#"&amp;$D$147&amp;"="&amp;""""&amp;INDEX($E$148:$G$151,MATCH("●",INDEX($H$148:$AQ$151,,MATCH($D227,$71:$71,0)-7),0),1)&amp;""""&amp;"#g'"&amp;" ${CONFIG_DIR}db_data_config.txt; export "&amp;$D$147&amp;"="&amp;""""&amp;INDEX($E$148:$G$151,MATCH("●",INDEX($H$148:$AQ$151,,MATCH($D227,$71:$71,0)-7),0),1)&amp;""";")</f>
        <v/>
      </c>
      <c r="BG227" s="5" t="str">
        <f>IF(INDEX($E$148:$G$151,MATCH("●",INDEX($H$148:$AQ$151,,MATCH($D227,$71:$71,0)-7),0),1)=VLOOKUP($D$147,$AD$9:$AN$20,8,FALSE),"","sed -i "&amp;IF($AK$200="MacOS","'' ","")&amp;"'s#"&amp;$D$147&amp;"="""&amp;INDEX($E$148:$G$151,MATCH("●",INDEX($H$148:$AQ$151,,MATCH($D227,$71:$71,0)-7),0),1)&amp;""""&amp;"#"&amp;$D$147&amp;"="&amp;""""&amp;VLOOKUP($D$147,$AD$9:$AN$20,8,FALSE)&amp;""""&amp;"#g'"&amp;"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7" s="5" t="str">
        <f>IF(VLOOKUP($D$152,$AD$9:$AN$20,8,FALSE)=INDEX($E$153:$G$155,MATCH("●",INDEX($H$153:$AQ$155,,MATCH($D227,$71:$71,0)-7),0),1),"","sed -i "&amp;IF($AK$200="MacOS","'' ","")&amp;"'s#"&amp;$D$152&amp;"="""&amp;VLOOKUP($D$152,$AD$9:$AN$20,8,FALSE)&amp;""""&amp;"#"&amp;$D$152&amp;"="&amp;""""&amp;INDEX($E$153:$G$155,MATCH("●",INDEX($H$153:$AQ$155,,MATCH($D227,$71:$71,0)-7),0),1)&amp;""""&amp;"#g'"&amp;" ${CONFIG_DIR}db_data_config.txt; export "&amp;$D$152&amp;"="&amp;""""&amp;INDEX($E$153:$G$155,MATCH("●",INDEX($H$153:$AQ$155,,MATCH($D227,$71:$71,0)-7),0),1)&amp;""";")</f>
        <v/>
      </c>
      <c r="BI227" s="5" t="str">
        <f>IF(INDEX($E$153:$G$155,MATCH("●",INDEX($H$153:$AQ$155,,MATCH($D227,$71:$71,0)-7),0),1)=VLOOKUP($D$152,$AD$9:$AN$20,8,FALSE),"","sed -i "&amp;IF($AK$200="MacOS","'' ","")&amp;"'s#"&amp;$D$152&amp;"="""&amp;INDEX($E$153:$G$155,MATCH("●",INDEX($H$153:$AQ$155,,MATCH($D227,$71:$71,0)-7),0),1)&amp;""""&amp;"#"&amp;$D$152&amp;"="&amp;""""&amp;VLOOKUP($D$152,$AD$9:$AN$20,8,FALSE)&amp;""""&amp;"#g'"&amp;"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7" s="5" t="str">
        <f>IF(VLOOKUP($D$156,$AD$9:$AN$20,8,FALSE)=INDEX($E$157:$G$160,MATCH("●",INDEX($H$157:$AQ$160,,MATCH($D227,$71:$71,0)-7),0),1),"","sed -i "&amp;IF($AK$200="MacOS","'' ","")&amp;"'s#"&amp;$D$156&amp;"="""&amp;VLOOKUP($D$156,$AD$9:$AN$20,8,FALSE)&amp;""""&amp;"#"&amp;$D$156&amp;"="&amp;""""&amp;INDEX($E$157:$G$160,MATCH("●",INDEX($H$157:$AQ$160,,MATCH($D227,$71:$71,0)-7),0),1)&amp;""""&amp;"#g'"&amp;" ${CONFIG_DIR}db_data_config.txt; export "&amp;$D$156&amp;"="&amp;""""&amp;INDEX($E$157:$G$160,MATCH("●",INDEX($H$157:$AQ$160,,MATCH($D227,$71:$71,0)-7),0),1)&amp;""";")</f>
        <v/>
      </c>
      <c r="BK227" s="5" t="str">
        <f>IF(INDEX($E$157:$G$160,MATCH("●",INDEX($H$157:$AQ$160,,MATCH($D227,$71:$71,0)-7),0),1)=VLOOKUP($D$156,$AD$9:$AN$20,8,FALSE),"","sed -i "&amp;IF($AK$200="MacOS","'' ","")&amp;"'s#"&amp;$D$156&amp;"="""&amp;INDEX($E$157:$G$160,MATCH("●",INDEX($H$157:$AQ$160,,MATCH($D227,$71:$71,0)-7),0),1)&amp;""""&amp;"#"&amp;$D$156&amp;"="&amp;""""&amp;VLOOKUP($D$156,$AD$9:$AN$20,8,FALSE)&amp;""""&amp;"#g'"&amp;"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7" s="5" t="str">
        <f>IF(VLOOKUP($D$161,$AD$9:$AN$20,8,FALSE)=INDEX($E$162:$G$164,MATCH("●",INDEX($H$162:$AQ$164,,MATCH($D227,$71:$71,0)-7),0),1),"","sed -i "&amp;IF($AK$200="MacOS","'' ","")&amp;"'s#"&amp;$D$161&amp;"="""&amp;VLOOKUP($D$161,$AD$9:$AN$20,8,FALSE)&amp;""""&amp;"#"&amp;$D$161&amp;"="&amp;""""&amp;INDEX($E$162:$G$164,MATCH("●",INDEX($H$162:$AQ$164,,MATCH($D227,$71:$71,0)-7),0),1)&amp;""""&amp;"#g'"&amp;" ${CONFIG_DIR}db_data_config.txt; export "&amp;$D$161&amp;"="&amp;""""&amp;INDEX($E$162:$G$164,MATCH("●",INDEX($H$162:$AQ$164,,MATCH($D227,$71:$71,0)-7),0),1)&amp;""";")</f>
        <v/>
      </c>
      <c r="BM227" s="5" t="str">
        <f>IF(INDEX($E$162:$G$164,MATCH("●",INDEX($H$162:$AQ$164,,MATCH($D227,$71:$71,0)-7),0),1)=VLOOKUP($D$161,$AD$9:$AN$20,8,FALSE),"","sed -i "&amp;IF($AK$200="MacOS","'' ","")&amp;"'s#"&amp;$D$161&amp;"="""&amp;INDEX($E$162:$G$164,MATCH("●",INDEX($H$162:$AQ$164,,MATCH($D227,$71:$71,0)-7),0),1)&amp;""""&amp;"#"&amp;$D$161&amp;"="&amp;""""&amp;VLOOKUP($D$161,$AD$9:$AN$20,8,FALSE)&amp;""""&amp;"#g'"&amp;"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7" s="5" t="str">
        <f>IF(VLOOKUP($D$165,$AD$9:$AN$20,8,FALSE)=INDEX($E$166:$G$169,MATCH("●",INDEX($H$166:$AQ$169,,MATCH($D227,$71:$71,0)-7),0),1),"","sed -i "&amp;IF($AK$200="MacOS","'' ","")&amp;"'s#"&amp;$D$165&amp;"="""&amp;VLOOKUP($D$165,$AD$9:$AN$20,8,FALSE)&amp;""""&amp;"#"&amp;$D$165&amp;"="&amp;""""&amp;INDEX($E$166:$G$169,MATCH("●",INDEX($H$166:$AQ$169,,MATCH($D227,$71:$71,0)-7),0),1)&amp;""""&amp;"#g'"&amp;" ${CONFIG_DIR}db_data_config.txt; export "&amp;$D$165&amp;"="&amp;""""&amp;INDEX($E$166:$G$169,MATCH("●",INDEX($H$166:$AQ$169,,MATCH($D227,$71:$71,0)-7),0),1)&amp;""";")</f>
        <v/>
      </c>
      <c r="BO227" s="5" t="str">
        <f>IF(INDEX($E$166:$G$169,MATCH("●",INDEX($H$166:$AQ$169,,MATCH($D227,$71:$71,0)-7),0),1)=VLOOKUP($D$165,$AD$9:$AN$20,8,FALSE),"","sed -i "&amp;IF($AK$200="MacOS","'' ","")&amp;"'s#"&amp;$D$165&amp;"="""&amp;INDEX($E$166:$G$169,MATCH("●",INDEX($H$166:$AQ$169,,MATCH($D227,$71:$71,0)-7),0),1)&amp;""""&amp;"#"&amp;$D$165&amp;"="&amp;""""&amp;VLOOKUP($D$165,$AD$9:$AN$20,8,FALSE)&amp;""""&amp;"#g'"&amp;"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7" s="5" t="str">
        <f>IF(VLOOKUP($D$170,$AD$9:$AN$20,8,FALSE)=INDEX($E$171:$G$177,MATCH("●",INDEX($H$171:$AQ$177,,MATCH($D227,$71:$71,0)-7),0),1),"","sed -i "&amp;IF($AK$200="MacOS","'' ","")&amp;"'s#"&amp;$D$170&amp;"="""&amp;VLOOKUP($D$170,$AD$9:$AN$20,8,FALSE)&amp;""""&amp;"#"&amp;$D$170&amp;"="&amp;""""&amp;INDEX($E$171:$G$177,MATCH("●",INDEX($H$171:$AQ$177,,MATCH($D227,$71:$71,0)-7),0),1)&amp;""""&amp;"#g'"&amp;" ${CONFIG_DIR}db_data_config.txt; export "&amp;$D$170&amp;"="&amp;""""&amp;INDEX($E$171:$G$177,MATCH("●",INDEX($H$171:$AQ$177,,MATCH($D227,$71:$71,0)-7),0),1)&amp;""";")</f>
        <v>sed -i '' 's#MULTIBYTE_STRING="あ"#MULTIBYTE_STRING="あA"#g' ${CONFIG_DIR}db_data_config.txt; export MULTIBYTE_STRING="あA";</v>
      </c>
      <c r="BQ227" s="5" t="str">
        <f>IF(INDEX($E$171:$G$177,MATCH("●",INDEX($H$171:$AQ$177,,MATCH($D227,$71:$71,0)-7),0),1)=VLOOKUP($D$170,$AD$9:$AN$20,8,FALSE),"","sed -i "&amp;IF($AK$200="MacOS","'' ","")&amp;"'s#"&amp;$D$170&amp;"="""&amp;INDEX($E$171:$G$177,MATCH("●",INDEX($H$171:$AQ$177,,MATCH($D227,$71:$71,0)-7),0),1)&amp;""""&amp;"#"&amp;$D$170&amp;"="&amp;""""&amp;VLOOKUP($D$170,$AD$9:$AN$20,8,FALSE)&amp;""""&amp;"#g'"&amp;"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's#MULTIBYTE_STRING="あA"#MULTIBYTE_STRING="あ"#g' ${CONFIG_DIR}db_data_config.txt; export MULTIBYTE_STRING="あ";</v>
      </c>
      <c r="BR227" s="5" t="s">
        <v>868</v>
      </c>
    </row>
    <row r="228" spans="4:70" ht="18" customHeight="1">
      <c r="D228" s="166">
        <f t="shared" si="1"/>
        <v>25</v>
      </c>
      <c r="E228" s="167"/>
      <c r="F228" s="167"/>
      <c r="G228" s="168"/>
      <c r="H228" s="46" t="str">
        <f t="shared" ca="1" si="2"/>
        <v>clear;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SUBSTITUTE(INDEX($H$179:$AQ$179, , MATCH($D228, $71:$71, 0)-7),"-","")</f>
        <v>正常</v>
      </c>
      <c r="AF228" s="117"/>
      <c r="AG228" s="118"/>
      <c r="AH228" s="171" t="s">
        <v>892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SUBSTITUTE(TEXT(INDEX($H$182:$AQ$182,1,$D228),"000000"),"-","")</f>
        <v>220001</v>
      </c>
      <c r="AV228" s="5" t="str">
        <f>IF(VLOOKUP($D$76,$AD$9:$AN$20,8,FALSE)=INDEX($E$77:$G$81,MATCH("●",INDEX($H$77:$AQ$81,,MATCH($D228,$71:$71,0)-7),0),1),"","sed -i "&amp;IF($AK$200="MacOS","'' ","")&amp;"'s#"&amp;$D$76&amp;"="""&amp;VLOOKUP($D$76,$AD$9:$AN$20,8,FALSE)&amp;""""&amp;"#"&amp;$D$76&amp;"="&amp;""""&amp;INDEX($E$77:$G$81,MATCH("●",INDEX($H$77:$AQ$81,,MATCH($D228,$71:$71,0)-7),0),1)&amp;""""&amp;"#g'"&amp;" ${CONFIG_DIR}db_data_config.txt; export "&amp;$D$76&amp;"="&amp;""""&amp;INDEX($E$77:$G$81,MATCH("●",INDEX($H$77:$AQ$81,,MATCH($D228,$71:$71,0)-7),0),1)&amp;""";")</f>
        <v/>
      </c>
      <c r="AW228" s="5" t="str">
        <f>IF(INDEX($E$77:$G$81,MATCH("●",INDEX($H$77:$AQ$81,,MATCH($D228,$71:$71,0)-7),0),1)=VLOOKUP($D$76,$AD$9:$AN$20,8,FALSE),"","sed -i "&amp;IF($AK$200="MacOS","'' ","")&amp;"'s#"&amp;$D$76&amp;"="""&amp;INDEX($E$77:$G$81,MATCH("●",INDEX($H$77:$AQ$81,,MATCH($D228,$71:$71,0)-7),0),1)&amp;""""&amp;"#"&amp;$D$76&amp;"="&amp;""""&amp;VLOOKUP($D$76,$AD$9:$AN$20,8,FALSE)&amp;""""&amp;"#g'"&amp;"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8" s="5" t="str">
        <f>IF(VLOOKUP($D$82,$AD$9:$AN$20,8,FALSE)=INDEX($E$83:$G$94,MATCH("●",INDEX($H$83:$AQ$94,,MATCH($D228,$71:$71,0)-7),0),1),"","sed -i "&amp;IF($AK$200="MacOS","'' ","")&amp;"'s#"&amp;$D$82&amp;"="""&amp;VLOOKUP($D$82,$AD$9:$AN$20,8,FALSE)&amp;""""&amp;"#"&amp;$D$82&amp;"="&amp;""""&amp;INDEX($E$83:$G$94,MATCH("●",INDEX($H$83:$AQ$94,,MATCH($D228,$71:$71,0)-7),0),1)&amp;""""&amp;"#g'"&amp;" ${CONFIG_DIR}db_data_config.txt; export "&amp;$D$82&amp;"="&amp;""""&amp;INDEX($E$83:$G$94,MATCH("●",INDEX($H$83:$AQ$94,,MATCH($D228,$71:$71,0)-7),0),1)&amp;""";")</f>
        <v/>
      </c>
      <c r="AY228" s="5" t="str">
        <f>IF(INDEX($E$83:$G$94,MATCH("●",INDEX($H$83:$AQ$94,,MATCH($D228,$71:$71,0)-7),0),1)=VLOOKUP($D$82,$AD$9:$AN$20,8,FALSE),"","sed -i "&amp;IF($AK$200="MacOS","'' ","")&amp;"'s#"&amp;$D$82&amp;"="""&amp;INDEX($E$83:$G$94,MATCH("●",INDEX($H$83:$AQ$94,,MATCH($D228,$71:$71,0)-7),0),1)&amp;""""&amp;"#"&amp;$D$82&amp;"="&amp;""""&amp;VLOOKUP($D$82,$AD$9:$AN$20,8,FALSE)&amp;""""&amp;"#g'"&amp;"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8" s="5" t="str">
        <f>IF(VLOOKUP($D$95,$AD$9:$AN$20,8,FALSE)=INDEX($E$96:$G$122,MATCH("●",INDEX($H$96:$AQ$122,,MATCH($D228,$71:$71,0)-7),0),1),"","sed -i "&amp;IF($AK$200="MacOS","'' ","")&amp;"'s#"&amp;$D$95&amp;"="""&amp;VLOOKUP($D$95,$AD$9:$AN$20,8,FALSE)&amp;""""&amp;"#"&amp;$D$95&amp;"="&amp;""""&amp;INDEX($E$96:$G$122,MATCH("●",INDEX($H$96:$AQ$122,,MATCH($D228,$71:$71,0)-7),0),1)&amp;""""&amp;"#g'"&amp;" ${CONFIG_DIR}db_data_config.txt; export "&amp;$D$95&amp;"="&amp;""""&amp;INDEX($E$96:$G$122,MATCH("●",INDEX($H$96:$AQ$122,,MATCH($D228,$71:$71,0)-7),0),1)&amp;""";")</f>
        <v/>
      </c>
      <c r="BA228" s="5" t="str">
        <f>IF(INDEX($E$96:$G$122,MATCH("●",INDEX($H$96:$AQ$122,,MATCH($D228,$71:$71,0)-7),0),1)=VLOOKUP($D$95,$AD$9:$AN$20,8,FALSE),"","sed -i "&amp;IF($AK$200="MacOS","'' ","")&amp;"'s#"&amp;$D$95&amp;"="""&amp;INDEX($E$96:$G$122,MATCH("●",INDEX($H$96:$AQ$122,,MATCH($D228,$71:$71,0)-7),0),1)&amp;""""&amp;"#"&amp;$D$95&amp;"="&amp;""""&amp;VLOOKUP($D$95,$AD$9:$AN$20,8,FALSE)&amp;""""&amp;"#g'"&amp;"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8" s="5" t="str">
        <f>IF(VLOOKUP($D$123,$AD$9:$AN$20,8,FALSE)=INDEX($E$124:$G$134,MATCH("●",INDEX($H$124:$AQ$134,,MATCH($D228,$71:$71,0)-7),0),1),"","sed -i "&amp;IF($AK$200="MacOS","'' ","")&amp;"'s#"&amp;$D$123&amp;"="""&amp;VLOOKUP($D$123,$AD$9:$AN$20,8,FALSE)&amp;""""&amp;"#"&amp;$D$123&amp;"="&amp;""""&amp;INDEX($E$124:$G$134,MATCH("●",INDEX($H$124:$AQ$134,,MATCH($D228,$71:$71,0)-7),0),1)&amp;""""&amp;"#g'"&amp;" ${CONFIG_DIR}db_data_config.txt; export "&amp;$D$123&amp;"="&amp;""""&amp;INDEX($E$124:$G$134,MATCH("●",INDEX($H$124:$AQ$134,,MATCH($D228,$71:$71,0)-7),0),1)&amp;""";")</f>
        <v/>
      </c>
      <c r="BC228" s="5" t="str">
        <f>IF(INDEX($E$124:$G$134,MATCH("●",INDEX($H$124:$AQ$134,,MATCH($D228,$71:$71,0)-7),0),1)=VLOOKUP($D$123,$AD$9:$AN$20,8,FALSE),"","sed -i "&amp;IF($AK$200="MacOS","'' ","")&amp;"'s#"&amp;$D$123&amp;"="""&amp;INDEX($E$124:$G$134,MATCH("●",INDEX($H$124:$AQ$134,,MATCH($D228,$71:$71,0)-7),0),1)&amp;""""&amp;"#"&amp;$D$123&amp;"="&amp;""""&amp;VLOOKUP($D$123,$AD$9:$AN$20,8,FALSE)&amp;""""&amp;"#g'"&amp;"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8" s="5" t="str">
        <f>IF(VLOOKUP($D$141,$AD$9:$AN$20,8,FALSE)=INDEX($E$142:$G$146,MATCH("●",INDEX($H$142:$AQ$146,,MATCH($D228,$71:$71,0)-7),0),1),"","sed -i "&amp;IF($AK$200="MacOS","'' ","")&amp;"'s#"&amp;$D$141&amp;"="""&amp;VLOOKUP($D$141,$AD$9:$AN$20,8,FALSE)&amp;""""&amp;"#"&amp;$D$141&amp;"="&amp;""""&amp;INDEX($E$142:$G$146,MATCH("●",INDEX($H$142:$AQ$146,,MATCH($D228,$71:$71,0)-7),0),1)&amp;""""&amp;"#g'"&amp;" ${CONFIG_DIR}db_data_config.txt; export "&amp;$D$141&amp;"="&amp;""""&amp;INDEX($E$142:$G$146,MATCH("●",INDEX($H$142:$AQ$146,,MATCH($D228,$71:$71,0)-7),0),1)&amp;""";")</f>
        <v/>
      </c>
      <c r="BE228" s="5" t="str">
        <f>IF(INDEX($E$142:$G$146,MATCH("●",INDEX($H$142:$AQ$146,,MATCH($D228,$71:$71,0)-7),0),1)=VLOOKUP($D$141,$AD$9:$AN$20,8,FALSE),"","sed -i "&amp;IF($AK$200="MacOS","'' ","")&amp;"'s#"&amp;$D$141&amp;"="""&amp;INDEX($E$142:$G$146,MATCH("●",INDEX($H$142:$AQ$146,,MATCH($D228,$71:$71,0)-7),0),1)&amp;""""&amp;"#"&amp;$D$141&amp;"="&amp;""""&amp;VLOOKUP($D$141,$AD$9:$AN$20,8,FALSE)&amp;""""&amp;"#g'"&amp;"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8" s="5" t="str">
        <f>IF(VLOOKUP($D$147,$AD$9:$AN$20,8,FALSE)=INDEX($E$148:$G$151,MATCH("●",INDEX($H$148:$AQ$151,,MATCH($D228,$71:$71,0)-7),0),1),"","sed -i "&amp;IF($AK$200="MacOS","'' ","")&amp;"'s#"&amp;$D$147&amp;"="""&amp;VLOOKUP($D$147,$AD$9:$AN$20,8,FALSE)&amp;""""&amp;"#"&amp;$D$147&amp;"="&amp;""""&amp;INDEX($E$148:$G$151,MATCH("●",INDEX($H$148:$AQ$151,,MATCH($D228,$71:$71,0)-7),0),1)&amp;""""&amp;"#g'"&amp;" ${CONFIG_DIR}db_data_config.txt; export "&amp;$D$147&amp;"="&amp;""""&amp;INDEX($E$148:$G$151,MATCH("●",INDEX($H$148:$AQ$151,,MATCH($D228,$71:$71,0)-7),0),1)&amp;""";")</f>
        <v/>
      </c>
      <c r="BG228" s="5" t="str">
        <f>IF(INDEX($E$148:$G$151,MATCH("●",INDEX($H$148:$AQ$151,,MATCH($D228,$71:$71,0)-7),0),1)=VLOOKUP($D$147,$AD$9:$AN$20,8,FALSE),"","sed -i "&amp;IF($AK$200="MacOS","'' ","")&amp;"'s#"&amp;$D$147&amp;"="""&amp;INDEX($E$148:$G$151,MATCH("●",INDEX($H$148:$AQ$151,,MATCH($D228,$71:$71,0)-7),0),1)&amp;""""&amp;"#"&amp;$D$147&amp;"="&amp;""""&amp;VLOOKUP($D$147,$AD$9:$AN$20,8,FALSE)&amp;""""&amp;"#g'"&amp;"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8" s="5" t="str">
        <f>IF(VLOOKUP($D$152,$AD$9:$AN$20,8,FALSE)=INDEX($E$153:$G$155,MATCH("●",INDEX($H$153:$AQ$155,,MATCH($D228,$71:$71,0)-7),0),1),"","sed -i "&amp;IF($AK$200="MacOS","'' ","")&amp;"'s#"&amp;$D$152&amp;"="""&amp;VLOOKUP($D$152,$AD$9:$AN$20,8,FALSE)&amp;""""&amp;"#"&amp;$D$152&amp;"="&amp;""""&amp;INDEX($E$153:$G$155,MATCH("●",INDEX($H$153:$AQ$155,,MATCH($D228,$71:$71,0)-7),0),1)&amp;""""&amp;"#g'"&amp;" ${CONFIG_DIR}db_data_config.txt; export "&amp;$D$152&amp;"="&amp;""""&amp;INDEX($E$153:$G$155,MATCH("●",INDEX($H$153:$AQ$155,,MATCH($D228,$71:$71,0)-7),0),1)&amp;""";")</f>
        <v/>
      </c>
      <c r="BI228" s="5" t="str">
        <f>IF(INDEX($E$153:$G$155,MATCH("●",INDEX($H$153:$AQ$155,,MATCH($D228,$71:$71,0)-7),0),1)=VLOOKUP($D$152,$AD$9:$AN$20,8,FALSE),"","sed -i "&amp;IF($AK$200="MacOS","'' ","")&amp;"'s#"&amp;$D$152&amp;"="""&amp;INDEX($E$153:$G$155,MATCH("●",INDEX($H$153:$AQ$155,,MATCH($D228,$71:$71,0)-7),0),1)&amp;""""&amp;"#"&amp;$D$152&amp;"="&amp;""""&amp;VLOOKUP($D$152,$AD$9:$AN$20,8,FALSE)&amp;""""&amp;"#g'"&amp;"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8" s="5" t="str">
        <f>IF(VLOOKUP($D$156,$AD$9:$AN$20,8,FALSE)=INDEX($E$157:$G$160,MATCH("●",INDEX($H$157:$AQ$160,,MATCH($D228,$71:$71,0)-7),0),1),"","sed -i "&amp;IF($AK$200="MacOS","'' ","")&amp;"'s#"&amp;$D$156&amp;"="""&amp;VLOOKUP($D$156,$AD$9:$AN$20,8,FALSE)&amp;""""&amp;"#"&amp;$D$156&amp;"="&amp;""""&amp;INDEX($E$157:$G$160,MATCH("●",INDEX($H$157:$AQ$160,,MATCH($D228,$71:$71,0)-7),0),1)&amp;""""&amp;"#g'"&amp;" ${CONFIG_DIR}db_data_config.txt; export "&amp;$D$156&amp;"="&amp;""""&amp;INDEX($E$157:$G$160,MATCH("●",INDEX($H$157:$AQ$160,,MATCH($D228,$71:$71,0)-7),0),1)&amp;""";")</f>
        <v/>
      </c>
      <c r="BK228" s="5" t="str">
        <f>IF(INDEX($E$157:$G$160,MATCH("●",INDEX($H$157:$AQ$160,,MATCH($D228,$71:$71,0)-7),0),1)=VLOOKUP($D$156,$AD$9:$AN$20,8,FALSE),"","sed -i "&amp;IF($AK$200="MacOS","'' ","")&amp;"'s#"&amp;$D$156&amp;"="""&amp;INDEX($E$157:$G$160,MATCH("●",INDEX($H$157:$AQ$160,,MATCH($D228,$71:$71,0)-7),0),1)&amp;""""&amp;"#"&amp;$D$156&amp;"="&amp;""""&amp;VLOOKUP($D$156,$AD$9:$AN$20,8,FALSE)&amp;""""&amp;"#g'"&amp;"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8" s="5" t="str">
        <f>IF(VLOOKUP($D$161,$AD$9:$AN$20,8,FALSE)=INDEX($E$162:$G$164,MATCH("●",INDEX($H$162:$AQ$164,,MATCH($D228,$71:$71,0)-7),0),1),"","sed -i "&amp;IF($AK$200="MacOS","'' ","")&amp;"'s#"&amp;$D$161&amp;"="""&amp;VLOOKUP($D$161,$AD$9:$AN$20,8,FALSE)&amp;""""&amp;"#"&amp;$D$161&amp;"="&amp;""""&amp;INDEX($E$162:$G$164,MATCH("●",INDEX($H$162:$AQ$164,,MATCH($D228,$71:$71,0)-7),0),1)&amp;""""&amp;"#g'"&amp;" ${CONFIG_DIR}db_data_config.txt; export "&amp;$D$161&amp;"="&amp;""""&amp;INDEX($E$162:$G$164,MATCH("●",INDEX($H$162:$AQ$164,,MATCH($D228,$71:$71,0)-7),0),1)&amp;""";")</f>
        <v/>
      </c>
      <c r="BM228" s="5" t="str">
        <f>IF(INDEX($E$162:$G$164,MATCH("●",INDEX($H$162:$AQ$164,,MATCH($D228,$71:$71,0)-7),0),1)=VLOOKUP($D$161,$AD$9:$AN$20,8,FALSE),"","sed -i "&amp;IF($AK$200="MacOS","'' ","")&amp;"'s#"&amp;$D$161&amp;"="""&amp;INDEX($E$162:$G$164,MATCH("●",INDEX($H$162:$AQ$164,,MATCH($D228,$71:$71,0)-7),0),1)&amp;""""&amp;"#"&amp;$D$161&amp;"="&amp;""""&amp;VLOOKUP($D$161,$AD$9:$AN$20,8,FALSE)&amp;""""&amp;"#g'"&amp;"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8" s="5" t="str">
        <f>IF(VLOOKUP($D$165,$AD$9:$AN$20,8,FALSE)=INDEX($E$166:$G$169,MATCH("●",INDEX($H$166:$AQ$169,,MATCH($D228,$71:$71,0)-7),0),1),"","sed -i "&amp;IF($AK$200="MacOS","'' ","")&amp;"'s#"&amp;$D$165&amp;"="""&amp;VLOOKUP($D$165,$AD$9:$AN$20,8,FALSE)&amp;""""&amp;"#"&amp;$D$165&amp;"="&amp;""""&amp;INDEX($E$166:$G$169,MATCH("●",INDEX($H$166:$AQ$169,,MATCH($D228,$71:$71,0)-7),0),1)&amp;""""&amp;"#g'"&amp;" ${CONFIG_DIR}db_data_config.txt; export "&amp;$D$165&amp;"="&amp;""""&amp;INDEX($E$166:$G$169,MATCH("●",INDEX($H$166:$AQ$169,,MATCH($D228,$71:$71,0)-7),0),1)&amp;""";")</f>
        <v/>
      </c>
      <c r="BO228" s="5" t="str">
        <f>IF(INDEX($E$166:$G$169,MATCH("●",INDEX($H$166:$AQ$169,,MATCH($D228,$71:$71,0)-7),0),1)=VLOOKUP($D$165,$AD$9:$AN$20,8,FALSE),"","sed -i "&amp;IF($AK$200="MacOS","'' ","")&amp;"'s#"&amp;$D$165&amp;"="""&amp;INDEX($E$166:$G$169,MATCH("●",INDEX($H$166:$AQ$169,,MATCH($D228,$71:$71,0)-7),0),1)&amp;""""&amp;"#"&amp;$D$165&amp;"="&amp;""""&amp;VLOOKUP($D$165,$AD$9:$AN$20,8,FALSE)&amp;""""&amp;"#g'"&amp;"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8" s="5" t="str">
        <f>IF(VLOOKUP($D$170,$AD$9:$AN$20,8,FALSE)=INDEX($E$171:$G$177,MATCH("●",INDEX($H$171:$AQ$177,,MATCH($D228,$71:$71,0)-7),0),1),"","sed -i "&amp;IF($AK$200="MacOS","'' ","")&amp;"'s#"&amp;$D$170&amp;"="""&amp;VLOOKUP($D$170,$AD$9:$AN$20,8,FALSE)&amp;""""&amp;"#"&amp;$D$170&amp;"="&amp;""""&amp;INDEX($E$171:$G$177,MATCH("●",INDEX($H$171:$AQ$177,,MATCH($D228,$71:$71,0)-7),0),1)&amp;""""&amp;"#g'"&amp;" ${CONFIG_DIR}db_data_config.txt; export "&amp;$D$170&amp;"="&amp;""""&amp;INDEX($E$171:$G$177,MATCH("●",INDEX($H$171:$AQ$177,,MATCH($D228,$71:$71,0)-7),0),1)&amp;""";")</f>
        <v>sed -i '' 's#MULTIBYTE_STRING="あ"#MULTIBYTE_STRING="가"#g' ${CONFIG_DIR}db_data_config.txt; export MULTIBYTE_STRING="가";</v>
      </c>
      <c r="BQ228" s="5" t="str">
        <f>IF(INDEX($E$171:$G$177,MATCH("●",INDEX($H$171:$AQ$177,,MATCH($D228,$71:$71,0)-7),0),1)=VLOOKUP($D$170,$AD$9:$AN$20,8,FALSE),"","sed -i "&amp;IF($AK$200="MacOS","'' ","")&amp;"'s#"&amp;$D$170&amp;"="""&amp;INDEX($E$171:$G$177,MATCH("●",INDEX($H$171:$AQ$177,,MATCH($D228,$71:$71,0)-7),0),1)&amp;""""&amp;"#"&amp;$D$170&amp;"="&amp;""""&amp;VLOOKUP($D$170,$AD$9:$AN$20,8,FALSE)&amp;""""&amp;"#g'"&amp;"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's#MULTIBYTE_STRING="가"#MULTIBYTE_STRING="あ"#g' ${CONFIG_DIR}db_data_config.txt; export MULTIBYTE_STRING="あ";</v>
      </c>
      <c r="BR228" s="5" t="s">
        <v>868</v>
      </c>
    </row>
    <row r="229" spans="4:70" ht="18" customHeight="1">
      <c r="D229" s="166">
        <f t="shared" si="1"/>
        <v>26</v>
      </c>
      <c r="E229" s="167"/>
      <c r="F229" s="167"/>
      <c r="G229" s="168"/>
      <c r="H229" s="46" t="str">
        <f t="shared" ca="1" si="2"/>
        <v>clear;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SUBSTITUTE(INDEX($H$179:$AQ$179, , MATCH($D229, $71:$71, 0)-7),"-","")</f>
        <v>正常</v>
      </c>
      <c r="AF229" s="117"/>
      <c r="AG229" s="118"/>
      <c r="AH229" s="171" t="s">
        <v>893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SUBSTITUTE(TEXT(INDEX($H$182:$AQ$182,1,$D229),"000000"),"-","")</f>
        <v>220001</v>
      </c>
      <c r="AV229" s="5" t="str">
        <f>IF(VLOOKUP($D$76,$AD$9:$AN$20,8,FALSE)=INDEX($E$77:$G$81,MATCH("●",INDEX($H$77:$AQ$81,,MATCH($D229,$71:$71,0)-7),0),1),"","sed -i "&amp;IF($AK$200="MacOS","'' ","")&amp;"'s#"&amp;$D$76&amp;"="""&amp;VLOOKUP($D$76,$AD$9:$AN$20,8,FALSE)&amp;""""&amp;"#"&amp;$D$76&amp;"="&amp;""""&amp;INDEX($E$77:$G$81,MATCH("●",INDEX($H$77:$AQ$81,,MATCH($D229,$71:$71,0)-7),0),1)&amp;""""&amp;"#g'"&amp;" ${CONFIG_DIR}db_data_config.txt; export "&amp;$D$76&amp;"="&amp;""""&amp;INDEX($E$77:$G$81,MATCH("●",INDEX($H$77:$AQ$81,,MATCH($D229,$71:$71,0)-7),0),1)&amp;""";")</f>
        <v/>
      </c>
      <c r="AW229" s="5" t="str">
        <f>IF(INDEX($E$77:$G$81,MATCH("●",INDEX($H$77:$AQ$81,,MATCH($D229,$71:$71,0)-7),0),1)=VLOOKUP($D$76,$AD$9:$AN$20,8,FALSE),"","sed -i "&amp;IF($AK$200="MacOS","'' ","")&amp;"'s#"&amp;$D$76&amp;"="""&amp;INDEX($E$77:$G$81,MATCH("●",INDEX($H$77:$AQ$81,,MATCH($D229,$71:$71,0)-7),0),1)&amp;""""&amp;"#"&amp;$D$76&amp;"="&amp;""""&amp;VLOOKUP($D$76,$AD$9:$AN$20,8,FALSE)&amp;""""&amp;"#g'"&amp;"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9" s="5" t="str">
        <f>IF(VLOOKUP($D$82,$AD$9:$AN$20,8,FALSE)=INDEX($E$83:$G$94,MATCH("●",INDEX($H$83:$AQ$94,,MATCH($D229,$71:$71,0)-7),0),1),"","sed -i "&amp;IF($AK$200="MacOS","'' ","")&amp;"'s#"&amp;$D$82&amp;"="""&amp;VLOOKUP($D$82,$AD$9:$AN$20,8,FALSE)&amp;""""&amp;"#"&amp;$D$82&amp;"="&amp;""""&amp;INDEX($E$83:$G$94,MATCH("●",INDEX($H$83:$AQ$94,,MATCH($D229,$71:$71,0)-7),0),1)&amp;""""&amp;"#g'"&amp;" ${CONFIG_DIR}db_data_config.txt; export "&amp;$D$82&amp;"="&amp;""""&amp;INDEX($E$83:$G$94,MATCH("●",INDEX($H$83:$AQ$94,,MATCH($D229,$71:$71,0)-7),0),1)&amp;""";")</f>
        <v/>
      </c>
      <c r="AY229" s="5" t="str">
        <f>IF(INDEX($E$83:$G$94,MATCH("●",INDEX($H$83:$AQ$94,,MATCH($D229,$71:$71,0)-7),0),1)=VLOOKUP($D$82,$AD$9:$AN$20,8,FALSE),"","sed -i "&amp;IF($AK$200="MacOS","'' ","")&amp;"'s#"&amp;$D$82&amp;"="""&amp;INDEX($E$83:$G$94,MATCH("●",INDEX($H$83:$AQ$94,,MATCH($D229,$71:$71,0)-7),0),1)&amp;""""&amp;"#"&amp;$D$82&amp;"="&amp;""""&amp;VLOOKUP($D$82,$AD$9:$AN$20,8,FALSE)&amp;""""&amp;"#g'"&amp;"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9" s="5" t="str">
        <f>IF(VLOOKUP($D$95,$AD$9:$AN$20,8,FALSE)=INDEX($E$96:$G$122,MATCH("●",INDEX($H$96:$AQ$122,,MATCH($D229,$71:$71,0)-7),0),1),"","sed -i "&amp;IF($AK$200="MacOS","'' ","")&amp;"'s#"&amp;$D$95&amp;"="""&amp;VLOOKUP($D$95,$AD$9:$AN$20,8,FALSE)&amp;""""&amp;"#"&amp;$D$95&amp;"="&amp;""""&amp;INDEX($E$96:$G$122,MATCH("●",INDEX($H$96:$AQ$122,,MATCH($D229,$71:$71,0)-7),0),1)&amp;""""&amp;"#g'"&amp;" ${CONFIG_DIR}db_data_config.txt; export "&amp;$D$95&amp;"="&amp;""""&amp;INDEX($E$96:$G$122,MATCH("●",INDEX($H$96:$AQ$122,,MATCH($D229,$71:$71,0)-7),0),1)&amp;""";")</f>
        <v/>
      </c>
      <c r="BA229" s="5" t="str">
        <f>IF(INDEX($E$96:$G$122,MATCH("●",INDEX($H$96:$AQ$122,,MATCH($D229,$71:$71,0)-7),0),1)=VLOOKUP($D$95,$AD$9:$AN$20,8,FALSE),"","sed -i "&amp;IF($AK$200="MacOS","'' ","")&amp;"'s#"&amp;$D$95&amp;"="""&amp;INDEX($E$96:$G$122,MATCH("●",INDEX($H$96:$AQ$122,,MATCH($D229,$71:$71,0)-7),0),1)&amp;""""&amp;"#"&amp;$D$95&amp;"="&amp;""""&amp;VLOOKUP($D$95,$AD$9:$AN$20,8,FALSE)&amp;""""&amp;"#g'"&amp;"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9" s="5" t="str">
        <f>IF(VLOOKUP($D$123,$AD$9:$AN$20,8,FALSE)=INDEX($E$124:$G$134,MATCH("●",INDEX($H$124:$AQ$134,,MATCH($D229,$71:$71,0)-7),0),1),"","sed -i "&amp;IF($AK$200="MacOS","'' ","")&amp;"'s#"&amp;$D$123&amp;"="""&amp;VLOOKUP($D$123,$AD$9:$AN$20,8,FALSE)&amp;""""&amp;"#"&amp;$D$123&amp;"="&amp;""""&amp;INDEX($E$124:$G$134,MATCH("●",INDEX($H$124:$AQ$134,,MATCH($D229,$71:$71,0)-7),0),1)&amp;""""&amp;"#g'"&amp;" ${CONFIG_DIR}db_data_config.txt; export "&amp;$D$123&amp;"="&amp;""""&amp;INDEX($E$124:$G$134,MATCH("●",INDEX($H$124:$AQ$134,,MATCH($D229,$71:$71,0)-7),0),1)&amp;""";")</f>
        <v/>
      </c>
      <c r="BC229" s="5" t="str">
        <f>IF(INDEX($E$124:$G$134,MATCH("●",INDEX($H$124:$AQ$134,,MATCH($D229,$71:$71,0)-7),0),1)=VLOOKUP($D$123,$AD$9:$AN$20,8,FALSE),"","sed -i "&amp;IF($AK$200="MacOS","'' ","")&amp;"'s#"&amp;$D$123&amp;"="""&amp;INDEX($E$124:$G$134,MATCH("●",INDEX($H$124:$AQ$134,,MATCH($D229,$71:$71,0)-7),0),1)&amp;""""&amp;"#"&amp;$D$123&amp;"="&amp;""""&amp;VLOOKUP($D$123,$AD$9:$AN$20,8,FALSE)&amp;""""&amp;"#g'"&amp;"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9" s="5" t="str">
        <f>IF(VLOOKUP($D$141,$AD$9:$AN$20,8,FALSE)=INDEX($E$142:$G$146,MATCH("●",INDEX($H$142:$AQ$146,,MATCH($D229,$71:$71,0)-7),0),1),"","sed -i "&amp;IF($AK$200="MacOS","'' ","")&amp;"'s#"&amp;$D$141&amp;"="""&amp;VLOOKUP($D$141,$AD$9:$AN$20,8,FALSE)&amp;""""&amp;"#"&amp;$D$141&amp;"="&amp;""""&amp;INDEX($E$142:$G$146,MATCH("●",INDEX($H$142:$AQ$146,,MATCH($D229,$71:$71,0)-7),0),1)&amp;""""&amp;"#g'"&amp;" ${CONFIG_DIR}db_data_config.txt; export "&amp;$D$141&amp;"="&amp;""""&amp;INDEX($E$142:$G$146,MATCH("●",INDEX($H$142:$AQ$146,,MATCH($D229,$71:$71,0)-7),0),1)&amp;""";")</f>
        <v/>
      </c>
      <c r="BE229" s="5" t="str">
        <f>IF(INDEX($E$142:$G$146,MATCH("●",INDEX($H$142:$AQ$146,,MATCH($D229,$71:$71,0)-7),0),1)=VLOOKUP($D$141,$AD$9:$AN$20,8,FALSE),"","sed -i "&amp;IF($AK$200="MacOS","'' ","")&amp;"'s#"&amp;$D$141&amp;"="""&amp;INDEX($E$142:$G$146,MATCH("●",INDEX($H$142:$AQ$146,,MATCH($D229,$71:$71,0)-7),0),1)&amp;""""&amp;"#"&amp;$D$141&amp;"="&amp;""""&amp;VLOOKUP($D$141,$AD$9:$AN$20,8,FALSE)&amp;""""&amp;"#g'"&amp;"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9" s="5" t="str">
        <f>IF(VLOOKUP($D$147,$AD$9:$AN$20,8,FALSE)=INDEX($E$148:$G$151,MATCH("●",INDEX($H$148:$AQ$151,,MATCH($D229,$71:$71,0)-7),0),1),"","sed -i "&amp;IF($AK$200="MacOS","'' ","")&amp;"'s#"&amp;$D$147&amp;"="""&amp;VLOOKUP($D$147,$AD$9:$AN$20,8,FALSE)&amp;""""&amp;"#"&amp;$D$147&amp;"="&amp;""""&amp;INDEX($E$148:$G$151,MATCH("●",INDEX($H$148:$AQ$151,,MATCH($D229,$71:$71,0)-7),0),1)&amp;""""&amp;"#g'"&amp;" ${CONFIG_DIR}db_data_config.txt; export "&amp;$D$147&amp;"="&amp;""""&amp;INDEX($E$148:$G$151,MATCH("●",INDEX($H$148:$AQ$151,,MATCH($D229,$71:$71,0)-7),0),1)&amp;""";")</f>
        <v/>
      </c>
      <c r="BG229" s="5" t="str">
        <f>IF(INDEX($E$148:$G$151,MATCH("●",INDEX($H$148:$AQ$151,,MATCH($D229,$71:$71,0)-7),0),1)=VLOOKUP($D$147,$AD$9:$AN$20,8,FALSE),"","sed -i "&amp;IF($AK$200="MacOS","'' ","")&amp;"'s#"&amp;$D$147&amp;"="""&amp;INDEX($E$148:$G$151,MATCH("●",INDEX($H$148:$AQ$151,,MATCH($D229,$71:$71,0)-7),0),1)&amp;""""&amp;"#"&amp;$D$147&amp;"="&amp;""""&amp;VLOOKUP($D$147,$AD$9:$AN$20,8,FALSE)&amp;""""&amp;"#g'"&amp;"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9" s="5" t="str">
        <f>IF(VLOOKUP($D$152,$AD$9:$AN$20,8,FALSE)=INDEX($E$153:$G$155,MATCH("●",INDEX($H$153:$AQ$155,,MATCH($D229,$71:$71,0)-7),0),1),"","sed -i "&amp;IF($AK$200="MacOS","'' ","")&amp;"'s#"&amp;$D$152&amp;"="""&amp;VLOOKUP($D$152,$AD$9:$AN$20,8,FALSE)&amp;""""&amp;"#"&amp;$D$152&amp;"="&amp;""""&amp;INDEX($E$153:$G$155,MATCH("●",INDEX($H$153:$AQ$155,,MATCH($D229,$71:$71,0)-7),0),1)&amp;""""&amp;"#g'"&amp;" ${CONFIG_DIR}db_data_config.txt; export "&amp;$D$152&amp;"="&amp;""""&amp;INDEX($E$153:$G$155,MATCH("●",INDEX($H$153:$AQ$155,,MATCH($D229,$71:$71,0)-7),0),1)&amp;""";")</f>
        <v/>
      </c>
      <c r="BI229" s="5" t="str">
        <f>IF(INDEX($E$153:$G$155,MATCH("●",INDEX($H$153:$AQ$155,,MATCH($D229,$71:$71,0)-7),0),1)=VLOOKUP($D$152,$AD$9:$AN$20,8,FALSE),"","sed -i "&amp;IF($AK$200="MacOS","'' ","")&amp;"'s#"&amp;$D$152&amp;"="""&amp;INDEX($E$153:$G$155,MATCH("●",INDEX($H$153:$AQ$155,,MATCH($D229,$71:$71,0)-7),0),1)&amp;""""&amp;"#"&amp;$D$152&amp;"="&amp;""""&amp;VLOOKUP($D$152,$AD$9:$AN$20,8,FALSE)&amp;""""&amp;"#g'"&amp;"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9" s="5" t="str">
        <f>IF(VLOOKUP($D$156,$AD$9:$AN$20,8,FALSE)=INDEX($E$157:$G$160,MATCH("●",INDEX($H$157:$AQ$160,,MATCH($D229,$71:$71,0)-7),0),1),"","sed -i "&amp;IF($AK$200="MacOS","'' ","")&amp;"'s#"&amp;$D$156&amp;"="""&amp;VLOOKUP($D$156,$AD$9:$AN$20,8,FALSE)&amp;""""&amp;"#"&amp;$D$156&amp;"="&amp;""""&amp;INDEX($E$157:$G$160,MATCH("●",INDEX($H$157:$AQ$160,,MATCH($D229,$71:$71,0)-7),0),1)&amp;""""&amp;"#g'"&amp;" ${CONFIG_DIR}db_data_config.txt; export "&amp;$D$156&amp;"="&amp;""""&amp;INDEX($E$157:$G$160,MATCH("●",INDEX($H$157:$AQ$160,,MATCH($D229,$71:$71,0)-7),0),1)&amp;""";")</f>
        <v/>
      </c>
      <c r="BK229" s="5" t="str">
        <f>IF(INDEX($E$157:$G$160,MATCH("●",INDEX($H$157:$AQ$160,,MATCH($D229,$71:$71,0)-7),0),1)=VLOOKUP($D$156,$AD$9:$AN$20,8,FALSE),"","sed -i "&amp;IF($AK$200="MacOS","'' ","")&amp;"'s#"&amp;$D$156&amp;"="""&amp;INDEX($E$157:$G$160,MATCH("●",INDEX($H$157:$AQ$160,,MATCH($D229,$71:$71,0)-7),0),1)&amp;""""&amp;"#"&amp;$D$156&amp;"="&amp;""""&amp;VLOOKUP($D$156,$AD$9:$AN$20,8,FALSE)&amp;""""&amp;"#g'"&amp;"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9" s="5" t="str">
        <f>IF(VLOOKUP($D$161,$AD$9:$AN$20,8,FALSE)=INDEX($E$162:$G$164,MATCH("●",INDEX($H$162:$AQ$164,,MATCH($D229,$71:$71,0)-7),0),1),"","sed -i "&amp;IF($AK$200="MacOS","'' ","")&amp;"'s#"&amp;$D$161&amp;"="""&amp;VLOOKUP($D$161,$AD$9:$AN$20,8,FALSE)&amp;""""&amp;"#"&amp;$D$161&amp;"="&amp;""""&amp;INDEX($E$162:$G$164,MATCH("●",INDEX($H$162:$AQ$164,,MATCH($D229,$71:$71,0)-7),0),1)&amp;""""&amp;"#g'"&amp;" ${CONFIG_DIR}db_data_config.txt; export "&amp;$D$161&amp;"="&amp;""""&amp;INDEX($E$162:$G$164,MATCH("●",INDEX($H$162:$AQ$164,,MATCH($D229,$71:$71,0)-7),0),1)&amp;""";")</f>
        <v/>
      </c>
      <c r="BM229" s="5" t="str">
        <f>IF(INDEX($E$162:$G$164,MATCH("●",INDEX($H$162:$AQ$164,,MATCH($D229,$71:$71,0)-7),0),1)=VLOOKUP($D$161,$AD$9:$AN$20,8,FALSE),"","sed -i "&amp;IF($AK$200="MacOS","'' ","")&amp;"'s#"&amp;$D$161&amp;"="""&amp;INDEX($E$162:$G$164,MATCH("●",INDEX($H$162:$AQ$164,,MATCH($D229,$71:$71,0)-7),0),1)&amp;""""&amp;"#"&amp;$D$161&amp;"="&amp;""""&amp;VLOOKUP($D$161,$AD$9:$AN$20,8,FALSE)&amp;""""&amp;"#g'"&amp;"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9" s="5" t="str">
        <f>IF(VLOOKUP($D$165,$AD$9:$AN$20,8,FALSE)=INDEX($E$166:$G$169,MATCH("●",INDEX($H$166:$AQ$169,,MATCH($D229,$71:$71,0)-7),0),1),"","sed -i "&amp;IF($AK$200="MacOS","'' ","")&amp;"'s#"&amp;$D$165&amp;"="""&amp;VLOOKUP($D$165,$AD$9:$AN$20,8,FALSE)&amp;""""&amp;"#"&amp;$D$165&amp;"="&amp;""""&amp;INDEX($E$166:$G$169,MATCH("●",INDEX($H$166:$AQ$169,,MATCH($D229,$71:$71,0)-7),0),1)&amp;""""&amp;"#g'"&amp;" ${CONFIG_DIR}db_data_config.txt; export "&amp;$D$165&amp;"="&amp;""""&amp;INDEX($E$166:$G$169,MATCH("●",INDEX($H$166:$AQ$169,,MATCH($D229,$71:$71,0)-7),0),1)&amp;""";")</f>
        <v/>
      </c>
      <c r="BO229" s="5" t="str">
        <f>IF(INDEX($E$166:$G$169,MATCH("●",INDEX($H$166:$AQ$169,,MATCH($D229,$71:$71,0)-7),0),1)=VLOOKUP($D$165,$AD$9:$AN$20,8,FALSE),"","sed -i "&amp;IF($AK$200="MacOS","'' ","")&amp;"'s#"&amp;$D$165&amp;"="""&amp;INDEX($E$166:$G$169,MATCH("●",INDEX($H$166:$AQ$169,,MATCH($D229,$71:$71,0)-7),0),1)&amp;""""&amp;"#"&amp;$D$165&amp;"="&amp;""""&amp;VLOOKUP($D$165,$AD$9:$AN$20,8,FALSE)&amp;""""&amp;"#g'"&amp;"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9" s="5" t="str">
        <f>IF(VLOOKUP($D$170,$AD$9:$AN$20,8,FALSE)=INDEX($E$171:$G$177,MATCH("●",INDEX($H$171:$AQ$177,,MATCH($D229,$71:$71,0)-7),0),1),"","sed -i "&amp;IF($AK$200="MacOS","'' ","")&amp;"'s#"&amp;$D$170&amp;"="""&amp;VLOOKUP($D$170,$AD$9:$AN$20,8,FALSE)&amp;""""&amp;"#"&amp;$D$170&amp;"="&amp;""""&amp;INDEX($E$171:$G$177,MATCH("●",INDEX($H$171:$AQ$177,,MATCH($D229,$71:$71,0)-7),0),1)&amp;""""&amp;"#g'"&amp;" ${CONFIG_DIR}db_data_config.txt; export "&amp;$D$170&amp;"="&amp;""""&amp;INDEX($E$171:$G$177,MATCH("●",INDEX($H$171:$AQ$177,,MATCH($D229,$71:$71,0)-7),0),1)&amp;""";")</f>
        <v>sed -i '' 's#MULTIBYTE_STRING="あ"#MULTIBYTE_STRING="●"#g' ${CONFIG_DIR}db_data_config.txt; export MULTIBYTE_STRING="●";</v>
      </c>
      <c r="BQ229" s="5" t="str">
        <f>IF(INDEX($E$171:$G$177,MATCH("●",INDEX($H$171:$AQ$177,,MATCH($D229,$71:$71,0)-7),0),1)=VLOOKUP($D$170,$AD$9:$AN$20,8,FALSE),"","sed -i "&amp;IF($AK$200="MacOS","'' ","")&amp;"'s#"&amp;$D$170&amp;"="""&amp;INDEX($E$171:$G$177,MATCH("●",INDEX($H$171:$AQ$177,,MATCH($D229,$71:$71,0)-7),0),1)&amp;""""&amp;"#"&amp;$D$170&amp;"="&amp;""""&amp;VLOOKUP($D$170,$AD$9:$AN$20,8,FALSE)&amp;""""&amp;"#g'"&amp;"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's#MULTIBYTE_STRING="●"#MULTIBYTE_STRING="あ"#g' ${CONFIG_DIR}db_data_config.txt; export MULTIBYTE_STRING="あ";</v>
      </c>
      <c r="BR229" s="5" t="s">
        <v>868</v>
      </c>
    </row>
    <row r="230" spans="4:70" ht="18" customHeight="1">
      <c r="D230" s="166">
        <f t="shared" si="1"/>
        <v>27</v>
      </c>
      <c r="E230" s="167"/>
      <c r="F230" s="167"/>
      <c r="G230" s="168"/>
      <c r="H230" s="46" t="str">
        <f t="shared" ca="1" si="2"/>
        <v>clear;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SUBSTITUTE(INDEX($H$179:$AQ$179, , MATCH($D230, $71:$71, 0)-7),"-","")</f>
        <v>異常</v>
      </c>
      <c r="AF230" s="117"/>
      <c r="AG230" s="118"/>
      <c r="AH230" s="171" t="s">
        <v>898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SUBSTITUTE(TEXT(INDEX($H$182:$AQ$182,1,$D230),"000000"),"-","")</f>
        <v>220141</v>
      </c>
      <c r="AV230" s="5" t="str">
        <f>IF(VLOOKUP($D$76,$AD$9:$AN$20,8,FALSE)=INDEX($E$77:$G$81,MATCH("●",INDEX($H$77:$AQ$81,,MATCH($D230,$71:$71,0)-7),0),1),"","sed -i "&amp;IF($AK$200="MacOS","'' ","")&amp;"'s#"&amp;$D$76&amp;"="""&amp;VLOOKUP($D$76,$AD$9:$AN$20,8,FALSE)&amp;""""&amp;"#"&amp;$D$76&amp;"="&amp;""""&amp;INDEX($E$77:$G$81,MATCH("●",INDEX($H$77:$AQ$81,,MATCH($D230,$71:$71,0)-7),0),1)&amp;""""&amp;"#g'"&amp;" ${CONFIG_DIR}db_data_config.txt; export "&amp;$D$76&amp;"="&amp;""""&amp;INDEX($E$77:$G$81,MATCH("●",INDEX($H$77:$AQ$81,,MATCH($D230,$71:$71,0)-7),0),1)&amp;""";")</f>
        <v/>
      </c>
      <c r="AW230" s="5" t="str">
        <f>IF(INDEX($E$77:$G$81,MATCH("●",INDEX($H$77:$AQ$81,,MATCH($D230,$71:$71,0)-7),0),1)=VLOOKUP($D$76,$AD$9:$AN$20,8,FALSE),"","sed -i "&amp;IF($AK$200="MacOS","'' ","")&amp;"'s#"&amp;$D$76&amp;"="""&amp;INDEX($E$77:$G$81,MATCH("●",INDEX($H$77:$AQ$81,,MATCH($D230,$71:$71,0)-7),0),1)&amp;""""&amp;"#"&amp;$D$76&amp;"="&amp;""""&amp;VLOOKUP($D$76,$AD$9:$AN$20,8,FALSE)&amp;""""&amp;"#g'"&amp;"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0" s="5" t="str">
        <f>IF(VLOOKUP($D$82,$AD$9:$AN$20,8,FALSE)=INDEX($E$83:$G$94,MATCH("●",INDEX($H$83:$AQ$94,,MATCH($D230,$71:$71,0)-7),0),1),"","sed -i "&amp;IF($AK$200="MacOS","'' ","")&amp;"'s#"&amp;$D$82&amp;"="""&amp;VLOOKUP($D$82,$AD$9:$AN$20,8,FALSE)&amp;""""&amp;"#"&amp;$D$82&amp;"="&amp;""""&amp;INDEX($E$83:$G$94,MATCH("●",INDEX($H$83:$AQ$94,,MATCH($D230,$71:$71,0)-7),0),1)&amp;""""&amp;"#g'"&amp;" ${CONFIG_DIR}db_data_config.txt; export "&amp;$D$82&amp;"="&amp;""""&amp;INDEX($E$83:$G$94,MATCH("●",INDEX($H$83:$AQ$94,,MATCH($D230,$71:$71,0)-7),0),1)&amp;""";")</f>
        <v/>
      </c>
      <c r="AY230" s="5" t="str">
        <f>IF(INDEX($E$83:$G$94,MATCH("●",INDEX($H$83:$AQ$94,,MATCH($D230,$71:$71,0)-7),0),1)=VLOOKUP($D$82,$AD$9:$AN$20,8,FALSE),"","sed -i "&amp;IF($AK$200="MacOS","'' ","")&amp;"'s#"&amp;$D$82&amp;"="""&amp;INDEX($E$83:$G$94,MATCH("●",INDEX($H$83:$AQ$94,,MATCH($D230,$71:$71,0)-7),0),1)&amp;""""&amp;"#"&amp;$D$82&amp;"="&amp;""""&amp;VLOOKUP($D$82,$AD$9:$AN$20,8,FALSE)&amp;""""&amp;"#g'"&amp;"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0" s="5" t="str">
        <f>IF(VLOOKUP($D$95,$AD$9:$AN$20,8,FALSE)=INDEX($E$96:$G$122,MATCH("●",INDEX($H$96:$AQ$122,,MATCH($D230,$71:$71,0)-7),0),1),"","sed -i "&amp;IF($AK$200="MacOS","'' ","")&amp;"'s#"&amp;$D$95&amp;"="""&amp;VLOOKUP($D$95,$AD$9:$AN$20,8,FALSE)&amp;""""&amp;"#"&amp;$D$95&amp;"="&amp;""""&amp;INDEX($E$96:$G$122,MATCH("●",INDEX($H$96:$AQ$122,,MATCH($D230,$71:$71,0)-7),0),1)&amp;""""&amp;"#g'"&amp;" ${CONFIG_DIR}db_data_config.txt; export "&amp;$D$95&amp;"="&amp;""""&amp;INDEX($E$96:$G$122,MATCH("●",INDEX($H$96:$AQ$122,,MATCH($D230,$71:$71,0)-7),0),1)&amp;""";")</f>
        <v/>
      </c>
      <c r="BA230" s="5" t="str">
        <f>IF(INDEX($E$96:$G$122,MATCH("●",INDEX($H$96:$AQ$122,,MATCH($D230,$71:$71,0)-7),0),1)=VLOOKUP($D$95,$AD$9:$AN$20,8,FALSE),"","sed -i "&amp;IF($AK$200="MacOS","'' ","")&amp;"'s#"&amp;$D$95&amp;"="""&amp;INDEX($E$96:$G$122,MATCH("●",INDEX($H$96:$AQ$122,,MATCH($D230,$71:$71,0)-7),0),1)&amp;""""&amp;"#"&amp;$D$95&amp;"="&amp;""""&amp;VLOOKUP($D$95,$AD$9:$AN$20,8,FALSE)&amp;""""&amp;"#g'"&amp;"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0" s="5" t="str">
        <f>IF(VLOOKUP($D$123,$AD$9:$AN$20,8,FALSE)=INDEX($E$124:$G$134,MATCH("●",INDEX($H$124:$AQ$134,,MATCH($D230,$71:$71,0)-7),0),1),"","sed -i "&amp;IF($AK$200="MacOS","'' ","")&amp;"'s#"&amp;$D$123&amp;"="""&amp;VLOOKUP($D$123,$AD$9:$AN$20,8,FALSE)&amp;""""&amp;"#"&amp;$D$123&amp;"="&amp;""""&amp;INDEX($E$124:$G$134,MATCH("●",INDEX($H$124:$AQ$134,,MATCH($D230,$71:$71,0)-7),0),1)&amp;""""&amp;"#g'"&amp;" ${CONFIG_DIR}db_data_config.txt; export "&amp;$D$123&amp;"="&amp;""""&amp;INDEX($E$124:$G$134,MATCH("●",INDEX($H$124:$AQ$134,,MATCH($D230,$71:$71,0)-7),0),1)&amp;""";")</f>
        <v/>
      </c>
      <c r="BC230" s="5" t="str">
        <f>IF(INDEX($E$124:$G$134,MATCH("●",INDEX($H$124:$AQ$134,,MATCH($D230,$71:$71,0)-7),0),1)=VLOOKUP($D$123,$AD$9:$AN$20,8,FALSE),"","sed -i "&amp;IF($AK$200="MacOS","'' ","")&amp;"'s#"&amp;$D$123&amp;"="""&amp;INDEX($E$124:$G$134,MATCH("●",INDEX($H$124:$AQ$134,,MATCH($D230,$71:$71,0)-7),0),1)&amp;""""&amp;"#"&amp;$D$123&amp;"="&amp;""""&amp;VLOOKUP($D$123,$AD$9:$AN$20,8,FALSE)&amp;""""&amp;"#g'"&amp;"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0" s="5" t="str">
        <f>IF(VLOOKUP($D$141,$AD$9:$AN$20,8,FALSE)=INDEX($E$142:$G$146,MATCH("●",INDEX($H$142:$AQ$146,,MATCH($D230,$71:$71,0)-7),0),1),"","sed -i "&amp;IF($AK$200="MacOS","'' ","")&amp;"'s#"&amp;$D$141&amp;"="""&amp;VLOOKUP($D$141,$AD$9:$AN$20,8,FALSE)&amp;""""&amp;"#"&amp;$D$141&amp;"="&amp;""""&amp;INDEX($E$142:$G$146,MATCH("●",INDEX($H$142:$AQ$146,,MATCH($D230,$71:$71,0)-7),0),1)&amp;""""&amp;"#g'"&amp;" ${CONFIG_DIR}db_data_config.txt; export "&amp;$D$141&amp;"="&amp;""""&amp;INDEX($E$142:$G$146,MATCH("●",INDEX($H$142:$AQ$146,,MATCH($D230,$71:$71,0)-7),0),1)&amp;""";")</f>
        <v/>
      </c>
      <c r="BE230" s="5" t="str">
        <f>IF(INDEX($E$142:$G$146,MATCH("●",INDEX($H$142:$AQ$146,,MATCH($D230,$71:$71,0)-7),0),1)=VLOOKUP($D$141,$AD$9:$AN$20,8,FALSE),"","sed -i "&amp;IF($AK$200="MacOS","'' ","")&amp;"'s#"&amp;$D$141&amp;"="""&amp;INDEX($E$142:$G$146,MATCH("●",INDEX($H$142:$AQ$146,,MATCH($D230,$71:$71,0)-7),0),1)&amp;""""&amp;"#"&amp;$D$141&amp;"="&amp;""""&amp;VLOOKUP($D$141,$AD$9:$AN$20,8,FALSE)&amp;""""&amp;"#g'"&amp;"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0" s="5" t="str">
        <f>IF(VLOOKUP($D$147,$AD$9:$AN$20,8,FALSE)=INDEX($E$148:$G$151,MATCH("●",INDEX($H$148:$AQ$151,,MATCH($D230,$71:$71,0)-7),0),1),"","sed -i "&amp;IF($AK$200="MacOS","'' ","")&amp;"'s#"&amp;$D$147&amp;"="""&amp;VLOOKUP($D$147,$AD$9:$AN$20,8,FALSE)&amp;""""&amp;"#"&amp;$D$147&amp;"="&amp;""""&amp;INDEX($E$148:$G$151,MATCH("●",INDEX($H$148:$AQ$151,,MATCH($D230,$71:$71,0)-7),0),1)&amp;""""&amp;"#g'"&amp;" ${CONFIG_DIR}db_data_config.txt; export "&amp;$D$147&amp;"="&amp;""""&amp;INDEX($E$148:$G$151,MATCH("●",INDEX($H$148:$AQ$151,,MATCH($D230,$71:$71,0)-7),0),1)&amp;""";")</f>
        <v/>
      </c>
      <c r="BG230" s="5" t="str">
        <f>IF(INDEX($E$148:$G$151,MATCH("●",INDEX($H$148:$AQ$151,,MATCH($D230,$71:$71,0)-7),0),1)=VLOOKUP($D$147,$AD$9:$AN$20,8,FALSE),"","sed -i "&amp;IF($AK$200="MacOS","'' ","")&amp;"'s#"&amp;$D$147&amp;"="""&amp;INDEX($E$148:$G$151,MATCH("●",INDEX($H$148:$AQ$151,,MATCH($D230,$71:$71,0)-7),0),1)&amp;""""&amp;"#"&amp;$D$147&amp;"="&amp;""""&amp;VLOOKUP($D$147,$AD$9:$AN$20,8,FALSE)&amp;""""&amp;"#g'"&amp;"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0" s="5" t="str">
        <f>IF(VLOOKUP($D$152,$AD$9:$AN$20,8,FALSE)=INDEX($E$153:$G$155,MATCH("●",INDEX($H$153:$AQ$155,,MATCH($D230,$71:$71,0)-7),0),1),"","sed -i "&amp;IF($AK$200="MacOS","'' ","")&amp;"'s#"&amp;$D$152&amp;"="""&amp;VLOOKUP($D$152,$AD$9:$AN$20,8,FALSE)&amp;""""&amp;"#"&amp;$D$152&amp;"="&amp;""""&amp;INDEX($E$153:$G$155,MATCH("●",INDEX($H$153:$AQ$155,,MATCH($D230,$71:$71,0)-7),0),1)&amp;""""&amp;"#g'"&amp;" ${CONFIG_DIR}db_data_config.txt; export "&amp;$D$152&amp;"="&amp;""""&amp;INDEX($E$153:$G$155,MATCH("●",INDEX($H$153:$AQ$155,,MATCH($D230,$71:$71,0)-7),0),1)&amp;""";")</f>
        <v/>
      </c>
      <c r="BI230" s="5" t="str">
        <f>IF(INDEX($E$153:$G$155,MATCH("●",INDEX($H$153:$AQ$155,,MATCH($D230,$71:$71,0)-7),0),1)=VLOOKUP($D$152,$AD$9:$AN$20,8,FALSE),"","sed -i "&amp;IF($AK$200="MacOS","'' ","")&amp;"'s#"&amp;$D$152&amp;"="""&amp;INDEX($E$153:$G$155,MATCH("●",INDEX($H$153:$AQ$155,,MATCH($D230,$71:$71,0)-7),0),1)&amp;""""&amp;"#"&amp;$D$152&amp;"="&amp;""""&amp;VLOOKUP($D$152,$AD$9:$AN$20,8,FALSE)&amp;""""&amp;"#g'"&amp;"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0" s="5" t="str">
        <f>IF(VLOOKUP($D$156,$AD$9:$AN$20,8,FALSE)=INDEX($E$157:$G$160,MATCH("●",INDEX($H$157:$AQ$160,,MATCH($D230,$71:$71,0)-7),0),1),"","sed -i "&amp;IF($AK$200="MacOS","'' ","")&amp;"'s#"&amp;$D$156&amp;"="""&amp;VLOOKUP($D$156,$AD$9:$AN$20,8,FALSE)&amp;""""&amp;"#"&amp;$D$156&amp;"="&amp;""""&amp;INDEX($E$157:$G$160,MATCH("●",INDEX($H$157:$AQ$160,,MATCH($D230,$71:$71,0)-7),0),1)&amp;""""&amp;"#g'"&amp;" ${CONFIG_DIR}db_data_config.txt; export "&amp;$D$156&amp;"="&amp;""""&amp;INDEX($E$157:$G$160,MATCH("●",INDEX($H$157:$AQ$160,,MATCH($D230,$71:$71,0)-7),0),1)&amp;""";")</f>
        <v/>
      </c>
      <c r="BK230" s="5" t="str">
        <f>IF(INDEX($E$157:$G$160,MATCH("●",INDEX($H$157:$AQ$160,,MATCH($D230,$71:$71,0)-7),0),1)=VLOOKUP($D$156,$AD$9:$AN$20,8,FALSE),"","sed -i "&amp;IF($AK$200="MacOS","'' ","")&amp;"'s#"&amp;$D$156&amp;"="""&amp;INDEX($E$157:$G$160,MATCH("●",INDEX($H$157:$AQ$160,,MATCH($D230,$71:$71,0)-7),0),1)&amp;""""&amp;"#"&amp;$D$156&amp;"="&amp;""""&amp;VLOOKUP($D$156,$AD$9:$AN$20,8,FALSE)&amp;""""&amp;"#g'"&amp;"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0" s="5" t="str">
        <f>IF(VLOOKUP($D$161,$AD$9:$AN$20,8,FALSE)=INDEX($E$162:$G$164,MATCH("●",INDEX($H$162:$AQ$164,,MATCH($D230,$71:$71,0)-7),0),1),"","sed -i "&amp;IF($AK$200="MacOS","'' ","")&amp;"'s#"&amp;$D$161&amp;"="""&amp;VLOOKUP($D$161,$AD$9:$AN$20,8,FALSE)&amp;""""&amp;"#"&amp;$D$161&amp;"="&amp;""""&amp;INDEX($E$162:$G$164,MATCH("●",INDEX($H$162:$AQ$164,,MATCH($D230,$71:$71,0)-7),0),1)&amp;""""&amp;"#g'"&amp;" ${CONFIG_DIR}db_data_config.txt; export "&amp;$D$161&amp;"="&amp;""""&amp;INDEX($E$162:$G$164,MATCH("●",INDEX($H$162:$AQ$164,,MATCH($D230,$71:$71,0)-7),0),1)&amp;""";")</f>
        <v/>
      </c>
      <c r="BM230" s="5" t="str">
        <f>IF(INDEX($E$162:$G$164,MATCH("●",INDEX($H$162:$AQ$164,,MATCH($D230,$71:$71,0)-7),0),1)=VLOOKUP($D$161,$AD$9:$AN$20,8,FALSE),"","sed -i "&amp;IF($AK$200="MacOS","'' ","")&amp;"'s#"&amp;$D$161&amp;"="""&amp;INDEX($E$162:$G$164,MATCH("●",INDEX($H$162:$AQ$164,,MATCH($D230,$71:$71,0)-7),0),1)&amp;""""&amp;"#"&amp;$D$161&amp;"="&amp;""""&amp;VLOOKUP($D$161,$AD$9:$AN$20,8,FALSE)&amp;""""&amp;"#g'"&amp;"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0" s="5" t="str">
        <f>IF(VLOOKUP($D$165,$AD$9:$AN$20,8,FALSE)=INDEX($E$166:$G$169,MATCH("●",INDEX($H$166:$AQ$169,,MATCH($D230,$71:$71,0)-7),0),1),"","sed -i "&amp;IF($AK$200="MacOS","'' ","")&amp;"'s#"&amp;$D$165&amp;"="""&amp;VLOOKUP($D$165,$AD$9:$AN$20,8,FALSE)&amp;""""&amp;"#"&amp;$D$165&amp;"="&amp;""""&amp;INDEX($E$166:$G$169,MATCH("●",INDEX($H$166:$AQ$169,,MATCH($D230,$71:$71,0)-7),0),1)&amp;""""&amp;"#g'"&amp;" ${CONFIG_DIR}db_data_config.txt; export "&amp;$D$165&amp;"="&amp;""""&amp;INDEX($E$166:$G$169,MATCH("●",INDEX($H$166:$AQ$169,,MATCH($D230,$71:$71,0)-7),0),1)&amp;""";")</f>
        <v/>
      </c>
      <c r="BO230" s="5" t="str">
        <f>IF(INDEX($E$166:$G$169,MATCH("●",INDEX($H$166:$AQ$169,,MATCH($D230,$71:$71,0)-7),0),1)=VLOOKUP($D$165,$AD$9:$AN$20,8,FALSE),"","sed -i "&amp;IF($AK$200="MacOS","'' ","")&amp;"'s#"&amp;$D$165&amp;"="""&amp;INDEX($E$166:$G$169,MATCH("●",INDEX($H$166:$AQ$169,,MATCH($D230,$71:$71,0)-7),0),1)&amp;""""&amp;"#"&amp;$D$165&amp;"="&amp;""""&amp;VLOOKUP($D$165,$AD$9:$AN$20,8,FALSE)&amp;""""&amp;"#g'"&amp;"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0" s="5" t="str">
        <f>IF(VLOOKUP($D$170,$AD$9:$AN$20,8,FALSE)=INDEX($E$171:$G$177,MATCH("●",INDEX($H$171:$AQ$177,,MATCH($D230,$71:$71,0)-7),0),1),"","sed -i "&amp;IF($AK$200="MacOS","'' ","")&amp;"'s#"&amp;$D$170&amp;"="""&amp;VLOOKUP($D$170,$AD$9:$AN$20,8,FALSE)&amp;""""&amp;"#"&amp;$D$170&amp;"="&amp;""""&amp;INDEX($E$171:$G$177,MATCH("●",INDEX($H$171:$AQ$177,,MATCH($D230,$71:$71,0)-7),0),1)&amp;""""&amp;"#g'"&amp;" ${CONFIG_DIR}db_data_config.txt; export "&amp;$D$170&amp;"="&amp;""""&amp;INDEX($E$171:$G$177,MATCH("●",INDEX($H$171:$AQ$177,,MATCH($D230,$71:$71,0)-7),0),1)&amp;""";")</f>
        <v>sed -i '' 's#MULTIBYTE_STRING="あ"#MULTIBYTE_STRING="A"#g' ${CONFIG_DIR}db_data_config.txt; export MULTIBYTE_STRING="A";</v>
      </c>
      <c r="BQ230" s="5" t="str">
        <f>IF(INDEX($E$171:$G$177,MATCH("●",INDEX($H$171:$AQ$177,,MATCH($D230,$71:$71,0)-7),0),1)=VLOOKUP($D$170,$AD$9:$AN$20,8,FALSE),"","sed -i "&amp;IF($AK$200="MacOS","'' ","")&amp;"'s#"&amp;$D$170&amp;"="""&amp;INDEX($E$171:$G$177,MATCH("●",INDEX($H$171:$AQ$177,,MATCH($D230,$71:$71,0)-7),0),1)&amp;""""&amp;"#"&amp;$D$170&amp;"="&amp;""""&amp;VLOOKUP($D$170,$AD$9:$AN$20,8,FALSE)&amp;""""&amp;"#g'"&amp;"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's#MULTIBYTE_STRING="A"#MULTIBYTE_STRING="あ"#g' ${CONFIG_DIR}db_data_config.txt; export MULTIBYTE_STRING="あ";</v>
      </c>
      <c r="BR230" s="5" t="s">
        <v>868</v>
      </c>
    </row>
    <row r="231" spans="4:70" ht="18" customHeight="1">
      <c r="D231" s="166">
        <f t="shared" si="1"/>
        <v>28</v>
      </c>
      <c r="E231" s="167"/>
      <c r="F231" s="167"/>
      <c r="G231" s="168"/>
      <c r="H231" s="46" t="str">
        <f t="shared" ca="1" si="2"/>
        <v>clear;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SUBSTITUTE(INDEX($H$179:$AQ$179, , MATCH($D231, $71:$71, 0)-7),"-","")</f>
        <v>異常</v>
      </c>
      <c r="AF231" s="117"/>
      <c r="AG231" s="118"/>
      <c r="AH231" s="171" t="s">
        <v>899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SUBSTITUTE(TEXT(INDEX($H$182:$AQ$182,1,$D231),"000000"),"-","")</f>
        <v>220141</v>
      </c>
      <c r="AV231" s="5" t="str">
        <f>IF(VLOOKUP($D$76,$AD$9:$AN$20,8,FALSE)=INDEX($E$77:$G$81,MATCH("●",INDEX($H$77:$AQ$81,,MATCH($D231,$71:$71,0)-7),0),1),"","sed -i "&amp;IF($AK$200="MacOS","'' ","")&amp;"'s#"&amp;$D$76&amp;"="""&amp;VLOOKUP($D$76,$AD$9:$AN$20,8,FALSE)&amp;""""&amp;"#"&amp;$D$76&amp;"="&amp;""""&amp;INDEX($E$77:$G$81,MATCH("●",INDEX($H$77:$AQ$81,,MATCH($D231,$71:$71,0)-7),0),1)&amp;""""&amp;"#g'"&amp;" ${CONFIG_DIR}db_data_config.txt; export "&amp;$D$76&amp;"="&amp;""""&amp;INDEX($E$77:$G$81,MATCH("●",INDEX($H$77:$AQ$81,,MATCH($D231,$71:$71,0)-7),0),1)&amp;""";")</f>
        <v/>
      </c>
      <c r="AW231" s="5" t="str">
        <f>IF(INDEX($E$77:$G$81,MATCH("●",INDEX($H$77:$AQ$81,,MATCH($D231,$71:$71,0)-7),0),1)=VLOOKUP($D$76,$AD$9:$AN$20,8,FALSE),"","sed -i "&amp;IF($AK$200="MacOS","'' ","")&amp;"'s#"&amp;$D$76&amp;"="""&amp;INDEX($E$77:$G$81,MATCH("●",INDEX($H$77:$AQ$81,,MATCH($D231,$71:$71,0)-7),0),1)&amp;""""&amp;"#"&amp;$D$76&amp;"="&amp;""""&amp;VLOOKUP($D$76,$AD$9:$AN$20,8,FALSE)&amp;""""&amp;"#g'"&amp;"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1" s="5" t="str">
        <f>IF(VLOOKUP($D$82,$AD$9:$AN$20,8,FALSE)=INDEX($E$83:$G$94,MATCH("●",INDEX($H$83:$AQ$94,,MATCH($D231,$71:$71,0)-7),0),1),"","sed -i "&amp;IF($AK$200="MacOS","'' ","")&amp;"'s#"&amp;$D$82&amp;"="""&amp;VLOOKUP($D$82,$AD$9:$AN$20,8,FALSE)&amp;""""&amp;"#"&amp;$D$82&amp;"="&amp;""""&amp;INDEX($E$83:$G$94,MATCH("●",INDEX($H$83:$AQ$94,,MATCH($D231,$71:$71,0)-7),0),1)&amp;""""&amp;"#g'"&amp;" ${CONFIG_DIR}db_data_config.txt; export "&amp;$D$82&amp;"="&amp;""""&amp;INDEX($E$83:$G$94,MATCH("●",INDEX($H$83:$AQ$94,,MATCH($D231,$71:$71,0)-7),0),1)&amp;""";")</f>
        <v/>
      </c>
      <c r="AY231" s="5" t="str">
        <f>IF(INDEX($E$83:$G$94,MATCH("●",INDEX($H$83:$AQ$94,,MATCH($D231,$71:$71,0)-7),0),1)=VLOOKUP($D$82,$AD$9:$AN$20,8,FALSE),"","sed -i "&amp;IF($AK$200="MacOS","'' ","")&amp;"'s#"&amp;$D$82&amp;"="""&amp;INDEX($E$83:$G$94,MATCH("●",INDEX($H$83:$AQ$94,,MATCH($D231,$71:$71,0)-7),0),1)&amp;""""&amp;"#"&amp;$D$82&amp;"="&amp;""""&amp;VLOOKUP($D$82,$AD$9:$AN$20,8,FALSE)&amp;""""&amp;"#g'"&amp;"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1" s="5" t="str">
        <f>IF(VLOOKUP($D$95,$AD$9:$AN$20,8,FALSE)=INDEX($E$96:$G$122,MATCH("●",INDEX($H$96:$AQ$122,,MATCH($D231,$71:$71,0)-7),0),1),"","sed -i "&amp;IF($AK$200="MacOS","'' ","")&amp;"'s#"&amp;$D$95&amp;"="""&amp;VLOOKUP($D$95,$AD$9:$AN$20,8,FALSE)&amp;""""&amp;"#"&amp;$D$95&amp;"="&amp;""""&amp;INDEX($E$96:$G$122,MATCH("●",INDEX($H$96:$AQ$122,,MATCH($D231,$71:$71,0)-7),0),1)&amp;""""&amp;"#g'"&amp;" ${CONFIG_DIR}db_data_config.txt; export "&amp;$D$95&amp;"="&amp;""""&amp;INDEX($E$96:$G$122,MATCH("●",INDEX($H$96:$AQ$122,,MATCH($D231,$71:$71,0)-7),0),1)&amp;""";")</f>
        <v/>
      </c>
      <c r="BA231" s="5" t="str">
        <f>IF(INDEX($E$96:$G$122,MATCH("●",INDEX($H$96:$AQ$122,,MATCH($D231,$71:$71,0)-7),0),1)=VLOOKUP($D$95,$AD$9:$AN$20,8,FALSE),"","sed -i "&amp;IF($AK$200="MacOS","'' ","")&amp;"'s#"&amp;$D$95&amp;"="""&amp;INDEX($E$96:$G$122,MATCH("●",INDEX($H$96:$AQ$122,,MATCH($D231,$71:$71,0)-7),0),1)&amp;""""&amp;"#"&amp;$D$95&amp;"="&amp;""""&amp;VLOOKUP($D$95,$AD$9:$AN$20,8,FALSE)&amp;""""&amp;"#g'"&amp;"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1" s="5" t="str">
        <f>IF(VLOOKUP($D$123,$AD$9:$AN$20,8,FALSE)=INDEX($E$124:$G$134,MATCH("●",INDEX($H$124:$AQ$134,,MATCH($D231,$71:$71,0)-7),0),1),"","sed -i "&amp;IF($AK$200="MacOS","'' ","")&amp;"'s#"&amp;$D$123&amp;"="""&amp;VLOOKUP($D$123,$AD$9:$AN$20,8,FALSE)&amp;""""&amp;"#"&amp;$D$123&amp;"="&amp;""""&amp;INDEX($E$124:$G$134,MATCH("●",INDEX($H$124:$AQ$134,,MATCH($D231,$71:$71,0)-7),0),1)&amp;""""&amp;"#g'"&amp;" ${CONFIG_DIR}db_data_config.txt; export "&amp;$D$123&amp;"="&amp;""""&amp;INDEX($E$124:$G$134,MATCH("●",INDEX($H$124:$AQ$134,,MATCH($D231,$71:$71,0)-7),0),1)&amp;""";")</f>
        <v/>
      </c>
      <c r="BC231" s="5" t="str">
        <f>IF(INDEX($E$124:$G$134,MATCH("●",INDEX($H$124:$AQ$134,,MATCH($D231,$71:$71,0)-7),0),1)=VLOOKUP($D$123,$AD$9:$AN$20,8,FALSE),"","sed -i "&amp;IF($AK$200="MacOS","'' ","")&amp;"'s#"&amp;$D$123&amp;"="""&amp;INDEX($E$124:$G$134,MATCH("●",INDEX($H$124:$AQ$134,,MATCH($D231,$71:$71,0)-7),0),1)&amp;""""&amp;"#"&amp;$D$123&amp;"="&amp;""""&amp;VLOOKUP($D$123,$AD$9:$AN$20,8,FALSE)&amp;""""&amp;"#g'"&amp;"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1" s="5" t="str">
        <f>IF(VLOOKUP($D$141,$AD$9:$AN$20,8,FALSE)=INDEX($E$142:$G$146,MATCH("●",INDEX($H$142:$AQ$146,,MATCH($D231,$71:$71,0)-7),0),1),"","sed -i "&amp;IF($AK$200="MacOS","'' ","")&amp;"'s#"&amp;$D$141&amp;"="""&amp;VLOOKUP($D$141,$AD$9:$AN$20,8,FALSE)&amp;""""&amp;"#"&amp;$D$141&amp;"="&amp;""""&amp;INDEX($E$142:$G$146,MATCH("●",INDEX($H$142:$AQ$146,,MATCH($D231,$71:$71,0)-7),0),1)&amp;""""&amp;"#g'"&amp;" ${CONFIG_DIR}db_data_config.txt; export "&amp;$D$141&amp;"="&amp;""""&amp;INDEX($E$142:$G$146,MATCH("●",INDEX($H$142:$AQ$146,,MATCH($D231,$71:$71,0)-7),0),1)&amp;""";")</f>
        <v/>
      </c>
      <c r="BE231" s="5" t="str">
        <f>IF(INDEX($E$142:$G$146,MATCH("●",INDEX($H$142:$AQ$146,,MATCH($D231,$71:$71,0)-7),0),1)=VLOOKUP($D$141,$AD$9:$AN$20,8,FALSE),"","sed -i "&amp;IF($AK$200="MacOS","'' ","")&amp;"'s#"&amp;$D$141&amp;"="""&amp;INDEX($E$142:$G$146,MATCH("●",INDEX($H$142:$AQ$146,,MATCH($D231,$71:$71,0)-7),0),1)&amp;""""&amp;"#"&amp;$D$141&amp;"="&amp;""""&amp;VLOOKUP($D$141,$AD$9:$AN$20,8,FALSE)&amp;""""&amp;"#g'"&amp;"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1" s="5" t="str">
        <f>IF(VLOOKUP($D$147,$AD$9:$AN$20,8,FALSE)=INDEX($E$148:$G$151,MATCH("●",INDEX($H$148:$AQ$151,,MATCH($D231,$71:$71,0)-7),0),1),"","sed -i "&amp;IF($AK$200="MacOS","'' ","")&amp;"'s#"&amp;$D$147&amp;"="""&amp;VLOOKUP($D$147,$AD$9:$AN$20,8,FALSE)&amp;""""&amp;"#"&amp;$D$147&amp;"="&amp;""""&amp;INDEX($E$148:$G$151,MATCH("●",INDEX($H$148:$AQ$151,,MATCH($D231,$71:$71,0)-7),0),1)&amp;""""&amp;"#g'"&amp;" ${CONFIG_DIR}db_data_config.txt; export "&amp;$D$147&amp;"="&amp;""""&amp;INDEX($E$148:$G$151,MATCH("●",INDEX($H$148:$AQ$151,,MATCH($D231,$71:$71,0)-7),0),1)&amp;""";")</f>
        <v/>
      </c>
      <c r="BG231" s="5" t="str">
        <f>IF(INDEX($E$148:$G$151,MATCH("●",INDEX($H$148:$AQ$151,,MATCH($D231,$71:$71,0)-7),0),1)=VLOOKUP($D$147,$AD$9:$AN$20,8,FALSE),"","sed -i "&amp;IF($AK$200="MacOS","'' ","")&amp;"'s#"&amp;$D$147&amp;"="""&amp;INDEX($E$148:$G$151,MATCH("●",INDEX($H$148:$AQ$151,,MATCH($D231,$71:$71,0)-7),0),1)&amp;""""&amp;"#"&amp;$D$147&amp;"="&amp;""""&amp;VLOOKUP($D$147,$AD$9:$AN$20,8,FALSE)&amp;""""&amp;"#g'"&amp;"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1" s="5" t="str">
        <f>IF(VLOOKUP($D$152,$AD$9:$AN$20,8,FALSE)=INDEX($E$153:$G$155,MATCH("●",INDEX($H$153:$AQ$155,,MATCH($D231,$71:$71,0)-7),0),1),"","sed -i "&amp;IF($AK$200="MacOS","'' ","")&amp;"'s#"&amp;$D$152&amp;"="""&amp;VLOOKUP($D$152,$AD$9:$AN$20,8,FALSE)&amp;""""&amp;"#"&amp;$D$152&amp;"="&amp;""""&amp;INDEX($E$153:$G$155,MATCH("●",INDEX($H$153:$AQ$155,,MATCH($D231,$71:$71,0)-7),0),1)&amp;""""&amp;"#g'"&amp;" ${CONFIG_DIR}db_data_config.txt; export "&amp;$D$152&amp;"="&amp;""""&amp;INDEX($E$153:$G$155,MATCH("●",INDEX($H$153:$AQ$155,,MATCH($D231,$71:$71,0)-7),0),1)&amp;""";")</f>
        <v/>
      </c>
      <c r="BI231" s="5" t="str">
        <f>IF(INDEX($E$153:$G$155,MATCH("●",INDEX($H$153:$AQ$155,,MATCH($D231,$71:$71,0)-7),0),1)=VLOOKUP($D$152,$AD$9:$AN$20,8,FALSE),"","sed -i "&amp;IF($AK$200="MacOS","'' ","")&amp;"'s#"&amp;$D$152&amp;"="""&amp;INDEX($E$153:$G$155,MATCH("●",INDEX($H$153:$AQ$155,,MATCH($D231,$71:$71,0)-7),0),1)&amp;""""&amp;"#"&amp;$D$152&amp;"="&amp;""""&amp;VLOOKUP($D$152,$AD$9:$AN$20,8,FALSE)&amp;""""&amp;"#g'"&amp;"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1" s="5" t="str">
        <f>IF(VLOOKUP($D$156,$AD$9:$AN$20,8,FALSE)=INDEX($E$157:$G$160,MATCH("●",INDEX($H$157:$AQ$160,,MATCH($D231,$71:$71,0)-7),0),1),"","sed -i "&amp;IF($AK$200="MacOS","'' ","")&amp;"'s#"&amp;$D$156&amp;"="""&amp;VLOOKUP($D$156,$AD$9:$AN$20,8,FALSE)&amp;""""&amp;"#"&amp;$D$156&amp;"="&amp;""""&amp;INDEX($E$157:$G$160,MATCH("●",INDEX($H$157:$AQ$160,,MATCH($D231,$71:$71,0)-7),0),1)&amp;""""&amp;"#g'"&amp;" ${CONFIG_DIR}db_data_config.txt; export "&amp;$D$156&amp;"="&amp;""""&amp;INDEX($E$157:$G$160,MATCH("●",INDEX($H$157:$AQ$160,,MATCH($D231,$71:$71,0)-7),0),1)&amp;""";")</f>
        <v/>
      </c>
      <c r="BK231" s="5" t="str">
        <f>IF(INDEX($E$157:$G$160,MATCH("●",INDEX($H$157:$AQ$160,,MATCH($D231,$71:$71,0)-7),0),1)=VLOOKUP($D$156,$AD$9:$AN$20,8,FALSE),"","sed -i "&amp;IF($AK$200="MacOS","'' ","")&amp;"'s#"&amp;$D$156&amp;"="""&amp;INDEX($E$157:$G$160,MATCH("●",INDEX($H$157:$AQ$160,,MATCH($D231,$71:$71,0)-7),0),1)&amp;""""&amp;"#"&amp;$D$156&amp;"="&amp;""""&amp;VLOOKUP($D$156,$AD$9:$AN$20,8,FALSE)&amp;""""&amp;"#g'"&amp;"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1" s="5" t="str">
        <f>IF(VLOOKUP($D$161,$AD$9:$AN$20,8,FALSE)=INDEX($E$162:$G$164,MATCH("●",INDEX($H$162:$AQ$164,,MATCH($D231,$71:$71,0)-7),0),1),"","sed -i "&amp;IF($AK$200="MacOS","'' ","")&amp;"'s#"&amp;$D$161&amp;"="""&amp;VLOOKUP($D$161,$AD$9:$AN$20,8,FALSE)&amp;""""&amp;"#"&amp;$D$161&amp;"="&amp;""""&amp;INDEX($E$162:$G$164,MATCH("●",INDEX($H$162:$AQ$164,,MATCH($D231,$71:$71,0)-7),0),1)&amp;""""&amp;"#g'"&amp;" ${CONFIG_DIR}db_data_config.txt; export "&amp;$D$161&amp;"="&amp;""""&amp;INDEX($E$162:$G$164,MATCH("●",INDEX($H$162:$AQ$164,,MATCH($D231,$71:$71,0)-7),0),1)&amp;""";")</f>
        <v/>
      </c>
      <c r="BM231" s="5" t="str">
        <f>IF(INDEX($E$162:$G$164,MATCH("●",INDEX($H$162:$AQ$164,,MATCH($D231,$71:$71,0)-7),0),1)=VLOOKUP($D$161,$AD$9:$AN$20,8,FALSE),"","sed -i "&amp;IF($AK$200="MacOS","'' ","")&amp;"'s#"&amp;$D$161&amp;"="""&amp;INDEX($E$162:$G$164,MATCH("●",INDEX($H$162:$AQ$164,,MATCH($D231,$71:$71,0)-7),0),1)&amp;""""&amp;"#"&amp;$D$161&amp;"="&amp;""""&amp;VLOOKUP($D$161,$AD$9:$AN$20,8,FALSE)&amp;""""&amp;"#g'"&amp;"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1" s="5" t="str">
        <f>IF(VLOOKUP($D$165,$AD$9:$AN$20,8,FALSE)=INDEX($E$166:$G$169,MATCH("●",INDEX($H$166:$AQ$169,,MATCH($D231,$71:$71,0)-7),0),1),"","sed -i "&amp;IF($AK$200="MacOS","'' ","")&amp;"'s#"&amp;$D$165&amp;"="""&amp;VLOOKUP($D$165,$AD$9:$AN$20,8,FALSE)&amp;""""&amp;"#"&amp;$D$165&amp;"="&amp;""""&amp;INDEX($E$166:$G$169,MATCH("●",INDEX($H$166:$AQ$169,,MATCH($D231,$71:$71,0)-7),0),1)&amp;""""&amp;"#g'"&amp;" ${CONFIG_DIR}db_data_config.txt; export "&amp;$D$165&amp;"="&amp;""""&amp;INDEX($E$166:$G$169,MATCH("●",INDEX($H$166:$AQ$169,,MATCH($D231,$71:$71,0)-7),0),1)&amp;""";")</f>
        <v/>
      </c>
      <c r="BO231" s="5" t="str">
        <f>IF(INDEX($E$166:$G$169,MATCH("●",INDEX($H$166:$AQ$169,,MATCH($D231,$71:$71,0)-7),0),1)=VLOOKUP($D$165,$AD$9:$AN$20,8,FALSE),"","sed -i "&amp;IF($AK$200="MacOS","'' ","")&amp;"'s#"&amp;$D$165&amp;"="""&amp;INDEX($E$166:$G$169,MATCH("●",INDEX($H$166:$AQ$169,,MATCH($D231,$71:$71,0)-7),0),1)&amp;""""&amp;"#"&amp;$D$165&amp;"="&amp;""""&amp;VLOOKUP($D$165,$AD$9:$AN$20,8,FALSE)&amp;""""&amp;"#g'"&amp;"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1" s="5" t="str">
        <f>IF(VLOOKUP($D$170,$AD$9:$AN$20,8,FALSE)=INDEX($E$171:$G$177,MATCH("●",INDEX($H$171:$AQ$177,,MATCH($D231,$71:$71,0)-7),0),1),"","sed -i "&amp;IF($AK$200="MacOS","'' ","")&amp;"'s#"&amp;$D$170&amp;"="""&amp;VLOOKUP($D$170,$AD$9:$AN$20,8,FALSE)&amp;""""&amp;"#"&amp;$D$170&amp;"="&amp;""""&amp;INDEX($E$171:$G$177,MATCH("●",INDEX($H$171:$AQ$177,,MATCH($D231,$71:$71,0)-7),0),1)&amp;""""&amp;"#g'"&amp;" ${CONFIG_DIR}db_data_config.txt; export "&amp;$D$170&amp;"="&amp;""""&amp;INDEX($E$171:$G$177,MATCH("●",INDEX($H$171:$AQ$177,,MATCH($D231,$71:$71,0)-7),0),1)&amp;""";")</f>
        <v>sed -i '' 's#MULTIBYTE_STRING="あ"#MULTIBYTE_STRING="AA"#g' ${CONFIG_DIR}db_data_config.txt; export MULTIBYTE_STRING="AA";</v>
      </c>
      <c r="BQ231" s="5" t="str">
        <f>IF(INDEX($E$171:$G$177,MATCH("●",INDEX($H$171:$AQ$177,,MATCH($D231,$71:$71,0)-7),0),1)=VLOOKUP($D$170,$AD$9:$AN$20,8,FALSE),"","sed -i "&amp;IF($AK$200="MacOS","'' ","")&amp;"'s#"&amp;$D$170&amp;"="""&amp;INDEX($E$171:$G$177,MATCH("●",INDEX($H$171:$AQ$177,,MATCH($D231,$71:$71,0)-7),0),1)&amp;""""&amp;"#"&amp;$D$170&amp;"="&amp;""""&amp;VLOOKUP($D$170,$AD$9:$AN$20,8,FALSE)&amp;""""&amp;"#g'"&amp;"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's#MULTIBYTE_STRING="AA"#MULTIBYTE_STRING="あ"#g' ${CONFIG_DIR}db_data_config.txt; export MULTIBYTE_STRING="あ";</v>
      </c>
      <c r="BR231" s="5" t="s">
        <v>868</v>
      </c>
    </row>
    <row r="232" spans="4:70" ht="18" customHeight="1">
      <c r="D232" s="166">
        <f t="shared" si="1"/>
        <v>29</v>
      </c>
      <c r="E232" s="167"/>
      <c r="F232" s="167"/>
      <c r="G232" s="168"/>
      <c r="H232" s="46" t="str">
        <f t="shared" ca="1" si="2"/>
        <v>clear;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SUBSTITUTE(INDEX($H$179:$AQ$179, , MATCH($D232, $71:$71, 0)-7),"-","")</f>
        <v>正常</v>
      </c>
      <c r="AF232" s="117"/>
      <c r="AG232" s="118"/>
      <c r="AH232" s="171" t="s">
        <v>900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SUBSTITUTE(TEXT(INDEX($H$182:$AQ$182,1,$D232),"000000"),"-","")</f>
        <v>220001</v>
      </c>
      <c r="AV232" s="5" t="str">
        <f>IF(VLOOKUP($D$76,$AD$9:$AN$20,8,FALSE)=INDEX($E$77:$G$81,MATCH("●",INDEX($H$77:$AQ$81,,MATCH($D232,$71:$71,0)-7),0),1),"","sed -i "&amp;IF($AK$200="MacOS","'' ","")&amp;"'s#"&amp;$D$76&amp;"="""&amp;VLOOKUP($D$76,$AD$9:$AN$20,8,FALSE)&amp;""""&amp;"#"&amp;$D$76&amp;"="&amp;""""&amp;INDEX($E$77:$G$81,MATCH("●",INDEX($H$77:$AQ$81,,MATCH($D232,$71:$71,0)-7),0),1)&amp;""""&amp;"#g'"&amp;" ${CONFIG_DIR}db_data_config.txt; export "&amp;$D$76&amp;"="&amp;""""&amp;INDEX($E$77:$G$81,MATCH("●",INDEX($H$77:$AQ$81,,MATCH($D232,$71:$71,0)-7),0),1)&amp;""";")</f>
        <v/>
      </c>
      <c r="AW232" s="5" t="str">
        <f>IF(INDEX($E$77:$G$81,MATCH("●",INDEX($H$77:$AQ$81,,MATCH($D232,$71:$71,0)-7),0),1)=VLOOKUP($D$76,$AD$9:$AN$20,8,FALSE),"","sed -i "&amp;IF($AK$200="MacOS","'' ","")&amp;"'s#"&amp;$D$76&amp;"="""&amp;INDEX($E$77:$G$81,MATCH("●",INDEX($H$77:$AQ$81,,MATCH($D232,$71:$71,0)-7),0),1)&amp;""""&amp;"#"&amp;$D$76&amp;"="&amp;""""&amp;VLOOKUP($D$76,$AD$9:$AN$20,8,FALSE)&amp;""""&amp;"#g'"&amp;"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2" s="5" t="str">
        <f>IF(VLOOKUP($D$82,$AD$9:$AN$20,8,FALSE)=INDEX($E$83:$G$94,MATCH("●",INDEX($H$83:$AQ$94,,MATCH($D232,$71:$71,0)-7),0),1),"","sed -i "&amp;IF($AK$200="MacOS","'' ","")&amp;"'s#"&amp;$D$82&amp;"="""&amp;VLOOKUP($D$82,$AD$9:$AN$20,8,FALSE)&amp;""""&amp;"#"&amp;$D$82&amp;"="&amp;""""&amp;INDEX($E$83:$G$94,MATCH("●",INDEX($H$83:$AQ$94,,MATCH($D232,$71:$71,0)-7),0),1)&amp;""""&amp;"#g'"&amp;" ${CONFIG_DIR}db_data_config.txt; export "&amp;$D$82&amp;"="&amp;""""&amp;INDEX($E$83:$G$94,MATCH("●",INDEX($H$83:$AQ$94,,MATCH($D232,$71:$71,0)-7),0),1)&amp;""";")</f>
        <v/>
      </c>
      <c r="AY232" s="5" t="str">
        <f>IF(INDEX($E$83:$G$94,MATCH("●",INDEX($H$83:$AQ$94,,MATCH($D232,$71:$71,0)-7),0),1)=VLOOKUP($D$82,$AD$9:$AN$20,8,FALSE),"","sed -i "&amp;IF($AK$200="MacOS","'' ","")&amp;"'s#"&amp;$D$82&amp;"="""&amp;INDEX($E$83:$G$94,MATCH("●",INDEX($H$83:$AQ$94,,MATCH($D232,$71:$71,0)-7),0),1)&amp;""""&amp;"#"&amp;$D$82&amp;"="&amp;""""&amp;VLOOKUP($D$82,$AD$9:$AN$20,8,FALSE)&amp;""""&amp;"#g'"&amp;"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2" s="5" t="str">
        <f>IF(VLOOKUP($D$95,$AD$9:$AN$20,8,FALSE)=INDEX($E$96:$G$122,MATCH("●",INDEX($H$96:$AQ$122,,MATCH($D232,$71:$71,0)-7),0),1),"","sed -i "&amp;IF($AK$200="MacOS","'' ","")&amp;"'s#"&amp;$D$95&amp;"="""&amp;VLOOKUP($D$95,$AD$9:$AN$20,8,FALSE)&amp;""""&amp;"#"&amp;$D$95&amp;"="&amp;""""&amp;INDEX($E$96:$G$122,MATCH("●",INDEX($H$96:$AQ$122,,MATCH($D232,$71:$71,0)-7),0),1)&amp;""""&amp;"#g'"&amp;" ${CONFIG_DIR}db_data_config.txt; export "&amp;$D$95&amp;"="&amp;""""&amp;INDEX($E$96:$G$122,MATCH("●",INDEX($H$96:$AQ$122,,MATCH($D232,$71:$71,0)-7),0),1)&amp;""";")</f>
        <v/>
      </c>
      <c r="BA232" s="5" t="str">
        <f>IF(INDEX($E$96:$G$122,MATCH("●",INDEX($H$96:$AQ$122,,MATCH($D232,$71:$71,0)-7),0),1)=VLOOKUP($D$95,$AD$9:$AN$20,8,FALSE),"","sed -i "&amp;IF($AK$200="MacOS","'' ","")&amp;"'s#"&amp;$D$95&amp;"="""&amp;INDEX($E$96:$G$122,MATCH("●",INDEX($H$96:$AQ$122,,MATCH($D232,$71:$71,0)-7),0),1)&amp;""""&amp;"#"&amp;$D$95&amp;"="&amp;""""&amp;VLOOKUP($D$95,$AD$9:$AN$20,8,FALSE)&amp;""""&amp;"#g'"&amp;"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2" s="5" t="str">
        <f>IF(VLOOKUP($D$123,$AD$9:$AN$20,8,FALSE)=INDEX($E$124:$G$134,MATCH("●",INDEX($H$124:$AQ$134,,MATCH($D232,$71:$71,0)-7),0),1),"","sed -i "&amp;IF($AK$200="MacOS","'' ","")&amp;"'s#"&amp;$D$123&amp;"="""&amp;VLOOKUP($D$123,$AD$9:$AN$20,8,FALSE)&amp;""""&amp;"#"&amp;$D$123&amp;"="&amp;""""&amp;INDEX($E$124:$G$134,MATCH("●",INDEX($H$124:$AQ$134,,MATCH($D232,$71:$71,0)-7),0),1)&amp;""""&amp;"#g'"&amp;" ${CONFIG_DIR}db_data_config.txt; export "&amp;$D$123&amp;"="&amp;""""&amp;INDEX($E$124:$G$134,MATCH("●",INDEX($H$124:$AQ$134,,MATCH($D232,$71:$71,0)-7),0),1)&amp;""";")</f>
        <v/>
      </c>
      <c r="BC232" s="5" t="str">
        <f>IF(INDEX($E$124:$G$134,MATCH("●",INDEX($H$124:$AQ$134,,MATCH($D232,$71:$71,0)-7),0),1)=VLOOKUP($D$123,$AD$9:$AN$20,8,FALSE),"","sed -i "&amp;IF($AK$200="MacOS","'' ","")&amp;"'s#"&amp;$D$123&amp;"="""&amp;INDEX($E$124:$G$134,MATCH("●",INDEX($H$124:$AQ$134,,MATCH($D232,$71:$71,0)-7),0),1)&amp;""""&amp;"#"&amp;$D$123&amp;"="&amp;""""&amp;VLOOKUP($D$123,$AD$9:$AN$20,8,FALSE)&amp;""""&amp;"#g'"&amp;"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2" s="5" t="str">
        <f>IF(VLOOKUP($D$141,$AD$9:$AN$20,8,FALSE)=INDEX($E$142:$G$146,MATCH("●",INDEX($H$142:$AQ$146,,MATCH($D232,$71:$71,0)-7),0),1),"","sed -i "&amp;IF($AK$200="MacOS","'' ","")&amp;"'s#"&amp;$D$141&amp;"="""&amp;VLOOKUP($D$141,$AD$9:$AN$20,8,FALSE)&amp;""""&amp;"#"&amp;$D$141&amp;"="&amp;""""&amp;INDEX($E$142:$G$146,MATCH("●",INDEX($H$142:$AQ$146,,MATCH($D232,$71:$71,0)-7),0),1)&amp;""""&amp;"#g'"&amp;" ${CONFIG_DIR}db_data_config.txt; export "&amp;$D$141&amp;"="&amp;""""&amp;INDEX($E$142:$G$146,MATCH("●",INDEX($H$142:$AQ$146,,MATCH($D232,$71:$71,0)-7),0),1)&amp;""";")</f>
        <v/>
      </c>
      <c r="BE232" s="5" t="str">
        <f>IF(INDEX($E$142:$G$146,MATCH("●",INDEX($H$142:$AQ$146,,MATCH($D232,$71:$71,0)-7),0),1)=VLOOKUP($D$141,$AD$9:$AN$20,8,FALSE),"","sed -i "&amp;IF($AK$200="MacOS","'' ","")&amp;"'s#"&amp;$D$141&amp;"="""&amp;INDEX($E$142:$G$146,MATCH("●",INDEX($H$142:$AQ$146,,MATCH($D232,$71:$71,0)-7),0),1)&amp;""""&amp;"#"&amp;$D$141&amp;"="&amp;""""&amp;VLOOKUP($D$141,$AD$9:$AN$20,8,FALSE)&amp;""""&amp;"#g'"&amp;"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2" s="5" t="str">
        <f>IF(VLOOKUP($D$147,$AD$9:$AN$20,8,FALSE)=INDEX($E$148:$G$151,MATCH("●",INDEX($H$148:$AQ$151,,MATCH($D232,$71:$71,0)-7),0),1),"","sed -i "&amp;IF($AK$200="MacOS","'' ","")&amp;"'s#"&amp;$D$147&amp;"="""&amp;VLOOKUP($D$147,$AD$9:$AN$20,8,FALSE)&amp;""""&amp;"#"&amp;$D$147&amp;"="&amp;""""&amp;INDEX($E$148:$G$151,MATCH("●",INDEX($H$148:$AQ$151,,MATCH($D232,$71:$71,0)-7),0),1)&amp;""""&amp;"#g'"&amp;" ${CONFIG_DIR}db_data_config.txt; export "&amp;$D$147&amp;"="&amp;""""&amp;INDEX($E$148:$G$151,MATCH("●",INDEX($H$148:$AQ$151,,MATCH($D232,$71:$71,0)-7),0),1)&amp;""";")</f>
        <v/>
      </c>
      <c r="BG232" s="5" t="str">
        <f>IF(INDEX($E$148:$G$151,MATCH("●",INDEX($H$148:$AQ$151,,MATCH($D232,$71:$71,0)-7),0),1)=VLOOKUP($D$147,$AD$9:$AN$20,8,FALSE),"","sed -i "&amp;IF($AK$200="MacOS","'' ","")&amp;"'s#"&amp;$D$147&amp;"="""&amp;INDEX($E$148:$G$151,MATCH("●",INDEX($H$148:$AQ$151,,MATCH($D232,$71:$71,0)-7),0),1)&amp;""""&amp;"#"&amp;$D$147&amp;"="&amp;""""&amp;VLOOKUP($D$147,$AD$9:$AN$20,8,FALSE)&amp;""""&amp;"#g'"&amp;"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2" s="5" t="str">
        <f>IF(VLOOKUP($D$152,$AD$9:$AN$20,8,FALSE)=INDEX($E$153:$G$155,MATCH("●",INDEX($H$153:$AQ$155,,MATCH($D232,$71:$71,0)-7),0),1),"","sed -i "&amp;IF($AK$200="MacOS","'' ","")&amp;"'s#"&amp;$D$152&amp;"="""&amp;VLOOKUP($D$152,$AD$9:$AN$20,8,FALSE)&amp;""""&amp;"#"&amp;$D$152&amp;"="&amp;""""&amp;INDEX($E$153:$G$155,MATCH("●",INDEX($H$153:$AQ$155,,MATCH($D232,$71:$71,0)-7),0),1)&amp;""""&amp;"#g'"&amp;" ${CONFIG_DIR}db_data_config.txt; export "&amp;$D$152&amp;"="&amp;""""&amp;INDEX($E$153:$G$155,MATCH("●",INDEX($H$153:$AQ$155,,MATCH($D232,$71:$71,0)-7),0),1)&amp;""";")</f>
        <v/>
      </c>
      <c r="BI232" s="5" t="str">
        <f>IF(INDEX($E$153:$G$155,MATCH("●",INDEX($H$153:$AQ$155,,MATCH($D232,$71:$71,0)-7),0),1)=VLOOKUP($D$152,$AD$9:$AN$20,8,FALSE),"","sed -i "&amp;IF($AK$200="MacOS","'' ","")&amp;"'s#"&amp;$D$152&amp;"="""&amp;INDEX($E$153:$G$155,MATCH("●",INDEX($H$153:$AQ$155,,MATCH($D232,$71:$71,0)-7),0),1)&amp;""""&amp;"#"&amp;$D$152&amp;"="&amp;""""&amp;VLOOKUP($D$152,$AD$9:$AN$20,8,FALSE)&amp;""""&amp;"#g'"&amp;"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2" s="5" t="str">
        <f>IF(VLOOKUP($D$156,$AD$9:$AN$20,8,FALSE)=INDEX($E$157:$G$160,MATCH("●",INDEX($H$157:$AQ$160,,MATCH($D232,$71:$71,0)-7),0),1),"","sed -i "&amp;IF($AK$200="MacOS","'' ","")&amp;"'s#"&amp;$D$156&amp;"="""&amp;VLOOKUP($D$156,$AD$9:$AN$20,8,FALSE)&amp;""""&amp;"#"&amp;$D$156&amp;"="&amp;""""&amp;INDEX($E$157:$G$160,MATCH("●",INDEX($H$157:$AQ$160,,MATCH($D232,$71:$71,0)-7),0),1)&amp;""""&amp;"#g'"&amp;" ${CONFIG_DIR}db_data_config.txt; export "&amp;$D$156&amp;"="&amp;""""&amp;INDEX($E$157:$G$160,MATCH("●",INDEX($H$157:$AQ$160,,MATCH($D232,$71:$71,0)-7),0),1)&amp;""";")</f>
        <v/>
      </c>
      <c r="BK232" s="5" t="str">
        <f>IF(INDEX($E$157:$G$160,MATCH("●",INDEX($H$157:$AQ$160,,MATCH($D232,$71:$71,0)-7),0),1)=VLOOKUP($D$156,$AD$9:$AN$20,8,FALSE),"","sed -i "&amp;IF($AK$200="MacOS","'' ","")&amp;"'s#"&amp;$D$156&amp;"="""&amp;INDEX($E$157:$G$160,MATCH("●",INDEX($H$157:$AQ$160,,MATCH($D232,$71:$71,0)-7),0),1)&amp;""""&amp;"#"&amp;$D$156&amp;"="&amp;""""&amp;VLOOKUP($D$156,$AD$9:$AN$20,8,FALSE)&amp;""""&amp;"#g'"&amp;"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2" s="5" t="str">
        <f>IF(VLOOKUP($D$161,$AD$9:$AN$20,8,FALSE)=INDEX($E$162:$G$164,MATCH("●",INDEX($H$162:$AQ$164,,MATCH($D232,$71:$71,0)-7),0),1),"","sed -i "&amp;IF($AK$200="MacOS","'' ","")&amp;"'s#"&amp;$D$161&amp;"="""&amp;VLOOKUP($D$161,$AD$9:$AN$20,8,FALSE)&amp;""""&amp;"#"&amp;$D$161&amp;"="&amp;""""&amp;INDEX($E$162:$G$164,MATCH("●",INDEX($H$162:$AQ$164,,MATCH($D232,$71:$71,0)-7),0),1)&amp;""""&amp;"#g'"&amp;" ${CONFIG_DIR}db_data_config.txt; export "&amp;$D$161&amp;"="&amp;""""&amp;INDEX($E$162:$G$164,MATCH("●",INDEX($H$162:$AQ$164,,MATCH($D232,$71:$71,0)-7),0),1)&amp;""";")</f>
        <v/>
      </c>
      <c r="BM232" s="5" t="str">
        <f>IF(INDEX($E$162:$G$164,MATCH("●",INDEX($H$162:$AQ$164,,MATCH($D232,$71:$71,0)-7),0),1)=VLOOKUP($D$161,$AD$9:$AN$20,8,FALSE),"","sed -i "&amp;IF($AK$200="MacOS","'' ","")&amp;"'s#"&amp;$D$161&amp;"="""&amp;INDEX($E$162:$G$164,MATCH("●",INDEX($H$162:$AQ$164,,MATCH($D232,$71:$71,0)-7),0),1)&amp;""""&amp;"#"&amp;$D$161&amp;"="&amp;""""&amp;VLOOKUP($D$161,$AD$9:$AN$20,8,FALSE)&amp;""""&amp;"#g'"&amp;"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2" s="5" t="str">
        <f>IF(VLOOKUP($D$165,$AD$9:$AN$20,8,FALSE)=INDEX($E$166:$G$169,MATCH("●",INDEX($H$166:$AQ$169,,MATCH($D232,$71:$71,0)-7),0),1),"","sed -i "&amp;IF($AK$200="MacOS","'' ","")&amp;"'s#"&amp;$D$165&amp;"="""&amp;VLOOKUP($D$165,$AD$9:$AN$20,8,FALSE)&amp;""""&amp;"#"&amp;$D$165&amp;"="&amp;""""&amp;INDEX($E$166:$G$169,MATCH("●",INDEX($H$166:$AQ$169,,MATCH($D232,$71:$71,0)-7),0),1)&amp;""""&amp;"#g'"&amp;" ${CONFIG_DIR}db_data_config.txt; export "&amp;$D$165&amp;"="&amp;""""&amp;INDEX($E$166:$G$169,MATCH("●",INDEX($H$166:$AQ$169,,MATCH($D232,$71:$71,0)-7),0),1)&amp;""";")</f>
        <v>sed -i '' 's#CASE_MODE="UPPER"#CASE_MODE="なし"#g' ${CONFIG_DIR}db_data_config.txt; export CASE_MODE="なし";</v>
      </c>
      <c r="BO232" s="5" t="str">
        <f>IF(INDEX($E$166:$G$169,MATCH("●",INDEX($H$166:$AQ$169,,MATCH($D232,$71:$71,0)-7),0),1)=VLOOKUP($D$165,$AD$9:$AN$20,8,FALSE),"","sed -i "&amp;IF($AK$200="MacOS","'' ","")&amp;"'s#"&amp;$D$165&amp;"="""&amp;INDEX($E$166:$G$169,MATCH("●",INDEX($H$166:$AQ$169,,MATCH($D232,$71:$71,0)-7),0),1)&amp;""""&amp;"#"&amp;$D$165&amp;"="&amp;""""&amp;VLOOKUP($D$165,$AD$9:$AN$20,8,FALSE)&amp;""""&amp;"#g'"&amp;"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's#CASE_MODE="なし"#CASE_MODE="UPPER"#g' ${CONFIG_DIR}db_data_config.txt; export CASE_MODE="UPPER";</v>
      </c>
      <c r="BP232" s="5" t="str">
        <f>IF(VLOOKUP($D$170,$AD$9:$AN$20,8,FALSE)=INDEX($E$171:$G$177,MATCH("●",INDEX($H$171:$AQ$177,,MATCH($D232,$71:$71,0)-7),0),1),"","sed -i "&amp;IF($AK$200="MacOS","'' ","")&amp;"'s#"&amp;$D$170&amp;"="""&amp;VLOOKUP($D$170,$AD$9:$AN$20,8,FALSE)&amp;""""&amp;"#"&amp;$D$170&amp;"="&amp;""""&amp;INDEX($E$171:$G$177,MATCH("●",INDEX($H$171:$AQ$177,,MATCH($D232,$71:$71,0)-7),0),1)&amp;""""&amp;"#g'"&amp;" ${CONFIG_DIR}db_data_config.txt; export "&amp;$D$170&amp;"="&amp;""""&amp;INDEX($E$171:$G$177,MATCH("●",INDEX($H$171:$AQ$177,,MATCH($D232,$71:$71,0)-7),0),1)&amp;""";")</f>
        <v/>
      </c>
      <c r="BQ232" s="5" t="str">
        <f>IF(INDEX($E$171:$G$177,MATCH("●",INDEX($H$171:$AQ$177,,MATCH($D232,$71:$71,0)-7),0),1)=VLOOKUP($D$170,$AD$9:$AN$20,8,FALSE),"","sed -i "&amp;IF($AK$200="MacOS","'' ","")&amp;"'s#"&amp;$D$170&amp;"="""&amp;INDEX($E$171:$G$177,MATCH("●",INDEX($H$171:$AQ$177,,MATCH($D232,$71:$71,0)-7),0),1)&amp;""""&amp;"#"&amp;$D$170&amp;"="&amp;""""&amp;VLOOKUP($D$170,$AD$9:$AN$20,8,FALSE)&amp;""""&amp;"#g'"&amp;"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2" s="5" t="s">
        <v>868</v>
      </c>
    </row>
    <row r="233" spans="4:70" ht="18" customHeight="1">
      <c r="D233" s="166">
        <f t="shared" si="1"/>
        <v>30</v>
      </c>
      <c r="E233" s="167"/>
      <c r="F233" s="167"/>
      <c r="G233" s="168"/>
      <c r="H233" s="46" t="str">
        <f t="shared" ca="1" si="2"/>
        <v>clear; sed -i '' 's#CASE_MODE="UPPER"#CASE_MODE="LOWER"#g' ${CONFIG_DIR}db_data_config.txt; export CASE_MODE="LOWER";sh ./script/db_check_data_validate_config.sh; sed -i '' 's#CASE_MODE="LOWER"#CASE_MODE="UPPER"#g' ${CONFIG_DIR}db_data_config.txt; export CASE_MODE="UPPER";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SUBSTITUTE(INDEX($H$179:$AQ$179, , MATCH($D233, $71:$71, 0)-7),"-","")</f>
        <v>正常</v>
      </c>
      <c r="AF233" s="117"/>
      <c r="AG233" s="118"/>
      <c r="AH233" s="171" t="s">
        <v>901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SUBSTITUTE(TEXT(INDEX($H$182:$AQ$182,1,$D233),"000000"),"-","")</f>
        <v>220001</v>
      </c>
      <c r="AV233" s="5" t="str">
        <f>IF(VLOOKUP($D$76,$AD$9:$AN$20,8,FALSE)=INDEX($E$77:$G$81,MATCH("●",INDEX($H$77:$AQ$81,,MATCH($D233,$71:$71,0)-7),0),1),"","sed -i "&amp;IF($AK$200="MacOS","'' ","")&amp;"'s#"&amp;$D$76&amp;"="""&amp;VLOOKUP($D$76,$AD$9:$AN$20,8,FALSE)&amp;""""&amp;"#"&amp;$D$76&amp;"="&amp;""""&amp;INDEX($E$77:$G$81,MATCH("●",INDEX($H$77:$AQ$81,,MATCH($D233,$71:$71,0)-7),0),1)&amp;""""&amp;"#g'"&amp;" ${CONFIG_DIR}db_data_config.txt; export "&amp;$D$76&amp;"="&amp;""""&amp;INDEX($E$77:$G$81,MATCH("●",INDEX($H$77:$AQ$81,,MATCH($D233,$71:$71,0)-7),0),1)&amp;""";")</f>
        <v/>
      </c>
      <c r="AW233" s="5" t="str">
        <f>IF(INDEX($E$77:$G$81,MATCH("●",INDEX($H$77:$AQ$81,,MATCH($D233,$71:$71,0)-7),0),1)=VLOOKUP($D$76,$AD$9:$AN$20,8,FALSE),"","sed -i "&amp;IF($AK$200="MacOS","'' ","")&amp;"'s#"&amp;$D$76&amp;"="""&amp;INDEX($E$77:$G$81,MATCH("●",INDEX($H$77:$AQ$81,,MATCH($D233,$71:$71,0)-7),0),1)&amp;""""&amp;"#"&amp;$D$76&amp;"="&amp;""""&amp;VLOOKUP($D$76,$AD$9:$AN$20,8,FALSE)&amp;""""&amp;"#g'"&amp;"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3" s="5" t="str">
        <f>IF(VLOOKUP($D$82,$AD$9:$AN$20,8,FALSE)=INDEX($E$83:$G$94,MATCH("●",INDEX($H$83:$AQ$94,,MATCH($D233,$71:$71,0)-7),0),1),"","sed -i "&amp;IF($AK$200="MacOS","'' ","")&amp;"'s#"&amp;$D$82&amp;"="""&amp;VLOOKUP($D$82,$AD$9:$AN$20,8,FALSE)&amp;""""&amp;"#"&amp;$D$82&amp;"="&amp;""""&amp;INDEX($E$83:$G$94,MATCH("●",INDEX($H$83:$AQ$94,,MATCH($D233,$71:$71,0)-7),0),1)&amp;""""&amp;"#g'"&amp;" ${CONFIG_DIR}db_data_config.txt; export "&amp;$D$82&amp;"="&amp;""""&amp;INDEX($E$83:$G$94,MATCH("●",INDEX($H$83:$AQ$94,,MATCH($D233,$71:$71,0)-7),0),1)&amp;""";")</f>
        <v/>
      </c>
      <c r="AY233" s="5" t="str">
        <f>IF(INDEX($E$83:$G$94,MATCH("●",INDEX($H$83:$AQ$94,,MATCH($D233,$71:$71,0)-7),0),1)=VLOOKUP($D$82,$AD$9:$AN$20,8,FALSE),"","sed -i "&amp;IF($AK$200="MacOS","'' ","")&amp;"'s#"&amp;$D$82&amp;"="""&amp;INDEX($E$83:$G$94,MATCH("●",INDEX($H$83:$AQ$94,,MATCH($D233,$71:$71,0)-7),0),1)&amp;""""&amp;"#"&amp;$D$82&amp;"="&amp;""""&amp;VLOOKUP($D$82,$AD$9:$AN$20,8,FALSE)&amp;""""&amp;"#g'"&amp;"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3" s="5" t="str">
        <f>IF(VLOOKUP($D$95,$AD$9:$AN$20,8,FALSE)=INDEX($E$96:$G$122,MATCH("●",INDEX($H$96:$AQ$122,,MATCH($D233,$71:$71,0)-7),0),1),"","sed -i "&amp;IF($AK$200="MacOS","'' ","")&amp;"'s#"&amp;$D$95&amp;"="""&amp;VLOOKUP($D$95,$AD$9:$AN$20,8,FALSE)&amp;""""&amp;"#"&amp;$D$95&amp;"="&amp;""""&amp;INDEX($E$96:$G$122,MATCH("●",INDEX($H$96:$AQ$122,,MATCH($D233,$71:$71,0)-7),0),1)&amp;""""&amp;"#g'"&amp;" ${CONFIG_DIR}db_data_config.txt; export "&amp;$D$95&amp;"="&amp;""""&amp;INDEX($E$96:$G$122,MATCH("●",INDEX($H$96:$AQ$122,,MATCH($D233,$71:$71,0)-7),0),1)&amp;""";")</f>
        <v/>
      </c>
      <c r="BA233" s="5" t="str">
        <f>IF(INDEX($E$96:$G$122,MATCH("●",INDEX($H$96:$AQ$122,,MATCH($D233,$71:$71,0)-7),0),1)=VLOOKUP($D$95,$AD$9:$AN$20,8,FALSE),"","sed -i "&amp;IF($AK$200="MacOS","'' ","")&amp;"'s#"&amp;$D$95&amp;"="""&amp;INDEX($E$96:$G$122,MATCH("●",INDEX($H$96:$AQ$122,,MATCH($D233,$71:$71,0)-7),0),1)&amp;""""&amp;"#"&amp;$D$95&amp;"="&amp;""""&amp;VLOOKUP($D$95,$AD$9:$AN$20,8,FALSE)&amp;""""&amp;"#g'"&amp;"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3" s="5" t="str">
        <f>IF(VLOOKUP($D$123,$AD$9:$AN$20,8,FALSE)=INDEX($E$124:$G$134,MATCH("●",INDEX($H$124:$AQ$134,,MATCH($D233,$71:$71,0)-7),0),1),"","sed -i "&amp;IF($AK$200="MacOS","'' ","")&amp;"'s#"&amp;$D$123&amp;"="""&amp;VLOOKUP($D$123,$AD$9:$AN$20,8,FALSE)&amp;""""&amp;"#"&amp;$D$123&amp;"="&amp;""""&amp;INDEX($E$124:$G$134,MATCH("●",INDEX($H$124:$AQ$134,,MATCH($D233,$71:$71,0)-7),0),1)&amp;""""&amp;"#g'"&amp;" ${CONFIG_DIR}db_data_config.txt; export "&amp;$D$123&amp;"="&amp;""""&amp;INDEX($E$124:$G$134,MATCH("●",INDEX($H$124:$AQ$134,,MATCH($D233,$71:$71,0)-7),0),1)&amp;""";")</f>
        <v/>
      </c>
      <c r="BC233" s="5" t="str">
        <f>IF(INDEX($E$124:$G$134,MATCH("●",INDEX($H$124:$AQ$134,,MATCH($D233,$71:$71,0)-7),0),1)=VLOOKUP($D$123,$AD$9:$AN$20,8,FALSE),"","sed -i "&amp;IF($AK$200="MacOS","'' ","")&amp;"'s#"&amp;$D$123&amp;"="""&amp;INDEX($E$124:$G$134,MATCH("●",INDEX($H$124:$AQ$134,,MATCH($D233,$71:$71,0)-7),0),1)&amp;""""&amp;"#"&amp;$D$123&amp;"="&amp;""""&amp;VLOOKUP($D$123,$AD$9:$AN$20,8,FALSE)&amp;""""&amp;"#g'"&amp;"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3" s="5" t="str">
        <f>IF(VLOOKUP($D$141,$AD$9:$AN$20,8,FALSE)=INDEX($E$142:$G$146,MATCH("●",INDEX($H$142:$AQ$146,,MATCH($D233,$71:$71,0)-7),0),1),"","sed -i "&amp;IF($AK$200="MacOS","'' ","")&amp;"'s#"&amp;$D$141&amp;"="""&amp;VLOOKUP($D$141,$AD$9:$AN$20,8,FALSE)&amp;""""&amp;"#"&amp;$D$141&amp;"="&amp;""""&amp;INDEX($E$142:$G$146,MATCH("●",INDEX($H$142:$AQ$146,,MATCH($D233,$71:$71,0)-7),0),1)&amp;""""&amp;"#g'"&amp;" ${CONFIG_DIR}db_data_config.txt; export "&amp;$D$141&amp;"="&amp;""""&amp;INDEX($E$142:$G$146,MATCH("●",INDEX($H$142:$AQ$146,,MATCH($D233,$71:$71,0)-7),0),1)&amp;""";")</f>
        <v/>
      </c>
      <c r="BE233" s="5" t="str">
        <f>IF(INDEX($E$142:$G$146,MATCH("●",INDEX($H$142:$AQ$146,,MATCH($D233,$71:$71,0)-7),0),1)=VLOOKUP($D$141,$AD$9:$AN$20,8,FALSE),"","sed -i "&amp;IF($AK$200="MacOS","'' ","")&amp;"'s#"&amp;$D$141&amp;"="""&amp;INDEX($E$142:$G$146,MATCH("●",INDEX($H$142:$AQ$146,,MATCH($D233,$71:$71,0)-7),0),1)&amp;""""&amp;"#"&amp;$D$141&amp;"="&amp;""""&amp;VLOOKUP($D$141,$AD$9:$AN$20,8,FALSE)&amp;""""&amp;"#g'"&amp;"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3" s="5" t="str">
        <f>IF(VLOOKUP($D$147,$AD$9:$AN$20,8,FALSE)=INDEX($E$148:$G$151,MATCH("●",INDEX($H$148:$AQ$151,,MATCH($D233,$71:$71,0)-7),0),1),"","sed -i "&amp;IF($AK$200="MacOS","'' ","")&amp;"'s#"&amp;$D$147&amp;"="""&amp;VLOOKUP($D$147,$AD$9:$AN$20,8,FALSE)&amp;""""&amp;"#"&amp;$D$147&amp;"="&amp;""""&amp;INDEX($E$148:$G$151,MATCH("●",INDEX($H$148:$AQ$151,,MATCH($D233,$71:$71,0)-7),0),1)&amp;""""&amp;"#g'"&amp;" ${CONFIG_DIR}db_data_config.txt; export "&amp;$D$147&amp;"="&amp;""""&amp;INDEX($E$148:$G$151,MATCH("●",INDEX($H$148:$AQ$151,,MATCH($D233,$71:$71,0)-7),0),1)&amp;""";")</f>
        <v/>
      </c>
      <c r="BG233" s="5" t="str">
        <f>IF(INDEX($E$148:$G$151,MATCH("●",INDEX($H$148:$AQ$151,,MATCH($D233,$71:$71,0)-7),0),1)=VLOOKUP($D$147,$AD$9:$AN$20,8,FALSE),"","sed -i "&amp;IF($AK$200="MacOS","'' ","")&amp;"'s#"&amp;$D$147&amp;"="""&amp;INDEX($E$148:$G$151,MATCH("●",INDEX($H$148:$AQ$151,,MATCH($D233,$71:$71,0)-7),0),1)&amp;""""&amp;"#"&amp;$D$147&amp;"="&amp;""""&amp;VLOOKUP($D$147,$AD$9:$AN$20,8,FALSE)&amp;""""&amp;"#g'"&amp;"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3" s="5" t="str">
        <f>IF(VLOOKUP($D$152,$AD$9:$AN$20,8,FALSE)=INDEX($E$153:$G$155,MATCH("●",INDEX($H$153:$AQ$155,,MATCH($D233,$71:$71,0)-7),0),1),"","sed -i "&amp;IF($AK$200="MacOS","'' ","")&amp;"'s#"&amp;$D$152&amp;"="""&amp;VLOOKUP($D$152,$AD$9:$AN$20,8,FALSE)&amp;""""&amp;"#"&amp;$D$152&amp;"="&amp;""""&amp;INDEX($E$153:$G$155,MATCH("●",INDEX($H$153:$AQ$155,,MATCH($D233,$71:$71,0)-7),0),1)&amp;""""&amp;"#g'"&amp;" ${CONFIG_DIR}db_data_config.txt; export "&amp;$D$152&amp;"="&amp;""""&amp;INDEX($E$153:$G$155,MATCH("●",INDEX($H$153:$AQ$155,,MATCH($D233,$71:$71,0)-7),0),1)&amp;""";")</f>
        <v/>
      </c>
      <c r="BI233" s="5" t="str">
        <f>IF(INDEX($E$153:$G$155,MATCH("●",INDEX($H$153:$AQ$155,,MATCH($D233,$71:$71,0)-7),0),1)=VLOOKUP($D$152,$AD$9:$AN$20,8,FALSE),"","sed -i "&amp;IF($AK$200="MacOS","'' ","")&amp;"'s#"&amp;$D$152&amp;"="""&amp;INDEX($E$153:$G$155,MATCH("●",INDEX($H$153:$AQ$155,,MATCH($D233,$71:$71,0)-7),0),1)&amp;""""&amp;"#"&amp;$D$152&amp;"="&amp;""""&amp;VLOOKUP($D$152,$AD$9:$AN$20,8,FALSE)&amp;""""&amp;"#g'"&amp;"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3" s="5" t="str">
        <f>IF(VLOOKUP($D$156,$AD$9:$AN$20,8,FALSE)=INDEX($E$157:$G$160,MATCH("●",INDEX($H$157:$AQ$160,,MATCH($D233,$71:$71,0)-7),0),1),"","sed -i "&amp;IF($AK$200="MacOS","'' ","")&amp;"'s#"&amp;$D$156&amp;"="""&amp;VLOOKUP($D$156,$AD$9:$AN$20,8,FALSE)&amp;""""&amp;"#"&amp;$D$156&amp;"="&amp;""""&amp;INDEX($E$157:$G$160,MATCH("●",INDEX($H$157:$AQ$160,,MATCH($D233,$71:$71,0)-7),0),1)&amp;""""&amp;"#g'"&amp;" ${CONFIG_DIR}db_data_config.txt; export "&amp;$D$156&amp;"="&amp;""""&amp;INDEX($E$157:$G$160,MATCH("●",INDEX($H$157:$AQ$160,,MATCH($D233,$71:$71,0)-7),0),1)&amp;""";")</f>
        <v/>
      </c>
      <c r="BK233" s="5" t="str">
        <f>IF(INDEX($E$157:$G$160,MATCH("●",INDEX($H$157:$AQ$160,,MATCH($D233,$71:$71,0)-7),0),1)=VLOOKUP($D$156,$AD$9:$AN$20,8,FALSE),"","sed -i "&amp;IF($AK$200="MacOS","'' ","")&amp;"'s#"&amp;$D$156&amp;"="""&amp;INDEX($E$157:$G$160,MATCH("●",INDEX($H$157:$AQ$160,,MATCH($D233,$71:$71,0)-7),0),1)&amp;""""&amp;"#"&amp;$D$156&amp;"="&amp;""""&amp;VLOOKUP($D$156,$AD$9:$AN$20,8,FALSE)&amp;""""&amp;"#g'"&amp;"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3" s="5" t="str">
        <f>IF(VLOOKUP($D$161,$AD$9:$AN$20,8,FALSE)=INDEX($E$162:$G$164,MATCH("●",INDEX($H$162:$AQ$164,,MATCH($D233,$71:$71,0)-7),0),1),"","sed -i "&amp;IF($AK$200="MacOS","'' ","")&amp;"'s#"&amp;$D$161&amp;"="""&amp;VLOOKUP($D$161,$AD$9:$AN$20,8,FALSE)&amp;""""&amp;"#"&amp;$D$161&amp;"="&amp;""""&amp;INDEX($E$162:$G$164,MATCH("●",INDEX($H$162:$AQ$164,,MATCH($D233,$71:$71,0)-7),0),1)&amp;""""&amp;"#g'"&amp;" ${CONFIG_DIR}db_data_config.txt; export "&amp;$D$161&amp;"="&amp;""""&amp;INDEX($E$162:$G$164,MATCH("●",INDEX($H$162:$AQ$164,,MATCH($D233,$71:$71,0)-7),0),1)&amp;""";")</f>
        <v/>
      </c>
      <c r="BM233" s="5" t="str">
        <f>IF(INDEX($E$162:$G$164,MATCH("●",INDEX($H$162:$AQ$164,,MATCH($D233,$71:$71,0)-7),0),1)=VLOOKUP($D$161,$AD$9:$AN$20,8,FALSE),"","sed -i "&amp;IF($AK$200="MacOS","'' ","")&amp;"'s#"&amp;$D$161&amp;"="""&amp;INDEX($E$162:$G$164,MATCH("●",INDEX($H$162:$AQ$164,,MATCH($D233,$71:$71,0)-7),0),1)&amp;""""&amp;"#"&amp;$D$161&amp;"="&amp;""""&amp;VLOOKUP($D$161,$AD$9:$AN$20,8,FALSE)&amp;""""&amp;"#g'"&amp;"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3" s="5" t="str">
        <f>IF(VLOOKUP($D$165,$AD$9:$AN$20,8,FALSE)=INDEX($E$166:$G$169,MATCH("●",INDEX($H$166:$AQ$169,,MATCH($D233,$71:$71,0)-7),0),1),"","sed -i "&amp;IF($AK$200="MacOS","'' ","")&amp;"'s#"&amp;$D$165&amp;"="""&amp;VLOOKUP($D$165,$AD$9:$AN$20,8,FALSE)&amp;""""&amp;"#"&amp;$D$165&amp;"="&amp;""""&amp;INDEX($E$166:$G$169,MATCH("●",INDEX($H$166:$AQ$169,,MATCH($D233,$71:$71,0)-7),0),1)&amp;""""&amp;"#g'"&amp;" ${CONFIG_DIR}db_data_config.txt; export "&amp;$D$165&amp;"="&amp;""""&amp;INDEX($E$166:$G$169,MATCH("●",INDEX($H$166:$AQ$169,,MATCH($D233,$71:$71,0)-7),0),1)&amp;""";")</f>
        <v>sed -i '' 's#CASE_MODE="UPPER"#CASE_MODE="LOWER"#g' ${CONFIG_DIR}db_data_config.txt; export CASE_MODE="LOWER";</v>
      </c>
      <c r="BO233" s="5" t="str">
        <f>IF(INDEX($E$166:$G$169,MATCH("●",INDEX($H$166:$AQ$169,,MATCH($D233,$71:$71,0)-7),0),1)=VLOOKUP($D$165,$AD$9:$AN$20,8,FALSE),"","sed -i "&amp;IF($AK$200="MacOS","'' ","")&amp;"'s#"&amp;$D$165&amp;"="""&amp;INDEX($E$166:$G$169,MATCH("●",INDEX($H$166:$AQ$169,,MATCH($D233,$71:$71,0)-7),0),1)&amp;""""&amp;"#"&amp;$D$165&amp;"="&amp;""""&amp;VLOOKUP($D$165,$AD$9:$AN$20,8,FALSE)&amp;""""&amp;"#g'"&amp;"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's#CASE_MODE="LOWER"#CASE_MODE="UPPER"#g' ${CONFIG_DIR}db_data_config.txt; export CASE_MODE="UPPER";</v>
      </c>
      <c r="BP233" s="5" t="str">
        <f>IF(VLOOKUP($D$170,$AD$9:$AN$20,8,FALSE)=INDEX($E$171:$G$177,MATCH("●",INDEX($H$171:$AQ$177,,MATCH($D233,$71:$71,0)-7),0),1),"","sed -i "&amp;IF($AK$200="MacOS","'' ","")&amp;"'s#"&amp;$D$170&amp;"="""&amp;VLOOKUP($D$170,$AD$9:$AN$20,8,FALSE)&amp;""""&amp;"#"&amp;$D$170&amp;"="&amp;""""&amp;INDEX($E$171:$G$177,MATCH("●",INDEX($H$171:$AQ$177,,MATCH($D233,$71:$71,0)-7),0),1)&amp;""""&amp;"#g'"&amp;" ${CONFIG_DIR}db_data_config.txt; export "&amp;$D$170&amp;"="&amp;""""&amp;INDEX($E$171:$G$177,MATCH("●",INDEX($H$171:$AQ$177,,MATCH($D233,$71:$71,0)-7),0),1)&amp;""";")</f>
        <v/>
      </c>
      <c r="BQ233" s="5" t="str">
        <f>IF(INDEX($E$171:$G$177,MATCH("●",INDEX($H$171:$AQ$177,,MATCH($D233,$71:$71,0)-7),0),1)=VLOOKUP($D$170,$AD$9:$AN$20,8,FALSE),"","sed -i "&amp;IF($AK$200="MacOS","'' ","")&amp;"'s#"&amp;$D$170&amp;"="""&amp;INDEX($E$171:$G$177,MATCH("●",INDEX($H$171:$AQ$177,,MATCH($D233,$71:$71,0)-7),0),1)&amp;""""&amp;"#"&amp;$D$170&amp;"="&amp;""""&amp;VLOOKUP($D$170,$AD$9:$AN$20,8,FALSE)&amp;""""&amp;"#g'"&amp;"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3" s="5" t="s">
        <v>868</v>
      </c>
    </row>
    <row r="234" spans="4:70" ht="18" customHeight="1">
      <c r="D234" s="166">
        <f t="shared" si="1"/>
        <v>31</v>
      </c>
      <c r="E234" s="167"/>
      <c r="F234" s="167"/>
      <c r="G234" s="168"/>
      <c r="H234" s="46" t="str">
        <f t="shared" ca="1" si="2"/>
        <v>clear; sed -i '' 's#CASE_MODE="UPPER"#CASE_MODE="None"#g' ${CONFIG_DIR}db_data_config.txt; export CASE_MODE="None";sh ./script/db_check_data_validate_config.sh; sed -i '' 's#CASE_MODE="None"#CASE_MODE="UPPER"#g' ${CONFIG_DIR}db_data_config.txt; export CASE_MODE="UPPER";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SUBSTITUTE(INDEX($H$179:$AQ$179, , MATCH($D234, $71:$71, 0)-7),"-","")</f>
        <v>異常</v>
      </c>
      <c r="AF234" s="117"/>
      <c r="AG234" s="118"/>
      <c r="AH234" s="171" t="s">
        <v>902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SUBSTITUTE(TEXT(INDEX($H$182:$AQ$182,1,$D234),"000000"),"-","")</f>
        <v>220136</v>
      </c>
      <c r="AV234" s="5" t="str">
        <f>IF(VLOOKUP($D$76,$AD$9:$AN$20,8,FALSE)=INDEX($E$77:$G$81,MATCH("●",INDEX($H$77:$AQ$81,,MATCH($D234,$71:$71,0)-7),0),1),"","sed -i "&amp;IF($AK$200="MacOS","'' ","")&amp;"'s#"&amp;$D$76&amp;"="""&amp;VLOOKUP($D$76,$AD$9:$AN$20,8,FALSE)&amp;""""&amp;"#"&amp;$D$76&amp;"="&amp;""""&amp;INDEX($E$77:$G$81,MATCH("●",INDEX($H$77:$AQ$81,,MATCH($D234,$71:$71,0)-7),0),1)&amp;""""&amp;"#g'"&amp;" ${CONFIG_DIR}db_data_config.txt; export "&amp;$D$76&amp;"="&amp;""""&amp;INDEX($E$77:$G$81,MATCH("●",INDEX($H$77:$AQ$81,,MATCH($D234,$71:$71,0)-7),0),1)&amp;""";")</f>
        <v/>
      </c>
      <c r="AW234" s="5" t="str">
        <f>IF(INDEX($E$77:$G$81,MATCH("●",INDEX($H$77:$AQ$81,,MATCH($D234,$71:$71,0)-7),0),1)=VLOOKUP($D$76,$AD$9:$AN$20,8,FALSE),"","sed -i "&amp;IF($AK$200="MacOS","'' ","")&amp;"'s#"&amp;$D$76&amp;"="""&amp;INDEX($E$77:$G$81,MATCH("●",INDEX($H$77:$AQ$81,,MATCH($D234,$71:$71,0)-7),0),1)&amp;""""&amp;"#"&amp;$D$76&amp;"="&amp;""""&amp;VLOOKUP($D$76,$AD$9:$AN$20,8,FALSE)&amp;""""&amp;"#g'"&amp;"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4" s="5" t="str">
        <f>IF(VLOOKUP($D$82,$AD$9:$AN$20,8,FALSE)=INDEX($E$83:$G$94,MATCH("●",INDEX($H$83:$AQ$94,,MATCH($D234,$71:$71,0)-7),0),1),"","sed -i "&amp;IF($AK$200="MacOS","'' ","")&amp;"'s#"&amp;$D$82&amp;"="""&amp;VLOOKUP($D$82,$AD$9:$AN$20,8,FALSE)&amp;""""&amp;"#"&amp;$D$82&amp;"="&amp;""""&amp;INDEX($E$83:$G$94,MATCH("●",INDEX($H$83:$AQ$94,,MATCH($D234,$71:$71,0)-7),0),1)&amp;""""&amp;"#g'"&amp;" ${CONFIG_DIR}db_data_config.txt; export "&amp;$D$82&amp;"="&amp;""""&amp;INDEX($E$83:$G$94,MATCH("●",INDEX($H$83:$AQ$94,,MATCH($D234,$71:$71,0)-7),0),1)&amp;""";")</f>
        <v/>
      </c>
      <c r="AY234" s="5" t="str">
        <f>IF(INDEX($E$83:$G$94,MATCH("●",INDEX($H$83:$AQ$94,,MATCH($D234,$71:$71,0)-7),0),1)=VLOOKUP($D$82,$AD$9:$AN$20,8,FALSE),"","sed -i "&amp;IF($AK$200="MacOS","'' ","")&amp;"'s#"&amp;$D$82&amp;"="""&amp;INDEX($E$83:$G$94,MATCH("●",INDEX($H$83:$AQ$94,,MATCH($D234,$71:$71,0)-7),0),1)&amp;""""&amp;"#"&amp;$D$82&amp;"="&amp;""""&amp;VLOOKUP($D$82,$AD$9:$AN$20,8,FALSE)&amp;""""&amp;"#g'"&amp;"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4" s="5" t="str">
        <f>IF(VLOOKUP($D$95,$AD$9:$AN$20,8,FALSE)=INDEX($E$96:$G$122,MATCH("●",INDEX($H$96:$AQ$122,,MATCH($D234,$71:$71,0)-7),0),1),"","sed -i "&amp;IF($AK$200="MacOS","'' ","")&amp;"'s#"&amp;$D$95&amp;"="""&amp;VLOOKUP($D$95,$AD$9:$AN$20,8,FALSE)&amp;""""&amp;"#"&amp;$D$95&amp;"="&amp;""""&amp;INDEX($E$96:$G$122,MATCH("●",INDEX($H$96:$AQ$122,,MATCH($D234,$71:$71,0)-7),0),1)&amp;""""&amp;"#g'"&amp;" ${CONFIG_DIR}db_data_config.txt; export "&amp;$D$95&amp;"="&amp;""""&amp;INDEX($E$96:$G$122,MATCH("●",INDEX($H$96:$AQ$122,,MATCH($D234,$71:$71,0)-7),0),1)&amp;""";")</f>
        <v/>
      </c>
      <c r="BA234" s="5" t="str">
        <f>IF(INDEX($E$96:$G$122,MATCH("●",INDEX($H$96:$AQ$122,,MATCH($D234,$71:$71,0)-7),0),1)=VLOOKUP($D$95,$AD$9:$AN$20,8,FALSE),"","sed -i "&amp;IF($AK$200="MacOS","'' ","")&amp;"'s#"&amp;$D$95&amp;"="""&amp;INDEX($E$96:$G$122,MATCH("●",INDEX($H$96:$AQ$122,,MATCH($D234,$71:$71,0)-7),0),1)&amp;""""&amp;"#"&amp;$D$95&amp;"="&amp;""""&amp;VLOOKUP($D$95,$AD$9:$AN$20,8,FALSE)&amp;""""&amp;"#g'"&amp;"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4" s="5" t="str">
        <f>IF(VLOOKUP($D$123,$AD$9:$AN$20,8,FALSE)=INDEX($E$124:$G$134,MATCH("●",INDEX($H$124:$AQ$134,,MATCH($D234,$71:$71,0)-7),0),1),"","sed -i "&amp;IF($AK$200="MacOS","'' ","")&amp;"'s#"&amp;$D$123&amp;"="""&amp;VLOOKUP($D$123,$AD$9:$AN$20,8,FALSE)&amp;""""&amp;"#"&amp;$D$123&amp;"="&amp;""""&amp;INDEX($E$124:$G$134,MATCH("●",INDEX($H$124:$AQ$134,,MATCH($D234,$71:$71,0)-7),0),1)&amp;""""&amp;"#g'"&amp;" ${CONFIG_DIR}db_data_config.txt; export "&amp;$D$123&amp;"="&amp;""""&amp;INDEX($E$124:$G$134,MATCH("●",INDEX($H$124:$AQ$134,,MATCH($D234,$71:$71,0)-7),0),1)&amp;""";")</f>
        <v/>
      </c>
      <c r="BC234" s="5" t="str">
        <f>IF(INDEX($E$124:$G$134,MATCH("●",INDEX($H$124:$AQ$134,,MATCH($D234,$71:$71,0)-7),0),1)=VLOOKUP($D$123,$AD$9:$AN$20,8,FALSE),"","sed -i "&amp;IF($AK$200="MacOS","'' ","")&amp;"'s#"&amp;$D$123&amp;"="""&amp;INDEX($E$124:$G$134,MATCH("●",INDEX($H$124:$AQ$134,,MATCH($D234,$71:$71,0)-7),0),1)&amp;""""&amp;"#"&amp;$D$123&amp;"="&amp;""""&amp;VLOOKUP($D$123,$AD$9:$AN$20,8,FALSE)&amp;""""&amp;"#g'"&amp;"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4" s="5" t="str">
        <f>IF(VLOOKUP($D$141,$AD$9:$AN$20,8,FALSE)=INDEX($E$142:$G$146,MATCH("●",INDEX($H$142:$AQ$146,,MATCH($D234,$71:$71,0)-7),0),1),"","sed -i "&amp;IF($AK$200="MacOS","'' ","")&amp;"'s#"&amp;$D$141&amp;"="""&amp;VLOOKUP($D$141,$AD$9:$AN$20,8,FALSE)&amp;""""&amp;"#"&amp;$D$141&amp;"="&amp;""""&amp;INDEX($E$142:$G$146,MATCH("●",INDEX($H$142:$AQ$146,,MATCH($D234,$71:$71,0)-7),0),1)&amp;""""&amp;"#g'"&amp;" ${CONFIG_DIR}db_data_config.txt; export "&amp;$D$141&amp;"="&amp;""""&amp;INDEX($E$142:$G$146,MATCH("●",INDEX($H$142:$AQ$146,,MATCH($D234,$71:$71,0)-7),0),1)&amp;""";")</f>
        <v/>
      </c>
      <c r="BE234" s="5" t="str">
        <f>IF(INDEX($E$142:$G$146,MATCH("●",INDEX($H$142:$AQ$146,,MATCH($D234,$71:$71,0)-7),0),1)=VLOOKUP($D$141,$AD$9:$AN$20,8,FALSE),"","sed -i "&amp;IF($AK$200="MacOS","'' ","")&amp;"'s#"&amp;$D$141&amp;"="""&amp;INDEX($E$142:$G$146,MATCH("●",INDEX($H$142:$AQ$146,,MATCH($D234,$71:$71,0)-7),0),1)&amp;""""&amp;"#"&amp;$D$141&amp;"="&amp;""""&amp;VLOOKUP($D$141,$AD$9:$AN$20,8,FALSE)&amp;""""&amp;"#g'"&amp;"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4" s="5" t="str">
        <f>IF(VLOOKUP($D$147,$AD$9:$AN$20,8,FALSE)=INDEX($E$148:$G$151,MATCH("●",INDEX($H$148:$AQ$151,,MATCH($D234,$71:$71,0)-7),0),1),"","sed -i "&amp;IF($AK$200="MacOS","'' ","")&amp;"'s#"&amp;$D$147&amp;"="""&amp;VLOOKUP($D$147,$AD$9:$AN$20,8,FALSE)&amp;""""&amp;"#"&amp;$D$147&amp;"="&amp;""""&amp;INDEX($E$148:$G$151,MATCH("●",INDEX($H$148:$AQ$151,,MATCH($D234,$71:$71,0)-7),0),1)&amp;""""&amp;"#g'"&amp;" ${CONFIG_DIR}db_data_config.txt; export "&amp;$D$147&amp;"="&amp;""""&amp;INDEX($E$148:$G$151,MATCH("●",INDEX($H$148:$AQ$151,,MATCH($D234,$71:$71,0)-7),0),1)&amp;""";")</f>
        <v/>
      </c>
      <c r="BG234" s="5" t="str">
        <f>IF(INDEX($E$148:$G$151,MATCH("●",INDEX($H$148:$AQ$151,,MATCH($D234,$71:$71,0)-7),0),1)=VLOOKUP($D$147,$AD$9:$AN$20,8,FALSE),"","sed -i "&amp;IF($AK$200="MacOS","'' ","")&amp;"'s#"&amp;$D$147&amp;"="""&amp;INDEX($E$148:$G$151,MATCH("●",INDEX($H$148:$AQ$151,,MATCH($D234,$71:$71,0)-7),0),1)&amp;""""&amp;"#"&amp;$D$147&amp;"="&amp;""""&amp;VLOOKUP($D$147,$AD$9:$AN$20,8,FALSE)&amp;""""&amp;"#g'"&amp;"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4" s="5" t="str">
        <f>IF(VLOOKUP($D$152,$AD$9:$AN$20,8,FALSE)=INDEX($E$153:$G$155,MATCH("●",INDEX($H$153:$AQ$155,,MATCH($D234,$71:$71,0)-7),0),1),"","sed -i "&amp;IF($AK$200="MacOS","'' ","")&amp;"'s#"&amp;$D$152&amp;"="""&amp;VLOOKUP($D$152,$AD$9:$AN$20,8,FALSE)&amp;""""&amp;"#"&amp;$D$152&amp;"="&amp;""""&amp;INDEX($E$153:$G$155,MATCH("●",INDEX($H$153:$AQ$155,,MATCH($D234,$71:$71,0)-7),0),1)&amp;""""&amp;"#g'"&amp;" ${CONFIG_DIR}db_data_config.txt; export "&amp;$D$152&amp;"="&amp;""""&amp;INDEX($E$153:$G$155,MATCH("●",INDEX($H$153:$AQ$155,,MATCH($D234,$71:$71,0)-7),0),1)&amp;""";")</f>
        <v/>
      </c>
      <c r="BI234" s="5" t="str">
        <f>IF(INDEX($E$153:$G$155,MATCH("●",INDEX($H$153:$AQ$155,,MATCH($D234,$71:$71,0)-7),0),1)=VLOOKUP($D$152,$AD$9:$AN$20,8,FALSE),"","sed -i "&amp;IF($AK$200="MacOS","'' ","")&amp;"'s#"&amp;$D$152&amp;"="""&amp;INDEX($E$153:$G$155,MATCH("●",INDEX($H$153:$AQ$155,,MATCH($D234,$71:$71,0)-7),0),1)&amp;""""&amp;"#"&amp;$D$152&amp;"="&amp;""""&amp;VLOOKUP($D$152,$AD$9:$AN$20,8,FALSE)&amp;""""&amp;"#g'"&amp;"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4" s="5" t="str">
        <f>IF(VLOOKUP($D$156,$AD$9:$AN$20,8,FALSE)=INDEX($E$157:$G$160,MATCH("●",INDEX($H$157:$AQ$160,,MATCH($D234,$71:$71,0)-7),0),1),"","sed -i "&amp;IF($AK$200="MacOS","'' ","")&amp;"'s#"&amp;$D$156&amp;"="""&amp;VLOOKUP($D$156,$AD$9:$AN$20,8,FALSE)&amp;""""&amp;"#"&amp;$D$156&amp;"="&amp;""""&amp;INDEX($E$157:$G$160,MATCH("●",INDEX($H$157:$AQ$160,,MATCH($D234,$71:$71,0)-7),0),1)&amp;""""&amp;"#g'"&amp;" ${CONFIG_DIR}db_data_config.txt; export "&amp;$D$156&amp;"="&amp;""""&amp;INDEX($E$157:$G$160,MATCH("●",INDEX($H$157:$AQ$160,,MATCH($D234,$71:$71,0)-7),0),1)&amp;""";")</f>
        <v/>
      </c>
      <c r="BK234" s="5" t="str">
        <f>IF(INDEX($E$157:$G$160,MATCH("●",INDEX($H$157:$AQ$160,,MATCH($D234,$71:$71,0)-7),0),1)=VLOOKUP($D$156,$AD$9:$AN$20,8,FALSE),"","sed -i "&amp;IF($AK$200="MacOS","'' ","")&amp;"'s#"&amp;$D$156&amp;"="""&amp;INDEX($E$157:$G$160,MATCH("●",INDEX($H$157:$AQ$160,,MATCH($D234,$71:$71,0)-7),0),1)&amp;""""&amp;"#"&amp;$D$156&amp;"="&amp;""""&amp;VLOOKUP($D$156,$AD$9:$AN$20,8,FALSE)&amp;""""&amp;"#g'"&amp;"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4" s="5" t="str">
        <f>IF(VLOOKUP($D$161,$AD$9:$AN$20,8,FALSE)=INDEX($E$162:$G$164,MATCH("●",INDEX($H$162:$AQ$164,,MATCH($D234,$71:$71,0)-7),0),1),"","sed -i "&amp;IF($AK$200="MacOS","'' ","")&amp;"'s#"&amp;$D$161&amp;"="""&amp;VLOOKUP($D$161,$AD$9:$AN$20,8,FALSE)&amp;""""&amp;"#"&amp;$D$161&amp;"="&amp;""""&amp;INDEX($E$162:$G$164,MATCH("●",INDEX($H$162:$AQ$164,,MATCH($D234,$71:$71,0)-7),0),1)&amp;""""&amp;"#g'"&amp;" ${CONFIG_DIR}db_data_config.txt; export "&amp;$D$161&amp;"="&amp;""""&amp;INDEX($E$162:$G$164,MATCH("●",INDEX($H$162:$AQ$164,,MATCH($D234,$71:$71,0)-7),0),1)&amp;""";")</f>
        <v/>
      </c>
      <c r="BM234" s="5" t="str">
        <f>IF(INDEX($E$162:$G$164,MATCH("●",INDEX($H$162:$AQ$164,,MATCH($D234,$71:$71,0)-7),0),1)=VLOOKUP($D$161,$AD$9:$AN$20,8,FALSE),"","sed -i "&amp;IF($AK$200="MacOS","'' ","")&amp;"'s#"&amp;$D$161&amp;"="""&amp;INDEX($E$162:$G$164,MATCH("●",INDEX($H$162:$AQ$164,,MATCH($D234,$71:$71,0)-7),0),1)&amp;""""&amp;"#"&amp;$D$161&amp;"="&amp;""""&amp;VLOOKUP($D$161,$AD$9:$AN$20,8,FALSE)&amp;""""&amp;"#g'"&amp;"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4" s="5" t="str">
        <f>IF(VLOOKUP($D$165,$AD$9:$AN$20,8,FALSE)=INDEX($E$166:$G$169,MATCH("●",INDEX($H$166:$AQ$169,,MATCH($D234,$71:$71,0)-7),0),1),"","sed -i "&amp;IF($AK$200="MacOS","'' ","")&amp;"'s#"&amp;$D$165&amp;"="""&amp;VLOOKUP($D$165,$AD$9:$AN$20,8,FALSE)&amp;""""&amp;"#"&amp;$D$165&amp;"="&amp;""""&amp;INDEX($E$166:$G$169,MATCH("●",INDEX($H$166:$AQ$169,,MATCH($D234,$71:$71,0)-7),0),1)&amp;""""&amp;"#g'"&amp;" ${CONFIG_DIR}db_data_config.txt; export "&amp;$D$165&amp;"="&amp;""""&amp;INDEX($E$166:$G$169,MATCH("●",INDEX($H$166:$AQ$169,,MATCH($D234,$71:$71,0)-7),0),1)&amp;""";")</f>
        <v>sed -i '' 's#CASE_MODE="UPPER"#CASE_MODE="None"#g' ${CONFIG_DIR}db_data_config.txt; export CASE_MODE="None";</v>
      </c>
      <c r="BO234" s="5" t="str">
        <f>IF(INDEX($E$166:$G$169,MATCH("●",INDEX($H$166:$AQ$169,,MATCH($D234,$71:$71,0)-7),0),1)=VLOOKUP($D$165,$AD$9:$AN$20,8,FALSE),"","sed -i "&amp;IF($AK$200="MacOS","'' ","")&amp;"'s#"&amp;$D$165&amp;"="""&amp;INDEX($E$166:$G$169,MATCH("●",INDEX($H$166:$AQ$169,,MATCH($D234,$71:$71,0)-7),0),1)&amp;""""&amp;"#"&amp;$D$165&amp;"="&amp;""""&amp;VLOOKUP($D$165,$AD$9:$AN$20,8,FALSE)&amp;""""&amp;"#g'"&amp;"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's#CASE_MODE="None"#CASE_MODE="UPPER"#g' ${CONFIG_DIR}db_data_config.txt; export CASE_MODE="UPPER";</v>
      </c>
      <c r="BP234" s="5" t="str">
        <f>IF(VLOOKUP($D$170,$AD$9:$AN$20,8,FALSE)=INDEX($E$171:$G$177,MATCH("●",INDEX($H$171:$AQ$177,,MATCH($D234,$71:$71,0)-7),0),1),"","sed -i "&amp;IF($AK$200="MacOS","'' ","")&amp;"'s#"&amp;$D$170&amp;"="""&amp;VLOOKUP($D$170,$AD$9:$AN$20,8,FALSE)&amp;""""&amp;"#"&amp;$D$170&amp;"="&amp;""""&amp;INDEX($E$171:$G$177,MATCH("●",INDEX($H$171:$AQ$177,,MATCH($D234,$71:$71,0)-7),0),1)&amp;""""&amp;"#g'"&amp;" ${CONFIG_DIR}db_data_config.txt; export "&amp;$D$170&amp;"="&amp;""""&amp;INDEX($E$171:$G$177,MATCH("●",INDEX($H$171:$AQ$177,,MATCH($D234,$71:$71,0)-7),0),1)&amp;""";")</f>
        <v/>
      </c>
      <c r="BQ234" s="5" t="str">
        <f>IF(INDEX($E$171:$G$177,MATCH("●",INDEX($H$171:$AQ$177,,MATCH($D234,$71:$71,0)-7),0),1)=VLOOKUP($D$170,$AD$9:$AN$20,8,FALSE),"","sed -i "&amp;IF($AK$200="MacOS","'' ","")&amp;"'s#"&amp;$D$170&amp;"="""&amp;INDEX($E$171:$G$177,MATCH("●",INDEX($H$171:$AQ$177,,MATCH($D234,$71:$71,0)-7),0),1)&amp;""""&amp;"#"&amp;$D$170&amp;"="&amp;""""&amp;VLOOKUP($D$170,$AD$9:$AN$20,8,FALSE)&amp;""""&amp;"#g'"&amp;"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4" s="5" t="s">
        <v>868</v>
      </c>
    </row>
    <row r="235" spans="4:70" ht="18" customHeight="1">
      <c r="D235" s="166">
        <f t="shared" si="1"/>
        <v>32</v>
      </c>
      <c r="E235" s="167"/>
      <c r="F235" s="167"/>
      <c r="G235" s="168"/>
      <c r="H235" s="46" t="str">
        <f t="shared" ca="1" si="2"/>
        <v>clear; sed -i '' 's#COLUMN_DATA_TYPE="string"#COLUMN_DATA_TYPE="boolean"#g' ${CONFIG_DIR}db_data_config.txt; export COLUMN_DATA_TYPE="boolean";sed -i '' 's#COLUMN_DATA_LENGTH="7"#COLUMN_DATA_LENGTH=""#g' ${CONFIG_DIR}db_data_config.txt; export COLUMN_DATA_LENGTH="";sh ./script/db_check_data_validate_config.sh; sed -i '' 's#COLUMN_DATA_TYPE="boolean"#COLUMN_DATA_TYPE="string"#g' ${CONFIG_DIR}db_data_config.txt; export COLUMN_DATA_TYPE="string";sed -i '' 's#COLUMN_DATA_LENGTH=""#COLUMN_DATA_LENGTH="7"#g' ${CONFIG_DIR}db_data_config.txt; export COLUMN_DATA_LENGTH="7";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SUBSTITUTE(INDEX($H$179:$AQ$179, , MATCH($D235, $71:$71, 0)-7),"-","")</f>
        <v>異常</v>
      </c>
      <c r="AF235" s="117"/>
      <c r="AG235" s="118"/>
      <c r="AH235" s="171" t="s">
        <v>903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SUBSTITUTE(TEXT(INDEX($H$182:$AQ$182,1,$D235),"000000"),"-","")</f>
        <v>220104</v>
      </c>
      <c r="AV235" s="5" t="str">
        <f>IF(VLOOKUP($D$76,$AD$9:$AN$20,8,FALSE)=INDEX($E$77:$G$81,MATCH("●",INDEX($H$77:$AQ$81,,MATCH($D235,$71:$71,0)-7),0),1),"","sed -i "&amp;IF($AK$200="MacOS","'' ","")&amp;"'s#"&amp;$D$76&amp;"="""&amp;VLOOKUP($D$76,$AD$9:$AN$20,8,FALSE)&amp;""""&amp;"#"&amp;$D$76&amp;"="&amp;""""&amp;INDEX($E$77:$G$81,MATCH("●",INDEX($H$77:$AQ$81,,MATCH($D235,$71:$71,0)-7),0),1)&amp;""""&amp;"#g'"&amp;" ${CONFIG_DIR}db_data_config.txt; export "&amp;$D$76&amp;"="&amp;""""&amp;INDEX($E$77:$G$81,MATCH("●",INDEX($H$77:$AQ$81,,MATCH($D235,$71:$71,0)-7),0),1)&amp;""";")</f>
        <v/>
      </c>
      <c r="AW235" s="5" t="str">
        <f>IF(INDEX($E$77:$G$81,MATCH("●",INDEX($H$77:$AQ$81,,MATCH($D235,$71:$71,0)-7),0),1)=VLOOKUP($D$76,$AD$9:$AN$20,8,FALSE),"","sed -i "&amp;IF($AK$200="MacOS","'' ","")&amp;"'s#"&amp;$D$76&amp;"="""&amp;INDEX($E$77:$G$81,MATCH("●",INDEX($H$77:$AQ$81,,MATCH($D235,$71:$71,0)-7),0),1)&amp;""""&amp;"#"&amp;$D$76&amp;"="&amp;""""&amp;VLOOKUP($D$76,$AD$9:$AN$20,8,FALSE)&amp;""""&amp;"#g'"&amp;"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5" s="5" t="str">
        <f>IF(VLOOKUP($D$82,$AD$9:$AN$20,8,FALSE)=INDEX($E$83:$G$94,MATCH("●",INDEX($H$83:$AQ$94,,MATCH($D235,$71:$71,0)-7),0),1),"","sed -i "&amp;IF($AK$200="MacOS","'' ","")&amp;"'s#"&amp;$D$82&amp;"="""&amp;VLOOKUP($D$82,$AD$9:$AN$20,8,FALSE)&amp;""""&amp;"#"&amp;$D$82&amp;"="&amp;""""&amp;INDEX($E$83:$G$94,MATCH("●",INDEX($H$83:$AQ$94,,MATCH($D235,$71:$71,0)-7),0),1)&amp;""""&amp;"#g'"&amp;" ${CONFIG_DIR}db_data_config.txt; export "&amp;$D$82&amp;"="&amp;""""&amp;INDEX($E$83:$G$94,MATCH("●",INDEX($H$83:$AQ$94,,MATCH($D235,$71:$71,0)-7),0),1)&amp;""";")</f>
        <v>sed -i '' 's#COLUMN_DATA_TYPE="string"#COLUMN_DATA_TYPE="boolean"#g' ${CONFIG_DIR}db_data_config.txt; export COLUMN_DATA_TYPE="boolean";</v>
      </c>
      <c r="AY235" s="5" t="str">
        <f>IF(INDEX($E$83:$G$94,MATCH("●",INDEX($H$83:$AQ$94,,MATCH($D235,$71:$71,0)-7),0),1)=VLOOKUP($D$82,$AD$9:$AN$20,8,FALSE),"","sed -i "&amp;IF($AK$200="MacOS","'' ","")&amp;"'s#"&amp;$D$82&amp;"="""&amp;INDEX($E$83:$G$94,MATCH("●",INDEX($H$83:$AQ$94,,MATCH($D235,$71:$71,0)-7),0),1)&amp;""""&amp;"#"&amp;$D$82&amp;"="&amp;""""&amp;VLOOKUP($D$82,$AD$9:$AN$20,8,FALSE)&amp;""""&amp;"#g'"&amp;"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5" s="5" t="str">
        <f>IF(VLOOKUP($D$95,$AD$9:$AN$20,8,FALSE)=INDEX($E$96:$G$122,MATCH("●",INDEX($H$96:$AQ$122,,MATCH($D235,$71:$71,0)-7),0),1),"","sed -i "&amp;IF($AK$200="MacOS","'' ","")&amp;"'s#"&amp;$D$95&amp;"="""&amp;VLOOKUP($D$95,$AD$9:$AN$20,8,FALSE)&amp;""""&amp;"#"&amp;$D$95&amp;"="&amp;""""&amp;INDEX($E$96:$G$122,MATCH("●",INDEX($H$96:$AQ$122,,MATCH($D235,$71:$71,0)-7),0),1)&amp;""""&amp;"#g'"&amp;" ${CONFIG_DIR}db_data_config.txt; export "&amp;$D$95&amp;"="&amp;""""&amp;INDEX($E$96:$G$122,MATCH("●",INDEX($H$96:$AQ$122,,MATCH($D235,$71:$71,0)-7),0),1)&amp;""";")</f>
        <v>sed -i '' 's#COLUMN_DATA_LENGTH="7"#COLUMN_DATA_LENGTH="なし"#g' ${CONFIG_DIR}db_data_config.txt; export COLUMN_DATA_LENGTH="なし";</v>
      </c>
      <c r="BA235" s="5" t="str">
        <f>IF(INDEX($E$96:$G$122,MATCH("●",INDEX($H$96:$AQ$122,,MATCH($D235,$71:$71,0)-7),0),1)=VLOOKUP($D$95,$AD$9:$AN$20,8,FALSE),"","sed -i "&amp;IF($AK$200="MacOS","'' ","")&amp;"'s#"&amp;$D$95&amp;"="""&amp;INDEX($E$96:$G$122,MATCH("●",INDEX($H$96:$AQ$122,,MATCH($D235,$71:$71,0)-7),0),1)&amp;""""&amp;"#"&amp;$D$95&amp;"="&amp;""""&amp;VLOOKUP($D$95,$AD$9:$AN$20,8,FALSE)&amp;""""&amp;"#g'"&amp;"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35" s="5" t="str">
        <f>IF(VLOOKUP($D$123,$AD$9:$AN$20,8,FALSE)=INDEX($E$124:$G$134,MATCH("●",INDEX($H$124:$AQ$134,,MATCH($D235,$71:$71,0)-7),0),1),"","sed -i "&amp;IF($AK$200="MacOS","'' ","")&amp;"'s#"&amp;$D$123&amp;"="""&amp;VLOOKUP($D$123,$AD$9:$AN$20,8,FALSE)&amp;""""&amp;"#"&amp;$D$123&amp;"="&amp;""""&amp;INDEX($E$124:$G$134,MATCH("●",INDEX($H$124:$AQ$134,,MATCH($D235,$71:$71,0)-7),0),1)&amp;""""&amp;"#g'"&amp;" ${CONFIG_DIR}db_data_config.txt; export "&amp;$D$123&amp;"="&amp;""""&amp;INDEX($E$124:$G$134,MATCH("●",INDEX($H$124:$AQ$134,,MATCH($D235,$71:$71,0)-7),0),1)&amp;""";")</f>
        <v/>
      </c>
      <c r="BC235" s="5" t="str">
        <f>IF(INDEX($E$124:$G$134,MATCH("●",INDEX($H$124:$AQ$134,,MATCH($D235,$71:$71,0)-7),0),1)=VLOOKUP($D$123,$AD$9:$AN$20,8,FALSE),"","sed -i "&amp;IF($AK$200="MacOS","'' ","")&amp;"'s#"&amp;$D$123&amp;"="""&amp;INDEX($E$124:$G$134,MATCH("●",INDEX($H$124:$AQ$134,,MATCH($D235,$71:$71,0)-7),0),1)&amp;""""&amp;"#"&amp;$D$123&amp;"="&amp;""""&amp;VLOOKUP($D$123,$AD$9:$AN$20,8,FALSE)&amp;""""&amp;"#g'"&amp;"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5" s="5" t="str">
        <f>IF(VLOOKUP($D$141,$AD$9:$AN$20,8,FALSE)=INDEX($E$142:$G$146,MATCH("●",INDEX($H$142:$AQ$146,,MATCH($D235,$71:$71,0)-7),0),1),"","sed -i "&amp;IF($AK$200="MacOS","'' ","")&amp;"'s#"&amp;$D$141&amp;"="""&amp;VLOOKUP($D$141,$AD$9:$AN$20,8,FALSE)&amp;""""&amp;"#"&amp;$D$141&amp;"="&amp;""""&amp;INDEX($E$142:$G$146,MATCH("●",INDEX($H$142:$AQ$146,,MATCH($D235,$71:$71,0)-7),0),1)&amp;""""&amp;"#g'"&amp;" ${CONFIG_DIR}db_data_config.txt; export "&amp;$D$141&amp;"="&amp;""""&amp;INDEX($E$142:$G$146,MATCH("●",INDEX($H$142:$AQ$146,,MATCH($D235,$71:$71,0)-7),0),1)&amp;""";")</f>
        <v/>
      </c>
      <c r="BE235" s="5" t="str">
        <f>IF(INDEX($E$142:$G$146,MATCH("●",INDEX($H$142:$AQ$146,,MATCH($D235,$71:$71,0)-7),0),1)=VLOOKUP($D$141,$AD$9:$AN$20,8,FALSE),"","sed -i "&amp;IF($AK$200="MacOS","'' ","")&amp;"'s#"&amp;$D$141&amp;"="""&amp;INDEX($E$142:$G$146,MATCH("●",INDEX($H$142:$AQ$146,,MATCH($D235,$71:$71,0)-7),0),1)&amp;""""&amp;"#"&amp;$D$141&amp;"="&amp;""""&amp;VLOOKUP($D$141,$AD$9:$AN$20,8,FALSE)&amp;""""&amp;"#g'"&amp;"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5" s="5" t="str">
        <f>IF(VLOOKUP($D$147,$AD$9:$AN$20,8,FALSE)=INDEX($E$148:$G$151,MATCH("●",INDEX($H$148:$AQ$151,,MATCH($D235,$71:$71,0)-7),0),1),"","sed -i "&amp;IF($AK$200="MacOS","'' ","")&amp;"'s#"&amp;$D$147&amp;"="""&amp;VLOOKUP($D$147,$AD$9:$AN$20,8,FALSE)&amp;""""&amp;"#"&amp;$D$147&amp;"="&amp;""""&amp;INDEX($E$148:$G$151,MATCH("●",INDEX($H$148:$AQ$151,,MATCH($D235,$71:$71,0)-7),0),1)&amp;""""&amp;"#g'"&amp;" ${CONFIG_DIR}db_data_config.txt; export "&amp;$D$147&amp;"="&amp;""""&amp;INDEX($E$148:$G$151,MATCH("●",INDEX($H$148:$AQ$151,,MATCH($D235,$71:$71,0)-7),0),1)&amp;""";")</f>
        <v/>
      </c>
      <c r="BG235" s="5" t="str">
        <f>IF(INDEX($E$148:$G$151,MATCH("●",INDEX($H$148:$AQ$151,,MATCH($D235,$71:$71,0)-7),0),1)=VLOOKUP($D$147,$AD$9:$AN$20,8,FALSE),"","sed -i "&amp;IF($AK$200="MacOS","'' ","")&amp;"'s#"&amp;$D$147&amp;"="""&amp;INDEX($E$148:$G$151,MATCH("●",INDEX($H$148:$AQ$151,,MATCH($D235,$71:$71,0)-7),0),1)&amp;""""&amp;"#"&amp;$D$147&amp;"="&amp;""""&amp;VLOOKUP($D$147,$AD$9:$AN$20,8,FALSE)&amp;""""&amp;"#g'"&amp;"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5" s="5" t="str">
        <f>IF(VLOOKUP($D$152,$AD$9:$AN$20,8,FALSE)=INDEX($E$153:$G$155,MATCH("●",INDEX($H$153:$AQ$155,,MATCH($D235,$71:$71,0)-7),0),1),"","sed -i "&amp;IF($AK$200="MacOS","'' ","")&amp;"'s#"&amp;$D$152&amp;"="""&amp;VLOOKUP($D$152,$AD$9:$AN$20,8,FALSE)&amp;""""&amp;"#"&amp;$D$152&amp;"="&amp;""""&amp;INDEX($E$153:$G$155,MATCH("●",INDEX($H$153:$AQ$155,,MATCH($D235,$71:$71,0)-7),0),1)&amp;""""&amp;"#g'"&amp;" ${CONFIG_DIR}db_data_config.txt; export "&amp;$D$152&amp;"="&amp;""""&amp;INDEX($E$153:$G$155,MATCH("●",INDEX($H$153:$AQ$155,,MATCH($D235,$71:$71,0)-7),0),1)&amp;""";")</f>
        <v/>
      </c>
      <c r="BI235" s="5" t="str">
        <f>IF(INDEX($E$153:$G$155,MATCH("●",INDEX($H$153:$AQ$155,,MATCH($D235,$71:$71,0)-7),0),1)=VLOOKUP($D$152,$AD$9:$AN$20,8,FALSE),"","sed -i "&amp;IF($AK$200="MacOS","'' ","")&amp;"'s#"&amp;$D$152&amp;"="""&amp;INDEX($E$153:$G$155,MATCH("●",INDEX($H$153:$AQ$155,,MATCH($D235,$71:$71,0)-7),0),1)&amp;""""&amp;"#"&amp;$D$152&amp;"="&amp;""""&amp;VLOOKUP($D$152,$AD$9:$AN$20,8,FALSE)&amp;""""&amp;"#g'"&amp;"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5" s="5" t="str">
        <f>IF(VLOOKUP($D$156,$AD$9:$AN$20,8,FALSE)=INDEX($E$157:$G$160,MATCH("●",INDEX($H$157:$AQ$160,,MATCH($D235,$71:$71,0)-7),0),1),"","sed -i "&amp;IF($AK$200="MacOS","'' ","")&amp;"'s#"&amp;$D$156&amp;"="""&amp;VLOOKUP($D$156,$AD$9:$AN$20,8,FALSE)&amp;""""&amp;"#"&amp;$D$156&amp;"="&amp;""""&amp;INDEX($E$157:$G$160,MATCH("●",INDEX($H$157:$AQ$160,,MATCH($D235,$71:$71,0)-7),0),1)&amp;""""&amp;"#g'"&amp;" ${CONFIG_DIR}db_data_config.txt; export "&amp;$D$156&amp;"="&amp;""""&amp;INDEX($E$157:$G$160,MATCH("●",INDEX($H$157:$AQ$160,,MATCH($D235,$71:$71,0)-7),0),1)&amp;""";")</f>
        <v/>
      </c>
      <c r="BK235" s="5" t="str">
        <f>IF(INDEX($E$157:$G$160,MATCH("●",INDEX($H$157:$AQ$160,,MATCH($D235,$71:$71,0)-7),0),1)=VLOOKUP($D$156,$AD$9:$AN$20,8,FALSE),"","sed -i "&amp;IF($AK$200="MacOS","'' ","")&amp;"'s#"&amp;$D$156&amp;"="""&amp;INDEX($E$157:$G$160,MATCH("●",INDEX($H$157:$AQ$160,,MATCH($D235,$71:$71,0)-7),0),1)&amp;""""&amp;"#"&amp;$D$156&amp;"="&amp;""""&amp;VLOOKUP($D$156,$AD$9:$AN$20,8,FALSE)&amp;""""&amp;"#g'"&amp;"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5" s="5" t="str">
        <f>IF(VLOOKUP($D$161,$AD$9:$AN$20,8,FALSE)=INDEX($E$162:$G$164,MATCH("●",INDEX($H$162:$AQ$164,,MATCH($D235,$71:$71,0)-7),0),1),"","sed -i "&amp;IF($AK$200="MacOS","'' ","")&amp;"'s#"&amp;$D$161&amp;"="""&amp;VLOOKUP($D$161,$AD$9:$AN$20,8,FALSE)&amp;""""&amp;"#"&amp;$D$161&amp;"="&amp;""""&amp;INDEX($E$162:$G$164,MATCH("●",INDEX($H$162:$AQ$164,,MATCH($D235,$71:$71,0)-7),0),1)&amp;""""&amp;"#g'"&amp;" ${CONFIG_DIR}db_data_config.txt; export "&amp;$D$161&amp;"="&amp;""""&amp;INDEX($E$162:$G$164,MATCH("●",INDEX($H$162:$AQ$164,,MATCH($D235,$71:$71,0)-7),0),1)&amp;""";")</f>
        <v/>
      </c>
      <c r="BM235" s="5" t="str">
        <f>IF(INDEX($E$162:$G$164,MATCH("●",INDEX($H$162:$AQ$164,,MATCH($D235,$71:$71,0)-7),0),1)=VLOOKUP($D$161,$AD$9:$AN$20,8,FALSE),"","sed -i "&amp;IF($AK$200="MacOS","'' ","")&amp;"'s#"&amp;$D$161&amp;"="""&amp;INDEX($E$162:$G$164,MATCH("●",INDEX($H$162:$AQ$164,,MATCH($D235,$71:$71,0)-7),0),1)&amp;""""&amp;"#"&amp;$D$161&amp;"="&amp;""""&amp;VLOOKUP($D$161,$AD$9:$AN$20,8,FALSE)&amp;""""&amp;"#g'"&amp;"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5" s="5" t="str">
        <f>IF(VLOOKUP($D$165,$AD$9:$AN$20,8,FALSE)=INDEX($E$166:$G$169,MATCH("●",INDEX($H$166:$AQ$169,,MATCH($D235,$71:$71,0)-7),0),1),"","sed -i "&amp;IF($AK$200="MacOS","'' ","")&amp;"'s#"&amp;$D$165&amp;"="""&amp;VLOOKUP($D$165,$AD$9:$AN$20,8,FALSE)&amp;""""&amp;"#"&amp;$D$165&amp;"="&amp;""""&amp;INDEX($E$166:$G$169,MATCH("●",INDEX($H$166:$AQ$169,,MATCH($D235,$71:$71,0)-7),0),1)&amp;""""&amp;"#g'"&amp;" ${CONFIG_DIR}db_data_config.txt; export "&amp;$D$165&amp;"="&amp;""""&amp;INDEX($E$166:$G$169,MATCH("●",INDEX($H$166:$AQ$169,,MATCH($D235,$71:$71,0)-7),0),1)&amp;""";")</f>
        <v/>
      </c>
      <c r="BO235" s="5" t="str">
        <f>IF(INDEX($E$166:$G$169,MATCH("●",INDEX($H$166:$AQ$169,,MATCH($D235,$71:$71,0)-7),0),1)=VLOOKUP($D$165,$AD$9:$AN$20,8,FALSE),"","sed -i "&amp;IF($AK$200="MacOS","'' ","")&amp;"'s#"&amp;$D$165&amp;"="""&amp;INDEX($E$166:$G$169,MATCH("●",INDEX($H$166:$AQ$169,,MATCH($D235,$71:$71,0)-7),0),1)&amp;""""&amp;"#"&amp;$D$165&amp;"="&amp;""""&amp;VLOOKUP($D$165,$AD$9:$AN$20,8,FALSE)&amp;""""&amp;"#g'"&amp;"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5" s="5" t="str">
        <f>IF(VLOOKUP($D$170,$AD$9:$AN$20,8,FALSE)=INDEX($E$171:$G$177,MATCH("●",INDEX($H$171:$AQ$177,,MATCH($D235,$71:$71,0)-7),0),1),"","sed -i "&amp;IF($AK$200="MacOS","'' ","")&amp;"'s#"&amp;$D$170&amp;"="""&amp;VLOOKUP($D$170,$AD$9:$AN$20,8,FALSE)&amp;""""&amp;"#"&amp;$D$170&amp;"="&amp;""""&amp;INDEX($E$171:$G$177,MATCH("●",INDEX($H$171:$AQ$177,,MATCH($D235,$71:$71,0)-7),0),1)&amp;""""&amp;"#g'"&amp;" ${CONFIG_DIR}db_data_config.txt; export "&amp;$D$170&amp;"="&amp;""""&amp;INDEX($E$171:$G$177,MATCH("●",INDEX($H$171:$AQ$177,,MATCH($D235,$71:$71,0)-7),0),1)&amp;""";")</f>
        <v/>
      </c>
      <c r="BQ235" s="5" t="str">
        <f>IF(INDEX($E$171:$G$177,MATCH("●",INDEX($H$171:$AQ$177,,MATCH($D235,$71:$71,0)-7),0),1)=VLOOKUP($D$170,$AD$9:$AN$20,8,FALSE),"","sed -i "&amp;IF($AK$200="MacOS","'' ","")&amp;"'s#"&amp;$D$170&amp;"="""&amp;INDEX($E$171:$G$177,MATCH("●",INDEX($H$171:$AQ$177,,MATCH($D235,$71:$71,0)-7),0),1)&amp;""""&amp;"#"&amp;$D$170&amp;"="&amp;""""&amp;VLOOKUP($D$170,$AD$9:$AN$20,8,FALSE)&amp;""""&amp;"#g'"&amp;"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5" s="5" t="s">
        <v>868</v>
      </c>
    </row>
    <row r="236" spans="4:70" ht="18" customHeight="1">
      <c r="D236" s="166">
        <f t="shared" si="1"/>
        <v>33</v>
      </c>
      <c r="E236" s="167"/>
      <c r="F236" s="167"/>
      <c r="G236" s="168"/>
      <c r="H236" s="46" t="str">
        <f t="shared" ca="1" si="2"/>
        <v>clear; sed -i '' 's#COLUMN_DATA_TYPE="string"#COLUMN_DATA_TYPE="boolean"#g' ${CONFIG_DIR}db_data_config.txt; export COLUMN_DATA_TYPE="boolean";sed -i '' 's#COLUMN_DATA_LENGTH="7"#COLUMN_DATA_LENGTH="0"#g' ${CONFIG_DIR}db_data_config.txt; export COLUMN_DATA_LENGTH="0";sh ./script/db_check_data_validate_config.sh; sed -i '' 's#COLUMN_DATA_TYPE="boolean"#COLUMN_DATA_TYPE="string"#g' ${CONFIG_DIR}db_data_config.txt; export COLUMN_DATA_TYPE="string";sed -i '' 's#COLUMN_DATA_LENGTH="0"#COLUMN_DATA_LENGTH="7"#g' ${CONFIG_DIR}db_data_config.txt; export COLUMN_DATA_LENGTH="7";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SUBSTITUTE(INDEX($H$179:$AQ$179, , MATCH($D236, $71:$71, 0)-7),"-","")</f>
        <v>異常</v>
      </c>
      <c r="AF236" s="117"/>
      <c r="AG236" s="118"/>
      <c r="AH236" s="171" t="s">
        <v>904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SUBSTITUTE(TEXT(INDEX($H$182:$AQ$182,1,$D236),"000000"),"-","")</f>
        <v>220109</v>
      </c>
      <c r="AV236" s="5" t="str">
        <f>IF(VLOOKUP($D$76,$AD$9:$AN$20,8,FALSE)=INDEX($E$77:$G$81,MATCH("●",INDEX($H$77:$AQ$81,,MATCH($D236,$71:$71,0)-7),0),1),"","sed -i "&amp;IF($AK$200="MacOS","'' ","")&amp;"'s#"&amp;$D$76&amp;"="""&amp;VLOOKUP($D$76,$AD$9:$AN$20,8,FALSE)&amp;""""&amp;"#"&amp;$D$76&amp;"="&amp;""""&amp;INDEX($E$77:$G$81,MATCH("●",INDEX($H$77:$AQ$81,,MATCH($D236,$71:$71,0)-7),0),1)&amp;""""&amp;"#g'"&amp;" ${CONFIG_DIR}db_data_config.txt; export "&amp;$D$76&amp;"="&amp;""""&amp;INDEX($E$77:$G$81,MATCH("●",INDEX($H$77:$AQ$81,,MATCH($D236,$71:$71,0)-7),0),1)&amp;""";")</f>
        <v/>
      </c>
      <c r="AW236" s="5" t="str">
        <f>IF(INDEX($E$77:$G$81,MATCH("●",INDEX($H$77:$AQ$81,,MATCH($D236,$71:$71,0)-7),0),1)=VLOOKUP($D$76,$AD$9:$AN$20,8,FALSE),"","sed -i "&amp;IF($AK$200="MacOS","'' ","")&amp;"'s#"&amp;$D$76&amp;"="""&amp;INDEX($E$77:$G$81,MATCH("●",INDEX($H$77:$AQ$81,,MATCH($D236,$71:$71,0)-7),0),1)&amp;""""&amp;"#"&amp;$D$76&amp;"="&amp;""""&amp;VLOOKUP($D$76,$AD$9:$AN$20,8,FALSE)&amp;""""&amp;"#g'"&amp;"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6" s="5" t="str">
        <f>IF(VLOOKUP($D$82,$AD$9:$AN$20,8,FALSE)=INDEX($E$83:$G$94,MATCH("●",INDEX($H$83:$AQ$94,,MATCH($D236,$71:$71,0)-7),0),1),"","sed -i "&amp;IF($AK$200="MacOS","'' ","")&amp;"'s#"&amp;$D$82&amp;"="""&amp;VLOOKUP($D$82,$AD$9:$AN$20,8,FALSE)&amp;""""&amp;"#"&amp;$D$82&amp;"="&amp;""""&amp;INDEX($E$83:$G$94,MATCH("●",INDEX($H$83:$AQ$94,,MATCH($D236,$71:$71,0)-7),0),1)&amp;""""&amp;"#g'"&amp;" ${CONFIG_DIR}db_data_config.txt; export "&amp;$D$82&amp;"="&amp;""""&amp;INDEX($E$83:$G$94,MATCH("●",INDEX($H$83:$AQ$94,,MATCH($D236,$71:$71,0)-7),0),1)&amp;""";")</f>
        <v>sed -i '' 's#COLUMN_DATA_TYPE="string"#COLUMN_DATA_TYPE="boolean"#g' ${CONFIG_DIR}db_data_config.txt; export COLUMN_DATA_TYPE="boolean";</v>
      </c>
      <c r="AY236" s="5" t="str">
        <f>IF(INDEX($E$83:$G$94,MATCH("●",INDEX($H$83:$AQ$94,,MATCH($D236,$71:$71,0)-7),0),1)=VLOOKUP($D$82,$AD$9:$AN$20,8,FALSE),"","sed -i "&amp;IF($AK$200="MacOS","'' ","")&amp;"'s#"&amp;$D$82&amp;"="""&amp;INDEX($E$83:$G$94,MATCH("●",INDEX($H$83:$AQ$94,,MATCH($D236,$71:$71,0)-7),0),1)&amp;""""&amp;"#"&amp;$D$82&amp;"="&amp;""""&amp;VLOOKUP($D$82,$AD$9:$AN$20,8,FALSE)&amp;""""&amp;"#g'"&amp;"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6" s="5" t="str">
        <f>IF(VLOOKUP($D$95,$AD$9:$AN$20,8,FALSE)=INDEX($E$96:$G$122,MATCH("●",INDEX($H$96:$AQ$122,,MATCH($D236,$71:$71,0)-7),0),1),"","sed -i "&amp;IF($AK$200="MacOS","'' ","")&amp;"'s#"&amp;$D$95&amp;"="""&amp;VLOOKUP($D$95,$AD$9:$AN$20,8,FALSE)&amp;""""&amp;"#"&amp;$D$95&amp;"="&amp;""""&amp;INDEX($E$96:$G$122,MATCH("●",INDEX($H$96:$AQ$122,,MATCH($D236,$71:$71,0)-7),0),1)&amp;""""&amp;"#g'"&amp;" ${CONFIG_DIR}db_data_config.txt; export "&amp;$D$95&amp;"="&amp;""""&amp;INDEX($E$96:$G$122,MATCH("●",INDEX($H$96:$AQ$122,,MATCH($D236,$71:$71,0)-7),0),1)&amp;""";")</f>
        <v>sed -i '' 's#COLUMN_DATA_LENGTH="7"#COLUMN_DATA_LENGTH="0"#g' ${CONFIG_DIR}db_data_config.txt; export COLUMN_DATA_LENGTH="0";</v>
      </c>
      <c r="BA236" s="5" t="str">
        <f>IF(INDEX($E$96:$G$122,MATCH("●",INDEX($H$96:$AQ$122,,MATCH($D236,$71:$71,0)-7),0),1)=VLOOKUP($D$95,$AD$9:$AN$20,8,FALSE),"","sed -i "&amp;IF($AK$200="MacOS","'' ","")&amp;"'s#"&amp;$D$95&amp;"="""&amp;INDEX($E$96:$G$122,MATCH("●",INDEX($H$96:$AQ$122,,MATCH($D236,$71:$71,0)-7),0),1)&amp;""""&amp;"#"&amp;$D$95&amp;"="&amp;""""&amp;VLOOKUP($D$95,$AD$9:$AN$20,8,FALSE)&amp;""""&amp;"#g'"&amp;"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36" s="5" t="str">
        <f>IF(VLOOKUP($D$123,$AD$9:$AN$20,8,FALSE)=INDEX($E$124:$G$134,MATCH("●",INDEX($H$124:$AQ$134,,MATCH($D236,$71:$71,0)-7),0),1),"","sed -i "&amp;IF($AK$200="MacOS","'' ","")&amp;"'s#"&amp;$D$123&amp;"="""&amp;VLOOKUP($D$123,$AD$9:$AN$20,8,FALSE)&amp;""""&amp;"#"&amp;$D$123&amp;"="&amp;""""&amp;INDEX($E$124:$G$134,MATCH("●",INDEX($H$124:$AQ$134,,MATCH($D236,$71:$71,0)-7),0),1)&amp;""""&amp;"#g'"&amp;" ${CONFIG_DIR}db_data_config.txt; export "&amp;$D$123&amp;"="&amp;""""&amp;INDEX($E$124:$G$134,MATCH("●",INDEX($H$124:$AQ$134,,MATCH($D236,$71:$71,0)-7),0),1)&amp;""";")</f>
        <v/>
      </c>
      <c r="BC236" s="5" t="str">
        <f>IF(INDEX($E$124:$G$134,MATCH("●",INDEX($H$124:$AQ$134,,MATCH($D236,$71:$71,0)-7),0),1)=VLOOKUP($D$123,$AD$9:$AN$20,8,FALSE),"","sed -i "&amp;IF($AK$200="MacOS","'' ","")&amp;"'s#"&amp;$D$123&amp;"="""&amp;INDEX($E$124:$G$134,MATCH("●",INDEX($H$124:$AQ$134,,MATCH($D236,$71:$71,0)-7),0),1)&amp;""""&amp;"#"&amp;$D$123&amp;"="&amp;""""&amp;VLOOKUP($D$123,$AD$9:$AN$20,8,FALSE)&amp;""""&amp;"#g'"&amp;"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6" s="5" t="str">
        <f>IF(VLOOKUP($D$141,$AD$9:$AN$20,8,FALSE)=INDEX($E$142:$G$146,MATCH("●",INDEX($H$142:$AQ$146,,MATCH($D236,$71:$71,0)-7),0),1),"","sed -i "&amp;IF($AK$200="MacOS","'' ","")&amp;"'s#"&amp;$D$141&amp;"="""&amp;VLOOKUP($D$141,$AD$9:$AN$20,8,FALSE)&amp;""""&amp;"#"&amp;$D$141&amp;"="&amp;""""&amp;INDEX($E$142:$G$146,MATCH("●",INDEX($H$142:$AQ$146,,MATCH($D236,$71:$71,0)-7),0),1)&amp;""""&amp;"#g'"&amp;" ${CONFIG_DIR}db_data_config.txt; export "&amp;$D$141&amp;"="&amp;""""&amp;INDEX($E$142:$G$146,MATCH("●",INDEX($H$142:$AQ$146,,MATCH($D236,$71:$71,0)-7),0),1)&amp;""";")</f>
        <v/>
      </c>
      <c r="BE236" s="5" t="str">
        <f>IF(INDEX($E$142:$G$146,MATCH("●",INDEX($H$142:$AQ$146,,MATCH($D236,$71:$71,0)-7),0),1)=VLOOKUP($D$141,$AD$9:$AN$20,8,FALSE),"","sed -i "&amp;IF($AK$200="MacOS","'' ","")&amp;"'s#"&amp;$D$141&amp;"="""&amp;INDEX($E$142:$G$146,MATCH("●",INDEX($H$142:$AQ$146,,MATCH($D236,$71:$71,0)-7),0),1)&amp;""""&amp;"#"&amp;$D$141&amp;"="&amp;""""&amp;VLOOKUP($D$141,$AD$9:$AN$20,8,FALSE)&amp;""""&amp;"#g'"&amp;"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6" s="5" t="str">
        <f>IF(VLOOKUP($D$147,$AD$9:$AN$20,8,FALSE)=INDEX($E$148:$G$151,MATCH("●",INDEX($H$148:$AQ$151,,MATCH($D236,$71:$71,0)-7),0),1),"","sed -i "&amp;IF($AK$200="MacOS","'' ","")&amp;"'s#"&amp;$D$147&amp;"="""&amp;VLOOKUP($D$147,$AD$9:$AN$20,8,FALSE)&amp;""""&amp;"#"&amp;$D$147&amp;"="&amp;""""&amp;INDEX($E$148:$G$151,MATCH("●",INDEX($H$148:$AQ$151,,MATCH($D236,$71:$71,0)-7),0),1)&amp;""""&amp;"#g'"&amp;" ${CONFIG_DIR}db_data_config.txt; export "&amp;$D$147&amp;"="&amp;""""&amp;INDEX($E$148:$G$151,MATCH("●",INDEX($H$148:$AQ$151,,MATCH($D236,$71:$71,0)-7),0),1)&amp;""";")</f>
        <v/>
      </c>
      <c r="BG236" s="5" t="str">
        <f>IF(INDEX($E$148:$G$151,MATCH("●",INDEX($H$148:$AQ$151,,MATCH($D236,$71:$71,0)-7),0),1)=VLOOKUP($D$147,$AD$9:$AN$20,8,FALSE),"","sed -i "&amp;IF($AK$200="MacOS","'' ","")&amp;"'s#"&amp;$D$147&amp;"="""&amp;INDEX($E$148:$G$151,MATCH("●",INDEX($H$148:$AQ$151,,MATCH($D236,$71:$71,0)-7),0),1)&amp;""""&amp;"#"&amp;$D$147&amp;"="&amp;""""&amp;VLOOKUP($D$147,$AD$9:$AN$20,8,FALSE)&amp;""""&amp;"#g'"&amp;"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6" s="5" t="str">
        <f>IF(VLOOKUP($D$152,$AD$9:$AN$20,8,FALSE)=INDEX($E$153:$G$155,MATCH("●",INDEX($H$153:$AQ$155,,MATCH($D236,$71:$71,0)-7),0),1),"","sed -i "&amp;IF($AK$200="MacOS","'' ","")&amp;"'s#"&amp;$D$152&amp;"="""&amp;VLOOKUP($D$152,$AD$9:$AN$20,8,FALSE)&amp;""""&amp;"#"&amp;$D$152&amp;"="&amp;""""&amp;INDEX($E$153:$G$155,MATCH("●",INDEX($H$153:$AQ$155,,MATCH($D236,$71:$71,0)-7),0),1)&amp;""""&amp;"#g'"&amp;" ${CONFIG_DIR}db_data_config.txt; export "&amp;$D$152&amp;"="&amp;""""&amp;INDEX($E$153:$G$155,MATCH("●",INDEX($H$153:$AQ$155,,MATCH($D236,$71:$71,0)-7),0),1)&amp;""";")</f>
        <v/>
      </c>
      <c r="BI236" s="5" t="str">
        <f>IF(INDEX($E$153:$G$155,MATCH("●",INDEX($H$153:$AQ$155,,MATCH($D236,$71:$71,0)-7),0),1)=VLOOKUP($D$152,$AD$9:$AN$20,8,FALSE),"","sed -i "&amp;IF($AK$200="MacOS","'' ","")&amp;"'s#"&amp;$D$152&amp;"="""&amp;INDEX($E$153:$G$155,MATCH("●",INDEX($H$153:$AQ$155,,MATCH($D236,$71:$71,0)-7),0),1)&amp;""""&amp;"#"&amp;$D$152&amp;"="&amp;""""&amp;VLOOKUP($D$152,$AD$9:$AN$20,8,FALSE)&amp;""""&amp;"#g'"&amp;"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6" s="5" t="str">
        <f>IF(VLOOKUP($D$156,$AD$9:$AN$20,8,FALSE)=INDEX($E$157:$G$160,MATCH("●",INDEX($H$157:$AQ$160,,MATCH($D236,$71:$71,0)-7),0),1),"","sed -i "&amp;IF($AK$200="MacOS","'' ","")&amp;"'s#"&amp;$D$156&amp;"="""&amp;VLOOKUP($D$156,$AD$9:$AN$20,8,FALSE)&amp;""""&amp;"#"&amp;$D$156&amp;"="&amp;""""&amp;INDEX($E$157:$G$160,MATCH("●",INDEX($H$157:$AQ$160,,MATCH($D236,$71:$71,0)-7),0),1)&amp;""""&amp;"#g'"&amp;" ${CONFIG_DIR}db_data_config.txt; export "&amp;$D$156&amp;"="&amp;""""&amp;INDEX($E$157:$G$160,MATCH("●",INDEX($H$157:$AQ$160,,MATCH($D236,$71:$71,0)-7),0),1)&amp;""";")</f>
        <v/>
      </c>
      <c r="BK236" s="5" t="str">
        <f>IF(INDEX($E$157:$G$160,MATCH("●",INDEX($H$157:$AQ$160,,MATCH($D236,$71:$71,0)-7),0),1)=VLOOKUP($D$156,$AD$9:$AN$20,8,FALSE),"","sed -i "&amp;IF($AK$200="MacOS","'' ","")&amp;"'s#"&amp;$D$156&amp;"="""&amp;INDEX($E$157:$G$160,MATCH("●",INDEX($H$157:$AQ$160,,MATCH($D236,$71:$71,0)-7),0),1)&amp;""""&amp;"#"&amp;$D$156&amp;"="&amp;""""&amp;VLOOKUP($D$156,$AD$9:$AN$20,8,FALSE)&amp;""""&amp;"#g'"&amp;"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6" s="5" t="str">
        <f>IF(VLOOKUP($D$161,$AD$9:$AN$20,8,FALSE)=INDEX($E$162:$G$164,MATCH("●",INDEX($H$162:$AQ$164,,MATCH($D236,$71:$71,0)-7),0),1),"","sed -i "&amp;IF($AK$200="MacOS","'' ","")&amp;"'s#"&amp;$D$161&amp;"="""&amp;VLOOKUP($D$161,$AD$9:$AN$20,8,FALSE)&amp;""""&amp;"#"&amp;$D$161&amp;"="&amp;""""&amp;INDEX($E$162:$G$164,MATCH("●",INDEX($H$162:$AQ$164,,MATCH($D236,$71:$71,0)-7),0),1)&amp;""""&amp;"#g'"&amp;" ${CONFIG_DIR}db_data_config.txt; export "&amp;$D$161&amp;"="&amp;""""&amp;INDEX($E$162:$G$164,MATCH("●",INDEX($H$162:$AQ$164,,MATCH($D236,$71:$71,0)-7),0),1)&amp;""";")</f>
        <v/>
      </c>
      <c r="BM236" s="5" t="str">
        <f>IF(INDEX($E$162:$G$164,MATCH("●",INDEX($H$162:$AQ$164,,MATCH($D236,$71:$71,0)-7),0),1)=VLOOKUP($D$161,$AD$9:$AN$20,8,FALSE),"","sed -i "&amp;IF($AK$200="MacOS","'' ","")&amp;"'s#"&amp;$D$161&amp;"="""&amp;INDEX($E$162:$G$164,MATCH("●",INDEX($H$162:$AQ$164,,MATCH($D236,$71:$71,0)-7),0),1)&amp;""""&amp;"#"&amp;$D$161&amp;"="&amp;""""&amp;VLOOKUP($D$161,$AD$9:$AN$20,8,FALSE)&amp;""""&amp;"#g'"&amp;"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6" s="5" t="str">
        <f>IF(VLOOKUP($D$165,$AD$9:$AN$20,8,FALSE)=INDEX($E$166:$G$169,MATCH("●",INDEX($H$166:$AQ$169,,MATCH($D236,$71:$71,0)-7),0),1),"","sed -i "&amp;IF($AK$200="MacOS","'' ","")&amp;"'s#"&amp;$D$165&amp;"="""&amp;VLOOKUP($D$165,$AD$9:$AN$20,8,FALSE)&amp;""""&amp;"#"&amp;$D$165&amp;"="&amp;""""&amp;INDEX($E$166:$G$169,MATCH("●",INDEX($H$166:$AQ$169,,MATCH($D236,$71:$71,0)-7),0),1)&amp;""""&amp;"#g'"&amp;" ${CONFIG_DIR}db_data_config.txt; export "&amp;$D$165&amp;"="&amp;""""&amp;INDEX($E$166:$G$169,MATCH("●",INDEX($H$166:$AQ$169,,MATCH($D236,$71:$71,0)-7),0),1)&amp;""";")</f>
        <v/>
      </c>
      <c r="BO236" s="5" t="str">
        <f>IF(INDEX($E$166:$G$169,MATCH("●",INDEX($H$166:$AQ$169,,MATCH($D236,$71:$71,0)-7),0),1)=VLOOKUP($D$165,$AD$9:$AN$20,8,FALSE),"","sed -i "&amp;IF($AK$200="MacOS","'' ","")&amp;"'s#"&amp;$D$165&amp;"="""&amp;INDEX($E$166:$G$169,MATCH("●",INDEX($H$166:$AQ$169,,MATCH($D236,$71:$71,0)-7),0),1)&amp;""""&amp;"#"&amp;$D$165&amp;"="&amp;""""&amp;VLOOKUP($D$165,$AD$9:$AN$20,8,FALSE)&amp;""""&amp;"#g'"&amp;"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6" s="5" t="str">
        <f>IF(VLOOKUP($D$170,$AD$9:$AN$20,8,FALSE)=INDEX($E$171:$G$177,MATCH("●",INDEX($H$171:$AQ$177,,MATCH($D236,$71:$71,0)-7),0),1),"","sed -i "&amp;IF($AK$200="MacOS","'' ","")&amp;"'s#"&amp;$D$170&amp;"="""&amp;VLOOKUP($D$170,$AD$9:$AN$20,8,FALSE)&amp;""""&amp;"#"&amp;$D$170&amp;"="&amp;""""&amp;INDEX($E$171:$G$177,MATCH("●",INDEX($H$171:$AQ$177,,MATCH($D236,$71:$71,0)-7),0),1)&amp;""""&amp;"#g'"&amp;" ${CONFIG_DIR}db_data_config.txt; export "&amp;$D$170&amp;"="&amp;""""&amp;INDEX($E$171:$G$177,MATCH("●",INDEX($H$171:$AQ$177,,MATCH($D236,$71:$71,0)-7),0),1)&amp;""";")</f>
        <v/>
      </c>
      <c r="BQ236" s="5" t="str">
        <f>IF(INDEX($E$171:$G$177,MATCH("●",INDEX($H$171:$AQ$177,,MATCH($D236,$71:$71,0)-7),0),1)=VLOOKUP($D$170,$AD$9:$AN$20,8,FALSE),"","sed -i "&amp;IF($AK$200="MacOS","'' ","")&amp;"'s#"&amp;$D$170&amp;"="""&amp;INDEX($E$171:$G$177,MATCH("●",INDEX($H$171:$AQ$177,,MATCH($D236,$71:$71,0)-7),0),1)&amp;""""&amp;"#"&amp;$D$170&amp;"="&amp;""""&amp;VLOOKUP($D$170,$AD$9:$AN$20,8,FALSE)&amp;""""&amp;"#g'"&amp;"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6" s="5" t="s">
        <v>868</v>
      </c>
    </row>
    <row r="237" spans="4:70" ht="18" customHeight="1">
      <c r="D237" s="166">
        <f t="shared" si="1"/>
        <v>34</v>
      </c>
      <c r="E237" s="167"/>
      <c r="F237" s="167"/>
      <c r="G237" s="168"/>
      <c r="H237" s="46" t="str">
        <f t="shared" ca="1" si="2"/>
        <v>clear; sed -i '' 's#COLUMN_DATA_TYPE="string"#COLUMN_DATA_TYPE="boolean"#g' ${CONFIG_DIR}db_data_config.txt; export COLUMN_DATA_TYPE="boolean";sed -i '' 's#COLUMN_DATA_LENGTH="7"#COLUMN_DATA_LENGTH="1"#g' ${CONFIG_DIR}db_data_config.txt; export COLUMN_DATA_LENGTH="1";sh ./script/db_check_data_validate_config.sh; sed -i '' 's#COLUMN_DATA_TYPE="boolean"#COLUMN_DATA_TYPE="string"#g' ${CONFIG_DIR}db_data_config.txt; export COLUMN_DATA_TYPE="string";sed -i '' 's#COLUMN_DATA_LENGTH="1"#COLUMN_DATA_LENGTH="7"#g'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SUBSTITUTE(INDEX($H$179:$AQ$179, , MATCH($D237, $71:$71, 0)-7),"-","")</f>
        <v>正常</v>
      </c>
      <c r="AF237" s="117"/>
      <c r="AG237" s="118"/>
      <c r="AH237" s="171" t="s">
        <v>905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SUBSTITUTE(TEXT(INDEX($H$182:$AQ$182,1,$D237),"000000"),"-","")</f>
        <v>220001</v>
      </c>
      <c r="AV237" s="5" t="str">
        <f>IF(VLOOKUP($D$76,$AD$9:$AN$20,8,FALSE)=INDEX($E$77:$G$81,MATCH("●",INDEX($H$77:$AQ$81,,MATCH($D237,$71:$71,0)-7),0),1),"","sed -i "&amp;IF($AK$200="MacOS","'' ","")&amp;"'s#"&amp;$D$76&amp;"="""&amp;VLOOKUP($D$76,$AD$9:$AN$20,8,FALSE)&amp;""""&amp;"#"&amp;$D$76&amp;"="&amp;""""&amp;INDEX($E$77:$G$81,MATCH("●",INDEX($H$77:$AQ$81,,MATCH($D237,$71:$71,0)-7),0),1)&amp;""""&amp;"#g'"&amp;" ${CONFIG_DIR}db_data_config.txt; export "&amp;$D$76&amp;"="&amp;""""&amp;INDEX($E$77:$G$81,MATCH("●",INDEX($H$77:$AQ$81,,MATCH($D237,$71:$71,0)-7),0),1)&amp;""";")</f>
        <v/>
      </c>
      <c r="AW237" s="5" t="str">
        <f>IF(INDEX($E$77:$G$81,MATCH("●",INDEX($H$77:$AQ$81,,MATCH($D237,$71:$71,0)-7),0),1)=VLOOKUP($D$76,$AD$9:$AN$20,8,FALSE),"","sed -i "&amp;IF($AK$200="MacOS","'' ","")&amp;"'s#"&amp;$D$76&amp;"="""&amp;INDEX($E$77:$G$81,MATCH("●",INDEX($H$77:$AQ$81,,MATCH($D237,$71:$71,0)-7),0),1)&amp;""""&amp;"#"&amp;$D$76&amp;"="&amp;""""&amp;VLOOKUP($D$76,$AD$9:$AN$20,8,FALSE)&amp;""""&amp;"#g'"&amp;"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7" s="5" t="str">
        <f>IF(VLOOKUP($D$82,$AD$9:$AN$20,8,FALSE)=INDEX($E$83:$G$94,MATCH("●",INDEX($H$83:$AQ$94,,MATCH($D237,$71:$71,0)-7),0),1),"","sed -i "&amp;IF($AK$200="MacOS","'' ","")&amp;"'s#"&amp;$D$82&amp;"="""&amp;VLOOKUP($D$82,$AD$9:$AN$20,8,FALSE)&amp;""""&amp;"#"&amp;$D$82&amp;"="&amp;""""&amp;INDEX($E$83:$G$94,MATCH("●",INDEX($H$83:$AQ$94,,MATCH($D237,$71:$71,0)-7),0),1)&amp;""""&amp;"#g'"&amp;" ${CONFIG_DIR}db_data_config.txt; export "&amp;$D$82&amp;"="&amp;""""&amp;INDEX($E$83:$G$94,MATCH("●",INDEX($H$83:$AQ$94,,MATCH($D237,$71:$71,0)-7),0),1)&amp;""";")</f>
        <v>sed -i '' 's#COLUMN_DATA_TYPE="string"#COLUMN_DATA_TYPE="boolean"#g' ${CONFIG_DIR}db_data_config.txt; export COLUMN_DATA_TYPE="boolean";</v>
      </c>
      <c r="AY237" s="5" t="str">
        <f>IF(INDEX($E$83:$G$94,MATCH("●",INDEX($H$83:$AQ$94,,MATCH($D237,$71:$71,0)-7),0),1)=VLOOKUP($D$82,$AD$9:$AN$20,8,FALSE),"","sed -i "&amp;IF($AK$200="MacOS","'' ","")&amp;"'s#"&amp;$D$82&amp;"="""&amp;INDEX($E$83:$G$94,MATCH("●",INDEX($H$83:$AQ$94,,MATCH($D237,$71:$71,0)-7),0),1)&amp;""""&amp;"#"&amp;$D$82&amp;"="&amp;""""&amp;VLOOKUP($D$82,$AD$9:$AN$20,8,FALSE)&amp;""""&amp;"#g'"&amp;"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7" s="5" t="str">
        <f>IF(VLOOKUP($D$95,$AD$9:$AN$20,8,FALSE)=INDEX($E$96:$G$122,MATCH("●",INDEX($H$96:$AQ$122,,MATCH($D237,$71:$71,0)-7),0),1),"","sed -i "&amp;IF($AK$200="MacOS","'' ","")&amp;"'s#"&amp;$D$95&amp;"="""&amp;VLOOKUP($D$95,$AD$9:$AN$20,8,FALSE)&amp;""""&amp;"#"&amp;$D$95&amp;"="&amp;""""&amp;INDEX($E$96:$G$122,MATCH("●",INDEX($H$96:$AQ$122,,MATCH($D237,$71:$71,0)-7),0),1)&amp;""""&amp;"#g'"&amp;" ${CONFIG_DIR}db_data_config.txt; export "&amp;$D$95&amp;"="&amp;""""&amp;INDEX($E$96:$G$122,MATCH("●",INDEX($H$96:$AQ$122,,MATCH($D237,$71:$71,0)-7),0),1)&amp;""";")</f>
        <v>sed -i '' 's#COLUMN_DATA_LENGTH="7"#COLUMN_DATA_LENGTH="1"#g' ${CONFIG_DIR}db_data_config.txt; export COLUMN_DATA_LENGTH="1";</v>
      </c>
      <c r="BA237" s="5" t="str">
        <f>IF(INDEX($E$96:$G$122,MATCH("●",INDEX($H$96:$AQ$122,,MATCH($D237,$71:$71,0)-7),0),1)=VLOOKUP($D$95,$AD$9:$AN$20,8,FALSE),"","sed -i "&amp;IF($AK$200="MacOS","'' ","")&amp;"'s#"&amp;$D$95&amp;"="""&amp;INDEX($E$96:$G$122,MATCH("●",INDEX($H$96:$AQ$122,,MATCH($D237,$71:$71,0)-7),0),1)&amp;""""&amp;"#"&amp;$D$95&amp;"="&amp;""""&amp;VLOOKUP($D$95,$AD$9:$AN$20,8,FALSE)&amp;""""&amp;"#g'"&amp;"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's#COLUMN_DATA_LENGTH="1"#COLUMN_DATA_LENGTH="7"#g' ${CONFIG_DIR}db_data_config.txt; export COLUMN_DATA_LENGTH="7";</v>
      </c>
      <c r="BB237" s="5" t="str">
        <f>IF(VLOOKUP($D$123,$AD$9:$AN$20,8,FALSE)=INDEX($E$124:$G$134,MATCH("●",INDEX($H$124:$AQ$134,,MATCH($D237,$71:$71,0)-7),0),1),"","sed -i "&amp;IF($AK$200="MacOS","'' ","")&amp;"'s#"&amp;$D$123&amp;"="""&amp;VLOOKUP($D$123,$AD$9:$AN$20,8,FALSE)&amp;""""&amp;"#"&amp;$D$123&amp;"="&amp;""""&amp;INDEX($E$124:$G$134,MATCH("●",INDEX($H$124:$AQ$134,,MATCH($D237,$71:$71,0)-7),0),1)&amp;""""&amp;"#g'"&amp;" ${CONFIG_DIR}db_data_config.txt; export "&amp;$D$123&amp;"="&amp;""""&amp;INDEX($E$124:$G$134,MATCH("●",INDEX($H$124:$AQ$134,,MATCH($D237,$71:$71,0)-7),0),1)&amp;""";")</f>
        <v/>
      </c>
      <c r="BC237" s="5" t="str">
        <f>IF(INDEX($E$124:$G$134,MATCH("●",INDEX($H$124:$AQ$134,,MATCH($D237,$71:$71,0)-7),0),1)=VLOOKUP($D$123,$AD$9:$AN$20,8,FALSE),"","sed -i "&amp;IF($AK$200="MacOS","'' ","")&amp;"'s#"&amp;$D$123&amp;"="""&amp;INDEX($E$124:$G$134,MATCH("●",INDEX($H$124:$AQ$134,,MATCH($D237,$71:$71,0)-7),0),1)&amp;""""&amp;"#"&amp;$D$123&amp;"="&amp;""""&amp;VLOOKUP($D$123,$AD$9:$AN$20,8,FALSE)&amp;""""&amp;"#g'"&amp;"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7" s="5" t="str">
        <f>IF(VLOOKUP($D$141,$AD$9:$AN$20,8,FALSE)=INDEX($E$142:$G$146,MATCH("●",INDEX($H$142:$AQ$146,,MATCH($D237,$71:$71,0)-7),0),1),"","sed -i "&amp;IF($AK$200="MacOS","'' ","")&amp;"'s#"&amp;$D$141&amp;"="""&amp;VLOOKUP($D$141,$AD$9:$AN$20,8,FALSE)&amp;""""&amp;"#"&amp;$D$141&amp;"="&amp;""""&amp;INDEX($E$142:$G$146,MATCH("●",INDEX($H$142:$AQ$146,,MATCH($D237,$71:$71,0)-7),0),1)&amp;""""&amp;"#g'"&amp;" ${CONFIG_DIR}db_data_config.txt; export "&amp;$D$141&amp;"="&amp;""""&amp;INDEX($E$142:$G$146,MATCH("●",INDEX($H$142:$AQ$146,,MATCH($D237,$71:$71,0)-7),0),1)&amp;""";")</f>
        <v/>
      </c>
      <c r="BE237" s="5" t="str">
        <f>IF(INDEX($E$142:$G$146,MATCH("●",INDEX($H$142:$AQ$146,,MATCH($D237,$71:$71,0)-7),0),1)=VLOOKUP($D$141,$AD$9:$AN$20,8,FALSE),"","sed -i "&amp;IF($AK$200="MacOS","'' ","")&amp;"'s#"&amp;$D$141&amp;"="""&amp;INDEX($E$142:$G$146,MATCH("●",INDEX($H$142:$AQ$146,,MATCH($D237,$71:$71,0)-7),0),1)&amp;""""&amp;"#"&amp;$D$141&amp;"="&amp;""""&amp;VLOOKUP($D$141,$AD$9:$AN$20,8,FALSE)&amp;""""&amp;"#g'"&amp;"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7" s="5" t="str">
        <f>IF(VLOOKUP($D$147,$AD$9:$AN$20,8,FALSE)=INDEX($E$148:$G$151,MATCH("●",INDEX($H$148:$AQ$151,,MATCH($D237,$71:$71,0)-7),0),1),"","sed -i "&amp;IF($AK$200="MacOS","'' ","")&amp;"'s#"&amp;$D$147&amp;"="""&amp;VLOOKUP($D$147,$AD$9:$AN$20,8,FALSE)&amp;""""&amp;"#"&amp;$D$147&amp;"="&amp;""""&amp;INDEX($E$148:$G$151,MATCH("●",INDEX($H$148:$AQ$151,,MATCH($D237,$71:$71,0)-7),0),1)&amp;""""&amp;"#g'"&amp;" ${CONFIG_DIR}db_data_config.txt; export "&amp;$D$147&amp;"="&amp;""""&amp;INDEX($E$148:$G$151,MATCH("●",INDEX($H$148:$AQ$151,,MATCH($D237,$71:$71,0)-7),0),1)&amp;""";")</f>
        <v/>
      </c>
      <c r="BG237" s="5" t="str">
        <f>IF(INDEX($E$148:$G$151,MATCH("●",INDEX($H$148:$AQ$151,,MATCH($D237,$71:$71,0)-7),0),1)=VLOOKUP($D$147,$AD$9:$AN$20,8,FALSE),"","sed -i "&amp;IF($AK$200="MacOS","'' ","")&amp;"'s#"&amp;$D$147&amp;"="""&amp;INDEX($E$148:$G$151,MATCH("●",INDEX($H$148:$AQ$151,,MATCH($D237,$71:$71,0)-7),0),1)&amp;""""&amp;"#"&amp;$D$147&amp;"="&amp;""""&amp;VLOOKUP($D$147,$AD$9:$AN$20,8,FALSE)&amp;""""&amp;"#g'"&amp;"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7" s="5" t="str">
        <f>IF(VLOOKUP($D$152,$AD$9:$AN$20,8,FALSE)=INDEX($E$153:$G$155,MATCH("●",INDEX($H$153:$AQ$155,,MATCH($D237,$71:$71,0)-7),0),1),"","sed -i "&amp;IF($AK$200="MacOS","'' ","")&amp;"'s#"&amp;$D$152&amp;"="""&amp;VLOOKUP($D$152,$AD$9:$AN$20,8,FALSE)&amp;""""&amp;"#"&amp;$D$152&amp;"="&amp;""""&amp;INDEX($E$153:$G$155,MATCH("●",INDEX($H$153:$AQ$155,,MATCH($D237,$71:$71,0)-7),0),1)&amp;""""&amp;"#g'"&amp;" ${CONFIG_DIR}db_data_config.txt; export "&amp;$D$152&amp;"="&amp;""""&amp;INDEX($E$153:$G$155,MATCH("●",INDEX($H$153:$AQ$155,,MATCH($D237,$71:$71,0)-7),0),1)&amp;""";")</f>
        <v/>
      </c>
      <c r="BI237" s="5" t="str">
        <f>IF(INDEX($E$153:$G$155,MATCH("●",INDEX($H$153:$AQ$155,,MATCH($D237,$71:$71,0)-7),0),1)=VLOOKUP($D$152,$AD$9:$AN$20,8,FALSE),"","sed -i "&amp;IF($AK$200="MacOS","'' ","")&amp;"'s#"&amp;$D$152&amp;"="""&amp;INDEX($E$153:$G$155,MATCH("●",INDEX($H$153:$AQ$155,,MATCH($D237,$71:$71,0)-7),0),1)&amp;""""&amp;"#"&amp;$D$152&amp;"="&amp;""""&amp;VLOOKUP($D$152,$AD$9:$AN$20,8,FALSE)&amp;""""&amp;"#g'"&amp;"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7" s="5" t="str">
        <f>IF(VLOOKUP($D$156,$AD$9:$AN$20,8,FALSE)=INDEX($E$157:$G$160,MATCH("●",INDEX($H$157:$AQ$160,,MATCH($D237,$71:$71,0)-7),0),1),"","sed -i "&amp;IF($AK$200="MacOS","'' ","")&amp;"'s#"&amp;$D$156&amp;"="""&amp;VLOOKUP($D$156,$AD$9:$AN$20,8,FALSE)&amp;""""&amp;"#"&amp;$D$156&amp;"="&amp;""""&amp;INDEX($E$157:$G$160,MATCH("●",INDEX($H$157:$AQ$160,,MATCH($D237,$71:$71,0)-7),0),1)&amp;""""&amp;"#g'"&amp;" ${CONFIG_DIR}db_data_config.txt; export "&amp;$D$156&amp;"="&amp;""""&amp;INDEX($E$157:$G$160,MATCH("●",INDEX($H$157:$AQ$160,,MATCH($D237,$71:$71,0)-7),0),1)&amp;""";")</f>
        <v/>
      </c>
      <c r="BK237" s="5" t="str">
        <f>IF(INDEX($E$157:$G$160,MATCH("●",INDEX($H$157:$AQ$160,,MATCH($D237,$71:$71,0)-7),0),1)=VLOOKUP($D$156,$AD$9:$AN$20,8,FALSE),"","sed -i "&amp;IF($AK$200="MacOS","'' ","")&amp;"'s#"&amp;$D$156&amp;"="""&amp;INDEX($E$157:$G$160,MATCH("●",INDEX($H$157:$AQ$160,,MATCH($D237,$71:$71,0)-7),0),1)&amp;""""&amp;"#"&amp;$D$156&amp;"="&amp;""""&amp;VLOOKUP($D$156,$AD$9:$AN$20,8,FALSE)&amp;""""&amp;"#g'"&amp;"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7" s="5" t="str">
        <f>IF(VLOOKUP($D$161,$AD$9:$AN$20,8,FALSE)=INDEX($E$162:$G$164,MATCH("●",INDEX($H$162:$AQ$164,,MATCH($D237,$71:$71,0)-7),0),1),"","sed -i "&amp;IF($AK$200="MacOS","'' ","")&amp;"'s#"&amp;$D$161&amp;"="""&amp;VLOOKUP($D$161,$AD$9:$AN$20,8,FALSE)&amp;""""&amp;"#"&amp;$D$161&amp;"="&amp;""""&amp;INDEX($E$162:$G$164,MATCH("●",INDEX($H$162:$AQ$164,,MATCH($D237,$71:$71,0)-7),0),1)&amp;""""&amp;"#g'"&amp;" ${CONFIG_DIR}db_data_config.txt; export "&amp;$D$161&amp;"="&amp;""""&amp;INDEX($E$162:$G$164,MATCH("●",INDEX($H$162:$AQ$164,,MATCH($D237,$71:$71,0)-7),0),1)&amp;""";")</f>
        <v/>
      </c>
      <c r="BM237" s="5" t="str">
        <f>IF(INDEX($E$162:$G$164,MATCH("●",INDEX($H$162:$AQ$164,,MATCH($D237,$71:$71,0)-7),0),1)=VLOOKUP($D$161,$AD$9:$AN$20,8,FALSE),"","sed -i "&amp;IF($AK$200="MacOS","'' ","")&amp;"'s#"&amp;$D$161&amp;"="""&amp;INDEX($E$162:$G$164,MATCH("●",INDEX($H$162:$AQ$164,,MATCH($D237,$71:$71,0)-7),0),1)&amp;""""&amp;"#"&amp;$D$161&amp;"="&amp;""""&amp;VLOOKUP($D$161,$AD$9:$AN$20,8,FALSE)&amp;""""&amp;"#g'"&amp;"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7" s="5" t="str">
        <f>IF(VLOOKUP($D$165,$AD$9:$AN$20,8,FALSE)=INDEX($E$166:$G$169,MATCH("●",INDEX($H$166:$AQ$169,,MATCH($D237,$71:$71,0)-7),0),1),"","sed -i "&amp;IF($AK$200="MacOS","'' ","")&amp;"'s#"&amp;$D$165&amp;"="""&amp;VLOOKUP($D$165,$AD$9:$AN$20,8,FALSE)&amp;""""&amp;"#"&amp;$D$165&amp;"="&amp;""""&amp;INDEX($E$166:$G$169,MATCH("●",INDEX($H$166:$AQ$169,,MATCH($D237,$71:$71,0)-7),0),1)&amp;""""&amp;"#g'"&amp;" ${CONFIG_DIR}db_data_config.txt; export "&amp;$D$165&amp;"="&amp;""""&amp;INDEX($E$166:$G$169,MATCH("●",INDEX($H$166:$AQ$169,,MATCH($D237,$71:$71,0)-7),0),1)&amp;""";")</f>
        <v/>
      </c>
      <c r="BO237" s="5" t="str">
        <f>IF(INDEX($E$166:$G$169,MATCH("●",INDEX($H$166:$AQ$169,,MATCH($D237,$71:$71,0)-7),0),1)=VLOOKUP($D$165,$AD$9:$AN$20,8,FALSE),"","sed -i "&amp;IF($AK$200="MacOS","'' ","")&amp;"'s#"&amp;$D$165&amp;"="""&amp;INDEX($E$166:$G$169,MATCH("●",INDEX($H$166:$AQ$169,,MATCH($D237,$71:$71,0)-7),0),1)&amp;""""&amp;"#"&amp;$D$165&amp;"="&amp;""""&amp;VLOOKUP($D$165,$AD$9:$AN$20,8,FALSE)&amp;""""&amp;"#g'"&amp;"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7" s="5" t="str">
        <f>IF(VLOOKUP($D$170,$AD$9:$AN$20,8,FALSE)=INDEX($E$171:$G$177,MATCH("●",INDEX($H$171:$AQ$177,,MATCH($D237,$71:$71,0)-7),0),1),"","sed -i "&amp;IF($AK$200="MacOS","'' ","")&amp;"'s#"&amp;$D$170&amp;"="""&amp;VLOOKUP($D$170,$AD$9:$AN$20,8,FALSE)&amp;""""&amp;"#"&amp;$D$170&amp;"="&amp;""""&amp;INDEX($E$171:$G$177,MATCH("●",INDEX($H$171:$AQ$177,,MATCH($D237,$71:$71,0)-7),0),1)&amp;""""&amp;"#g'"&amp;" ${CONFIG_DIR}db_data_config.txt; export "&amp;$D$170&amp;"="&amp;""""&amp;INDEX($E$171:$G$177,MATCH("●",INDEX($H$171:$AQ$177,,MATCH($D237,$71:$71,0)-7),0),1)&amp;""";")</f>
        <v/>
      </c>
      <c r="BQ237" s="5" t="str">
        <f>IF(INDEX($E$171:$G$177,MATCH("●",INDEX($H$171:$AQ$177,,MATCH($D237,$71:$71,0)-7),0),1)=VLOOKUP($D$170,$AD$9:$AN$20,8,FALSE),"","sed -i "&amp;IF($AK$200="MacOS","'' ","")&amp;"'s#"&amp;$D$170&amp;"="""&amp;INDEX($E$171:$G$177,MATCH("●",INDEX($H$171:$AQ$177,,MATCH($D237,$71:$71,0)-7),0),1)&amp;""""&amp;"#"&amp;$D$170&amp;"="&amp;""""&amp;VLOOKUP($D$170,$AD$9:$AN$20,8,FALSE)&amp;""""&amp;"#g'"&amp;"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7" s="5" t="s">
        <v>868</v>
      </c>
    </row>
    <row r="238" spans="4:70" ht="18" customHeight="1">
      <c r="D238" s="166">
        <f t="shared" si="1"/>
        <v>35</v>
      </c>
      <c r="E238" s="167"/>
      <c r="F238" s="167"/>
      <c r="G238" s="168"/>
      <c r="H238" s="46" t="str">
        <f t="shared" ca="1" si="2"/>
        <v>clear; sed -i '' 's#COLUMN_DATA_TYPE="string"#COLUMN_DATA_TYPE="boolean"#g' ${CONFIG_DIR}db_data_config.txt; export COLUMN_DATA_TYPE="boolean";sed -i '' 's#COLUMN_DATA_LENGTH="7"#COLUMN_DATA_LENGTH="2"#g' ${CONFIG_DIR}db_data_config.txt; export COLUMN_DATA_LENGTH="2";sh ./script/db_check_data_validate_config.sh; sed -i '' 's#COLUMN_DATA_TYPE="boolean"#COLUMN_DATA_TYPE="string"#g' ${CONFIG_DIR}db_data_config.txt; export COLUMN_DATA_TYPE="string";sed -i '' 's#COLUMN_DATA_LENGTH="2"#COLUMN_DATA_LENGTH="7"#g'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SUBSTITUTE(INDEX($H$179:$AQ$179, , MATCH($D238, $71:$71, 0)-7),"-","")</f>
        <v>正常</v>
      </c>
      <c r="AF238" s="117"/>
      <c r="AG238" s="118"/>
      <c r="AH238" s="171" t="s">
        <v>911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SUBSTITUTE(TEXT(INDEX($H$182:$AQ$182,1,$D238),"000000"),"-","")</f>
        <v>220001</v>
      </c>
      <c r="AV238" s="5" t="str">
        <f>IF(VLOOKUP($D$76,$AD$9:$AN$20,8,FALSE)=INDEX($E$77:$G$81,MATCH("●",INDEX($H$77:$AQ$81,,MATCH($D238,$71:$71,0)-7),0),1),"","sed -i "&amp;IF($AK$200="MacOS","'' ","")&amp;"'s#"&amp;$D$76&amp;"="""&amp;VLOOKUP($D$76,$AD$9:$AN$20,8,FALSE)&amp;""""&amp;"#"&amp;$D$76&amp;"="&amp;""""&amp;INDEX($E$77:$G$81,MATCH("●",INDEX($H$77:$AQ$81,,MATCH($D238,$71:$71,0)-7),0),1)&amp;""""&amp;"#g'"&amp;" ${CONFIG_DIR}db_data_config.txt; export "&amp;$D$76&amp;"="&amp;""""&amp;INDEX($E$77:$G$81,MATCH("●",INDEX($H$77:$AQ$81,,MATCH($D238,$71:$71,0)-7),0),1)&amp;""";")</f>
        <v/>
      </c>
      <c r="AW238" s="5" t="str">
        <f>IF(INDEX($E$77:$G$81,MATCH("●",INDEX($H$77:$AQ$81,,MATCH($D238,$71:$71,0)-7),0),1)=VLOOKUP($D$76,$AD$9:$AN$20,8,FALSE),"","sed -i "&amp;IF($AK$200="MacOS","'' ","")&amp;"'s#"&amp;$D$76&amp;"="""&amp;INDEX($E$77:$G$81,MATCH("●",INDEX($H$77:$AQ$81,,MATCH($D238,$71:$71,0)-7),0),1)&amp;""""&amp;"#"&amp;$D$76&amp;"="&amp;""""&amp;VLOOKUP($D$76,$AD$9:$AN$20,8,FALSE)&amp;""""&amp;"#g'"&amp;"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8" s="5" t="str">
        <f>IF(VLOOKUP($D$82,$AD$9:$AN$20,8,FALSE)=INDEX($E$83:$G$94,MATCH("●",INDEX($H$83:$AQ$94,,MATCH($D238,$71:$71,0)-7),0),1),"","sed -i "&amp;IF($AK$200="MacOS","'' ","")&amp;"'s#"&amp;$D$82&amp;"="""&amp;VLOOKUP($D$82,$AD$9:$AN$20,8,FALSE)&amp;""""&amp;"#"&amp;$D$82&amp;"="&amp;""""&amp;INDEX($E$83:$G$94,MATCH("●",INDEX($H$83:$AQ$94,,MATCH($D238,$71:$71,0)-7),0),1)&amp;""""&amp;"#g'"&amp;" ${CONFIG_DIR}db_data_config.txt; export "&amp;$D$82&amp;"="&amp;""""&amp;INDEX($E$83:$G$94,MATCH("●",INDEX($H$83:$AQ$94,,MATCH($D238,$71:$71,0)-7),0),1)&amp;""";")</f>
        <v>sed -i '' 's#COLUMN_DATA_TYPE="string"#COLUMN_DATA_TYPE="boolean"#g' ${CONFIG_DIR}db_data_config.txt; export COLUMN_DATA_TYPE="boolean";</v>
      </c>
      <c r="AY238" s="5" t="str">
        <f>IF(INDEX($E$83:$G$94,MATCH("●",INDEX($H$83:$AQ$94,,MATCH($D238,$71:$71,0)-7),0),1)=VLOOKUP($D$82,$AD$9:$AN$20,8,FALSE),"","sed -i "&amp;IF($AK$200="MacOS","'' ","")&amp;"'s#"&amp;$D$82&amp;"="""&amp;INDEX($E$83:$G$94,MATCH("●",INDEX($H$83:$AQ$94,,MATCH($D238,$71:$71,0)-7),0),1)&amp;""""&amp;"#"&amp;$D$82&amp;"="&amp;""""&amp;VLOOKUP($D$82,$AD$9:$AN$20,8,FALSE)&amp;""""&amp;"#g'"&amp;"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8" s="5" t="str">
        <f>IF(VLOOKUP($D$95,$AD$9:$AN$20,8,FALSE)=INDEX($E$96:$G$122,MATCH("●",INDEX($H$96:$AQ$122,,MATCH($D238,$71:$71,0)-7),0),1),"","sed -i "&amp;IF($AK$200="MacOS","'' ","")&amp;"'s#"&amp;$D$95&amp;"="""&amp;VLOOKUP($D$95,$AD$9:$AN$20,8,FALSE)&amp;""""&amp;"#"&amp;$D$95&amp;"="&amp;""""&amp;INDEX($E$96:$G$122,MATCH("●",INDEX($H$96:$AQ$122,,MATCH($D238,$71:$71,0)-7),0),1)&amp;""""&amp;"#g'"&amp;" ${CONFIG_DIR}db_data_config.txt; export "&amp;$D$95&amp;"="&amp;""""&amp;INDEX($E$96:$G$122,MATCH("●",INDEX($H$96:$AQ$122,,MATCH($D238,$71:$71,0)-7),0),1)&amp;""";")</f>
        <v>sed -i '' 's#COLUMN_DATA_LENGTH="7"#COLUMN_DATA_LENGTH="2"#g' ${CONFIG_DIR}db_data_config.txt; export COLUMN_DATA_LENGTH="2";</v>
      </c>
      <c r="BA238" s="5" t="str">
        <f>IF(INDEX($E$96:$G$122,MATCH("●",INDEX($H$96:$AQ$122,,MATCH($D238,$71:$71,0)-7),0),1)=VLOOKUP($D$95,$AD$9:$AN$20,8,FALSE),"","sed -i "&amp;IF($AK$200="MacOS","'' ","")&amp;"'s#"&amp;$D$95&amp;"="""&amp;INDEX($E$96:$G$122,MATCH("●",INDEX($H$96:$AQ$122,,MATCH($D238,$71:$71,0)-7),0),1)&amp;""""&amp;"#"&amp;$D$95&amp;"="&amp;""""&amp;VLOOKUP($D$95,$AD$9:$AN$20,8,FALSE)&amp;""""&amp;"#g'"&amp;"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's#COLUMN_DATA_LENGTH="2"#COLUMN_DATA_LENGTH="7"#g' ${CONFIG_DIR}db_data_config.txt; export COLUMN_DATA_LENGTH="7";</v>
      </c>
      <c r="BB238" s="5" t="str">
        <f>IF(VLOOKUP($D$123,$AD$9:$AN$20,8,FALSE)=INDEX($E$124:$G$134,MATCH("●",INDEX($H$124:$AQ$134,,MATCH($D238,$71:$71,0)-7),0),1),"","sed -i "&amp;IF($AK$200="MacOS","'' ","")&amp;"'s#"&amp;$D$123&amp;"="""&amp;VLOOKUP($D$123,$AD$9:$AN$20,8,FALSE)&amp;""""&amp;"#"&amp;$D$123&amp;"="&amp;""""&amp;INDEX($E$124:$G$134,MATCH("●",INDEX($H$124:$AQ$134,,MATCH($D238,$71:$71,0)-7),0),1)&amp;""""&amp;"#g'"&amp;" ${CONFIG_DIR}db_data_config.txt; export "&amp;$D$123&amp;"="&amp;""""&amp;INDEX($E$124:$G$134,MATCH("●",INDEX($H$124:$AQ$134,,MATCH($D238,$71:$71,0)-7),0),1)&amp;""";")</f>
        <v/>
      </c>
      <c r="BC238" s="5" t="str">
        <f>IF(INDEX($E$124:$G$134,MATCH("●",INDEX($H$124:$AQ$134,,MATCH($D238,$71:$71,0)-7),0),1)=VLOOKUP($D$123,$AD$9:$AN$20,8,FALSE),"","sed -i "&amp;IF($AK$200="MacOS","'' ","")&amp;"'s#"&amp;$D$123&amp;"="""&amp;INDEX($E$124:$G$134,MATCH("●",INDEX($H$124:$AQ$134,,MATCH($D238,$71:$71,0)-7),0),1)&amp;""""&amp;"#"&amp;$D$123&amp;"="&amp;""""&amp;VLOOKUP($D$123,$AD$9:$AN$20,8,FALSE)&amp;""""&amp;"#g'"&amp;"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8" s="5" t="str">
        <f>IF(VLOOKUP($D$141,$AD$9:$AN$20,8,FALSE)=INDEX($E$142:$G$146,MATCH("●",INDEX($H$142:$AQ$146,,MATCH($D238,$71:$71,0)-7),0),1),"","sed -i "&amp;IF($AK$200="MacOS","'' ","")&amp;"'s#"&amp;$D$141&amp;"="""&amp;VLOOKUP($D$141,$AD$9:$AN$20,8,FALSE)&amp;""""&amp;"#"&amp;$D$141&amp;"="&amp;""""&amp;INDEX($E$142:$G$146,MATCH("●",INDEX($H$142:$AQ$146,,MATCH($D238,$71:$71,0)-7),0),1)&amp;""""&amp;"#g'"&amp;" ${CONFIG_DIR}db_data_config.txt; export "&amp;$D$141&amp;"="&amp;""""&amp;INDEX($E$142:$G$146,MATCH("●",INDEX($H$142:$AQ$146,,MATCH($D238,$71:$71,0)-7),0),1)&amp;""";")</f>
        <v/>
      </c>
      <c r="BE238" s="5" t="str">
        <f>IF(INDEX($E$142:$G$146,MATCH("●",INDEX($H$142:$AQ$146,,MATCH($D238,$71:$71,0)-7),0),1)=VLOOKUP($D$141,$AD$9:$AN$20,8,FALSE),"","sed -i "&amp;IF($AK$200="MacOS","'' ","")&amp;"'s#"&amp;$D$141&amp;"="""&amp;INDEX($E$142:$G$146,MATCH("●",INDEX($H$142:$AQ$146,,MATCH($D238,$71:$71,0)-7),0),1)&amp;""""&amp;"#"&amp;$D$141&amp;"="&amp;""""&amp;VLOOKUP($D$141,$AD$9:$AN$20,8,FALSE)&amp;""""&amp;"#g'"&amp;"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8" s="5" t="str">
        <f>IF(VLOOKUP($D$147,$AD$9:$AN$20,8,FALSE)=INDEX($E$148:$G$151,MATCH("●",INDEX($H$148:$AQ$151,,MATCH($D238,$71:$71,0)-7),0),1),"","sed -i "&amp;IF($AK$200="MacOS","'' ","")&amp;"'s#"&amp;$D$147&amp;"="""&amp;VLOOKUP($D$147,$AD$9:$AN$20,8,FALSE)&amp;""""&amp;"#"&amp;$D$147&amp;"="&amp;""""&amp;INDEX($E$148:$G$151,MATCH("●",INDEX($H$148:$AQ$151,,MATCH($D238,$71:$71,0)-7),0),1)&amp;""""&amp;"#g'"&amp;" ${CONFIG_DIR}db_data_config.txt; export "&amp;$D$147&amp;"="&amp;""""&amp;INDEX($E$148:$G$151,MATCH("●",INDEX($H$148:$AQ$151,,MATCH($D238,$71:$71,0)-7),0),1)&amp;""";")</f>
        <v/>
      </c>
      <c r="BG238" s="5" t="str">
        <f>IF(INDEX($E$148:$G$151,MATCH("●",INDEX($H$148:$AQ$151,,MATCH($D238,$71:$71,0)-7),0),1)=VLOOKUP($D$147,$AD$9:$AN$20,8,FALSE),"","sed -i "&amp;IF($AK$200="MacOS","'' ","")&amp;"'s#"&amp;$D$147&amp;"="""&amp;INDEX($E$148:$G$151,MATCH("●",INDEX($H$148:$AQ$151,,MATCH($D238,$71:$71,0)-7),0),1)&amp;""""&amp;"#"&amp;$D$147&amp;"="&amp;""""&amp;VLOOKUP($D$147,$AD$9:$AN$20,8,FALSE)&amp;""""&amp;"#g'"&amp;"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8" s="5" t="str">
        <f>IF(VLOOKUP($D$152,$AD$9:$AN$20,8,FALSE)=INDEX($E$153:$G$155,MATCH("●",INDEX($H$153:$AQ$155,,MATCH($D238,$71:$71,0)-7),0),1),"","sed -i "&amp;IF($AK$200="MacOS","'' ","")&amp;"'s#"&amp;$D$152&amp;"="""&amp;VLOOKUP($D$152,$AD$9:$AN$20,8,FALSE)&amp;""""&amp;"#"&amp;$D$152&amp;"="&amp;""""&amp;INDEX($E$153:$G$155,MATCH("●",INDEX($H$153:$AQ$155,,MATCH($D238,$71:$71,0)-7),0),1)&amp;""""&amp;"#g'"&amp;" ${CONFIG_DIR}db_data_config.txt; export "&amp;$D$152&amp;"="&amp;""""&amp;INDEX($E$153:$G$155,MATCH("●",INDEX($H$153:$AQ$155,,MATCH($D238,$71:$71,0)-7),0),1)&amp;""";")</f>
        <v/>
      </c>
      <c r="BI238" s="5" t="str">
        <f>IF(INDEX($E$153:$G$155,MATCH("●",INDEX($H$153:$AQ$155,,MATCH($D238,$71:$71,0)-7),0),1)=VLOOKUP($D$152,$AD$9:$AN$20,8,FALSE),"","sed -i "&amp;IF($AK$200="MacOS","'' ","")&amp;"'s#"&amp;$D$152&amp;"="""&amp;INDEX($E$153:$G$155,MATCH("●",INDEX($H$153:$AQ$155,,MATCH($D238,$71:$71,0)-7),0),1)&amp;""""&amp;"#"&amp;$D$152&amp;"="&amp;""""&amp;VLOOKUP($D$152,$AD$9:$AN$20,8,FALSE)&amp;""""&amp;"#g'"&amp;"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8" s="5" t="str">
        <f>IF(VLOOKUP($D$156,$AD$9:$AN$20,8,FALSE)=INDEX($E$157:$G$160,MATCH("●",INDEX($H$157:$AQ$160,,MATCH($D238,$71:$71,0)-7),0),1),"","sed -i "&amp;IF($AK$200="MacOS","'' ","")&amp;"'s#"&amp;$D$156&amp;"="""&amp;VLOOKUP($D$156,$AD$9:$AN$20,8,FALSE)&amp;""""&amp;"#"&amp;$D$156&amp;"="&amp;""""&amp;INDEX($E$157:$G$160,MATCH("●",INDEX($H$157:$AQ$160,,MATCH($D238,$71:$71,0)-7),0),1)&amp;""""&amp;"#g'"&amp;" ${CONFIG_DIR}db_data_config.txt; export "&amp;$D$156&amp;"="&amp;""""&amp;INDEX($E$157:$G$160,MATCH("●",INDEX($H$157:$AQ$160,,MATCH($D238,$71:$71,0)-7),0),1)&amp;""";")</f>
        <v/>
      </c>
      <c r="BK238" s="5" t="str">
        <f>IF(INDEX($E$157:$G$160,MATCH("●",INDEX($H$157:$AQ$160,,MATCH($D238,$71:$71,0)-7),0),1)=VLOOKUP($D$156,$AD$9:$AN$20,8,FALSE),"","sed -i "&amp;IF($AK$200="MacOS","'' ","")&amp;"'s#"&amp;$D$156&amp;"="""&amp;INDEX($E$157:$G$160,MATCH("●",INDEX($H$157:$AQ$160,,MATCH($D238,$71:$71,0)-7),0),1)&amp;""""&amp;"#"&amp;$D$156&amp;"="&amp;""""&amp;VLOOKUP($D$156,$AD$9:$AN$20,8,FALSE)&amp;""""&amp;"#g'"&amp;"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8" s="5" t="str">
        <f>IF(VLOOKUP($D$161,$AD$9:$AN$20,8,FALSE)=INDEX($E$162:$G$164,MATCH("●",INDEX($H$162:$AQ$164,,MATCH($D238,$71:$71,0)-7),0),1),"","sed -i "&amp;IF($AK$200="MacOS","'' ","")&amp;"'s#"&amp;$D$161&amp;"="""&amp;VLOOKUP($D$161,$AD$9:$AN$20,8,FALSE)&amp;""""&amp;"#"&amp;$D$161&amp;"="&amp;""""&amp;INDEX($E$162:$G$164,MATCH("●",INDEX($H$162:$AQ$164,,MATCH($D238,$71:$71,0)-7),0),1)&amp;""""&amp;"#g'"&amp;" ${CONFIG_DIR}db_data_config.txt; export "&amp;$D$161&amp;"="&amp;""""&amp;INDEX($E$162:$G$164,MATCH("●",INDEX($H$162:$AQ$164,,MATCH($D238,$71:$71,0)-7),0),1)&amp;""";")</f>
        <v/>
      </c>
      <c r="BM238" s="5" t="str">
        <f>IF(INDEX($E$162:$G$164,MATCH("●",INDEX($H$162:$AQ$164,,MATCH($D238,$71:$71,0)-7),0),1)=VLOOKUP($D$161,$AD$9:$AN$20,8,FALSE),"","sed -i "&amp;IF($AK$200="MacOS","'' ","")&amp;"'s#"&amp;$D$161&amp;"="""&amp;INDEX($E$162:$G$164,MATCH("●",INDEX($H$162:$AQ$164,,MATCH($D238,$71:$71,0)-7),0),1)&amp;""""&amp;"#"&amp;$D$161&amp;"="&amp;""""&amp;VLOOKUP($D$161,$AD$9:$AN$20,8,FALSE)&amp;""""&amp;"#g'"&amp;"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8" s="5" t="str">
        <f>IF(VLOOKUP($D$165,$AD$9:$AN$20,8,FALSE)=INDEX($E$166:$G$169,MATCH("●",INDEX($H$166:$AQ$169,,MATCH($D238,$71:$71,0)-7),0),1),"","sed -i "&amp;IF($AK$200="MacOS","'' ","")&amp;"'s#"&amp;$D$165&amp;"="""&amp;VLOOKUP($D$165,$AD$9:$AN$20,8,FALSE)&amp;""""&amp;"#"&amp;$D$165&amp;"="&amp;""""&amp;INDEX($E$166:$G$169,MATCH("●",INDEX($H$166:$AQ$169,,MATCH($D238,$71:$71,0)-7),0),1)&amp;""""&amp;"#g'"&amp;" ${CONFIG_DIR}db_data_config.txt; export "&amp;$D$165&amp;"="&amp;""""&amp;INDEX($E$166:$G$169,MATCH("●",INDEX($H$166:$AQ$169,,MATCH($D238,$71:$71,0)-7),0),1)&amp;""";")</f>
        <v/>
      </c>
      <c r="BO238" s="5" t="str">
        <f>IF(INDEX($E$166:$G$169,MATCH("●",INDEX($H$166:$AQ$169,,MATCH($D238,$71:$71,0)-7),0),1)=VLOOKUP($D$165,$AD$9:$AN$20,8,FALSE),"","sed -i "&amp;IF($AK$200="MacOS","'' ","")&amp;"'s#"&amp;$D$165&amp;"="""&amp;INDEX($E$166:$G$169,MATCH("●",INDEX($H$166:$AQ$169,,MATCH($D238,$71:$71,0)-7),0),1)&amp;""""&amp;"#"&amp;$D$165&amp;"="&amp;""""&amp;VLOOKUP($D$165,$AD$9:$AN$20,8,FALSE)&amp;""""&amp;"#g'"&amp;"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8" s="5" t="str">
        <f>IF(VLOOKUP($D$170,$AD$9:$AN$20,8,FALSE)=INDEX($E$171:$G$177,MATCH("●",INDEX($H$171:$AQ$177,,MATCH($D238,$71:$71,0)-7),0),1),"","sed -i "&amp;IF($AK$200="MacOS","'' ","")&amp;"'s#"&amp;$D$170&amp;"="""&amp;VLOOKUP($D$170,$AD$9:$AN$20,8,FALSE)&amp;""""&amp;"#"&amp;$D$170&amp;"="&amp;""""&amp;INDEX($E$171:$G$177,MATCH("●",INDEX($H$171:$AQ$177,,MATCH($D238,$71:$71,0)-7),0),1)&amp;""""&amp;"#g'"&amp;" ${CONFIG_DIR}db_data_config.txt; export "&amp;$D$170&amp;"="&amp;""""&amp;INDEX($E$171:$G$177,MATCH("●",INDEX($H$171:$AQ$177,,MATCH($D238,$71:$71,0)-7),0),1)&amp;""";")</f>
        <v/>
      </c>
      <c r="BQ238" s="5" t="str">
        <f>IF(INDEX($E$171:$G$177,MATCH("●",INDEX($H$171:$AQ$177,,MATCH($D238,$71:$71,0)-7),0),1)=VLOOKUP($D$170,$AD$9:$AN$20,8,FALSE),"","sed -i "&amp;IF($AK$200="MacOS","'' ","")&amp;"'s#"&amp;$D$170&amp;"="""&amp;INDEX($E$171:$G$177,MATCH("●",INDEX($H$171:$AQ$177,,MATCH($D238,$71:$71,0)-7),0),1)&amp;""""&amp;"#"&amp;$D$170&amp;"="&amp;""""&amp;VLOOKUP($D$170,$AD$9:$AN$20,8,FALSE)&amp;""""&amp;"#g'"&amp;"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8" s="5" t="s">
        <v>868</v>
      </c>
    </row>
    <row r="239" spans="4:70" ht="18" customHeight="1">
      <c r="D239" s="166">
        <f t="shared" si="1"/>
        <v>36</v>
      </c>
      <c r="E239" s="167"/>
      <c r="F239" s="167"/>
      <c r="G239" s="168"/>
      <c r="H239" s="46" t="str">
        <f t="shared" ca="1" si="2"/>
        <v>clear; sed -i '' 's#COLUMN_DATA_TYPE="string"#COLUMN_DATA_TYPE="boolean"#g' ${CONFIG_DIR}db_data_config.txt; export COLUMN_DATA_TYPE="boolean";sed -i '' 's#COLUMN_DATA_LENGTH="7"#COLUMN_DATA_LENGTH="None"#g' ${CONFIG_DIR}db_data_config.txt; export COLUMN_DATA_LENGTH="None";sh ./script/db_check_data_validate_config.sh; sed -i '' 's#COLUMN_DATA_TYPE="boolean"#COLUMN_DATA_TYPE="string"#g' ${CONFIG_DIR}db_data_config.txt; export COLUMN_DATA_TYPE="string";sed -i '' 's#COLUMN_DATA_LENGTH="None"#COLUMN_DATA_LENGTH="7"#g'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SUBSTITUTE(INDEX($H$179:$AQ$179, , MATCH($D239, $71:$71, 0)-7),"-","")</f>
        <v>異常</v>
      </c>
      <c r="AF239" s="117"/>
      <c r="AG239" s="118"/>
      <c r="AH239" s="171" t="s">
        <v>906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SUBSTITUTE(TEXT(INDEX($H$182:$AQ$182,1,$D239),"000000"),"-","")</f>
        <v>220128</v>
      </c>
      <c r="AV239" s="5" t="str">
        <f>IF(VLOOKUP($D$76,$AD$9:$AN$20,8,FALSE)=INDEX($E$77:$G$81,MATCH("●",INDEX($H$77:$AQ$81,,MATCH($D239,$71:$71,0)-7),0),1),"","sed -i "&amp;IF($AK$200="MacOS","'' ","")&amp;"'s#"&amp;$D$76&amp;"="""&amp;VLOOKUP($D$76,$AD$9:$AN$20,8,FALSE)&amp;""""&amp;"#"&amp;$D$76&amp;"="&amp;""""&amp;INDEX($E$77:$G$81,MATCH("●",INDEX($H$77:$AQ$81,,MATCH($D239,$71:$71,0)-7),0),1)&amp;""""&amp;"#g'"&amp;" ${CONFIG_DIR}db_data_config.txt; export "&amp;$D$76&amp;"="&amp;""""&amp;INDEX($E$77:$G$81,MATCH("●",INDEX($H$77:$AQ$81,,MATCH($D239,$71:$71,0)-7),0),1)&amp;""";")</f>
        <v/>
      </c>
      <c r="AW239" s="5" t="str">
        <f>IF(INDEX($E$77:$G$81,MATCH("●",INDEX($H$77:$AQ$81,,MATCH($D239,$71:$71,0)-7),0),1)=VLOOKUP($D$76,$AD$9:$AN$20,8,FALSE),"","sed -i "&amp;IF($AK$200="MacOS","'' ","")&amp;"'s#"&amp;$D$76&amp;"="""&amp;INDEX($E$77:$G$81,MATCH("●",INDEX($H$77:$AQ$81,,MATCH($D239,$71:$71,0)-7),0),1)&amp;""""&amp;"#"&amp;$D$76&amp;"="&amp;""""&amp;VLOOKUP($D$76,$AD$9:$AN$20,8,FALSE)&amp;""""&amp;"#g'"&amp;"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9" s="5" t="str">
        <f>IF(VLOOKUP($D$82,$AD$9:$AN$20,8,FALSE)=INDEX($E$83:$G$94,MATCH("●",INDEX($H$83:$AQ$94,,MATCH($D239,$71:$71,0)-7),0),1),"","sed -i "&amp;IF($AK$200="MacOS","'' ","")&amp;"'s#"&amp;$D$82&amp;"="""&amp;VLOOKUP($D$82,$AD$9:$AN$20,8,FALSE)&amp;""""&amp;"#"&amp;$D$82&amp;"="&amp;""""&amp;INDEX($E$83:$G$94,MATCH("●",INDEX($H$83:$AQ$94,,MATCH($D239,$71:$71,0)-7),0),1)&amp;""""&amp;"#g'"&amp;" ${CONFIG_DIR}db_data_config.txt; export "&amp;$D$82&amp;"="&amp;""""&amp;INDEX($E$83:$G$94,MATCH("●",INDEX($H$83:$AQ$94,,MATCH($D239,$71:$71,0)-7),0),1)&amp;""";")</f>
        <v>sed -i '' 's#COLUMN_DATA_TYPE="string"#COLUMN_DATA_TYPE="boolean"#g' ${CONFIG_DIR}db_data_config.txt; export COLUMN_DATA_TYPE="boolean";</v>
      </c>
      <c r="AY239" s="5" t="str">
        <f>IF(INDEX($E$83:$G$94,MATCH("●",INDEX($H$83:$AQ$94,,MATCH($D239,$71:$71,0)-7),0),1)=VLOOKUP($D$82,$AD$9:$AN$20,8,FALSE),"","sed -i "&amp;IF($AK$200="MacOS","'' ","")&amp;"'s#"&amp;$D$82&amp;"="""&amp;INDEX($E$83:$G$94,MATCH("●",INDEX($H$83:$AQ$94,,MATCH($D239,$71:$71,0)-7),0),1)&amp;""""&amp;"#"&amp;$D$82&amp;"="&amp;""""&amp;VLOOKUP($D$82,$AD$9:$AN$20,8,FALSE)&amp;""""&amp;"#g'"&amp;"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9" s="5" t="str">
        <f>IF(VLOOKUP($D$95,$AD$9:$AN$20,8,FALSE)=INDEX($E$96:$G$122,MATCH("●",INDEX($H$96:$AQ$122,,MATCH($D239,$71:$71,0)-7),0),1),"","sed -i "&amp;IF($AK$200="MacOS","'' ","")&amp;"'s#"&amp;$D$95&amp;"="""&amp;VLOOKUP($D$95,$AD$9:$AN$20,8,FALSE)&amp;""""&amp;"#"&amp;$D$95&amp;"="&amp;""""&amp;INDEX($E$96:$G$122,MATCH("●",INDEX($H$96:$AQ$122,,MATCH($D239,$71:$71,0)-7),0),1)&amp;""""&amp;"#g'"&amp;" ${CONFIG_DIR}db_data_config.txt; export "&amp;$D$95&amp;"="&amp;""""&amp;INDEX($E$96:$G$122,MATCH("●",INDEX($H$96:$AQ$122,,MATCH($D239,$71:$71,0)-7),0),1)&amp;""";")</f>
        <v>sed -i '' 's#COLUMN_DATA_LENGTH="7"#COLUMN_DATA_LENGTH="None"#g' ${CONFIG_DIR}db_data_config.txt; export COLUMN_DATA_LENGTH="None";</v>
      </c>
      <c r="BA239" s="5" t="str">
        <f>IF(INDEX($E$96:$G$122,MATCH("●",INDEX($H$96:$AQ$122,,MATCH($D239,$71:$71,0)-7),0),1)=VLOOKUP($D$95,$AD$9:$AN$20,8,FALSE),"","sed -i "&amp;IF($AK$200="MacOS","'' ","")&amp;"'s#"&amp;$D$95&amp;"="""&amp;INDEX($E$96:$G$122,MATCH("●",INDEX($H$96:$AQ$122,,MATCH($D239,$71:$71,0)-7),0),1)&amp;""""&amp;"#"&amp;$D$95&amp;"="&amp;""""&amp;VLOOKUP($D$95,$AD$9:$AN$20,8,FALSE)&amp;""""&amp;"#g'"&amp;"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39" s="5" t="str">
        <f>IF(VLOOKUP($D$123,$AD$9:$AN$20,8,FALSE)=INDEX($E$124:$G$134,MATCH("●",INDEX($H$124:$AQ$134,,MATCH($D239,$71:$71,0)-7),0),1),"","sed -i "&amp;IF($AK$200="MacOS","'' ","")&amp;"'s#"&amp;$D$123&amp;"="""&amp;VLOOKUP($D$123,$AD$9:$AN$20,8,FALSE)&amp;""""&amp;"#"&amp;$D$123&amp;"="&amp;""""&amp;INDEX($E$124:$G$134,MATCH("●",INDEX($H$124:$AQ$134,,MATCH($D239,$71:$71,0)-7),0),1)&amp;""""&amp;"#g'"&amp;" ${CONFIG_DIR}db_data_config.txt; export "&amp;$D$123&amp;"="&amp;""""&amp;INDEX($E$124:$G$134,MATCH("●",INDEX($H$124:$AQ$134,,MATCH($D239,$71:$71,0)-7),0),1)&amp;""";")</f>
        <v/>
      </c>
      <c r="BC239" s="5" t="str">
        <f>IF(INDEX($E$124:$G$134,MATCH("●",INDEX($H$124:$AQ$134,,MATCH($D239,$71:$71,0)-7),0),1)=VLOOKUP($D$123,$AD$9:$AN$20,8,FALSE),"","sed -i "&amp;IF($AK$200="MacOS","'' ","")&amp;"'s#"&amp;$D$123&amp;"="""&amp;INDEX($E$124:$G$134,MATCH("●",INDEX($H$124:$AQ$134,,MATCH($D239,$71:$71,0)-7),0),1)&amp;""""&amp;"#"&amp;$D$123&amp;"="&amp;""""&amp;VLOOKUP($D$123,$AD$9:$AN$20,8,FALSE)&amp;""""&amp;"#g'"&amp;"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9" s="5" t="str">
        <f>IF(VLOOKUP($D$141,$AD$9:$AN$20,8,FALSE)=INDEX($E$142:$G$146,MATCH("●",INDEX($H$142:$AQ$146,,MATCH($D239,$71:$71,0)-7),0),1),"","sed -i "&amp;IF($AK$200="MacOS","'' ","")&amp;"'s#"&amp;$D$141&amp;"="""&amp;VLOOKUP($D$141,$AD$9:$AN$20,8,FALSE)&amp;""""&amp;"#"&amp;$D$141&amp;"="&amp;""""&amp;INDEX($E$142:$G$146,MATCH("●",INDEX($H$142:$AQ$146,,MATCH($D239,$71:$71,0)-7),0),1)&amp;""""&amp;"#g'"&amp;" ${CONFIG_DIR}db_data_config.txt; export "&amp;$D$141&amp;"="&amp;""""&amp;INDEX($E$142:$G$146,MATCH("●",INDEX($H$142:$AQ$146,,MATCH($D239,$71:$71,0)-7),0),1)&amp;""";")</f>
        <v/>
      </c>
      <c r="BE239" s="5" t="str">
        <f>IF(INDEX($E$142:$G$146,MATCH("●",INDEX($H$142:$AQ$146,,MATCH($D239,$71:$71,0)-7),0),1)=VLOOKUP($D$141,$AD$9:$AN$20,8,FALSE),"","sed -i "&amp;IF($AK$200="MacOS","'' ","")&amp;"'s#"&amp;$D$141&amp;"="""&amp;INDEX($E$142:$G$146,MATCH("●",INDEX($H$142:$AQ$146,,MATCH($D239,$71:$71,0)-7),0),1)&amp;""""&amp;"#"&amp;$D$141&amp;"="&amp;""""&amp;VLOOKUP($D$141,$AD$9:$AN$20,8,FALSE)&amp;""""&amp;"#g'"&amp;"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9" s="5" t="str">
        <f>IF(VLOOKUP($D$147,$AD$9:$AN$20,8,FALSE)=INDEX($E$148:$G$151,MATCH("●",INDEX($H$148:$AQ$151,,MATCH($D239,$71:$71,0)-7),0),1),"","sed -i "&amp;IF($AK$200="MacOS","'' ","")&amp;"'s#"&amp;$D$147&amp;"="""&amp;VLOOKUP($D$147,$AD$9:$AN$20,8,FALSE)&amp;""""&amp;"#"&amp;$D$147&amp;"="&amp;""""&amp;INDEX($E$148:$G$151,MATCH("●",INDEX($H$148:$AQ$151,,MATCH($D239,$71:$71,0)-7),0),1)&amp;""""&amp;"#g'"&amp;" ${CONFIG_DIR}db_data_config.txt; export "&amp;$D$147&amp;"="&amp;""""&amp;INDEX($E$148:$G$151,MATCH("●",INDEX($H$148:$AQ$151,,MATCH($D239,$71:$71,0)-7),0),1)&amp;""";")</f>
        <v/>
      </c>
      <c r="BG239" s="5" t="str">
        <f>IF(INDEX($E$148:$G$151,MATCH("●",INDEX($H$148:$AQ$151,,MATCH($D239,$71:$71,0)-7),0),1)=VLOOKUP($D$147,$AD$9:$AN$20,8,FALSE),"","sed -i "&amp;IF($AK$200="MacOS","'' ","")&amp;"'s#"&amp;$D$147&amp;"="""&amp;INDEX($E$148:$G$151,MATCH("●",INDEX($H$148:$AQ$151,,MATCH($D239,$71:$71,0)-7),0),1)&amp;""""&amp;"#"&amp;$D$147&amp;"="&amp;""""&amp;VLOOKUP($D$147,$AD$9:$AN$20,8,FALSE)&amp;""""&amp;"#g'"&amp;"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9" s="5" t="str">
        <f>IF(VLOOKUP($D$152,$AD$9:$AN$20,8,FALSE)=INDEX($E$153:$G$155,MATCH("●",INDEX($H$153:$AQ$155,,MATCH($D239,$71:$71,0)-7),0),1),"","sed -i "&amp;IF($AK$200="MacOS","'' ","")&amp;"'s#"&amp;$D$152&amp;"="""&amp;VLOOKUP($D$152,$AD$9:$AN$20,8,FALSE)&amp;""""&amp;"#"&amp;$D$152&amp;"="&amp;""""&amp;INDEX($E$153:$G$155,MATCH("●",INDEX($H$153:$AQ$155,,MATCH($D239,$71:$71,0)-7),0),1)&amp;""""&amp;"#g'"&amp;" ${CONFIG_DIR}db_data_config.txt; export "&amp;$D$152&amp;"="&amp;""""&amp;INDEX($E$153:$G$155,MATCH("●",INDEX($H$153:$AQ$155,,MATCH($D239,$71:$71,0)-7),0),1)&amp;""";")</f>
        <v/>
      </c>
      <c r="BI239" s="5" t="str">
        <f>IF(INDEX($E$153:$G$155,MATCH("●",INDEX($H$153:$AQ$155,,MATCH($D239,$71:$71,0)-7),0),1)=VLOOKUP($D$152,$AD$9:$AN$20,8,FALSE),"","sed -i "&amp;IF($AK$200="MacOS","'' ","")&amp;"'s#"&amp;$D$152&amp;"="""&amp;INDEX($E$153:$G$155,MATCH("●",INDEX($H$153:$AQ$155,,MATCH($D239,$71:$71,0)-7),0),1)&amp;""""&amp;"#"&amp;$D$152&amp;"="&amp;""""&amp;VLOOKUP($D$152,$AD$9:$AN$20,8,FALSE)&amp;""""&amp;"#g'"&amp;"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9" s="5" t="str">
        <f>IF(VLOOKUP($D$156,$AD$9:$AN$20,8,FALSE)=INDEX($E$157:$G$160,MATCH("●",INDEX($H$157:$AQ$160,,MATCH($D239,$71:$71,0)-7),0),1),"","sed -i "&amp;IF($AK$200="MacOS","'' ","")&amp;"'s#"&amp;$D$156&amp;"="""&amp;VLOOKUP($D$156,$AD$9:$AN$20,8,FALSE)&amp;""""&amp;"#"&amp;$D$156&amp;"="&amp;""""&amp;INDEX($E$157:$G$160,MATCH("●",INDEX($H$157:$AQ$160,,MATCH($D239,$71:$71,0)-7),0),1)&amp;""""&amp;"#g'"&amp;" ${CONFIG_DIR}db_data_config.txt; export "&amp;$D$156&amp;"="&amp;""""&amp;INDEX($E$157:$G$160,MATCH("●",INDEX($H$157:$AQ$160,,MATCH($D239,$71:$71,0)-7),0),1)&amp;""";")</f>
        <v/>
      </c>
      <c r="BK239" s="5" t="str">
        <f>IF(INDEX($E$157:$G$160,MATCH("●",INDEX($H$157:$AQ$160,,MATCH($D239,$71:$71,0)-7),0),1)=VLOOKUP($D$156,$AD$9:$AN$20,8,FALSE),"","sed -i "&amp;IF($AK$200="MacOS","'' ","")&amp;"'s#"&amp;$D$156&amp;"="""&amp;INDEX($E$157:$G$160,MATCH("●",INDEX($H$157:$AQ$160,,MATCH($D239,$71:$71,0)-7),0),1)&amp;""""&amp;"#"&amp;$D$156&amp;"="&amp;""""&amp;VLOOKUP($D$156,$AD$9:$AN$20,8,FALSE)&amp;""""&amp;"#g'"&amp;"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9" s="5" t="str">
        <f>IF(VLOOKUP($D$161,$AD$9:$AN$20,8,FALSE)=INDEX($E$162:$G$164,MATCH("●",INDEX($H$162:$AQ$164,,MATCH($D239,$71:$71,0)-7),0),1),"","sed -i "&amp;IF($AK$200="MacOS","'' ","")&amp;"'s#"&amp;$D$161&amp;"="""&amp;VLOOKUP($D$161,$AD$9:$AN$20,8,FALSE)&amp;""""&amp;"#"&amp;$D$161&amp;"="&amp;""""&amp;INDEX($E$162:$G$164,MATCH("●",INDEX($H$162:$AQ$164,,MATCH($D239,$71:$71,0)-7),0),1)&amp;""""&amp;"#g'"&amp;" ${CONFIG_DIR}db_data_config.txt; export "&amp;$D$161&amp;"="&amp;""""&amp;INDEX($E$162:$G$164,MATCH("●",INDEX($H$162:$AQ$164,,MATCH($D239,$71:$71,0)-7),0),1)&amp;""";")</f>
        <v/>
      </c>
      <c r="BM239" s="5" t="str">
        <f>IF(INDEX($E$162:$G$164,MATCH("●",INDEX($H$162:$AQ$164,,MATCH($D239,$71:$71,0)-7),0),1)=VLOOKUP($D$161,$AD$9:$AN$20,8,FALSE),"","sed -i "&amp;IF($AK$200="MacOS","'' ","")&amp;"'s#"&amp;$D$161&amp;"="""&amp;INDEX($E$162:$G$164,MATCH("●",INDEX($H$162:$AQ$164,,MATCH($D239,$71:$71,0)-7),0),1)&amp;""""&amp;"#"&amp;$D$161&amp;"="&amp;""""&amp;VLOOKUP($D$161,$AD$9:$AN$20,8,FALSE)&amp;""""&amp;"#g'"&amp;"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9" s="5" t="str">
        <f>IF(VLOOKUP($D$165,$AD$9:$AN$20,8,FALSE)=INDEX($E$166:$G$169,MATCH("●",INDEX($H$166:$AQ$169,,MATCH($D239,$71:$71,0)-7),0),1),"","sed -i "&amp;IF($AK$200="MacOS","'' ","")&amp;"'s#"&amp;$D$165&amp;"="""&amp;VLOOKUP($D$165,$AD$9:$AN$20,8,FALSE)&amp;""""&amp;"#"&amp;$D$165&amp;"="&amp;""""&amp;INDEX($E$166:$G$169,MATCH("●",INDEX($H$166:$AQ$169,,MATCH($D239,$71:$71,0)-7),0),1)&amp;""""&amp;"#g'"&amp;" ${CONFIG_DIR}db_data_config.txt; export "&amp;$D$165&amp;"="&amp;""""&amp;INDEX($E$166:$G$169,MATCH("●",INDEX($H$166:$AQ$169,,MATCH($D239,$71:$71,0)-7),0),1)&amp;""";")</f>
        <v/>
      </c>
      <c r="BO239" s="5" t="str">
        <f>IF(INDEX($E$166:$G$169,MATCH("●",INDEX($H$166:$AQ$169,,MATCH($D239,$71:$71,0)-7),0),1)=VLOOKUP($D$165,$AD$9:$AN$20,8,FALSE),"","sed -i "&amp;IF($AK$200="MacOS","'' ","")&amp;"'s#"&amp;$D$165&amp;"="""&amp;INDEX($E$166:$G$169,MATCH("●",INDEX($H$166:$AQ$169,,MATCH($D239,$71:$71,0)-7),0),1)&amp;""""&amp;"#"&amp;$D$165&amp;"="&amp;""""&amp;VLOOKUP($D$165,$AD$9:$AN$20,8,FALSE)&amp;""""&amp;"#g'"&amp;"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9" s="5" t="str">
        <f>IF(VLOOKUP($D$170,$AD$9:$AN$20,8,FALSE)=INDEX($E$171:$G$177,MATCH("●",INDEX($H$171:$AQ$177,,MATCH($D239,$71:$71,0)-7),0),1),"","sed -i "&amp;IF($AK$200="MacOS","'' ","")&amp;"'s#"&amp;$D$170&amp;"="""&amp;VLOOKUP($D$170,$AD$9:$AN$20,8,FALSE)&amp;""""&amp;"#"&amp;$D$170&amp;"="&amp;""""&amp;INDEX($E$171:$G$177,MATCH("●",INDEX($H$171:$AQ$177,,MATCH($D239,$71:$71,0)-7),0),1)&amp;""""&amp;"#g'"&amp;" ${CONFIG_DIR}db_data_config.txt; export "&amp;$D$170&amp;"="&amp;""""&amp;INDEX($E$171:$G$177,MATCH("●",INDEX($H$171:$AQ$177,,MATCH($D239,$71:$71,0)-7),0),1)&amp;""";")</f>
        <v/>
      </c>
      <c r="BQ239" s="5" t="str">
        <f>IF(INDEX($E$171:$G$177,MATCH("●",INDEX($H$171:$AQ$177,,MATCH($D239,$71:$71,0)-7),0),1)=VLOOKUP($D$170,$AD$9:$AN$20,8,FALSE),"","sed -i "&amp;IF($AK$200="MacOS","'' ","")&amp;"'s#"&amp;$D$170&amp;"="""&amp;INDEX($E$171:$G$177,MATCH("●",INDEX($H$171:$AQ$177,,MATCH($D239,$71:$71,0)-7),0),1)&amp;""""&amp;"#"&amp;$D$170&amp;"="&amp;""""&amp;VLOOKUP($D$170,$AD$9:$AN$20,8,FALSE)&amp;""""&amp;"#g'"&amp;"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9" s="5" t="s">
        <v>868</v>
      </c>
    </row>
  </sheetData>
  <mergeCells count="415">
    <mergeCell ref="D238:G238"/>
    <mergeCell ref="AE238:AG238"/>
    <mergeCell ref="AH238:AQ238"/>
    <mergeCell ref="D239:G239"/>
    <mergeCell ref="AE239:AG239"/>
    <mergeCell ref="AH239:AQ239"/>
    <mergeCell ref="E175:G175"/>
    <mergeCell ref="E176:G176"/>
    <mergeCell ref="E173:G173"/>
    <mergeCell ref="D236:G236"/>
    <mergeCell ref="AE236:AG236"/>
    <mergeCell ref="AH236:AQ236"/>
    <mergeCell ref="D237:G237"/>
    <mergeCell ref="AE237:AG237"/>
    <mergeCell ref="AH237:AQ237"/>
    <mergeCell ref="AH235:AQ235"/>
    <mergeCell ref="AH226:AQ226"/>
    <mergeCell ref="AH227:AQ227"/>
    <mergeCell ref="AH228:AQ228"/>
    <mergeCell ref="AH229:AQ229"/>
    <mergeCell ref="AH230:AQ230"/>
    <mergeCell ref="AH231:AQ231"/>
    <mergeCell ref="AH232:AQ232"/>
    <mergeCell ref="AH233:AQ233"/>
    <mergeCell ref="AH234:AQ234"/>
    <mergeCell ref="AH217:AQ217"/>
    <mergeCell ref="AH218:AQ218"/>
    <mergeCell ref="AH219:AQ219"/>
    <mergeCell ref="AH220:AQ220"/>
    <mergeCell ref="AH221:AQ221"/>
    <mergeCell ref="AH222:AQ222"/>
    <mergeCell ref="AH223:AQ223"/>
    <mergeCell ref="AH224:AQ224"/>
    <mergeCell ref="AH225:AQ225"/>
    <mergeCell ref="BJ202:BK202"/>
    <mergeCell ref="BL202:BM202"/>
    <mergeCell ref="BN202:BO202"/>
    <mergeCell ref="BP202:BQ202"/>
    <mergeCell ref="AV202:AW202"/>
    <mergeCell ref="AX202:AY202"/>
    <mergeCell ref="AV76:AW76"/>
    <mergeCell ref="AX76:AY76"/>
    <mergeCell ref="AZ202:BA202"/>
    <mergeCell ref="BB202:BC202"/>
    <mergeCell ref="BD202:BE202"/>
    <mergeCell ref="BF202:BG202"/>
    <mergeCell ref="BH202:BI202"/>
    <mergeCell ref="AE232:AG232"/>
    <mergeCell ref="AE233:AG233"/>
    <mergeCell ref="AE234:AG234"/>
    <mergeCell ref="AE235:AG235"/>
    <mergeCell ref="E80:G80"/>
    <mergeCell ref="E84:G84"/>
    <mergeCell ref="E85:G85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4:G134"/>
    <mergeCell ref="E102:G102"/>
    <mergeCell ref="E171:G171"/>
    <mergeCell ref="E172:G172"/>
    <mergeCell ref="E174:G174"/>
    <mergeCell ref="E105:G105"/>
    <mergeCell ref="D235:G235"/>
    <mergeCell ref="AE209:AG209"/>
    <mergeCell ref="AE210:AG210"/>
    <mergeCell ref="AE211:AG211"/>
    <mergeCell ref="AE212:AG212"/>
    <mergeCell ref="AE213:AG213"/>
    <mergeCell ref="AE214:AG214"/>
    <mergeCell ref="AE215:AG215"/>
    <mergeCell ref="AE216:AG216"/>
    <mergeCell ref="AE217:AG217"/>
    <mergeCell ref="AE218:AG218"/>
    <mergeCell ref="AE219:AG219"/>
    <mergeCell ref="AE220:AG220"/>
    <mergeCell ref="AE221:AG221"/>
    <mergeCell ref="AE222:AG222"/>
    <mergeCell ref="AE223:AG223"/>
    <mergeCell ref="AE224:AG224"/>
    <mergeCell ref="AE225:AG225"/>
    <mergeCell ref="AE226:AG226"/>
    <mergeCell ref="AE227:AG227"/>
    <mergeCell ref="AE228:AG228"/>
    <mergeCell ref="AE229:AG229"/>
    <mergeCell ref="AE230:AG230"/>
    <mergeCell ref="AE231:AG231"/>
    <mergeCell ref="D226:G226"/>
    <mergeCell ref="D227:G227"/>
    <mergeCell ref="D228:G228"/>
    <mergeCell ref="D229:G229"/>
    <mergeCell ref="D230:G230"/>
    <mergeCell ref="D231:G231"/>
    <mergeCell ref="D232:G232"/>
    <mergeCell ref="D233:G233"/>
    <mergeCell ref="D234:G234"/>
    <mergeCell ref="D217:G217"/>
    <mergeCell ref="D218:G218"/>
    <mergeCell ref="D219:G219"/>
    <mergeCell ref="D220:G220"/>
    <mergeCell ref="D221:G221"/>
    <mergeCell ref="D222:G222"/>
    <mergeCell ref="D223:G223"/>
    <mergeCell ref="D224:G224"/>
    <mergeCell ref="D225:G225"/>
    <mergeCell ref="AK200:AN200"/>
    <mergeCell ref="D209:G209"/>
    <mergeCell ref="D210:G210"/>
    <mergeCell ref="D211:G211"/>
    <mergeCell ref="D212:G212"/>
    <mergeCell ref="D213:G213"/>
    <mergeCell ref="D214:G214"/>
    <mergeCell ref="D215:G215"/>
    <mergeCell ref="D216:G216"/>
    <mergeCell ref="AH207:AQ207"/>
    <mergeCell ref="AH208:AQ208"/>
    <mergeCell ref="AH209:AQ209"/>
    <mergeCell ref="AH210:AQ210"/>
    <mergeCell ref="AH211:AQ211"/>
    <mergeCell ref="AH212:AQ212"/>
    <mergeCell ref="AH213:AQ213"/>
    <mergeCell ref="AH214:AQ214"/>
    <mergeCell ref="AH215:AQ215"/>
    <mergeCell ref="AH216:AQ216"/>
    <mergeCell ref="E177:G177"/>
    <mergeCell ref="E168:G168"/>
    <mergeCell ref="E81:G81"/>
    <mergeCell ref="E94:G94"/>
    <mergeCell ref="E122:G122"/>
    <mergeCell ref="E109:G109"/>
    <mergeCell ref="E110:G110"/>
    <mergeCell ref="E111:G111"/>
    <mergeCell ref="E112:G112"/>
    <mergeCell ref="E113:G113"/>
    <mergeCell ref="E120:G120"/>
    <mergeCell ref="E121:G121"/>
    <mergeCell ref="E114:G114"/>
    <mergeCell ref="E115:G115"/>
    <mergeCell ref="E116:G116"/>
    <mergeCell ref="E117:G117"/>
    <mergeCell ref="E118:G118"/>
    <mergeCell ref="E119:G119"/>
    <mergeCell ref="E104:G104"/>
    <mergeCell ref="E103:G103"/>
    <mergeCell ref="E106:G106"/>
    <mergeCell ref="E107:G107"/>
    <mergeCell ref="E108:G108"/>
    <mergeCell ref="E162:G162"/>
    <mergeCell ref="E163:G163"/>
    <mergeCell ref="E164:G164"/>
    <mergeCell ref="E166:G166"/>
    <mergeCell ref="E167:G167"/>
    <mergeCell ref="E169:G169"/>
    <mergeCell ref="E154:G154"/>
    <mergeCell ref="E155:G155"/>
    <mergeCell ref="E148:G148"/>
    <mergeCell ref="E149:G149"/>
    <mergeCell ref="E150:G150"/>
    <mergeCell ref="E151:G151"/>
    <mergeCell ref="E99:G99"/>
    <mergeCell ref="E100:G100"/>
    <mergeCell ref="E136:G136"/>
    <mergeCell ref="E137:G137"/>
    <mergeCell ref="E138:G138"/>
    <mergeCell ref="E139:G139"/>
    <mergeCell ref="E140:G140"/>
    <mergeCell ref="E142:G142"/>
    <mergeCell ref="E133:G133"/>
    <mergeCell ref="D208:G208"/>
    <mergeCell ref="AE208:AG208"/>
    <mergeCell ref="D206:G206"/>
    <mergeCell ref="AE206:AG206"/>
    <mergeCell ref="AH206:AQ206"/>
    <mergeCell ref="D207:G207"/>
    <mergeCell ref="AE207:AG207"/>
    <mergeCell ref="D204:G204"/>
    <mergeCell ref="AE204:AG204"/>
    <mergeCell ref="AH204:AQ204"/>
    <mergeCell ref="D205:G205"/>
    <mergeCell ref="AE205:AG205"/>
    <mergeCell ref="AH205:AQ205"/>
    <mergeCell ref="AM191:AM194"/>
    <mergeCell ref="AN191:AN194"/>
    <mergeCell ref="AO191:AO194"/>
    <mergeCell ref="AP191:AP194"/>
    <mergeCell ref="AQ191:AQ194"/>
    <mergeCell ref="D202:G203"/>
    <mergeCell ref="H202:AD203"/>
    <mergeCell ref="AE202:AG203"/>
    <mergeCell ref="AH202:AQ203"/>
    <mergeCell ref="AG191:AG194"/>
    <mergeCell ref="AH191:AH194"/>
    <mergeCell ref="AI191:AI194"/>
    <mergeCell ref="AJ191:AJ194"/>
    <mergeCell ref="AK191:AK194"/>
    <mergeCell ref="AL191:AL194"/>
    <mergeCell ref="AA191:AA194"/>
    <mergeCell ref="AB191:AB194"/>
    <mergeCell ref="AC191:AC194"/>
    <mergeCell ref="AD191:AD194"/>
    <mergeCell ref="AE191:AE194"/>
    <mergeCell ref="AF191:AF194"/>
    <mergeCell ref="U191:U194"/>
    <mergeCell ref="V191:V194"/>
    <mergeCell ref="W191:W194"/>
    <mergeCell ref="X191:X194"/>
    <mergeCell ref="Y191:Y194"/>
    <mergeCell ref="Z191:Z194"/>
    <mergeCell ref="O191:O194"/>
    <mergeCell ref="P191:P194"/>
    <mergeCell ref="Q191:Q194"/>
    <mergeCell ref="R191:R194"/>
    <mergeCell ref="S191:S194"/>
    <mergeCell ref="T191:T194"/>
    <mergeCell ref="AP188:AP190"/>
    <mergeCell ref="AQ188:AQ190"/>
    <mergeCell ref="D191:G194"/>
    <mergeCell ref="H191:H194"/>
    <mergeCell ref="I191:I194"/>
    <mergeCell ref="J191:J194"/>
    <mergeCell ref="K191:K194"/>
    <mergeCell ref="L191:L194"/>
    <mergeCell ref="M191:M194"/>
    <mergeCell ref="N191:N194"/>
    <mergeCell ref="AJ188:AJ190"/>
    <mergeCell ref="AK188:AK190"/>
    <mergeCell ref="AL188:AL190"/>
    <mergeCell ref="AM188:AM190"/>
    <mergeCell ref="AN188:AN190"/>
    <mergeCell ref="AO188:AO190"/>
    <mergeCell ref="AD188:AD190"/>
    <mergeCell ref="AE188:AE190"/>
    <mergeCell ref="AF188:AF190"/>
    <mergeCell ref="AG188:AG190"/>
    <mergeCell ref="AH188:AH190"/>
    <mergeCell ref="AI188:AI190"/>
    <mergeCell ref="X188:X190"/>
    <mergeCell ref="Y188:Y190"/>
    <mergeCell ref="Z188:Z190"/>
    <mergeCell ref="AA188:AA190"/>
    <mergeCell ref="AB188:AB190"/>
    <mergeCell ref="AC188:AC190"/>
    <mergeCell ref="R188:R190"/>
    <mergeCell ref="S188:S190"/>
    <mergeCell ref="T188:T190"/>
    <mergeCell ref="U188:U190"/>
    <mergeCell ref="V188:V190"/>
    <mergeCell ref="W188:W190"/>
    <mergeCell ref="L188:L190"/>
    <mergeCell ref="M188:M190"/>
    <mergeCell ref="N188:N190"/>
    <mergeCell ref="O188:O190"/>
    <mergeCell ref="P188:P190"/>
    <mergeCell ref="Q188:Q190"/>
    <mergeCell ref="AM182:AM186"/>
    <mergeCell ref="AN182:AN186"/>
    <mergeCell ref="AO182:AO186"/>
    <mergeCell ref="AP182:AP186"/>
    <mergeCell ref="AQ182:AQ186"/>
    <mergeCell ref="D188:G190"/>
    <mergeCell ref="H188:H190"/>
    <mergeCell ref="I188:I190"/>
    <mergeCell ref="J188:J190"/>
    <mergeCell ref="K188:K190"/>
    <mergeCell ref="AG182:AG186"/>
    <mergeCell ref="AH182:AH186"/>
    <mergeCell ref="AI182:AI186"/>
    <mergeCell ref="AJ182:AJ186"/>
    <mergeCell ref="AK182:AK186"/>
    <mergeCell ref="AL182:AL186"/>
    <mergeCell ref="AA182:AA186"/>
    <mergeCell ref="AB182:AB186"/>
    <mergeCell ref="AC182:AC186"/>
    <mergeCell ref="AD182:AD186"/>
    <mergeCell ref="AE182:AE186"/>
    <mergeCell ref="AF182:AF186"/>
    <mergeCell ref="U182:U186"/>
    <mergeCell ref="V182:V186"/>
    <mergeCell ref="W182:W186"/>
    <mergeCell ref="X182:X186"/>
    <mergeCell ref="Y182:Y186"/>
    <mergeCell ref="Z182:Z186"/>
    <mergeCell ref="O182:O186"/>
    <mergeCell ref="P182:P186"/>
    <mergeCell ref="Q182:Q186"/>
    <mergeCell ref="R182:R186"/>
    <mergeCell ref="S182:S186"/>
    <mergeCell ref="T182:T186"/>
    <mergeCell ref="AP179:AP181"/>
    <mergeCell ref="AQ179:AQ181"/>
    <mergeCell ref="D182:G186"/>
    <mergeCell ref="H182:H186"/>
    <mergeCell ref="I182:I186"/>
    <mergeCell ref="J182:J186"/>
    <mergeCell ref="K182:K186"/>
    <mergeCell ref="L182:L186"/>
    <mergeCell ref="M182:M186"/>
    <mergeCell ref="N182:N186"/>
    <mergeCell ref="AJ179:AJ181"/>
    <mergeCell ref="AK179:AK181"/>
    <mergeCell ref="AL179:AL181"/>
    <mergeCell ref="AM179:AM181"/>
    <mergeCell ref="AN179:AN181"/>
    <mergeCell ref="AO179:AO181"/>
    <mergeCell ref="AD179:AD181"/>
    <mergeCell ref="AE179:AE181"/>
    <mergeCell ref="AF179:AF181"/>
    <mergeCell ref="AG179:AG181"/>
    <mergeCell ref="AH179:AH181"/>
    <mergeCell ref="AI179:AI181"/>
    <mergeCell ref="X179:X181"/>
    <mergeCell ref="Y179:Y181"/>
    <mergeCell ref="Z179:Z181"/>
    <mergeCell ref="AA179:AA181"/>
    <mergeCell ref="AB179:AB181"/>
    <mergeCell ref="AC179:AC181"/>
    <mergeCell ref="R179:R181"/>
    <mergeCell ref="S179:S181"/>
    <mergeCell ref="T179:T181"/>
    <mergeCell ref="U179:U181"/>
    <mergeCell ref="V179:V181"/>
    <mergeCell ref="W179:W181"/>
    <mergeCell ref="L179:L181"/>
    <mergeCell ref="M179:M181"/>
    <mergeCell ref="N179:N181"/>
    <mergeCell ref="O179:O181"/>
    <mergeCell ref="P179:P181"/>
    <mergeCell ref="Q179:Q181"/>
    <mergeCell ref="E101:G101"/>
    <mergeCell ref="D179:G181"/>
    <mergeCell ref="H179:H181"/>
    <mergeCell ref="I179:I181"/>
    <mergeCell ref="J179:J181"/>
    <mergeCell ref="K179:K181"/>
    <mergeCell ref="E143:G143"/>
    <mergeCell ref="E144:G144"/>
    <mergeCell ref="E145:G145"/>
    <mergeCell ref="E146:G146"/>
    <mergeCell ref="E157:G157"/>
    <mergeCell ref="E158:G158"/>
    <mergeCell ref="E159:G159"/>
    <mergeCell ref="E160:G160"/>
    <mergeCell ref="E153:G153"/>
    <mergeCell ref="E89:G89"/>
    <mergeCell ref="E90:G90"/>
    <mergeCell ref="E91:G91"/>
    <mergeCell ref="E96:G96"/>
    <mergeCell ref="E97:G97"/>
    <mergeCell ref="E98:G98"/>
    <mergeCell ref="E83:G83"/>
    <mergeCell ref="E86:G86"/>
    <mergeCell ref="E87:G87"/>
    <mergeCell ref="E88:G88"/>
    <mergeCell ref="E92:G92"/>
    <mergeCell ref="E93:G93"/>
    <mergeCell ref="E77:G77"/>
    <mergeCell ref="E78:G78"/>
    <mergeCell ref="E79:G79"/>
    <mergeCell ref="AK71:AK73"/>
    <mergeCell ref="AL71:AL73"/>
    <mergeCell ref="AM71:AM73"/>
    <mergeCell ref="AN71:AN73"/>
    <mergeCell ref="AO71:AO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X71:X73"/>
    <mergeCell ref="M71:M73"/>
    <mergeCell ref="N71:N73"/>
    <mergeCell ref="O71:O73"/>
    <mergeCell ref="P71:P73"/>
    <mergeCell ref="Q71:Q73"/>
    <mergeCell ref="R71:R73"/>
    <mergeCell ref="AQ71:AQ73"/>
    <mergeCell ref="E75:G75"/>
    <mergeCell ref="AP71:AP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1:S73"/>
    <mergeCell ref="T71:T73"/>
    <mergeCell ref="U71:U73"/>
    <mergeCell ref="V71:V73"/>
    <mergeCell ref="W71:W73"/>
  </mergeCells>
  <phoneticPr fontId="1" type="noConversion"/>
  <dataValidations disablePrompts="1" count="2">
    <dataValidation type="list" allowBlank="1" showInputMessage="1" showErrorMessage="1" sqref="H188:AQ190 H179:AQ181" xr:uid="{3014D38D-3E97-A442-AD55-AF90B14CCC0D}">
      <formula1>"-,正常,異常,警告"</formula1>
    </dataValidation>
    <dataValidation type="list" allowBlank="1" showInputMessage="1" showErrorMessage="1" sqref="AK200" xr:uid="{8069081C-99B6-DE44-BFE4-BBA36F603844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C6B-AC7C-F14C-8856-D3F818E4D57F}">
  <sheetPr>
    <tabColor theme="5" tint="0.79998168889431442"/>
  </sheetPr>
  <dimension ref="B2:BR260"/>
  <sheetViews>
    <sheetView showGridLines="0" view="pageBreakPreview" zoomScaleNormal="100" zoomScaleSheetLayoutView="100" workbookViewId="0"/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2.7109375" style="5" customWidth="1"/>
    <col min="46" max="46" width="2.7109375" style="5"/>
    <col min="47" max="49" width="2.7109375" style="5" customWidth="1"/>
    <col min="50" max="53" width="2.7109375" style="5"/>
    <col min="54" max="54" width="2.7109375" style="5" customWidth="1"/>
    <col min="5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db_check_data_validate_config1!AQ71+1</f>
        <v>37</v>
      </c>
      <c r="I71" s="156">
        <f>H$71+1</f>
        <v>38</v>
      </c>
      <c r="J71" s="156">
        <f t="shared" ref="J71:AQ71" si="0">I$71+1</f>
        <v>39</v>
      </c>
      <c r="K71" s="156">
        <f t="shared" si="0"/>
        <v>40</v>
      </c>
      <c r="L71" s="156">
        <f t="shared" si="0"/>
        <v>41</v>
      </c>
      <c r="M71" s="156">
        <f t="shared" si="0"/>
        <v>42</v>
      </c>
      <c r="N71" s="156">
        <f t="shared" si="0"/>
        <v>43</v>
      </c>
      <c r="O71" s="156">
        <f t="shared" si="0"/>
        <v>44</v>
      </c>
      <c r="P71" s="156">
        <f t="shared" si="0"/>
        <v>45</v>
      </c>
      <c r="Q71" s="156">
        <f t="shared" si="0"/>
        <v>46</v>
      </c>
      <c r="R71" s="156">
        <f t="shared" si="0"/>
        <v>47</v>
      </c>
      <c r="S71" s="156">
        <f t="shared" si="0"/>
        <v>48</v>
      </c>
      <c r="T71" s="156">
        <f t="shared" si="0"/>
        <v>49</v>
      </c>
      <c r="U71" s="156">
        <f t="shared" si="0"/>
        <v>50</v>
      </c>
      <c r="V71" s="156">
        <f t="shared" si="0"/>
        <v>51</v>
      </c>
      <c r="W71" s="156">
        <f t="shared" si="0"/>
        <v>52</v>
      </c>
      <c r="X71" s="156">
        <f t="shared" si="0"/>
        <v>53</v>
      </c>
      <c r="Y71" s="156">
        <f t="shared" si="0"/>
        <v>54</v>
      </c>
      <c r="Z71" s="156">
        <f t="shared" si="0"/>
        <v>55</v>
      </c>
      <c r="AA71" s="156">
        <f t="shared" si="0"/>
        <v>56</v>
      </c>
      <c r="AB71" s="156">
        <f t="shared" si="0"/>
        <v>57</v>
      </c>
      <c r="AC71" s="156">
        <f t="shared" si="0"/>
        <v>58</v>
      </c>
      <c r="AD71" s="156">
        <f t="shared" si="0"/>
        <v>59</v>
      </c>
      <c r="AE71" s="156">
        <f t="shared" si="0"/>
        <v>60</v>
      </c>
      <c r="AF71" s="156">
        <f t="shared" si="0"/>
        <v>61</v>
      </c>
      <c r="AG71" s="156">
        <f t="shared" si="0"/>
        <v>62</v>
      </c>
      <c r="AH71" s="156">
        <f t="shared" si="0"/>
        <v>63</v>
      </c>
      <c r="AI71" s="156">
        <f t="shared" si="0"/>
        <v>64</v>
      </c>
      <c r="AJ71" s="156">
        <f t="shared" si="0"/>
        <v>65</v>
      </c>
      <c r="AK71" s="156">
        <f t="shared" si="0"/>
        <v>66</v>
      </c>
      <c r="AL71" s="156">
        <f t="shared" si="0"/>
        <v>67</v>
      </c>
      <c r="AM71" s="156">
        <f t="shared" si="0"/>
        <v>68</v>
      </c>
      <c r="AN71" s="156">
        <f t="shared" si="0"/>
        <v>69</v>
      </c>
      <c r="AO71" s="156">
        <f t="shared" si="0"/>
        <v>70</v>
      </c>
      <c r="AP71" s="156">
        <f t="shared" si="0"/>
        <v>71</v>
      </c>
      <c r="AQ71" s="156">
        <f t="shared" si="0"/>
        <v>72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 t="s">
        <v>24</v>
      </c>
      <c r="AM84" s="33" t="s">
        <v>24</v>
      </c>
      <c r="AN84" s="33" t="s">
        <v>24</v>
      </c>
      <c r="AO84" s="33" t="s">
        <v>24</v>
      </c>
      <c r="AP84" s="33" t="s">
        <v>24</v>
      </c>
      <c r="AQ84" s="33" t="s">
        <v>24</v>
      </c>
    </row>
    <row r="85" spans="4:43" ht="18" customHeight="1">
      <c r="D85" s="33"/>
      <c r="E85" s="178" t="s">
        <v>835</v>
      </c>
      <c r="F85" s="179"/>
      <c r="G85" s="18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78" t="s">
        <v>625</v>
      </c>
      <c r="F93" s="179"/>
      <c r="G93" s="180"/>
      <c r="H93" s="33" t="s">
        <v>24</v>
      </c>
      <c r="I93" s="33" t="s">
        <v>24</v>
      </c>
      <c r="J93" s="33" t="s">
        <v>24</v>
      </c>
      <c r="K93" s="33" t="s">
        <v>24</v>
      </c>
      <c r="L93" s="33" t="s">
        <v>24</v>
      </c>
      <c r="M93" s="33" t="s">
        <v>24</v>
      </c>
      <c r="N93" s="33" t="s">
        <v>24</v>
      </c>
      <c r="O93" s="33" t="s">
        <v>24</v>
      </c>
      <c r="P93" s="33" t="s">
        <v>24</v>
      </c>
      <c r="Q93" s="33" t="s">
        <v>24</v>
      </c>
      <c r="R93" s="33" t="s">
        <v>24</v>
      </c>
      <c r="S93" s="33" t="s">
        <v>24</v>
      </c>
      <c r="T93" s="33" t="s">
        <v>24</v>
      </c>
      <c r="U93" s="33" t="s">
        <v>24</v>
      </c>
      <c r="V93" s="33" t="s">
        <v>24</v>
      </c>
      <c r="W93" s="33" t="s">
        <v>24</v>
      </c>
      <c r="X93" s="33" t="s">
        <v>24</v>
      </c>
      <c r="Y93" s="33" t="s">
        <v>24</v>
      </c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 t="s">
        <v>24</v>
      </c>
      <c r="AG93" s="33" t="s">
        <v>24</v>
      </c>
      <c r="AH93" s="33" t="s">
        <v>24</v>
      </c>
      <c r="AI93" s="33" t="s">
        <v>24</v>
      </c>
      <c r="AJ93" s="33" t="s">
        <v>24</v>
      </c>
      <c r="AK93" s="33" t="s">
        <v>24</v>
      </c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78" t="s">
        <v>71</v>
      </c>
      <c r="F96" s="179"/>
      <c r="G96" s="180"/>
      <c r="H96" s="33" t="s">
        <v>24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 t="s">
        <v>24</v>
      </c>
      <c r="AM96" s="33"/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 t="s">
        <v>24</v>
      </c>
      <c r="AN97" s="33"/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 t="s">
        <v>24</v>
      </c>
      <c r="AO98" s="33"/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 t="s">
        <v>24</v>
      </c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 t="s">
        <v>24</v>
      </c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 t="s">
        <v>24</v>
      </c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 t="s">
        <v>24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 t="s">
        <v>24</v>
      </c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 t="s">
        <v>24</v>
      </c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 t="s">
        <v>24</v>
      </c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 t="s">
        <v>24</v>
      </c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3" t="s">
        <v>24</v>
      </c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3" t="s">
        <v>24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3"/>
      <c r="E116" s="178" t="s">
        <v>912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 t="s">
        <v>24</v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54" ht="18" customHeight="1">
      <c r="D117" s="33"/>
      <c r="E117" s="178" t="s">
        <v>927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 t="s">
        <v>24</v>
      </c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54" ht="18" customHeight="1">
      <c r="D118" s="33"/>
      <c r="E118" s="178" t="s">
        <v>637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4"/>
      <c r="T118" s="33" t="s">
        <v>24</v>
      </c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78" t="s">
        <v>830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4"/>
      <c r="T119" s="33"/>
      <c r="U119" s="33" t="s">
        <v>24</v>
      </c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78" t="s">
        <v>638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4"/>
      <c r="T120" s="33"/>
      <c r="U120" s="33"/>
      <c r="V120" s="33" t="s">
        <v>24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78" t="s">
        <v>831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4"/>
      <c r="T121" s="33"/>
      <c r="U121" s="33"/>
      <c r="V121" s="33"/>
      <c r="W121" s="33" t="s">
        <v>24</v>
      </c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78" t="s">
        <v>639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4"/>
      <c r="T122" s="33"/>
      <c r="U122" s="33"/>
      <c r="V122" s="33"/>
      <c r="W122" s="33"/>
      <c r="X122" s="33" t="s">
        <v>24</v>
      </c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78" t="s">
        <v>825</v>
      </c>
      <c r="F123" s="179"/>
      <c r="G123" s="180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4"/>
      <c r="T123" s="33"/>
      <c r="U123" s="33"/>
      <c r="V123" s="33"/>
      <c r="W123" s="33"/>
      <c r="X123" s="33"/>
      <c r="Y123" s="33" t="s">
        <v>24</v>
      </c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78" t="s">
        <v>913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4"/>
      <c r="T124" s="33"/>
      <c r="U124" s="33"/>
      <c r="V124" s="33"/>
      <c r="W124" s="33"/>
      <c r="X124" s="33"/>
      <c r="Y124" s="33"/>
      <c r="Z124" s="33" t="s">
        <v>24</v>
      </c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78" t="s">
        <v>646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4"/>
      <c r="T125" s="33"/>
      <c r="U125" s="33"/>
      <c r="V125" s="33"/>
      <c r="W125" s="33"/>
      <c r="X125" s="33"/>
      <c r="Y125" s="33"/>
      <c r="Z125" s="33"/>
      <c r="AA125" s="33" t="s">
        <v>24</v>
      </c>
      <c r="AB125" s="33"/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78" t="s">
        <v>443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 t="s">
        <v>24</v>
      </c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 t="s">
        <v>24</v>
      </c>
    </row>
    <row r="127" spans="4:54" ht="18" customHeight="1">
      <c r="D127" s="38" t="s">
        <v>843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44"/>
      <c r="AQ127" s="44"/>
    </row>
    <row r="128" spans="4:54" ht="18" customHeight="1">
      <c r="D128" s="33"/>
      <c r="E128" s="178" t="s">
        <v>71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BB128" s="214"/>
    </row>
    <row r="129" spans="4:43" ht="18" customHeight="1">
      <c r="D129" s="33"/>
      <c r="E129" s="178" t="s">
        <v>852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853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854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855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856</v>
      </c>
      <c r="F133" s="179"/>
      <c r="G133" s="180"/>
      <c r="H133" s="33"/>
      <c r="I133" s="33"/>
      <c r="J133" s="33"/>
      <c r="K133" s="33"/>
      <c r="L133" s="33"/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78" t="s">
        <v>857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4"/>
      <c r="Q134" s="34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3"/>
      <c r="E135" s="178" t="s">
        <v>858</v>
      </c>
      <c r="F135" s="179"/>
      <c r="G135" s="180"/>
      <c r="H135" s="33"/>
      <c r="I135" s="33"/>
      <c r="J135" s="33"/>
      <c r="K135" s="33"/>
      <c r="L135" s="33"/>
      <c r="M135" s="33"/>
      <c r="N135" s="33"/>
      <c r="O135" s="33"/>
      <c r="P135" s="34"/>
      <c r="Q135" s="34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78" t="s">
        <v>859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4"/>
      <c r="Q136" s="34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 t="s">
        <v>851</v>
      </c>
      <c r="F137" s="179"/>
      <c r="G137" s="180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 t="s">
        <v>443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8" t="s">
        <v>652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44"/>
      <c r="AQ139" s="44"/>
    </row>
    <row r="140" spans="4:43" ht="18" customHeight="1">
      <c r="D140" s="33"/>
      <c r="E140" s="178" t="s">
        <v>71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78">
        <v>0</v>
      </c>
      <c r="F141" s="179"/>
      <c r="G141" s="180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 t="s">
        <v>24</v>
      </c>
      <c r="AC141" s="33" t="s">
        <v>24</v>
      </c>
      <c r="AD141" s="33" t="s">
        <v>24</v>
      </c>
      <c r="AE141" s="33" t="s">
        <v>24</v>
      </c>
      <c r="AF141" s="33" t="s">
        <v>24</v>
      </c>
      <c r="AG141" s="33" t="s">
        <v>24</v>
      </c>
      <c r="AH141" s="33" t="s">
        <v>24</v>
      </c>
      <c r="AI141" s="33" t="s">
        <v>24</v>
      </c>
      <c r="AJ141" s="33" t="s">
        <v>24</v>
      </c>
      <c r="AK141" s="33" t="s">
        <v>24</v>
      </c>
      <c r="AL141" s="33" t="s">
        <v>24</v>
      </c>
      <c r="AM141" s="33" t="s">
        <v>24</v>
      </c>
      <c r="AN141" s="33" t="s">
        <v>24</v>
      </c>
      <c r="AO141" s="33" t="s">
        <v>24</v>
      </c>
      <c r="AP141" s="33" t="s">
        <v>24</v>
      </c>
      <c r="AQ141" s="33" t="s">
        <v>24</v>
      </c>
    </row>
    <row r="142" spans="4:43" ht="18" customHeight="1">
      <c r="D142" s="33"/>
      <c r="E142" s="178">
        <v>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2</v>
      </c>
      <c r="F143" s="179"/>
      <c r="G143" s="18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78" t="s">
        <v>443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4"/>
      <c r="Q144" s="34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757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78" t="s">
        <v>71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78">
        <v>0</v>
      </c>
      <c r="F147" s="179"/>
      <c r="G147" s="180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78">
        <v>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>
        <v>2</v>
      </c>
      <c r="F149" s="179"/>
      <c r="G149" s="18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3"/>
      <c r="E150" s="178" t="s">
        <v>443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8" t="s">
        <v>112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44"/>
      <c r="AQ151" s="44"/>
    </row>
    <row r="152" spans="4:43" ht="18" customHeight="1">
      <c r="D152" s="33"/>
      <c r="E152" s="178" t="s">
        <v>71</v>
      </c>
      <c r="F152" s="179"/>
      <c r="G152" s="18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24</v>
      </c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78" t="s">
        <v>267</v>
      </c>
      <c r="F153" s="179"/>
      <c r="G153" s="180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/>
      <c r="AD153" s="33"/>
      <c r="AE153" s="33"/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 t="s">
        <v>24</v>
      </c>
    </row>
    <row r="154" spans="4:43" ht="18" customHeight="1">
      <c r="D154" s="33"/>
      <c r="E154" s="178" t="s">
        <v>269</v>
      </c>
      <c r="F154" s="179"/>
      <c r="G154" s="18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 t="s">
        <v>24</v>
      </c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 t="s">
        <v>24</v>
      </c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113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44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 t="s">
        <v>24</v>
      </c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270</v>
      </c>
      <c r="F158" s="179"/>
      <c r="G158" s="180"/>
      <c r="H158" s="33" t="s">
        <v>24</v>
      </c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/>
      <c r="AG158" s="33"/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 t="s">
        <v>443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 t="s">
        <v>24</v>
      </c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8" t="s">
        <v>824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44"/>
      <c r="AQ160" s="44"/>
    </row>
    <row r="161" spans="4:43" ht="18" customHeight="1">
      <c r="D161" s="33"/>
      <c r="E161" s="178" t="s">
        <v>71</v>
      </c>
      <c r="F161" s="179"/>
      <c r="G161" s="18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 t="s">
        <v>24</v>
      </c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78" t="s">
        <v>826</v>
      </c>
      <c r="F162" s="179"/>
      <c r="G162" s="180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 t="s">
        <v>24</v>
      </c>
      <c r="P162" s="33" t="s">
        <v>24</v>
      </c>
      <c r="Q162" s="33" t="s">
        <v>24</v>
      </c>
      <c r="R162" s="33" t="s">
        <v>24</v>
      </c>
      <c r="S162" s="33" t="s">
        <v>24</v>
      </c>
      <c r="T162" s="33" t="s">
        <v>24</v>
      </c>
      <c r="U162" s="33" t="s">
        <v>24</v>
      </c>
      <c r="V162" s="33" t="s">
        <v>24</v>
      </c>
      <c r="W162" s="33" t="s">
        <v>24</v>
      </c>
      <c r="X162" s="33" t="s">
        <v>24</v>
      </c>
      <c r="Y162" s="33" t="s">
        <v>24</v>
      </c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/>
      <c r="AI162" s="33"/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 t="s">
        <v>24</v>
      </c>
      <c r="AP162" s="33" t="s">
        <v>24</v>
      </c>
      <c r="AQ162" s="33" t="s">
        <v>24</v>
      </c>
    </row>
    <row r="163" spans="4:43" ht="18" customHeight="1">
      <c r="D163" s="33"/>
      <c r="E163" s="178" t="s">
        <v>443</v>
      </c>
      <c r="F163" s="179"/>
      <c r="G163" s="18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 t="s">
        <v>24</v>
      </c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8" t="s">
        <v>115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44"/>
      <c r="AQ164" s="44"/>
    </row>
    <row r="165" spans="4:43" ht="18" customHeight="1">
      <c r="D165" s="33"/>
      <c r="E165" s="178" t="s">
        <v>71</v>
      </c>
      <c r="F165" s="179"/>
      <c r="G165" s="18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 t="s">
        <v>24</v>
      </c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213" t="s">
        <v>836</v>
      </c>
      <c r="F166" s="179"/>
      <c r="G166" s="180"/>
      <c r="H166" s="33" t="s">
        <v>24</v>
      </c>
      <c r="I166" s="33" t="s">
        <v>24</v>
      </c>
      <c r="J166" s="33" t="s">
        <v>24</v>
      </c>
      <c r="K166" s="33" t="s">
        <v>24</v>
      </c>
      <c r="L166" s="33" t="s">
        <v>24</v>
      </c>
      <c r="M166" s="33" t="s">
        <v>24</v>
      </c>
      <c r="N166" s="33" t="s">
        <v>24</v>
      </c>
      <c r="O166" s="33" t="s">
        <v>24</v>
      </c>
      <c r="P166" s="33" t="s">
        <v>24</v>
      </c>
      <c r="Q166" s="33" t="s">
        <v>24</v>
      </c>
      <c r="R166" s="33" t="s">
        <v>24</v>
      </c>
      <c r="S166" s="33" t="s">
        <v>24</v>
      </c>
      <c r="T166" s="33" t="s">
        <v>24</v>
      </c>
      <c r="U166" s="33" t="s">
        <v>24</v>
      </c>
      <c r="V166" s="33" t="s">
        <v>24</v>
      </c>
      <c r="W166" s="33" t="s">
        <v>24</v>
      </c>
      <c r="X166" s="33" t="s">
        <v>24</v>
      </c>
      <c r="Y166" s="33" t="s">
        <v>24</v>
      </c>
      <c r="Z166" s="33" t="s">
        <v>24</v>
      </c>
      <c r="AA166" s="33" t="s">
        <v>24</v>
      </c>
      <c r="AB166" s="33" t="s">
        <v>24</v>
      </c>
      <c r="AC166" s="33" t="s">
        <v>24</v>
      </c>
      <c r="AD166" s="33" t="s">
        <v>24</v>
      </c>
      <c r="AE166" s="33" t="s">
        <v>24</v>
      </c>
      <c r="AF166" s="33" t="s">
        <v>24</v>
      </c>
      <c r="AG166" s="33" t="s">
        <v>24</v>
      </c>
      <c r="AH166" s="33" t="s">
        <v>24</v>
      </c>
      <c r="AI166" s="33" t="s">
        <v>24</v>
      </c>
      <c r="AJ166" s="33"/>
      <c r="AK166" s="33"/>
      <c r="AL166" s="33" t="s">
        <v>24</v>
      </c>
      <c r="AM166" s="33" t="s">
        <v>24</v>
      </c>
      <c r="AN166" s="33" t="s">
        <v>24</v>
      </c>
      <c r="AO166" s="33" t="s">
        <v>24</v>
      </c>
      <c r="AP166" s="33" t="s">
        <v>24</v>
      </c>
      <c r="AQ166" s="33" t="s">
        <v>24</v>
      </c>
    </row>
    <row r="167" spans="4:43" ht="18" customHeight="1">
      <c r="D167" s="33"/>
      <c r="E167" s="178" t="s">
        <v>443</v>
      </c>
      <c r="F167" s="179"/>
      <c r="G167" s="180"/>
      <c r="H167" s="33"/>
      <c r="I167" s="33"/>
      <c r="J167" s="33"/>
      <c r="K167" s="33"/>
      <c r="L167" s="33"/>
      <c r="M167" s="33"/>
      <c r="N167" s="33"/>
      <c r="O167" s="33"/>
      <c r="P167" s="34"/>
      <c r="Q167" s="34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 t="s">
        <v>24</v>
      </c>
      <c r="AL167" s="33"/>
      <c r="AM167" s="33"/>
      <c r="AN167" s="33"/>
      <c r="AO167" s="33"/>
      <c r="AP167" s="33"/>
      <c r="AQ167" s="33"/>
    </row>
    <row r="168" spans="4:43" ht="18" customHeight="1">
      <c r="D168" s="38" t="s">
        <v>116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44"/>
      <c r="AQ168" s="44"/>
    </row>
    <row r="169" spans="4:43" ht="18" customHeight="1">
      <c r="D169" s="33"/>
      <c r="E169" s="178" t="s">
        <v>71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3"/>
      <c r="E170" s="178" t="s">
        <v>434</v>
      </c>
      <c r="F170" s="179"/>
      <c r="G170" s="180"/>
      <c r="H170" s="33" t="s">
        <v>24</v>
      </c>
      <c r="I170" s="33" t="s">
        <v>24</v>
      </c>
      <c r="J170" s="33" t="s">
        <v>24</v>
      </c>
      <c r="K170" s="33" t="s">
        <v>24</v>
      </c>
      <c r="L170" s="33" t="s">
        <v>24</v>
      </c>
      <c r="M170" s="33" t="s">
        <v>24</v>
      </c>
      <c r="N170" s="33" t="s">
        <v>24</v>
      </c>
      <c r="O170" s="33" t="s">
        <v>24</v>
      </c>
      <c r="P170" s="33" t="s">
        <v>24</v>
      </c>
      <c r="Q170" s="33" t="s">
        <v>24</v>
      </c>
      <c r="R170" s="33" t="s">
        <v>24</v>
      </c>
      <c r="S170" s="33" t="s">
        <v>24</v>
      </c>
      <c r="T170" s="33" t="s">
        <v>24</v>
      </c>
      <c r="U170" s="33" t="s">
        <v>24</v>
      </c>
      <c r="V170" s="33" t="s">
        <v>24</v>
      </c>
      <c r="W170" s="33" t="s">
        <v>24</v>
      </c>
      <c r="X170" s="33" t="s">
        <v>24</v>
      </c>
      <c r="Y170" s="33" t="s">
        <v>24</v>
      </c>
      <c r="Z170" s="33" t="s">
        <v>24</v>
      </c>
      <c r="AA170" s="33" t="s">
        <v>24</v>
      </c>
      <c r="AB170" s="33" t="s">
        <v>24</v>
      </c>
      <c r="AC170" s="33" t="s">
        <v>24</v>
      </c>
      <c r="AD170" s="33" t="s">
        <v>24</v>
      </c>
      <c r="AE170" s="33" t="s">
        <v>24</v>
      </c>
      <c r="AF170" s="33" t="s">
        <v>24</v>
      </c>
      <c r="AG170" s="33" t="s">
        <v>24</v>
      </c>
      <c r="AH170" s="33" t="s">
        <v>24</v>
      </c>
      <c r="AI170" s="33" t="s">
        <v>24</v>
      </c>
      <c r="AJ170" s="33" t="s">
        <v>24</v>
      </c>
      <c r="AK170" s="33" t="s">
        <v>24</v>
      </c>
      <c r="AL170" s="33" t="s">
        <v>24</v>
      </c>
      <c r="AM170" s="33" t="s">
        <v>24</v>
      </c>
      <c r="AN170" s="33" t="s">
        <v>24</v>
      </c>
      <c r="AO170" s="33" t="s">
        <v>24</v>
      </c>
      <c r="AP170" s="33" t="s">
        <v>24</v>
      </c>
      <c r="AQ170" s="33" t="s">
        <v>24</v>
      </c>
    </row>
    <row r="171" spans="4:43" ht="18" customHeight="1">
      <c r="D171" s="33"/>
      <c r="E171" s="178" t="s">
        <v>435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443</v>
      </c>
      <c r="F172" s="179"/>
      <c r="G172" s="180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8" t="s">
        <v>818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44"/>
      <c r="AQ173" s="44"/>
    </row>
    <row r="174" spans="4:43" ht="18" customHeight="1">
      <c r="D174" s="33"/>
      <c r="E174" s="178" t="s">
        <v>71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837</v>
      </c>
      <c r="F175" s="179"/>
      <c r="G175" s="180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78" t="s">
        <v>896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78" t="s">
        <v>860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78" t="s">
        <v>24</v>
      </c>
      <c r="F178" s="179"/>
      <c r="G178" s="18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78" t="s">
        <v>894</v>
      </c>
      <c r="F179" s="179"/>
      <c r="G179" s="18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78" t="s">
        <v>895</v>
      </c>
      <c r="F180" s="179"/>
      <c r="G180" s="18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2" t="s">
        <v>462</v>
      </c>
      <c r="E181" s="29"/>
      <c r="F181" s="29"/>
      <c r="G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40"/>
      <c r="AJ181" s="30"/>
      <c r="AK181" s="30"/>
      <c r="AL181" s="30"/>
      <c r="AM181" s="30"/>
      <c r="AN181" s="30"/>
      <c r="AO181" s="30"/>
      <c r="AP181" s="30"/>
      <c r="AQ181" s="45"/>
    </row>
    <row r="182" spans="4:43" ht="18" customHeight="1">
      <c r="D182" s="165" t="s">
        <v>451</v>
      </c>
      <c r="E182" s="147"/>
      <c r="F182" s="147"/>
      <c r="G182" s="148"/>
      <c r="H182" s="159" t="s">
        <v>455</v>
      </c>
      <c r="I182" s="159" t="s">
        <v>455</v>
      </c>
      <c r="J182" s="159" t="s">
        <v>455</v>
      </c>
      <c r="K182" s="159" t="s">
        <v>452</v>
      </c>
      <c r="L182" s="159" t="s">
        <v>452</v>
      </c>
      <c r="M182" s="159" t="s">
        <v>452</v>
      </c>
      <c r="N182" s="159" t="s">
        <v>452</v>
      </c>
      <c r="O182" s="159" t="s">
        <v>452</v>
      </c>
      <c r="P182" s="159" t="s">
        <v>452</v>
      </c>
      <c r="Q182" s="159" t="s">
        <v>452</v>
      </c>
      <c r="R182" s="159" t="s">
        <v>452</v>
      </c>
      <c r="S182" s="159" t="s">
        <v>452</v>
      </c>
      <c r="T182" s="159" t="s">
        <v>452</v>
      </c>
      <c r="U182" s="159" t="s">
        <v>452</v>
      </c>
      <c r="V182" s="159" t="s">
        <v>452</v>
      </c>
      <c r="W182" s="159" t="s">
        <v>452</v>
      </c>
      <c r="X182" s="159" t="s">
        <v>452</v>
      </c>
      <c r="Y182" s="159" t="s">
        <v>452</v>
      </c>
      <c r="Z182" s="159" t="s">
        <v>452</v>
      </c>
      <c r="AA182" s="159" t="s">
        <v>452</v>
      </c>
      <c r="AB182" s="159" t="s">
        <v>455</v>
      </c>
      <c r="AC182" s="159" t="s">
        <v>452</v>
      </c>
      <c r="AD182" s="159" t="s">
        <v>452</v>
      </c>
      <c r="AE182" s="159" t="s">
        <v>455</v>
      </c>
      <c r="AF182" s="159" t="s">
        <v>452</v>
      </c>
      <c r="AG182" s="159" t="s">
        <v>455</v>
      </c>
      <c r="AH182" s="159" t="s">
        <v>452</v>
      </c>
      <c r="AI182" s="159" t="s">
        <v>455</v>
      </c>
      <c r="AJ182" s="159" t="s">
        <v>455</v>
      </c>
      <c r="AK182" s="159" t="s">
        <v>455</v>
      </c>
      <c r="AL182" s="159" t="s">
        <v>455</v>
      </c>
      <c r="AM182" s="159" t="s">
        <v>455</v>
      </c>
      <c r="AN182" s="159" t="s">
        <v>452</v>
      </c>
      <c r="AO182" s="159" t="s">
        <v>452</v>
      </c>
      <c r="AP182" s="159" t="s">
        <v>455</v>
      </c>
      <c r="AQ182" s="159" t="s">
        <v>455</v>
      </c>
    </row>
    <row r="183" spans="4:43" ht="18" customHeight="1">
      <c r="D183" s="152"/>
      <c r="E183" s="153"/>
      <c r="F183" s="153"/>
      <c r="G183" s="154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</row>
    <row r="184" spans="4:43" ht="18" customHeight="1">
      <c r="D184" s="149"/>
      <c r="E184" s="150"/>
      <c r="F184" s="150"/>
      <c r="G184" s="15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</row>
    <row r="185" spans="4:43" ht="18" customHeight="1">
      <c r="D185" s="146" t="s">
        <v>453</v>
      </c>
      <c r="E185" s="147"/>
      <c r="F185" s="147"/>
      <c r="G185" s="148"/>
      <c r="H185" s="162">
        <v>220104</v>
      </c>
      <c r="I185" s="162">
        <v>220129</v>
      </c>
      <c r="J185" s="162">
        <v>220129</v>
      </c>
      <c r="K185" s="162">
        <v>220001</v>
      </c>
      <c r="L185" s="162">
        <v>220129</v>
      </c>
      <c r="M185" s="162">
        <v>220001</v>
      </c>
      <c r="N185" s="162">
        <v>220001</v>
      </c>
      <c r="O185" s="162">
        <v>220001</v>
      </c>
      <c r="P185" s="162">
        <v>220001</v>
      </c>
      <c r="Q185" s="162">
        <v>220001</v>
      </c>
      <c r="R185" s="162">
        <v>220001</v>
      </c>
      <c r="S185" s="162">
        <v>220001</v>
      </c>
      <c r="T185" s="162">
        <v>220001</v>
      </c>
      <c r="U185" s="162">
        <v>220001</v>
      </c>
      <c r="V185" s="162">
        <v>220001</v>
      </c>
      <c r="W185" s="162">
        <v>220001</v>
      </c>
      <c r="X185" s="162">
        <v>220001</v>
      </c>
      <c r="Y185" s="162">
        <v>220001</v>
      </c>
      <c r="Z185" s="162">
        <v>220001</v>
      </c>
      <c r="AA185" s="162">
        <v>220001</v>
      </c>
      <c r="AB185" s="162">
        <v>220129</v>
      </c>
      <c r="AC185" s="162">
        <v>220001</v>
      </c>
      <c r="AD185" s="162">
        <v>220001</v>
      </c>
      <c r="AE185" s="162">
        <v>220131</v>
      </c>
      <c r="AF185" s="162">
        <v>220001</v>
      </c>
      <c r="AG185" s="162">
        <v>220132</v>
      </c>
      <c r="AH185" s="162">
        <v>220001</v>
      </c>
      <c r="AI185" s="162">
        <v>220133</v>
      </c>
      <c r="AJ185" s="162">
        <v>220135</v>
      </c>
      <c r="AK185" s="162">
        <v>220135</v>
      </c>
      <c r="AL185" s="162">
        <v>220104</v>
      </c>
      <c r="AM185" s="162">
        <v>220137</v>
      </c>
      <c r="AN185" s="162">
        <v>220001</v>
      </c>
      <c r="AO185" s="162">
        <v>220001</v>
      </c>
      <c r="AP185" s="162">
        <v>220125</v>
      </c>
      <c r="AQ185" s="162">
        <v>220137</v>
      </c>
    </row>
    <row r="186" spans="4:43" ht="18" customHeight="1">
      <c r="D186" s="152"/>
      <c r="E186" s="153"/>
      <c r="F186" s="153"/>
      <c r="G186" s="154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</row>
    <row r="187" spans="4:43" ht="18" customHeight="1">
      <c r="D187" s="152"/>
      <c r="E187" s="153"/>
      <c r="F187" s="153"/>
      <c r="G187" s="154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</row>
    <row r="188" spans="4:43" ht="18" customHeight="1">
      <c r="D188" s="152"/>
      <c r="E188" s="153"/>
      <c r="F188" s="153"/>
      <c r="G188" s="154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</row>
    <row r="189" spans="4:43" ht="18" customHeight="1">
      <c r="D189" s="149"/>
      <c r="E189" s="150"/>
      <c r="F189" s="150"/>
      <c r="G189" s="151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</row>
    <row r="190" spans="4:43" ht="18" customHeight="1">
      <c r="D190" s="32" t="s">
        <v>463</v>
      </c>
      <c r="E190" s="29"/>
      <c r="F190" s="29"/>
      <c r="G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40"/>
      <c r="AJ190" s="30"/>
      <c r="AK190" s="30"/>
      <c r="AL190" s="30"/>
      <c r="AM190" s="30"/>
      <c r="AN190" s="30"/>
      <c r="AO190" s="30"/>
      <c r="AP190" s="30"/>
      <c r="AQ190" s="45"/>
    </row>
    <row r="191" spans="4:43" ht="18" customHeight="1">
      <c r="D191" s="165" t="s">
        <v>454</v>
      </c>
      <c r="E191" s="147"/>
      <c r="F191" s="147"/>
      <c r="G191" s="148"/>
      <c r="H191" s="159" t="s">
        <v>268</v>
      </c>
      <c r="I191" s="159" t="s">
        <v>268</v>
      </c>
      <c r="J191" s="159" t="s">
        <v>268</v>
      </c>
      <c r="K191" s="159" t="s">
        <v>268</v>
      </c>
      <c r="L191" s="159" t="s">
        <v>268</v>
      </c>
      <c r="M191" s="159" t="s">
        <v>268</v>
      </c>
      <c r="N191" s="159" t="s">
        <v>268</v>
      </c>
      <c r="O191" s="159" t="s">
        <v>268</v>
      </c>
      <c r="P191" s="159" t="s">
        <v>268</v>
      </c>
      <c r="Q191" s="159" t="s">
        <v>268</v>
      </c>
      <c r="R191" s="159" t="s">
        <v>268</v>
      </c>
      <c r="S191" s="159" t="s">
        <v>268</v>
      </c>
      <c r="T191" s="159" t="s">
        <v>268</v>
      </c>
      <c r="U191" s="159" t="s">
        <v>268</v>
      </c>
      <c r="V191" s="159" t="s">
        <v>268</v>
      </c>
      <c r="W191" s="159" t="s">
        <v>268</v>
      </c>
      <c r="X191" s="159" t="s">
        <v>268</v>
      </c>
      <c r="Y191" s="159" t="s">
        <v>268</v>
      </c>
      <c r="Z191" s="159" t="s">
        <v>268</v>
      </c>
      <c r="AA191" s="159" t="s">
        <v>268</v>
      </c>
      <c r="AB191" s="159" t="s">
        <v>268</v>
      </c>
      <c r="AC191" s="159" t="s">
        <v>268</v>
      </c>
      <c r="AD191" s="159" t="s">
        <v>268</v>
      </c>
      <c r="AE191" s="159" t="s">
        <v>268</v>
      </c>
      <c r="AF191" s="159" t="s">
        <v>268</v>
      </c>
      <c r="AG191" s="159" t="s">
        <v>268</v>
      </c>
      <c r="AH191" s="159" t="s">
        <v>268</v>
      </c>
      <c r="AI191" s="159" t="s">
        <v>268</v>
      </c>
      <c r="AJ191" s="159" t="s">
        <v>268</v>
      </c>
      <c r="AK191" s="159" t="s">
        <v>268</v>
      </c>
      <c r="AL191" s="159" t="s">
        <v>268</v>
      </c>
      <c r="AM191" s="159" t="s">
        <v>268</v>
      </c>
      <c r="AN191" s="159" t="s">
        <v>268</v>
      </c>
      <c r="AO191" s="159" t="s">
        <v>268</v>
      </c>
      <c r="AP191" s="159" t="s">
        <v>268</v>
      </c>
      <c r="AQ191" s="159" t="s">
        <v>268</v>
      </c>
    </row>
    <row r="192" spans="4:43" ht="18" customHeight="1">
      <c r="D192" s="152"/>
      <c r="E192" s="153"/>
      <c r="F192" s="153"/>
      <c r="G192" s="154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</row>
    <row r="193" spans="3:70" ht="18" customHeight="1">
      <c r="D193" s="149"/>
      <c r="E193" s="150"/>
      <c r="F193" s="150"/>
      <c r="G193" s="15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</row>
    <row r="194" spans="3:70" ht="18" customHeight="1">
      <c r="D194" s="165" t="s">
        <v>466</v>
      </c>
      <c r="E194" s="147"/>
      <c r="F194" s="147"/>
      <c r="G194" s="148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D195" s="169"/>
      <c r="E195" s="153"/>
      <c r="F195" s="153"/>
      <c r="G195" s="154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170"/>
      <c r="AP195" s="170"/>
      <c r="AQ195" s="170"/>
    </row>
    <row r="196" spans="3:70" ht="18" customHeight="1">
      <c r="D196" s="152"/>
      <c r="E196" s="153"/>
      <c r="F196" s="153"/>
      <c r="G196" s="154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/>
      <c r="AQ196" s="170"/>
    </row>
    <row r="197" spans="3:70" ht="18" customHeight="1">
      <c r="D197" s="149"/>
      <c r="E197" s="150"/>
      <c r="F197" s="150"/>
      <c r="G197" s="151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170"/>
      <c r="AP197" s="170"/>
      <c r="AQ197" s="170"/>
    </row>
    <row r="198" spans="3:70" ht="18" customHeight="1">
      <c r="O198" s="19"/>
      <c r="AJ198" s="36"/>
      <c r="AL198" s="19"/>
    </row>
    <row r="199" spans="3:70" ht="18" customHeight="1">
      <c r="D199" s="5" t="s">
        <v>265</v>
      </c>
      <c r="E199" s="5" t="s">
        <v>451</v>
      </c>
      <c r="I199" s="5" t="s">
        <v>13</v>
      </c>
      <c r="J199" s="5" t="s">
        <v>468</v>
      </c>
      <c r="O199" s="19"/>
      <c r="AJ199" s="36"/>
      <c r="AL199" s="19"/>
    </row>
    <row r="200" spans="3:70" ht="18" customHeight="1">
      <c r="J200" s="5" t="s">
        <v>469</v>
      </c>
      <c r="O200" s="19"/>
      <c r="AJ200" s="36"/>
      <c r="AL200" s="19"/>
    </row>
    <row r="201" spans="3:70" ht="18" customHeight="1">
      <c r="J201" s="5" t="s">
        <v>470</v>
      </c>
      <c r="O201" s="19"/>
      <c r="AJ201" s="36"/>
      <c r="AL201" s="19"/>
    </row>
    <row r="202" spans="3:70" ht="18" customHeight="1">
      <c r="O202" s="19"/>
      <c r="AJ202" s="36"/>
      <c r="AL202" s="19"/>
    </row>
    <row r="203" spans="3:70" ht="18" customHeight="1">
      <c r="C203" s="5" t="s">
        <v>30</v>
      </c>
      <c r="D203" s="5" t="s">
        <v>473</v>
      </c>
      <c r="AE203" s="5" t="s">
        <v>265</v>
      </c>
      <c r="AF203" s="5" t="s">
        <v>840</v>
      </c>
      <c r="AJ203" s="5" t="s">
        <v>342</v>
      </c>
      <c r="AK203" s="153" t="s">
        <v>841</v>
      </c>
      <c r="AL203" s="153"/>
      <c r="AM203" s="153"/>
      <c r="AN203" s="153"/>
    </row>
    <row r="205" spans="3:70" ht="18" customHeight="1">
      <c r="D205" s="146" t="s">
        <v>448</v>
      </c>
      <c r="E205" s="147"/>
      <c r="F205" s="147"/>
      <c r="G205" s="148"/>
      <c r="H205" s="129" t="s">
        <v>861</v>
      </c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1"/>
      <c r="AE205" s="135" t="s">
        <v>481</v>
      </c>
      <c r="AF205" s="130"/>
      <c r="AG205" s="131"/>
      <c r="AH205" s="129" t="s">
        <v>456</v>
      </c>
      <c r="AI205" s="130"/>
      <c r="AJ205" s="130"/>
      <c r="AK205" s="130"/>
      <c r="AL205" s="130"/>
      <c r="AM205" s="130"/>
      <c r="AN205" s="130"/>
      <c r="AO205" s="130"/>
      <c r="AP205" s="130"/>
      <c r="AQ205" s="131"/>
      <c r="AS205" s="5" t="s">
        <v>492</v>
      </c>
      <c r="AV205" s="108" t="str">
        <f>$D$76</f>
        <v>COLUMN_COUNTS</v>
      </c>
      <c r="AW205" s="108"/>
      <c r="AX205" s="108" t="str">
        <f>$D$82</f>
        <v>COLUMN_DATA_TYPE</v>
      </c>
      <c r="AY205" s="108"/>
      <c r="AZ205" s="108" t="str">
        <f>$D$95</f>
        <v>COLUMN_DATA_LENGTH</v>
      </c>
      <c r="BA205" s="108"/>
      <c r="BB205" s="108" t="str">
        <f>$D$127</f>
        <v>COLUMN_DATA_TRIM</v>
      </c>
      <c r="BC205" s="108"/>
      <c r="BD205" s="108" t="str">
        <f>$D$145</f>
        <v>SIGN_DIGIT</v>
      </c>
      <c r="BE205" s="108"/>
      <c r="BF205" s="108" t="str">
        <f>$D$151</f>
        <v>DATE_SEPARATOR</v>
      </c>
      <c r="BG205" s="108"/>
      <c r="BH205" s="108" t="str">
        <f>$D$156</f>
        <v>TIME_SEPARATOR</v>
      </c>
      <c r="BI205" s="108"/>
      <c r="BJ205" s="108" t="str">
        <f>$D$160</f>
        <v>SEPARATOR_DATE_TIME</v>
      </c>
      <c r="BK205" s="108"/>
      <c r="BL205" s="108" t="str">
        <f>$D$164</f>
        <v>REFERENCE_DATE</v>
      </c>
      <c r="BM205" s="108"/>
      <c r="BN205" s="108" t="str">
        <f>$D$168</f>
        <v>CASE_MODE</v>
      </c>
      <c r="BO205" s="108"/>
      <c r="BP205" s="108" t="str">
        <f>$D$173</f>
        <v>MULTIBYTE_STRING</v>
      </c>
      <c r="BQ205" s="108"/>
    </row>
    <row r="206" spans="3:70" ht="18" customHeight="1">
      <c r="D206" s="149"/>
      <c r="E206" s="150"/>
      <c r="F206" s="150"/>
      <c r="G206" s="151"/>
      <c r="H206" s="132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4"/>
      <c r="AE206" s="132"/>
      <c r="AF206" s="133"/>
      <c r="AG206" s="134"/>
      <c r="AH206" s="132"/>
      <c r="AI206" s="133"/>
      <c r="AJ206" s="133"/>
      <c r="AK206" s="133"/>
      <c r="AL206" s="133"/>
      <c r="AM206" s="133"/>
      <c r="AN206" s="133"/>
      <c r="AO206" s="133"/>
      <c r="AP206" s="133"/>
      <c r="AQ206" s="134"/>
      <c r="AS206" s="5" t="s">
        <v>493</v>
      </c>
      <c r="AV206" s="49" t="s">
        <v>865</v>
      </c>
      <c r="AW206" s="49" t="s">
        <v>866</v>
      </c>
      <c r="AX206" s="49" t="s">
        <v>865</v>
      </c>
      <c r="AY206" s="49" t="s">
        <v>866</v>
      </c>
      <c r="AZ206" s="49" t="s">
        <v>865</v>
      </c>
      <c r="BA206" s="49" t="s">
        <v>866</v>
      </c>
      <c r="BB206" s="49" t="s">
        <v>865</v>
      </c>
      <c r="BC206" s="49" t="s">
        <v>866</v>
      </c>
      <c r="BD206" s="49" t="s">
        <v>865</v>
      </c>
      <c r="BE206" s="49" t="s">
        <v>866</v>
      </c>
      <c r="BF206" s="49" t="s">
        <v>865</v>
      </c>
      <c r="BG206" s="49" t="s">
        <v>866</v>
      </c>
      <c r="BH206" s="49" t="s">
        <v>865</v>
      </c>
      <c r="BI206" s="49" t="s">
        <v>866</v>
      </c>
      <c r="BJ206" s="49" t="s">
        <v>865</v>
      </c>
      <c r="BK206" s="49" t="s">
        <v>866</v>
      </c>
      <c r="BL206" s="49" t="s">
        <v>865</v>
      </c>
      <c r="BM206" s="49" t="s">
        <v>866</v>
      </c>
      <c r="BN206" s="49" t="s">
        <v>865</v>
      </c>
      <c r="BO206" s="49" t="s">
        <v>866</v>
      </c>
      <c r="BP206" s="49" t="s">
        <v>865</v>
      </c>
      <c r="BQ206" s="49" t="s">
        <v>866</v>
      </c>
      <c r="BR206" s="5" t="s">
        <v>868</v>
      </c>
    </row>
    <row r="207" spans="3:70" ht="18" customHeight="1">
      <c r="D207" s="166">
        <f>H71</f>
        <v>37</v>
      </c>
      <c r="E207" s="167"/>
      <c r="F207" s="167"/>
      <c r="G207" s="168"/>
      <c r="H207" s="46" t="str">
        <f ca="1">SUBSTITUTE("clear; "&amp;AV207&amp;AX207&amp;AZ207&amp;BB207&amp;BD207&amp;BF207&amp;BH207&amp;BJ207&amp;BL207&amp;BN207&amp;BP207&amp;"sh ./script/"&amp;$B$2&amp;".sh; "&amp;AW207&amp;AY207&amp;BA207&amp;BC207&amp;BE207&amp;BG207&amp;BI207&amp;BK207&amp;BM207&amp;BO207&amp;BQ207,"なし","")</f>
        <v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sed -i '' 's#COLUMN_DATA_TYPE="date"#COLUMN_DATA_TYPE="string"#g' ${CONFIG_DIR}db_data_config.txt; export COLUMN_DATA_TYPE="string";sed -i '' 's#COLUMN_DATA_LENGTH=""#COLUMN_DATA_LENGTH="7"#g'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868</v>
      </c>
      <c r="T207" s="47" t="str">
        <f ca="1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SUBSTITUTE(INDEX($H$182:$AQ$182, , MATCH($D207, $71:$71, 0)-7),"-","")</f>
        <v>異常</v>
      </c>
      <c r="AF207" s="117"/>
      <c r="AG207" s="118"/>
      <c r="AH207" s="171" t="s">
        <v>915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SUBSTITUTE(TEXT(INDEX($H$185:$AQ$185,1,$D207-36),"000000"),"-","")</f>
        <v>220104</v>
      </c>
      <c r="AV207" s="5" t="str">
        <f>IF(VLOOKUP($D$76,$AD$9:$AN$20,8,FALSE)=INDEX($E$77:$G$81,MATCH("●",INDEX($H$77:$AQ$81,,MATCH($D207,$71:$71,0)-7),0),1),"","sed -i "&amp;IF($AK$203="MacOS","''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"&amp;IF($AK$203="MacOS","''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"&amp;IF($AK$203="MacOS","''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>sed -i '' 's#COLUMN_DATA_TYPE="string"#COLUMN_DATA_TYPE="date"#g' ${CONFIG_DIR}db_data_config.txt; export COLUMN_DATA_TYPE="date";</v>
      </c>
      <c r="AY207" s="5" t="str">
        <f>IF(INDEX($E$83:$G$94,MATCH("●",INDEX($H$83:$AQ$94,,MATCH($D207,$71:$71,0)-7),0),1)=VLOOKUP($D$82,$AD$9:$AN$20,8,FALSE),"","sed -i "&amp;IF($AK$203="MacOS","''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7" s="5" t="str">
        <f>IF(VLOOKUP($D$95,$AD$9:$AN$20,8,FALSE)=INDEX($E$96:$G$126,MATCH("●",INDEX($H$96:$AQ$126,,MATCH($D207,$71:$71,0)-7),0),1),"","sed -i "&amp;IF($AK$203="MacOS","'' ","")&amp;"'s#"&amp;$D$95&amp;"="""&amp;VLOOKUP($D$95,$AD$9:$AN$20,8,FALSE)&amp;""""&amp;"#"&amp;$D$95&amp;"="&amp;""""&amp;INDEX($E$96:$G$126,MATCH("●",INDEX($H$96:$AQ$126,,MATCH($D207,$71:$71,0)-7),0),1)&amp;""""&amp;"#g'"&amp;" ${CONFIG_DIR}db_data_config.txt; export "&amp;$D$95&amp;"="&amp;""""&amp;INDEX($E$96:$G$126,MATCH("●",INDEX($H$96:$AQ$126,,MATCH($D207,$71:$71,0)-7),0),1)&amp;""";")</f>
        <v>sed -i '' 's#COLUMN_DATA_LENGTH="7"#COLUMN_DATA_LENGTH="なし"#g' ${CONFIG_DIR}db_data_config.txt; export COLUMN_DATA_LENGTH="なし";</v>
      </c>
      <c r="BA207" s="5" t="str">
        <f>IF(INDEX($E$96:$G$126,MATCH("●",INDEX($H$96:$AQ$126,,MATCH($D207,$71:$71,0)-7),0),1)=VLOOKUP($D$95,$AD$9:$AN$20,8,FALSE),"","sed -i "&amp;IF($AK$203="MacOS","'' ","")&amp;"'s#"&amp;$D$95&amp;"="""&amp;INDEX($E$96:$G$126,MATCH("●",INDEX($H$96:$AQ$126,,MATCH($D207,$71:$71,0)-7),0),1)&amp;""""&amp;"#"&amp;$D$95&amp;"="&amp;""""&amp;VLOOKUP($D$95,$AD$9:$AN$20,8,FALSE)&amp;""""&amp;"#g'"&amp;"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07" s="5" t="str">
        <f>IF(VLOOKUP($D$127,$AD$9:$AN$20,8,FALSE)=INDEX($E$128:$G$138,MATCH("●",INDEX($H$128:$AQ$138,,MATCH($D207,$71:$71,0)-7),0),1),"","sed -i "&amp;IF($AK$203="MacOS","'' ","")&amp;"'s#"&amp;$D$127&amp;"="""&amp;VLOOKUP($D$127,$AD$9:$AN$20,8,FALSE)&amp;""""&amp;"#"&amp;$D$127&amp;"="&amp;""""&amp;INDEX($E$128:$G$138,MATCH("●",INDEX($H$128:$AQ$138,,MATCH($D207,$71:$71,0)-7),0),1)&amp;""""&amp;"#g'"&amp;" ${CONFIG_DIR}db_data_config.txt; export "&amp;$D$127&amp;"="&amp;""""&amp;INDEX($E$128:$G$138,MATCH("●",INDEX($H$128:$AQ$138,,MATCH($D207,$71:$71,0)-7),0),1)&amp;""";")</f>
        <v/>
      </c>
      <c r="BC207" s="5" t="str">
        <f>IF(INDEX($E$128:$G$138,MATCH("●",INDEX($H$128:$AQ$138,,MATCH($D207,$71:$71,0)-7),0),1)=VLOOKUP($D$127,$AD$9:$AN$20,8,FALSE),"","sed -i "&amp;IF($AK$203="MacOS","'' ","")&amp;"'s#"&amp;$D$127&amp;"="""&amp;INDEX($E$128:$G$138,MATCH("●",INDEX($H$128:$AQ$138,,MATCH($D207,$71:$71,0)-7),0),1)&amp;""""&amp;"#"&amp;$D$127&amp;"="&amp;""""&amp;VLOOKUP($D$127,$AD$9:$AN$20,8,FALSE)&amp;""""&amp;"#g'"&amp;"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7" s="5" t="str">
        <f>IF(VLOOKUP($D$145,$AD$9:$AN$20,8,FALSE)=INDEX($E$146:$G$150,MATCH("●",INDEX($H$146:$AQ$150,,MATCH($D207,$71:$71,0)-7),0),1),"","sed -i "&amp;IF($AK$203="MacOS","'' ","")&amp;"'s#"&amp;$D$145&amp;"="""&amp;VLOOKUP($D$145,$AD$9:$AN$20,8,FALSE)&amp;""""&amp;"#"&amp;$D$145&amp;"="&amp;""""&amp;INDEX($E$146:$G$150,MATCH("●",INDEX($H$146:$AQ$150,,MATCH($D207,$71:$71,0)-7),0),1)&amp;""""&amp;"#g'"&amp;" ${CONFIG_DIR}db_data_config.txt; export "&amp;$D$145&amp;"="&amp;""""&amp;INDEX($E$146:$G$150,MATCH("●",INDEX($H$146:$AQ$150,,MATCH($D207,$71:$71,0)-7),0),1)&amp;""";")</f>
        <v/>
      </c>
      <c r="BE207" s="5" t="str">
        <f>IF(INDEX($E$146:$G$150,MATCH("●",INDEX($H$146:$AQ$150,,MATCH($D207,$71:$71,0)-7),0),1)=VLOOKUP($D$145,$AD$9:$AN$20,8,FALSE),"","sed -i "&amp;IF($AK$203="MacOS","'' ","")&amp;"'s#"&amp;$D$145&amp;"="""&amp;INDEX($E$146:$G$150,MATCH("●",INDEX($H$146:$AQ$150,,MATCH($D207,$71:$71,0)-7),0),1)&amp;""""&amp;"#"&amp;$D$145&amp;"="&amp;""""&amp;VLOOKUP($D$145,$AD$9:$AN$20,8,FALSE)&amp;""""&amp;"#g'"&amp;"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7" s="5" t="str">
        <f>IF(VLOOKUP($D$151,$AD$9:$AN$20,8,FALSE)=INDEX($E$152:$G$155,MATCH("●",INDEX($H$152:$AQ$155,,MATCH($D207,$71:$71,0)-7),0),1),"","sed -i "&amp;IF($AK$203="MacOS","'' ","")&amp;"'s#"&amp;$D$151&amp;"="""&amp;VLOOKUP($D$151,$AD$9:$AN$20,8,FALSE)&amp;""""&amp;"#"&amp;$D$151&amp;"="&amp;""""&amp;INDEX($E$152:$G$155,MATCH("●",INDEX($H$152:$AQ$155,,MATCH($D207,$71:$71,0)-7),0),1)&amp;""""&amp;"#g'"&amp;" ${CONFIG_DIR}db_data_config.txt; export "&amp;$D$151&amp;"="&amp;""""&amp;INDEX($E$152:$G$155,MATCH("●",INDEX($H$152:$AQ$155,,MATCH($D207,$71:$71,0)-7),0),1)&amp;""";")</f>
        <v/>
      </c>
      <c r="BG207" s="5" t="str">
        <f>IF(INDEX($E$152:$G$155,MATCH("●",INDEX($H$152:$AQ$155,,MATCH($D207,$71:$71,0)-7),0),1)=VLOOKUP($D$151,$AD$9:$AN$20,8,FALSE),"","sed -i "&amp;IF($AK$203="MacOS","'' ","")&amp;"'s#"&amp;$D$151&amp;"="""&amp;INDEX($E$152:$G$155,MATCH("●",INDEX($H$152:$AQ$155,,MATCH($D207,$71:$71,0)-7),0),1)&amp;""""&amp;"#"&amp;$D$151&amp;"="&amp;""""&amp;VLOOKUP($D$151,$AD$9:$AN$20,8,FALSE)&amp;""""&amp;"#g'"&amp;"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7" s="5" t="str">
        <f>IF(VLOOKUP($D$156,$AD$9:$AN$20,8,FALSE)=INDEX($E$157:$G$159,MATCH("●",INDEX($H$157:$AQ$159,,MATCH($D207,$71:$71,0)-7),0),1),"","sed -i "&amp;IF($AK$203="MacOS","'' ","")&amp;"'s#"&amp;$D$156&amp;"="""&amp;VLOOKUP($D$156,$AD$9:$AN$20,8,FALSE)&amp;""""&amp;"#"&amp;$D$156&amp;"="&amp;""""&amp;INDEX($E$157:$G$159,MATCH("●",INDEX($H$157:$AQ$159,,MATCH($D207,$71:$71,0)-7),0),1)&amp;""""&amp;"#g'"&amp;" ${CONFIG_DIR}db_data_config.txt; export "&amp;$D$156&amp;"="&amp;""""&amp;INDEX($E$157:$G$159,MATCH("●",INDEX($H$157:$AQ$159,,MATCH($D207,$71:$71,0)-7),0),1)&amp;""";")</f>
        <v/>
      </c>
      <c r="BI207" s="5" t="str">
        <f>IF(INDEX($E$157:$G$159,MATCH("●",INDEX($H$157:$AQ$159,,MATCH($D207,$71:$71,0)-7),0),1)=VLOOKUP($D$156,$AD$9:$AN$20,8,FALSE),"","sed -i "&amp;IF($AK$203="MacOS","'' ","")&amp;"'s#"&amp;$D$156&amp;"="""&amp;INDEX($E$157:$G$159,MATCH("●",INDEX($H$157:$AQ$159,,MATCH($D207,$71:$71,0)-7),0),1)&amp;""""&amp;"#"&amp;$D$156&amp;"="&amp;""""&amp;VLOOKUP($D$156,$AD$9:$AN$20,8,FALSE)&amp;""""&amp;"#g'"&amp;"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7" s="5" t="str">
        <f>IF(VLOOKUP($D$160,$AD$9:$AN$20,8,FALSE)=INDEX($E$161:$G$163,MATCH("●",INDEX($H$161:$AQ$163,,MATCH($D207,$71:$71,0)-7),0),1),"","sed -i "&amp;IF($AK$203="MacOS","'' ","")&amp;"'s#"&amp;$D$160&amp;"="""&amp;VLOOKUP($D$160,$AD$9:$AN$20,8,FALSE)&amp;""""&amp;"#"&amp;$D$160&amp;"="&amp;""""&amp;INDEX($E$161:$G$163,MATCH("●",INDEX($H$161:$AQ$163,,MATCH($D207,$71:$71,0)-7),0),1)&amp;""""&amp;"#g'"&amp;" ${CONFIG_DIR}db_data_config.txt; export "&amp;$D$160&amp;"="&amp;""""&amp;INDEX($E$161:$G$163,MATCH("●",INDEX($H$161:$AQ$163,,MATCH($D207,$71:$71,0)-7),0),1)&amp;""";")</f>
        <v/>
      </c>
      <c r="BK207" s="5" t="str">
        <f>IF(INDEX($E$161:$G$163,MATCH("●",INDEX($H$161:$AQ$163,,MATCH($D207,$71:$71,0)-7),0),1)=VLOOKUP($D$160,$AD$9:$AN$20,8,FALSE),"","sed -i "&amp;IF($AK$203="MacOS","'' ","")&amp;"'s#"&amp;$D$160&amp;"="""&amp;INDEX($E$161:$G$163,MATCH("●",INDEX($H$161:$AQ$163,,MATCH($D207,$71:$71,0)-7),0),1)&amp;""""&amp;"#"&amp;$D$160&amp;"="&amp;""""&amp;VLOOKUP($D$160,$AD$9:$AN$20,8,FALSE)&amp;""""&amp;"#g'"&amp;"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7" s="5" t="str">
        <f>IF(VLOOKUP($D$164,$AD$9:$AN$20,8,FALSE)=INDEX($E$165:$G$167,MATCH("●",INDEX($H$165:$AQ$167,,MATCH($D207,$71:$71,0)-7),0),1),"","sed -i "&amp;IF($AK$203="MacOS","'' ","")&amp;"'s#"&amp;$D$164&amp;"="""&amp;VLOOKUP($D$164,$AD$9:$AN$20,8,FALSE)&amp;""""&amp;"#"&amp;$D$164&amp;"="&amp;""""&amp;INDEX($E$165:$G$167,MATCH("●",INDEX($H$165:$AQ$167,,MATCH($D207,$71:$71,0)-7),0),1)&amp;""""&amp;"#g'"&amp;" ${CONFIG_DIR}db_data_config.txt; export "&amp;$D$164&amp;"="&amp;""""&amp;INDEX($E$165:$G$167,MATCH("●",INDEX($H$165:$AQ$167,,MATCH($D207,$71:$71,0)-7),0),1)&amp;""";")</f>
        <v/>
      </c>
      <c r="BM207" s="5" t="str">
        <f>IF(INDEX($E$165:$G$167,MATCH("●",INDEX($H$165:$AQ$167,,MATCH($D207,$71:$71,0)-7),0),1)=VLOOKUP($D$164,$AD$9:$AN$20,8,FALSE),"","sed -i "&amp;IF($AK$203="MacOS","'' ","")&amp;"'s#"&amp;$D$164&amp;"="""&amp;INDEX($E$165:$G$167,MATCH("●",INDEX($H$165:$AQ$167,,MATCH($D207,$71:$71,0)-7),0),1)&amp;""""&amp;"#"&amp;$D$164&amp;"="&amp;""""&amp;VLOOKUP($D$164,$AD$9:$AN$20,8,FALSE)&amp;""""&amp;"#g'"&amp;"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7" s="5" t="str">
        <f>IF(VLOOKUP($D$168,$AD$9:$AN$20,8,FALSE)=INDEX($E$169:$G$172,MATCH("●",INDEX($H$169:$AQ$172,,MATCH($D207,$71:$71,0)-7),0),1),"","sed -i "&amp;IF($AK$203="MacOS","'' ","")&amp;"'s#"&amp;$D$168&amp;"="""&amp;VLOOKUP($D$168,$AD$9:$AN$20,8,FALSE)&amp;""""&amp;"#"&amp;$D$168&amp;"="&amp;""""&amp;INDEX($E$169:$G$172,MATCH("●",INDEX($H$169:$AQ$172,,MATCH($D207,$71:$71,0)-7),0),1)&amp;""""&amp;"#g'"&amp;" ${CONFIG_DIR}db_data_config.txt; export "&amp;$D$168&amp;"="&amp;""""&amp;INDEX($E$169:$G$172,MATCH("●",INDEX($H$169:$AQ$172,,MATCH($D207,$71:$71,0)-7),0),1)&amp;""";")</f>
        <v/>
      </c>
      <c r="BO207" s="5" t="str">
        <f>IF(INDEX($E$169:$G$172,MATCH("●",INDEX($H$169:$AQ$172,,MATCH($D207,$71:$71,0)-7),0),1)=VLOOKUP($D$168,$AD$9:$AN$20,8,FALSE),"","sed -i "&amp;IF($AK$203="MacOS","'' ","")&amp;"'s#"&amp;$D$168&amp;"="""&amp;INDEX($E$169:$G$172,MATCH("●",INDEX($H$169:$AQ$172,,MATCH($D207,$71:$71,0)-7),0),1)&amp;""""&amp;"#"&amp;$D$168&amp;"="&amp;""""&amp;VLOOKUP($D$168,$AD$9:$AN$20,8,FALSE)&amp;""""&amp;"#g'"&amp;"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7" s="5" t="str">
        <f>IF(VLOOKUP($D$173,$AD$9:$AN$20,8,FALSE)=INDEX($E$174:$G$180,MATCH("●",INDEX($H$174:$AQ$180,,MATCH($D207,$71:$71,0)-7),0),1),"","sed -i "&amp;IF($AK$203="MacOS","'' ","")&amp;"'s#"&amp;$D$173&amp;"="""&amp;VLOOKUP($D$173,$AD$9:$AN$20,8,FALSE)&amp;""""&amp;"#"&amp;$D$173&amp;"="&amp;""""&amp;INDEX($E$174:$G$180,MATCH("●",INDEX($H$174:$AQ$180,,MATCH($D207,$71:$71,0)-7),0),1)&amp;""""&amp;"#g'"&amp;" ${CONFIG_DIR}db_data_config.txt; export "&amp;$D$173&amp;"="&amp;""""&amp;INDEX($E$174:$G$180,MATCH("●",INDEX($H$174:$AQ$180,,MATCH($D207,$71:$71,0)-7),0),1)&amp;""";")</f>
        <v/>
      </c>
      <c r="BQ207" s="5" t="str">
        <f>IF(INDEX($E$174:$G$180,MATCH("●",INDEX($H$174:$AQ$180,,MATCH($D207,$71:$71,0)-7),0),1)=VLOOKUP($D$173,$AD$9:$AN$20,8,FALSE),"","sed -i "&amp;IF($AK$203="MacOS","'' ","")&amp;"'s#"&amp;$D$173&amp;"="""&amp;INDEX($E$174:$G$180,MATCH("●",INDEX($H$174:$AQ$180,,MATCH($D207,$71:$71,0)-7),0),1)&amp;""""&amp;"#"&amp;$D$173&amp;"="&amp;""""&amp;VLOOKUP($D$173,$AD$9:$AN$20,8,FALSE)&amp;""""&amp;"#g'"&amp;"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7" s="5" t="s">
        <v>868</v>
      </c>
    </row>
    <row r="208" spans="3:70" ht="18" customHeight="1">
      <c r="D208" s="166">
        <f>$D207+1</f>
        <v>38</v>
      </c>
      <c r="E208" s="167"/>
      <c r="F208" s="167"/>
      <c r="G208" s="168"/>
      <c r="H208" s="46" t="str">
        <f t="shared" ref="H208:H242" ca="1" si="1">SUBSTITUTE("clear; "&amp;AV208&amp;AX208&amp;AZ208&amp;BB208&amp;BD208&amp;BF208&amp;BH208&amp;BJ208&amp;BL208&amp;BN208&amp;BP208&amp;"sh ./script/"&amp;$B$2&amp;".sh; "&amp;AW208&amp;AY208&amp;BA208&amp;BC208&amp;BE208&amp;BG208&amp;BI208&amp;BK208&amp;BM208&amp;BO208&amp;BQ208,"なし","")</f>
        <v>clear; sed -i '' 's#COLUMN_DATA_TYPE="string"#COLUMN_DATA_TYPE="date"#g' ${CONFIG_DIR}db_data_config.txt; export COLUMN_DATA_TYPE="date";sh ./script/db_check_data_validate_config.sh; sed -i '' 's#COLUMN_DATA_TYPE="date"#COLUMN_DATA_TYPE="string"#g' ${CONFIG_DIR}db_data_config.txt; export COLUMN_DATA_TYPE="string";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868</v>
      </c>
      <c r="T208" s="47" t="str">
        <f ca="1">SUBSTITUTE("clear; "&amp;AV208&amp;AX208&amp;AZ208&amp;BB208&amp;BD208&amp;BF208&amp;BH208&amp;BJ208&amp;BL208&amp;BN208&amp;BP208&amp;"sh ./script/"&amp;$B$2&amp;".sh; ","なし","")</f>
        <v xml:space="preserve">clear; sed -i '' 's#COLUMN_DATA_TYPE="string"#COLUMN_DATA_TYPE="date"#g' ${CONFIG_DIR}db_data_config.txt; export COLUMN_DATA_TYPE="date";sh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SUBSTITUTE(INDEX($H$182:$AQ$182, , MATCH($D208, $71:$71, 0)-7),"-","")</f>
        <v>異常</v>
      </c>
      <c r="AF208" s="117"/>
      <c r="AG208" s="118"/>
      <c r="AH208" s="171" t="s">
        <v>916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SUBSTITUTE(TEXT(INDEX($H$185:$AQ$185,1,$D208-36),"000000"),"-","")</f>
        <v>220129</v>
      </c>
      <c r="AV208" s="5" t="str">
        <f t="shared" ref="AV208:AV242" si="2">IF(VLOOKUP($D$76,$AD$9:$AN$20,8,FALSE)=INDEX($E$77:$G$81,MATCH("●",INDEX($H$77:$AQ$81,,MATCH($D208,$71:$71,0)-7),0),1),"","sed -i "&amp;IF($AK$203="MacOS","''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/>
      </c>
      <c r="AW208" s="5" t="str">
        <f t="shared" ref="AW208:AW242" si="3">IF(INDEX($E$77:$G$81,MATCH("●",INDEX($H$77:$AQ$81,,MATCH($D208,$71:$71,0)-7),0),1)=VLOOKUP($D$76,$AD$9:$AN$20,8,FALSE),"","sed -i "&amp;IF($AK$203="MacOS","''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8" s="5" t="str">
        <f t="shared" ref="AX208:AX242" si="4">IF(VLOOKUP($D$82,$AD$9:$AN$20,8,FALSE)=INDEX($E$83:$G$94,MATCH("●",INDEX($H$83:$AQ$94,,MATCH($D208,$71:$71,0)-7),0),1),"","sed -i "&amp;IF($AK$203="MacOS","''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>sed -i '' 's#COLUMN_DATA_TYPE="string"#COLUMN_DATA_TYPE="date"#g' ${CONFIG_DIR}db_data_config.txt; export COLUMN_DATA_TYPE="date";</v>
      </c>
      <c r="AY208" s="5" t="str">
        <f t="shared" ref="AY208:AY242" si="5">IF(INDEX($E$83:$G$94,MATCH("●",INDEX($H$83:$AQ$94,,MATCH($D208,$71:$71,0)-7),0),1)=VLOOKUP($D$82,$AD$9:$AN$20,8,FALSE),"","sed -i "&amp;IF($AK$203="MacOS","''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8" s="5" t="str">
        <f t="shared" ref="AZ208:AZ242" si="6">IF(VLOOKUP($D$95,$AD$9:$AN$20,8,FALSE)=INDEX($E$96:$G$126,MATCH("●",INDEX($H$96:$AQ$126,,MATCH($D208,$71:$71,0)-7),0),1),"","sed -i "&amp;IF($AK$203="MacOS","'' ","")&amp;"'s#"&amp;$D$95&amp;"="""&amp;VLOOKUP($D$95,$AD$9:$AN$20,8,FALSE)&amp;""""&amp;"#"&amp;$D$95&amp;"="&amp;""""&amp;INDEX($E$96:$G$126,MATCH("●",INDEX($H$96:$AQ$126,,MATCH($D208,$71:$71,0)-7),0),1)&amp;""""&amp;"#g'"&amp;" ${CONFIG_DIR}db_data_config.txt; export "&amp;$D$95&amp;"="&amp;""""&amp;INDEX($E$96:$G$126,MATCH("●",INDEX($H$96:$AQ$126,,MATCH($D208,$71:$71,0)-7),0),1)&amp;""";")</f>
        <v/>
      </c>
      <c r="BA208" s="5" t="str">
        <f t="shared" ref="BA208:BA242" si="7">IF(INDEX($E$96:$G$126,MATCH("●",INDEX($H$96:$AQ$126,,MATCH($D208,$71:$71,0)-7),0),1)=VLOOKUP($D$95,$AD$9:$AN$20,8,FALSE),"","sed -i "&amp;IF($AK$203="MacOS","'' ","")&amp;"'s#"&amp;$D$95&amp;"="""&amp;INDEX($E$96:$G$126,MATCH("●",INDEX($H$96:$AQ$126,,MATCH($D208,$71:$71,0)-7),0),1)&amp;""""&amp;"#"&amp;$D$95&amp;"="&amp;""""&amp;VLOOKUP($D$95,$AD$9:$AN$20,8,FALSE)&amp;""""&amp;"#g'"&amp;"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 t="shared" ref="BB208:BB242" si="8">IF(VLOOKUP($D$127,$AD$9:$AN$20,8,FALSE)=INDEX($E$128:$G$138,MATCH("●",INDEX($H$128:$AQ$138,,MATCH($D208,$71:$71,0)-7),0),1),"","sed -i "&amp;IF($AK$203="MacOS","'' ","")&amp;"'s#"&amp;$D$127&amp;"="""&amp;VLOOKUP($D$127,$AD$9:$AN$20,8,FALSE)&amp;""""&amp;"#"&amp;$D$127&amp;"="&amp;""""&amp;INDEX($E$128:$G$138,MATCH("●",INDEX($H$128:$AQ$138,,MATCH($D208,$71:$71,0)-7),0),1)&amp;""""&amp;"#g'"&amp;" ${CONFIG_DIR}db_data_config.txt; export "&amp;$D$127&amp;"="&amp;""""&amp;INDEX($E$128:$G$138,MATCH("●",INDEX($H$128:$AQ$138,,MATCH($D208,$71:$71,0)-7),0),1)&amp;""";")</f>
        <v/>
      </c>
      <c r="BC208" s="5" t="str">
        <f t="shared" ref="BC208:BC242" si="9">IF(INDEX($E$128:$G$138,MATCH("●",INDEX($H$128:$AQ$138,,MATCH($D208,$71:$71,0)-7),0),1)=VLOOKUP($D$127,$AD$9:$AN$20,8,FALSE),"","sed -i "&amp;IF($AK$203="MacOS","'' ","")&amp;"'s#"&amp;$D$127&amp;"="""&amp;INDEX($E$128:$G$138,MATCH("●",INDEX($H$128:$AQ$138,,MATCH($D208,$71:$71,0)-7),0),1)&amp;""""&amp;"#"&amp;$D$127&amp;"="&amp;""""&amp;VLOOKUP($D$127,$AD$9:$AN$20,8,FALSE)&amp;""""&amp;"#g'"&amp;"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8" s="5" t="str">
        <f t="shared" ref="BD208:BD242" si="10">IF(VLOOKUP($D$145,$AD$9:$AN$20,8,FALSE)=INDEX($E$146:$G$150,MATCH("●",INDEX($H$146:$AQ$150,,MATCH($D208,$71:$71,0)-7),0),1),"","sed -i "&amp;IF($AK$203="MacOS","'' ","")&amp;"'s#"&amp;$D$145&amp;"="""&amp;VLOOKUP($D$145,$AD$9:$AN$20,8,FALSE)&amp;""""&amp;"#"&amp;$D$145&amp;"="&amp;""""&amp;INDEX($E$146:$G$150,MATCH("●",INDEX($H$146:$AQ$150,,MATCH($D208,$71:$71,0)-7),0),1)&amp;""""&amp;"#g'"&amp;" ${CONFIG_DIR}db_data_config.txt; export "&amp;$D$145&amp;"="&amp;""""&amp;INDEX($E$146:$G$150,MATCH("●",INDEX($H$146:$AQ$150,,MATCH($D208,$71:$71,0)-7),0),1)&amp;""";")</f>
        <v/>
      </c>
      <c r="BE208" s="5" t="str">
        <f t="shared" ref="BE208:BE242" si="11">IF(INDEX($E$146:$G$150,MATCH("●",INDEX($H$146:$AQ$150,,MATCH($D208,$71:$71,0)-7),0),1)=VLOOKUP($D$145,$AD$9:$AN$20,8,FALSE),"","sed -i "&amp;IF($AK$203="MacOS","'' ","")&amp;"'s#"&amp;$D$145&amp;"="""&amp;INDEX($E$146:$G$150,MATCH("●",INDEX($H$146:$AQ$150,,MATCH($D208,$71:$71,0)-7),0),1)&amp;""""&amp;"#"&amp;$D$145&amp;"="&amp;""""&amp;VLOOKUP($D$145,$AD$9:$AN$20,8,FALSE)&amp;""""&amp;"#g'"&amp;"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8" s="5" t="str">
        <f t="shared" ref="BF208:BF242" si="12">IF(VLOOKUP($D$151,$AD$9:$AN$20,8,FALSE)=INDEX($E$152:$G$155,MATCH("●",INDEX($H$152:$AQ$155,,MATCH($D208,$71:$71,0)-7),0),1),"","sed -i "&amp;IF($AK$203="MacOS","'' ","")&amp;"'s#"&amp;$D$151&amp;"="""&amp;VLOOKUP($D$151,$AD$9:$AN$20,8,FALSE)&amp;""""&amp;"#"&amp;$D$151&amp;"="&amp;""""&amp;INDEX($E$152:$G$155,MATCH("●",INDEX($H$152:$AQ$155,,MATCH($D208,$71:$71,0)-7),0),1)&amp;""""&amp;"#g'"&amp;" ${CONFIG_DIR}db_data_config.txt; export "&amp;$D$151&amp;"="&amp;""""&amp;INDEX($E$152:$G$155,MATCH("●",INDEX($H$152:$AQ$155,,MATCH($D208,$71:$71,0)-7),0),1)&amp;""";")</f>
        <v/>
      </c>
      <c r="BG208" s="5" t="str">
        <f t="shared" ref="BG208:BG242" si="13">IF(INDEX($E$152:$G$155,MATCH("●",INDEX($H$152:$AQ$155,,MATCH($D208,$71:$71,0)-7),0),1)=VLOOKUP($D$151,$AD$9:$AN$20,8,FALSE),"","sed -i "&amp;IF($AK$203="MacOS","'' ","")&amp;"'s#"&amp;$D$151&amp;"="""&amp;INDEX($E$152:$G$155,MATCH("●",INDEX($H$152:$AQ$155,,MATCH($D208,$71:$71,0)-7),0),1)&amp;""""&amp;"#"&amp;$D$151&amp;"="&amp;""""&amp;VLOOKUP($D$151,$AD$9:$AN$20,8,FALSE)&amp;""""&amp;"#g'"&amp;"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8" s="5" t="str">
        <f t="shared" ref="BH208:BH242" si="14">IF(VLOOKUP($D$156,$AD$9:$AN$20,8,FALSE)=INDEX($E$157:$G$159,MATCH("●",INDEX($H$157:$AQ$159,,MATCH($D208,$71:$71,0)-7),0),1),"","sed -i "&amp;IF($AK$203="MacOS","'' ","")&amp;"'s#"&amp;$D$156&amp;"="""&amp;VLOOKUP($D$156,$AD$9:$AN$20,8,FALSE)&amp;""""&amp;"#"&amp;$D$156&amp;"="&amp;""""&amp;INDEX($E$157:$G$159,MATCH("●",INDEX($H$157:$AQ$159,,MATCH($D208,$71:$71,0)-7),0),1)&amp;""""&amp;"#g'"&amp;" ${CONFIG_DIR}db_data_config.txt; export "&amp;$D$156&amp;"="&amp;""""&amp;INDEX($E$157:$G$159,MATCH("●",INDEX($H$157:$AQ$159,,MATCH($D208,$71:$71,0)-7),0),1)&amp;""";")</f>
        <v/>
      </c>
      <c r="BI208" s="5" t="str">
        <f t="shared" ref="BI208:BI242" si="15">IF(INDEX($E$157:$G$159,MATCH("●",INDEX($H$157:$AQ$159,,MATCH($D208,$71:$71,0)-7),0),1)=VLOOKUP($D$156,$AD$9:$AN$20,8,FALSE),"","sed -i "&amp;IF($AK$203="MacOS","'' ","")&amp;"'s#"&amp;$D$156&amp;"="""&amp;INDEX($E$157:$G$159,MATCH("●",INDEX($H$157:$AQ$159,,MATCH($D208,$71:$71,0)-7),0),1)&amp;""""&amp;"#"&amp;$D$156&amp;"="&amp;""""&amp;VLOOKUP($D$156,$AD$9:$AN$20,8,FALSE)&amp;""""&amp;"#g'"&amp;"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8" s="5" t="str">
        <f t="shared" ref="BJ208:BJ242" si="16">IF(VLOOKUP($D$160,$AD$9:$AN$20,8,FALSE)=INDEX($E$161:$G$163,MATCH("●",INDEX($H$161:$AQ$163,,MATCH($D208,$71:$71,0)-7),0),1),"","sed -i "&amp;IF($AK$203="MacOS","'' ","")&amp;"'s#"&amp;$D$160&amp;"="""&amp;VLOOKUP($D$160,$AD$9:$AN$20,8,FALSE)&amp;""""&amp;"#"&amp;$D$160&amp;"="&amp;""""&amp;INDEX($E$161:$G$163,MATCH("●",INDEX($H$161:$AQ$163,,MATCH($D208,$71:$71,0)-7),0),1)&amp;""""&amp;"#g'"&amp;" ${CONFIG_DIR}db_data_config.txt; export "&amp;$D$160&amp;"="&amp;""""&amp;INDEX($E$161:$G$163,MATCH("●",INDEX($H$161:$AQ$163,,MATCH($D208,$71:$71,0)-7),0),1)&amp;""";")</f>
        <v/>
      </c>
      <c r="BK208" s="5" t="str">
        <f t="shared" ref="BK208:BK242" si="17">IF(INDEX($E$161:$G$163,MATCH("●",INDEX($H$161:$AQ$163,,MATCH($D208,$71:$71,0)-7),0),1)=VLOOKUP($D$160,$AD$9:$AN$20,8,FALSE),"","sed -i "&amp;IF($AK$203="MacOS","'' ","")&amp;"'s#"&amp;$D$160&amp;"="""&amp;INDEX($E$161:$G$163,MATCH("●",INDEX($H$161:$AQ$163,,MATCH($D208,$71:$71,0)-7),0),1)&amp;""""&amp;"#"&amp;$D$160&amp;"="&amp;""""&amp;VLOOKUP($D$160,$AD$9:$AN$20,8,FALSE)&amp;""""&amp;"#g'"&amp;"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8" s="5" t="str">
        <f t="shared" ref="BL208:BL242" si="18">IF(VLOOKUP($D$164,$AD$9:$AN$20,8,FALSE)=INDEX($E$165:$G$167,MATCH("●",INDEX($H$165:$AQ$167,,MATCH($D208,$71:$71,0)-7),0),1),"","sed -i "&amp;IF($AK$203="MacOS","'' ","")&amp;"'s#"&amp;$D$164&amp;"="""&amp;VLOOKUP($D$164,$AD$9:$AN$20,8,FALSE)&amp;""""&amp;"#"&amp;$D$164&amp;"="&amp;""""&amp;INDEX($E$165:$G$167,MATCH("●",INDEX($H$165:$AQ$167,,MATCH($D208,$71:$71,0)-7),0),1)&amp;""""&amp;"#g'"&amp;" ${CONFIG_DIR}db_data_config.txt; export "&amp;$D$164&amp;"="&amp;""""&amp;INDEX($E$165:$G$167,MATCH("●",INDEX($H$165:$AQ$167,,MATCH($D208,$71:$71,0)-7),0),1)&amp;""";")</f>
        <v/>
      </c>
      <c r="BM208" s="5" t="str">
        <f t="shared" ref="BM208:BM242" si="19">IF(INDEX($E$165:$G$167,MATCH("●",INDEX($H$165:$AQ$167,,MATCH($D208,$71:$71,0)-7),0),1)=VLOOKUP($D$164,$AD$9:$AN$20,8,FALSE),"","sed -i "&amp;IF($AK$203="MacOS","'' ","")&amp;"'s#"&amp;$D$164&amp;"="""&amp;INDEX($E$165:$G$167,MATCH("●",INDEX($H$165:$AQ$167,,MATCH($D208,$71:$71,0)-7),0),1)&amp;""""&amp;"#"&amp;$D$164&amp;"="&amp;""""&amp;VLOOKUP($D$164,$AD$9:$AN$20,8,FALSE)&amp;""""&amp;"#g'"&amp;"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8" s="5" t="str">
        <f t="shared" ref="BN208:BN242" si="20">IF(VLOOKUP($D$168,$AD$9:$AN$20,8,FALSE)=INDEX($E$169:$G$172,MATCH("●",INDEX($H$169:$AQ$172,,MATCH($D208,$71:$71,0)-7),0),1),"","sed -i "&amp;IF($AK$203="MacOS","'' ","")&amp;"'s#"&amp;$D$168&amp;"="""&amp;VLOOKUP($D$168,$AD$9:$AN$20,8,FALSE)&amp;""""&amp;"#"&amp;$D$168&amp;"="&amp;""""&amp;INDEX($E$169:$G$172,MATCH("●",INDEX($H$169:$AQ$172,,MATCH($D208,$71:$71,0)-7),0),1)&amp;""""&amp;"#g'"&amp;" ${CONFIG_DIR}db_data_config.txt; export "&amp;$D$168&amp;"="&amp;""""&amp;INDEX($E$169:$G$172,MATCH("●",INDEX($H$169:$AQ$172,,MATCH($D208,$71:$71,0)-7),0),1)&amp;""";")</f>
        <v/>
      </c>
      <c r="BO208" s="5" t="str">
        <f t="shared" ref="BO208:BO242" si="21">IF(INDEX($E$169:$G$172,MATCH("●",INDEX($H$169:$AQ$172,,MATCH($D208,$71:$71,0)-7),0),1)=VLOOKUP($D$168,$AD$9:$AN$20,8,FALSE),"","sed -i "&amp;IF($AK$203="MacOS","'' ","")&amp;"'s#"&amp;$D$168&amp;"="""&amp;INDEX($E$169:$G$172,MATCH("●",INDEX($H$169:$AQ$172,,MATCH($D208,$71:$71,0)-7),0),1)&amp;""""&amp;"#"&amp;$D$168&amp;"="&amp;""""&amp;VLOOKUP($D$168,$AD$9:$AN$20,8,FALSE)&amp;""""&amp;"#g'"&amp;"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8" s="5" t="str">
        <f t="shared" ref="BP208:BP242" si="22">IF(VLOOKUP($D$173,$AD$9:$AN$20,8,FALSE)=INDEX($E$174:$G$180,MATCH("●",INDEX($H$174:$AQ$180,,MATCH($D208,$71:$71,0)-7),0),1),"","sed -i "&amp;IF($AK$203="MacOS","'' ","")&amp;"'s#"&amp;$D$173&amp;"="""&amp;VLOOKUP($D$173,$AD$9:$AN$20,8,FALSE)&amp;""""&amp;"#"&amp;$D$173&amp;"="&amp;""""&amp;INDEX($E$174:$G$180,MATCH("●",INDEX($H$174:$AQ$180,,MATCH($D208,$71:$71,0)-7),0),1)&amp;""""&amp;"#g'"&amp;" ${CONFIG_DIR}db_data_config.txt; export "&amp;$D$173&amp;"="&amp;""""&amp;INDEX($E$174:$G$180,MATCH("●",INDEX($H$174:$AQ$180,,MATCH($D208,$71:$71,0)-7),0),1)&amp;""";")</f>
        <v/>
      </c>
      <c r="BQ208" s="5" t="str">
        <f t="shared" ref="BQ208:BQ242" si="23">IF(INDEX($E$174:$G$180,MATCH("●",INDEX($H$174:$AQ$180,,MATCH($D208,$71:$71,0)-7),0),1)=VLOOKUP($D$173,$AD$9:$AN$20,8,FALSE),"","sed -i "&amp;IF($AK$203="MacOS","'' ","")&amp;"'s#"&amp;$D$173&amp;"="""&amp;INDEX($E$174:$G$180,MATCH("●",INDEX($H$174:$AQ$180,,MATCH($D208,$71:$71,0)-7),0),1)&amp;""""&amp;"#"&amp;$D$173&amp;"="&amp;""""&amp;VLOOKUP($D$173,$AD$9:$AN$20,8,FALSE)&amp;""""&amp;"#g'"&amp;"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8" s="5" t="s">
        <v>868</v>
      </c>
    </row>
    <row r="209" spans="4:70" ht="18" customHeight="1">
      <c r="D209" s="166">
        <f>$D208+1</f>
        <v>39</v>
      </c>
      <c r="E209" s="167"/>
      <c r="F209" s="167"/>
      <c r="G209" s="168"/>
      <c r="H209" s="46" t="str">
        <f t="shared" ca="1" si="1"/>
        <v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sed -i '' 's#COLUMN_DATA_TYPE="date"#COLUMN_DATA_TYPE="string"#g' ${CONFIG_DIR}db_data_config.txt; export COLUMN_DATA_TYPE="string";sed -i '' 's#COLUMN_DATA_LENGTH="100.15"#COLUMN_DATA_LENGTH="7"#g' ${CONFIG_DIR}db_data_config.txt; export COLUMN_DATA_LENGTH="7";</v>
      </c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47" t="s">
        <v>868</v>
      </c>
      <c r="T209" s="47" t="str">
        <f t="shared" ref="T209:T217" ca="1" si="24">SUBSTITUTE("clear; "&amp;AV209&amp;AX209&amp;AZ209&amp;BB209&amp;BD209&amp;BF209&amp;BH209&amp;BJ209&amp;BL209&amp;BN209&amp;BP209&amp;"sh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</v>
      </c>
      <c r="U209" s="211"/>
      <c r="V209" s="211"/>
      <c r="W209" s="211"/>
      <c r="X209" s="211"/>
      <c r="Y209" s="211"/>
      <c r="Z209" s="211"/>
      <c r="AA209" s="211"/>
      <c r="AB209" s="211"/>
      <c r="AC209" s="211"/>
      <c r="AD209" s="212"/>
      <c r="AE209" s="116" t="str" cm="1">
        <f t="array" ref="AE209">SUBSTITUTE(INDEX($H$182:$AQ$182, , MATCH($D209, $71:$71, 0)-7),"-","")</f>
        <v>異常</v>
      </c>
      <c r="AF209" s="117"/>
      <c r="AG209" s="118"/>
      <c r="AH209" s="171" t="s">
        <v>917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SUBSTITUTE(TEXT(INDEX($H$185:$AQ$185,1,$D209-36),"000000"),"-","")</f>
        <v>220129</v>
      </c>
      <c r="AV209" s="5" t="str">
        <f t="shared" si="2"/>
        <v/>
      </c>
      <c r="AW209" s="5" t="str">
        <f t="shared" si="3"/>
        <v/>
      </c>
      <c r="AX209" s="5" t="str">
        <f t="shared" si="4"/>
        <v>sed -i '' 's#COLUMN_DATA_TYPE="string"#COLUMN_DATA_TYPE="date"#g' ${CONFIG_DIR}db_data_config.txt; export COLUMN_DATA_TYPE="date";</v>
      </c>
      <c r="AY209" s="5" t="str">
        <f t="shared" si="5"/>
        <v>sed -i '' 's#COLUMN_DATA_TYPE="date"#COLUMN_DATA_TYPE="string"#g' ${CONFIG_DIR}db_data_config.txt; export COLUMN_DATA_TYPE="string";</v>
      </c>
      <c r="AZ209" s="5" t="str">
        <f t="shared" si="6"/>
        <v>sed -i '' 's#COLUMN_DATA_LENGTH="7"#COLUMN_DATA_LENGTH="100.15"#g' ${CONFIG_DIR}db_data_config.txt; export COLUMN_DATA_LENGTH="100.15";</v>
      </c>
      <c r="BA209" s="5" t="str">
        <f t="shared" si="7"/>
        <v>sed -i '' 's#COLUMN_DATA_LENGTH="100.15"#COLUMN_DATA_LENGTH="7"#g' ${CONFIG_DIR}db_data_config.txt; export COLUMN_DATA_LENGTH="7";</v>
      </c>
      <c r="BB209" s="5" t="str">
        <f t="shared" si="8"/>
        <v/>
      </c>
      <c r="BC209" s="5" t="str">
        <f t="shared" si="9"/>
        <v/>
      </c>
      <c r="BD209" s="5" t="str">
        <f t="shared" si="10"/>
        <v/>
      </c>
      <c r="BE209" s="5" t="str">
        <f t="shared" si="11"/>
        <v/>
      </c>
      <c r="BF209" s="5" t="str">
        <f t="shared" si="12"/>
        <v/>
      </c>
      <c r="BG209" s="5" t="str">
        <f t="shared" si="13"/>
        <v/>
      </c>
      <c r="BH209" s="5" t="str">
        <f t="shared" si="14"/>
        <v/>
      </c>
      <c r="BI209" s="5" t="str">
        <f t="shared" si="15"/>
        <v/>
      </c>
      <c r="BJ209" s="5" t="str">
        <f t="shared" si="16"/>
        <v/>
      </c>
      <c r="BK209" s="5" t="str">
        <f t="shared" si="17"/>
        <v/>
      </c>
      <c r="BL209" s="5" t="str">
        <f t="shared" si="18"/>
        <v/>
      </c>
      <c r="BM209" s="5" t="str">
        <f t="shared" si="19"/>
        <v/>
      </c>
      <c r="BN209" s="5" t="str">
        <f t="shared" si="20"/>
        <v/>
      </c>
      <c r="BO209" s="5" t="str">
        <f t="shared" si="21"/>
        <v/>
      </c>
      <c r="BP209" s="5" t="str">
        <f t="shared" si="22"/>
        <v/>
      </c>
      <c r="BQ209" s="5" t="str">
        <f t="shared" si="23"/>
        <v/>
      </c>
      <c r="BR209" s="5" t="s">
        <v>868</v>
      </c>
    </row>
    <row r="210" spans="4:70" ht="18" customHeight="1">
      <c r="D210" s="166">
        <f t="shared" ref="D210:D242" si="25">$D209+1</f>
        <v>40</v>
      </c>
      <c r="E210" s="167"/>
      <c r="F210" s="167"/>
      <c r="G210" s="168"/>
      <c r="H210" s="46" t="str">
        <f t="shared" ca="1" si="1"/>
        <v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sed -i '' 's#COLUMN_DATA_TYPE="date"#COLUMN_DATA_TYPE="string"#g' ${CONFIG_DIR}db_data_config.txt; export COLUMN_DATA_TYPE="string";sed -i '' 's#COLUMN_DATA_LENGTH="YYYY"#COLUMN_DATA_LENGTH="7"#g'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868</v>
      </c>
      <c r="T210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SUBSTITUTE(INDEX($H$182:$AQ$182, , MATCH($D210, $71:$71, 0)-7),"-","")</f>
        <v>正常</v>
      </c>
      <c r="AF210" s="117"/>
      <c r="AG210" s="118"/>
      <c r="AH210" s="171" t="s">
        <v>918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SUBSTITUTE(TEXT(INDEX($H$185:$AQ$185,1,$D210-36),"000000"),"-","")</f>
        <v>220001</v>
      </c>
      <c r="AV210" s="5" t="str">
        <f t="shared" si="2"/>
        <v/>
      </c>
      <c r="AW210" s="5" t="str">
        <f t="shared" si="3"/>
        <v/>
      </c>
      <c r="AX210" s="5" t="str">
        <f t="shared" si="4"/>
        <v>sed -i '' 's#COLUMN_DATA_TYPE="string"#COLUMN_DATA_TYPE="date"#g' ${CONFIG_DIR}db_data_config.txt; export COLUMN_DATA_TYPE="date";</v>
      </c>
      <c r="AY210" s="5" t="str">
        <f t="shared" si="5"/>
        <v>sed -i '' 's#COLUMN_DATA_TYPE="date"#COLUMN_DATA_TYPE="string"#g' ${CONFIG_DIR}db_data_config.txt; export COLUMN_DATA_TYPE="string";</v>
      </c>
      <c r="AZ210" s="5" t="str">
        <f t="shared" si="6"/>
        <v>sed -i '' 's#COLUMN_DATA_LENGTH="7"#COLUMN_DATA_LENGTH="YYYY"#g' ${CONFIG_DIR}db_data_config.txt; export COLUMN_DATA_LENGTH="YYYY";</v>
      </c>
      <c r="BA210" s="5" t="str">
        <f t="shared" si="7"/>
        <v>sed -i '' 's#COLUMN_DATA_LENGTH="YYYY"#COLUMN_DATA_LENGTH="7"#g' ${CONFIG_DIR}db_data_config.txt; export COLUMN_DATA_LENGTH="7";</v>
      </c>
      <c r="BB210" s="5" t="str">
        <f t="shared" si="8"/>
        <v/>
      </c>
      <c r="BC210" s="5" t="str">
        <f t="shared" si="9"/>
        <v/>
      </c>
      <c r="BD210" s="5" t="str">
        <f t="shared" si="10"/>
        <v/>
      </c>
      <c r="BE210" s="5" t="str">
        <f t="shared" si="11"/>
        <v/>
      </c>
      <c r="BF210" s="5" t="str">
        <f t="shared" si="12"/>
        <v/>
      </c>
      <c r="BG210" s="5" t="str">
        <f t="shared" si="13"/>
        <v/>
      </c>
      <c r="BH210" s="5" t="str">
        <f t="shared" si="14"/>
        <v/>
      </c>
      <c r="BI210" s="5" t="str">
        <f t="shared" si="15"/>
        <v/>
      </c>
      <c r="BJ210" s="5" t="str">
        <f t="shared" si="16"/>
        <v/>
      </c>
      <c r="BK210" s="5" t="str">
        <f t="shared" si="17"/>
        <v/>
      </c>
      <c r="BL210" s="5" t="str">
        <f t="shared" si="18"/>
        <v/>
      </c>
      <c r="BM210" s="5" t="str">
        <f t="shared" si="19"/>
        <v/>
      </c>
      <c r="BN210" s="5" t="str">
        <f t="shared" si="20"/>
        <v/>
      </c>
      <c r="BO210" s="5" t="str">
        <f t="shared" si="21"/>
        <v/>
      </c>
      <c r="BP210" s="5" t="str">
        <f t="shared" si="22"/>
        <v/>
      </c>
      <c r="BQ210" s="5" t="str">
        <f t="shared" si="23"/>
        <v/>
      </c>
      <c r="BR210" s="5" t="s">
        <v>868</v>
      </c>
    </row>
    <row r="211" spans="4:70" ht="36" customHeight="1">
      <c r="D211" s="166">
        <f t="shared" si="25"/>
        <v>41</v>
      </c>
      <c r="E211" s="167"/>
      <c r="F211" s="167"/>
      <c r="G211" s="168"/>
      <c r="H211" s="46" t="str">
        <f t="shared" ca="1" si="1"/>
        <v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sed -i '' 's#COLUMN_DATA_TYPE="date"#COLUMN_DATA_TYPE="string"#g' ${CONFIG_DIR}db_data_config.txt; export COLUMN_DATA_TYPE="string";sed -i '' 's#COLUMN_DATA_LENGTH="YYY"#COLUMN_DATA_LENGTH="7"#g'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868</v>
      </c>
      <c r="T211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SUBSTITUTE(INDEX($H$182:$AQ$182, , MATCH($D211, $71:$71, 0)-7),"-","")</f>
        <v>正常</v>
      </c>
      <c r="AF211" s="117"/>
      <c r="AG211" s="118"/>
      <c r="AH211" s="171" t="s">
        <v>921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SUBSTITUTE(TEXT(INDEX($H$185:$AQ$185,1,$D211-36),"000000"),"-","")</f>
        <v>220129</v>
      </c>
      <c r="AV211" s="5" t="str">
        <f t="shared" si="2"/>
        <v/>
      </c>
      <c r="AW211" s="5" t="str">
        <f t="shared" si="3"/>
        <v/>
      </c>
      <c r="AX211" s="5" t="str">
        <f t="shared" si="4"/>
        <v>sed -i '' 's#COLUMN_DATA_TYPE="string"#COLUMN_DATA_TYPE="date"#g' ${CONFIG_DIR}db_data_config.txt; export COLUMN_DATA_TYPE="date";</v>
      </c>
      <c r="AY211" s="5" t="str">
        <f t="shared" si="5"/>
        <v>sed -i '' 's#COLUMN_DATA_TYPE="date"#COLUMN_DATA_TYPE="string"#g' ${CONFIG_DIR}db_data_config.txt; export COLUMN_DATA_TYPE="string";</v>
      </c>
      <c r="AZ211" s="5" t="str">
        <f t="shared" si="6"/>
        <v>sed -i '' 's#COLUMN_DATA_LENGTH="7"#COLUMN_DATA_LENGTH="YYY"#g' ${CONFIG_DIR}db_data_config.txt; export COLUMN_DATA_LENGTH="YYY";</v>
      </c>
      <c r="BA211" s="5" t="str">
        <f t="shared" si="7"/>
        <v>sed -i '' 's#COLUMN_DATA_LENGTH="YYY"#COLUMN_DATA_LENGTH="7"#g' ${CONFIG_DIR}db_data_config.txt; export COLUMN_DATA_LENGTH="7";</v>
      </c>
      <c r="BB211" s="5" t="str">
        <f t="shared" si="8"/>
        <v/>
      </c>
      <c r="BC211" s="5" t="str">
        <f t="shared" si="9"/>
        <v/>
      </c>
      <c r="BD211" s="5" t="str">
        <f t="shared" si="10"/>
        <v/>
      </c>
      <c r="BE211" s="5" t="str">
        <f t="shared" si="11"/>
        <v/>
      </c>
      <c r="BF211" s="5" t="str">
        <f t="shared" si="12"/>
        <v/>
      </c>
      <c r="BG211" s="5" t="str">
        <f t="shared" si="13"/>
        <v/>
      </c>
      <c r="BH211" s="5" t="str">
        <f t="shared" si="14"/>
        <v/>
      </c>
      <c r="BI211" s="5" t="str">
        <f t="shared" si="15"/>
        <v/>
      </c>
      <c r="BJ211" s="5" t="str">
        <f t="shared" si="16"/>
        <v/>
      </c>
      <c r="BK211" s="5" t="str">
        <f t="shared" si="17"/>
        <v/>
      </c>
      <c r="BL211" s="5" t="str">
        <f t="shared" si="18"/>
        <v/>
      </c>
      <c r="BM211" s="5" t="str">
        <f t="shared" si="19"/>
        <v/>
      </c>
      <c r="BN211" s="5" t="str">
        <f t="shared" si="20"/>
        <v/>
      </c>
      <c r="BO211" s="5" t="str">
        <f t="shared" si="21"/>
        <v/>
      </c>
      <c r="BP211" s="5" t="str">
        <f t="shared" si="22"/>
        <v/>
      </c>
      <c r="BQ211" s="5" t="str">
        <f t="shared" si="23"/>
        <v/>
      </c>
      <c r="BR211" s="5" t="s">
        <v>868</v>
      </c>
    </row>
    <row r="212" spans="4:70" ht="36" customHeight="1">
      <c r="D212" s="166">
        <f t="shared" si="25"/>
        <v>42</v>
      </c>
      <c r="E212" s="167"/>
      <c r="F212" s="167"/>
      <c r="G212" s="168"/>
      <c r="H212" s="46" t="str">
        <f t="shared" ca="1" si="1"/>
        <v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sed -i '' 's#COLUMN_DATA_TYPE="date"#COLUMN_DATA_TYPE="string"#g' ${CONFIG_DIR}db_data_config.txt; export COLUMN_DATA_TYPE="string";sed -i '' 's#COLUMN_DATA_LENGTH="YY"#COLUMN_DATA_LENGTH="7"#g'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868</v>
      </c>
      <c r="T212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SUBSTITUTE(INDEX($H$182:$AQ$182, , MATCH($D212, $71:$71, 0)-7),"-","")</f>
        <v>正常</v>
      </c>
      <c r="AF212" s="117"/>
      <c r="AG212" s="118"/>
      <c r="AH212" s="171" t="s">
        <v>919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SUBSTITUTE(TEXT(INDEX($H$185:$AQ$185,1,$D212-36),"000000"),"-","")</f>
        <v>220001</v>
      </c>
      <c r="AV212" s="5" t="str">
        <f t="shared" si="2"/>
        <v/>
      </c>
      <c r="AW212" s="5" t="str">
        <f t="shared" si="3"/>
        <v/>
      </c>
      <c r="AX212" s="5" t="str">
        <f t="shared" si="4"/>
        <v>sed -i '' 's#COLUMN_DATA_TYPE="string"#COLUMN_DATA_TYPE="date"#g' ${CONFIG_DIR}db_data_config.txt; export COLUMN_DATA_TYPE="date";</v>
      </c>
      <c r="AY212" s="5" t="str">
        <f t="shared" si="5"/>
        <v>sed -i '' 's#COLUMN_DATA_TYPE="date"#COLUMN_DATA_TYPE="string"#g' ${CONFIG_DIR}db_data_config.txt; export COLUMN_DATA_TYPE="string";</v>
      </c>
      <c r="AZ212" s="5" t="str">
        <f t="shared" si="6"/>
        <v>sed -i '' 's#COLUMN_DATA_LENGTH="7"#COLUMN_DATA_LENGTH="YY"#g' ${CONFIG_DIR}db_data_config.txt; export COLUMN_DATA_LENGTH="YY";</v>
      </c>
      <c r="BA212" s="5" t="str">
        <f t="shared" si="7"/>
        <v>sed -i '' 's#COLUMN_DATA_LENGTH="YY"#COLUMN_DATA_LENGTH="7"#g' ${CONFIG_DIR}db_data_config.txt; export COLUMN_DATA_LENGTH="7";</v>
      </c>
      <c r="BB212" s="5" t="str">
        <f t="shared" si="8"/>
        <v/>
      </c>
      <c r="BC212" s="5" t="str">
        <f t="shared" si="9"/>
        <v/>
      </c>
      <c r="BD212" s="5" t="str">
        <f t="shared" si="10"/>
        <v/>
      </c>
      <c r="BE212" s="5" t="str">
        <f t="shared" si="11"/>
        <v/>
      </c>
      <c r="BF212" s="5" t="str">
        <f t="shared" si="12"/>
        <v/>
      </c>
      <c r="BG212" s="5" t="str">
        <f t="shared" si="13"/>
        <v/>
      </c>
      <c r="BH212" s="5" t="str">
        <f t="shared" si="14"/>
        <v/>
      </c>
      <c r="BI212" s="5" t="str">
        <f t="shared" si="15"/>
        <v/>
      </c>
      <c r="BJ212" s="5" t="str">
        <f t="shared" si="16"/>
        <v/>
      </c>
      <c r="BK212" s="5" t="str">
        <f t="shared" si="17"/>
        <v/>
      </c>
      <c r="BL212" s="5" t="str">
        <f t="shared" si="18"/>
        <v/>
      </c>
      <c r="BM212" s="5" t="str">
        <f t="shared" si="19"/>
        <v/>
      </c>
      <c r="BN212" s="5" t="str">
        <f t="shared" si="20"/>
        <v/>
      </c>
      <c r="BO212" s="5" t="str">
        <f t="shared" si="21"/>
        <v/>
      </c>
      <c r="BP212" s="5" t="str">
        <f t="shared" si="22"/>
        <v/>
      </c>
      <c r="BQ212" s="5" t="str">
        <f t="shared" si="23"/>
        <v/>
      </c>
      <c r="BR212" s="5" t="s">
        <v>868</v>
      </c>
    </row>
    <row r="213" spans="4:70" ht="18" customHeight="1">
      <c r="D213" s="166">
        <f t="shared" si="25"/>
        <v>43</v>
      </c>
      <c r="E213" s="167"/>
      <c r="F213" s="167"/>
      <c r="G213" s="168"/>
      <c r="H213" s="46" t="str">
        <f t="shared" ca="1" si="1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868</v>
      </c>
      <c r="T213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SUBSTITUTE(INDEX($H$182:$AQ$182, , MATCH($D213, $71:$71, 0)-7),"-","")</f>
        <v>正常</v>
      </c>
      <c r="AF213" s="117"/>
      <c r="AG213" s="118"/>
      <c r="AH213" s="171" t="s">
        <v>920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SUBSTITUTE(TEXT(INDEX($H$185:$AQ$185,1,$D213-36),"000000"),"-","")</f>
        <v>220001</v>
      </c>
      <c r="AV213" s="5" t="str">
        <f t="shared" si="2"/>
        <v/>
      </c>
      <c r="AW213" s="5" t="str">
        <f t="shared" si="3"/>
        <v/>
      </c>
      <c r="AX213" s="5" t="str">
        <f t="shared" si="4"/>
        <v>sed -i '' 's#COLUMN_DATA_TYPE="string"#COLUMN_DATA_TYPE="date"#g' ${CONFIG_DIR}db_data_config.txt; export COLUMN_DATA_TYPE="date";</v>
      </c>
      <c r="AY213" s="5" t="str">
        <f t="shared" si="5"/>
        <v>sed -i '' 's#COLUMN_DATA_TYPE="date"#COLUMN_DATA_TYPE="string"#g' ${CONFIG_DIR}db_data_config.txt; export COLUMN_DATA_TYPE="string";</v>
      </c>
      <c r="AZ213" s="5" t="str">
        <f t="shared" si="6"/>
        <v>sed -i '' 's#COLUMN_DATA_LENGTH="7"#COLUMN_DATA_LENGTH="MM"#g' ${CONFIG_DIR}db_data_config.txt; export COLUMN_DATA_LENGTH="MM";</v>
      </c>
      <c r="BA213" s="5" t="str">
        <f t="shared" si="7"/>
        <v>sed -i '' 's#COLUMN_DATA_LENGTH="MM"#COLUMN_DATA_LENGTH="7"#g' ${CONFIG_DIR}db_data_config.txt; export COLUMN_DATA_LENGTH="7";</v>
      </c>
      <c r="BB213" s="5" t="str">
        <f t="shared" si="8"/>
        <v/>
      </c>
      <c r="BC213" s="5" t="str">
        <f t="shared" si="9"/>
        <v/>
      </c>
      <c r="BD213" s="5" t="str">
        <f t="shared" si="10"/>
        <v/>
      </c>
      <c r="BE213" s="5" t="str">
        <f t="shared" si="11"/>
        <v/>
      </c>
      <c r="BF213" s="5" t="str">
        <f t="shared" si="12"/>
        <v/>
      </c>
      <c r="BG213" s="5" t="str">
        <f t="shared" si="13"/>
        <v/>
      </c>
      <c r="BH213" s="5" t="str">
        <f t="shared" si="14"/>
        <v/>
      </c>
      <c r="BI213" s="5" t="str">
        <f t="shared" si="15"/>
        <v/>
      </c>
      <c r="BJ213" s="5" t="str">
        <f t="shared" si="16"/>
        <v/>
      </c>
      <c r="BK213" s="5" t="str">
        <f t="shared" si="17"/>
        <v/>
      </c>
      <c r="BL213" s="5" t="str">
        <f t="shared" si="18"/>
        <v/>
      </c>
      <c r="BM213" s="5" t="str">
        <f t="shared" si="19"/>
        <v/>
      </c>
      <c r="BN213" s="5" t="str">
        <f t="shared" si="20"/>
        <v/>
      </c>
      <c r="BO213" s="5" t="str">
        <f t="shared" si="21"/>
        <v/>
      </c>
      <c r="BP213" s="5" t="str">
        <f t="shared" si="22"/>
        <v/>
      </c>
      <c r="BQ213" s="5" t="str">
        <f t="shared" si="23"/>
        <v/>
      </c>
      <c r="BR213" s="5" t="s">
        <v>868</v>
      </c>
    </row>
    <row r="214" spans="4:70" ht="18" customHeight="1">
      <c r="D214" s="166">
        <f t="shared" si="25"/>
        <v>44</v>
      </c>
      <c r="E214" s="167"/>
      <c r="F214" s="167"/>
      <c r="G214" s="168"/>
      <c r="H214" s="46" t="str">
        <f t="shared" ca="1" si="1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868</v>
      </c>
      <c r="T214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SUBSTITUTE(INDEX($H$182:$AQ$182, , MATCH($D214, $71:$71, 0)-7),"-","")</f>
        <v>正常</v>
      </c>
      <c r="AF214" s="117"/>
      <c r="AG214" s="118"/>
      <c r="AH214" s="171" t="s">
        <v>922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SUBSTITUTE(TEXT(INDEX($H$185:$AQ$185,1,$D214-36),"000000"),"-","")</f>
        <v>220001</v>
      </c>
      <c r="AV214" s="5" t="str">
        <f t="shared" si="2"/>
        <v/>
      </c>
      <c r="AW214" s="5" t="str">
        <f t="shared" si="3"/>
        <v/>
      </c>
      <c r="AX214" s="5" t="str">
        <f t="shared" si="4"/>
        <v>sed -i '' 's#COLUMN_DATA_TYPE="string"#COLUMN_DATA_TYPE="date"#g' ${CONFIG_DIR}db_data_config.txt; export COLUMN_DATA_TYPE="date";</v>
      </c>
      <c r="AY214" s="5" t="str">
        <f t="shared" si="5"/>
        <v>sed -i '' 's#COLUMN_DATA_TYPE="date"#COLUMN_DATA_TYPE="string"#g' ${CONFIG_DIR}db_data_config.txt; export COLUMN_DATA_TYPE="string";</v>
      </c>
      <c r="AZ214" s="5" t="str">
        <f t="shared" si="6"/>
        <v>sed -i '' 's#COLUMN_DATA_LENGTH="7"#COLUMN_DATA_LENGTH="M"#g' ${CONFIG_DIR}db_data_config.txt; export COLUMN_DATA_LENGTH="M";</v>
      </c>
      <c r="BA214" s="5" t="str">
        <f t="shared" si="7"/>
        <v>sed -i '' 's#COLUMN_DATA_LENGTH="M"#COLUMN_DATA_LENGTH="7"#g' ${CONFIG_DIR}db_data_config.txt; export COLUMN_DATA_LENGTH="7";</v>
      </c>
      <c r="BB214" s="5" t="str">
        <f t="shared" si="8"/>
        <v/>
      </c>
      <c r="BC214" s="5" t="str">
        <f t="shared" si="9"/>
        <v/>
      </c>
      <c r="BD214" s="5" t="str">
        <f t="shared" si="10"/>
        <v/>
      </c>
      <c r="BE214" s="5" t="str">
        <f t="shared" si="11"/>
        <v/>
      </c>
      <c r="BF214" s="5" t="str">
        <f t="shared" si="12"/>
        <v/>
      </c>
      <c r="BG214" s="5" t="str">
        <f t="shared" si="13"/>
        <v/>
      </c>
      <c r="BH214" s="5" t="str">
        <f t="shared" si="14"/>
        <v/>
      </c>
      <c r="BI214" s="5" t="str">
        <f t="shared" si="15"/>
        <v/>
      </c>
      <c r="BJ214" s="5" t="str">
        <f t="shared" si="16"/>
        <v/>
      </c>
      <c r="BK214" s="5" t="str">
        <f t="shared" si="17"/>
        <v/>
      </c>
      <c r="BL214" s="5" t="str">
        <f t="shared" si="18"/>
        <v/>
      </c>
      <c r="BM214" s="5" t="str">
        <f t="shared" si="19"/>
        <v/>
      </c>
      <c r="BN214" s="5" t="str">
        <f t="shared" si="20"/>
        <v/>
      </c>
      <c r="BO214" s="5" t="str">
        <f t="shared" si="21"/>
        <v/>
      </c>
      <c r="BP214" s="5" t="str">
        <f t="shared" si="22"/>
        <v/>
      </c>
      <c r="BQ214" s="5" t="str">
        <f t="shared" si="23"/>
        <v/>
      </c>
      <c r="BR214" s="5" t="s">
        <v>868</v>
      </c>
    </row>
    <row r="215" spans="4:70" ht="36" customHeight="1">
      <c r="D215" s="166">
        <f t="shared" si="25"/>
        <v>45</v>
      </c>
      <c r="E215" s="167"/>
      <c r="F215" s="167"/>
      <c r="G215" s="168"/>
      <c r="H215" s="46" t="str">
        <f t="shared" ca="1" si="1"/>
        <v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sed -i '' 's#COLUMN_DATA_TYPE="date"#COLUMN_DATA_TYPE="string"#g' ${CONFIG_DIR}db_data_config.txt; export COLUMN_DATA_TYPE="string";sed -i '' 's#COLUMN_DATA_LENGTH="DD"#COLUMN_DATA_LENGTH="7"#g'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868</v>
      </c>
      <c r="T215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SUBSTITUTE(INDEX($H$182:$AQ$182, , MATCH($D215, $71:$71, 0)-7),"-","")</f>
        <v>正常</v>
      </c>
      <c r="AF215" s="117"/>
      <c r="AG215" s="118"/>
      <c r="AH215" s="171" t="s">
        <v>923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SUBSTITUTE(TEXT(INDEX($H$185:$AQ$185,1,$D215-36),"000000"),"-","")</f>
        <v>220001</v>
      </c>
      <c r="AV215" s="5" t="str">
        <f t="shared" si="2"/>
        <v/>
      </c>
      <c r="AW215" s="5" t="str">
        <f t="shared" si="3"/>
        <v/>
      </c>
      <c r="AX215" s="5" t="str">
        <f t="shared" si="4"/>
        <v>sed -i '' 's#COLUMN_DATA_TYPE="string"#COLUMN_DATA_TYPE="date"#g' ${CONFIG_DIR}db_data_config.txt; export COLUMN_DATA_TYPE="date";</v>
      </c>
      <c r="AY215" s="5" t="str">
        <f t="shared" si="5"/>
        <v>sed -i '' 's#COLUMN_DATA_TYPE="date"#COLUMN_DATA_TYPE="string"#g' ${CONFIG_DIR}db_data_config.txt; export COLUMN_DATA_TYPE="string";</v>
      </c>
      <c r="AZ215" s="5" t="str">
        <f t="shared" si="6"/>
        <v>sed -i '' 's#COLUMN_DATA_LENGTH="7"#COLUMN_DATA_LENGTH="DD"#g' ${CONFIG_DIR}db_data_config.txt; export COLUMN_DATA_LENGTH="DD";</v>
      </c>
      <c r="BA215" s="5" t="str">
        <f t="shared" si="7"/>
        <v>sed -i '' 's#COLUMN_DATA_LENGTH="DD"#COLUMN_DATA_LENGTH="7"#g' ${CONFIG_DIR}db_data_config.txt; export COLUMN_DATA_LENGTH="7";</v>
      </c>
      <c r="BB215" s="5" t="str">
        <f t="shared" si="8"/>
        <v/>
      </c>
      <c r="BC215" s="5" t="str">
        <f t="shared" si="9"/>
        <v/>
      </c>
      <c r="BD215" s="5" t="str">
        <f t="shared" si="10"/>
        <v/>
      </c>
      <c r="BE215" s="5" t="str">
        <f t="shared" si="11"/>
        <v/>
      </c>
      <c r="BF215" s="5" t="str">
        <f t="shared" si="12"/>
        <v/>
      </c>
      <c r="BG215" s="5" t="str">
        <f t="shared" si="13"/>
        <v/>
      </c>
      <c r="BH215" s="5" t="str">
        <f t="shared" si="14"/>
        <v/>
      </c>
      <c r="BI215" s="5" t="str">
        <f t="shared" si="15"/>
        <v/>
      </c>
      <c r="BJ215" s="5" t="str">
        <f t="shared" si="16"/>
        <v/>
      </c>
      <c r="BK215" s="5" t="str">
        <f t="shared" si="17"/>
        <v/>
      </c>
      <c r="BL215" s="5" t="str">
        <f t="shared" si="18"/>
        <v/>
      </c>
      <c r="BM215" s="5" t="str">
        <f t="shared" si="19"/>
        <v/>
      </c>
      <c r="BN215" s="5" t="str">
        <f t="shared" si="20"/>
        <v/>
      </c>
      <c r="BO215" s="5" t="str">
        <f t="shared" si="21"/>
        <v/>
      </c>
      <c r="BP215" s="5" t="str">
        <f t="shared" si="22"/>
        <v/>
      </c>
      <c r="BQ215" s="5" t="str">
        <f t="shared" si="23"/>
        <v/>
      </c>
      <c r="BR215" s="5" t="s">
        <v>868</v>
      </c>
    </row>
    <row r="216" spans="4:70" ht="36" customHeight="1">
      <c r="D216" s="166">
        <f t="shared" si="25"/>
        <v>46</v>
      </c>
      <c r="E216" s="167"/>
      <c r="F216" s="167"/>
      <c r="G216" s="168"/>
      <c r="H216" s="46" t="str">
        <f t="shared" ca="1" si="1"/>
        <v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sed -i '' 's#COLUMN_DATA_TYPE="date"#COLUMN_DATA_TYPE="string"#g' ${CONFIG_DIR}db_data_config.txt; export COLUMN_DATA_TYPE="string";sed -i '' 's#COLUMN_DATA_LENGTH="D"#COLUMN_DATA_LENGTH="7"#g' ${CONFIG_DIR}db_data_config.txt; export COLUMN_DATA_LENGTH="7";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868</v>
      </c>
      <c r="T216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SUBSTITUTE(INDEX($H$182:$AQ$182, , MATCH($D216, $71:$71, 0)-7),"-","")</f>
        <v>正常</v>
      </c>
      <c r="AF216" s="117"/>
      <c r="AG216" s="118"/>
      <c r="AH216" s="171" t="s">
        <v>924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SUBSTITUTE(TEXT(INDEX($H$185:$AQ$185,1,$D216-36),"000000"),"-","")</f>
        <v>220001</v>
      </c>
      <c r="AV216" s="5" t="str">
        <f t="shared" si="2"/>
        <v/>
      </c>
      <c r="AW216" s="5" t="str">
        <f t="shared" si="3"/>
        <v/>
      </c>
      <c r="AX216" s="5" t="str">
        <f t="shared" si="4"/>
        <v>sed -i '' 's#COLUMN_DATA_TYPE="string"#COLUMN_DATA_TYPE="date"#g' ${CONFIG_DIR}db_data_config.txt; export COLUMN_DATA_TYPE="date";</v>
      </c>
      <c r="AY216" s="5" t="str">
        <f t="shared" si="5"/>
        <v>sed -i '' 's#COLUMN_DATA_TYPE="date"#COLUMN_DATA_TYPE="string"#g' ${CONFIG_DIR}db_data_config.txt; export COLUMN_DATA_TYPE="string";</v>
      </c>
      <c r="AZ216" s="5" t="str">
        <f t="shared" si="6"/>
        <v>sed -i '' 's#COLUMN_DATA_LENGTH="7"#COLUMN_DATA_LENGTH="D"#g' ${CONFIG_DIR}db_data_config.txt; export COLUMN_DATA_LENGTH="D";</v>
      </c>
      <c r="BA216" s="5" t="str">
        <f t="shared" si="7"/>
        <v>sed -i '' 's#COLUMN_DATA_LENGTH="D"#COLUMN_DATA_LENGTH="7"#g' ${CONFIG_DIR}db_data_config.txt; export COLUMN_DATA_LENGTH="7";</v>
      </c>
      <c r="BB216" s="5" t="str">
        <f t="shared" si="8"/>
        <v/>
      </c>
      <c r="BC216" s="5" t="str">
        <f t="shared" si="9"/>
        <v/>
      </c>
      <c r="BD216" s="5" t="str">
        <f t="shared" si="10"/>
        <v/>
      </c>
      <c r="BE216" s="5" t="str">
        <f t="shared" si="11"/>
        <v/>
      </c>
      <c r="BF216" s="5" t="str">
        <f t="shared" si="12"/>
        <v/>
      </c>
      <c r="BG216" s="5" t="str">
        <f t="shared" si="13"/>
        <v/>
      </c>
      <c r="BH216" s="5" t="str">
        <f t="shared" si="14"/>
        <v/>
      </c>
      <c r="BI216" s="5" t="str">
        <f t="shared" si="15"/>
        <v/>
      </c>
      <c r="BJ216" s="5" t="str">
        <f t="shared" si="16"/>
        <v/>
      </c>
      <c r="BK216" s="5" t="str">
        <f t="shared" si="17"/>
        <v/>
      </c>
      <c r="BL216" s="5" t="str">
        <f t="shared" si="18"/>
        <v/>
      </c>
      <c r="BM216" s="5" t="str">
        <f t="shared" si="19"/>
        <v/>
      </c>
      <c r="BN216" s="5" t="str">
        <f t="shared" si="20"/>
        <v/>
      </c>
      <c r="BO216" s="5" t="str">
        <f t="shared" si="21"/>
        <v/>
      </c>
      <c r="BP216" s="5" t="str">
        <f t="shared" si="22"/>
        <v/>
      </c>
      <c r="BQ216" s="5" t="str">
        <f t="shared" si="23"/>
        <v/>
      </c>
      <c r="BR216" s="5" t="s">
        <v>868</v>
      </c>
    </row>
    <row r="217" spans="4:70" ht="36" customHeight="1">
      <c r="D217" s="166">
        <f t="shared" si="25"/>
        <v>47</v>
      </c>
      <c r="E217" s="167"/>
      <c r="F217" s="167"/>
      <c r="G217" s="168"/>
      <c r="H217" s="46" t="str">
        <f t="shared" ca="1" si="1"/>
        <v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sed -i '' 's#COLUMN_DATA_TYPE="date"#COLUMN_DATA_TYPE="string"#g' ${CONFIG_DIR}db_data_config.txt; export COLUMN_DATA_TYPE="string";sed -i '' 's#COLUMN_DATA_LENGTH="YYYYMMDD"#COLUMN_DATA_LENGTH="7"#g' ${CONFIG_DIR}db_data_config.txt; export COLUMN_DATA_LENGTH="7";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868</v>
      </c>
      <c r="T217" s="47" t="str">
        <f t="shared" ca="1" si="24"/>
        <v xml:space="preserve"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SUBSTITUTE(INDEX($H$182:$AQ$182, , MATCH($D217, $71:$71, 0)-7),"-","")</f>
        <v>正常</v>
      </c>
      <c r="AF217" s="117"/>
      <c r="AG217" s="118"/>
      <c r="AH217" s="171" t="s">
        <v>925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SUBSTITUTE(TEXT(INDEX($H$185:$AQ$185,1,$D217-36),"000000"),"-","")</f>
        <v>220001</v>
      </c>
      <c r="AV217" s="5" t="str">
        <f t="shared" si="2"/>
        <v/>
      </c>
      <c r="AW217" s="5" t="str">
        <f t="shared" si="3"/>
        <v/>
      </c>
      <c r="AX217" s="5" t="str">
        <f t="shared" si="4"/>
        <v>sed -i '' 's#COLUMN_DATA_TYPE="string"#COLUMN_DATA_TYPE="date"#g' ${CONFIG_DIR}db_data_config.txt; export COLUMN_DATA_TYPE="date";</v>
      </c>
      <c r="AY217" s="5" t="str">
        <f t="shared" si="5"/>
        <v>sed -i '' 's#COLUMN_DATA_TYPE="date"#COLUMN_DATA_TYPE="string"#g' ${CONFIG_DIR}db_data_config.txt; export COLUMN_DATA_TYPE="string";</v>
      </c>
      <c r="AZ217" s="5" t="str">
        <f t="shared" si="6"/>
        <v>sed -i '' 's#COLUMN_DATA_LENGTH="7"#COLUMN_DATA_LENGTH="YYYYMMDD"#g' ${CONFIG_DIR}db_data_config.txt; export COLUMN_DATA_LENGTH="YYYYMMDD";</v>
      </c>
      <c r="BA217" s="5" t="str">
        <f t="shared" si="7"/>
        <v>sed -i '' 's#COLUMN_DATA_LENGTH="YYYYMMDD"#COLUMN_DATA_LENGTH="7"#g' ${CONFIG_DIR}db_data_config.txt; export COLUMN_DATA_LENGTH="7";</v>
      </c>
      <c r="BB217" s="5" t="str">
        <f t="shared" si="8"/>
        <v/>
      </c>
      <c r="BC217" s="5" t="str">
        <f t="shared" si="9"/>
        <v/>
      </c>
      <c r="BD217" s="5" t="str">
        <f t="shared" si="10"/>
        <v/>
      </c>
      <c r="BE217" s="5" t="str">
        <f t="shared" si="11"/>
        <v/>
      </c>
      <c r="BF217" s="5" t="str">
        <f t="shared" si="12"/>
        <v/>
      </c>
      <c r="BG217" s="5" t="str">
        <f t="shared" si="13"/>
        <v/>
      </c>
      <c r="BH217" s="5" t="str">
        <f t="shared" si="14"/>
        <v/>
      </c>
      <c r="BI217" s="5" t="str">
        <f t="shared" si="15"/>
        <v/>
      </c>
      <c r="BJ217" s="5" t="str">
        <f t="shared" si="16"/>
        <v/>
      </c>
      <c r="BK217" s="5" t="str">
        <f t="shared" si="17"/>
        <v/>
      </c>
      <c r="BL217" s="5" t="str">
        <f t="shared" si="18"/>
        <v/>
      </c>
      <c r="BM217" s="5" t="str">
        <f t="shared" si="19"/>
        <v/>
      </c>
      <c r="BN217" s="5" t="str">
        <f t="shared" si="20"/>
        <v/>
      </c>
      <c r="BO217" s="5" t="str">
        <f t="shared" si="21"/>
        <v/>
      </c>
      <c r="BP217" s="5" t="str">
        <f t="shared" si="22"/>
        <v/>
      </c>
      <c r="BQ217" s="5" t="str">
        <f t="shared" si="23"/>
        <v/>
      </c>
      <c r="BR217" s="5" t="s">
        <v>868</v>
      </c>
    </row>
    <row r="218" spans="4:70" ht="18" customHeight="1">
      <c r="D218" s="166">
        <f t="shared" si="25"/>
        <v>48</v>
      </c>
      <c r="E218" s="167"/>
      <c r="F218" s="167"/>
      <c r="G218" s="168"/>
      <c r="H218" s="46" t="str">
        <f t="shared" ca="1" si="1"/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868</v>
      </c>
      <c r="T218" s="47" t="str">
        <f ca="1">SUBSTITUTE("clear; "&amp;AV218&amp;AX218&amp;AZ218&amp;BB218&amp;BD218&amp;BF218&amp;BH218&amp;BJ218&amp;BL218&amp;BN218&amp;BP218&amp;"sh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SUBSTITUTE(INDEX($H$182:$AQ$182, , MATCH($D218, $71:$71, 0)-7),"-","")</f>
        <v>正常</v>
      </c>
      <c r="AF218" s="117"/>
      <c r="AG218" s="118"/>
      <c r="AH218" s="171" t="s">
        <v>928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SUBSTITUTE(TEXT(INDEX($H$185:$AQ$185,1,$D218-36),"000000"),"-","")</f>
        <v>220001</v>
      </c>
      <c r="AV218" s="5" t="str">
        <f t="shared" si="2"/>
        <v/>
      </c>
      <c r="AW218" s="5" t="str">
        <f t="shared" si="3"/>
        <v/>
      </c>
      <c r="AX218" s="5" t="str">
        <f t="shared" si="4"/>
        <v>sed -i '' 's#COLUMN_DATA_TYPE="string"#COLUMN_DATA_TYPE="date"#g' ${CONFIG_DIR}db_data_config.txt; export COLUMN_DATA_TYPE="date";</v>
      </c>
      <c r="AY218" s="5" t="str">
        <f t="shared" si="5"/>
        <v>sed -i '' 's#COLUMN_DATA_TYPE="date"#COLUMN_DATA_TYPE="string"#g' ${CONFIG_DIR}db_data_config.txt; export COLUMN_DATA_TYPE="string";</v>
      </c>
      <c r="AZ218" s="5" t="str">
        <f t="shared" si="6"/>
        <v>sed -i '' 's#COLUMN_DATA_LENGTH="7"#COLUMN_DATA_LENGTH="HH"#g' ${CONFIG_DIR}db_data_config.txt; export COLUMN_DATA_LENGTH="HH";</v>
      </c>
      <c r="BA218" s="5" t="str">
        <f t="shared" si="7"/>
        <v>sed -i '' 's#COLUMN_DATA_LENGTH="HH"#COLUMN_DATA_LENGTH="7"#g' ${CONFIG_DIR}db_data_config.txt; export COLUMN_DATA_LENGTH="7";</v>
      </c>
      <c r="BB218" s="5" t="str">
        <f t="shared" si="8"/>
        <v/>
      </c>
      <c r="BC218" s="5" t="str">
        <f t="shared" si="9"/>
        <v/>
      </c>
      <c r="BD218" s="5" t="str">
        <f t="shared" si="10"/>
        <v/>
      </c>
      <c r="BE218" s="5" t="str">
        <f t="shared" si="11"/>
        <v/>
      </c>
      <c r="BF218" s="5" t="str">
        <f t="shared" si="12"/>
        <v/>
      </c>
      <c r="BG218" s="5" t="str">
        <f t="shared" si="13"/>
        <v/>
      </c>
      <c r="BH218" s="5" t="str">
        <f t="shared" si="14"/>
        <v/>
      </c>
      <c r="BI218" s="5" t="str">
        <f t="shared" si="15"/>
        <v/>
      </c>
      <c r="BJ218" s="5" t="str">
        <f t="shared" si="16"/>
        <v/>
      </c>
      <c r="BK218" s="5" t="str">
        <f t="shared" si="17"/>
        <v/>
      </c>
      <c r="BL218" s="5" t="str">
        <f t="shared" si="18"/>
        <v/>
      </c>
      <c r="BM218" s="5" t="str">
        <f t="shared" si="19"/>
        <v/>
      </c>
      <c r="BN218" s="5" t="str">
        <f t="shared" si="20"/>
        <v/>
      </c>
      <c r="BO218" s="5" t="str">
        <f t="shared" si="21"/>
        <v/>
      </c>
      <c r="BP218" s="5" t="str">
        <f t="shared" si="22"/>
        <v/>
      </c>
      <c r="BQ218" s="5" t="str">
        <f t="shared" si="23"/>
        <v/>
      </c>
      <c r="BR218" s="5" t="s">
        <v>868</v>
      </c>
    </row>
    <row r="219" spans="4:70" ht="18" customHeight="1">
      <c r="D219" s="166">
        <f t="shared" si="25"/>
        <v>49</v>
      </c>
      <c r="E219" s="167"/>
      <c r="F219" s="167"/>
      <c r="G219" s="168"/>
      <c r="H219" s="46" t="str">
        <f t="shared" ca="1" si="1"/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868</v>
      </c>
      <c r="T219" s="47" t="str">
        <f ca="1">SUBSTITUTE("clear; "&amp;AV219&amp;AX219&amp;AZ219&amp;BB219&amp;BD219&amp;BF219&amp;BH219&amp;BJ219&amp;BL219&amp;BN219&amp;BP219&amp;"sh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SUBSTITUTE(INDEX($H$182:$AQ$182, , MATCH($D219, $71:$71, 0)-7),"-","")</f>
        <v>正常</v>
      </c>
      <c r="AF219" s="117"/>
      <c r="AG219" s="118"/>
      <c r="AH219" s="171" t="s">
        <v>926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SUBSTITUTE(TEXT(INDEX($H$185:$AQ$185,1,$D219-36),"000000"),"-","")</f>
        <v>220001</v>
      </c>
      <c r="AV219" s="5" t="str">
        <f t="shared" si="2"/>
        <v/>
      </c>
      <c r="AW219" s="5" t="str">
        <f t="shared" si="3"/>
        <v/>
      </c>
      <c r="AX219" s="5" t="str">
        <f t="shared" si="4"/>
        <v>sed -i '' 's#COLUMN_DATA_TYPE="string"#COLUMN_DATA_TYPE="date"#g' ${CONFIG_DIR}db_data_config.txt; export COLUMN_DATA_TYPE="date";</v>
      </c>
      <c r="AY219" s="5" t="str">
        <f t="shared" si="5"/>
        <v>sed -i '' 's#COLUMN_DATA_TYPE="date"#COLUMN_DATA_TYPE="string"#g' ${CONFIG_DIR}db_data_config.txt; export COLUMN_DATA_TYPE="string";</v>
      </c>
      <c r="AZ219" s="5" t="str">
        <f t="shared" si="6"/>
        <v>sed -i '' 's#COLUMN_DATA_LENGTH="7"#COLUMN_DATA_LENGTH="hh"#g' ${CONFIG_DIR}db_data_config.txt; export COLUMN_DATA_LENGTH="hh";</v>
      </c>
      <c r="BA219" s="5" t="str">
        <f t="shared" si="7"/>
        <v>sed -i '' 's#COLUMN_DATA_LENGTH="hh"#COLUMN_DATA_LENGTH="7"#g' ${CONFIG_DIR}db_data_config.txt; export COLUMN_DATA_LENGTH="7";</v>
      </c>
      <c r="BB219" s="5" t="str">
        <f t="shared" si="8"/>
        <v/>
      </c>
      <c r="BC219" s="5" t="str">
        <f t="shared" si="9"/>
        <v/>
      </c>
      <c r="BD219" s="5" t="str">
        <f t="shared" si="10"/>
        <v/>
      </c>
      <c r="BE219" s="5" t="str">
        <f t="shared" si="11"/>
        <v/>
      </c>
      <c r="BF219" s="5" t="str">
        <f t="shared" si="12"/>
        <v/>
      </c>
      <c r="BG219" s="5" t="str">
        <f t="shared" si="13"/>
        <v/>
      </c>
      <c r="BH219" s="5" t="str">
        <f t="shared" si="14"/>
        <v/>
      </c>
      <c r="BI219" s="5" t="str">
        <f t="shared" si="15"/>
        <v/>
      </c>
      <c r="BJ219" s="5" t="str">
        <f t="shared" si="16"/>
        <v/>
      </c>
      <c r="BK219" s="5" t="str">
        <f t="shared" si="17"/>
        <v/>
      </c>
      <c r="BL219" s="5" t="str">
        <f t="shared" si="18"/>
        <v/>
      </c>
      <c r="BM219" s="5" t="str">
        <f t="shared" si="19"/>
        <v/>
      </c>
      <c r="BN219" s="5" t="str">
        <f t="shared" si="20"/>
        <v/>
      </c>
      <c r="BO219" s="5" t="str">
        <f t="shared" si="21"/>
        <v/>
      </c>
      <c r="BP219" s="5" t="str">
        <f t="shared" si="22"/>
        <v/>
      </c>
      <c r="BQ219" s="5" t="str">
        <f t="shared" si="23"/>
        <v/>
      </c>
      <c r="BR219" s="5" t="s">
        <v>868</v>
      </c>
    </row>
    <row r="220" spans="4:70" ht="18" customHeight="1">
      <c r="D220" s="166">
        <f t="shared" si="25"/>
        <v>50</v>
      </c>
      <c r="E220" s="167"/>
      <c r="F220" s="167"/>
      <c r="G220" s="168"/>
      <c r="H220" s="46" t="str">
        <f t="shared" ca="1" si="1"/>
        <v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sed -i '' 's#COLUMN_DATA_TYPE="date"#COLUMN_DATA_TYPE="string"#g' ${CONFIG_DIR}db_data_config.txt; export COLUMN_DATA_TYPE="string";sed -i '' 's#COLUMN_DATA_LENGTH="h"#COLUMN_DATA_LENGTH="7"#g'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868</v>
      </c>
      <c r="T220" s="47" t="str">
        <f ca="1">SUBSTITUTE("clear; "&amp;AV220&amp;AX220&amp;AZ220&amp;BB220&amp;BD220&amp;BF220&amp;BH220&amp;BJ220&amp;BL220&amp;BN220&amp;BP220&amp;"sh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SUBSTITUTE(INDEX($H$182:$AQ$182, , MATCH($D220, $71:$71, 0)-7),"-","")</f>
        <v>正常</v>
      </c>
      <c r="AF220" s="117"/>
      <c r="AG220" s="118"/>
      <c r="AH220" s="171" t="s">
        <v>929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SUBSTITUTE(TEXT(INDEX($H$185:$AQ$185,1,$D220-36),"000000"),"-","")</f>
        <v>220001</v>
      </c>
      <c r="AV220" s="5" t="str">
        <f t="shared" si="2"/>
        <v/>
      </c>
      <c r="AW220" s="5" t="str">
        <f t="shared" si="3"/>
        <v/>
      </c>
      <c r="AX220" s="5" t="str">
        <f t="shared" si="4"/>
        <v>sed -i '' 's#COLUMN_DATA_TYPE="string"#COLUMN_DATA_TYPE="date"#g' ${CONFIG_DIR}db_data_config.txt; export COLUMN_DATA_TYPE="date";</v>
      </c>
      <c r="AY220" s="5" t="str">
        <f t="shared" si="5"/>
        <v>sed -i '' 's#COLUMN_DATA_TYPE="date"#COLUMN_DATA_TYPE="string"#g' ${CONFIG_DIR}db_data_config.txt; export COLUMN_DATA_TYPE="string";</v>
      </c>
      <c r="AZ220" s="5" t="str">
        <f t="shared" si="6"/>
        <v>sed -i '' 's#COLUMN_DATA_LENGTH="7"#COLUMN_DATA_LENGTH="h"#g' ${CONFIG_DIR}db_data_config.txt; export COLUMN_DATA_LENGTH="h";</v>
      </c>
      <c r="BA220" s="5" t="str">
        <f t="shared" si="7"/>
        <v>sed -i '' 's#COLUMN_DATA_LENGTH="h"#COLUMN_DATA_LENGTH="7"#g' ${CONFIG_DIR}db_data_config.txt; export COLUMN_DATA_LENGTH="7";</v>
      </c>
      <c r="BB220" s="5" t="str">
        <f t="shared" si="8"/>
        <v/>
      </c>
      <c r="BC220" s="5" t="str">
        <f t="shared" si="9"/>
        <v/>
      </c>
      <c r="BD220" s="5" t="str">
        <f t="shared" si="10"/>
        <v/>
      </c>
      <c r="BE220" s="5" t="str">
        <f t="shared" si="11"/>
        <v/>
      </c>
      <c r="BF220" s="5" t="str">
        <f t="shared" si="12"/>
        <v/>
      </c>
      <c r="BG220" s="5" t="str">
        <f t="shared" si="13"/>
        <v/>
      </c>
      <c r="BH220" s="5" t="str">
        <f t="shared" si="14"/>
        <v/>
      </c>
      <c r="BI220" s="5" t="str">
        <f t="shared" si="15"/>
        <v/>
      </c>
      <c r="BJ220" s="5" t="str">
        <f t="shared" si="16"/>
        <v/>
      </c>
      <c r="BK220" s="5" t="str">
        <f t="shared" si="17"/>
        <v/>
      </c>
      <c r="BL220" s="5" t="str">
        <f t="shared" si="18"/>
        <v/>
      </c>
      <c r="BM220" s="5" t="str">
        <f t="shared" si="19"/>
        <v/>
      </c>
      <c r="BN220" s="5" t="str">
        <f t="shared" si="20"/>
        <v/>
      </c>
      <c r="BO220" s="5" t="str">
        <f t="shared" si="21"/>
        <v/>
      </c>
      <c r="BP220" s="5" t="str">
        <f t="shared" si="22"/>
        <v/>
      </c>
      <c r="BQ220" s="5" t="str">
        <f t="shared" si="23"/>
        <v/>
      </c>
      <c r="BR220" s="5" t="s">
        <v>868</v>
      </c>
    </row>
    <row r="221" spans="4:70" ht="18" customHeight="1">
      <c r="D221" s="166">
        <f t="shared" si="25"/>
        <v>51</v>
      </c>
      <c r="E221" s="167"/>
      <c r="F221" s="167"/>
      <c r="G221" s="168"/>
      <c r="H221" s="46" t="str">
        <f t="shared" ca="1" si="1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868</v>
      </c>
      <c r="T221" s="47" t="str">
        <f ca="1">SUBSTITUTE("clear; "&amp;AV221&amp;AX221&amp;AZ221&amp;BB221&amp;BD221&amp;BF221&amp;BH221&amp;BJ221&amp;BL221&amp;BN221&amp;BP221&amp;"sh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SUBSTITUTE(INDEX($H$182:$AQ$182, , MATCH($D221, $71:$71, 0)-7),"-","")</f>
        <v>正常</v>
      </c>
      <c r="AF221" s="117"/>
      <c r="AG221" s="118"/>
      <c r="AH221" s="171" t="s">
        <v>930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SUBSTITUTE(TEXT(INDEX($H$185:$AQ$185,1,$D221-36),"000000"),"-","")</f>
        <v>220001</v>
      </c>
      <c r="AV221" s="5" t="str">
        <f t="shared" si="2"/>
        <v/>
      </c>
      <c r="AW221" s="5" t="str">
        <f t="shared" si="3"/>
        <v/>
      </c>
      <c r="AX221" s="5" t="str">
        <f t="shared" si="4"/>
        <v>sed -i '' 's#COLUMN_DATA_TYPE="string"#COLUMN_DATA_TYPE="date"#g' ${CONFIG_DIR}db_data_config.txt; export COLUMN_DATA_TYPE="date";</v>
      </c>
      <c r="AY221" s="5" t="str">
        <f t="shared" si="5"/>
        <v>sed -i '' 's#COLUMN_DATA_TYPE="date"#COLUMN_DATA_TYPE="string"#g' ${CONFIG_DIR}db_data_config.txt; export COLUMN_DATA_TYPE="string";</v>
      </c>
      <c r="AZ221" s="5" t="str">
        <f t="shared" si="6"/>
        <v>sed -i '' 's#COLUMN_DATA_LENGTH="7"#COLUMN_DATA_LENGTH="mm"#g' ${CONFIG_DIR}db_data_config.txt; export COLUMN_DATA_LENGTH="mm";</v>
      </c>
      <c r="BA221" s="5" t="str">
        <f t="shared" si="7"/>
        <v>sed -i '' 's#COLUMN_DATA_LENGTH="mm"#COLUMN_DATA_LENGTH="7"#g' ${CONFIG_DIR}db_data_config.txt; export COLUMN_DATA_LENGTH="7";</v>
      </c>
      <c r="BB221" s="5" t="str">
        <f t="shared" si="8"/>
        <v/>
      </c>
      <c r="BC221" s="5" t="str">
        <f t="shared" si="9"/>
        <v/>
      </c>
      <c r="BD221" s="5" t="str">
        <f t="shared" si="10"/>
        <v/>
      </c>
      <c r="BE221" s="5" t="str">
        <f t="shared" si="11"/>
        <v/>
      </c>
      <c r="BF221" s="5" t="str">
        <f t="shared" si="12"/>
        <v/>
      </c>
      <c r="BG221" s="5" t="str">
        <f t="shared" si="13"/>
        <v/>
      </c>
      <c r="BH221" s="5" t="str">
        <f t="shared" si="14"/>
        <v/>
      </c>
      <c r="BI221" s="5" t="str">
        <f t="shared" si="15"/>
        <v/>
      </c>
      <c r="BJ221" s="5" t="str">
        <f t="shared" si="16"/>
        <v/>
      </c>
      <c r="BK221" s="5" t="str">
        <f t="shared" si="17"/>
        <v/>
      </c>
      <c r="BL221" s="5" t="str">
        <f t="shared" si="18"/>
        <v/>
      </c>
      <c r="BM221" s="5" t="str">
        <f t="shared" si="19"/>
        <v/>
      </c>
      <c r="BN221" s="5" t="str">
        <f t="shared" si="20"/>
        <v/>
      </c>
      <c r="BO221" s="5" t="str">
        <f t="shared" si="21"/>
        <v/>
      </c>
      <c r="BP221" s="5" t="str">
        <f t="shared" si="22"/>
        <v/>
      </c>
      <c r="BQ221" s="5" t="str">
        <f t="shared" si="23"/>
        <v/>
      </c>
      <c r="BR221" s="5" t="s">
        <v>868</v>
      </c>
    </row>
    <row r="222" spans="4:70" ht="18" customHeight="1">
      <c r="D222" s="166">
        <f t="shared" si="25"/>
        <v>52</v>
      </c>
      <c r="E222" s="167"/>
      <c r="F222" s="167"/>
      <c r="G222" s="168"/>
      <c r="H222" s="46" t="str">
        <f t="shared" ca="1" si="1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868</v>
      </c>
      <c r="T222" s="47" t="str">
        <f ca="1">SUBSTITUTE("clear; "&amp;AV222&amp;AX222&amp;AZ222&amp;BB222&amp;BD222&amp;BF222&amp;BH222&amp;BJ222&amp;BL222&amp;BN222&amp;BP222&amp;"sh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SUBSTITUTE(INDEX($H$182:$AQ$182, , MATCH($D222, $71:$71, 0)-7),"-","")</f>
        <v>正常</v>
      </c>
      <c r="AF222" s="117"/>
      <c r="AG222" s="118"/>
      <c r="AH222" s="171" t="s">
        <v>933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SUBSTITUTE(TEXT(INDEX($H$185:$AQ$185,1,$D222-36),"000000"),"-","")</f>
        <v>220001</v>
      </c>
      <c r="AV222" s="5" t="str">
        <f t="shared" si="2"/>
        <v/>
      </c>
      <c r="AW222" s="5" t="str">
        <f t="shared" si="3"/>
        <v/>
      </c>
      <c r="AX222" s="5" t="str">
        <f t="shared" si="4"/>
        <v>sed -i '' 's#COLUMN_DATA_TYPE="string"#COLUMN_DATA_TYPE="date"#g' ${CONFIG_DIR}db_data_config.txt; export COLUMN_DATA_TYPE="date";</v>
      </c>
      <c r="AY222" s="5" t="str">
        <f t="shared" si="5"/>
        <v>sed -i '' 's#COLUMN_DATA_TYPE="date"#COLUMN_DATA_TYPE="string"#g' ${CONFIG_DIR}db_data_config.txt; export COLUMN_DATA_TYPE="string";</v>
      </c>
      <c r="AZ222" s="5" t="str">
        <f t="shared" si="6"/>
        <v>sed -i '' 's#COLUMN_DATA_LENGTH="7"#COLUMN_DATA_LENGTH="m"#g' ${CONFIG_DIR}db_data_config.txt; export COLUMN_DATA_LENGTH="m";</v>
      </c>
      <c r="BA222" s="5" t="str">
        <f t="shared" si="7"/>
        <v>sed -i '' 's#COLUMN_DATA_LENGTH="m"#COLUMN_DATA_LENGTH="7"#g' ${CONFIG_DIR}db_data_config.txt; export COLUMN_DATA_LENGTH="7";</v>
      </c>
      <c r="BB222" s="5" t="str">
        <f t="shared" si="8"/>
        <v/>
      </c>
      <c r="BC222" s="5" t="str">
        <f t="shared" si="9"/>
        <v/>
      </c>
      <c r="BD222" s="5" t="str">
        <f t="shared" si="10"/>
        <v/>
      </c>
      <c r="BE222" s="5" t="str">
        <f t="shared" si="11"/>
        <v/>
      </c>
      <c r="BF222" s="5" t="str">
        <f t="shared" si="12"/>
        <v/>
      </c>
      <c r="BG222" s="5" t="str">
        <f t="shared" si="13"/>
        <v/>
      </c>
      <c r="BH222" s="5" t="str">
        <f t="shared" si="14"/>
        <v/>
      </c>
      <c r="BI222" s="5" t="str">
        <f t="shared" si="15"/>
        <v/>
      </c>
      <c r="BJ222" s="5" t="str">
        <f t="shared" si="16"/>
        <v/>
      </c>
      <c r="BK222" s="5" t="str">
        <f t="shared" si="17"/>
        <v/>
      </c>
      <c r="BL222" s="5" t="str">
        <f t="shared" si="18"/>
        <v/>
      </c>
      <c r="BM222" s="5" t="str">
        <f t="shared" si="19"/>
        <v/>
      </c>
      <c r="BN222" s="5" t="str">
        <f t="shared" si="20"/>
        <v/>
      </c>
      <c r="BO222" s="5" t="str">
        <f t="shared" si="21"/>
        <v/>
      </c>
      <c r="BP222" s="5" t="str">
        <f t="shared" si="22"/>
        <v/>
      </c>
      <c r="BQ222" s="5" t="str">
        <f t="shared" si="23"/>
        <v/>
      </c>
      <c r="BR222" s="5" t="s">
        <v>868</v>
      </c>
    </row>
    <row r="223" spans="4:70" ht="36" customHeight="1">
      <c r="D223" s="166">
        <f t="shared" si="25"/>
        <v>53</v>
      </c>
      <c r="E223" s="167"/>
      <c r="F223" s="167"/>
      <c r="G223" s="168"/>
      <c r="H223" s="46" t="str">
        <f t="shared" ca="1" si="1"/>
        <v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sed -i '' 's#COLUMN_DATA_TYPE="date"#COLUMN_DATA_TYPE="string"#g' ${CONFIG_DIR}db_data_config.txt; export COLUMN_DATA_TYPE="string";sed -i '' 's#COLUMN_DATA_LENGTH="ss"#COLUMN_DATA_LENGTH="7"#g'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868</v>
      </c>
      <c r="T223" s="47" t="str">
        <f ca="1">SUBSTITUTE("clear; "&amp;AV223&amp;AX223&amp;AZ223&amp;BB223&amp;BD223&amp;BF223&amp;BH223&amp;BJ223&amp;BL223&amp;BN223&amp;BP223&amp;"sh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SUBSTITUTE(INDEX($H$182:$AQ$182, , MATCH($D223, $71:$71, 0)-7),"-","")</f>
        <v>正常</v>
      </c>
      <c r="AF223" s="117"/>
      <c r="AG223" s="118"/>
      <c r="AH223" s="171" t="s">
        <v>932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SUBSTITUTE(TEXT(INDEX($H$185:$AQ$185,1,$D223-36),"000000"),"-","")</f>
        <v>220001</v>
      </c>
      <c r="AV223" s="5" t="str">
        <f t="shared" si="2"/>
        <v/>
      </c>
      <c r="AW223" s="5" t="str">
        <f t="shared" si="3"/>
        <v/>
      </c>
      <c r="AX223" s="5" t="str">
        <f t="shared" si="4"/>
        <v>sed -i '' 's#COLUMN_DATA_TYPE="string"#COLUMN_DATA_TYPE="date"#g' ${CONFIG_DIR}db_data_config.txt; export COLUMN_DATA_TYPE="date";</v>
      </c>
      <c r="AY223" s="5" t="str">
        <f t="shared" si="5"/>
        <v>sed -i '' 's#COLUMN_DATA_TYPE="date"#COLUMN_DATA_TYPE="string"#g' ${CONFIG_DIR}db_data_config.txt; export COLUMN_DATA_TYPE="string";</v>
      </c>
      <c r="AZ223" s="5" t="str">
        <f t="shared" si="6"/>
        <v>sed -i '' 's#COLUMN_DATA_LENGTH="7"#COLUMN_DATA_LENGTH="ss"#g' ${CONFIG_DIR}db_data_config.txt; export COLUMN_DATA_LENGTH="ss";</v>
      </c>
      <c r="BA223" s="5" t="str">
        <f t="shared" si="7"/>
        <v>sed -i '' 's#COLUMN_DATA_LENGTH="ss"#COLUMN_DATA_LENGTH="7"#g' ${CONFIG_DIR}db_data_config.txt; export COLUMN_DATA_LENGTH="7";</v>
      </c>
      <c r="BB223" s="5" t="str">
        <f t="shared" si="8"/>
        <v/>
      </c>
      <c r="BC223" s="5" t="str">
        <f t="shared" si="9"/>
        <v/>
      </c>
      <c r="BD223" s="5" t="str">
        <f t="shared" si="10"/>
        <v/>
      </c>
      <c r="BE223" s="5" t="str">
        <f t="shared" si="11"/>
        <v/>
      </c>
      <c r="BF223" s="5" t="str">
        <f t="shared" si="12"/>
        <v/>
      </c>
      <c r="BG223" s="5" t="str">
        <f t="shared" si="13"/>
        <v/>
      </c>
      <c r="BH223" s="5" t="str">
        <f t="shared" si="14"/>
        <v/>
      </c>
      <c r="BI223" s="5" t="str">
        <f t="shared" si="15"/>
        <v/>
      </c>
      <c r="BJ223" s="5" t="str">
        <f t="shared" si="16"/>
        <v/>
      </c>
      <c r="BK223" s="5" t="str">
        <f t="shared" si="17"/>
        <v/>
      </c>
      <c r="BL223" s="5" t="str">
        <f t="shared" si="18"/>
        <v/>
      </c>
      <c r="BM223" s="5" t="str">
        <f t="shared" si="19"/>
        <v/>
      </c>
      <c r="BN223" s="5" t="str">
        <f t="shared" si="20"/>
        <v/>
      </c>
      <c r="BO223" s="5" t="str">
        <f t="shared" si="21"/>
        <v/>
      </c>
      <c r="BP223" s="5" t="str">
        <f t="shared" si="22"/>
        <v/>
      </c>
      <c r="BQ223" s="5" t="str">
        <f t="shared" si="23"/>
        <v/>
      </c>
      <c r="BR223" s="5" t="s">
        <v>868</v>
      </c>
    </row>
    <row r="224" spans="4:70" ht="36" customHeight="1">
      <c r="D224" s="166">
        <f t="shared" si="25"/>
        <v>54</v>
      </c>
      <c r="E224" s="167"/>
      <c r="F224" s="167"/>
      <c r="G224" s="168"/>
      <c r="H224" s="46" t="str">
        <f t="shared" ca="1" si="1"/>
        <v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sed -i '' 's#COLUMN_DATA_TYPE="date"#COLUMN_DATA_TYPE="string"#g' ${CONFIG_DIR}db_data_config.txt; export COLUMN_DATA_TYPE="string";sed -i '' 's#COLUMN_DATA_LENGTH="s"#COLUMN_DATA_LENGTH="7"#g'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868</v>
      </c>
      <c r="T224" s="47" t="str">
        <f ca="1">SUBSTITUTE("clear; "&amp;AV224&amp;AX224&amp;AZ224&amp;BB224&amp;BD224&amp;BF224&amp;BH224&amp;BJ224&amp;BL224&amp;BN224&amp;BP224&amp;"sh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SUBSTITUTE(INDEX($H$182:$AQ$182, , MATCH($D224, $71:$71, 0)-7),"-","")</f>
        <v>正常</v>
      </c>
      <c r="AF224" s="117"/>
      <c r="AG224" s="118"/>
      <c r="AH224" s="171" t="s">
        <v>931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SUBSTITUTE(TEXT(INDEX($H$185:$AQ$185,1,$D224-36),"000000"),"-","")</f>
        <v>220001</v>
      </c>
      <c r="AV224" s="5" t="str">
        <f t="shared" si="2"/>
        <v/>
      </c>
      <c r="AW224" s="5" t="str">
        <f t="shared" si="3"/>
        <v/>
      </c>
      <c r="AX224" s="5" t="str">
        <f t="shared" si="4"/>
        <v>sed -i '' 's#COLUMN_DATA_TYPE="string"#COLUMN_DATA_TYPE="date"#g' ${CONFIG_DIR}db_data_config.txt; export COLUMN_DATA_TYPE="date";</v>
      </c>
      <c r="AY224" s="5" t="str">
        <f t="shared" si="5"/>
        <v>sed -i '' 's#COLUMN_DATA_TYPE="date"#COLUMN_DATA_TYPE="string"#g' ${CONFIG_DIR}db_data_config.txt; export COLUMN_DATA_TYPE="string";</v>
      </c>
      <c r="AZ224" s="5" t="str">
        <f t="shared" si="6"/>
        <v>sed -i '' 's#COLUMN_DATA_LENGTH="7"#COLUMN_DATA_LENGTH="s"#g' ${CONFIG_DIR}db_data_config.txt; export COLUMN_DATA_LENGTH="s";</v>
      </c>
      <c r="BA224" s="5" t="str">
        <f t="shared" si="7"/>
        <v>sed -i '' 's#COLUMN_DATA_LENGTH="s"#COLUMN_DATA_LENGTH="7"#g' ${CONFIG_DIR}db_data_config.txt; export COLUMN_DATA_LENGTH="7";</v>
      </c>
      <c r="BB224" s="5" t="str">
        <f t="shared" si="8"/>
        <v/>
      </c>
      <c r="BC224" s="5" t="str">
        <f t="shared" si="9"/>
        <v/>
      </c>
      <c r="BD224" s="5" t="str">
        <f t="shared" si="10"/>
        <v/>
      </c>
      <c r="BE224" s="5" t="str">
        <f t="shared" si="11"/>
        <v/>
      </c>
      <c r="BF224" s="5" t="str">
        <f t="shared" si="12"/>
        <v/>
      </c>
      <c r="BG224" s="5" t="str">
        <f t="shared" si="13"/>
        <v/>
      </c>
      <c r="BH224" s="5" t="str">
        <f t="shared" si="14"/>
        <v/>
      </c>
      <c r="BI224" s="5" t="str">
        <f t="shared" si="15"/>
        <v/>
      </c>
      <c r="BJ224" s="5" t="str">
        <f t="shared" si="16"/>
        <v/>
      </c>
      <c r="BK224" s="5" t="str">
        <f t="shared" si="17"/>
        <v/>
      </c>
      <c r="BL224" s="5" t="str">
        <f t="shared" si="18"/>
        <v/>
      </c>
      <c r="BM224" s="5" t="str">
        <f t="shared" si="19"/>
        <v/>
      </c>
      <c r="BN224" s="5" t="str">
        <f t="shared" si="20"/>
        <v/>
      </c>
      <c r="BO224" s="5" t="str">
        <f t="shared" si="21"/>
        <v/>
      </c>
      <c r="BP224" s="5" t="str">
        <f t="shared" si="22"/>
        <v/>
      </c>
      <c r="BQ224" s="5" t="str">
        <f t="shared" si="23"/>
        <v/>
      </c>
      <c r="BR224" s="5" t="s">
        <v>868</v>
      </c>
    </row>
    <row r="225" spans="4:70" ht="36" customHeight="1">
      <c r="D225" s="166">
        <f t="shared" si="25"/>
        <v>55</v>
      </c>
      <c r="E225" s="167"/>
      <c r="F225" s="167"/>
      <c r="G225" s="168"/>
      <c r="H225" s="46" t="str">
        <f t="shared" ca="1" si="1"/>
        <v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sed -i '' 's#COLUMN_DATA_TYPE="date"#COLUMN_DATA_TYPE="string"#g' ${CONFIG_DIR}db_data_config.txt; export COLUMN_DATA_TYPE="string";sed -i '' 's#COLUMN_DATA_LENGTH="hhmmss"#COLUMN_DATA_LENGTH="7"#g'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868</v>
      </c>
      <c r="T225" s="47" t="str">
        <f ca="1">SUBSTITUTE("clear; "&amp;AV225&amp;AX225&amp;AZ225&amp;BB225&amp;BD225&amp;BF225&amp;BH225&amp;BJ225&amp;BL225&amp;BN225&amp;BP225&amp;"sh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SUBSTITUTE(INDEX($H$182:$AQ$182, , MATCH($D225, $71:$71, 0)-7),"-","")</f>
        <v>正常</v>
      </c>
      <c r="AF225" s="117"/>
      <c r="AG225" s="118"/>
      <c r="AH225" s="171" t="s">
        <v>949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SUBSTITUTE(TEXT(INDEX($H$185:$AQ$185,1,$D225-36),"000000"),"-","")</f>
        <v>220001</v>
      </c>
      <c r="AV225" s="5" t="str">
        <f t="shared" si="2"/>
        <v/>
      </c>
      <c r="AW225" s="5" t="str">
        <f t="shared" si="3"/>
        <v/>
      </c>
      <c r="AX225" s="5" t="str">
        <f t="shared" si="4"/>
        <v>sed -i '' 's#COLUMN_DATA_TYPE="string"#COLUMN_DATA_TYPE="date"#g' ${CONFIG_DIR}db_data_config.txt; export COLUMN_DATA_TYPE="date";</v>
      </c>
      <c r="AY225" s="5" t="str">
        <f t="shared" si="5"/>
        <v>sed -i '' 's#COLUMN_DATA_TYPE="date"#COLUMN_DATA_TYPE="string"#g' ${CONFIG_DIR}db_data_config.txt; export COLUMN_DATA_TYPE="string";</v>
      </c>
      <c r="AZ225" s="5" t="str">
        <f t="shared" si="6"/>
        <v>sed -i '' 's#COLUMN_DATA_LENGTH="7"#COLUMN_DATA_LENGTH="hhmmss"#g' ${CONFIG_DIR}db_data_config.txt; export COLUMN_DATA_LENGTH="hhmmss";</v>
      </c>
      <c r="BA225" s="5" t="str">
        <f t="shared" si="7"/>
        <v>sed -i '' 's#COLUMN_DATA_LENGTH="hhmmss"#COLUMN_DATA_LENGTH="7"#g' ${CONFIG_DIR}db_data_config.txt; export COLUMN_DATA_LENGTH="7";</v>
      </c>
      <c r="BB225" s="5" t="str">
        <f t="shared" si="8"/>
        <v/>
      </c>
      <c r="BC225" s="5" t="str">
        <f t="shared" si="9"/>
        <v/>
      </c>
      <c r="BD225" s="5" t="str">
        <f t="shared" si="10"/>
        <v/>
      </c>
      <c r="BE225" s="5" t="str">
        <f t="shared" si="11"/>
        <v/>
      </c>
      <c r="BF225" s="5" t="str">
        <f t="shared" si="12"/>
        <v/>
      </c>
      <c r="BG225" s="5" t="str">
        <f t="shared" si="13"/>
        <v/>
      </c>
      <c r="BH225" s="5" t="str">
        <f t="shared" si="14"/>
        <v/>
      </c>
      <c r="BI225" s="5" t="str">
        <f t="shared" si="15"/>
        <v/>
      </c>
      <c r="BJ225" s="5" t="str">
        <f t="shared" si="16"/>
        <v/>
      </c>
      <c r="BK225" s="5" t="str">
        <f t="shared" si="17"/>
        <v/>
      </c>
      <c r="BL225" s="5" t="str">
        <f t="shared" si="18"/>
        <v/>
      </c>
      <c r="BM225" s="5" t="str">
        <f t="shared" si="19"/>
        <v/>
      </c>
      <c r="BN225" s="5" t="str">
        <f t="shared" si="20"/>
        <v/>
      </c>
      <c r="BO225" s="5" t="str">
        <f t="shared" si="21"/>
        <v/>
      </c>
      <c r="BP225" s="5" t="str">
        <f t="shared" si="22"/>
        <v/>
      </c>
      <c r="BQ225" s="5" t="str">
        <f t="shared" si="23"/>
        <v/>
      </c>
      <c r="BR225" s="5" t="s">
        <v>868</v>
      </c>
    </row>
    <row r="226" spans="4:70" ht="36" customHeight="1">
      <c r="D226" s="166">
        <f t="shared" si="25"/>
        <v>56</v>
      </c>
      <c r="E226" s="167"/>
      <c r="F226" s="167"/>
      <c r="G226" s="168"/>
      <c r="H226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868</v>
      </c>
      <c r="T226" s="47" t="str">
        <f ca="1">SUBSTITUTE("clear; "&amp;AV226&amp;AX226&amp;AZ226&amp;BB226&amp;BD226&amp;BF226&amp;BH226&amp;BJ226&amp;BL226&amp;BN226&amp;BP226&amp;"sh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SUBSTITUTE(INDEX($H$182:$AQ$182, , MATCH($D226, $71:$71, 0)-7),"-","")</f>
        <v>正常</v>
      </c>
      <c r="AF226" s="117"/>
      <c r="AG226" s="118"/>
      <c r="AH226" s="171" t="s">
        <v>934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SUBSTITUTE(TEXT(INDEX($H$185:$AQ$185,1,$D226-36),"000000"),"-","")</f>
        <v>220001</v>
      </c>
      <c r="AV226" s="5" t="str">
        <f t="shared" si="2"/>
        <v/>
      </c>
      <c r="AW226" s="5" t="str">
        <f t="shared" si="3"/>
        <v/>
      </c>
      <c r="AX226" s="5" t="str">
        <f t="shared" si="4"/>
        <v>sed -i '' 's#COLUMN_DATA_TYPE="string"#COLUMN_DATA_TYPE="date"#g' ${CONFIG_DIR}db_data_config.txt; export COLUMN_DATA_TYPE="date";</v>
      </c>
      <c r="AY226" s="5" t="str">
        <f t="shared" si="5"/>
        <v>sed -i '' 's#COLUMN_DATA_TYPE="date"#COLUMN_DATA_TYPE="string"#g' ${CONFIG_DIR}db_data_config.txt; export COLUMN_DATA_TYPE="string";</v>
      </c>
      <c r="AZ226" s="5" t="str">
        <f t="shared" si="6"/>
        <v>sed -i '' 's#COLUMN_DATA_LENGTH="7"#COLUMN_DATA_LENGTH="YYYYMMDDhhmmss"#g' ${CONFIG_DIR}db_data_config.txt; export COLUMN_DATA_LENGTH="YYYYMMDDhhmmss";</v>
      </c>
      <c r="BA226" s="5" t="str">
        <f t="shared" si="7"/>
        <v>sed -i '' 's#COLUMN_DATA_LENGTH="YYYYMMDDhhmmss"#COLUMN_DATA_LENGTH="7"#g' ${CONFIG_DIR}db_data_config.txt; export COLUMN_DATA_LENGTH="7";</v>
      </c>
      <c r="BB226" s="5" t="str">
        <f t="shared" si="8"/>
        <v/>
      </c>
      <c r="BC226" s="5" t="str">
        <f t="shared" si="9"/>
        <v/>
      </c>
      <c r="BD226" s="5" t="str">
        <f t="shared" si="10"/>
        <v/>
      </c>
      <c r="BE226" s="5" t="str">
        <f t="shared" si="11"/>
        <v/>
      </c>
      <c r="BF226" s="5" t="str">
        <f t="shared" si="12"/>
        <v/>
      </c>
      <c r="BG226" s="5" t="str">
        <f t="shared" si="13"/>
        <v/>
      </c>
      <c r="BH226" s="5" t="str">
        <f t="shared" si="14"/>
        <v/>
      </c>
      <c r="BI226" s="5" t="str">
        <f t="shared" si="15"/>
        <v/>
      </c>
      <c r="BJ226" s="5" t="str">
        <f t="shared" si="16"/>
        <v/>
      </c>
      <c r="BK226" s="5" t="str">
        <f t="shared" si="17"/>
        <v/>
      </c>
      <c r="BL226" s="5" t="str">
        <f t="shared" si="18"/>
        <v/>
      </c>
      <c r="BM226" s="5" t="str">
        <f t="shared" si="19"/>
        <v/>
      </c>
      <c r="BN226" s="5" t="str">
        <f t="shared" si="20"/>
        <v/>
      </c>
      <c r="BO226" s="5" t="str">
        <f t="shared" si="21"/>
        <v/>
      </c>
      <c r="BP226" s="5" t="str">
        <f t="shared" si="22"/>
        <v/>
      </c>
      <c r="BQ226" s="5" t="str">
        <f t="shared" si="23"/>
        <v/>
      </c>
      <c r="BR226" s="5" t="s">
        <v>868</v>
      </c>
    </row>
    <row r="227" spans="4:70" ht="72" customHeight="1">
      <c r="D227" s="166">
        <f t="shared" si="25"/>
        <v>57</v>
      </c>
      <c r="E227" s="167"/>
      <c r="F227" s="167"/>
      <c r="G227" s="168"/>
      <c r="H227" s="46" t="str">
        <f t="shared" ca="1" si="1"/>
        <v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sed -i '' 's#COLUMN_DATA_TYPE="date"#COLUMN_DATA_TYPE="string"#g' ${CONFIG_DIR}db_data_config.txt; export COLUMN_DATA_TYPE="string";sed -i '' 's#COLUMN_DATA_LENGTH="None"#COLUMN_DATA_LENGTH="7"#g' ${CONFIG_DIR}db_data_config.txt; export COLUMN_DATA_LENGTH="7";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868</v>
      </c>
      <c r="T227" s="47" t="str">
        <f ca="1">SUBSTITUTE("clear; "&amp;AV227&amp;AX227&amp;AZ227&amp;BB227&amp;BD227&amp;BF227&amp;BH227&amp;BJ227&amp;BL227&amp;BN227&amp;BP227&amp;"sh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SUBSTITUTE(INDEX($H$182:$AQ$182, , MATCH($D227, $71:$71, 0)-7),"-","")</f>
        <v>異常</v>
      </c>
      <c r="AF227" s="117"/>
      <c r="AG227" s="118"/>
      <c r="AH227" s="171" t="s">
        <v>935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SUBSTITUTE(TEXT(INDEX($H$185:$AQ$185,1,$D227-36),"000000"),"-","")</f>
        <v>220129</v>
      </c>
      <c r="AV227" s="5" t="str">
        <f t="shared" si="2"/>
        <v/>
      </c>
      <c r="AW227" s="5" t="str">
        <f t="shared" si="3"/>
        <v/>
      </c>
      <c r="AX227" s="5" t="str">
        <f t="shared" si="4"/>
        <v>sed -i '' 's#COLUMN_DATA_TYPE="string"#COLUMN_DATA_TYPE="date"#g' ${CONFIG_DIR}db_data_config.txt; export COLUMN_DATA_TYPE="date";</v>
      </c>
      <c r="AY227" s="5" t="str">
        <f t="shared" si="5"/>
        <v>sed -i '' 's#COLUMN_DATA_TYPE="date"#COLUMN_DATA_TYPE="string"#g' ${CONFIG_DIR}db_data_config.txt; export COLUMN_DATA_TYPE="string";</v>
      </c>
      <c r="AZ227" s="5" t="str">
        <f t="shared" si="6"/>
        <v>sed -i '' 's#COLUMN_DATA_LENGTH="7"#COLUMN_DATA_LENGTH="None"#g' ${CONFIG_DIR}db_data_config.txt; export COLUMN_DATA_LENGTH="None";</v>
      </c>
      <c r="BA227" s="5" t="str">
        <f t="shared" si="7"/>
        <v>sed -i '' 's#COLUMN_DATA_LENGTH="None"#COLUMN_DATA_LENGTH="7"#g' ${CONFIG_DIR}db_data_config.txt; export COLUMN_DATA_LENGTH="7";</v>
      </c>
      <c r="BB227" s="5" t="str">
        <f t="shared" si="8"/>
        <v/>
      </c>
      <c r="BC227" s="5" t="str">
        <f t="shared" si="9"/>
        <v/>
      </c>
      <c r="BD227" s="5" t="str">
        <f t="shared" si="10"/>
        <v/>
      </c>
      <c r="BE227" s="5" t="str">
        <f t="shared" si="11"/>
        <v/>
      </c>
      <c r="BF227" s="5" t="str">
        <f t="shared" si="12"/>
        <v/>
      </c>
      <c r="BG227" s="5" t="str">
        <f t="shared" si="13"/>
        <v/>
      </c>
      <c r="BH227" s="5" t="str">
        <f t="shared" si="14"/>
        <v/>
      </c>
      <c r="BI227" s="5" t="str">
        <f t="shared" si="15"/>
        <v/>
      </c>
      <c r="BJ227" s="5" t="str">
        <f t="shared" si="16"/>
        <v/>
      </c>
      <c r="BK227" s="5" t="str">
        <f t="shared" si="17"/>
        <v/>
      </c>
      <c r="BL227" s="5" t="str">
        <f t="shared" si="18"/>
        <v/>
      </c>
      <c r="BM227" s="5" t="str">
        <f t="shared" si="19"/>
        <v/>
      </c>
      <c r="BN227" s="5" t="str">
        <f t="shared" si="20"/>
        <v/>
      </c>
      <c r="BO227" s="5" t="str">
        <f t="shared" si="21"/>
        <v/>
      </c>
      <c r="BP227" s="5" t="str">
        <f t="shared" si="22"/>
        <v/>
      </c>
      <c r="BQ227" s="5" t="str">
        <f t="shared" si="23"/>
        <v/>
      </c>
      <c r="BR227" s="5" t="s">
        <v>868</v>
      </c>
    </row>
    <row r="228" spans="4:70" ht="18" customHeight="1">
      <c r="D228" s="166">
        <f t="shared" si="25"/>
        <v>58</v>
      </c>
      <c r="E228" s="167"/>
      <c r="F228" s="167"/>
      <c r="G228" s="168"/>
      <c r="H228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's#DATE_SEPARATOR=""#DATE_SEPARATOR="/"#g' ${CONFIG_DIR}db_data_config.txt; export DATE_SEPARATOR="/";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868</v>
      </c>
      <c r="T228" s="47" t="str">
        <f ca="1">SUBSTITUTE("clear; "&amp;AV228&amp;AX228&amp;AZ228&amp;BB228&amp;BD228&amp;BF228&amp;BH228&amp;BJ228&amp;BL228&amp;BN228&amp;BP228&amp;"sh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SUBSTITUTE(INDEX($H$182:$AQ$182, , MATCH($D228, $71:$71, 0)-7),"-","")</f>
        <v>正常</v>
      </c>
      <c r="AF228" s="117"/>
      <c r="AG228" s="118"/>
      <c r="AH228" s="171" t="s">
        <v>936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SUBSTITUTE(TEXT(INDEX($H$185:$AQ$185,1,$D228-36),"000000"),"-","")</f>
        <v>220001</v>
      </c>
      <c r="AV228" s="5" t="str">
        <f t="shared" si="2"/>
        <v/>
      </c>
      <c r="AW228" s="5" t="str">
        <f t="shared" si="3"/>
        <v/>
      </c>
      <c r="AX228" s="5" t="str">
        <f t="shared" si="4"/>
        <v>sed -i '' 's#COLUMN_DATA_TYPE="string"#COLUMN_DATA_TYPE="date"#g' ${CONFIG_DIR}db_data_config.txt; export COLUMN_DATA_TYPE="date";</v>
      </c>
      <c r="AY228" s="5" t="str">
        <f t="shared" si="5"/>
        <v>sed -i '' 's#COLUMN_DATA_TYPE="date"#COLUMN_DATA_TYPE="string"#g' ${CONFIG_DIR}db_data_config.txt; export COLUMN_DATA_TYPE="string";</v>
      </c>
      <c r="AZ228" s="5" t="str">
        <f t="shared" si="6"/>
        <v>sed -i '' 's#COLUMN_DATA_LENGTH="7"#COLUMN_DATA_LENGTH="YYYYMMDDhhmmss"#g' ${CONFIG_DIR}db_data_config.txt; export COLUMN_DATA_LENGTH="YYYYMMDDhhmmss";</v>
      </c>
      <c r="BA228" s="5" t="str">
        <f t="shared" si="7"/>
        <v>sed -i '' 's#COLUMN_DATA_LENGTH="YYYYMMDDhhmmss"#COLUMN_DATA_LENGTH="7"#g' ${CONFIG_DIR}db_data_config.txt; export COLUMN_DATA_LENGTH="7";</v>
      </c>
      <c r="BB228" s="5" t="str">
        <f t="shared" si="8"/>
        <v/>
      </c>
      <c r="BC228" s="5" t="str">
        <f t="shared" si="9"/>
        <v/>
      </c>
      <c r="BD228" s="5" t="str">
        <f t="shared" si="10"/>
        <v/>
      </c>
      <c r="BE228" s="5" t="str">
        <f t="shared" si="11"/>
        <v/>
      </c>
      <c r="BF228" s="5" t="str">
        <f t="shared" si="12"/>
        <v>sed -i '' 's#DATE_SEPARATOR="/"#DATE_SEPARATOR="なし"#g' ${CONFIG_DIR}db_data_config.txt; export DATE_SEPARATOR="なし";</v>
      </c>
      <c r="BG228" s="5" t="str">
        <f t="shared" si="13"/>
        <v>sed -i '' 's#DATE_SEPARATOR="なし"#DATE_SEPARATOR="/"#g' ${CONFIG_DIR}db_data_config.txt; export DATE_SEPARATOR="/";</v>
      </c>
      <c r="BH228" s="5" t="str">
        <f t="shared" si="14"/>
        <v/>
      </c>
      <c r="BI228" s="5" t="str">
        <f t="shared" si="15"/>
        <v/>
      </c>
      <c r="BJ228" s="5" t="str">
        <f t="shared" si="16"/>
        <v/>
      </c>
      <c r="BK228" s="5" t="str">
        <f t="shared" si="17"/>
        <v/>
      </c>
      <c r="BL228" s="5" t="str">
        <f t="shared" si="18"/>
        <v/>
      </c>
      <c r="BM228" s="5" t="str">
        <f t="shared" si="19"/>
        <v/>
      </c>
      <c r="BN228" s="5" t="str">
        <f t="shared" si="20"/>
        <v/>
      </c>
      <c r="BO228" s="5" t="str">
        <f t="shared" si="21"/>
        <v/>
      </c>
      <c r="BP228" s="5" t="str">
        <f t="shared" si="22"/>
        <v/>
      </c>
      <c r="BQ228" s="5" t="str">
        <f t="shared" si="23"/>
        <v/>
      </c>
      <c r="BR228" s="5" t="s">
        <v>868</v>
      </c>
    </row>
    <row r="229" spans="4:70" ht="18" customHeight="1">
      <c r="D229" s="166">
        <f t="shared" si="25"/>
        <v>59</v>
      </c>
      <c r="E229" s="167"/>
      <c r="F229" s="167"/>
      <c r="G229" s="168"/>
      <c r="H229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's#DATE_SEPARATOR="-"#DATE_SEPARATOR="/"#g' ${CONFIG_DIR}db_data_config.txt; export DATE_SEPARATOR="/";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868</v>
      </c>
      <c r="T229" s="47" t="str">
        <f ca="1">SUBSTITUTE("clear; "&amp;AV229&amp;AX229&amp;AZ229&amp;BB229&amp;BD229&amp;BF229&amp;BH229&amp;BJ229&amp;BL229&amp;BN229&amp;BP229&amp;"sh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SUBSTITUTE(INDEX($H$182:$AQ$182, , MATCH($D229, $71:$71, 0)-7),"-","")</f>
        <v>正常</v>
      </c>
      <c r="AF229" s="117"/>
      <c r="AG229" s="118"/>
      <c r="AH229" s="171" t="s">
        <v>937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SUBSTITUTE(TEXT(INDEX($H$185:$AQ$185,1,$D229-36),"000000"),"-","")</f>
        <v>220001</v>
      </c>
      <c r="AV229" s="5" t="str">
        <f t="shared" si="2"/>
        <v/>
      </c>
      <c r="AW229" s="5" t="str">
        <f t="shared" si="3"/>
        <v/>
      </c>
      <c r="AX229" s="5" t="str">
        <f t="shared" si="4"/>
        <v>sed -i '' 's#COLUMN_DATA_TYPE="string"#COLUMN_DATA_TYPE="date"#g' ${CONFIG_DIR}db_data_config.txt; export COLUMN_DATA_TYPE="date";</v>
      </c>
      <c r="AY229" s="5" t="str">
        <f t="shared" si="5"/>
        <v>sed -i '' 's#COLUMN_DATA_TYPE="date"#COLUMN_DATA_TYPE="string"#g' ${CONFIG_DIR}db_data_config.txt; export COLUMN_DATA_TYPE="string";</v>
      </c>
      <c r="AZ229" s="5" t="str">
        <f t="shared" si="6"/>
        <v>sed -i '' 's#COLUMN_DATA_LENGTH="7"#COLUMN_DATA_LENGTH="YYYYMMDDhhmmss"#g' ${CONFIG_DIR}db_data_config.txt; export COLUMN_DATA_LENGTH="YYYYMMDDhhmmss";</v>
      </c>
      <c r="BA229" s="5" t="str">
        <f t="shared" si="7"/>
        <v>sed -i '' 's#COLUMN_DATA_LENGTH="YYYYMMDDhhmmss"#COLUMN_DATA_LENGTH="7"#g' ${CONFIG_DIR}db_data_config.txt; export COLUMN_DATA_LENGTH="7";</v>
      </c>
      <c r="BB229" s="5" t="str">
        <f t="shared" si="8"/>
        <v/>
      </c>
      <c r="BC229" s="5" t="str">
        <f t="shared" si="9"/>
        <v/>
      </c>
      <c r="BD229" s="5" t="str">
        <f t="shared" si="10"/>
        <v/>
      </c>
      <c r="BE229" s="5" t="str">
        <f t="shared" si="11"/>
        <v/>
      </c>
      <c r="BF229" s="5" t="str">
        <f t="shared" si="12"/>
        <v>sed -i '' 's#DATE_SEPARATOR="/"#DATE_SEPARATOR="-"#g' ${CONFIG_DIR}db_data_config.txt; export DATE_SEPARATOR="-";</v>
      </c>
      <c r="BG229" s="5" t="str">
        <f t="shared" si="13"/>
        <v>sed -i '' 's#DATE_SEPARATOR="-"#DATE_SEPARATOR="/"#g' ${CONFIG_DIR}db_data_config.txt; export DATE_SEPARATOR="/";</v>
      </c>
      <c r="BH229" s="5" t="str">
        <f t="shared" si="14"/>
        <v/>
      </c>
      <c r="BI229" s="5" t="str">
        <f t="shared" si="15"/>
        <v/>
      </c>
      <c r="BJ229" s="5" t="str">
        <f t="shared" si="16"/>
        <v/>
      </c>
      <c r="BK229" s="5" t="str">
        <f t="shared" si="17"/>
        <v/>
      </c>
      <c r="BL229" s="5" t="str">
        <f t="shared" si="18"/>
        <v/>
      </c>
      <c r="BM229" s="5" t="str">
        <f t="shared" si="19"/>
        <v/>
      </c>
      <c r="BN229" s="5" t="str">
        <f t="shared" si="20"/>
        <v/>
      </c>
      <c r="BO229" s="5" t="str">
        <f t="shared" si="21"/>
        <v/>
      </c>
      <c r="BP229" s="5" t="str">
        <f t="shared" si="22"/>
        <v/>
      </c>
      <c r="BQ229" s="5" t="str">
        <f t="shared" si="23"/>
        <v/>
      </c>
      <c r="BR229" s="5" t="s">
        <v>868</v>
      </c>
    </row>
    <row r="230" spans="4:70" ht="18" customHeight="1">
      <c r="D230" s="166">
        <f t="shared" si="25"/>
        <v>60</v>
      </c>
      <c r="E230" s="167"/>
      <c r="F230" s="167"/>
      <c r="G230" s="168"/>
      <c r="H230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's#DATE_SEPARATOR="None"#DATE_SEPARATOR="/"#g' ${CONFIG_DIR}db_data_config.txt; export DATE_SEPARATOR="/";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868</v>
      </c>
      <c r="T230" s="47" t="str">
        <f ca="1">SUBSTITUTE("clear; "&amp;AV230&amp;AX230&amp;AZ230&amp;BB230&amp;BD230&amp;BF230&amp;BH230&amp;BJ230&amp;BL230&amp;BN230&amp;BP230&amp;"sh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SUBSTITUTE(INDEX($H$182:$AQ$182, , MATCH($D230, $71:$71, 0)-7),"-","")</f>
        <v>異常</v>
      </c>
      <c r="AF230" s="117"/>
      <c r="AG230" s="118"/>
      <c r="AH230" s="171" t="s">
        <v>938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SUBSTITUTE(TEXT(INDEX($H$185:$AQ$185,1,$D230-36),"000000"),"-","")</f>
        <v>220131</v>
      </c>
      <c r="AV230" s="5" t="str">
        <f t="shared" si="2"/>
        <v/>
      </c>
      <c r="AW230" s="5" t="str">
        <f t="shared" si="3"/>
        <v/>
      </c>
      <c r="AX230" s="5" t="str">
        <f t="shared" si="4"/>
        <v>sed -i '' 's#COLUMN_DATA_TYPE="string"#COLUMN_DATA_TYPE="date"#g' ${CONFIG_DIR}db_data_config.txt; export COLUMN_DATA_TYPE="date";</v>
      </c>
      <c r="AY230" s="5" t="str">
        <f t="shared" si="5"/>
        <v>sed -i '' 's#COLUMN_DATA_TYPE="date"#COLUMN_DATA_TYPE="string"#g' ${CONFIG_DIR}db_data_config.txt; export COLUMN_DATA_TYPE="string";</v>
      </c>
      <c r="AZ230" s="5" t="str">
        <f t="shared" si="6"/>
        <v>sed -i '' 's#COLUMN_DATA_LENGTH="7"#COLUMN_DATA_LENGTH="YYYYMMDDhhmmss"#g' ${CONFIG_DIR}db_data_config.txt; export COLUMN_DATA_LENGTH="YYYYMMDDhhmmss";</v>
      </c>
      <c r="BA230" s="5" t="str">
        <f t="shared" si="7"/>
        <v>sed -i '' 's#COLUMN_DATA_LENGTH="YYYYMMDDhhmmss"#COLUMN_DATA_LENGTH="7"#g' ${CONFIG_DIR}db_data_config.txt; export COLUMN_DATA_LENGTH="7";</v>
      </c>
      <c r="BB230" s="5" t="str">
        <f t="shared" si="8"/>
        <v/>
      </c>
      <c r="BC230" s="5" t="str">
        <f t="shared" si="9"/>
        <v/>
      </c>
      <c r="BD230" s="5" t="str">
        <f t="shared" si="10"/>
        <v/>
      </c>
      <c r="BE230" s="5" t="str">
        <f t="shared" si="11"/>
        <v/>
      </c>
      <c r="BF230" s="5" t="str">
        <f t="shared" si="12"/>
        <v>sed -i '' 's#DATE_SEPARATOR="/"#DATE_SEPARATOR="None"#g' ${CONFIG_DIR}db_data_config.txt; export DATE_SEPARATOR="None";</v>
      </c>
      <c r="BG230" s="5" t="str">
        <f t="shared" si="13"/>
        <v>sed -i '' 's#DATE_SEPARATOR="None"#DATE_SEPARATOR="/"#g' ${CONFIG_DIR}db_data_config.txt; export DATE_SEPARATOR="/";</v>
      </c>
      <c r="BH230" s="5" t="str">
        <f t="shared" si="14"/>
        <v/>
      </c>
      <c r="BI230" s="5" t="str">
        <f t="shared" si="15"/>
        <v/>
      </c>
      <c r="BJ230" s="5" t="str">
        <f t="shared" si="16"/>
        <v/>
      </c>
      <c r="BK230" s="5" t="str">
        <f t="shared" si="17"/>
        <v/>
      </c>
      <c r="BL230" s="5" t="str">
        <f t="shared" si="18"/>
        <v/>
      </c>
      <c r="BM230" s="5" t="str">
        <f t="shared" si="19"/>
        <v/>
      </c>
      <c r="BN230" s="5" t="str">
        <f t="shared" si="20"/>
        <v/>
      </c>
      <c r="BO230" s="5" t="str">
        <f t="shared" si="21"/>
        <v/>
      </c>
      <c r="BP230" s="5" t="str">
        <f t="shared" si="22"/>
        <v/>
      </c>
      <c r="BQ230" s="5" t="str">
        <f t="shared" si="23"/>
        <v/>
      </c>
      <c r="BR230" s="5" t="s">
        <v>868</v>
      </c>
    </row>
    <row r="231" spans="4:70" ht="18" customHeight="1">
      <c r="D231" s="166">
        <f t="shared" si="25"/>
        <v>61</v>
      </c>
      <c r="E231" s="167"/>
      <c r="F231" s="167"/>
      <c r="G231" s="168"/>
      <c r="H231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's#TIME_SEPARATOR=""#TIME_SEPARATOR=":"#g' ${CONFIG_DIR}db_data_config.txt; export TIME_SEPARATOR=":";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868</v>
      </c>
      <c r="T231" s="47" t="str">
        <f ca="1">SUBSTITUTE("clear; "&amp;AV231&amp;AX231&amp;AZ231&amp;BB231&amp;BD231&amp;BF231&amp;BH231&amp;BJ231&amp;BL231&amp;BN231&amp;BP231&amp;"sh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SUBSTITUTE(INDEX($H$182:$AQ$182, , MATCH($D231, $71:$71, 0)-7),"-","")</f>
        <v>正常</v>
      </c>
      <c r="AF231" s="117"/>
      <c r="AG231" s="118"/>
      <c r="AH231" s="171" t="s">
        <v>940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SUBSTITUTE(TEXT(INDEX($H$185:$AQ$185,1,$D231-36),"000000"),"-","")</f>
        <v>220001</v>
      </c>
      <c r="AV231" s="5" t="str">
        <f t="shared" si="2"/>
        <v/>
      </c>
      <c r="AW231" s="5" t="str">
        <f t="shared" si="3"/>
        <v/>
      </c>
      <c r="AX231" s="5" t="str">
        <f t="shared" si="4"/>
        <v>sed -i '' 's#COLUMN_DATA_TYPE="string"#COLUMN_DATA_TYPE="date"#g' ${CONFIG_DIR}db_data_config.txt; export COLUMN_DATA_TYPE="date";</v>
      </c>
      <c r="AY231" s="5" t="str">
        <f t="shared" si="5"/>
        <v>sed -i '' 's#COLUMN_DATA_TYPE="date"#COLUMN_DATA_TYPE="string"#g' ${CONFIG_DIR}db_data_config.txt; export COLUMN_DATA_TYPE="string";</v>
      </c>
      <c r="AZ231" s="5" t="str">
        <f t="shared" si="6"/>
        <v>sed -i '' 's#COLUMN_DATA_LENGTH="7"#COLUMN_DATA_LENGTH="YYYYMMDDhhmmss"#g' ${CONFIG_DIR}db_data_config.txt; export COLUMN_DATA_LENGTH="YYYYMMDDhhmmss";</v>
      </c>
      <c r="BA231" s="5" t="str">
        <f t="shared" si="7"/>
        <v>sed -i '' 's#COLUMN_DATA_LENGTH="YYYYMMDDhhmmss"#COLUMN_DATA_LENGTH="7"#g' ${CONFIG_DIR}db_data_config.txt; export COLUMN_DATA_LENGTH="7";</v>
      </c>
      <c r="BB231" s="5" t="str">
        <f t="shared" si="8"/>
        <v/>
      </c>
      <c r="BC231" s="5" t="str">
        <f t="shared" si="9"/>
        <v/>
      </c>
      <c r="BD231" s="5" t="str">
        <f t="shared" si="10"/>
        <v/>
      </c>
      <c r="BE231" s="5" t="str">
        <f t="shared" si="11"/>
        <v/>
      </c>
      <c r="BF231" s="5" t="str">
        <f t="shared" si="12"/>
        <v/>
      </c>
      <c r="BG231" s="5" t="str">
        <f t="shared" si="13"/>
        <v/>
      </c>
      <c r="BH231" s="5" t="str">
        <f t="shared" si="14"/>
        <v>sed -i '' 's#TIME_SEPARATOR=":"#TIME_SEPARATOR="なし"#g' ${CONFIG_DIR}db_data_config.txt; export TIME_SEPARATOR="なし";</v>
      </c>
      <c r="BI231" s="5" t="str">
        <f t="shared" si="15"/>
        <v>sed -i '' 's#TIME_SEPARATOR="なし"#TIME_SEPARATOR=":"#g' ${CONFIG_DIR}db_data_config.txt; export TIME_SEPARATOR=":";</v>
      </c>
      <c r="BJ231" s="5" t="str">
        <f t="shared" si="16"/>
        <v/>
      </c>
      <c r="BK231" s="5" t="str">
        <f t="shared" si="17"/>
        <v/>
      </c>
      <c r="BL231" s="5" t="str">
        <f t="shared" si="18"/>
        <v/>
      </c>
      <c r="BM231" s="5" t="str">
        <f t="shared" si="19"/>
        <v/>
      </c>
      <c r="BN231" s="5" t="str">
        <f t="shared" si="20"/>
        <v/>
      </c>
      <c r="BO231" s="5" t="str">
        <f t="shared" si="21"/>
        <v/>
      </c>
      <c r="BP231" s="5" t="str">
        <f t="shared" si="22"/>
        <v/>
      </c>
      <c r="BQ231" s="5" t="str">
        <f t="shared" si="23"/>
        <v/>
      </c>
      <c r="BR231" s="5" t="s">
        <v>868</v>
      </c>
    </row>
    <row r="232" spans="4:70" ht="18" customHeight="1">
      <c r="D232" s="166">
        <f t="shared" si="25"/>
        <v>62</v>
      </c>
      <c r="E232" s="167"/>
      <c r="F232" s="167"/>
      <c r="G232" s="168"/>
      <c r="H232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's#TIME_SEPARATOR="None"#TIME_SEPARATOR=":"#g' ${CONFIG_DIR}db_data_config.txt; export TIME_SEPARATOR=":";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 t="s">
        <v>868</v>
      </c>
      <c r="T232" s="47" t="str">
        <f ca="1">SUBSTITUTE("clear; "&amp;AV232&amp;AX232&amp;AZ232&amp;BB232&amp;BD232&amp;BF232&amp;BH232&amp;BJ232&amp;BL232&amp;BN232&amp;BP232&amp;"sh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</v>
      </c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SUBSTITUTE(INDEX($H$182:$AQ$182, , MATCH($D232, $71:$71, 0)-7),"-","")</f>
        <v>異常</v>
      </c>
      <c r="AF232" s="117"/>
      <c r="AG232" s="118"/>
      <c r="AH232" s="171" t="s">
        <v>939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SUBSTITUTE(TEXT(INDEX($H$185:$AQ$185,1,$D232-36),"000000"),"-","")</f>
        <v>220132</v>
      </c>
      <c r="AV232" s="5" t="str">
        <f t="shared" si="2"/>
        <v/>
      </c>
      <c r="AW232" s="5" t="str">
        <f t="shared" si="3"/>
        <v/>
      </c>
      <c r="AX232" s="5" t="str">
        <f t="shared" si="4"/>
        <v>sed -i '' 's#COLUMN_DATA_TYPE="string"#COLUMN_DATA_TYPE="date"#g' ${CONFIG_DIR}db_data_config.txt; export COLUMN_DATA_TYPE="date";</v>
      </c>
      <c r="AY232" s="5" t="str">
        <f t="shared" si="5"/>
        <v>sed -i '' 's#COLUMN_DATA_TYPE="date"#COLUMN_DATA_TYPE="string"#g' ${CONFIG_DIR}db_data_config.txt; export COLUMN_DATA_TYPE="string";</v>
      </c>
      <c r="AZ232" s="5" t="str">
        <f t="shared" si="6"/>
        <v>sed -i '' 's#COLUMN_DATA_LENGTH="7"#COLUMN_DATA_LENGTH="YYYYMMDDhhmmss"#g' ${CONFIG_DIR}db_data_config.txt; export COLUMN_DATA_LENGTH="YYYYMMDDhhmmss";</v>
      </c>
      <c r="BA232" s="5" t="str">
        <f t="shared" si="7"/>
        <v>sed -i '' 's#COLUMN_DATA_LENGTH="YYYYMMDDhhmmss"#COLUMN_DATA_LENGTH="7"#g' ${CONFIG_DIR}db_data_config.txt; export COLUMN_DATA_LENGTH="7";</v>
      </c>
      <c r="BB232" s="5" t="str">
        <f t="shared" si="8"/>
        <v/>
      </c>
      <c r="BC232" s="5" t="str">
        <f t="shared" si="9"/>
        <v/>
      </c>
      <c r="BD232" s="5" t="str">
        <f t="shared" si="10"/>
        <v/>
      </c>
      <c r="BE232" s="5" t="str">
        <f t="shared" si="11"/>
        <v/>
      </c>
      <c r="BF232" s="5" t="str">
        <f t="shared" si="12"/>
        <v/>
      </c>
      <c r="BG232" s="5" t="str">
        <f t="shared" si="13"/>
        <v/>
      </c>
      <c r="BH232" s="5" t="str">
        <f t="shared" si="14"/>
        <v>sed -i '' 's#TIME_SEPARATOR=":"#TIME_SEPARATOR="None"#g' ${CONFIG_DIR}db_data_config.txt; export TIME_SEPARATOR="None";</v>
      </c>
      <c r="BI232" s="5" t="str">
        <f t="shared" si="15"/>
        <v>sed -i '' 's#TIME_SEPARATOR="None"#TIME_SEPARATOR=":"#g' ${CONFIG_DIR}db_data_config.txt; export TIME_SEPARATOR=":";</v>
      </c>
      <c r="BJ232" s="5" t="str">
        <f t="shared" si="16"/>
        <v/>
      </c>
      <c r="BK232" s="5" t="str">
        <f t="shared" si="17"/>
        <v/>
      </c>
      <c r="BL232" s="5" t="str">
        <f t="shared" si="18"/>
        <v/>
      </c>
      <c r="BM232" s="5" t="str">
        <f t="shared" si="19"/>
        <v/>
      </c>
      <c r="BN232" s="5" t="str">
        <f t="shared" si="20"/>
        <v/>
      </c>
      <c r="BO232" s="5" t="str">
        <f t="shared" si="21"/>
        <v/>
      </c>
      <c r="BP232" s="5" t="str">
        <f t="shared" si="22"/>
        <v/>
      </c>
      <c r="BQ232" s="5" t="str">
        <f t="shared" si="23"/>
        <v/>
      </c>
      <c r="BR232" s="5" t="s">
        <v>868</v>
      </c>
    </row>
    <row r="233" spans="4:70" ht="18" customHeight="1">
      <c r="D233" s="166">
        <f t="shared" si="25"/>
        <v>63</v>
      </c>
      <c r="E233" s="167"/>
      <c r="F233" s="167"/>
      <c r="G233" s="168"/>
      <c r="H233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's#SEPARATOR_DATE_TIME=""#SEPARATOR_DATE_TIME="SPACE"#g' ${CONFIG_DIR}db_data_config.txt; export SEPARATOR_DATE_TIME="SPACE";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 t="s">
        <v>868</v>
      </c>
      <c r="T233" s="47" t="str">
        <f ca="1">SUBSTITUTE("clear; "&amp;AV233&amp;AX233&amp;AZ233&amp;BB233&amp;BD233&amp;BF233&amp;BH233&amp;BJ233&amp;BL233&amp;BN233&amp;BP233&amp;"sh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</v>
      </c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SUBSTITUTE(INDEX($H$182:$AQ$182, , MATCH($D233, $71:$71, 0)-7),"-","")</f>
        <v>正常</v>
      </c>
      <c r="AF233" s="117"/>
      <c r="AG233" s="118"/>
      <c r="AH233" s="171" t="s">
        <v>942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SUBSTITUTE(TEXT(INDEX($H$185:$AQ$185,1,$D233-36),"000000"),"-","")</f>
        <v>220001</v>
      </c>
      <c r="AV233" s="5" t="str">
        <f t="shared" si="2"/>
        <v/>
      </c>
      <c r="AW233" s="5" t="str">
        <f t="shared" si="3"/>
        <v/>
      </c>
      <c r="AX233" s="5" t="str">
        <f t="shared" si="4"/>
        <v>sed -i '' 's#COLUMN_DATA_TYPE="string"#COLUMN_DATA_TYPE="date"#g' ${CONFIG_DIR}db_data_config.txt; export COLUMN_DATA_TYPE="date";</v>
      </c>
      <c r="AY233" s="5" t="str">
        <f t="shared" si="5"/>
        <v>sed -i '' 's#COLUMN_DATA_TYPE="date"#COLUMN_DATA_TYPE="string"#g' ${CONFIG_DIR}db_data_config.txt; export COLUMN_DATA_TYPE="string";</v>
      </c>
      <c r="AZ233" s="5" t="str">
        <f t="shared" si="6"/>
        <v>sed -i '' 's#COLUMN_DATA_LENGTH="7"#COLUMN_DATA_LENGTH="YYYYMMDDhhmmss"#g' ${CONFIG_DIR}db_data_config.txt; export COLUMN_DATA_LENGTH="YYYYMMDDhhmmss";</v>
      </c>
      <c r="BA233" s="5" t="str">
        <f t="shared" si="7"/>
        <v>sed -i '' 's#COLUMN_DATA_LENGTH="YYYYMMDDhhmmss"#COLUMN_DATA_LENGTH="7"#g' ${CONFIG_DIR}db_data_config.txt; export COLUMN_DATA_LENGTH="7";</v>
      </c>
      <c r="BB233" s="5" t="str">
        <f t="shared" si="8"/>
        <v/>
      </c>
      <c r="BC233" s="5" t="str">
        <f t="shared" si="9"/>
        <v/>
      </c>
      <c r="BD233" s="5" t="str">
        <f t="shared" si="10"/>
        <v/>
      </c>
      <c r="BE233" s="5" t="str">
        <f t="shared" si="11"/>
        <v/>
      </c>
      <c r="BF233" s="5" t="str">
        <f t="shared" si="12"/>
        <v/>
      </c>
      <c r="BG233" s="5" t="str">
        <f t="shared" si="13"/>
        <v/>
      </c>
      <c r="BH233" s="5" t="str">
        <f t="shared" si="14"/>
        <v/>
      </c>
      <c r="BI233" s="5" t="str">
        <f t="shared" si="15"/>
        <v/>
      </c>
      <c r="BJ233" s="5" t="str">
        <f t="shared" si="16"/>
        <v>sed -i '' 's#SEPARATOR_DATE_TIME="SPACE"#SEPARATOR_DATE_TIME="なし"#g' ${CONFIG_DIR}db_data_config.txt; export SEPARATOR_DATE_TIME="なし";</v>
      </c>
      <c r="BK233" s="5" t="str">
        <f t="shared" si="17"/>
        <v>sed -i '' 's#SEPARATOR_DATE_TIME="なし"#SEPARATOR_DATE_TIME="SPACE"#g' ${CONFIG_DIR}db_data_config.txt; export SEPARATOR_DATE_TIME="SPACE";</v>
      </c>
      <c r="BL233" s="5" t="str">
        <f t="shared" si="18"/>
        <v/>
      </c>
      <c r="BM233" s="5" t="str">
        <f t="shared" si="19"/>
        <v/>
      </c>
      <c r="BN233" s="5" t="str">
        <f t="shared" si="20"/>
        <v/>
      </c>
      <c r="BO233" s="5" t="str">
        <f t="shared" si="21"/>
        <v/>
      </c>
      <c r="BP233" s="5" t="str">
        <f t="shared" si="22"/>
        <v/>
      </c>
      <c r="BQ233" s="5" t="str">
        <f t="shared" si="23"/>
        <v/>
      </c>
      <c r="BR233" s="5" t="s">
        <v>868</v>
      </c>
    </row>
    <row r="234" spans="4:70" ht="18" customHeight="1">
      <c r="D234" s="166">
        <f t="shared" si="25"/>
        <v>64</v>
      </c>
      <c r="E234" s="167"/>
      <c r="F234" s="167"/>
      <c r="G234" s="168"/>
      <c r="H234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's#SEPARATOR_DATE_TIME="None"#SEPARATOR_DATE_TIME="SPACE"#g' ${CONFIG_DIR}db_data_config.txt; export SEPARATOR_DATE_TIME="SPACE";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 t="s">
        <v>868</v>
      </c>
      <c r="T234" s="47" t="str">
        <f ca="1">SUBSTITUTE("clear; "&amp;AV234&amp;AX234&amp;AZ234&amp;BB234&amp;BD234&amp;BF234&amp;BH234&amp;BJ234&amp;BL234&amp;BN234&amp;BP234&amp;"sh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SUBSTITUTE(INDEX($H$182:$AQ$182, , MATCH($D234, $71:$71, 0)-7),"-","")</f>
        <v>異常</v>
      </c>
      <c r="AF234" s="117"/>
      <c r="AG234" s="118"/>
      <c r="AH234" s="171" t="s">
        <v>941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SUBSTITUTE(TEXT(INDEX($H$185:$AQ$185,1,$D234-36),"000000"),"-","")</f>
        <v>220133</v>
      </c>
      <c r="AV234" s="5" t="str">
        <f t="shared" si="2"/>
        <v/>
      </c>
      <c r="AW234" s="5" t="str">
        <f t="shared" si="3"/>
        <v/>
      </c>
      <c r="AX234" s="5" t="str">
        <f t="shared" si="4"/>
        <v>sed -i '' 's#COLUMN_DATA_TYPE="string"#COLUMN_DATA_TYPE="date"#g' ${CONFIG_DIR}db_data_config.txt; export COLUMN_DATA_TYPE="date";</v>
      </c>
      <c r="AY234" s="5" t="str">
        <f t="shared" si="5"/>
        <v>sed -i '' 's#COLUMN_DATA_TYPE="date"#COLUMN_DATA_TYPE="string"#g' ${CONFIG_DIR}db_data_config.txt; export COLUMN_DATA_TYPE="string";</v>
      </c>
      <c r="AZ234" s="5" t="str">
        <f t="shared" si="6"/>
        <v>sed -i '' 's#COLUMN_DATA_LENGTH="7"#COLUMN_DATA_LENGTH="YYYYMMDDhhmmss"#g' ${CONFIG_DIR}db_data_config.txt; export COLUMN_DATA_LENGTH="YYYYMMDDhhmmss";</v>
      </c>
      <c r="BA234" s="5" t="str">
        <f t="shared" si="7"/>
        <v>sed -i '' 's#COLUMN_DATA_LENGTH="YYYYMMDDhhmmss"#COLUMN_DATA_LENGTH="7"#g' ${CONFIG_DIR}db_data_config.txt; export COLUMN_DATA_LENGTH="7";</v>
      </c>
      <c r="BB234" s="5" t="str">
        <f t="shared" si="8"/>
        <v/>
      </c>
      <c r="BC234" s="5" t="str">
        <f t="shared" si="9"/>
        <v/>
      </c>
      <c r="BD234" s="5" t="str">
        <f t="shared" si="10"/>
        <v/>
      </c>
      <c r="BE234" s="5" t="str">
        <f t="shared" si="11"/>
        <v/>
      </c>
      <c r="BF234" s="5" t="str">
        <f t="shared" si="12"/>
        <v/>
      </c>
      <c r="BG234" s="5" t="str">
        <f t="shared" si="13"/>
        <v/>
      </c>
      <c r="BH234" s="5" t="str">
        <f t="shared" si="14"/>
        <v/>
      </c>
      <c r="BI234" s="5" t="str">
        <f t="shared" si="15"/>
        <v/>
      </c>
      <c r="BJ234" s="5" t="str">
        <f t="shared" si="16"/>
        <v>sed -i '' 's#SEPARATOR_DATE_TIME="SPACE"#SEPARATOR_DATE_TIME="None"#g' ${CONFIG_DIR}db_data_config.txt; export SEPARATOR_DATE_TIME="None";</v>
      </c>
      <c r="BK234" s="5" t="str">
        <f t="shared" si="17"/>
        <v>sed -i '' 's#SEPARATOR_DATE_TIME="None"#SEPARATOR_DATE_TIME="SPACE"#g' ${CONFIG_DIR}db_data_config.txt; export SEPARATOR_DATE_TIME="SPACE";</v>
      </c>
      <c r="BL234" s="5" t="str">
        <f t="shared" si="18"/>
        <v/>
      </c>
      <c r="BM234" s="5" t="str">
        <f t="shared" si="19"/>
        <v/>
      </c>
      <c r="BN234" s="5" t="str">
        <f t="shared" si="20"/>
        <v/>
      </c>
      <c r="BO234" s="5" t="str">
        <f t="shared" si="21"/>
        <v/>
      </c>
      <c r="BP234" s="5" t="str">
        <f t="shared" si="22"/>
        <v/>
      </c>
      <c r="BQ234" s="5" t="str">
        <f t="shared" si="23"/>
        <v/>
      </c>
      <c r="BR234" s="5" t="s">
        <v>868</v>
      </c>
    </row>
    <row r="235" spans="4:70" ht="18" customHeight="1">
      <c r="D235" s="166">
        <f t="shared" si="25"/>
        <v>65</v>
      </c>
      <c r="E235" s="167"/>
      <c r="F235" s="167"/>
      <c r="G235" s="168"/>
      <c r="H235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's#REFERENCE_DATE=""#REFERENCE_DATE="2024/12/31"#g' ${CONFIG_DIR}db_data_config.txt; export REFERENCE_DATE="2024/12/31";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 t="s">
        <v>868</v>
      </c>
      <c r="T235" s="47" t="str">
        <f ca="1">SUBSTITUTE("clear; "&amp;AV235&amp;AX235&amp;AZ235&amp;BB235&amp;BD235&amp;BF235&amp;BH235&amp;BJ235&amp;BL235&amp;BN235&amp;BP235&amp;"sh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SUBSTITUTE(INDEX($H$182:$AQ$182, , MATCH($D235, $71:$71, 0)-7),"-","")</f>
        <v>異常</v>
      </c>
      <c r="AF235" s="117"/>
      <c r="AG235" s="118"/>
      <c r="AH235" s="171" t="s">
        <v>950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SUBSTITUTE(TEXT(INDEX($H$185:$AQ$185,1,$D235-36),"000000"),"-","")</f>
        <v>220135</v>
      </c>
      <c r="AV235" s="5" t="str">
        <f t="shared" si="2"/>
        <v/>
      </c>
      <c r="AW235" s="5" t="str">
        <f t="shared" si="3"/>
        <v/>
      </c>
      <c r="AX235" s="5" t="str">
        <f t="shared" si="4"/>
        <v>sed -i '' 's#COLUMN_DATA_TYPE="string"#COLUMN_DATA_TYPE="date"#g' ${CONFIG_DIR}db_data_config.txt; export COLUMN_DATA_TYPE="date";</v>
      </c>
      <c r="AY235" s="5" t="str">
        <f t="shared" si="5"/>
        <v>sed -i '' 's#COLUMN_DATA_TYPE="date"#COLUMN_DATA_TYPE="string"#g' ${CONFIG_DIR}db_data_config.txt; export COLUMN_DATA_TYPE="string";</v>
      </c>
      <c r="AZ235" s="5" t="str">
        <f t="shared" si="6"/>
        <v>sed -i '' 's#COLUMN_DATA_LENGTH="7"#COLUMN_DATA_LENGTH="YYYYMMDDhhmmss"#g' ${CONFIG_DIR}db_data_config.txt; export COLUMN_DATA_LENGTH="YYYYMMDDhhmmss";</v>
      </c>
      <c r="BA235" s="5" t="str">
        <f t="shared" si="7"/>
        <v>sed -i '' 's#COLUMN_DATA_LENGTH="YYYYMMDDhhmmss"#COLUMN_DATA_LENGTH="7"#g' ${CONFIG_DIR}db_data_config.txt; export COLUMN_DATA_LENGTH="7";</v>
      </c>
      <c r="BB235" s="5" t="str">
        <f t="shared" si="8"/>
        <v/>
      </c>
      <c r="BC235" s="5" t="str">
        <f t="shared" si="9"/>
        <v/>
      </c>
      <c r="BD235" s="5" t="str">
        <f t="shared" si="10"/>
        <v/>
      </c>
      <c r="BE235" s="5" t="str">
        <f t="shared" si="11"/>
        <v/>
      </c>
      <c r="BF235" s="5" t="str">
        <f t="shared" si="12"/>
        <v/>
      </c>
      <c r="BG235" s="5" t="str">
        <f t="shared" si="13"/>
        <v/>
      </c>
      <c r="BH235" s="5" t="str">
        <f t="shared" si="14"/>
        <v/>
      </c>
      <c r="BI235" s="5" t="str">
        <f t="shared" si="15"/>
        <v/>
      </c>
      <c r="BJ235" s="5" t="str">
        <f t="shared" si="16"/>
        <v/>
      </c>
      <c r="BK235" s="5" t="str">
        <f t="shared" si="17"/>
        <v/>
      </c>
      <c r="BL235" s="5" t="str">
        <f t="shared" si="18"/>
        <v>sed -i '' 's#REFERENCE_DATE="2024/12/31"#REFERENCE_DATE="なし"#g' ${CONFIG_DIR}db_data_config.txt; export REFERENCE_DATE="なし";</v>
      </c>
      <c r="BM235" s="5" t="str">
        <f t="shared" si="19"/>
        <v>sed -i '' 's#REFERENCE_DATE="なし"#REFERENCE_DATE="2024/12/31"#g' ${CONFIG_DIR}db_data_config.txt; export REFERENCE_DATE="2024/12/31";</v>
      </c>
      <c r="BN235" s="5" t="str">
        <f t="shared" si="20"/>
        <v/>
      </c>
      <c r="BO235" s="5" t="str">
        <f t="shared" si="21"/>
        <v/>
      </c>
      <c r="BP235" s="5" t="str">
        <f t="shared" si="22"/>
        <v/>
      </c>
      <c r="BQ235" s="5" t="str">
        <f t="shared" si="23"/>
        <v/>
      </c>
      <c r="BR235" s="5" t="s">
        <v>868</v>
      </c>
    </row>
    <row r="236" spans="4:70" ht="18" customHeight="1">
      <c r="D236" s="166">
        <f t="shared" si="25"/>
        <v>66</v>
      </c>
      <c r="E236" s="167"/>
      <c r="F236" s="167"/>
      <c r="G236" s="168"/>
      <c r="H236" s="46" t="str">
        <f t="shared" ca="1" si="1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's#REFERENCE_DATE="None"#REFERENCE_DATE="2024/12/31"#g' ${CONFIG_DIR}db_data_config.txt; export REFERENCE_DATE="2024/12/31";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 t="s">
        <v>868</v>
      </c>
      <c r="T236" s="47" t="str">
        <f ca="1">SUBSTITUTE("clear; "&amp;AV236&amp;AX236&amp;AZ236&amp;BB236&amp;BD236&amp;BF236&amp;BH236&amp;BJ236&amp;BL236&amp;BN236&amp;BP236&amp;"sh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SUBSTITUTE(INDEX($H$182:$AQ$182, , MATCH($D236, $71:$71, 0)-7),"-","")</f>
        <v>異常</v>
      </c>
      <c r="AF236" s="117"/>
      <c r="AG236" s="118"/>
      <c r="AH236" s="171" t="s">
        <v>951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SUBSTITUTE(TEXT(INDEX($H$185:$AQ$185,1,$D236-36),"000000"),"-","")</f>
        <v>220135</v>
      </c>
      <c r="AV236" s="5" t="str">
        <f t="shared" si="2"/>
        <v/>
      </c>
      <c r="AW236" s="5" t="str">
        <f t="shared" si="3"/>
        <v/>
      </c>
      <c r="AX236" s="5" t="str">
        <f t="shared" si="4"/>
        <v>sed -i '' 's#COLUMN_DATA_TYPE="string"#COLUMN_DATA_TYPE="date"#g' ${CONFIG_DIR}db_data_config.txt; export COLUMN_DATA_TYPE="date";</v>
      </c>
      <c r="AY236" s="5" t="str">
        <f t="shared" si="5"/>
        <v>sed -i '' 's#COLUMN_DATA_TYPE="date"#COLUMN_DATA_TYPE="string"#g' ${CONFIG_DIR}db_data_config.txt; export COLUMN_DATA_TYPE="string";</v>
      </c>
      <c r="AZ236" s="5" t="str">
        <f t="shared" si="6"/>
        <v>sed -i '' 's#COLUMN_DATA_LENGTH="7"#COLUMN_DATA_LENGTH="YYYYMMDDhhmmss"#g' ${CONFIG_DIR}db_data_config.txt; export COLUMN_DATA_LENGTH="YYYYMMDDhhmmss";</v>
      </c>
      <c r="BA236" s="5" t="str">
        <f t="shared" si="7"/>
        <v>sed -i '' 's#COLUMN_DATA_LENGTH="YYYYMMDDhhmmss"#COLUMN_DATA_LENGTH="7"#g' ${CONFIG_DIR}db_data_config.txt; export COLUMN_DATA_LENGTH="7";</v>
      </c>
      <c r="BB236" s="5" t="str">
        <f t="shared" si="8"/>
        <v/>
      </c>
      <c r="BC236" s="5" t="str">
        <f t="shared" si="9"/>
        <v/>
      </c>
      <c r="BD236" s="5" t="str">
        <f t="shared" si="10"/>
        <v/>
      </c>
      <c r="BE236" s="5" t="str">
        <f t="shared" si="11"/>
        <v/>
      </c>
      <c r="BF236" s="5" t="str">
        <f t="shared" si="12"/>
        <v/>
      </c>
      <c r="BG236" s="5" t="str">
        <f t="shared" si="13"/>
        <v/>
      </c>
      <c r="BH236" s="5" t="str">
        <f t="shared" si="14"/>
        <v/>
      </c>
      <c r="BI236" s="5" t="str">
        <f t="shared" si="15"/>
        <v/>
      </c>
      <c r="BJ236" s="5" t="str">
        <f t="shared" si="16"/>
        <v/>
      </c>
      <c r="BK236" s="5" t="str">
        <f t="shared" si="17"/>
        <v/>
      </c>
      <c r="BL236" s="5" t="str">
        <f t="shared" si="18"/>
        <v>sed -i '' 's#REFERENCE_DATE="2024/12/31"#REFERENCE_DATE="None"#g' ${CONFIG_DIR}db_data_config.txt; export REFERENCE_DATE="None";</v>
      </c>
      <c r="BM236" s="5" t="str">
        <f t="shared" si="19"/>
        <v>sed -i '' 's#REFERENCE_DATE="None"#REFERENCE_DATE="2024/12/31"#g' ${CONFIG_DIR}db_data_config.txt; export REFERENCE_DATE="2024/12/31";</v>
      </c>
      <c r="BN236" s="5" t="str">
        <f t="shared" si="20"/>
        <v/>
      </c>
      <c r="BO236" s="5" t="str">
        <f t="shared" si="21"/>
        <v/>
      </c>
      <c r="BP236" s="5" t="str">
        <f t="shared" si="22"/>
        <v/>
      </c>
      <c r="BQ236" s="5" t="str">
        <f t="shared" si="23"/>
        <v/>
      </c>
      <c r="BR236" s="5" t="s">
        <v>868</v>
      </c>
    </row>
    <row r="237" spans="4:70" ht="18" customHeight="1">
      <c r="D237" s="166">
        <f t="shared" si="25"/>
        <v>67</v>
      </c>
      <c r="E237" s="167"/>
      <c r="F237" s="167"/>
      <c r="G237" s="168"/>
      <c r="H237" s="46" t="str">
        <f t="shared" ca="1" si="1"/>
        <v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sed -i '' 's#COLUMN_DATA_TYPE="char"#COLUMN_DATA_TYPE="string"#g' ${CONFIG_DIR}db_data_config.txt; export COLUMN_DATA_TYPE="string";sed -i '' 's#COLUMN_DATA_LENGTH=""#COLUMN_DATA_LENGTH="7"#g'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 t="s">
        <v>868</v>
      </c>
      <c r="T237" s="47" t="str">
        <f ca="1">SUBSTITUTE("clear; "&amp;AV237&amp;AX237&amp;AZ237&amp;BB237&amp;BD237&amp;BF237&amp;BH237&amp;BJ237&amp;BL237&amp;BN237&amp;BP237&amp;"sh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</v>
      </c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SUBSTITUTE(INDEX($H$182:$AQ$182, , MATCH($D237, $71:$71, 0)-7),"-","")</f>
        <v>異常</v>
      </c>
      <c r="AF237" s="117"/>
      <c r="AG237" s="118"/>
      <c r="AH237" s="171" t="s">
        <v>943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SUBSTITUTE(TEXT(INDEX($H$185:$AQ$185,1,$D237-36),"000000"),"-","")</f>
        <v>220104</v>
      </c>
      <c r="AV237" s="5" t="str">
        <f t="shared" si="2"/>
        <v/>
      </c>
      <c r="AW237" s="5" t="str">
        <f t="shared" si="3"/>
        <v/>
      </c>
      <c r="AX237" s="5" t="str">
        <f t="shared" si="4"/>
        <v>sed -i '' 's#COLUMN_DATA_TYPE="string"#COLUMN_DATA_TYPE="char"#g' ${CONFIG_DIR}db_data_config.txt; export COLUMN_DATA_TYPE="char";</v>
      </c>
      <c r="AY237" s="5" t="str">
        <f t="shared" si="5"/>
        <v>sed -i '' 's#COLUMN_DATA_TYPE="char"#COLUMN_DATA_TYPE="string"#g' ${CONFIG_DIR}db_data_config.txt; export COLUMN_DATA_TYPE="string";</v>
      </c>
      <c r="AZ237" s="5" t="str">
        <f t="shared" si="6"/>
        <v>sed -i '' 's#COLUMN_DATA_LENGTH="7"#COLUMN_DATA_LENGTH="なし"#g' ${CONFIG_DIR}db_data_config.txt; export COLUMN_DATA_LENGTH="なし";</v>
      </c>
      <c r="BA237" s="5" t="str">
        <f t="shared" si="7"/>
        <v>sed -i '' 's#COLUMN_DATA_LENGTH="なし"#COLUMN_DATA_LENGTH="7"#g' ${CONFIG_DIR}db_data_config.txt; export COLUMN_DATA_LENGTH="7";</v>
      </c>
      <c r="BB237" s="5" t="str">
        <f t="shared" si="8"/>
        <v/>
      </c>
      <c r="BC237" s="5" t="str">
        <f t="shared" si="9"/>
        <v/>
      </c>
      <c r="BD237" s="5" t="str">
        <f t="shared" si="10"/>
        <v/>
      </c>
      <c r="BE237" s="5" t="str">
        <f t="shared" si="11"/>
        <v/>
      </c>
      <c r="BF237" s="5" t="str">
        <f t="shared" si="12"/>
        <v/>
      </c>
      <c r="BG237" s="5" t="str">
        <f t="shared" si="13"/>
        <v/>
      </c>
      <c r="BH237" s="5" t="str">
        <f t="shared" si="14"/>
        <v/>
      </c>
      <c r="BI237" s="5" t="str">
        <f t="shared" si="15"/>
        <v/>
      </c>
      <c r="BJ237" s="5" t="str">
        <f t="shared" si="16"/>
        <v/>
      </c>
      <c r="BK237" s="5" t="str">
        <f t="shared" si="17"/>
        <v/>
      </c>
      <c r="BL237" s="5" t="str">
        <f t="shared" si="18"/>
        <v/>
      </c>
      <c r="BM237" s="5" t="str">
        <f t="shared" si="19"/>
        <v/>
      </c>
      <c r="BN237" s="5" t="str">
        <f t="shared" si="20"/>
        <v/>
      </c>
      <c r="BO237" s="5" t="str">
        <f t="shared" si="21"/>
        <v/>
      </c>
      <c r="BP237" s="5" t="str">
        <f t="shared" si="22"/>
        <v/>
      </c>
      <c r="BQ237" s="5" t="str">
        <f t="shared" si="23"/>
        <v/>
      </c>
      <c r="BR237" s="5" t="s">
        <v>868</v>
      </c>
    </row>
    <row r="238" spans="4:70" ht="18" customHeight="1">
      <c r="D238" s="166">
        <f t="shared" si="25"/>
        <v>68</v>
      </c>
      <c r="E238" s="167"/>
      <c r="F238" s="167"/>
      <c r="G238" s="168"/>
      <c r="H238" s="46" t="str">
        <f t="shared" ca="1" si="1"/>
        <v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sed -i '' 's#COLUMN_DATA_TYPE="char"#COLUMN_DATA_TYPE="string"#g' ${CONFIG_DIR}db_data_config.txt; export COLUMN_DATA_TYPE="string";sed -i '' 's#COLUMN_DATA_LENGTH="0"#COLUMN_DATA_LENGTH="7"#g'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 t="s">
        <v>868</v>
      </c>
      <c r="T238" s="47" t="str">
        <f ca="1">SUBSTITUTE("clear; "&amp;AV238&amp;AX238&amp;AZ238&amp;BB238&amp;BD238&amp;BF238&amp;BH238&amp;BJ238&amp;BL238&amp;BN238&amp;BP238&amp;"sh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</v>
      </c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SUBSTITUTE(INDEX($H$182:$AQ$182, , MATCH($D238, $71:$71, 0)-7),"-","")</f>
        <v>異常</v>
      </c>
      <c r="AF238" s="117"/>
      <c r="AG238" s="118"/>
      <c r="AH238" s="171" t="s">
        <v>944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SUBSTITUTE(TEXT(INDEX($H$185:$AQ$185,1,$D238-36),"000000"),"-","")</f>
        <v>220137</v>
      </c>
      <c r="AV238" s="5" t="str">
        <f t="shared" si="2"/>
        <v/>
      </c>
      <c r="AW238" s="5" t="str">
        <f t="shared" si="3"/>
        <v/>
      </c>
      <c r="AX238" s="5" t="str">
        <f t="shared" si="4"/>
        <v>sed -i '' 's#COLUMN_DATA_TYPE="string"#COLUMN_DATA_TYPE="char"#g' ${CONFIG_DIR}db_data_config.txt; export COLUMN_DATA_TYPE="char";</v>
      </c>
      <c r="AY238" s="5" t="str">
        <f t="shared" si="5"/>
        <v>sed -i '' 's#COLUMN_DATA_TYPE="char"#COLUMN_DATA_TYPE="string"#g' ${CONFIG_DIR}db_data_config.txt; export COLUMN_DATA_TYPE="string";</v>
      </c>
      <c r="AZ238" s="5" t="str">
        <f t="shared" si="6"/>
        <v>sed -i '' 's#COLUMN_DATA_LENGTH="7"#COLUMN_DATA_LENGTH="0"#g' ${CONFIG_DIR}db_data_config.txt; export COLUMN_DATA_LENGTH="0";</v>
      </c>
      <c r="BA238" s="5" t="str">
        <f t="shared" si="7"/>
        <v>sed -i '' 's#COLUMN_DATA_LENGTH="0"#COLUMN_DATA_LENGTH="7"#g' ${CONFIG_DIR}db_data_config.txt; export COLUMN_DATA_LENGTH="7";</v>
      </c>
      <c r="BB238" s="5" t="str">
        <f t="shared" si="8"/>
        <v/>
      </c>
      <c r="BC238" s="5" t="str">
        <f t="shared" si="9"/>
        <v/>
      </c>
      <c r="BD238" s="5" t="str">
        <f t="shared" si="10"/>
        <v/>
      </c>
      <c r="BE238" s="5" t="str">
        <f t="shared" si="11"/>
        <v/>
      </c>
      <c r="BF238" s="5" t="str">
        <f t="shared" si="12"/>
        <v/>
      </c>
      <c r="BG238" s="5" t="str">
        <f t="shared" si="13"/>
        <v/>
      </c>
      <c r="BH238" s="5" t="str">
        <f t="shared" si="14"/>
        <v/>
      </c>
      <c r="BI238" s="5" t="str">
        <f t="shared" si="15"/>
        <v/>
      </c>
      <c r="BJ238" s="5" t="str">
        <f t="shared" si="16"/>
        <v/>
      </c>
      <c r="BK238" s="5" t="str">
        <f t="shared" si="17"/>
        <v/>
      </c>
      <c r="BL238" s="5" t="str">
        <f t="shared" si="18"/>
        <v/>
      </c>
      <c r="BM238" s="5" t="str">
        <f t="shared" si="19"/>
        <v/>
      </c>
      <c r="BN238" s="5" t="str">
        <f t="shared" si="20"/>
        <v/>
      </c>
      <c r="BO238" s="5" t="str">
        <f t="shared" si="21"/>
        <v/>
      </c>
      <c r="BP238" s="5" t="str">
        <f t="shared" si="22"/>
        <v/>
      </c>
      <c r="BQ238" s="5" t="str">
        <f t="shared" si="23"/>
        <v/>
      </c>
      <c r="BR238" s="5" t="s">
        <v>868</v>
      </c>
    </row>
    <row r="239" spans="4:70" ht="18" customHeight="1">
      <c r="D239" s="166">
        <f t="shared" si="25"/>
        <v>69</v>
      </c>
      <c r="E239" s="167"/>
      <c r="F239" s="167"/>
      <c r="G239" s="168"/>
      <c r="H239" s="46" t="str">
        <f t="shared" ca="1" si="1"/>
        <v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sed -i '' 's#COLUMN_DATA_TYPE="char"#COLUMN_DATA_TYPE="string"#g' ${CONFIG_DIR}db_data_config.txt; export COLUMN_DATA_TYPE="string";sed -i '' 's#COLUMN_DATA_LENGTH="1"#COLUMN_DATA_LENGTH="7"#g'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 t="s">
        <v>868</v>
      </c>
      <c r="T239" s="47" t="str">
        <f t="shared" ref="T239:T242" ca="1" si="26">SUBSTITUTE("clear; "&amp;AV239&amp;AX239&amp;AZ239&amp;BB239&amp;BD239&amp;BF239&amp;BH239&amp;BJ239&amp;BL239&amp;BN239&amp;BP239&amp;"sh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</v>
      </c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SUBSTITUTE(INDEX($H$182:$AQ$182, , MATCH($D239, $71:$71, 0)-7),"-","")</f>
        <v>正常</v>
      </c>
      <c r="AF239" s="117"/>
      <c r="AG239" s="118"/>
      <c r="AH239" s="171" t="s">
        <v>945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SUBSTITUTE(TEXT(INDEX($H$185:$AQ$185,1,$D239-36),"000000"),"-","")</f>
        <v>220001</v>
      </c>
      <c r="AV239" s="5" t="str">
        <f t="shared" si="2"/>
        <v/>
      </c>
      <c r="AW239" s="5" t="str">
        <f t="shared" si="3"/>
        <v/>
      </c>
      <c r="AX239" s="5" t="str">
        <f t="shared" si="4"/>
        <v>sed -i '' 's#COLUMN_DATA_TYPE="string"#COLUMN_DATA_TYPE="char"#g' ${CONFIG_DIR}db_data_config.txt; export COLUMN_DATA_TYPE="char";</v>
      </c>
      <c r="AY239" s="5" t="str">
        <f t="shared" si="5"/>
        <v>sed -i '' 's#COLUMN_DATA_TYPE="char"#COLUMN_DATA_TYPE="string"#g' ${CONFIG_DIR}db_data_config.txt; export COLUMN_DATA_TYPE="string";</v>
      </c>
      <c r="AZ239" s="5" t="str">
        <f t="shared" si="6"/>
        <v>sed -i '' 's#COLUMN_DATA_LENGTH="7"#COLUMN_DATA_LENGTH="1"#g' ${CONFIG_DIR}db_data_config.txt; export COLUMN_DATA_LENGTH="1";</v>
      </c>
      <c r="BA239" s="5" t="str">
        <f t="shared" si="7"/>
        <v>sed -i '' 's#COLUMN_DATA_LENGTH="1"#COLUMN_DATA_LENGTH="7"#g' ${CONFIG_DIR}db_data_config.txt; export COLUMN_DATA_LENGTH="7";</v>
      </c>
      <c r="BB239" s="5" t="str">
        <f t="shared" si="8"/>
        <v/>
      </c>
      <c r="BC239" s="5" t="str">
        <f t="shared" si="9"/>
        <v/>
      </c>
      <c r="BD239" s="5" t="str">
        <f t="shared" si="10"/>
        <v/>
      </c>
      <c r="BE239" s="5" t="str">
        <f t="shared" si="11"/>
        <v/>
      </c>
      <c r="BF239" s="5" t="str">
        <f t="shared" si="12"/>
        <v/>
      </c>
      <c r="BG239" s="5" t="str">
        <f t="shared" si="13"/>
        <v/>
      </c>
      <c r="BH239" s="5" t="str">
        <f t="shared" si="14"/>
        <v/>
      </c>
      <c r="BI239" s="5" t="str">
        <f t="shared" si="15"/>
        <v/>
      </c>
      <c r="BJ239" s="5" t="str">
        <f t="shared" si="16"/>
        <v/>
      </c>
      <c r="BK239" s="5" t="str">
        <f t="shared" si="17"/>
        <v/>
      </c>
      <c r="BL239" s="5" t="str">
        <f t="shared" si="18"/>
        <v/>
      </c>
      <c r="BM239" s="5" t="str">
        <f t="shared" si="19"/>
        <v/>
      </c>
      <c r="BN239" s="5" t="str">
        <f t="shared" si="20"/>
        <v/>
      </c>
      <c r="BO239" s="5" t="str">
        <f t="shared" si="21"/>
        <v/>
      </c>
      <c r="BP239" s="5" t="str">
        <f t="shared" si="22"/>
        <v/>
      </c>
      <c r="BQ239" s="5" t="str">
        <f t="shared" si="23"/>
        <v/>
      </c>
      <c r="BR239" s="5" t="s">
        <v>868</v>
      </c>
    </row>
    <row r="240" spans="4:70" ht="18" customHeight="1">
      <c r="D240" s="166">
        <f t="shared" si="25"/>
        <v>70</v>
      </c>
      <c r="E240" s="167"/>
      <c r="F240" s="167"/>
      <c r="G240" s="168"/>
      <c r="H240" s="46" t="str">
        <f t="shared" ca="1" si="1"/>
        <v>clear; sed -i '' 's#COLUMN_DATA_TYPE="string"#COLUMN_DATA_TYPE="char"#g' ${CONFIG_DIR}db_data_config.txt; export COLUMN_DATA_TYPE="char";sh ./script/db_check_data_validate_config.sh; sed -i '' 's#COLUMN_DATA_TYPE="char"#COLUMN_DATA_TYPE="string"#g' ${CONFIG_DIR}db_data_config.txt; export COLUMN_DATA_TYPE="string";</v>
      </c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 t="s">
        <v>868</v>
      </c>
      <c r="T240" s="47" t="str">
        <f t="shared" ca="1" si="26"/>
        <v xml:space="preserve">clear; sed -i '' 's#COLUMN_DATA_TYPE="string"#COLUMN_DATA_TYPE="char"#g' ${CONFIG_DIR}db_data_config.txt; export COLUMN_DATA_TYPE="char";sh ./script/db_check_data_validate_config.sh; </v>
      </c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  <c r="AE240" s="116" t="str" cm="1">
        <f t="array" ref="AE240">SUBSTITUTE(INDEX($H$182:$AQ$182, , MATCH($D240, $71:$71, 0)-7),"-","")</f>
        <v>正常</v>
      </c>
      <c r="AF240" s="117"/>
      <c r="AG240" s="118"/>
      <c r="AH240" s="171" t="s">
        <v>947</v>
      </c>
      <c r="AI240" s="172"/>
      <c r="AJ240" s="172"/>
      <c r="AK240" s="172"/>
      <c r="AL240" s="172"/>
      <c r="AM240" s="172"/>
      <c r="AN240" s="172"/>
      <c r="AO240" s="172"/>
      <c r="AP240" s="172"/>
      <c r="AQ240" s="173"/>
      <c r="AS240" s="5" t="str" cm="1">
        <f t="array" ref="AS240">SUBSTITUTE(TEXT(INDEX($H$185:$AQ$185,1,$D240-36),"000000"),"-","")</f>
        <v>220001</v>
      </c>
      <c r="AV240" s="5" t="str">
        <f t="shared" si="2"/>
        <v/>
      </c>
      <c r="AW240" s="5" t="str">
        <f t="shared" si="3"/>
        <v/>
      </c>
      <c r="AX240" s="5" t="str">
        <f t="shared" si="4"/>
        <v>sed -i '' 's#COLUMN_DATA_TYPE="string"#COLUMN_DATA_TYPE="char"#g' ${CONFIG_DIR}db_data_config.txt; export COLUMN_DATA_TYPE="char";</v>
      </c>
      <c r="AY240" s="5" t="str">
        <f t="shared" si="5"/>
        <v>sed -i '' 's#COLUMN_DATA_TYPE="char"#COLUMN_DATA_TYPE="string"#g' ${CONFIG_DIR}db_data_config.txt; export COLUMN_DATA_TYPE="string";</v>
      </c>
      <c r="AZ240" s="5" t="str">
        <f t="shared" si="6"/>
        <v/>
      </c>
      <c r="BA240" s="5" t="str">
        <f t="shared" si="7"/>
        <v/>
      </c>
      <c r="BB240" s="5" t="str">
        <f t="shared" si="8"/>
        <v/>
      </c>
      <c r="BC240" s="5" t="str">
        <f t="shared" si="9"/>
        <v/>
      </c>
      <c r="BD240" s="5" t="str">
        <f t="shared" si="10"/>
        <v/>
      </c>
      <c r="BE240" s="5" t="str">
        <f t="shared" si="11"/>
        <v/>
      </c>
      <c r="BF240" s="5" t="str">
        <f t="shared" si="12"/>
        <v/>
      </c>
      <c r="BG240" s="5" t="str">
        <f t="shared" si="13"/>
        <v/>
      </c>
      <c r="BH240" s="5" t="str">
        <f t="shared" si="14"/>
        <v/>
      </c>
      <c r="BI240" s="5" t="str">
        <f t="shared" si="15"/>
        <v/>
      </c>
      <c r="BJ240" s="5" t="str">
        <f t="shared" si="16"/>
        <v/>
      </c>
      <c r="BK240" s="5" t="str">
        <f t="shared" si="17"/>
        <v/>
      </c>
      <c r="BL240" s="5" t="str">
        <f t="shared" si="18"/>
        <v/>
      </c>
      <c r="BM240" s="5" t="str">
        <f t="shared" si="19"/>
        <v/>
      </c>
      <c r="BN240" s="5" t="str">
        <f t="shared" si="20"/>
        <v/>
      </c>
      <c r="BO240" s="5" t="str">
        <f t="shared" si="21"/>
        <v/>
      </c>
      <c r="BP240" s="5" t="str">
        <f t="shared" si="22"/>
        <v/>
      </c>
      <c r="BQ240" s="5" t="str">
        <f t="shared" si="23"/>
        <v/>
      </c>
      <c r="BR240" s="5" t="s">
        <v>868</v>
      </c>
    </row>
    <row r="241" spans="4:70" ht="18" customHeight="1">
      <c r="D241" s="166">
        <f t="shared" si="25"/>
        <v>71</v>
      </c>
      <c r="E241" s="167"/>
      <c r="F241" s="167"/>
      <c r="G241" s="168"/>
      <c r="H241" s="46" t="str">
        <f t="shared" ca="1" si="1"/>
        <v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sed -i '' 's#COLUMN_DATA_TYPE="char"#COLUMN_DATA_TYPE="string"#g' ${CONFIG_DIR}db_data_config.txt; export COLUMN_DATA_TYPE="string";sed -i '' 's#COLUMN_DATA_LENGTH="38.7"#COLUMN_DATA_LENGTH="7"#g' ${CONFIG_DIR}db_data_config.txt; export COLUMN_DATA_LENGTH="7";</v>
      </c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 t="s">
        <v>868</v>
      </c>
      <c r="T241" s="47" t="str">
        <f t="shared" ca="1" si="26"/>
        <v xml:space="preserve"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</v>
      </c>
      <c r="U241" s="47"/>
      <c r="V241" s="47"/>
      <c r="W241" s="47"/>
      <c r="X241" s="47"/>
      <c r="Y241" s="47"/>
      <c r="Z241" s="47"/>
      <c r="AA241" s="47"/>
      <c r="AB241" s="47"/>
      <c r="AC241" s="47"/>
      <c r="AD241" s="48"/>
      <c r="AE241" s="116" t="str" cm="1">
        <f t="array" ref="AE241">SUBSTITUTE(INDEX($H$182:$AQ$182, , MATCH($D241, $71:$71, 0)-7),"-","")</f>
        <v>異常</v>
      </c>
      <c r="AF241" s="117"/>
      <c r="AG241" s="118"/>
      <c r="AH241" s="171" t="s">
        <v>948</v>
      </c>
      <c r="AI241" s="172"/>
      <c r="AJ241" s="172"/>
      <c r="AK241" s="172"/>
      <c r="AL241" s="172"/>
      <c r="AM241" s="172"/>
      <c r="AN241" s="172"/>
      <c r="AO241" s="172"/>
      <c r="AP241" s="172"/>
      <c r="AQ241" s="173"/>
      <c r="AS241" s="5" t="str" cm="1">
        <f t="array" ref="AS241">SUBSTITUTE(TEXT(INDEX($H$185:$AQ$185,1,$D241-36),"000000"),"-","")</f>
        <v>220125</v>
      </c>
      <c r="AV241" s="5" t="str">
        <f t="shared" si="2"/>
        <v/>
      </c>
      <c r="AW241" s="5" t="str">
        <f t="shared" si="3"/>
        <v/>
      </c>
      <c r="AX241" s="5" t="str">
        <f t="shared" si="4"/>
        <v>sed -i '' 's#COLUMN_DATA_TYPE="string"#COLUMN_DATA_TYPE="char"#g' ${CONFIG_DIR}db_data_config.txt; export COLUMN_DATA_TYPE="char";</v>
      </c>
      <c r="AY241" s="5" t="str">
        <f t="shared" si="5"/>
        <v>sed -i '' 's#COLUMN_DATA_TYPE="char"#COLUMN_DATA_TYPE="string"#g' ${CONFIG_DIR}db_data_config.txt; export COLUMN_DATA_TYPE="string";</v>
      </c>
      <c r="AZ241" s="5" t="str">
        <f t="shared" si="6"/>
        <v>sed -i '' 's#COLUMN_DATA_LENGTH="7"#COLUMN_DATA_LENGTH="38.7"#g' ${CONFIG_DIR}db_data_config.txt; export COLUMN_DATA_LENGTH="38.7";</v>
      </c>
      <c r="BA241" s="5" t="str">
        <f t="shared" si="7"/>
        <v>sed -i '' 's#COLUMN_DATA_LENGTH="38.7"#COLUMN_DATA_LENGTH="7"#g' ${CONFIG_DIR}db_data_config.txt; export COLUMN_DATA_LENGTH="7";</v>
      </c>
      <c r="BB241" s="5" t="str">
        <f t="shared" si="8"/>
        <v/>
      </c>
      <c r="BC241" s="5" t="str">
        <f t="shared" si="9"/>
        <v/>
      </c>
      <c r="BD241" s="5" t="str">
        <f t="shared" si="10"/>
        <v/>
      </c>
      <c r="BE241" s="5" t="str">
        <f t="shared" si="11"/>
        <v/>
      </c>
      <c r="BF241" s="5" t="str">
        <f t="shared" si="12"/>
        <v/>
      </c>
      <c r="BG241" s="5" t="str">
        <f t="shared" si="13"/>
        <v/>
      </c>
      <c r="BH241" s="5" t="str">
        <f t="shared" si="14"/>
        <v/>
      </c>
      <c r="BI241" s="5" t="str">
        <f t="shared" si="15"/>
        <v/>
      </c>
      <c r="BJ241" s="5" t="str">
        <f t="shared" si="16"/>
        <v/>
      </c>
      <c r="BK241" s="5" t="str">
        <f t="shared" si="17"/>
        <v/>
      </c>
      <c r="BL241" s="5" t="str">
        <f t="shared" si="18"/>
        <v/>
      </c>
      <c r="BM241" s="5" t="str">
        <f t="shared" si="19"/>
        <v/>
      </c>
      <c r="BN241" s="5" t="str">
        <f t="shared" si="20"/>
        <v/>
      </c>
      <c r="BO241" s="5" t="str">
        <f t="shared" si="21"/>
        <v/>
      </c>
      <c r="BP241" s="5" t="str">
        <f t="shared" si="22"/>
        <v/>
      </c>
      <c r="BQ241" s="5" t="str">
        <f t="shared" si="23"/>
        <v/>
      </c>
      <c r="BR241" s="5" t="s">
        <v>868</v>
      </c>
    </row>
    <row r="242" spans="4:70" ht="18" customHeight="1">
      <c r="D242" s="166">
        <f t="shared" si="25"/>
        <v>72</v>
      </c>
      <c r="E242" s="167"/>
      <c r="F242" s="167"/>
      <c r="G242" s="168"/>
      <c r="H242" s="46" t="str">
        <f t="shared" ca="1" si="1"/>
        <v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sed -i '' 's#COLUMN_DATA_TYPE="char"#COLUMN_DATA_TYPE="string"#g' ${CONFIG_DIR}db_data_config.txt; export COLUMN_DATA_TYPE="string";sed -i '' 's#COLUMN_DATA_LENGTH="None"#COLUMN_DATA_LENGTH="7"#g' ${CONFIG_DIR}db_data_config.txt; export COLUMN_DATA_LENGTH="7";</v>
      </c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 t="s">
        <v>868</v>
      </c>
      <c r="T242" s="47" t="str">
        <f t="shared" ca="1" si="26"/>
        <v xml:space="preserve"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</v>
      </c>
      <c r="U242" s="47"/>
      <c r="V242" s="47"/>
      <c r="W242" s="47"/>
      <c r="X242" s="47"/>
      <c r="Y242" s="47"/>
      <c r="Z242" s="47"/>
      <c r="AA242" s="47"/>
      <c r="AB242" s="47"/>
      <c r="AC242" s="47"/>
      <c r="AD242" s="48"/>
      <c r="AE242" s="116" t="str" cm="1">
        <f t="array" ref="AE242">SUBSTITUTE(INDEX($H$182:$AQ$182, , MATCH($D242, $71:$71, 0)-7),"-","")</f>
        <v>異常</v>
      </c>
      <c r="AF242" s="117"/>
      <c r="AG242" s="118"/>
      <c r="AH242" s="171" t="s">
        <v>946</v>
      </c>
      <c r="AI242" s="172"/>
      <c r="AJ242" s="172"/>
      <c r="AK242" s="172"/>
      <c r="AL242" s="172"/>
      <c r="AM242" s="172"/>
      <c r="AN242" s="172"/>
      <c r="AO242" s="172"/>
      <c r="AP242" s="172"/>
      <c r="AQ242" s="173"/>
      <c r="AS242" s="5" t="str" cm="1">
        <f t="array" ref="AS242">SUBSTITUTE(TEXT(INDEX($H$185:$AQ$185,1,$D242-36),"000000"),"-","")</f>
        <v>220137</v>
      </c>
      <c r="AV242" s="5" t="str">
        <f t="shared" si="2"/>
        <v/>
      </c>
      <c r="AW242" s="5" t="str">
        <f t="shared" si="3"/>
        <v/>
      </c>
      <c r="AX242" s="5" t="str">
        <f t="shared" si="4"/>
        <v>sed -i '' 's#COLUMN_DATA_TYPE="string"#COLUMN_DATA_TYPE="char"#g' ${CONFIG_DIR}db_data_config.txt; export COLUMN_DATA_TYPE="char";</v>
      </c>
      <c r="AY242" s="5" t="str">
        <f t="shared" si="5"/>
        <v>sed -i '' 's#COLUMN_DATA_TYPE="char"#COLUMN_DATA_TYPE="string"#g' ${CONFIG_DIR}db_data_config.txt; export COLUMN_DATA_TYPE="string";</v>
      </c>
      <c r="AZ242" s="5" t="str">
        <f t="shared" si="6"/>
        <v>sed -i '' 's#COLUMN_DATA_LENGTH="7"#COLUMN_DATA_LENGTH="None"#g' ${CONFIG_DIR}db_data_config.txt; export COLUMN_DATA_LENGTH="None";</v>
      </c>
      <c r="BA242" s="5" t="str">
        <f t="shared" si="7"/>
        <v>sed -i '' 's#COLUMN_DATA_LENGTH="None"#COLUMN_DATA_LENGTH="7"#g' ${CONFIG_DIR}db_data_config.txt; export COLUMN_DATA_LENGTH="7";</v>
      </c>
      <c r="BB242" s="5" t="str">
        <f t="shared" si="8"/>
        <v/>
      </c>
      <c r="BC242" s="5" t="str">
        <f t="shared" si="9"/>
        <v/>
      </c>
      <c r="BD242" s="5" t="str">
        <f t="shared" si="10"/>
        <v/>
      </c>
      <c r="BE242" s="5" t="str">
        <f t="shared" si="11"/>
        <v/>
      </c>
      <c r="BF242" s="5" t="str">
        <f t="shared" si="12"/>
        <v/>
      </c>
      <c r="BG242" s="5" t="str">
        <f t="shared" si="13"/>
        <v/>
      </c>
      <c r="BH242" s="5" t="str">
        <f t="shared" si="14"/>
        <v/>
      </c>
      <c r="BI242" s="5" t="str">
        <f t="shared" si="15"/>
        <v/>
      </c>
      <c r="BJ242" s="5" t="str">
        <f t="shared" si="16"/>
        <v/>
      </c>
      <c r="BK242" s="5" t="str">
        <f t="shared" si="17"/>
        <v/>
      </c>
      <c r="BL242" s="5" t="str">
        <f t="shared" si="18"/>
        <v/>
      </c>
      <c r="BM242" s="5" t="str">
        <f t="shared" si="19"/>
        <v/>
      </c>
      <c r="BN242" s="5" t="str">
        <f t="shared" si="20"/>
        <v/>
      </c>
      <c r="BO242" s="5" t="str">
        <f t="shared" si="21"/>
        <v/>
      </c>
      <c r="BP242" s="5" t="str">
        <f t="shared" si="22"/>
        <v/>
      </c>
      <c r="BQ242" s="5" t="str">
        <f t="shared" si="23"/>
        <v/>
      </c>
      <c r="BR242" s="5" t="s">
        <v>868</v>
      </c>
    </row>
    <row r="260" spans="8:8" ht="18" customHeight="1">
      <c r="H260" s="46"/>
    </row>
  </sheetData>
  <mergeCells count="418">
    <mergeCell ref="D242:G242"/>
    <mergeCell ref="AE242:AG242"/>
    <mergeCell ref="AH242:AQ242"/>
    <mergeCell ref="E116:G116"/>
    <mergeCell ref="E124:G124"/>
    <mergeCell ref="E125:G125"/>
    <mergeCell ref="AH207:AQ207"/>
    <mergeCell ref="AE207:AG207"/>
    <mergeCell ref="D207:G207"/>
    <mergeCell ref="E117:G117"/>
    <mergeCell ref="D240:G240"/>
    <mergeCell ref="AE240:AG240"/>
    <mergeCell ref="AH240:AQ240"/>
    <mergeCell ref="D241:G241"/>
    <mergeCell ref="AE241:AG241"/>
    <mergeCell ref="AH241:AQ241"/>
    <mergeCell ref="D238:G238"/>
    <mergeCell ref="AE238:AG238"/>
    <mergeCell ref="AH238:AQ238"/>
    <mergeCell ref="D239:G239"/>
    <mergeCell ref="AE239:AG239"/>
    <mergeCell ref="AH239:AQ239"/>
    <mergeCell ref="D236:G236"/>
    <mergeCell ref="AE236:AG236"/>
    <mergeCell ref="AH236:AQ236"/>
    <mergeCell ref="D237:G237"/>
    <mergeCell ref="AE237:AG237"/>
    <mergeCell ref="AH237:AQ237"/>
    <mergeCell ref="D234:G234"/>
    <mergeCell ref="AE234:AG234"/>
    <mergeCell ref="AH234:AQ234"/>
    <mergeCell ref="D235:G235"/>
    <mergeCell ref="AE235:AG235"/>
    <mergeCell ref="AH235:AQ235"/>
    <mergeCell ref="D232:G232"/>
    <mergeCell ref="AE232:AG232"/>
    <mergeCell ref="AH232:AQ232"/>
    <mergeCell ref="D233:G233"/>
    <mergeCell ref="AE233:AG233"/>
    <mergeCell ref="AH233:AQ233"/>
    <mergeCell ref="D230:G230"/>
    <mergeCell ref="AE230:AG230"/>
    <mergeCell ref="AH230:AQ230"/>
    <mergeCell ref="D231:G231"/>
    <mergeCell ref="AE231:AG231"/>
    <mergeCell ref="AH231:AQ231"/>
    <mergeCell ref="D228:G228"/>
    <mergeCell ref="AE228:AG228"/>
    <mergeCell ref="AH228:AQ228"/>
    <mergeCell ref="D229:G229"/>
    <mergeCell ref="AE229:AG229"/>
    <mergeCell ref="AH229:AQ229"/>
    <mergeCell ref="D226:G226"/>
    <mergeCell ref="AE226:AG226"/>
    <mergeCell ref="AH226:AQ226"/>
    <mergeCell ref="D227:G227"/>
    <mergeCell ref="AE227:AG227"/>
    <mergeCell ref="AH227:AQ227"/>
    <mergeCell ref="D224:G224"/>
    <mergeCell ref="AE224:AG224"/>
    <mergeCell ref="AH224:AQ224"/>
    <mergeCell ref="D225:G225"/>
    <mergeCell ref="AE225:AG225"/>
    <mergeCell ref="AH225:AQ225"/>
    <mergeCell ref="D222:G222"/>
    <mergeCell ref="AE222:AG222"/>
    <mergeCell ref="AH222:AQ222"/>
    <mergeCell ref="D223:G223"/>
    <mergeCell ref="AE223:AG223"/>
    <mergeCell ref="AH223:AQ223"/>
    <mergeCell ref="D220:G220"/>
    <mergeCell ref="AE220:AG220"/>
    <mergeCell ref="AH220:AQ220"/>
    <mergeCell ref="D221:G221"/>
    <mergeCell ref="AE221:AG221"/>
    <mergeCell ref="AH221:AQ221"/>
    <mergeCell ref="D218:G218"/>
    <mergeCell ref="AE218:AG218"/>
    <mergeCell ref="AH218:AQ218"/>
    <mergeCell ref="D219:G219"/>
    <mergeCell ref="AE219:AG219"/>
    <mergeCell ref="AH219:AQ219"/>
    <mergeCell ref="D216:G216"/>
    <mergeCell ref="AE216:AG216"/>
    <mergeCell ref="AH216:AQ216"/>
    <mergeCell ref="D217:G217"/>
    <mergeCell ref="AE217:AG217"/>
    <mergeCell ref="AH217:AQ217"/>
    <mergeCell ref="D214:G214"/>
    <mergeCell ref="AE214:AG214"/>
    <mergeCell ref="AH214:AQ214"/>
    <mergeCell ref="D215:G215"/>
    <mergeCell ref="AE215:AG215"/>
    <mergeCell ref="AH215:AQ215"/>
    <mergeCell ref="D212:G212"/>
    <mergeCell ref="AE212:AG212"/>
    <mergeCell ref="AH212:AQ212"/>
    <mergeCell ref="D213:G213"/>
    <mergeCell ref="AE213:AG213"/>
    <mergeCell ref="AH213:AQ213"/>
    <mergeCell ref="D210:G210"/>
    <mergeCell ref="AE210:AG210"/>
    <mergeCell ref="AH210:AQ210"/>
    <mergeCell ref="D211:G211"/>
    <mergeCell ref="AE211:AG211"/>
    <mergeCell ref="AH211:AQ211"/>
    <mergeCell ref="D208:G208"/>
    <mergeCell ref="AE208:AG208"/>
    <mergeCell ref="AH208:AQ208"/>
    <mergeCell ref="D209:G209"/>
    <mergeCell ref="AE209:AG209"/>
    <mergeCell ref="AH209:AQ209"/>
    <mergeCell ref="BH205:BI205"/>
    <mergeCell ref="BJ205:BK205"/>
    <mergeCell ref="BL205:BM205"/>
    <mergeCell ref="BN205:BO205"/>
    <mergeCell ref="BP205:BQ205"/>
    <mergeCell ref="AV205:AW205"/>
    <mergeCell ref="AX205:AY205"/>
    <mergeCell ref="AZ205:BA205"/>
    <mergeCell ref="BB205:BC205"/>
    <mergeCell ref="BD205:BE205"/>
    <mergeCell ref="BF205:BG205"/>
    <mergeCell ref="AP194:AP197"/>
    <mergeCell ref="AQ194:AQ197"/>
    <mergeCell ref="AK203:AN203"/>
    <mergeCell ref="D205:G206"/>
    <mergeCell ref="H205:AD206"/>
    <mergeCell ref="AE205:AG206"/>
    <mergeCell ref="AH205:AQ206"/>
    <mergeCell ref="AJ194:AJ197"/>
    <mergeCell ref="AK194:AK197"/>
    <mergeCell ref="AL194:AL197"/>
    <mergeCell ref="AM194:AM197"/>
    <mergeCell ref="AN194:AN197"/>
    <mergeCell ref="AO194:AO197"/>
    <mergeCell ref="AD194:AD197"/>
    <mergeCell ref="AE194:AE197"/>
    <mergeCell ref="AF194:AF197"/>
    <mergeCell ref="AG194:AG197"/>
    <mergeCell ref="AH194:AH197"/>
    <mergeCell ref="AI194:AI197"/>
    <mergeCell ref="X194:X197"/>
    <mergeCell ref="Y194:Y197"/>
    <mergeCell ref="Z194:Z197"/>
    <mergeCell ref="AA194:AA197"/>
    <mergeCell ref="AB194:AB197"/>
    <mergeCell ref="AC194:AC197"/>
    <mergeCell ref="R194:R197"/>
    <mergeCell ref="S194:S197"/>
    <mergeCell ref="T194:T197"/>
    <mergeCell ref="U194:U197"/>
    <mergeCell ref="V194:V197"/>
    <mergeCell ref="W194:W197"/>
    <mergeCell ref="L194:L197"/>
    <mergeCell ref="M194:M197"/>
    <mergeCell ref="N194:N197"/>
    <mergeCell ref="O194:O197"/>
    <mergeCell ref="P194:P197"/>
    <mergeCell ref="Q194:Q197"/>
    <mergeCell ref="AM191:AM193"/>
    <mergeCell ref="AN191:AN193"/>
    <mergeCell ref="AO191:AO193"/>
    <mergeCell ref="AP191:AP193"/>
    <mergeCell ref="AQ191:AQ193"/>
    <mergeCell ref="D194:G197"/>
    <mergeCell ref="H194:H197"/>
    <mergeCell ref="I194:I197"/>
    <mergeCell ref="J194:J197"/>
    <mergeCell ref="K194:K197"/>
    <mergeCell ref="AG191:AG193"/>
    <mergeCell ref="AH191:AH193"/>
    <mergeCell ref="AI191:AI193"/>
    <mergeCell ref="AJ191:AJ193"/>
    <mergeCell ref="AK191:AK193"/>
    <mergeCell ref="AL191:AL193"/>
    <mergeCell ref="AA191:AA193"/>
    <mergeCell ref="AB191:AB193"/>
    <mergeCell ref="AC191:AC193"/>
    <mergeCell ref="AD191:AD193"/>
    <mergeCell ref="AE191:AE193"/>
    <mergeCell ref="AF191:AF193"/>
    <mergeCell ref="U191:U193"/>
    <mergeCell ref="V191:V193"/>
    <mergeCell ref="W191:W193"/>
    <mergeCell ref="X191:X193"/>
    <mergeCell ref="Y191:Y193"/>
    <mergeCell ref="Z191:Z193"/>
    <mergeCell ref="O191:O193"/>
    <mergeCell ref="P191:P193"/>
    <mergeCell ref="Q191:Q193"/>
    <mergeCell ref="R191:R193"/>
    <mergeCell ref="S191:S193"/>
    <mergeCell ref="T191:T193"/>
    <mergeCell ref="AP185:AP189"/>
    <mergeCell ref="AQ185:AQ189"/>
    <mergeCell ref="D191:G193"/>
    <mergeCell ref="H191:H193"/>
    <mergeCell ref="I191:I193"/>
    <mergeCell ref="J191:J193"/>
    <mergeCell ref="K191:K193"/>
    <mergeCell ref="L191:L193"/>
    <mergeCell ref="M191:M193"/>
    <mergeCell ref="N191:N193"/>
    <mergeCell ref="AJ185:AJ189"/>
    <mergeCell ref="AK185:AK189"/>
    <mergeCell ref="AL185:AL189"/>
    <mergeCell ref="AM185:AM189"/>
    <mergeCell ref="AN185:AN189"/>
    <mergeCell ref="AO185:AO189"/>
    <mergeCell ref="AD185:AD189"/>
    <mergeCell ref="AE185:AE189"/>
    <mergeCell ref="AF185:AF189"/>
    <mergeCell ref="AG185:AG189"/>
    <mergeCell ref="AH185:AH189"/>
    <mergeCell ref="AI185:AI189"/>
    <mergeCell ref="X185:X189"/>
    <mergeCell ref="Y185:Y189"/>
    <mergeCell ref="Z185:Z189"/>
    <mergeCell ref="AA185:AA189"/>
    <mergeCell ref="AB185:AB189"/>
    <mergeCell ref="AC185:AC189"/>
    <mergeCell ref="R185:R189"/>
    <mergeCell ref="S185:S189"/>
    <mergeCell ref="T185:T189"/>
    <mergeCell ref="U185:U189"/>
    <mergeCell ref="V185:V189"/>
    <mergeCell ref="W185:W189"/>
    <mergeCell ref="L185:L189"/>
    <mergeCell ref="M185:M189"/>
    <mergeCell ref="N185:N189"/>
    <mergeCell ref="O185:O189"/>
    <mergeCell ref="P185:P189"/>
    <mergeCell ref="Q185:Q189"/>
    <mergeCell ref="AM182:AM184"/>
    <mergeCell ref="AN182:AN184"/>
    <mergeCell ref="AO182:AO184"/>
    <mergeCell ref="AP182:AP184"/>
    <mergeCell ref="AQ182:AQ184"/>
    <mergeCell ref="D185:G189"/>
    <mergeCell ref="H185:H189"/>
    <mergeCell ref="I185:I189"/>
    <mergeCell ref="J185:J189"/>
    <mergeCell ref="K185:K189"/>
    <mergeCell ref="AG182:AG184"/>
    <mergeCell ref="AH182:AH184"/>
    <mergeCell ref="AI182:AI184"/>
    <mergeCell ref="AJ182:AJ184"/>
    <mergeCell ref="AK182:AK184"/>
    <mergeCell ref="AL182:AL184"/>
    <mergeCell ref="AA182:AA184"/>
    <mergeCell ref="AB182:AB184"/>
    <mergeCell ref="AC182:AC184"/>
    <mergeCell ref="AD182:AD184"/>
    <mergeCell ref="AE182:AE184"/>
    <mergeCell ref="AF182:AF184"/>
    <mergeCell ref="U182:U184"/>
    <mergeCell ref="V182:V184"/>
    <mergeCell ref="W182:W184"/>
    <mergeCell ref="X182:X184"/>
    <mergeCell ref="Y182:Y184"/>
    <mergeCell ref="Z182:Z184"/>
    <mergeCell ref="O182:O184"/>
    <mergeCell ref="P182:P184"/>
    <mergeCell ref="Q182:Q184"/>
    <mergeCell ref="R182:R184"/>
    <mergeCell ref="S182:S184"/>
    <mergeCell ref="T182:T184"/>
    <mergeCell ref="I182:I184"/>
    <mergeCell ref="J182:J184"/>
    <mergeCell ref="K182:K184"/>
    <mergeCell ref="L182:L184"/>
    <mergeCell ref="M182:M184"/>
    <mergeCell ref="N182:N184"/>
    <mergeCell ref="E177:G177"/>
    <mergeCell ref="E178:G178"/>
    <mergeCell ref="E179:G179"/>
    <mergeCell ref="E180:G180"/>
    <mergeCell ref="D182:G184"/>
    <mergeCell ref="H182:H184"/>
    <mergeCell ref="E170:G170"/>
    <mergeCell ref="E171:G171"/>
    <mergeCell ref="E172:G172"/>
    <mergeCell ref="E174:G174"/>
    <mergeCell ref="E175:G175"/>
    <mergeCell ref="E176:G176"/>
    <mergeCell ref="E163:G163"/>
    <mergeCell ref="E165:G165"/>
    <mergeCell ref="E166:G166"/>
    <mergeCell ref="E167:G167"/>
    <mergeCell ref="E169:G169"/>
    <mergeCell ref="E155:G155"/>
    <mergeCell ref="E157:G157"/>
    <mergeCell ref="E158:G158"/>
    <mergeCell ref="E159:G159"/>
    <mergeCell ref="E161:G161"/>
    <mergeCell ref="E162:G162"/>
    <mergeCell ref="E148:G148"/>
    <mergeCell ref="E149:G149"/>
    <mergeCell ref="E150:G150"/>
    <mergeCell ref="E152:G152"/>
    <mergeCell ref="E153:G153"/>
    <mergeCell ref="E154:G154"/>
    <mergeCell ref="E141:G141"/>
    <mergeCell ref="E142:G142"/>
    <mergeCell ref="E143:G143"/>
    <mergeCell ref="E144:G144"/>
    <mergeCell ref="E146:G146"/>
    <mergeCell ref="E147:G147"/>
    <mergeCell ref="E134:G134"/>
    <mergeCell ref="E135:G135"/>
    <mergeCell ref="E136:G136"/>
    <mergeCell ref="E137:G137"/>
    <mergeCell ref="E138:G138"/>
    <mergeCell ref="E140:G140"/>
    <mergeCell ref="E128:G128"/>
    <mergeCell ref="E129:G129"/>
    <mergeCell ref="E130:G130"/>
    <mergeCell ref="E131:G131"/>
    <mergeCell ref="E132:G132"/>
    <mergeCell ref="E133:G133"/>
    <mergeCell ref="E119:G119"/>
    <mergeCell ref="E120:G120"/>
    <mergeCell ref="E121:G121"/>
    <mergeCell ref="E122:G122"/>
    <mergeCell ref="E123:G123"/>
    <mergeCell ref="E126:G126"/>
    <mergeCell ref="E111:G111"/>
    <mergeCell ref="E112:G112"/>
    <mergeCell ref="E113:G113"/>
    <mergeCell ref="E114:G114"/>
    <mergeCell ref="E115:G115"/>
    <mergeCell ref="E118:G118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92:G92"/>
    <mergeCell ref="E93:G93"/>
    <mergeCell ref="E94:G94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9:G79"/>
    <mergeCell ref="E80:G80"/>
    <mergeCell ref="E81:G81"/>
    <mergeCell ref="E83:G83"/>
    <mergeCell ref="E84:G84"/>
    <mergeCell ref="E85:G85"/>
    <mergeCell ref="AQ71:AQ73"/>
    <mergeCell ref="E75:G75"/>
    <mergeCell ref="AV76:AW76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AK203" xr:uid="{8444D8CA-3AEB-AE47-AD4E-E1E0F5DAE7CD}">
      <formula1>"MacOS,GNU(Linux)"</formula1>
    </dataValidation>
    <dataValidation type="list" allowBlank="1" showInputMessage="1" showErrorMessage="1" sqref="H191:AQ193 H182:AQ184" xr:uid="{77B8F3A0-B831-AF43-82F1-0F9B0E0F3839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  <rowBreaks count="2" manualBreakCount="2">
    <brk id="157" max="43" man="1"/>
    <brk id="225" max="4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65A1-7809-CC43-A0D4-7BE38D233BCB}">
  <sheetPr>
    <tabColor theme="5" tint="0.79998168889431442"/>
  </sheetPr>
  <dimension ref="B2:BR249"/>
  <sheetViews>
    <sheetView showGridLines="0" tabSelected="1" view="pageBreakPreview" topLeftCell="B180" zoomScaleNormal="100" zoomScaleSheetLayoutView="100" workbookViewId="0">
      <selection activeCell="AH129" sqref="AH129:AQ13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6" style="5" bestFit="1" customWidth="1"/>
    <col min="46" max="46" width="2.7109375" style="5"/>
    <col min="47" max="49" width="2.7109375" style="5" customWidth="1"/>
    <col min="50" max="53" width="2.7109375" style="5"/>
    <col min="54" max="54" width="7.7109375" style="5" bestFit="1" customWidth="1"/>
    <col min="5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db_check_data_validate_config1!AQ71+1</f>
        <v>37</v>
      </c>
      <c r="I71" s="156">
        <f>H$71+1</f>
        <v>38</v>
      </c>
      <c r="J71" s="156">
        <f t="shared" ref="J71:AQ71" si="0">I$71+1</f>
        <v>39</v>
      </c>
      <c r="K71" s="156">
        <f t="shared" si="0"/>
        <v>40</v>
      </c>
      <c r="L71" s="156">
        <f t="shared" si="0"/>
        <v>41</v>
      </c>
      <c r="M71" s="156">
        <f t="shared" si="0"/>
        <v>42</v>
      </c>
      <c r="N71" s="156">
        <f t="shared" si="0"/>
        <v>43</v>
      </c>
      <c r="O71" s="156">
        <f t="shared" si="0"/>
        <v>44</v>
      </c>
      <c r="P71" s="156">
        <f t="shared" si="0"/>
        <v>45</v>
      </c>
      <c r="Q71" s="156">
        <f t="shared" si="0"/>
        <v>46</v>
      </c>
      <c r="R71" s="156">
        <f t="shared" si="0"/>
        <v>47</v>
      </c>
      <c r="S71" s="156">
        <f t="shared" si="0"/>
        <v>48</v>
      </c>
      <c r="T71" s="156">
        <f t="shared" si="0"/>
        <v>49</v>
      </c>
      <c r="U71" s="156">
        <f t="shared" si="0"/>
        <v>50</v>
      </c>
      <c r="V71" s="156">
        <f t="shared" si="0"/>
        <v>51</v>
      </c>
      <c r="W71" s="156">
        <f t="shared" si="0"/>
        <v>52</v>
      </c>
      <c r="X71" s="156">
        <f t="shared" si="0"/>
        <v>53</v>
      </c>
      <c r="Y71" s="156">
        <f t="shared" si="0"/>
        <v>54</v>
      </c>
      <c r="Z71" s="156">
        <f t="shared" si="0"/>
        <v>55</v>
      </c>
      <c r="AA71" s="156">
        <f t="shared" si="0"/>
        <v>56</v>
      </c>
      <c r="AB71" s="156">
        <f t="shared" si="0"/>
        <v>57</v>
      </c>
      <c r="AC71" s="156">
        <f t="shared" si="0"/>
        <v>58</v>
      </c>
      <c r="AD71" s="156">
        <f t="shared" si="0"/>
        <v>59</v>
      </c>
      <c r="AE71" s="156">
        <f t="shared" si="0"/>
        <v>60</v>
      </c>
      <c r="AF71" s="156">
        <f t="shared" si="0"/>
        <v>61</v>
      </c>
      <c r="AG71" s="156">
        <f t="shared" si="0"/>
        <v>62</v>
      </c>
      <c r="AH71" s="156">
        <f t="shared" si="0"/>
        <v>63</v>
      </c>
      <c r="AI71" s="156">
        <f t="shared" si="0"/>
        <v>64</v>
      </c>
      <c r="AJ71" s="156">
        <f t="shared" si="0"/>
        <v>65</v>
      </c>
      <c r="AK71" s="156">
        <f t="shared" si="0"/>
        <v>66</v>
      </c>
      <c r="AL71" s="156">
        <f t="shared" si="0"/>
        <v>67</v>
      </c>
      <c r="AM71" s="156">
        <f t="shared" si="0"/>
        <v>68</v>
      </c>
      <c r="AN71" s="156">
        <f t="shared" si="0"/>
        <v>69</v>
      </c>
      <c r="AO71" s="156">
        <f t="shared" si="0"/>
        <v>70</v>
      </c>
      <c r="AP71" s="156">
        <f t="shared" si="0"/>
        <v>71</v>
      </c>
      <c r="AQ71" s="156">
        <f t="shared" si="0"/>
        <v>72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78" t="s">
        <v>835</v>
      </c>
      <c r="F85" s="179"/>
      <c r="G85" s="18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 t="s">
        <v>24</v>
      </c>
      <c r="I86" s="33" t="s">
        <v>24</v>
      </c>
      <c r="J86" s="33" t="s">
        <v>24</v>
      </c>
      <c r="K86" s="33" t="s">
        <v>24</v>
      </c>
      <c r="L86" s="33" t="s">
        <v>24</v>
      </c>
      <c r="M86" s="33" t="s">
        <v>24</v>
      </c>
      <c r="N86" s="33" t="s">
        <v>24</v>
      </c>
      <c r="O86" s="33" t="s">
        <v>24</v>
      </c>
      <c r="P86" s="33" t="s">
        <v>24</v>
      </c>
      <c r="Q86" s="33" t="s">
        <v>24</v>
      </c>
      <c r="R86" s="33" t="s">
        <v>24</v>
      </c>
      <c r="S86" s="33" t="s">
        <v>24</v>
      </c>
      <c r="T86" s="33" t="s">
        <v>24</v>
      </c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 t="s">
        <v>24</v>
      </c>
      <c r="V87" s="33" t="s">
        <v>24</v>
      </c>
      <c r="W87" s="33" t="s">
        <v>24</v>
      </c>
      <c r="X87" s="33" t="s">
        <v>24</v>
      </c>
      <c r="Y87" s="33" t="s">
        <v>24</v>
      </c>
      <c r="Z87" s="33" t="s">
        <v>24</v>
      </c>
      <c r="AA87" s="33" t="s">
        <v>24</v>
      </c>
      <c r="AB87" s="33" t="s">
        <v>24</v>
      </c>
      <c r="AC87" s="33" t="s">
        <v>24</v>
      </c>
      <c r="AD87" s="33" t="s">
        <v>24</v>
      </c>
      <c r="AE87" s="33" t="s">
        <v>24</v>
      </c>
      <c r="AF87" s="33" t="s">
        <v>24</v>
      </c>
      <c r="AG87" s="33" t="s">
        <v>24</v>
      </c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 t="s">
        <v>24</v>
      </c>
      <c r="AO88" s="33" t="s">
        <v>24</v>
      </c>
      <c r="AP88" s="33" t="s">
        <v>24</v>
      </c>
      <c r="AQ88" s="33" t="s">
        <v>24</v>
      </c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78" t="s">
        <v>625</v>
      </c>
      <c r="F93" s="179"/>
      <c r="G93" s="18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78" t="s">
        <v>71</v>
      </c>
      <c r="F96" s="179"/>
      <c r="G96" s="18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/>
      <c r="AM96" s="33"/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/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/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78">
        <v>3</v>
      </c>
      <c r="F100" s="179"/>
      <c r="G100" s="180"/>
      <c r="H100" s="33" t="s">
        <v>24</v>
      </c>
      <c r="I100" s="33" t="s">
        <v>24</v>
      </c>
      <c r="J100" s="33" t="s">
        <v>24</v>
      </c>
      <c r="K100" s="33" t="s">
        <v>24</v>
      </c>
      <c r="L100" s="33" t="s">
        <v>24</v>
      </c>
      <c r="M100" s="33" t="s">
        <v>24</v>
      </c>
      <c r="N100" s="33" t="s">
        <v>24</v>
      </c>
      <c r="O100" s="33" t="s">
        <v>24</v>
      </c>
      <c r="P100" s="33" t="s">
        <v>24</v>
      </c>
      <c r="Q100" s="33" t="s">
        <v>24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 t="s">
        <v>24</v>
      </c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5</v>
      </c>
      <c r="F102" s="179"/>
      <c r="G102" s="180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78">
        <v>6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 t="s">
        <v>24</v>
      </c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78">
        <v>10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 t="s">
        <v>24</v>
      </c>
      <c r="AI104" s="33" t="s">
        <v>24</v>
      </c>
      <c r="AJ104" s="33" t="s">
        <v>24</v>
      </c>
      <c r="AK104" s="33" t="s">
        <v>24</v>
      </c>
      <c r="AL104" s="33" t="s">
        <v>24</v>
      </c>
      <c r="AM104" s="33" t="s">
        <v>24</v>
      </c>
      <c r="AN104" s="33" t="s">
        <v>24</v>
      </c>
      <c r="AO104" s="33" t="s">
        <v>24</v>
      </c>
      <c r="AP104" s="33" t="s">
        <v>24</v>
      </c>
      <c r="AQ104" s="33" t="s">
        <v>24</v>
      </c>
    </row>
    <row r="105" spans="4:43" ht="18" customHeight="1">
      <c r="D105" s="33"/>
      <c r="E105" s="178">
        <v>11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19</v>
      </c>
      <c r="F106" s="179"/>
      <c r="G106" s="18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20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21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>
        <v>38.700000000000003</v>
      </c>
      <c r="F109" s="179"/>
      <c r="G109" s="180"/>
      <c r="H109" s="33"/>
      <c r="I109" s="33"/>
      <c r="J109" s="33"/>
      <c r="K109" s="33"/>
      <c r="L109" s="33"/>
      <c r="M109" s="33"/>
      <c r="N109" s="33"/>
      <c r="O109" s="33"/>
      <c r="P109" s="34"/>
      <c r="Q109" s="34"/>
      <c r="R109" s="33"/>
      <c r="S109" s="33" t="s">
        <v>24</v>
      </c>
      <c r="T109" s="33"/>
      <c r="U109" s="33"/>
      <c r="V109" s="33"/>
      <c r="W109" s="33"/>
      <c r="X109" s="33"/>
      <c r="Y109" s="33"/>
      <c r="Z109" s="33"/>
      <c r="AA109" s="33"/>
      <c r="AB109" s="33"/>
      <c r="AC109" s="34"/>
      <c r="AD109" s="34"/>
      <c r="AE109" s="33"/>
      <c r="AF109" s="33" t="s">
        <v>24</v>
      </c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>
        <v>39.700000000000003</v>
      </c>
      <c r="F110" s="179"/>
      <c r="G110" s="180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4"/>
      <c r="T110" s="33"/>
      <c r="U110" s="33"/>
      <c r="V110" s="33"/>
      <c r="W110" s="33"/>
      <c r="X110" s="33"/>
      <c r="Y110" s="33"/>
      <c r="Z110" s="33"/>
      <c r="AA110" s="33"/>
      <c r="AB110" s="33"/>
      <c r="AC110" s="34"/>
      <c r="AD110" s="34"/>
      <c r="AE110" s="33"/>
      <c r="AF110" s="34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>
        <v>38.799999999999997</v>
      </c>
      <c r="F111" s="179"/>
      <c r="G111" s="180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4"/>
      <c r="T111" s="33"/>
      <c r="U111" s="33"/>
      <c r="V111" s="33"/>
      <c r="W111" s="33"/>
      <c r="X111" s="33"/>
      <c r="Y111" s="33"/>
      <c r="Z111" s="33"/>
      <c r="AA111" s="33"/>
      <c r="AB111" s="33"/>
      <c r="AC111" s="34"/>
      <c r="AD111" s="34"/>
      <c r="AE111" s="33"/>
      <c r="AF111" s="34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>
        <v>100.15</v>
      </c>
      <c r="F112" s="179"/>
      <c r="G112" s="180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4"/>
      <c r="T112" s="33"/>
      <c r="U112" s="33"/>
      <c r="V112" s="33"/>
      <c r="W112" s="33"/>
      <c r="X112" s="33"/>
      <c r="Y112" s="33"/>
      <c r="Z112" s="33"/>
      <c r="AA112" s="33"/>
      <c r="AB112" s="33"/>
      <c r="AC112" s="34"/>
      <c r="AD112" s="34"/>
      <c r="AE112" s="33"/>
      <c r="AF112" s="34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78">
        <v>101.15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4"/>
      <c r="T113" s="33"/>
      <c r="U113" s="33"/>
      <c r="V113" s="33"/>
      <c r="W113" s="33"/>
      <c r="X113" s="33"/>
      <c r="Y113" s="33"/>
      <c r="Z113" s="33"/>
      <c r="AA113" s="33"/>
      <c r="AB113" s="33"/>
      <c r="AC113" s="34"/>
      <c r="AD113" s="34"/>
      <c r="AE113" s="33"/>
      <c r="AF113" s="34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78">
        <v>100.16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4"/>
      <c r="T114" s="33"/>
      <c r="U114" s="33"/>
      <c r="V114" s="33"/>
      <c r="W114" s="33"/>
      <c r="X114" s="33"/>
      <c r="Y114" s="33"/>
      <c r="Z114" s="33"/>
      <c r="AA114" s="33"/>
      <c r="AB114" s="33"/>
      <c r="AC114" s="34"/>
      <c r="AD114" s="34"/>
      <c r="AE114" s="33"/>
      <c r="AF114" s="34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78" t="s">
        <v>443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 t="s">
        <v>24</v>
      </c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 t="s">
        <v>24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8" t="s">
        <v>843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44"/>
      <c r="AQ116" s="44"/>
    </row>
    <row r="117" spans="4:54" ht="18" customHeight="1">
      <c r="D117" s="33"/>
      <c r="E117" s="178" t="s">
        <v>71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BB117" s="214"/>
    </row>
    <row r="118" spans="4:54" ht="18" customHeight="1">
      <c r="D118" s="33"/>
      <c r="E118" s="178" t="s">
        <v>852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78" t="s">
        <v>853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78" t="s">
        <v>854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78" t="s">
        <v>855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78" t="s">
        <v>856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78" t="s">
        <v>857</v>
      </c>
      <c r="F123" s="179"/>
      <c r="G123" s="180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78" t="s">
        <v>858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78" t="s">
        <v>859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78" t="s">
        <v>851</v>
      </c>
      <c r="F126" s="179"/>
      <c r="G126" s="180"/>
      <c r="H126" s="33" t="s">
        <v>24</v>
      </c>
      <c r="I126" s="33" t="s">
        <v>24</v>
      </c>
      <c r="J126" s="33" t="s">
        <v>24</v>
      </c>
      <c r="K126" s="33" t="s">
        <v>24</v>
      </c>
      <c r="L126" s="33" t="s">
        <v>24</v>
      </c>
      <c r="M126" s="33" t="s">
        <v>24</v>
      </c>
      <c r="N126" s="33" t="s">
        <v>24</v>
      </c>
      <c r="O126" s="33" t="s">
        <v>24</v>
      </c>
      <c r="P126" s="33" t="s">
        <v>24</v>
      </c>
      <c r="Q126" s="33" t="s">
        <v>24</v>
      </c>
      <c r="R126" s="33" t="s">
        <v>24</v>
      </c>
      <c r="S126" s="33" t="s">
        <v>24</v>
      </c>
      <c r="T126" s="33" t="s">
        <v>24</v>
      </c>
      <c r="U126" s="33" t="s">
        <v>24</v>
      </c>
      <c r="V126" s="33" t="s">
        <v>24</v>
      </c>
      <c r="W126" s="33" t="s">
        <v>24</v>
      </c>
      <c r="X126" s="33" t="s">
        <v>24</v>
      </c>
      <c r="Y126" s="33" t="s">
        <v>24</v>
      </c>
      <c r="Z126" s="33" t="s">
        <v>24</v>
      </c>
      <c r="AA126" s="33" t="s">
        <v>24</v>
      </c>
      <c r="AB126" s="33" t="s">
        <v>24</v>
      </c>
      <c r="AC126" s="33" t="s">
        <v>24</v>
      </c>
      <c r="AD126" s="33" t="s">
        <v>24</v>
      </c>
      <c r="AE126" s="33" t="s">
        <v>24</v>
      </c>
      <c r="AF126" s="33" t="s">
        <v>24</v>
      </c>
      <c r="AG126" s="33" t="s">
        <v>24</v>
      </c>
      <c r="AH126" s="33" t="s">
        <v>24</v>
      </c>
      <c r="AI126" s="33" t="s">
        <v>24</v>
      </c>
      <c r="AJ126" s="33" t="s">
        <v>24</v>
      </c>
      <c r="AK126" s="33" t="s">
        <v>24</v>
      </c>
      <c r="AL126" s="33" t="s">
        <v>24</v>
      </c>
      <c r="AM126" s="33" t="s">
        <v>24</v>
      </c>
      <c r="AN126" s="33" t="s">
        <v>24</v>
      </c>
      <c r="AO126" s="33" t="s">
        <v>24</v>
      </c>
      <c r="AP126" s="33" t="s">
        <v>24</v>
      </c>
      <c r="AQ126" s="33" t="s">
        <v>24</v>
      </c>
    </row>
    <row r="127" spans="4:54" ht="18" customHeight="1">
      <c r="D127" s="33"/>
      <c r="E127" s="178" t="s">
        <v>443</v>
      </c>
      <c r="F127" s="179"/>
      <c r="G127" s="18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54" ht="18" customHeight="1">
      <c r="D128" s="38" t="s">
        <v>652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44"/>
      <c r="AQ128" s="44"/>
    </row>
    <row r="129" spans="4:43" ht="18" customHeight="1">
      <c r="D129" s="33"/>
      <c r="E129" s="178" t="s">
        <v>71</v>
      </c>
      <c r="F129" s="179"/>
      <c r="G129" s="180"/>
      <c r="H129" s="33" t="s">
        <v>24</v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 t="s">
        <v>24</v>
      </c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 t="s">
        <v>24</v>
      </c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>
        <v>0</v>
      </c>
      <c r="F130" s="179"/>
      <c r="G130" s="180"/>
      <c r="H130" s="33"/>
      <c r="I130" s="33" t="s">
        <v>24</v>
      </c>
      <c r="J130" s="33"/>
      <c r="K130" s="33"/>
      <c r="L130" s="33"/>
      <c r="M130" s="33"/>
      <c r="N130" s="33"/>
      <c r="O130" s="33"/>
      <c r="P130" s="33"/>
      <c r="Q130" s="33"/>
      <c r="R130" s="33" t="s">
        <v>24</v>
      </c>
      <c r="S130" s="33" t="s">
        <v>24</v>
      </c>
      <c r="T130" s="33" t="s">
        <v>24</v>
      </c>
      <c r="U130" s="33"/>
      <c r="V130" s="33" t="s">
        <v>24</v>
      </c>
      <c r="W130" s="33"/>
      <c r="X130" s="33"/>
      <c r="Y130" s="33"/>
      <c r="Z130" s="33"/>
      <c r="AA130" s="33"/>
      <c r="AB130" s="33"/>
      <c r="AC130" s="33"/>
      <c r="AD130" s="33"/>
      <c r="AE130" s="33" t="s">
        <v>24</v>
      </c>
      <c r="AF130" s="33" t="s">
        <v>24</v>
      </c>
      <c r="AG130" s="33" t="s">
        <v>24</v>
      </c>
      <c r="AH130" s="33"/>
      <c r="AI130" s="33" t="s">
        <v>24</v>
      </c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>
        <v>1</v>
      </c>
      <c r="F131" s="179"/>
      <c r="G131" s="180"/>
      <c r="H131" s="33"/>
      <c r="I131" s="33"/>
      <c r="J131" s="33" t="s">
        <v>24</v>
      </c>
      <c r="K131" s="33"/>
      <c r="L131" s="33"/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/>
      <c r="S131" s="33"/>
      <c r="T131" s="33"/>
      <c r="U131" s="33"/>
      <c r="V131" s="33"/>
      <c r="W131" s="33" t="s">
        <v>24</v>
      </c>
      <c r="X131" s="33"/>
      <c r="Y131" s="33"/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/>
      <c r="AF131" s="33"/>
      <c r="AG131" s="33"/>
      <c r="AH131" s="33"/>
      <c r="AI131" s="33"/>
      <c r="AJ131" s="33" t="s">
        <v>24</v>
      </c>
      <c r="AK131" s="33"/>
      <c r="AL131" s="33"/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78">
        <v>2</v>
      </c>
      <c r="F132" s="179"/>
      <c r="G132" s="180"/>
      <c r="H132" s="33"/>
      <c r="I132" s="33"/>
      <c r="J132" s="33"/>
      <c r="K132" s="33" t="s">
        <v>24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 t="s">
        <v>24</v>
      </c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 t="s">
        <v>24</v>
      </c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443</v>
      </c>
      <c r="F133" s="179"/>
      <c r="G133" s="180"/>
      <c r="H133" s="33"/>
      <c r="I133" s="33"/>
      <c r="J133" s="33"/>
      <c r="K133" s="33"/>
      <c r="L133" s="33" t="s">
        <v>24</v>
      </c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 t="s">
        <v>24</v>
      </c>
      <c r="Z133" s="33"/>
      <c r="AA133" s="33"/>
      <c r="AB133" s="33"/>
      <c r="AC133" s="34"/>
      <c r="AD133" s="34"/>
      <c r="AE133" s="33"/>
      <c r="AF133" s="33"/>
      <c r="AG133" s="33"/>
      <c r="AH133" s="33"/>
      <c r="AI133" s="33"/>
      <c r="AJ133" s="33"/>
      <c r="AK133" s="33"/>
      <c r="AL133" s="33" t="s">
        <v>24</v>
      </c>
      <c r="AM133" s="33"/>
      <c r="AN133" s="33"/>
      <c r="AO133" s="33"/>
      <c r="AP133" s="34"/>
      <c r="AQ133" s="34"/>
    </row>
    <row r="134" spans="4:43" ht="18" customHeight="1">
      <c r="D134" s="38" t="s">
        <v>757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</row>
    <row r="135" spans="4:43" ht="18" customHeight="1">
      <c r="D135" s="33"/>
      <c r="E135" s="178" t="s">
        <v>71</v>
      </c>
      <c r="F135" s="179"/>
      <c r="G135" s="180"/>
      <c r="H135" s="33"/>
      <c r="I135" s="33"/>
      <c r="J135" s="33"/>
      <c r="K135" s="33"/>
      <c r="L135" s="33"/>
      <c r="M135" s="33" t="s">
        <v>24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 t="s">
        <v>24</v>
      </c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 t="s">
        <v>24</v>
      </c>
      <c r="AN135" s="33"/>
      <c r="AO135" s="33"/>
      <c r="AP135" s="33"/>
      <c r="AQ135" s="33"/>
    </row>
    <row r="136" spans="4:43" ht="18" customHeight="1">
      <c r="D136" s="33"/>
      <c r="E136" s="178">
        <v>0</v>
      </c>
      <c r="F136" s="179"/>
      <c r="G136" s="180"/>
      <c r="H136" s="33" t="s">
        <v>24</v>
      </c>
      <c r="I136" s="33" t="s">
        <v>24</v>
      </c>
      <c r="J136" s="33" t="s">
        <v>24</v>
      </c>
      <c r="K136" s="33" t="s">
        <v>24</v>
      </c>
      <c r="L136" s="33" t="s">
        <v>24</v>
      </c>
      <c r="M136" s="33"/>
      <c r="N136" s="33" t="s">
        <v>24</v>
      </c>
      <c r="O136" s="33"/>
      <c r="P136" s="33"/>
      <c r="Q136" s="33"/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/>
      <c r="AA136" s="33" t="s">
        <v>24</v>
      </c>
      <c r="AB136" s="33"/>
      <c r="AC136" s="33"/>
      <c r="AD136" s="33"/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/>
      <c r="AN136" s="33" t="s">
        <v>24</v>
      </c>
      <c r="AO136" s="33"/>
      <c r="AP136" s="33"/>
      <c r="AQ136" s="33"/>
    </row>
    <row r="137" spans="4:43" ht="18" customHeight="1">
      <c r="D137" s="33"/>
      <c r="E137" s="178">
        <v>1</v>
      </c>
      <c r="F137" s="179"/>
      <c r="G137" s="180"/>
      <c r="H137" s="33"/>
      <c r="I137" s="33"/>
      <c r="J137" s="33"/>
      <c r="K137" s="33"/>
      <c r="L137" s="33"/>
      <c r="M137" s="33"/>
      <c r="N137" s="33"/>
      <c r="O137" s="33" t="s">
        <v>24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 t="s">
        <v>24</v>
      </c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 t="s">
        <v>24</v>
      </c>
      <c r="AP137" s="33"/>
      <c r="AQ137" s="33"/>
    </row>
    <row r="138" spans="4:43" ht="18" customHeight="1">
      <c r="D138" s="33"/>
      <c r="E138" s="178">
        <v>2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 t="s">
        <v>24</v>
      </c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 t="s">
        <v>24</v>
      </c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 t="s">
        <v>24</v>
      </c>
      <c r="AQ138" s="33"/>
    </row>
    <row r="139" spans="4:43" ht="18" customHeight="1">
      <c r="D139" s="33"/>
      <c r="E139" s="178" t="s">
        <v>443</v>
      </c>
      <c r="F139" s="179"/>
      <c r="G139" s="180"/>
      <c r="H139" s="33"/>
      <c r="I139" s="33"/>
      <c r="J139" s="33"/>
      <c r="K139" s="33"/>
      <c r="L139" s="33"/>
      <c r="M139" s="33"/>
      <c r="N139" s="33"/>
      <c r="O139" s="33"/>
      <c r="P139" s="33"/>
      <c r="Q139" s="33" t="s">
        <v>24</v>
      </c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 t="s">
        <v>24</v>
      </c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 t="s">
        <v>24</v>
      </c>
    </row>
    <row r="140" spans="4:43" ht="18" customHeight="1">
      <c r="D140" s="38" t="s">
        <v>112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44"/>
      <c r="AQ140" s="44"/>
    </row>
    <row r="141" spans="4:43" ht="18" customHeight="1">
      <c r="D141" s="33"/>
      <c r="E141" s="178" t="s">
        <v>71</v>
      </c>
      <c r="F141" s="179"/>
      <c r="G141" s="18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78" t="s">
        <v>267</v>
      </c>
      <c r="F142" s="179"/>
      <c r="G142" s="180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78" t="s">
        <v>269</v>
      </c>
      <c r="F143" s="179"/>
      <c r="G143" s="18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78" t="s">
        <v>443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113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78" t="s">
        <v>71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78" t="s">
        <v>270</v>
      </c>
      <c r="F147" s="179"/>
      <c r="G147" s="180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78" t="s">
        <v>443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8" t="s">
        <v>824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44"/>
      <c r="AQ149" s="44"/>
    </row>
    <row r="150" spans="4:43" ht="18" customHeight="1">
      <c r="D150" s="33"/>
      <c r="E150" s="178" t="s">
        <v>71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78" t="s">
        <v>826</v>
      </c>
      <c r="F151" s="179"/>
      <c r="G151" s="180"/>
      <c r="H151" s="33" t="s">
        <v>24</v>
      </c>
      <c r="I151" s="33" t="s">
        <v>24</v>
      </c>
      <c r="J151" s="33" t="s">
        <v>24</v>
      </c>
      <c r="K151" s="33" t="s">
        <v>24</v>
      </c>
      <c r="L151" s="33" t="s">
        <v>24</v>
      </c>
      <c r="M151" s="33" t="s">
        <v>24</v>
      </c>
      <c r="N151" s="33" t="s">
        <v>24</v>
      </c>
      <c r="O151" s="33" t="s">
        <v>24</v>
      </c>
      <c r="P151" s="33" t="s">
        <v>24</v>
      </c>
      <c r="Q151" s="33" t="s">
        <v>24</v>
      </c>
      <c r="R151" s="33" t="s">
        <v>24</v>
      </c>
      <c r="S151" s="33" t="s">
        <v>24</v>
      </c>
      <c r="T151" s="33" t="s">
        <v>24</v>
      </c>
      <c r="U151" s="33" t="s">
        <v>24</v>
      </c>
      <c r="V151" s="33" t="s">
        <v>24</v>
      </c>
      <c r="W151" s="33" t="s">
        <v>24</v>
      </c>
      <c r="X151" s="33" t="s">
        <v>24</v>
      </c>
      <c r="Y151" s="33" t="s">
        <v>24</v>
      </c>
      <c r="Z151" s="33" t="s">
        <v>24</v>
      </c>
      <c r="AA151" s="33" t="s">
        <v>24</v>
      </c>
      <c r="AB151" s="33" t="s">
        <v>24</v>
      </c>
      <c r="AC151" s="33" t="s">
        <v>24</v>
      </c>
      <c r="AD151" s="33" t="s">
        <v>24</v>
      </c>
      <c r="AE151" s="33" t="s">
        <v>24</v>
      </c>
      <c r="AF151" s="33" t="s">
        <v>24</v>
      </c>
      <c r="AG151" s="33" t="s">
        <v>24</v>
      </c>
      <c r="AH151" s="33" t="s">
        <v>24</v>
      </c>
      <c r="AI151" s="33" t="s">
        <v>24</v>
      </c>
      <c r="AJ151" s="33" t="s">
        <v>24</v>
      </c>
      <c r="AK151" s="33" t="s">
        <v>24</v>
      </c>
      <c r="AL151" s="33" t="s">
        <v>24</v>
      </c>
      <c r="AM151" s="33" t="s">
        <v>24</v>
      </c>
      <c r="AN151" s="33" t="s">
        <v>24</v>
      </c>
      <c r="AO151" s="33" t="s">
        <v>24</v>
      </c>
      <c r="AP151" s="33" t="s">
        <v>24</v>
      </c>
      <c r="AQ151" s="33" t="s">
        <v>24</v>
      </c>
    </row>
    <row r="152" spans="4:43" ht="18" customHeight="1">
      <c r="D152" s="33"/>
      <c r="E152" s="178" t="s">
        <v>443</v>
      </c>
      <c r="F152" s="179"/>
      <c r="G152" s="18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8" t="s">
        <v>115</v>
      </c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44"/>
      <c r="AQ153" s="44"/>
    </row>
    <row r="154" spans="4:43" ht="18" customHeight="1">
      <c r="D154" s="33"/>
      <c r="E154" s="178" t="s">
        <v>71</v>
      </c>
      <c r="F154" s="179"/>
      <c r="G154" s="18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213" t="s">
        <v>836</v>
      </c>
      <c r="F155" s="179"/>
      <c r="G155" s="180"/>
      <c r="H155" s="33" t="s">
        <v>24</v>
      </c>
      <c r="I155" s="33" t="s">
        <v>24</v>
      </c>
      <c r="J155" s="33" t="s">
        <v>24</v>
      </c>
      <c r="K155" s="33" t="s">
        <v>24</v>
      </c>
      <c r="L155" s="33" t="s">
        <v>24</v>
      </c>
      <c r="M155" s="33" t="s">
        <v>24</v>
      </c>
      <c r="N155" s="33" t="s">
        <v>24</v>
      </c>
      <c r="O155" s="33" t="s">
        <v>24</v>
      </c>
      <c r="P155" s="33" t="s">
        <v>24</v>
      </c>
      <c r="Q155" s="33" t="s">
        <v>24</v>
      </c>
      <c r="R155" s="33" t="s">
        <v>24</v>
      </c>
      <c r="S155" s="33" t="s">
        <v>24</v>
      </c>
      <c r="T155" s="33" t="s">
        <v>24</v>
      </c>
      <c r="U155" s="33" t="s">
        <v>24</v>
      </c>
      <c r="V155" s="33" t="s">
        <v>24</v>
      </c>
      <c r="W155" s="33" t="s">
        <v>24</v>
      </c>
      <c r="X155" s="33" t="s">
        <v>24</v>
      </c>
      <c r="Y155" s="33" t="s">
        <v>24</v>
      </c>
      <c r="Z155" s="33" t="s">
        <v>24</v>
      </c>
      <c r="AA155" s="33" t="s">
        <v>24</v>
      </c>
      <c r="AB155" s="33" t="s">
        <v>24</v>
      </c>
      <c r="AC155" s="33" t="s">
        <v>24</v>
      </c>
      <c r="AD155" s="33" t="s">
        <v>24</v>
      </c>
      <c r="AE155" s="33" t="s">
        <v>24</v>
      </c>
      <c r="AF155" s="33" t="s">
        <v>24</v>
      </c>
      <c r="AG155" s="33" t="s">
        <v>24</v>
      </c>
      <c r="AH155" s="33" t="s">
        <v>24</v>
      </c>
      <c r="AI155" s="33" t="s">
        <v>24</v>
      </c>
      <c r="AJ155" s="33" t="s">
        <v>24</v>
      </c>
      <c r="AK155" s="33" t="s">
        <v>24</v>
      </c>
      <c r="AL155" s="33" t="s">
        <v>24</v>
      </c>
      <c r="AM155" s="33" t="s">
        <v>24</v>
      </c>
      <c r="AN155" s="33" t="s">
        <v>24</v>
      </c>
      <c r="AO155" s="33" t="s">
        <v>24</v>
      </c>
      <c r="AP155" s="33" t="s">
        <v>24</v>
      </c>
      <c r="AQ155" s="33" t="s">
        <v>24</v>
      </c>
    </row>
    <row r="156" spans="4:43" ht="18" customHeight="1">
      <c r="D156" s="33"/>
      <c r="E156" s="178" t="s">
        <v>443</v>
      </c>
      <c r="F156" s="179"/>
      <c r="G156" s="180"/>
      <c r="H156" s="33"/>
      <c r="I156" s="33"/>
      <c r="J156" s="33"/>
      <c r="K156" s="33"/>
      <c r="L156" s="33"/>
      <c r="M156" s="33"/>
      <c r="N156" s="33"/>
      <c r="O156" s="33"/>
      <c r="P156" s="34"/>
      <c r="Q156" s="34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43" ht="18" customHeight="1">
      <c r="D157" s="38" t="s">
        <v>116</v>
      </c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44"/>
      <c r="AQ157" s="44"/>
    </row>
    <row r="158" spans="4:43" ht="18" customHeight="1">
      <c r="D158" s="33"/>
      <c r="E158" s="178" t="s">
        <v>71</v>
      </c>
      <c r="F158" s="179"/>
      <c r="G158" s="18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43" ht="18" customHeight="1">
      <c r="D159" s="33"/>
      <c r="E159" s="178" t="s">
        <v>434</v>
      </c>
      <c r="F159" s="179"/>
      <c r="G159" s="180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 t="s">
        <v>24</v>
      </c>
      <c r="T159" s="33" t="s">
        <v>24</v>
      </c>
      <c r="U159" s="33" t="s">
        <v>24</v>
      </c>
      <c r="V159" s="33" t="s">
        <v>24</v>
      </c>
      <c r="W159" s="33" t="s">
        <v>24</v>
      </c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43" ht="18" customHeight="1">
      <c r="D160" s="33"/>
      <c r="E160" s="178" t="s">
        <v>435</v>
      </c>
      <c r="F160" s="179"/>
      <c r="G160" s="18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78" t="s">
        <v>443</v>
      </c>
      <c r="F161" s="179"/>
      <c r="G161" s="18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8" t="s">
        <v>818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44"/>
      <c r="AQ162" s="44"/>
    </row>
    <row r="163" spans="4:43" ht="18" customHeight="1">
      <c r="D163" s="33"/>
      <c r="E163" s="178" t="s">
        <v>71</v>
      </c>
      <c r="F163" s="179"/>
      <c r="G163" s="18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78" t="s">
        <v>837</v>
      </c>
      <c r="F164" s="179"/>
      <c r="G164" s="180"/>
      <c r="H164" s="33" t="s">
        <v>24</v>
      </c>
      <c r="I164" s="33" t="s">
        <v>24</v>
      </c>
      <c r="J164" s="33" t="s">
        <v>24</v>
      </c>
      <c r="K164" s="33" t="s">
        <v>24</v>
      </c>
      <c r="L164" s="33" t="s">
        <v>24</v>
      </c>
      <c r="M164" s="33" t="s">
        <v>24</v>
      </c>
      <c r="N164" s="33" t="s">
        <v>24</v>
      </c>
      <c r="O164" s="33" t="s">
        <v>24</v>
      </c>
      <c r="P164" s="33" t="s">
        <v>24</v>
      </c>
      <c r="Q164" s="33" t="s">
        <v>24</v>
      </c>
      <c r="R164" s="33" t="s">
        <v>24</v>
      </c>
      <c r="S164" s="33" t="s">
        <v>24</v>
      </c>
      <c r="T164" s="33" t="s">
        <v>24</v>
      </c>
      <c r="U164" s="33" t="s">
        <v>24</v>
      </c>
      <c r="V164" s="33" t="s">
        <v>24</v>
      </c>
      <c r="W164" s="33" t="s">
        <v>24</v>
      </c>
      <c r="X164" s="33" t="s">
        <v>24</v>
      </c>
      <c r="Y164" s="33" t="s">
        <v>24</v>
      </c>
      <c r="Z164" s="33" t="s">
        <v>24</v>
      </c>
      <c r="AA164" s="33" t="s">
        <v>24</v>
      </c>
      <c r="AB164" s="33" t="s">
        <v>24</v>
      </c>
      <c r="AC164" s="33" t="s">
        <v>24</v>
      </c>
      <c r="AD164" s="33" t="s">
        <v>24</v>
      </c>
      <c r="AE164" s="33" t="s">
        <v>24</v>
      </c>
      <c r="AF164" s="33" t="s">
        <v>24</v>
      </c>
      <c r="AG164" s="33" t="s">
        <v>24</v>
      </c>
      <c r="AH164" s="33" t="s">
        <v>24</v>
      </c>
      <c r="AI164" s="33" t="s">
        <v>24</v>
      </c>
      <c r="AJ164" s="33" t="s">
        <v>24</v>
      </c>
      <c r="AK164" s="33" t="s">
        <v>24</v>
      </c>
      <c r="AL164" s="33" t="s">
        <v>24</v>
      </c>
      <c r="AM164" s="33" t="s">
        <v>24</v>
      </c>
      <c r="AN164" s="33" t="s">
        <v>24</v>
      </c>
      <c r="AO164" s="33" t="s">
        <v>24</v>
      </c>
      <c r="AP164" s="33" t="s">
        <v>24</v>
      </c>
      <c r="AQ164" s="33" t="s">
        <v>24</v>
      </c>
    </row>
    <row r="165" spans="4:43" ht="18" customHeight="1">
      <c r="D165" s="33"/>
      <c r="E165" s="178" t="s">
        <v>896</v>
      </c>
      <c r="F165" s="179"/>
      <c r="G165" s="18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78" t="s">
        <v>860</v>
      </c>
      <c r="F166" s="179"/>
      <c r="G166" s="18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78" t="s">
        <v>24</v>
      </c>
      <c r="F167" s="179"/>
      <c r="G167" s="180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4:43" ht="18" customHeight="1">
      <c r="D168" s="33"/>
      <c r="E168" s="178" t="s">
        <v>894</v>
      </c>
      <c r="F168" s="179"/>
      <c r="G168" s="18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78" t="s">
        <v>895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2" t="s">
        <v>462</v>
      </c>
      <c r="E170" s="29"/>
      <c r="F170" s="29"/>
      <c r="G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40"/>
      <c r="AJ170" s="30"/>
      <c r="AK170" s="30"/>
      <c r="AL170" s="30"/>
      <c r="AM170" s="30"/>
      <c r="AN170" s="30"/>
      <c r="AO170" s="30"/>
      <c r="AP170" s="30"/>
      <c r="AQ170" s="45"/>
    </row>
    <row r="171" spans="4:43" ht="18" customHeight="1">
      <c r="D171" s="165" t="s">
        <v>451</v>
      </c>
      <c r="E171" s="147"/>
      <c r="F171" s="147"/>
      <c r="G171" s="148"/>
      <c r="H171" s="159" t="s">
        <v>455</v>
      </c>
      <c r="I171" s="159" t="s">
        <v>455</v>
      </c>
      <c r="J171" s="159" t="s">
        <v>455</v>
      </c>
      <c r="K171" s="159" t="s">
        <v>452</v>
      </c>
      <c r="L171" s="159" t="s">
        <v>452</v>
      </c>
      <c r="M171" s="159" t="s">
        <v>452</v>
      </c>
      <c r="N171" s="159" t="s">
        <v>452</v>
      </c>
      <c r="O171" s="159" t="s">
        <v>452</v>
      </c>
      <c r="P171" s="159" t="s">
        <v>452</v>
      </c>
      <c r="Q171" s="159" t="s">
        <v>452</v>
      </c>
      <c r="R171" s="159" t="s">
        <v>452</v>
      </c>
      <c r="S171" s="159" t="s">
        <v>452</v>
      </c>
      <c r="T171" s="159" t="s">
        <v>452</v>
      </c>
      <c r="U171" s="159" t="s">
        <v>452</v>
      </c>
      <c r="V171" s="159" t="s">
        <v>452</v>
      </c>
      <c r="W171" s="159" t="s">
        <v>452</v>
      </c>
      <c r="X171" s="159" t="s">
        <v>452</v>
      </c>
      <c r="Y171" s="159" t="s">
        <v>452</v>
      </c>
      <c r="Z171" s="159" t="s">
        <v>452</v>
      </c>
      <c r="AA171" s="159" t="s">
        <v>452</v>
      </c>
      <c r="AB171" s="159" t="s">
        <v>455</v>
      </c>
      <c r="AC171" s="159" t="s">
        <v>452</v>
      </c>
      <c r="AD171" s="159" t="s">
        <v>452</v>
      </c>
      <c r="AE171" s="159" t="s">
        <v>455</v>
      </c>
      <c r="AF171" s="159" t="s">
        <v>452</v>
      </c>
      <c r="AG171" s="159" t="s">
        <v>455</v>
      </c>
      <c r="AH171" s="159" t="s">
        <v>452</v>
      </c>
      <c r="AI171" s="159" t="s">
        <v>455</v>
      </c>
      <c r="AJ171" s="159" t="s">
        <v>455</v>
      </c>
      <c r="AK171" s="159" t="s">
        <v>455</v>
      </c>
      <c r="AL171" s="159" t="s">
        <v>455</v>
      </c>
      <c r="AM171" s="159" t="s">
        <v>455</v>
      </c>
      <c r="AN171" s="159" t="s">
        <v>452</v>
      </c>
      <c r="AO171" s="159" t="s">
        <v>452</v>
      </c>
      <c r="AP171" s="159" t="s">
        <v>455</v>
      </c>
      <c r="AQ171" s="159" t="s">
        <v>455</v>
      </c>
    </row>
    <row r="172" spans="4:43" ht="18" customHeight="1">
      <c r="D172" s="152"/>
      <c r="E172" s="153"/>
      <c r="F172" s="153"/>
      <c r="G172" s="154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  <c r="AH172" s="160"/>
      <c r="AI172" s="160"/>
      <c r="AJ172" s="160"/>
      <c r="AK172" s="160"/>
      <c r="AL172" s="160"/>
      <c r="AM172" s="160"/>
      <c r="AN172" s="160"/>
      <c r="AO172" s="160"/>
      <c r="AP172" s="160"/>
      <c r="AQ172" s="160"/>
    </row>
    <row r="173" spans="4:43" ht="18" customHeight="1">
      <c r="D173" s="149"/>
      <c r="E173" s="150"/>
      <c r="F173" s="150"/>
      <c r="G173" s="15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1"/>
      <c r="AO173" s="161"/>
      <c r="AP173" s="161"/>
      <c r="AQ173" s="161"/>
    </row>
    <row r="174" spans="4:43" ht="18" customHeight="1">
      <c r="D174" s="146" t="s">
        <v>453</v>
      </c>
      <c r="E174" s="147"/>
      <c r="F174" s="147"/>
      <c r="G174" s="148"/>
      <c r="H174" s="162">
        <v>220104</v>
      </c>
      <c r="I174" s="162">
        <v>220129</v>
      </c>
      <c r="J174" s="162">
        <v>220129</v>
      </c>
      <c r="K174" s="162">
        <v>220001</v>
      </c>
      <c r="L174" s="162">
        <v>220129</v>
      </c>
      <c r="M174" s="162">
        <v>220001</v>
      </c>
      <c r="N174" s="162">
        <v>220001</v>
      </c>
      <c r="O174" s="162">
        <v>220001</v>
      </c>
      <c r="P174" s="162">
        <v>220001</v>
      </c>
      <c r="Q174" s="162">
        <v>220001</v>
      </c>
      <c r="R174" s="162">
        <v>220001</v>
      </c>
      <c r="S174" s="162">
        <v>220001</v>
      </c>
      <c r="T174" s="162">
        <v>220001</v>
      </c>
      <c r="U174" s="162">
        <v>220001</v>
      </c>
      <c r="V174" s="162">
        <v>220001</v>
      </c>
      <c r="W174" s="162">
        <v>220001</v>
      </c>
      <c r="X174" s="162">
        <v>220001</v>
      </c>
      <c r="Y174" s="162">
        <v>220001</v>
      </c>
      <c r="Z174" s="162">
        <v>220001</v>
      </c>
      <c r="AA174" s="162">
        <v>220001</v>
      </c>
      <c r="AB174" s="162">
        <v>220129</v>
      </c>
      <c r="AC174" s="162">
        <v>220001</v>
      </c>
      <c r="AD174" s="162">
        <v>220001</v>
      </c>
      <c r="AE174" s="162">
        <v>220131</v>
      </c>
      <c r="AF174" s="162">
        <v>220001</v>
      </c>
      <c r="AG174" s="162">
        <v>220132</v>
      </c>
      <c r="AH174" s="162">
        <v>220001</v>
      </c>
      <c r="AI174" s="162">
        <v>220133</v>
      </c>
      <c r="AJ174" s="162">
        <v>220135</v>
      </c>
      <c r="AK174" s="162">
        <v>220135</v>
      </c>
      <c r="AL174" s="162">
        <v>220104</v>
      </c>
      <c r="AM174" s="162">
        <v>220137</v>
      </c>
      <c r="AN174" s="162">
        <v>220001</v>
      </c>
      <c r="AO174" s="162">
        <v>220001</v>
      </c>
      <c r="AP174" s="162">
        <v>220125</v>
      </c>
      <c r="AQ174" s="162">
        <v>220137</v>
      </c>
    </row>
    <row r="175" spans="4:43" ht="18" customHeight="1">
      <c r="D175" s="152"/>
      <c r="E175" s="153"/>
      <c r="F175" s="153"/>
      <c r="G175" s="154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</row>
    <row r="176" spans="4:43" ht="18" customHeight="1">
      <c r="D176" s="152"/>
      <c r="E176" s="153"/>
      <c r="F176" s="153"/>
      <c r="G176" s="154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</row>
    <row r="177" spans="3:43" ht="18" customHeight="1">
      <c r="D177" s="152"/>
      <c r="E177" s="153"/>
      <c r="F177" s="153"/>
      <c r="G177" s="154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</row>
    <row r="178" spans="3:43" ht="18" customHeight="1">
      <c r="D178" s="149"/>
      <c r="E178" s="150"/>
      <c r="F178" s="150"/>
      <c r="G178" s="151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</row>
    <row r="179" spans="3:43" ht="18" customHeight="1">
      <c r="D179" s="32" t="s">
        <v>463</v>
      </c>
      <c r="E179" s="29"/>
      <c r="F179" s="29"/>
      <c r="G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40"/>
      <c r="AJ179" s="30"/>
      <c r="AK179" s="30"/>
      <c r="AL179" s="30"/>
      <c r="AM179" s="30"/>
      <c r="AN179" s="30"/>
      <c r="AO179" s="30"/>
      <c r="AP179" s="30"/>
      <c r="AQ179" s="45"/>
    </row>
    <row r="180" spans="3:43" ht="18" customHeight="1">
      <c r="D180" s="165" t="s">
        <v>454</v>
      </c>
      <c r="E180" s="147"/>
      <c r="F180" s="147"/>
      <c r="G180" s="148"/>
      <c r="H180" s="159" t="s">
        <v>268</v>
      </c>
      <c r="I180" s="159" t="s">
        <v>268</v>
      </c>
      <c r="J180" s="159" t="s">
        <v>268</v>
      </c>
      <c r="K180" s="159" t="s">
        <v>268</v>
      </c>
      <c r="L180" s="159" t="s">
        <v>268</v>
      </c>
      <c r="M180" s="159" t="s">
        <v>268</v>
      </c>
      <c r="N180" s="159" t="s">
        <v>268</v>
      </c>
      <c r="O180" s="159" t="s">
        <v>268</v>
      </c>
      <c r="P180" s="159" t="s">
        <v>268</v>
      </c>
      <c r="Q180" s="159" t="s">
        <v>268</v>
      </c>
      <c r="R180" s="159" t="s">
        <v>268</v>
      </c>
      <c r="S180" s="159" t="s">
        <v>268</v>
      </c>
      <c r="T180" s="159" t="s">
        <v>268</v>
      </c>
      <c r="U180" s="159" t="s">
        <v>268</v>
      </c>
      <c r="V180" s="159" t="s">
        <v>268</v>
      </c>
      <c r="W180" s="159" t="s">
        <v>268</v>
      </c>
      <c r="X180" s="159" t="s">
        <v>268</v>
      </c>
      <c r="Y180" s="159" t="s">
        <v>268</v>
      </c>
      <c r="Z180" s="159" t="s">
        <v>268</v>
      </c>
      <c r="AA180" s="159" t="s">
        <v>268</v>
      </c>
      <c r="AB180" s="159" t="s">
        <v>268</v>
      </c>
      <c r="AC180" s="159" t="s">
        <v>268</v>
      </c>
      <c r="AD180" s="159" t="s">
        <v>268</v>
      </c>
      <c r="AE180" s="159" t="s">
        <v>268</v>
      </c>
      <c r="AF180" s="159" t="s">
        <v>268</v>
      </c>
      <c r="AG180" s="159" t="s">
        <v>268</v>
      </c>
      <c r="AH180" s="159" t="s">
        <v>268</v>
      </c>
      <c r="AI180" s="159" t="s">
        <v>268</v>
      </c>
      <c r="AJ180" s="159" t="s">
        <v>268</v>
      </c>
      <c r="AK180" s="159" t="s">
        <v>268</v>
      </c>
      <c r="AL180" s="159" t="s">
        <v>268</v>
      </c>
      <c r="AM180" s="159" t="s">
        <v>268</v>
      </c>
      <c r="AN180" s="159" t="s">
        <v>268</v>
      </c>
      <c r="AO180" s="159" t="s">
        <v>268</v>
      </c>
      <c r="AP180" s="159" t="s">
        <v>268</v>
      </c>
      <c r="AQ180" s="159" t="s">
        <v>268</v>
      </c>
    </row>
    <row r="181" spans="3:43" ht="18" customHeight="1">
      <c r="D181" s="152"/>
      <c r="E181" s="153"/>
      <c r="F181" s="153"/>
      <c r="G181" s="154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</row>
    <row r="182" spans="3:43" ht="18" customHeight="1">
      <c r="D182" s="149"/>
      <c r="E182" s="150"/>
      <c r="F182" s="150"/>
      <c r="G182" s="15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1"/>
      <c r="AO182" s="161"/>
      <c r="AP182" s="161"/>
      <c r="AQ182" s="161"/>
    </row>
    <row r="183" spans="3:43" ht="18" customHeight="1">
      <c r="D183" s="165" t="s">
        <v>466</v>
      </c>
      <c r="E183" s="147"/>
      <c r="F183" s="147"/>
      <c r="G183" s="148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  <c r="AF183" s="170"/>
      <c r="AG183" s="170"/>
      <c r="AH183" s="170"/>
      <c r="AI183" s="170"/>
      <c r="AJ183" s="170"/>
      <c r="AK183" s="170"/>
      <c r="AL183" s="170"/>
      <c r="AM183" s="170"/>
      <c r="AN183" s="170"/>
      <c r="AO183" s="170"/>
      <c r="AP183" s="170"/>
      <c r="AQ183" s="170"/>
    </row>
    <row r="184" spans="3:43" ht="18" customHeight="1">
      <c r="D184" s="169"/>
      <c r="E184" s="153"/>
      <c r="F184" s="153"/>
      <c r="G184" s="154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  <c r="AF184" s="170"/>
      <c r="AG184" s="170"/>
      <c r="AH184" s="170"/>
      <c r="AI184" s="170"/>
      <c r="AJ184" s="170"/>
      <c r="AK184" s="170"/>
      <c r="AL184" s="170"/>
      <c r="AM184" s="170"/>
      <c r="AN184" s="170"/>
      <c r="AO184" s="170"/>
      <c r="AP184" s="170"/>
      <c r="AQ184" s="170"/>
    </row>
    <row r="185" spans="3:43" ht="18" customHeight="1">
      <c r="D185" s="152"/>
      <c r="E185" s="153"/>
      <c r="F185" s="153"/>
      <c r="G185" s="154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170"/>
      <c r="AN185" s="170"/>
      <c r="AO185" s="170"/>
      <c r="AP185" s="170"/>
      <c r="AQ185" s="170"/>
    </row>
    <row r="186" spans="3:43" ht="18" customHeight="1">
      <c r="D186" s="149"/>
      <c r="E186" s="150"/>
      <c r="F186" s="150"/>
      <c r="G186" s="151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/>
      <c r="AQ186" s="170"/>
    </row>
    <row r="187" spans="3:43" ht="18" customHeight="1">
      <c r="O187" s="19"/>
      <c r="AJ187" s="36"/>
      <c r="AL187" s="19"/>
    </row>
    <row r="188" spans="3:43" ht="18" customHeight="1">
      <c r="D188" s="5" t="s">
        <v>265</v>
      </c>
      <c r="E188" s="5" t="s">
        <v>451</v>
      </c>
      <c r="I188" s="5" t="s">
        <v>13</v>
      </c>
      <c r="J188" s="5" t="s">
        <v>468</v>
      </c>
      <c r="O188" s="19"/>
      <c r="AJ188" s="36"/>
      <c r="AL188" s="19"/>
    </row>
    <row r="189" spans="3:43" ht="18" customHeight="1">
      <c r="J189" s="5" t="s">
        <v>469</v>
      </c>
      <c r="O189" s="19"/>
      <c r="AJ189" s="36"/>
      <c r="AL189" s="19"/>
    </row>
    <row r="190" spans="3:43" ht="18" customHeight="1">
      <c r="J190" s="5" t="s">
        <v>470</v>
      </c>
      <c r="O190" s="19"/>
      <c r="AJ190" s="36"/>
      <c r="AL190" s="19"/>
    </row>
    <row r="191" spans="3:43" ht="18" customHeight="1">
      <c r="O191" s="19"/>
      <c r="AJ191" s="36"/>
      <c r="AL191" s="19"/>
    </row>
    <row r="192" spans="3:43" ht="18" customHeight="1">
      <c r="C192" s="5" t="s">
        <v>30</v>
      </c>
      <c r="D192" s="5" t="s">
        <v>473</v>
      </c>
      <c r="AE192" s="5" t="s">
        <v>265</v>
      </c>
      <c r="AF192" s="5" t="s">
        <v>840</v>
      </c>
      <c r="AJ192" s="5" t="s">
        <v>342</v>
      </c>
      <c r="AK192" s="153" t="s">
        <v>841</v>
      </c>
      <c r="AL192" s="153"/>
      <c r="AM192" s="153"/>
      <c r="AN192" s="153"/>
    </row>
    <row r="194" spans="4:70" ht="18" customHeight="1">
      <c r="D194" s="146" t="s">
        <v>448</v>
      </c>
      <c r="E194" s="147"/>
      <c r="F194" s="147"/>
      <c r="G194" s="148"/>
      <c r="H194" s="129" t="s">
        <v>861</v>
      </c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1"/>
      <c r="AE194" s="135" t="s">
        <v>481</v>
      </c>
      <c r="AF194" s="130"/>
      <c r="AG194" s="131"/>
      <c r="AH194" s="129" t="s">
        <v>456</v>
      </c>
      <c r="AI194" s="130"/>
      <c r="AJ194" s="130"/>
      <c r="AK194" s="130"/>
      <c r="AL194" s="130"/>
      <c r="AM194" s="130"/>
      <c r="AN194" s="130"/>
      <c r="AO194" s="130"/>
      <c r="AP194" s="130"/>
      <c r="AQ194" s="131"/>
      <c r="AS194" s="5" t="s">
        <v>492</v>
      </c>
      <c r="AV194" s="108" t="str">
        <f>$D$76</f>
        <v>COLUMN_COUNTS</v>
      </c>
      <c r="AW194" s="108"/>
      <c r="AX194" s="108" t="str">
        <f>$D$82</f>
        <v>COLUMN_DATA_TYPE</v>
      </c>
      <c r="AY194" s="108"/>
      <c r="AZ194" s="108" t="str">
        <f>$D$95</f>
        <v>COLUMN_DATA_LENGTH</v>
      </c>
      <c r="BA194" s="108"/>
      <c r="BB194" s="108" t="str">
        <f>$D$116</f>
        <v>COLUMN_DATA_TRIM</v>
      </c>
      <c r="BC194" s="108"/>
      <c r="BD194" s="108" t="str">
        <f>$D$134</f>
        <v>SIGN_DIGIT</v>
      </c>
      <c r="BE194" s="108"/>
      <c r="BF194" s="108" t="str">
        <f>$D$140</f>
        <v>DATE_SEPARATOR</v>
      </c>
      <c r="BG194" s="108"/>
      <c r="BH194" s="108" t="str">
        <f>$D$145</f>
        <v>TIME_SEPARATOR</v>
      </c>
      <c r="BI194" s="108"/>
      <c r="BJ194" s="108" t="str">
        <f>$D$149</f>
        <v>SEPARATOR_DATE_TIME</v>
      </c>
      <c r="BK194" s="108"/>
      <c r="BL194" s="108" t="str">
        <f>$D$153</f>
        <v>REFERENCE_DATE</v>
      </c>
      <c r="BM194" s="108"/>
      <c r="BN194" s="108" t="str">
        <f>$D$157</f>
        <v>CASE_MODE</v>
      </c>
      <c r="BO194" s="108"/>
      <c r="BP194" s="108" t="str">
        <f>$D$162</f>
        <v>MULTIBYTE_STRING</v>
      </c>
      <c r="BQ194" s="108"/>
    </row>
    <row r="195" spans="4:70" ht="18" customHeight="1">
      <c r="D195" s="149"/>
      <c r="E195" s="150"/>
      <c r="F195" s="150"/>
      <c r="G195" s="151"/>
      <c r="H195" s="132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4"/>
      <c r="AE195" s="132"/>
      <c r="AF195" s="133"/>
      <c r="AG195" s="134"/>
      <c r="AH195" s="132"/>
      <c r="AI195" s="133"/>
      <c r="AJ195" s="133"/>
      <c r="AK195" s="133"/>
      <c r="AL195" s="133"/>
      <c r="AM195" s="133"/>
      <c r="AN195" s="133"/>
      <c r="AO195" s="133"/>
      <c r="AP195" s="133"/>
      <c r="AQ195" s="134"/>
      <c r="AS195" s="5" t="s">
        <v>493</v>
      </c>
      <c r="AV195" s="49" t="s">
        <v>865</v>
      </c>
      <c r="AW195" s="49" t="s">
        <v>866</v>
      </c>
      <c r="AX195" s="49" t="s">
        <v>865</v>
      </c>
      <c r="AY195" s="49" t="s">
        <v>866</v>
      </c>
      <c r="AZ195" s="49" t="s">
        <v>865</v>
      </c>
      <c r="BA195" s="49" t="s">
        <v>866</v>
      </c>
      <c r="BB195" s="49" t="s">
        <v>865</v>
      </c>
      <c r="BC195" s="49" t="s">
        <v>866</v>
      </c>
      <c r="BD195" s="49" t="s">
        <v>865</v>
      </c>
      <c r="BE195" s="49" t="s">
        <v>866</v>
      </c>
      <c r="BF195" s="49" t="s">
        <v>865</v>
      </c>
      <c r="BG195" s="49" t="s">
        <v>866</v>
      </c>
      <c r="BH195" s="49" t="s">
        <v>865</v>
      </c>
      <c r="BI195" s="49" t="s">
        <v>866</v>
      </c>
      <c r="BJ195" s="49" t="s">
        <v>865</v>
      </c>
      <c r="BK195" s="49" t="s">
        <v>866</v>
      </c>
      <c r="BL195" s="49" t="s">
        <v>865</v>
      </c>
      <c r="BM195" s="49" t="s">
        <v>866</v>
      </c>
      <c r="BN195" s="49" t="s">
        <v>865</v>
      </c>
      <c r="BO195" s="49" t="s">
        <v>866</v>
      </c>
      <c r="BP195" s="49" t="s">
        <v>865</v>
      </c>
      <c r="BQ195" s="49" t="s">
        <v>866</v>
      </c>
      <c r="BR195" s="5" t="s">
        <v>868</v>
      </c>
    </row>
    <row r="196" spans="4:70" ht="18" customHeight="1">
      <c r="D196" s="166">
        <f>H71</f>
        <v>37</v>
      </c>
      <c r="E196" s="167"/>
      <c r="F196" s="167"/>
      <c r="G196" s="168"/>
      <c r="H196" s="46" t="str">
        <f ca="1">SUBSTITUTE("clear; "&amp;AV196&amp;AX196&amp;AZ196&amp;BB196&amp;BD196&amp;BF196&amp;BH196&amp;BJ196&amp;BL196&amp;BN196&amp;BP196&amp;"sh ./script/"&amp;$B$2&amp;".sh; "&amp;AW196&amp;AY196&amp;BA196&amp;BC196&amp;BE196&amp;BG196&amp;BI196&amp;BK196&amp;BM196&amp;BO196&amp;BQ196,"なし","")</f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 t="s">
        <v>868</v>
      </c>
      <c r="T196" s="47" t="str">
        <f ca="1">SUBSTITUTE("clear; "&amp;AV196&amp;AX196&amp;AZ196&amp;BB196&amp;BD196&amp;BF196&amp;BH196&amp;BJ196&amp;BL196&amp;BN196&amp;BP196&amp;"sh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6" s="47"/>
      <c r="V196" s="47"/>
      <c r="W196" s="47"/>
      <c r="X196" s="47"/>
      <c r="Y196" s="47"/>
      <c r="Z196" s="47"/>
      <c r="AA196" s="47"/>
      <c r="AB196" s="47"/>
      <c r="AC196" s="47"/>
      <c r="AD196" s="48"/>
      <c r="AE196" s="116" t="str" cm="1">
        <f t="array" ref="AE196">SUBSTITUTE(INDEX($H$171:$AQ$171, , MATCH($D196, $71:$71, 0)-7),"-","")</f>
        <v>異常</v>
      </c>
      <c r="AF196" s="117"/>
      <c r="AG196" s="118"/>
      <c r="AH196" s="171" t="s">
        <v>915</v>
      </c>
      <c r="AI196" s="172"/>
      <c r="AJ196" s="172"/>
      <c r="AK196" s="172"/>
      <c r="AL196" s="172"/>
      <c r="AM196" s="172"/>
      <c r="AN196" s="172"/>
      <c r="AO196" s="172"/>
      <c r="AP196" s="172"/>
      <c r="AQ196" s="173"/>
      <c r="AS196" s="5" t="str" cm="1">
        <f t="array" ref="AS196">SUBSTITUTE(TEXT(INDEX($H$174:$AQ$174,1,$D196-36),"000000"),"-","")</f>
        <v>220104</v>
      </c>
      <c r="AV196" s="5" t="str">
        <f>IF(VLOOKUP($D$76,$AD$9:$AN$20,8,FALSE)=INDEX($E$77:$G$81,MATCH("●",INDEX($H$77:$AQ$81,,MATCH($D196,$71:$71,0)-7),0),1),"","sed -i "&amp;IF($AK$192="MacOS","'' ","")&amp;"'s#"&amp;$D$76&amp;"="""&amp;VLOOKUP($D$76,$AD$9:$AN$20,8,FALSE)&amp;""""&amp;"#"&amp;$D$76&amp;"="&amp;""""&amp;INDEX($E$77:$G$81,MATCH("●",INDEX($H$77:$AQ$81,,MATCH($D196,$71:$71,0)-7),0),1)&amp;""""&amp;"#g'"&amp;" ${CONFIG_DIR}db_data_config.txt; export "&amp;$D$76&amp;"="&amp;""""&amp;INDEX($E$77:$G$81,MATCH("●",INDEX($H$77:$AQ$81,,MATCH($D196,$71:$71,0)-7),0),1)&amp;""";")</f>
        <v/>
      </c>
      <c r="AW196" s="5" t="str">
        <f>IF(INDEX($E$77:$G$81,MATCH("●",INDEX($H$77:$AQ$81,,MATCH($D196,$71:$71,0)-7),0),1)=VLOOKUP($D$76,$AD$9:$AN$20,8,FALSE),"","sed -i "&amp;IF($AK$192="MacOS","'' ","")&amp;"'s#"&amp;$D$76&amp;"="""&amp;INDEX($E$77:$G$81,MATCH("●",INDEX($H$77:$AQ$81,,MATCH($D196,$71:$71,0)-7),0),1)&amp;""""&amp;"#"&amp;$D$76&amp;"="&amp;""""&amp;VLOOKUP($D$76,$AD$9:$AN$20,8,FALSE)&amp;""""&amp;"#g'"&amp;"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196" s="5" t="str">
        <f>IF(VLOOKUP($D$82,$AD$9:$AN$20,8,FALSE)=INDEX($E$83:$G$94,MATCH("●",INDEX($H$83:$AQ$94,,MATCH($D196,$71:$71,0)-7),0),1),"","sed -i "&amp;IF($AK$192="MacOS","'' ","")&amp;"'s#"&amp;$D$82&amp;"="""&amp;VLOOKUP($D$82,$AD$9:$AN$20,8,FALSE)&amp;""""&amp;"#"&amp;$D$82&amp;"="&amp;""""&amp;INDEX($E$83:$G$94,MATCH("●",INDEX($H$83:$AQ$94,,MATCH($D196,$71:$71,0)-7),0),1)&amp;""""&amp;"#g'"&amp;" ${CONFIG_DIR}db_data_config.txt; export "&amp;$D$82&amp;"="&amp;""""&amp;INDEX($E$83:$G$94,MATCH("●",INDEX($H$83:$AQ$94,,MATCH($D196,$71:$71,0)-7),0),1)&amp;""";")</f>
        <v>sed -i '' 's#COLUMN_DATA_TYPE="string"#COLUMN_DATA_TYPE="byte"#g' ${CONFIG_DIR}db_data_config.txt; export COLUMN_DATA_TYPE="byte";</v>
      </c>
      <c r="AY196" s="5" t="str">
        <f>IF(INDEX($E$83:$G$94,MATCH("●",INDEX($H$83:$AQ$94,,MATCH($D196,$71:$71,0)-7),0),1)=VLOOKUP($D$82,$AD$9:$AN$20,8,FALSE),"","sed -i "&amp;IF($AK$192="MacOS","'' ","")&amp;"'s#"&amp;$D$82&amp;"="""&amp;INDEX($E$83:$G$94,MATCH("●",INDEX($H$83:$AQ$94,,MATCH($D196,$71:$71,0)-7),0),1)&amp;""""&amp;"#"&amp;$D$82&amp;"="&amp;""""&amp;VLOOKUP($D$82,$AD$9:$AN$20,8,FALSE)&amp;""""&amp;"#g'"&amp;"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196" s="5" t="str">
        <f>IF(VLOOKUP($D$95,$AD$9:$AN$20,8,FALSE)=INDEX($E$96:$G$115,MATCH("●",INDEX($H$96:$AQ$115,,MATCH($D196,$71:$71,0)-7),0),1),"","sed -i "&amp;IF($AK$192="MacOS","'' ","")&amp;"'s#"&amp;$D$95&amp;"="""&amp;VLOOKUP($D$95,$AD$9:$AN$20,8,FALSE)&amp;""""&amp;"#"&amp;$D$95&amp;"="&amp;""""&amp;INDEX($E$96:$G$115,MATCH("●",INDEX($H$96:$AQ$115,,MATCH($D196,$71:$71,0)-7),0),1)&amp;""""&amp;"#g'"&amp;" ${CONFIG_DIR}db_data_config.txt; export "&amp;$D$95&amp;"="&amp;""""&amp;INDEX($E$96:$G$115,MATCH("●",INDEX($H$96:$AQ$115,,MATCH($D196,$71:$71,0)-7),0),1)&amp;""";")</f>
        <v>sed -i '' 's#COLUMN_DATA_LENGTH="7"#COLUMN_DATA_LENGTH="3"#g' ${CONFIG_DIR}db_data_config.txt; export COLUMN_DATA_LENGTH="3";</v>
      </c>
      <c r="BA196" s="5" t="str">
        <f>IF(INDEX($E$96:$G$115,MATCH("●",INDEX($H$96:$AQ$115,,MATCH($D196,$71:$71,0)-7),0),1)=VLOOKUP($D$95,$AD$9:$AN$20,8,FALSE),"","sed -i "&amp;IF($AK$192="MacOS","'' ","")&amp;"'s#"&amp;$D$95&amp;"="""&amp;INDEX($E$96:$G$115,MATCH("●",INDEX($H$96:$AQ$115,,MATCH($D196,$71:$71,0)-7),0),1)&amp;""""&amp;"#"&amp;$D$95&amp;"="&amp;""""&amp;VLOOKUP($D$95,$AD$9:$AN$20,8,FALSE)&amp;""""&amp;"#g'"&amp;"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196" s="5" t="str">
        <f>IF(VLOOKUP($D$116,$AD$9:$AN$20,8,FALSE)=INDEX($E$117:$G$127,MATCH("●",INDEX($H$117:$AQ$127,,MATCH($D196,$71:$71,0)-7),0),1),"","sed -i "&amp;IF($AK$192="MacOS","'' ","")&amp;"'s#"&amp;$D$116&amp;"="""&amp;VLOOKUP($D$116,$AD$9:$AN$20,8,FALSE)&amp;""""&amp;"#"&amp;$D$116&amp;"="&amp;""""&amp;INDEX($E$117:$G$127,MATCH("●",INDEX($H$117:$AQ$127,,MATCH($D196,$71:$71,0)-7),0),1)&amp;""""&amp;"#g'"&amp;" ${CONFIG_DIR}db_data_config.txt; export "&amp;$D$116&amp;"="&amp;""""&amp;INDEX($E$117:$G$127,MATCH("●",INDEX($H$117:$AQ$127,,MATCH($D196,$71:$71,0)-7),0),1)&amp;""";")</f>
        <v/>
      </c>
      <c r="BC196" s="5" t="str">
        <f>IF(INDEX($E$117:$G$127,MATCH("●",INDEX($H$117:$AQ$127,,MATCH($D196,$71:$71,0)-7),0),1)=VLOOKUP($D$116,$AD$9:$AN$20,8,FALSE),"","sed -i "&amp;IF($AK$192="MacOS","'' ","")&amp;"'s#"&amp;$D$116&amp;"="""&amp;INDEX($E$117:$G$127,MATCH("●",INDEX($H$117:$AQ$127,,MATCH($D196,$71:$71,0)-7),0),1)&amp;""""&amp;"#"&amp;$D$116&amp;"="&amp;""""&amp;VLOOKUP($D$116,$AD$9:$AN$20,8,FALSE)&amp;""""&amp;"#g'"&amp;"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196" s="5" t="str">
        <f>IF(VLOOKUP($D$134,$AD$9:$AN$20,8,FALSE)=INDEX($E$135:$G$139,MATCH("●",INDEX($H$135:$AQ$139,,MATCH($D196,$71:$71,0)-7),0),1),"","sed -i "&amp;IF($AK$192="MacOS","'' ","")&amp;"'s#"&amp;$D$134&amp;"="""&amp;VLOOKUP($D$134,$AD$9:$AN$20,8,FALSE)&amp;""""&amp;"#"&amp;$D$134&amp;"="&amp;""""&amp;INDEX($E$135:$G$139,MATCH("●",INDEX($H$135:$AQ$139,,MATCH($D196,$71:$71,0)-7),0),1)&amp;""""&amp;"#g'"&amp;" ${CONFIG_DIR}db_data_config.txt; export "&amp;$D$134&amp;"="&amp;""""&amp;INDEX($E$135:$G$139,MATCH("●",INDEX($H$135:$AQ$139,,MATCH($D196,$71:$71,0)-7),0),1)&amp;""";")</f>
        <v/>
      </c>
      <c r="BE196" s="5" t="str">
        <f>IF(INDEX($E$135:$G$139,MATCH("●",INDEX($H$135:$AQ$139,,MATCH($D196,$71:$71,0)-7),0),1)=VLOOKUP($D$134,$AD$9:$AN$20,8,FALSE),"","sed -i "&amp;IF($AK$192="MacOS","'' ","")&amp;"'s#"&amp;$D$134&amp;"="""&amp;INDEX($E$135:$G$139,MATCH("●",INDEX($H$135:$AQ$139,,MATCH($D196,$71:$71,0)-7),0),1)&amp;""""&amp;"#"&amp;$D$134&amp;"="&amp;""""&amp;VLOOKUP($D$134,$AD$9:$AN$20,8,FALSE)&amp;""""&amp;"#g'"&amp;"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196" s="5" t="str">
        <f>IF(VLOOKUP($D$140,$AD$9:$AN$20,8,FALSE)=INDEX($E$141:$G$144,MATCH("●",INDEX($H$141:$AQ$144,,MATCH($D196,$71:$71,0)-7),0),1),"","sed -i "&amp;IF($AK$192="MacOS","'' ","")&amp;"'s#"&amp;$D$140&amp;"="""&amp;VLOOKUP($D$140,$AD$9:$AN$20,8,FALSE)&amp;""""&amp;"#"&amp;$D$140&amp;"="&amp;""""&amp;INDEX($E$141:$G$144,MATCH("●",INDEX($H$141:$AQ$144,,MATCH($D196,$71:$71,0)-7),0),1)&amp;""""&amp;"#g'"&amp;" ${CONFIG_DIR}db_data_config.txt; export "&amp;$D$140&amp;"="&amp;""""&amp;INDEX($E$141:$G$144,MATCH("●",INDEX($H$141:$AQ$144,,MATCH($D196,$71:$71,0)-7),0),1)&amp;""";")</f>
        <v/>
      </c>
      <c r="BG196" s="5" t="str">
        <f>IF(INDEX($E$141:$G$144,MATCH("●",INDEX($H$141:$AQ$144,,MATCH($D196,$71:$71,0)-7),0),1)=VLOOKUP($D$140,$AD$9:$AN$20,8,FALSE),"","sed -i "&amp;IF($AK$192="MacOS","'' ","")&amp;"'s#"&amp;$D$140&amp;"="""&amp;INDEX($E$141:$G$144,MATCH("●",INDEX($H$141:$AQ$144,,MATCH($D196,$71:$71,0)-7),0),1)&amp;""""&amp;"#"&amp;$D$140&amp;"="&amp;""""&amp;VLOOKUP($D$140,$AD$9:$AN$20,8,FALSE)&amp;""""&amp;"#g'"&amp;"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196" s="5" t="str">
        <f>IF(VLOOKUP($D$145,$AD$9:$AN$20,8,FALSE)=INDEX($E$146:$G$148,MATCH("●",INDEX($H$146:$AQ$148,,MATCH($D196,$71:$71,0)-7),0),1),"","sed -i "&amp;IF($AK$192="MacOS","'' ","")&amp;"'s#"&amp;$D$145&amp;"="""&amp;VLOOKUP($D$145,$AD$9:$AN$20,8,FALSE)&amp;""""&amp;"#"&amp;$D$145&amp;"="&amp;""""&amp;INDEX($E$146:$G$148,MATCH("●",INDEX($H$146:$AQ$148,,MATCH($D196,$71:$71,0)-7),0),1)&amp;""""&amp;"#g'"&amp;" ${CONFIG_DIR}db_data_config.txt; export "&amp;$D$145&amp;"="&amp;""""&amp;INDEX($E$146:$G$148,MATCH("●",INDEX($H$146:$AQ$148,,MATCH($D196,$71:$71,0)-7),0),1)&amp;""";")</f>
        <v/>
      </c>
      <c r="BI196" s="5" t="str">
        <f>IF(INDEX($E$146:$G$148,MATCH("●",INDEX($H$146:$AQ$148,,MATCH($D196,$71:$71,0)-7),0),1)=VLOOKUP($D$145,$AD$9:$AN$20,8,FALSE),"","sed -i "&amp;IF($AK$192="MacOS","'' ","")&amp;"'s#"&amp;$D$145&amp;"="""&amp;INDEX($E$146:$G$148,MATCH("●",INDEX($H$146:$AQ$148,,MATCH($D196,$71:$71,0)-7),0),1)&amp;""""&amp;"#"&amp;$D$145&amp;"="&amp;""""&amp;VLOOKUP($D$145,$AD$9:$AN$20,8,FALSE)&amp;""""&amp;"#g'"&amp;"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196" s="5" t="str">
        <f>IF(VLOOKUP($D$149,$AD$9:$AN$20,8,FALSE)=INDEX($E$150:$G$152,MATCH("●",INDEX($H$150:$AQ$152,,MATCH($D196,$71:$71,0)-7),0),1),"","sed -i "&amp;IF($AK$192="MacOS","'' ","")&amp;"'s#"&amp;$D$149&amp;"="""&amp;VLOOKUP($D$149,$AD$9:$AN$20,8,FALSE)&amp;""""&amp;"#"&amp;$D$149&amp;"="&amp;""""&amp;INDEX($E$150:$G$152,MATCH("●",INDEX($H$150:$AQ$152,,MATCH($D196,$71:$71,0)-7),0),1)&amp;""""&amp;"#g'"&amp;" ${CONFIG_DIR}db_data_config.txt; export "&amp;$D$149&amp;"="&amp;""""&amp;INDEX($E$150:$G$152,MATCH("●",INDEX($H$150:$AQ$152,,MATCH($D196,$71:$71,0)-7),0),1)&amp;""";")</f>
        <v/>
      </c>
      <c r="BK196" s="5" t="str">
        <f>IF(INDEX($E$150:$G$152,MATCH("●",INDEX($H$150:$AQ$152,,MATCH($D196,$71:$71,0)-7),0),1)=VLOOKUP($D$149,$AD$9:$AN$20,8,FALSE),"","sed -i "&amp;IF($AK$192="MacOS","'' ","")&amp;"'s#"&amp;$D$149&amp;"="""&amp;INDEX($E$150:$G$152,MATCH("●",INDEX($H$150:$AQ$152,,MATCH($D196,$71:$71,0)-7),0),1)&amp;""""&amp;"#"&amp;$D$149&amp;"="&amp;""""&amp;VLOOKUP($D$149,$AD$9:$AN$20,8,FALSE)&amp;""""&amp;"#g'"&amp;"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196" s="5" t="str">
        <f>IF(VLOOKUP($D$153,$AD$9:$AN$20,8,FALSE)=INDEX($E$154:$G$156,MATCH("●",INDEX($H$154:$AQ$156,,MATCH($D196,$71:$71,0)-7),0),1),"","sed -i "&amp;IF($AK$192="MacOS","'' ","")&amp;"'s#"&amp;$D$153&amp;"="""&amp;VLOOKUP($D$153,$AD$9:$AN$20,8,FALSE)&amp;""""&amp;"#"&amp;$D$153&amp;"="&amp;""""&amp;INDEX($E$154:$G$156,MATCH("●",INDEX($H$154:$AQ$156,,MATCH($D196,$71:$71,0)-7),0),1)&amp;""""&amp;"#g'"&amp;" ${CONFIG_DIR}db_data_config.txt; export "&amp;$D$153&amp;"="&amp;""""&amp;INDEX($E$154:$G$156,MATCH("●",INDEX($H$154:$AQ$156,,MATCH($D196,$71:$71,0)-7),0),1)&amp;""";")</f>
        <v/>
      </c>
      <c r="BM196" s="5" t="str">
        <f>IF(INDEX($E$154:$G$156,MATCH("●",INDEX($H$154:$AQ$156,,MATCH($D196,$71:$71,0)-7),0),1)=VLOOKUP($D$153,$AD$9:$AN$20,8,FALSE),"","sed -i "&amp;IF($AK$192="MacOS","'' ","")&amp;"'s#"&amp;$D$153&amp;"="""&amp;INDEX($E$154:$G$156,MATCH("●",INDEX($H$154:$AQ$156,,MATCH($D196,$71:$71,0)-7),0),1)&amp;""""&amp;"#"&amp;$D$153&amp;"="&amp;""""&amp;VLOOKUP($D$153,$AD$9:$AN$20,8,FALSE)&amp;""""&amp;"#g'"&amp;"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196" s="5" t="str">
        <f>IF(VLOOKUP($D$157,$AD$9:$AN$20,8,FALSE)=INDEX($E$158:$G$161,MATCH("●",INDEX($H$158:$AQ$161,,MATCH($D196,$71:$71,0)-7),0),1),"","sed -i "&amp;IF($AK$192="MacOS","'' ","")&amp;"'s#"&amp;$D$157&amp;"="""&amp;VLOOKUP($D$157,$AD$9:$AN$20,8,FALSE)&amp;""""&amp;"#"&amp;$D$157&amp;"="&amp;""""&amp;INDEX($E$158:$G$161,MATCH("●",INDEX($H$158:$AQ$161,,MATCH($D196,$71:$71,0)-7),0),1)&amp;""""&amp;"#g'"&amp;" ${CONFIG_DIR}db_data_config.txt; export "&amp;$D$157&amp;"="&amp;""""&amp;INDEX($E$158:$G$161,MATCH("●",INDEX($H$158:$AQ$161,,MATCH($D196,$71:$71,0)-7),0),1)&amp;""";")</f>
        <v/>
      </c>
      <c r="BO196" s="5" t="str">
        <f>IF(INDEX($E$158:$G$161,MATCH("●",INDEX($H$158:$AQ$161,,MATCH($D196,$71:$71,0)-7),0),1)=VLOOKUP($D$157,$AD$9:$AN$20,8,FALSE),"","sed -i "&amp;IF($AK$192="MacOS","'' ","")&amp;"'s#"&amp;$D$157&amp;"="""&amp;INDEX($E$158:$G$161,MATCH("●",INDEX($H$158:$AQ$161,,MATCH($D196,$71:$71,0)-7),0),1)&amp;""""&amp;"#"&amp;$D$157&amp;"="&amp;""""&amp;VLOOKUP($D$157,$AD$9:$AN$20,8,FALSE)&amp;""""&amp;"#g'"&amp;"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196" s="5" t="str">
        <f>IF(VLOOKUP($D$162,$AD$9:$AN$20,8,FALSE)=INDEX($E$163:$G$169,MATCH("●",INDEX($H$163:$AQ$169,,MATCH($D196,$71:$71,0)-7),0),1),"","sed -i "&amp;IF($AK$192="MacOS","'' ","")&amp;"'s#"&amp;$D$162&amp;"="""&amp;VLOOKUP($D$162,$AD$9:$AN$20,8,FALSE)&amp;""""&amp;"#"&amp;$D$162&amp;"="&amp;""""&amp;INDEX($E$163:$G$169,MATCH("●",INDEX($H$163:$AQ$169,,MATCH($D196,$71:$71,0)-7),0),1)&amp;""""&amp;"#g'"&amp;" ${CONFIG_DIR}db_data_config.txt; export "&amp;$D$162&amp;"="&amp;""""&amp;INDEX($E$163:$G$169,MATCH("●",INDEX($H$163:$AQ$169,,MATCH($D196,$71:$71,0)-7),0),1)&amp;""";")</f>
        <v/>
      </c>
      <c r="BQ196" s="5" t="str">
        <f>IF(INDEX($E$163:$G$169,MATCH("●",INDEX($H$163:$AQ$169,,MATCH($D196,$71:$71,0)-7),0),1)=VLOOKUP($D$162,$AD$9:$AN$20,8,FALSE),"","sed -i "&amp;IF($AK$192="MacOS","'' ","")&amp;"'s#"&amp;$D$162&amp;"="""&amp;INDEX($E$163:$G$169,MATCH("●",INDEX($H$163:$AQ$169,,MATCH($D196,$71:$71,0)-7),0),1)&amp;""""&amp;"#"&amp;$D$162&amp;"="&amp;""""&amp;VLOOKUP($D$162,$AD$9:$AN$20,8,FALSE)&amp;""""&amp;"#g'"&amp;"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196" s="5" t="s">
        <v>868</v>
      </c>
    </row>
    <row r="197" spans="4:70" ht="18" customHeight="1">
      <c r="D197" s="166">
        <f>$D196+1</f>
        <v>38</v>
      </c>
      <c r="E197" s="167"/>
      <c r="F197" s="167"/>
      <c r="G197" s="168"/>
      <c r="H197" s="46" t="str">
        <f t="shared" ref="H197:H231" ca="1" si="1">SUBSTITUTE("clear; "&amp;AV197&amp;AX197&amp;AZ197&amp;BB197&amp;BD197&amp;BF197&amp;BH197&amp;BJ197&amp;BL197&amp;BN197&amp;BP197&amp;"sh ./script/"&amp;$B$2&amp;".sh; "&amp;AW197&amp;AY197&amp;BA197&amp;BC197&amp;BE197&amp;BG197&amp;BI197&amp;BK197&amp;BM197&amp;BO197&amp;BQ197,"なし","")</f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 t="s">
        <v>868</v>
      </c>
      <c r="T197" s="47" t="str">
        <f ca="1">SUBSTITUTE("clear; "&amp;AV197&amp;AX197&amp;AZ197&amp;BB197&amp;BD197&amp;BF197&amp;BH197&amp;BJ197&amp;BL197&amp;BN197&amp;BP197&amp;"sh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7" s="47"/>
      <c r="V197" s="47"/>
      <c r="W197" s="47"/>
      <c r="X197" s="47"/>
      <c r="Y197" s="47"/>
      <c r="Z197" s="47"/>
      <c r="AA197" s="47"/>
      <c r="AB197" s="47"/>
      <c r="AC197" s="47"/>
      <c r="AD197" s="48"/>
      <c r="AE197" s="116" t="str" cm="1">
        <f t="array" ref="AE197">SUBSTITUTE(INDEX($H$171:$AQ$171, , MATCH($D197, $71:$71, 0)-7),"-","")</f>
        <v>異常</v>
      </c>
      <c r="AF197" s="117"/>
      <c r="AG197" s="118"/>
      <c r="AH197" s="171" t="s">
        <v>916</v>
      </c>
      <c r="AI197" s="172"/>
      <c r="AJ197" s="172"/>
      <c r="AK197" s="172"/>
      <c r="AL197" s="172"/>
      <c r="AM197" s="172"/>
      <c r="AN197" s="172"/>
      <c r="AO197" s="172"/>
      <c r="AP197" s="172"/>
      <c r="AQ197" s="173"/>
      <c r="AS197" s="5" t="str" cm="1">
        <f t="array" ref="AS197">SUBSTITUTE(TEXT(INDEX($H$174:$AQ$174,1,$D197-36),"000000"),"-","")</f>
        <v>220129</v>
      </c>
      <c r="AV197" s="5" t="str">
        <f>IF(VLOOKUP($D$76,$AD$9:$AN$20,8,FALSE)=INDEX($E$77:$G$81,MATCH("●",INDEX($H$77:$AQ$81,,MATCH($D197,$71:$71,0)-7),0),1),"","sed -i "&amp;IF($AK$192="MacOS","'' ","")&amp;"'s#"&amp;$D$76&amp;"="""&amp;VLOOKUP($D$76,$AD$9:$AN$20,8,FALSE)&amp;""""&amp;"#"&amp;$D$76&amp;"="&amp;""""&amp;INDEX($E$77:$G$81,MATCH("●",INDEX($H$77:$AQ$81,,MATCH($D197,$71:$71,0)-7),0),1)&amp;""""&amp;"#g'"&amp;" ${CONFIG_DIR}db_data_config.txt; export "&amp;$D$76&amp;"="&amp;""""&amp;INDEX($E$77:$G$81,MATCH("●",INDEX($H$77:$AQ$81,,MATCH($D197,$71:$71,0)-7),0),1)&amp;""";")</f>
        <v/>
      </c>
      <c r="AW197" s="5" t="str">
        <f>IF(INDEX($E$77:$G$81,MATCH("●",INDEX($H$77:$AQ$81,,MATCH($D197,$71:$71,0)-7),0),1)=VLOOKUP($D$76,$AD$9:$AN$20,8,FALSE),"","sed -i "&amp;IF($AK$192="MacOS","'' ","")&amp;"'s#"&amp;$D$76&amp;"="""&amp;INDEX($E$77:$G$81,MATCH("●",INDEX($H$77:$AQ$81,,MATCH($D197,$71:$71,0)-7),0),1)&amp;""""&amp;"#"&amp;$D$76&amp;"="&amp;""""&amp;VLOOKUP($D$76,$AD$9:$AN$20,8,FALSE)&amp;""""&amp;"#g'"&amp;"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197" s="5" t="str">
        <f>IF(VLOOKUP($D$82,$AD$9:$AN$20,8,FALSE)=INDEX($E$83:$G$94,MATCH("●",INDEX($H$83:$AQ$94,,MATCH($D197,$71:$71,0)-7),0),1),"","sed -i "&amp;IF($AK$192="MacOS","'' ","")&amp;"'s#"&amp;$D$82&amp;"="""&amp;VLOOKUP($D$82,$AD$9:$AN$20,8,FALSE)&amp;""""&amp;"#"&amp;$D$82&amp;"="&amp;""""&amp;INDEX($E$83:$G$94,MATCH("●",INDEX($H$83:$AQ$94,,MATCH($D197,$71:$71,0)-7),0),1)&amp;""""&amp;"#g'"&amp;" ${CONFIG_DIR}db_data_config.txt; export "&amp;$D$82&amp;"="&amp;""""&amp;INDEX($E$83:$G$94,MATCH("●",INDEX($H$83:$AQ$94,,MATCH($D197,$71:$71,0)-7),0),1)&amp;""";")</f>
        <v>sed -i '' 's#COLUMN_DATA_TYPE="string"#COLUMN_DATA_TYPE="byte"#g' ${CONFIG_DIR}db_data_config.txt; export COLUMN_DATA_TYPE="byte";</v>
      </c>
      <c r="AY197" s="5" t="str">
        <f>IF(INDEX($E$83:$G$94,MATCH("●",INDEX($H$83:$AQ$94,,MATCH($D197,$71:$71,0)-7),0),1)=VLOOKUP($D$82,$AD$9:$AN$20,8,FALSE),"","sed -i "&amp;IF($AK$192="MacOS","'' ","")&amp;"'s#"&amp;$D$82&amp;"="""&amp;INDEX($E$83:$G$94,MATCH("●",INDEX($H$83:$AQ$94,,MATCH($D197,$71:$71,0)-7),0),1)&amp;""""&amp;"#"&amp;$D$82&amp;"="&amp;""""&amp;VLOOKUP($D$82,$AD$9:$AN$20,8,FALSE)&amp;""""&amp;"#g'"&amp;"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197" s="5" t="str">
        <f>IF(VLOOKUP($D$95,$AD$9:$AN$20,8,FALSE)=INDEX($E$96:$G$115,MATCH("●",INDEX($H$96:$AQ$115,,MATCH($D197,$71:$71,0)-7),0),1),"","sed -i "&amp;IF($AK$192="MacOS","'' ","")&amp;"'s#"&amp;$D$95&amp;"="""&amp;VLOOKUP($D$95,$AD$9:$AN$20,8,FALSE)&amp;""""&amp;"#"&amp;$D$95&amp;"="&amp;""""&amp;INDEX($E$96:$G$115,MATCH("●",INDEX($H$96:$AQ$115,,MATCH($D197,$71:$71,0)-7),0),1)&amp;""""&amp;"#g'"&amp;" ${CONFIG_DIR}db_data_config.txt; export "&amp;$D$95&amp;"="&amp;""""&amp;INDEX($E$96:$G$115,MATCH("●",INDEX($H$96:$AQ$115,,MATCH($D197,$71:$71,0)-7),0),1)&amp;""";")</f>
        <v>sed -i '' 's#COLUMN_DATA_LENGTH="7"#COLUMN_DATA_LENGTH="3"#g' ${CONFIG_DIR}db_data_config.txt; export COLUMN_DATA_LENGTH="3";</v>
      </c>
      <c r="BA197" s="5" t="str">
        <f>IF(INDEX($E$96:$G$115,MATCH("●",INDEX($H$96:$AQ$115,,MATCH($D197,$71:$71,0)-7),0),1)=VLOOKUP($D$95,$AD$9:$AN$20,8,FALSE),"","sed -i "&amp;IF($AK$192="MacOS","'' ","")&amp;"'s#"&amp;$D$95&amp;"="""&amp;INDEX($E$96:$G$115,MATCH("●",INDEX($H$96:$AQ$115,,MATCH($D197,$71:$71,0)-7),0),1)&amp;""""&amp;"#"&amp;$D$95&amp;"="&amp;""""&amp;VLOOKUP($D$95,$AD$9:$AN$20,8,FALSE)&amp;""""&amp;"#g'"&amp;"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197" s="5" t="str">
        <f>IF(VLOOKUP($D$116,$AD$9:$AN$20,8,FALSE)=INDEX($E$117:$G$127,MATCH("●",INDEX($H$117:$AQ$127,,MATCH($D197,$71:$71,0)-7),0),1),"","sed -i "&amp;IF($AK$192="MacOS","'' ","")&amp;"'s#"&amp;$D$116&amp;"="""&amp;VLOOKUP($D$116,$AD$9:$AN$20,8,FALSE)&amp;""""&amp;"#"&amp;$D$116&amp;"="&amp;""""&amp;INDEX($E$117:$G$127,MATCH("●",INDEX($H$117:$AQ$127,,MATCH($D197,$71:$71,0)-7),0),1)&amp;""""&amp;"#g'"&amp;" ${CONFIG_DIR}db_data_config.txt; export "&amp;$D$116&amp;"="&amp;""""&amp;INDEX($E$117:$G$127,MATCH("●",INDEX($H$117:$AQ$127,,MATCH($D197,$71:$71,0)-7),0),1)&amp;""";")</f>
        <v/>
      </c>
      <c r="BC197" s="5" t="str">
        <f>IF(INDEX($E$117:$G$127,MATCH("●",INDEX($H$117:$AQ$127,,MATCH($D197,$71:$71,0)-7),0),1)=VLOOKUP($D$116,$AD$9:$AN$20,8,FALSE),"","sed -i "&amp;IF($AK$192="MacOS","'' ","")&amp;"'s#"&amp;$D$116&amp;"="""&amp;INDEX($E$117:$G$127,MATCH("●",INDEX($H$117:$AQ$127,,MATCH($D197,$71:$71,0)-7),0),1)&amp;""""&amp;"#"&amp;$D$116&amp;"="&amp;""""&amp;VLOOKUP($D$116,$AD$9:$AN$20,8,FALSE)&amp;""""&amp;"#g'"&amp;"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197" s="5" t="str">
        <f>IF(VLOOKUP($D$134,$AD$9:$AN$20,8,FALSE)=INDEX($E$135:$G$139,MATCH("●",INDEX($H$135:$AQ$139,,MATCH($D197,$71:$71,0)-7),0),1),"","sed -i "&amp;IF($AK$192="MacOS","'' ","")&amp;"'s#"&amp;$D$134&amp;"="""&amp;VLOOKUP($D$134,$AD$9:$AN$20,8,FALSE)&amp;""""&amp;"#"&amp;$D$134&amp;"="&amp;""""&amp;INDEX($E$135:$G$139,MATCH("●",INDEX($H$135:$AQ$139,,MATCH($D197,$71:$71,0)-7),0),1)&amp;""""&amp;"#g'"&amp;" ${CONFIG_DIR}db_data_config.txt; export "&amp;$D$134&amp;"="&amp;""""&amp;INDEX($E$135:$G$139,MATCH("●",INDEX($H$135:$AQ$139,,MATCH($D197,$71:$71,0)-7),0),1)&amp;""";")</f>
        <v/>
      </c>
      <c r="BE197" s="5" t="str">
        <f>IF(INDEX($E$135:$G$139,MATCH("●",INDEX($H$135:$AQ$139,,MATCH($D197,$71:$71,0)-7),0),1)=VLOOKUP($D$134,$AD$9:$AN$20,8,FALSE),"","sed -i "&amp;IF($AK$192="MacOS","'' ","")&amp;"'s#"&amp;$D$134&amp;"="""&amp;INDEX($E$135:$G$139,MATCH("●",INDEX($H$135:$AQ$139,,MATCH($D197,$71:$71,0)-7),0),1)&amp;""""&amp;"#"&amp;$D$134&amp;"="&amp;""""&amp;VLOOKUP($D$134,$AD$9:$AN$20,8,FALSE)&amp;""""&amp;"#g'"&amp;"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197" s="5" t="str">
        <f>IF(VLOOKUP($D$140,$AD$9:$AN$20,8,FALSE)=INDEX($E$141:$G$144,MATCH("●",INDEX($H$141:$AQ$144,,MATCH($D197,$71:$71,0)-7),0),1),"","sed -i "&amp;IF($AK$192="MacOS","'' ","")&amp;"'s#"&amp;$D$140&amp;"="""&amp;VLOOKUP($D$140,$AD$9:$AN$20,8,FALSE)&amp;""""&amp;"#"&amp;$D$140&amp;"="&amp;""""&amp;INDEX($E$141:$G$144,MATCH("●",INDEX($H$141:$AQ$144,,MATCH($D197,$71:$71,0)-7),0),1)&amp;""""&amp;"#g'"&amp;" ${CONFIG_DIR}db_data_config.txt; export "&amp;$D$140&amp;"="&amp;""""&amp;INDEX($E$141:$G$144,MATCH("●",INDEX($H$141:$AQ$144,,MATCH($D197,$71:$71,0)-7),0),1)&amp;""";")</f>
        <v/>
      </c>
      <c r="BG197" s="5" t="str">
        <f>IF(INDEX($E$141:$G$144,MATCH("●",INDEX($H$141:$AQ$144,,MATCH($D197,$71:$71,0)-7),0),1)=VLOOKUP($D$140,$AD$9:$AN$20,8,FALSE),"","sed -i "&amp;IF($AK$192="MacOS","'' ","")&amp;"'s#"&amp;$D$140&amp;"="""&amp;INDEX($E$141:$G$144,MATCH("●",INDEX($H$141:$AQ$144,,MATCH($D197,$71:$71,0)-7),0),1)&amp;""""&amp;"#"&amp;$D$140&amp;"="&amp;""""&amp;VLOOKUP($D$140,$AD$9:$AN$20,8,FALSE)&amp;""""&amp;"#g'"&amp;"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197" s="5" t="str">
        <f>IF(VLOOKUP($D$145,$AD$9:$AN$20,8,FALSE)=INDEX($E$146:$G$148,MATCH("●",INDEX($H$146:$AQ$148,,MATCH($D197,$71:$71,0)-7),0),1),"","sed -i "&amp;IF($AK$192="MacOS","'' ","")&amp;"'s#"&amp;$D$145&amp;"="""&amp;VLOOKUP($D$145,$AD$9:$AN$20,8,FALSE)&amp;""""&amp;"#"&amp;$D$145&amp;"="&amp;""""&amp;INDEX($E$146:$G$148,MATCH("●",INDEX($H$146:$AQ$148,,MATCH($D197,$71:$71,0)-7),0),1)&amp;""""&amp;"#g'"&amp;" ${CONFIG_DIR}db_data_config.txt; export "&amp;$D$145&amp;"="&amp;""""&amp;INDEX($E$146:$G$148,MATCH("●",INDEX($H$146:$AQ$148,,MATCH($D197,$71:$71,0)-7),0),1)&amp;""";")</f>
        <v/>
      </c>
      <c r="BI197" s="5" t="str">
        <f>IF(INDEX($E$146:$G$148,MATCH("●",INDEX($H$146:$AQ$148,,MATCH($D197,$71:$71,0)-7),0),1)=VLOOKUP($D$145,$AD$9:$AN$20,8,FALSE),"","sed -i "&amp;IF($AK$192="MacOS","'' ","")&amp;"'s#"&amp;$D$145&amp;"="""&amp;INDEX($E$146:$G$148,MATCH("●",INDEX($H$146:$AQ$148,,MATCH($D197,$71:$71,0)-7),0),1)&amp;""""&amp;"#"&amp;$D$145&amp;"="&amp;""""&amp;VLOOKUP($D$145,$AD$9:$AN$20,8,FALSE)&amp;""""&amp;"#g'"&amp;"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197" s="5" t="str">
        <f>IF(VLOOKUP($D$149,$AD$9:$AN$20,8,FALSE)=INDEX($E$150:$G$152,MATCH("●",INDEX($H$150:$AQ$152,,MATCH($D197,$71:$71,0)-7),0),1),"","sed -i "&amp;IF($AK$192="MacOS","'' ","")&amp;"'s#"&amp;$D$149&amp;"="""&amp;VLOOKUP($D$149,$AD$9:$AN$20,8,FALSE)&amp;""""&amp;"#"&amp;$D$149&amp;"="&amp;""""&amp;INDEX($E$150:$G$152,MATCH("●",INDEX($H$150:$AQ$152,,MATCH($D197,$71:$71,0)-7),0),1)&amp;""""&amp;"#g'"&amp;" ${CONFIG_DIR}db_data_config.txt; export "&amp;$D$149&amp;"="&amp;""""&amp;INDEX($E$150:$G$152,MATCH("●",INDEX($H$150:$AQ$152,,MATCH($D197,$71:$71,0)-7),0),1)&amp;""";")</f>
        <v/>
      </c>
      <c r="BK197" s="5" t="str">
        <f>IF(INDEX($E$150:$G$152,MATCH("●",INDEX($H$150:$AQ$152,,MATCH($D197,$71:$71,0)-7),0),1)=VLOOKUP($D$149,$AD$9:$AN$20,8,FALSE),"","sed -i "&amp;IF($AK$192="MacOS","'' ","")&amp;"'s#"&amp;$D$149&amp;"="""&amp;INDEX($E$150:$G$152,MATCH("●",INDEX($H$150:$AQ$152,,MATCH($D197,$71:$71,0)-7),0),1)&amp;""""&amp;"#"&amp;$D$149&amp;"="&amp;""""&amp;VLOOKUP($D$149,$AD$9:$AN$20,8,FALSE)&amp;""""&amp;"#g'"&amp;"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197" s="5" t="str">
        <f>IF(VLOOKUP($D$153,$AD$9:$AN$20,8,FALSE)=INDEX($E$154:$G$156,MATCH("●",INDEX($H$154:$AQ$156,,MATCH($D197,$71:$71,0)-7),0),1),"","sed -i "&amp;IF($AK$192="MacOS","'' ","")&amp;"'s#"&amp;$D$153&amp;"="""&amp;VLOOKUP($D$153,$AD$9:$AN$20,8,FALSE)&amp;""""&amp;"#"&amp;$D$153&amp;"="&amp;""""&amp;INDEX($E$154:$G$156,MATCH("●",INDEX($H$154:$AQ$156,,MATCH($D197,$71:$71,0)-7),0),1)&amp;""""&amp;"#g'"&amp;" ${CONFIG_DIR}db_data_config.txt; export "&amp;$D$153&amp;"="&amp;""""&amp;INDEX($E$154:$G$156,MATCH("●",INDEX($H$154:$AQ$156,,MATCH($D197,$71:$71,0)-7),0),1)&amp;""";")</f>
        <v/>
      </c>
      <c r="BM197" s="5" t="str">
        <f>IF(INDEX($E$154:$G$156,MATCH("●",INDEX($H$154:$AQ$156,,MATCH($D197,$71:$71,0)-7),0),1)=VLOOKUP($D$153,$AD$9:$AN$20,8,FALSE),"","sed -i "&amp;IF($AK$192="MacOS","'' ","")&amp;"'s#"&amp;$D$153&amp;"="""&amp;INDEX($E$154:$G$156,MATCH("●",INDEX($H$154:$AQ$156,,MATCH($D197,$71:$71,0)-7),0),1)&amp;""""&amp;"#"&amp;$D$153&amp;"="&amp;""""&amp;VLOOKUP($D$153,$AD$9:$AN$20,8,FALSE)&amp;""""&amp;"#g'"&amp;"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197" s="5" t="str">
        <f>IF(VLOOKUP($D$157,$AD$9:$AN$20,8,FALSE)=INDEX($E$158:$G$161,MATCH("●",INDEX($H$158:$AQ$161,,MATCH($D197,$71:$71,0)-7),0),1),"","sed -i "&amp;IF($AK$192="MacOS","'' ","")&amp;"'s#"&amp;$D$157&amp;"="""&amp;VLOOKUP($D$157,$AD$9:$AN$20,8,FALSE)&amp;""""&amp;"#"&amp;$D$157&amp;"="&amp;""""&amp;INDEX($E$158:$G$161,MATCH("●",INDEX($H$158:$AQ$161,,MATCH($D197,$71:$71,0)-7),0),1)&amp;""""&amp;"#g'"&amp;" ${CONFIG_DIR}db_data_config.txt; export "&amp;$D$157&amp;"="&amp;""""&amp;INDEX($E$158:$G$161,MATCH("●",INDEX($H$158:$AQ$161,,MATCH($D197,$71:$71,0)-7),0),1)&amp;""";")</f>
        <v/>
      </c>
      <c r="BO197" s="5" t="str">
        <f>IF(INDEX($E$158:$G$161,MATCH("●",INDEX($H$158:$AQ$161,,MATCH($D197,$71:$71,0)-7),0),1)=VLOOKUP($D$157,$AD$9:$AN$20,8,FALSE),"","sed -i "&amp;IF($AK$192="MacOS","'' ","")&amp;"'s#"&amp;$D$157&amp;"="""&amp;INDEX($E$158:$G$161,MATCH("●",INDEX($H$158:$AQ$161,,MATCH($D197,$71:$71,0)-7),0),1)&amp;""""&amp;"#"&amp;$D$157&amp;"="&amp;""""&amp;VLOOKUP($D$157,$AD$9:$AN$20,8,FALSE)&amp;""""&amp;"#g'"&amp;"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197" s="5" t="str">
        <f>IF(VLOOKUP($D$162,$AD$9:$AN$20,8,FALSE)=INDEX($E$163:$G$169,MATCH("●",INDEX($H$163:$AQ$169,,MATCH($D197,$71:$71,0)-7),0),1),"","sed -i "&amp;IF($AK$192="MacOS","'' ","")&amp;"'s#"&amp;$D$162&amp;"="""&amp;VLOOKUP($D$162,$AD$9:$AN$20,8,FALSE)&amp;""""&amp;"#"&amp;$D$162&amp;"="&amp;""""&amp;INDEX($E$163:$G$169,MATCH("●",INDEX($H$163:$AQ$169,,MATCH($D197,$71:$71,0)-7),0),1)&amp;""""&amp;"#g'"&amp;" ${CONFIG_DIR}db_data_config.txt; export "&amp;$D$162&amp;"="&amp;""""&amp;INDEX($E$163:$G$169,MATCH("●",INDEX($H$163:$AQ$169,,MATCH($D197,$71:$71,0)-7),0),1)&amp;""";")</f>
        <v/>
      </c>
      <c r="BQ197" s="5" t="str">
        <f>IF(INDEX($E$163:$G$169,MATCH("●",INDEX($H$163:$AQ$169,,MATCH($D197,$71:$71,0)-7),0),1)=VLOOKUP($D$162,$AD$9:$AN$20,8,FALSE),"","sed -i "&amp;IF($AK$192="MacOS","'' ","")&amp;"'s#"&amp;$D$162&amp;"="""&amp;INDEX($E$163:$G$169,MATCH("●",INDEX($H$163:$AQ$169,,MATCH($D197,$71:$71,0)-7),0),1)&amp;""""&amp;"#"&amp;$D$162&amp;"="&amp;""""&amp;VLOOKUP($D$162,$AD$9:$AN$20,8,FALSE)&amp;""""&amp;"#g'"&amp;"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197" s="5" t="s">
        <v>868</v>
      </c>
    </row>
    <row r="198" spans="4:70" ht="18" customHeight="1">
      <c r="D198" s="166">
        <f>$D197+1</f>
        <v>39</v>
      </c>
      <c r="E198" s="167"/>
      <c r="F198" s="167"/>
      <c r="G198" s="168"/>
      <c r="H198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47" t="s">
        <v>868</v>
      </c>
      <c r="T198" s="47" t="str">
        <f t="shared" ref="T198:T206" ca="1" si="2">SUBSTITUTE("clear; "&amp;AV198&amp;AX198&amp;AZ198&amp;BB198&amp;BD198&amp;BF198&amp;BH198&amp;BJ198&amp;BL198&amp;BN198&amp;BP198&amp;"sh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8" s="211"/>
      <c r="V198" s="211"/>
      <c r="W198" s="211"/>
      <c r="X198" s="211"/>
      <c r="Y198" s="211"/>
      <c r="Z198" s="211"/>
      <c r="AA198" s="211"/>
      <c r="AB198" s="211"/>
      <c r="AC198" s="211"/>
      <c r="AD198" s="212"/>
      <c r="AE198" s="116" t="str" cm="1">
        <f t="array" ref="AE198">SUBSTITUTE(INDEX($H$171:$AQ$171, , MATCH($D198, $71:$71, 0)-7),"-","")</f>
        <v>異常</v>
      </c>
      <c r="AF198" s="117"/>
      <c r="AG198" s="118"/>
      <c r="AH198" s="171" t="s">
        <v>917</v>
      </c>
      <c r="AI198" s="172"/>
      <c r="AJ198" s="172"/>
      <c r="AK198" s="172"/>
      <c r="AL198" s="172"/>
      <c r="AM198" s="172"/>
      <c r="AN198" s="172"/>
      <c r="AO198" s="172"/>
      <c r="AP198" s="172"/>
      <c r="AQ198" s="173"/>
      <c r="AS198" s="5" t="str" cm="1">
        <f t="array" ref="AS198">SUBSTITUTE(TEXT(INDEX($H$174:$AQ$174,1,$D198-36),"000000"),"-","")</f>
        <v>220129</v>
      </c>
      <c r="AV198" s="5" t="str">
        <f>IF(VLOOKUP($D$76,$AD$9:$AN$20,8,FALSE)=INDEX($E$77:$G$81,MATCH("●",INDEX($H$77:$AQ$81,,MATCH($D198,$71:$71,0)-7),0),1),"","sed -i "&amp;IF($AK$192="MacOS","'' ","")&amp;"'s#"&amp;$D$76&amp;"="""&amp;VLOOKUP($D$76,$AD$9:$AN$20,8,FALSE)&amp;""""&amp;"#"&amp;$D$76&amp;"="&amp;""""&amp;INDEX($E$77:$G$81,MATCH("●",INDEX($H$77:$AQ$81,,MATCH($D198,$71:$71,0)-7),0),1)&amp;""""&amp;"#g'"&amp;" ${CONFIG_DIR}db_data_config.txt; export "&amp;$D$76&amp;"="&amp;""""&amp;INDEX($E$77:$G$81,MATCH("●",INDEX($H$77:$AQ$81,,MATCH($D198,$71:$71,0)-7),0),1)&amp;""";")</f>
        <v/>
      </c>
      <c r="AW198" s="5" t="str">
        <f>IF(INDEX($E$77:$G$81,MATCH("●",INDEX($H$77:$AQ$81,,MATCH($D198,$71:$71,0)-7),0),1)=VLOOKUP($D$76,$AD$9:$AN$20,8,FALSE),"","sed -i "&amp;IF($AK$192="MacOS","'' ","")&amp;"'s#"&amp;$D$76&amp;"="""&amp;INDEX($E$77:$G$81,MATCH("●",INDEX($H$77:$AQ$81,,MATCH($D198,$71:$71,0)-7),0),1)&amp;""""&amp;"#"&amp;$D$76&amp;"="&amp;""""&amp;VLOOKUP($D$76,$AD$9:$AN$20,8,FALSE)&amp;""""&amp;"#g'"&amp;"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198" s="5" t="str">
        <f>IF(VLOOKUP($D$82,$AD$9:$AN$20,8,FALSE)=INDEX($E$83:$G$94,MATCH("●",INDEX($H$83:$AQ$94,,MATCH($D198,$71:$71,0)-7),0),1),"","sed -i "&amp;IF($AK$192="MacOS","'' ","")&amp;"'s#"&amp;$D$82&amp;"="""&amp;VLOOKUP($D$82,$AD$9:$AN$20,8,FALSE)&amp;""""&amp;"#"&amp;$D$82&amp;"="&amp;""""&amp;INDEX($E$83:$G$94,MATCH("●",INDEX($H$83:$AQ$94,,MATCH($D198,$71:$71,0)-7),0),1)&amp;""""&amp;"#g'"&amp;" ${CONFIG_DIR}db_data_config.txt; export "&amp;$D$82&amp;"="&amp;""""&amp;INDEX($E$83:$G$94,MATCH("●",INDEX($H$83:$AQ$94,,MATCH($D198,$71:$71,0)-7),0),1)&amp;""";")</f>
        <v>sed -i '' 's#COLUMN_DATA_TYPE="string"#COLUMN_DATA_TYPE="byte"#g' ${CONFIG_DIR}db_data_config.txt; export COLUMN_DATA_TYPE="byte";</v>
      </c>
      <c r="AY198" s="5" t="str">
        <f>IF(INDEX($E$83:$G$94,MATCH("●",INDEX($H$83:$AQ$94,,MATCH($D198,$71:$71,0)-7),0),1)=VLOOKUP($D$82,$AD$9:$AN$20,8,FALSE),"","sed -i "&amp;IF($AK$192="MacOS","'' ","")&amp;"'s#"&amp;$D$82&amp;"="""&amp;INDEX($E$83:$G$94,MATCH("●",INDEX($H$83:$AQ$94,,MATCH($D198,$71:$71,0)-7),0),1)&amp;""""&amp;"#"&amp;$D$82&amp;"="&amp;""""&amp;VLOOKUP($D$82,$AD$9:$AN$20,8,FALSE)&amp;""""&amp;"#g'"&amp;"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198" s="5" t="str">
        <f>IF(VLOOKUP($D$95,$AD$9:$AN$20,8,FALSE)=INDEX($E$96:$G$115,MATCH("●",INDEX($H$96:$AQ$115,,MATCH($D198,$71:$71,0)-7),0),1),"","sed -i "&amp;IF($AK$192="MacOS","'' ","")&amp;"'s#"&amp;$D$95&amp;"="""&amp;VLOOKUP($D$95,$AD$9:$AN$20,8,FALSE)&amp;""""&amp;"#"&amp;$D$95&amp;"="&amp;""""&amp;INDEX($E$96:$G$115,MATCH("●",INDEX($H$96:$AQ$115,,MATCH($D198,$71:$71,0)-7),0),1)&amp;""""&amp;"#g'"&amp;" ${CONFIG_DIR}db_data_config.txt; export "&amp;$D$95&amp;"="&amp;""""&amp;INDEX($E$96:$G$115,MATCH("●",INDEX($H$96:$AQ$115,,MATCH($D198,$71:$71,0)-7),0),1)&amp;""";")</f>
        <v>sed -i '' 's#COLUMN_DATA_LENGTH="7"#COLUMN_DATA_LENGTH="3"#g' ${CONFIG_DIR}db_data_config.txt; export COLUMN_DATA_LENGTH="3";</v>
      </c>
      <c r="BA198" s="5" t="str">
        <f>IF(INDEX($E$96:$G$115,MATCH("●",INDEX($H$96:$AQ$115,,MATCH($D198,$71:$71,0)-7),0),1)=VLOOKUP($D$95,$AD$9:$AN$20,8,FALSE),"","sed -i "&amp;IF($AK$192="MacOS","'' ","")&amp;"'s#"&amp;$D$95&amp;"="""&amp;INDEX($E$96:$G$115,MATCH("●",INDEX($H$96:$AQ$115,,MATCH($D198,$71:$71,0)-7),0),1)&amp;""""&amp;"#"&amp;$D$95&amp;"="&amp;""""&amp;VLOOKUP($D$95,$AD$9:$AN$20,8,FALSE)&amp;""""&amp;"#g'"&amp;"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198" s="5" t="str">
        <f>IF(VLOOKUP($D$116,$AD$9:$AN$20,8,FALSE)=INDEX($E$117:$G$127,MATCH("●",INDEX($H$117:$AQ$127,,MATCH($D198,$71:$71,0)-7),0),1),"","sed -i "&amp;IF($AK$192="MacOS","'' ","")&amp;"'s#"&amp;$D$116&amp;"="""&amp;VLOOKUP($D$116,$AD$9:$AN$20,8,FALSE)&amp;""""&amp;"#"&amp;$D$116&amp;"="&amp;""""&amp;INDEX($E$117:$G$127,MATCH("●",INDEX($H$117:$AQ$127,,MATCH($D198,$71:$71,0)-7),0),1)&amp;""""&amp;"#g'"&amp;" ${CONFIG_DIR}db_data_config.txt; export "&amp;$D$116&amp;"="&amp;""""&amp;INDEX($E$117:$G$127,MATCH("●",INDEX($H$117:$AQ$127,,MATCH($D198,$71:$71,0)-7),0),1)&amp;""";")</f>
        <v/>
      </c>
      <c r="BC198" s="5" t="str">
        <f>IF(INDEX($E$117:$G$127,MATCH("●",INDEX($H$117:$AQ$127,,MATCH($D198,$71:$71,0)-7),0),1)=VLOOKUP($D$116,$AD$9:$AN$20,8,FALSE),"","sed -i "&amp;IF($AK$192="MacOS","'' ","")&amp;"'s#"&amp;$D$116&amp;"="""&amp;INDEX($E$117:$G$127,MATCH("●",INDEX($H$117:$AQ$127,,MATCH($D198,$71:$71,0)-7),0),1)&amp;""""&amp;"#"&amp;$D$116&amp;"="&amp;""""&amp;VLOOKUP($D$116,$AD$9:$AN$20,8,FALSE)&amp;""""&amp;"#g'"&amp;"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198" s="5" t="str">
        <f>IF(VLOOKUP($D$134,$AD$9:$AN$20,8,FALSE)=INDEX($E$135:$G$139,MATCH("●",INDEX($H$135:$AQ$139,,MATCH($D198,$71:$71,0)-7),0),1),"","sed -i "&amp;IF($AK$192="MacOS","'' ","")&amp;"'s#"&amp;$D$134&amp;"="""&amp;VLOOKUP($D$134,$AD$9:$AN$20,8,FALSE)&amp;""""&amp;"#"&amp;$D$134&amp;"="&amp;""""&amp;INDEX($E$135:$G$139,MATCH("●",INDEX($H$135:$AQ$139,,MATCH($D198,$71:$71,0)-7),0),1)&amp;""""&amp;"#g'"&amp;" ${CONFIG_DIR}db_data_config.txt; export "&amp;$D$134&amp;"="&amp;""""&amp;INDEX($E$135:$G$139,MATCH("●",INDEX($H$135:$AQ$139,,MATCH($D198,$71:$71,0)-7),0),1)&amp;""";")</f>
        <v/>
      </c>
      <c r="BE198" s="5" t="str">
        <f>IF(INDEX($E$135:$G$139,MATCH("●",INDEX($H$135:$AQ$139,,MATCH($D198,$71:$71,0)-7),0),1)=VLOOKUP($D$134,$AD$9:$AN$20,8,FALSE),"","sed -i "&amp;IF($AK$192="MacOS","'' ","")&amp;"'s#"&amp;$D$134&amp;"="""&amp;INDEX($E$135:$G$139,MATCH("●",INDEX($H$135:$AQ$139,,MATCH($D198,$71:$71,0)-7),0),1)&amp;""""&amp;"#"&amp;$D$134&amp;"="&amp;""""&amp;VLOOKUP($D$134,$AD$9:$AN$20,8,FALSE)&amp;""""&amp;"#g'"&amp;"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198" s="5" t="str">
        <f>IF(VLOOKUP($D$140,$AD$9:$AN$20,8,FALSE)=INDEX($E$141:$G$144,MATCH("●",INDEX($H$141:$AQ$144,,MATCH($D198,$71:$71,0)-7),0),1),"","sed -i "&amp;IF($AK$192="MacOS","'' ","")&amp;"'s#"&amp;$D$140&amp;"="""&amp;VLOOKUP($D$140,$AD$9:$AN$20,8,FALSE)&amp;""""&amp;"#"&amp;$D$140&amp;"="&amp;""""&amp;INDEX($E$141:$G$144,MATCH("●",INDEX($H$141:$AQ$144,,MATCH($D198,$71:$71,0)-7),0),1)&amp;""""&amp;"#g'"&amp;" ${CONFIG_DIR}db_data_config.txt; export "&amp;$D$140&amp;"="&amp;""""&amp;INDEX($E$141:$G$144,MATCH("●",INDEX($H$141:$AQ$144,,MATCH($D198,$71:$71,0)-7),0),1)&amp;""";")</f>
        <v/>
      </c>
      <c r="BG198" s="5" t="str">
        <f>IF(INDEX($E$141:$G$144,MATCH("●",INDEX($H$141:$AQ$144,,MATCH($D198,$71:$71,0)-7),0),1)=VLOOKUP($D$140,$AD$9:$AN$20,8,FALSE),"","sed -i "&amp;IF($AK$192="MacOS","'' ","")&amp;"'s#"&amp;$D$140&amp;"="""&amp;INDEX($E$141:$G$144,MATCH("●",INDEX($H$141:$AQ$144,,MATCH($D198,$71:$71,0)-7),0),1)&amp;""""&amp;"#"&amp;$D$140&amp;"="&amp;""""&amp;VLOOKUP($D$140,$AD$9:$AN$20,8,FALSE)&amp;""""&amp;"#g'"&amp;"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198" s="5" t="str">
        <f>IF(VLOOKUP($D$145,$AD$9:$AN$20,8,FALSE)=INDEX($E$146:$G$148,MATCH("●",INDEX($H$146:$AQ$148,,MATCH($D198,$71:$71,0)-7),0),1),"","sed -i "&amp;IF($AK$192="MacOS","'' ","")&amp;"'s#"&amp;$D$145&amp;"="""&amp;VLOOKUP($D$145,$AD$9:$AN$20,8,FALSE)&amp;""""&amp;"#"&amp;$D$145&amp;"="&amp;""""&amp;INDEX($E$146:$G$148,MATCH("●",INDEX($H$146:$AQ$148,,MATCH($D198,$71:$71,0)-7),0),1)&amp;""""&amp;"#g'"&amp;" ${CONFIG_DIR}db_data_config.txt; export "&amp;$D$145&amp;"="&amp;""""&amp;INDEX($E$146:$G$148,MATCH("●",INDEX($H$146:$AQ$148,,MATCH($D198,$71:$71,0)-7),0),1)&amp;""";")</f>
        <v/>
      </c>
      <c r="BI198" s="5" t="str">
        <f>IF(INDEX($E$146:$G$148,MATCH("●",INDEX($H$146:$AQ$148,,MATCH($D198,$71:$71,0)-7),0),1)=VLOOKUP($D$145,$AD$9:$AN$20,8,FALSE),"","sed -i "&amp;IF($AK$192="MacOS","'' ","")&amp;"'s#"&amp;$D$145&amp;"="""&amp;INDEX($E$146:$G$148,MATCH("●",INDEX($H$146:$AQ$148,,MATCH($D198,$71:$71,0)-7),0),1)&amp;""""&amp;"#"&amp;$D$145&amp;"="&amp;""""&amp;VLOOKUP($D$145,$AD$9:$AN$20,8,FALSE)&amp;""""&amp;"#g'"&amp;"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198" s="5" t="str">
        <f>IF(VLOOKUP($D$149,$AD$9:$AN$20,8,FALSE)=INDEX($E$150:$G$152,MATCH("●",INDEX($H$150:$AQ$152,,MATCH($D198,$71:$71,0)-7),0),1),"","sed -i "&amp;IF($AK$192="MacOS","'' ","")&amp;"'s#"&amp;$D$149&amp;"="""&amp;VLOOKUP($D$149,$AD$9:$AN$20,8,FALSE)&amp;""""&amp;"#"&amp;$D$149&amp;"="&amp;""""&amp;INDEX($E$150:$G$152,MATCH("●",INDEX($H$150:$AQ$152,,MATCH($D198,$71:$71,0)-7),0),1)&amp;""""&amp;"#g'"&amp;" ${CONFIG_DIR}db_data_config.txt; export "&amp;$D$149&amp;"="&amp;""""&amp;INDEX($E$150:$G$152,MATCH("●",INDEX($H$150:$AQ$152,,MATCH($D198,$71:$71,0)-7),0),1)&amp;""";")</f>
        <v/>
      </c>
      <c r="BK198" s="5" t="str">
        <f>IF(INDEX($E$150:$G$152,MATCH("●",INDEX($H$150:$AQ$152,,MATCH($D198,$71:$71,0)-7),0),1)=VLOOKUP($D$149,$AD$9:$AN$20,8,FALSE),"","sed -i "&amp;IF($AK$192="MacOS","'' ","")&amp;"'s#"&amp;$D$149&amp;"="""&amp;INDEX($E$150:$G$152,MATCH("●",INDEX($H$150:$AQ$152,,MATCH($D198,$71:$71,0)-7),0),1)&amp;""""&amp;"#"&amp;$D$149&amp;"="&amp;""""&amp;VLOOKUP($D$149,$AD$9:$AN$20,8,FALSE)&amp;""""&amp;"#g'"&amp;"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198" s="5" t="str">
        <f>IF(VLOOKUP($D$153,$AD$9:$AN$20,8,FALSE)=INDEX($E$154:$G$156,MATCH("●",INDEX($H$154:$AQ$156,,MATCH($D198,$71:$71,0)-7),0),1),"","sed -i "&amp;IF($AK$192="MacOS","'' ","")&amp;"'s#"&amp;$D$153&amp;"="""&amp;VLOOKUP($D$153,$AD$9:$AN$20,8,FALSE)&amp;""""&amp;"#"&amp;$D$153&amp;"="&amp;""""&amp;INDEX($E$154:$G$156,MATCH("●",INDEX($H$154:$AQ$156,,MATCH($D198,$71:$71,0)-7),0),1)&amp;""""&amp;"#g'"&amp;" ${CONFIG_DIR}db_data_config.txt; export "&amp;$D$153&amp;"="&amp;""""&amp;INDEX($E$154:$G$156,MATCH("●",INDEX($H$154:$AQ$156,,MATCH($D198,$71:$71,0)-7),0),1)&amp;""";")</f>
        <v/>
      </c>
      <c r="BM198" s="5" t="str">
        <f>IF(INDEX($E$154:$G$156,MATCH("●",INDEX($H$154:$AQ$156,,MATCH($D198,$71:$71,0)-7),0),1)=VLOOKUP($D$153,$AD$9:$AN$20,8,FALSE),"","sed -i "&amp;IF($AK$192="MacOS","'' ","")&amp;"'s#"&amp;$D$153&amp;"="""&amp;INDEX($E$154:$G$156,MATCH("●",INDEX($H$154:$AQ$156,,MATCH($D198,$71:$71,0)-7),0),1)&amp;""""&amp;"#"&amp;$D$153&amp;"="&amp;""""&amp;VLOOKUP($D$153,$AD$9:$AN$20,8,FALSE)&amp;""""&amp;"#g'"&amp;"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198" s="5" t="str">
        <f>IF(VLOOKUP($D$157,$AD$9:$AN$20,8,FALSE)=INDEX($E$158:$G$161,MATCH("●",INDEX($H$158:$AQ$161,,MATCH($D198,$71:$71,0)-7),0),1),"","sed -i "&amp;IF($AK$192="MacOS","'' ","")&amp;"'s#"&amp;$D$157&amp;"="""&amp;VLOOKUP($D$157,$AD$9:$AN$20,8,FALSE)&amp;""""&amp;"#"&amp;$D$157&amp;"="&amp;""""&amp;INDEX($E$158:$G$161,MATCH("●",INDEX($H$158:$AQ$161,,MATCH($D198,$71:$71,0)-7),0),1)&amp;""""&amp;"#g'"&amp;" ${CONFIG_DIR}db_data_config.txt; export "&amp;$D$157&amp;"="&amp;""""&amp;INDEX($E$158:$G$161,MATCH("●",INDEX($H$158:$AQ$161,,MATCH($D198,$71:$71,0)-7),0),1)&amp;""";")</f>
        <v/>
      </c>
      <c r="BO198" s="5" t="str">
        <f>IF(INDEX($E$158:$G$161,MATCH("●",INDEX($H$158:$AQ$161,,MATCH($D198,$71:$71,0)-7),0),1)=VLOOKUP($D$157,$AD$9:$AN$20,8,FALSE),"","sed -i "&amp;IF($AK$192="MacOS","'' ","")&amp;"'s#"&amp;$D$157&amp;"="""&amp;INDEX($E$158:$G$161,MATCH("●",INDEX($H$158:$AQ$161,,MATCH($D198,$71:$71,0)-7),0),1)&amp;""""&amp;"#"&amp;$D$157&amp;"="&amp;""""&amp;VLOOKUP($D$157,$AD$9:$AN$20,8,FALSE)&amp;""""&amp;"#g'"&amp;"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198" s="5" t="str">
        <f>IF(VLOOKUP($D$162,$AD$9:$AN$20,8,FALSE)=INDEX($E$163:$G$169,MATCH("●",INDEX($H$163:$AQ$169,,MATCH($D198,$71:$71,0)-7),0),1),"","sed -i "&amp;IF($AK$192="MacOS","'' ","")&amp;"'s#"&amp;$D$162&amp;"="""&amp;VLOOKUP($D$162,$AD$9:$AN$20,8,FALSE)&amp;""""&amp;"#"&amp;$D$162&amp;"="&amp;""""&amp;INDEX($E$163:$G$169,MATCH("●",INDEX($H$163:$AQ$169,,MATCH($D198,$71:$71,0)-7),0),1)&amp;""""&amp;"#g'"&amp;" ${CONFIG_DIR}db_data_config.txt; export "&amp;$D$162&amp;"="&amp;""""&amp;INDEX($E$163:$G$169,MATCH("●",INDEX($H$163:$AQ$169,,MATCH($D198,$71:$71,0)-7),0),1)&amp;""";")</f>
        <v/>
      </c>
      <c r="BQ198" s="5" t="str">
        <f>IF(INDEX($E$163:$G$169,MATCH("●",INDEX($H$163:$AQ$169,,MATCH($D198,$71:$71,0)-7),0),1)=VLOOKUP($D$162,$AD$9:$AN$20,8,FALSE),"","sed -i "&amp;IF($AK$192="MacOS","'' ","")&amp;"'s#"&amp;$D$162&amp;"="""&amp;INDEX($E$163:$G$169,MATCH("●",INDEX($H$163:$AQ$169,,MATCH($D198,$71:$71,0)-7),0),1)&amp;""""&amp;"#"&amp;$D$162&amp;"="&amp;""""&amp;VLOOKUP($D$162,$AD$9:$AN$20,8,FALSE)&amp;""""&amp;"#g'"&amp;"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198" s="5" t="s">
        <v>868</v>
      </c>
    </row>
    <row r="199" spans="4:70" ht="18" customHeight="1">
      <c r="D199" s="166">
        <f t="shared" ref="D199:D231" si="3">$D198+1</f>
        <v>40</v>
      </c>
      <c r="E199" s="167"/>
      <c r="F199" s="167"/>
      <c r="G199" s="168"/>
      <c r="H199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 t="s">
        <v>868</v>
      </c>
      <c r="T199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9" s="47"/>
      <c r="V199" s="47"/>
      <c r="W199" s="47"/>
      <c r="X199" s="47"/>
      <c r="Y199" s="47"/>
      <c r="Z199" s="47"/>
      <c r="AA199" s="47"/>
      <c r="AB199" s="47"/>
      <c r="AC199" s="47"/>
      <c r="AD199" s="48"/>
      <c r="AE199" s="116" t="str" cm="1">
        <f t="array" ref="AE199">SUBSTITUTE(INDEX($H$171:$AQ$171, , MATCH($D199, $71:$71, 0)-7),"-","")</f>
        <v>正常</v>
      </c>
      <c r="AF199" s="117"/>
      <c r="AG199" s="118"/>
      <c r="AH199" s="171" t="s">
        <v>918</v>
      </c>
      <c r="AI199" s="172"/>
      <c r="AJ199" s="172"/>
      <c r="AK199" s="172"/>
      <c r="AL199" s="172"/>
      <c r="AM199" s="172"/>
      <c r="AN199" s="172"/>
      <c r="AO199" s="172"/>
      <c r="AP199" s="172"/>
      <c r="AQ199" s="173"/>
      <c r="AS199" s="5" t="str" cm="1">
        <f t="array" ref="AS199">SUBSTITUTE(TEXT(INDEX($H$174:$AQ$174,1,$D199-36),"000000"),"-","")</f>
        <v>220001</v>
      </c>
      <c r="AV199" s="5" t="str">
        <f>IF(VLOOKUP($D$76,$AD$9:$AN$20,8,FALSE)=INDEX($E$77:$G$81,MATCH("●",INDEX($H$77:$AQ$81,,MATCH($D199,$71:$71,0)-7),0),1),"","sed -i "&amp;IF($AK$192="MacOS","'' ","")&amp;"'s#"&amp;$D$76&amp;"="""&amp;VLOOKUP($D$76,$AD$9:$AN$20,8,FALSE)&amp;""""&amp;"#"&amp;$D$76&amp;"="&amp;""""&amp;INDEX($E$77:$G$81,MATCH("●",INDEX($H$77:$AQ$81,,MATCH($D199,$71:$71,0)-7),0),1)&amp;""""&amp;"#g'"&amp;" ${CONFIG_DIR}db_data_config.txt; export "&amp;$D$76&amp;"="&amp;""""&amp;INDEX($E$77:$G$81,MATCH("●",INDEX($H$77:$AQ$81,,MATCH($D199,$71:$71,0)-7),0),1)&amp;""";")</f>
        <v/>
      </c>
      <c r="AW199" s="5" t="str">
        <f>IF(INDEX($E$77:$G$81,MATCH("●",INDEX($H$77:$AQ$81,,MATCH($D199,$71:$71,0)-7),0),1)=VLOOKUP($D$76,$AD$9:$AN$20,8,FALSE),"","sed -i "&amp;IF($AK$192="MacOS","'' ","")&amp;"'s#"&amp;$D$76&amp;"="""&amp;INDEX($E$77:$G$81,MATCH("●",INDEX($H$77:$AQ$81,,MATCH($D199,$71:$71,0)-7),0),1)&amp;""""&amp;"#"&amp;$D$76&amp;"="&amp;""""&amp;VLOOKUP($D$76,$AD$9:$AN$20,8,FALSE)&amp;""""&amp;"#g'"&amp;"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199" s="5" t="str">
        <f>IF(VLOOKUP($D$82,$AD$9:$AN$20,8,FALSE)=INDEX($E$83:$G$94,MATCH("●",INDEX($H$83:$AQ$94,,MATCH($D199,$71:$71,0)-7),0),1),"","sed -i "&amp;IF($AK$192="MacOS","'' ","")&amp;"'s#"&amp;$D$82&amp;"="""&amp;VLOOKUP($D$82,$AD$9:$AN$20,8,FALSE)&amp;""""&amp;"#"&amp;$D$82&amp;"="&amp;""""&amp;INDEX($E$83:$G$94,MATCH("●",INDEX($H$83:$AQ$94,,MATCH($D199,$71:$71,0)-7),0),1)&amp;""""&amp;"#g'"&amp;" ${CONFIG_DIR}db_data_config.txt; export "&amp;$D$82&amp;"="&amp;""""&amp;INDEX($E$83:$G$94,MATCH("●",INDEX($H$83:$AQ$94,,MATCH($D199,$71:$71,0)-7),0),1)&amp;""";")</f>
        <v>sed -i '' 's#COLUMN_DATA_TYPE="string"#COLUMN_DATA_TYPE="byte"#g' ${CONFIG_DIR}db_data_config.txt; export COLUMN_DATA_TYPE="byte";</v>
      </c>
      <c r="AY199" s="5" t="str">
        <f>IF(INDEX($E$83:$G$94,MATCH("●",INDEX($H$83:$AQ$94,,MATCH($D199,$71:$71,0)-7),0),1)=VLOOKUP($D$82,$AD$9:$AN$20,8,FALSE),"","sed -i "&amp;IF($AK$192="MacOS","'' ","")&amp;"'s#"&amp;$D$82&amp;"="""&amp;INDEX($E$83:$G$94,MATCH("●",INDEX($H$83:$AQ$94,,MATCH($D199,$71:$71,0)-7),0),1)&amp;""""&amp;"#"&amp;$D$82&amp;"="&amp;""""&amp;VLOOKUP($D$82,$AD$9:$AN$20,8,FALSE)&amp;""""&amp;"#g'"&amp;"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199" s="5" t="str">
        <f>IF(VLOOKUP($D$95,$AD$9:$AN$20,8,FALSE)=INDEX($E$96:$G$115,MATCH("●",INDEX($H$96:$AQ$115,,MATCH($D199,$71:$71,0)-7),0),1),"","sed -i "&amp;IF($AK$192="MacOS","'' ","")&amp;"'s#"&amp;$D$95&amp;"="""&amp;VLOOKUP($D$95,$AD$9:$AN$20,8,FALSE)&amp;""""&amp;"#"&amp;$D$95&amp;"="&amp;""""&amp;INDEX($E$96:$G$115,MATCH("●",INDEX($H$96:$AQ$115,,MATCH($D199,$71:$71,0)-7),0),1)&amp;""""&amp;"#g'"&amp;" ${CONFIG_DIR}db_data_config.txt; export "&amp;$D$95&amp;"="&amp;""""&amp;INDEX($E$96:$G$115,MATCH("●",INDEX($H$96:$AQ$115,,MATCH($D199,$71:$71,0)-7),0),1)&amp;""";")</f>
        <v>sed -i '' 's#COLUMN_DATA_LENGTH="7"#COLUMN_DATA_LENGTH="3"#g' ${CONFIG_DIR}db_data_config.txt; export COLUMN_DATA_LENGTH="3";</v>
      </c>
      <c r="BA199" s="5" t="str">
        <f>IF(INDEX($E$96:$G$115,MATCH("●",INDEX($H$96:$AQ$115,,MATCH($D199,$71:$71,0)-7),0),1)=VLOOKUP($D$95,$AD$9:$AN$20,8,FALSE),"","sed -i "&amp;IF($AK$192="MacOS","'' ","")&amp;"'s#"&amp;$D$95&amp;"="""&amp;INDEX($E$96:$G$115,MATCH("●",INDEX($H$96:$AQ$115,,MATCH($D199,$71:$71,0)-7),0),1)&amp;""""&amp;"#"&amp;$D$95&amp;"="&amp;""""&amp;VLOOKUP($D$95,$AD$9:$AN$20,8,FALSE)&amp;""""&amp;"#g'"&amp;"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199" s="5" t="str">
        <f>IF(VLOOKUP($D$116,$AD$9:$AN$20,8,FALSE)=INDEX($E$117:$G$127,MATCH("●",INDEX($H$117:$AQ$127,,MATCH($D199,$71:$71,0)-7),0),1),"","sed -i "&amp;IF($AK$192="MacOS","'' ","")&amp;"'s#"&amp;$D$116&amp;"="""&amp;VLOOKUP($D$116,$AD$9:$AN$20,8,FALSE)&amp;""""&amp;"#"&amp;$D$116&amp;"="&amp;""""&amp;INDEX($E$117:$G$127,MATCH("●",INDEX($H$117:$AQ$127,,MATCH($D199,$71:$71,0)-7),0),1)&amp;""""&amp;"#g'"&amp;" ${CONFIG_DIR}db_data_config.txt; export "&amp;$D$116&amp;"="&amp;""""&amp;INDEX($E$117:$G$127,MATCH("●",INDEX($H$117:$AQ$127,,MATCH($D199,$71:$71,0)-7),0),1)&amp;""";")</f>
        <v/>
      </c>
      <c r="BC199" s="5" t="str">
        <f>IF(INDEX($E$117:$G$127,MATCH("●",INDEX($H$117:$AQ$127,,MATCH($D199,$71:$71,0)-7),0),1)=VLOOKUP($D$116,$AD$9:$AN$20,8,FALSE),"","sed -i "&amp;IF($AK$192="MacOS","'' ","")&amp;"'s#"&amp;$D$116&amp;"="""&amp;INDEX($E$117:$G$127,MATCH("●",INDEX($H$117:$AQ$127,,MATCH($D199,$71:$71,0)-7),0),1)&amp;""""&amp;"#"&amp;$D$116&amp;"="&amp;""""&amp;VLOOKUP($D$116,$AD$9:$AN$20,8,FALSE)&amp;""""&amp;"#g'"&amp;"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199" s="5" t="str">
        <f>IF(VLOOKUP($D$134,$AD$9:$AN$20,8,FALSE)=INDEX($E$135:$G$139,MATCH("●",INDEX($H$135:$AQ$139,,MATCH($D199,$71:$71,0)-7),0),1),"","sed -i "&amp;IF($AK$192="MacOS","'' ","")&amp;"'s#"&amp;$D$134&amp;"="""&amp;VLOOKUP($D$134,$AD$9:$AN$20,8,FALSE)&amp;""""&amp;"#"&amp;$D$134&amp;"="&amp;""""&amp;INDEX($E$135:$G$139,MATCH("●",INDEX($H$135:$AQ$139,,MATCH($D199,$71:$71,0)-7),0),1)&amp;""""&amp;"#g'"&amp;" ${CONFIG_DIR}db_data_config.txt; export "&amp;$D$134&amp;"="&amp;""""&amp;INDEX($E$135:$G$139,MATCH("●",INDEX($H$135:$AQ$139,,MATCH($D199,$71:$71,0)-7),0),1)&amp;""";")</f>
        <v/>
      </c>
      <c r="BE199" s="5" t="str">
        <f>IF(INDEX($E$135:$G$139,MATCH("●",INDEX($H$135:$AQ$139,,MATCH($D199,$71:$71,0)-7),0),1)=VLOOKUP($D$134,$AD$9:$AN$20,8,FALSE),"","sed -i "&amp;IF($AK$192="MacOS","'' ","")&amp;"'s#"&amp;$D$134&amp;"="""&amp;INDEX($E$135:$G$139,MATCH("●",INDEX($H$135:$AQ$139,,MATCH($D199,$71:$71,0)-7),0),1)&amp;""""&amp;"#"&amp;$D$134&amp;"="&amp;""""&amp;VLOOKUP($D$134,$AD$9:$AN$20,8,FALSE)&amp;""""&amp;"#g'"&amp;"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199" s="5" t="str">
        <f>IF(VLOOKUP($D$140,$AD$9:$AN$20,8,FALSE)=INDEX($E$141:$G$144,MATCH("●",INDEX($H$141:$AQ$144,,MATCH($D199,$71:$71,0)-7),0),1),"","sed -i "&amp;IF($AK$192="MacOS","'' ","")&amp;"'s#"&amp;$D$140&amp;"="""&amp;VLOOKUP($D$140,$AD$9:$AN$20,8,FALSE)&amp;""""&amp;"#"&amp;$D$140&amp;"="&amp;""""&amp;INDEX($E$141:$G$144,MATCH("●",INDEX($H$141:$AQ$144,,MATCH($D199,$71:$71,0)-7),0),1)&amp;""""&amp;"#g'"&amp;" ${CONFIG_DIR}db_data_config.txt; export "&amp;$D$140&amp;"="&amp;""""&amp;INDEX($E$141:$G$144,MATCH("●",INDEX($H$141:$AQ$144,,MATCH($D199,$71:$71,0)-7),0),1)&amp;""";")</f>
        <v/>
      </c>
      <c r="BG199" s="5" t="str">
        <f>IF(INDEX($E$141:$G$144,MATCH("●",INDEX($H$141:$AQ$144,,MATCH($D199,$71:$71,0)-7),0),1)=VLOOKUP($D$140,$AD$9:$AN$20,8,FALSE),"","sed -i "&amp;IF($AK$192="MacOS","'' ","")&amp;"'s#"&amp;$D$140&amp;"="""&amp;INDEX($E$141:$G$144,MATCH("●",INDEX($H$141:$AQ$144,,MATCH($D199,$71:$71,0)-7),0),1)&amp;""""&amp;"#"&amp;$D$140&amp;"="&amp;""""&amp;VLOOKUP($D$140,$AD$9:$AN$20,8,FALSE)&amp;""""&amp;"#g'"&amp;"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199" s="5" t="str">
        <f>IF(VLOOKUP($D$145,$AD$9:$AN$20,8,FALSE)=INDEX($E$146:$G$148,MATCH("●",INDEX($H$146:$AQ$148,,MATCH($D199,$71:$71,0)-7),0),1),"","sed -i "&amp;IF($AK$192="MacOS","'' ","")&amp;"'s#"&amp;$D$145&amp;"="""&amp;VLOOKUP($D$145,$AD$9:$AN$20,8,FALSE)&amp;""""&amp;"#"&amp;$D$145&amp;"="&amp;""""&amp;INDEX($E$146:$G$148,MATCH("●",INDEX($H$146:$AQ$148,,MATCH($D199,$71:$71,0)-7),0),1)&amp;""""&amp;"#g'"&amp;" ${CONFIG_DIR}db_data_config.txt; export "&amp;$D$145&amp;"="&amp;""""&amp;INDEX($E$146:$G$148,MATCH("●",INDEX($H$146:$AQ$148,,MATCH($D199,$71:$71,0)-7),0),1)&amp;""";")</f>
        <v/>
      </c>
      <c r="BI199" s="5" t="str">
        <f>IF(INDEX($E$146:$G$148,MATCH("●",INDEX($H$146:$AQ$148,,MATCH($D199,$71:$71,0)-7),0),1)=VLOOKUP($D$145,$AD$9:$AN$20,8,FALSE),"","sed -i "&amp;IF($AK$192="MacOS","'' ","")&amp;"'s#"&amp;$D$145&amp;"="""&amp;INDEX($E$146:$G$148,MATCH("●",INDEX($H$146:$AQ$148,,MATCH($D199,$71:$71,0)-7),0),1)&amp;""""&amp;"#"&amp;$D$145&amp;"="&amp;""""&amp;VLOOKUP($D$145,$AD$9:$AN$20,8,FALSE)&amp;""""&amp;"#g'"&amp;"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199" s="5" t="str">
        <f>IF(VLOOKUP($D$149,$AD$9:$AN$20,8,FALSE)=INDEX($E$150:$G$152,MATCH("●",INDEX($H$150:$AQ$152,,MATCH($D199,$71:$71,0)-7),0),1),"","sed -i "&amp;IF($AK$192="MacOS","'' ","")&amp;"'s#"&amp;$D$149&amp;"="""&amp;VLOOKUP($D$149,$AD$9:$AN$20,8,FALSE)&amp;""""&amp;"#"&amp;$D$149&amp;"="&amp;""""&amp;INDEX($E$150:$G$152,MATCH("●",INDEX($H$150:$AQ$152,,MATCH($D199,$71:$71,0)-7),0),1)&amp;""""&amp;"#g'"&amp;" ${CONFIG_DIR}db_data_config.txt; export "&amp;$D$149&amp;"="&amp;""""&amp;INDEX($E$150:$G$152,MATCH("●",INDEX($H$150:$AQ$152,,MATCH($D199,$71:$71,0)-7),0),1)&amp;""";")</f>
        <v/>
      </c>
      <c r="BK199" s="5" t="str">
        <f>IF(INDEX($E$150:$G$152,MATCH("●",INDEX($H$150:$AQ$152,,MATCH($D199,$71:$71,0)-7),0),1)=VLOOKUP($D$149,$AD$9:$AN$20,8,FALSE),"","sed -i "&amp;IF($AK$192="MacOS","'' ","")&amp;"'s#"&amp;$D$149&amp;"="""&amp;INDEX($E$150:$G$152,MATCH("●",INDEX($H$150:$AQ$152,,MATCH($D199,$71:$71,0)-7),0),1)&amp;""""&amp;"#"&amp;$D$149&amp;"="&amp;""""&amp;VLOOKUP($D$149,$AD$9:$AN$20,8,FALSE)&amp;""""&amp;"#g'"&amp;"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199" s="5" t="str">
        <f>IF(VLOOKUP($D$153,$AD$9:$AN$20,8,FALSE)=INDEX($E$154:$G$156,MATCH("●",INDEX($H$154:$AQ$156,,MATCH($D199,$71:$71,0)-7),0),1),"","sed -i "&amp;IF($AK$192="MacOS","'' ","")&amp;"'s#"&amp;$D$153&amp;"="""&amp;VLOOKUP($D$153,$AD$9:$AN$20,8,FALSE)&amp;""""&amp;"#"&amp;$D$153&amp;"="&amp;""""&amp;INDEX($E$154:$G$156,MATCH("●",INDEX($H$154:$AQ$156,,MATCH($D199,$71:$71,0)-7),0),1)&amp;""""&amp;"#g'"&amp;" ${CONFIG_DIR}db_data_config.txt; export "&amp;$D$153&amp;"="&amp;""""&amp;INDEX($E$154:$G$156,MATCH("●",INDEX($H$154:$AQ$156,,MATCH($D199,$71:$71,0)-7),0),1)&amp;""";")</f>
        <v/>
      </c>
      <c r="BM199" s="5" t="str">
        <f>IF(INDEX($E$154:$G$156,MATCH("●",INDEX($H$154:$AQ$156,,MATCH($D199,$71:$71,0)-7),0),1)=VLOOKUP($D$153,$AD$9:$AN$20,8,FALSE),"","sed -i "&amp;IF($AK$192="MacOS","'' ","")&amp;"'s#"&amp;$D$153&amp;"="""&amp;INDEX($E$154:$G$156,MATCH("●",INDEX($H$154:$AQ$156,,MATCH($D199,$71:$71,0)-7),0),1)&amp;""""&amp;"#"&amp;$D$153&amp;"="&amp;""""&amp;VLOOKUP($D$153,$AD$9:$AN$20,8,FALSE)&amp;""""&amp;"#g'"&amp;"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199" s="5" t="str">
        <f>IF(VLOOKUP($D$157,$AD$9:$AN$20,8,FALSE)=INDEX($E$158:$G$161,MATCH("●",INDEX($H$158:$AQ$161,,MATCH($D199,$71:$71,0)-7),0),1),"","sed -i "&amp;IF($AK$192="MacOS","'' ","")&amp;"'s#"&amp;$D$157&amp;"="""&amp;VLOOKUP($D$157,$AD$9:$AN$20,8,FALSE)&amp;""""&amp;"#"&amp;$D$157&amp;"="&amp;""""&amp;INDEX($E$158:$G$161,MATCH("●",INDEX($H$158:$AQ$161,,MATCH($D199,$71:$71,0)-7),0),1)&amp;""""&amp;"#g'"&amp;" ${CONFIG_DIR}db_data_config.txt; export "&amp;$D$157&amp;"="&amp;""""&amp;INDEX($E$158:$G$161,MATCH("●",INDEX($H$158:$AQ$161,,MATCH($D199,$71:$71,0)-7),0),1)&amp;""";")</f>
        <v/>
      </c>
      <c r="BO199" s="5" t="str">
        <f>IF(INDEX($E$158:$G$161,MATCH("●",INDEX($H$158:$AQ$161,,MATCH($D199,$71:$71,0)-7),0),1)=VLOOKUP($D$157,$AD$9:$AN$20,8,FALSE),"","sed -i "&amp;IF($AK$192="MacOS","'' ","")&amp;"'s#"&amp;$D$157&amp;"="""&amp;INDEX($E$158:$G$161,MATCH("●",INDEX($H$158:$AQ$161,,MATCH($D199,$71:$71,0)-7),0),1)&amp;""""&amp;"#"&amp;$D$157&amp;"="&amp;""""&amp;VLOOKUP($D$157,$AD$9:$AN$20,8,FALSE)&amp;""""&amp;"#g'"&amp;"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199" s="5" t="str">
        <f>IF(VLOOKUP($D$162,$AD$9:$AN$20,8,FALSE)=INDEX($E$163:$G$169,MATCH("●",INDEX($H$163:$AQ$169,,MATCH($D199,$71:$71,0)-7),0),1),"","sed -i "&amp;IF($AK$192="MacOS","'' ","")&amp;"'s#"&amp;$D$162&amp;"="""&amp;VLOOKUP($D$162,$AD$9:$AN$20,8,FALSE)&amp;""""&amp;"#"&amp;$D$162&amp;"="&amp;""""&amp;INDEX($E$163:$G$169,MATCH("●",INDEX($H$163:$AQ$169,,MATCH($D199,$71:$71,0)-7),0),1)&amp;""""&amp;"#g'"&amp;" ${CONFIG_DIR}db_data_config.txt; export "&amp;$D$162&amp;"="&amp;""""&amp;INDEX($E$163:$G$169,MATCH("●",INDEX($H$163:$AQ$169,,MATCH($D199,$71:$71,0)-7),0),1)&amp;""";")</f>
        <v/>
      </c>
      <c r="BQ199" s="5" t="str">
        <f>IF(INDEX($E$163:$G$169,MATCH("●",INDEX($H$163:$AQ$169,,MATCH($D199,$71:$71,0)-7),0),1)=VLOOKUP($D$162,$AD$9:$AN$20,8,FALSE),"","sed -i "&amp;IF($AK$192="MacOS","'' ","")&amp;"'s#"&amp;$D$162&amp;"="""&amp;INDEX($E$163:$G$169,MATCH("●",INDEX($H$163:$AQ$169,,MATCH($D199,$71:$71,0)-7),0),1)&amp;""""&amp;"#"&amp;$D$162&amp;"="&amp;""""&amp;VLOOKUP($D$162,$AD$9:$AN$20,8,FALSE)&amp;""""&amp;"#g'"&amp;"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199" s="5" t="s">
        <v>868</v>
      </c>
    </row>
    <row r="200" spans="4:70" ht="36" customHeight="1">
      <c r="D200" s="166">
        <f t="shared" si="3"/>
        <v>41</v>
      </c>
      <c r="E200" s="167"/>
      <c r="F200" s="167"/>
      <c r="G200" s="168"/>
      <c r="H200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 t="s">
        <v>868</v>
      </c>
      <c r="T200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200" s="47"/>
      <c r="V200" s="47"/>
      <c r="W200" s="47"/>
      <c r="X200" s="47"/>
      <c r="Y200" s="47"/>
      <c r="Z200" s="47"/>
      <c r="AA200" s="47"/>
      <c r="AB200" s="47"/>
      <c r="AC200" s="47"/>
      <c r="AD200" s="48"/>
      <c r="AE200" s="116" t="str" cm="1">
        <f t="array" ref="AE200">SUBSTITUTE(INDEX($H$171:$AQ$171, , MATCH($D200, $71:$71, 0)-7),"-","")</f>
        <v>正常</v>
      </c>
      <c r="AF200" s="117"/>
      <c r="AG200" s="118"/>
      <c r="AH200" s="171" t="s">
        <v>921</v>
      </c>
      <c r="AI200" s="172"/>
      <c r="AJ200" s="172"/>
      <c r="AK200" s="172"/>
      <c r="AL200" s="172"/>
      <c r="AM200" s="172"/>
      <c r="AN200" s="172"/>
      <c r="AO200" s="172"/>
      <c r="AP200" s="172"/>
      <c r="AQ200" s="173"/>
      <c r="AS200" s="5" t="str" cm="1">
        <f t="array" ref="AS200">SUBSTITUTE(TEXT(INDEX($H$174:$AQ$174,1,$D200-36),"000000"),"-","")</f>
        <v>220129</v>
      </c>
      <c r="AV200" s="5" t="str">
        <f>IF(VLOOKUP($D$76,$AD$9:$AN$20,8,FALSE)=INDEX($E$77:$G$81,MATCH("●",INDEX($H$77:$AQ$81,,MATCH($D200,$71:$71,0)-7),0),1),"","sed -i "&amp;IF($AK$192="MacOS","'' ","")&amp;"'s#"&amp;$D$76&amp;"="""&amp;VLOOKUP($D$76,$AD$9:$AN$20,8,FALSE)&amp;""""&amp;"#"&amp;$D$76&amp;"="&amp;""""&amp;INDEX($E$77:$G$81,MATCH("●",INDEX($H$77:$AQ$81,,MATCH($D200,$71:$71,0)-7),0),1)&amp;""""&amp;"#g'"&amp;" ${CONFIG_DIR}db_data_config.txt; export "&amp;$D$76&amp;"="&amp;""""&amp;INDEX($E$77:$G$81,MATCH("●",INDEX($H$77:$AQ$81,,MATCH($D200,$71:$71,0)-7),0),1)&amp;""";")</f>
        <v/>
      </c>
      <c r="AW200" s="5" t="str">
        <f>IF(INDEX($E$77:$G$81,MATCH("●",INDEX($H$77:$AQ$81,,MATCH($D200,$71:$71,0)-7),0),1)=VLOOKUP($D$76,$AD$9:$AN$20,8,FALSE),"","sed -i "&amp;IF($AK$192="MacOS","'' ","")&amp;"'s#"&amp;$D$76&amp;"="""&amp;INDEX($E$77:$G$81,MATCH("●",INDEX($H$77:$AQ$81,,MATCH($D200,$71:$71,0)-7),0),1)&amp;""""&amp;"#"&amp;$D$76&amp;"="&amp;""""&amp;VLOOKUP($D$76,$AD$9:$AN$20,8,FALSE)&amp;""""&amp;"#g'"&amp;"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0" s="5" t="str">
        <f>IF(VLOOKUP($D$82,$AD$9:$AN$20,8,FALSE)=INDEX($E$83:$G$94,MATCH("●",INDEX($H$83:$AQ$94,,MATCH($D200,$71:$71,0)-7),0),1),"","sed -i "&amp;IF($AK$192="MacOS","'' ","")&amp;"'s#"&amp;$D$82&amp;"="""&amp;VLOOKUP($D$82,$AD$9:$AN$20,8,FALSE)&amp;""""&amp;"#"&amp;$D$82&amp;"="&amp;""""&amp;INDEX($E$83:$G$94,MATCH("●",INDEX($H$83:$AQ$94,,MATCH($D200,$71:$71,0)-7),0),1)&amp;""""&amp;"#g'"&amp;" ${CONFIG_DIR}db_data_config.txt; export "&amp;$D$82&amp;"="&amp;""""&amp;INDEX($E$83:$G$94,MATCH("●",INDEX($H$83:$AQ$94,,MATCH($D200,$71:$71,0)-7),0),1)&amp;""";")</f>
        <v>sed -i '' 's#COLUMN_DATA_TYPE="string"#COLUMN_DATA_TYPE="byte"#g' ${CONFIG_DIR}db_data_config.txt; export COLUMN_DATA_TYPE="byte";</v>
      </c>
      <c r="AY200" s="5" t="str">
        <f>IF(INDEX($E$83:$G$94,MATCH("●",INDEX($H$83:$AQ$94,,MATCH($D200,$71:$71,0)-7),0),1)=VLOOKUP($D$82,$AD$9:$AN$20,8,FALSE),"","sed -i "&amp;IF($AK$192="MacOS","'' ","")&amp;"'s#"&amp;$D$82&amp;"="""&amp;INDEX($E$83:$G$94,MATCH("●",INDEX($H$83:$AQ$94,,MATCH($D200,$71:$71,0)-7),0),1)&amp;""""&amp;"#"&amp;$D$82&amp;"="&amp;""""&amp;VLOOKUP($D$82,$AD$9:$AN$20,8,FALSE)&amp;""""&amp;"#g'"&amp;"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0" s="5" t="str">
        <f>IF(VLOOKUP($D$95,$AD$9:$AN$20,8,FALSE)=INDEX($E$96:$G$115,MATCH("●",INDEX($H$96:$AQ$115,,MATCH($D200,$71:$71,0)-7),0),1),"","sed -i "&amp;IF($AK$192="MacOS","'' ","")&amp;"'s#"&amp;$D$95&amp;"="""&amp;VLOOKUP($D$95,$AD$9:$AN$20,8,FALSE)&amp;""""&amp;"#"&amp;$D$95&amp;"="&amp;""""&amp;INDEX($E$96:$G$115,MATCH("●",INDEX($H$96:$AQ$115,,MATCH($D200,$71:$71,0)-7),0),1)&amp;""""&amp;"#g'"&amp;" ${CONFIG_DIR}db_data_config.txt; export "&amp;$D$95&amp;"="&amp;""""&amp;INDEX($E$96:$G$115,MATCH("●",INDEX($H$96:$AQ$115,,MATCH($D200,$71:$71,0)-7),0),1)&amp;""";")</f>
        <v>sed -i '' 's#COLUMN_DATA_LENGTH="7"#COLUMN_DATA_LENGTH="3"#g' ${CONFIG_DIR}db_data_config.txt; export COLUMN_DATA_LENGTH="3";</v>
      </c>
      <c r="BA200" s="5" t="str">
        <f>IF(INDEX($E$96:$G$115,MATCH("●",INDEX($H$96:$AQ$115,,MATCH($D200,$71:$71,0)-7),0),1)=VLOOKUP($D$95,$AD$9:$AN$20,8,FALSE),"","sed -i "&amp;IF($AK$192="MacOS","'' ","")&amp;"'s#"&amp;$D$95&amp;"="""&amp;INDEX($E$96:$G$115,MATCH("●",INDEX($H$96:$AQ$115,,MATCH($D200,$71:$71,0)-7),0),1)&amp;""""&amp;"#"&amp;$D$95&amp;"="&amp;""""&amp;VLOOKUP($D$95,$AD$9:$AN$20,8,FALSE)&amp;""""&amp;"#g'"&amp;"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200" s="5" t="str">
        <f>IF(VLOOKUP($D$116,$AD$9:$AN$20,8,FALSE)=INDEX($E$117:$G$127,MATCH("●",INDEX($H$117:$AQ$127,,MATCH($D200,$71:$71,0)-7),0),1),"","sed -i "&amp;IF($AK$192="MacOS","'' ","")&amp;"'s#"&amp;$D$116&amp;"="""&amp;VLOOKUP($D$116,$AD$9:$AN$20,8,FALSE)&amp;""""&amp;"#"&amp;$D$116&amp;"="&amp;""""&amp;INDEX($E$117:$G$127,MATCH("●",INDEX($H$117:$AQ$127,,MATCH($D200,$71:$71,0)-7),0),1)&amp;""""&amp;"#g'"&amp;" ${CONFIG_DIR}db_data_config.txt; export "&amp;$D$116&amp;"="&amp;""""&amp;INDEX($E$117:$G$127,MATCH("●",INDEX($H$117:$AQ$127,,MATCH($D200,$71:$71,0)-7),0),1)&amp;""";")</f>
        <v/>
      </c>
      <c r="BC200" s="5" t="str">
        <f>IF(INDEX($E$117:$G$127,MATCH("●",INDEX($H$117:$AQ$127,,MATCH($D200,$71:$71,0)-7),0),1)=VLOOKUP($D$116,$AD$9:$AN$20,8,FALSE),"","sed -i "&amp;IF($AK$192="MacOS","'' ","")&amp;"'s#"&amp;$D$116&amp;"="""&amp;INDEX($E$117:$G$127,MATCH("●",INDEX($H$117:$AQ$127,,MATCH($D200,$71:$71,0)-7),0),1)&amp;""""&amp;"#"&amp;$D$116&amp;"="&amp;""""&amp;VLOOKUP($D$116,$AD$9:$AN$20,8,FALSE)&amp;""""&amp;"#g'"&amp;"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0" s="5" t="str">
        <f>IF(VLOOKUP($D$134,$AD$9:$AN$20,8,FALSE)=INDEX($E$135:$G$139,MATCH("●",INDEX($H$135:$AQ$139,,MATCH($D200,$71:$71,0)-7),0),1),"","sed -i "&amp;IF($AK$192="MacOS","'' ","")&amp;"'s#"&amp;$D$134&amp;"="""&amp;VLOOKUP($D$134,$AD$9:$AN$20,8,FALSE)&amp;""""&amp;"#"&amp;$D$134&amp;"="&amp;""""&amp;INDEX($E$135:$G$139,MATCH("●",INDEX($H$135:$AQ$139,,MATCH($D200,$71:$71,0)-7),0),1)&amp;""""&amp;"#g'"&amp;" ${CONFIG_DIR}db_data_config.txt; export "&amp;$D$134&amp;"="&amp;""""&amp;INDEX($E$135:$G$139,MATCH("●",INDEX($H$135:$AQ$139,,MATCH($D200,$71:$71,0)-7),0),1)&amp;""";")</f>
        <v/>
      </c>
      <c r="BE200" s="5" t="str">
        <f>IF(INDEX($E$135:$G$139,MATCH("●",INDEX($H$135:$AQ$139,,MATCH($D200,$71:$71,0)-7),0),1)=VLOOKUP($D$134,$AD$9:$AN$20,8,FALSE),"","sed -i "&amp;IF($AK$192="MacOS","'' ","")&amp;"'s#"&amp;$D$134&amp;"="""&amp;INDEX($E$135:$G$139,MATCH("●",INDEX($H$135:$AQ$139,,MATCH($D200,$71:$71,0)-7),0),1)&amp;""""&amp;"#"&amp;$D$134&amp;"="&amp;""""&amp;VLOOKUP($D$134,$AD$9:$AN$20,8,FALSE)&amp;""""&amp;"#g'"&amp;"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00" s="5" t="str">
        <f>IF(VLOOKUP($D$140,$AD$9:$AN$20,8,FALSE)=INDEX($E$141:$G$144,MATCH("●",INDEX($H$141:$AQ$144,,MATCH($D200,$71:$71,0)-7),0),1),"","sed -i "&amp;IF($AK$192="MacOS","'' ","")&amp;"'s#"&amp;$D$140&amp;"="""&amp;VLOOKUP($D$140,$AD$9:$AN$20,8,FALSE)&amp;""""&amp;"#"&amp;$D$140&amp;"="&amp;""""&amp;INDEX($E$141:$G$144,MATCH("●",INDEX($H$141:$AQ$144,,MATCH($D200,$71:$71,0)-7),0),1)&amp;""""&amp;"#g'"&amp;" ${CONFIG_DIR}db_data_config.txt; export "&amp;$D$140&amp;"="&amp;""""&amp;INDEX($E$141:$G$144,MATCH("●",INDEX($H$141:$AQ$144,,MATCH($D200,$71:$71,0)-7),0),1)&amp;""";")</f>
        <v/>
      </c>
      <c r="BG200" s="5" t="str">
        <f>IF(INDEX($E$141:$G$144,MATCH("●",INDEX($H$141:$AQ$144,,MATCH($D200,$71:$71,0)-7),0),1)=VLOOKUP($D$140,$AD$9:$AN$20,8,FALSE),"","sed -i "&amp;IF($AK$192="MacOS","'' ","")&amp;"'s#"&amp;$D$140&amp;"="""&amp;INDEX($E$141:$G$144,MATCH("●",INDEX($H$141:$AQ$144,,MATCH($D200,$71:$71,0)-7),0),1)&amp;""""&amp;"#"&amp;$D$140&amp;"="&amp;""""&amp;VLOOKUP($D$140,$AD$9:$AN$20,8,FALSE)&amp;""""&amp;"#g'"&amp;"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0" s="5" t="str">
        <f>IF(VLOOKUP($D$145,$AD$9:$AN$20,8,FALSE)=INDEX($E$146:$G$148,MATCH("●",INDEX($H$146:$AQ$148,,MATCH($D200,$71:$71,0)-7),0),1),"","sed -i "&amp;IF($AK$192="MacOS","'' ","")&amp;"'s#"&amp;$D$145&amp;"="""&amp;VLOOKUP($D$145,$AD$9:$AN$20,8,FALSE)&amp;""""&amp;"#"&amp;$D$145&amp;"="&amp;""""&amp;INDEX($E$146:$G$148,MATCH("●",INDEX($H$146:$AQ$148,,MATCH($D200,$71:$71,0)-7),0),1)&amp;""""&amp;"#g'"&amp;" ${CONFIG_DIR}db_data_config.txt; export "&amp;$D$145&amp;"="&amp;""""&amp;INDEX($E$146:$G$148,MATCH("●",INDEX($H$146:$AQ$148,,MATCH($D200,$71:$71,0)-7),0),1)&amp;""";")</f>
        <v/>
      </c>
      <c r="BI200" s="5" t="str">
        <f>IF(INDEX($E$146:$G$148,MATCH("●",INDEX($H$146:$AQ$148,,MATCH($D200,$71:$71,0)-7),0),1)=VLOOKUP($D$145,$AD$9:$AN$20,8,FALSE),"","sed -i "&amp;IF($AK$192="MacOS","'' ","")&amp;"'s#"&amp;$D$145&amp;"="""&amp;INDEX($E$146:$G$148,MATCH("●",INDEX($H$146:$AQ$148,,MATCH($D200,$71:$71,0)-7),0),1)&amp;""""&amp;"#"&amp;$D$145&amp;"="&amp;""""&amp;VLOOKUP($D$145,$AD$9:$AN$20,8,FALSE)&amp;""""&amp;"#g'"&amp;"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0" s="5" t="str">
        <f>IF(VLOOKUP($D$149,$AD$9:$AN$20,8,FALSE)=INDEX($E$150:$G$152,MATCH("●",INDEX($H$150:$AQ$152,,MATCH($D200,$71:$71,0)-7),0),1),"","sed -i "&amp;IF($AK$192="MacOS","'' ","")&amp;"'s#"&amp;$D$149&amp;"="""&amp;VLOOKUP($D$149,$AD$9:$AN$20,8,FALSE)&amp;""""&amp;"#"&amp;$D$149&amp;"="&amp;""""&amp;INDEX($E$150:$G$152,MATCH("●",INDEX($H$150:$AQ$152,,MATCH($D200,$71:$71,0)-7),0),1)&amp;""""&amp;"#g'"&amp;" ${CONFIG_DIR}db_data_config.txt; export "&amp;$D$149&amp;"="&amp;""""&amp;INDEX($E$150:$G$152,MATCH("●",INDEX($H$150:$AQ$152,,MATCH($D200,$71:$71,0)-7),0),1)&amp;""";")</f>
        <v/>
      </c>
      <c r="BK200" s="5" t="str">
        <f>IF(INDEX($E$150:$G$152,MATCH("●",INDEX($H$150:$AQ$152,,MATCH($D200,$71:$71,0)-7),0),1)=VLOOKUP($D$149,$AD$9:$AN$20,8,FALSE),"","sed -i "&amp;IF($AK$192="MacOS","'' ","")&amp;"'s#"&amp;$D$149&amp;"="""&amp;INDEX($E$150:$G$152,MATCH("●",INDEX($H$150:$AQ$152,,MATCH($D200,$71:$71,0)-7),0),1)&amp;""""&amp;"#"&amp;$D$149&amp;"="&amp;""""&amp;VLOOKUP($D$149,$AD$9:$AN$20,8,FALSE)&amp;""""&amp;"#g'"&amp;"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0" s="5" t="str">
        <f>IF(VLOOKUP($D$153,$AD$9:$AN$20,8,FALSE)=INDEX($E$154:$G$156,MATCH("●",INDEX($H$154:$AQ$156,,MATCH($D200,$71:$71,0)-7),0),1),"","sed -i "&amp;IF($AK$192="MacOS","'' ","")&amp;"'s#"&amp;$D$153&amp;"="""&amp;VLOOKUP($D$153,$AD$9:$AN$20,8,FALSE)&amp;""""&amp;"#"&amp;$D$153&amp;"="&amp;""""&amp;INDEX($E$154:$G$156,MATCH("●",INDEX($H$154:$AQ$156,,MATCH($D200,$71:$71,0)-7),0),1)&amp;""""&amp;"#g'"&amp;" ${CONFIG_DIR}db_data_config.txt; export "&amp;$D$153&amp;"="&amp;""""&amp;INDEX($E$154:$G$156,MATCH("●",INDEX($H$154:$AQ$156,,MATCH($D200,$71:$71,0)-7),0),1)&amp;""";")</f>
        <v/>
      </c>
      <c r="BM200" s="5" t="str">
        <f>IF(INDEX($E$154:$G$156,MATCH("●",INDEX($H$154:$AQ$156,,MATCH($D200,$71:$71,0)-7),0),1)=VLOOKUP($D$153,$AD$9:$AN$20,8,FALSE),"","sed -i "&amp;IF($AK$192="MacOS","'' ","")&amp;"'s#"&amp;$D$153&amp;"="""&amp;INDEX($E$154:$G$156,MATCH("●",INDEX($H$154:$AQ$156,,MATCH($D200,$71:$71,0)-7),0),1)&amp;""""&amp;"#"&amp;$D$153&amp;"="&amp;""""&amp;VLOOKUP($D$153,$AD$9:$AN$20,8,FALSE)&amp;""""&amp;"#g'"&amp;"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0" s="5" t="str">
        <f>IF(VLOOKUP($D$157,$AD$9:$AN$20,8,FALSE)=INDEX($E$158:$G$161,MATCH("●",INDEX($H$158:$AQ$161,,MATCH($D200,$71:$71,0)-7),0),1),"","sed -i "&amp;IF($AK$192="MacOS","'' ","")&amp;"'s#"&amp;$D$157&amp;"="""&amp;VLOOKUP($D$157,$AD$9:$AN$20,8,FALSE)&amp;""""&amp;"#"&amp;$D$157&amp;"="&amp;""""&amp;INDEX($E$158:$G$161,MATCH("●",INDEX($H$158:$AQ$161,,MATCH($D200,$71:$71,0)-7),0),1)&amp;""""&amp;"#g'"&amp;" ${CONFIG_DIR}db_data_config.txt; export "&amp;$D$157&amp;"="&amp;""""&amp;INDEX($E$158:$G$161,MATCH("●",INDEX($H$158:$AQ$161,,MATCH($D200,$71:$71,0)-7),0),1)&amp;""";")</f>
        <v/>
      </c>
      <c r="BO200" s="5" t="str">
        <f>IF(INDEX($E$158:$G$161,MATCH("●",INDEX($H$158:$AQ$161,,MATCH($D200,$71:$71,0)-7),0),1)=VLOOKUP($D$157,$AD$9:$AN$20,8,FALSE),"","sed -i "&amp;IF($AK$192="MacOS","'' ","")&amp;"'s#"&amp;$D$157&amp;"="""&amp;INDEX($E$158:$G$161,MATCH("●",INDEX($H$158:$AQ$161,,MATCH($D200,$71:$71,0)-7),0),1)&amp;""""&amp;"#"&amp;$D$157&amp;"="&amp;""""&amp;VLOOKUP($D$157,$AD$9:$AN$20,8,FALSE)&amp;""""&amp;"#g'"&amp;"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0" s="5" t="str">
        <f>IF(VLOOKUP($D$162,$AD$9:$AN$20,8,FALSE)=INDEX($E$163:$G$169,MATCH("●",INDEX($H$163:$AQ$169,,MATCH($D200,$71:$71,0)-7),0),1),"","sed -i "&amp;IF($AK$192="MacOS","'' ","")&amp;"'s#"&amp;$D$162&amp;"="""&amp;VLOOKUP($D$162,$AD$9:$AN$20,8,FALSE)&amp;""""&amp;"#"&amp;$D$162&amp;"="&amp;""""&amp;INDEX($E$163:$G$169,MATCH("●",INDEX($H$163:$AQ$169,,MATCH($D200,$71:$71,0)-7),0),1)&amp;""""&amp;"#g'"&amp;" ${CONFIG_DIR}db_data_config.txt; export "&amp;$D$162&amp;"="&amp;""""&amp;INDEX($E$163:$G$169,MATCH("●",INDEX($H$163:$AQ$169,,MATCH($D200,$71:$71,0)-7),0),1)&amp;""";")</f>
        <v/>
      </c>
      <c r="BQ200" s="5" t="str">
        <f>IF(INDEX($E$163:$G$169,MATCH("●",INDEX($H$163:$AQ$169,,MATCH($D200,$71:$71,0)-7),0),1)=VLOOKUP($D$162,$AD$9:$AN$20,8,FALSE),"","sed -i "&amp;IF($AK$192="MacOS","'' ","")&amp;"'s#"&amp;$D$162&amp;"="""&amp;INDEX($E$163:$G$169,MATCH("●",INDEX($H$163:$AQ$169,,MATCH($D200,$71:$71,0)-7),0),1)&amp;""""&amp;"#"&amp;$D$162&amp;"="&amp;""""&amp;VLOOKUP($D$162,$AD$9:$AN$20,8,FALSE)&amp;""""&amp;"#g'"&amp;"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0" s="5" t="s">
        <v>868</v>
      </c>
    </row>
    <row r="201" spans="4:70" ht="36" customHeight="1">
      <c r="D201" s="166">
        <f t="shared" si="3"/>
        <v>42</v>
      </c>
      <c r="E201" s="167"/>
      <c r="F201" s="167"/>
      <c r="G201" s="168"/>
      <c r="H201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's#SIGN_DIGIT="0"#SIGN_DIGIT=""#g' ${CONFIG_DIR}db_data_config.txt; export SIGN_DIGIT="";sh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's#SIGN_DIGIT=""#SIGN_DIGIT="0"#g' ${CONFIG_DIR}db_data_config.txt; export SIGN_DIGIT="0";</v>
      </c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 t="s">
        <v>868</v>
      </c>
      <c r="T201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's#SIGN_DIGIT="0"#SIGN_DIGIT=""#g' ${CONFIG_DIR}db_data_config.txt; export SIGN_DIGIT="";sh ./script/db_check_data_validate_config.sh; </v>
      </c>
      <c r="U201" s="47"/>
      <c r="V201" s="47"/>
      <c r="W201" s="47"/>
      <c r="X201" s="47"/>
      <c r="Y201" s="47"/>
      <c r="Z201" s="47"/>
      <c r="AA201" s="47"/>
      <c r="AB201" s="47"/>
      <c r="AC201" s="47"/>
      <c r="AD201" s="48"/>
      <c r="AE201" s="116" t="str" cm="1">
        <f t="array" ref="AE201">SUBSTITUTE(INDEX($H$171:$AQ$171, , MATCH($D201, $71:$71, 0)-7),"-","")</f>
        <v>正常</v>
      </c>
      <c r="AF201" s="117"/>
      <c r="AG201" s="118"/>
      <c r="AH201" s="171" t="s">
        <v>919</v>
      </c>
      <c r="AI201" s="172"/>
      <c r="AJ201" s="172"/>
      <c r="AK201" s="172"/>
      <c r="AL201" s="172"/>
      <c r="AM201" s="172"/>
      <c r="AN201" s="172"/>
      <c r="AO201" s="172"/>
      <c r="AP201" s="172"/>
      <c r="AQ201" s="173"/>
      <c r="AS201" s="5" t="str" cm="1">
        <f t="array" ref="AS201">SUBSTITUTE(TEXT(INDEX($H$174:$AQ$174,1,$D201-36),"000000"),"-","")</f>
        <v>220001</v>
      </c>
      <c r="AV201" s="5" t="str">
        <f>IF(VLOOKUP($D$76,$AD$9:$AN$20,8,FALSE)=INDEX($E$77:$G$81,MATCH("●",INDEX($H$77:$AQ$81,,MATCH($D201,$71:$71,0)-7),0),1),"","sed -i "&amp;IF($AK$192="MacOS","'' ","")&amp;"'s#"&amp;$D$76&amp;"="""&amp;VLOOKUP($D$76,$AD$9:$AN$20,8,FALSE)&amp;""""&amp;"#"&amp;$D$76&amp;"="&amp;""""&amp;INDEX($E$77:$G$81,MATCH("●",INDEX($H$77:$AQ$81,,MATCH($D201,$71:$71,0)-7),0),1)&amp;""""&amp;"#g'"&amp;" ${CONFIG_DIR}db_data_config.txt; export "&amp;$D$76&amp;"="&amp;""""&amp;INDEX($E$77:$G$81,MATCH("●",INDEX($H$77:$AQ$81,,MATCH($D201,$71:$71,0)-7),0),1)&amp;""";")</f>
        <v/>
      </c>
      <c r="AW201" s="5" t="str">
        <f>IF(INDEX($E$77:$G$81,MATCH("●",INDEX($H$77:$AQ$81,,MATCH($D201,$71:$71,0)-7),0),1)=VLOOKUP($D$76,$AD$9:$AN$20,8,FALSE),"","sed -i "&amp;IF($AK$192="MacOS","'' ","")&amp;"'s#"&amp;$D$76&amp;"="""&amp;INDEX($E$77:$G$81,MATCH("●",INDEX($H$77:$AQ$81,,MATCH($D201,$71:$71,0)-7),0),1)&amp;""""&amp;"#"&amp;$D$76&amp;"="&amp;""""&amp;VLOOKUP($D$76,$AD$9:$AN$20,8,FALSE)&amp;""""&amp;"#g'"&amp;"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1" s="5" t="str">
        <f>IF(VLOOKUP($D$82,$AD$9:$AN$20,8,FALSE)=INDEX($E$83:$G$94,MATCH("●",INDEX($H$83:$AQ$94,,MATCH($D201,$71:$71,0)-7),0),1),"","sed -i "&amp;IF($AK$192="MacOS","'' ","")&amp;"'s#"&amp;$D$82&amp;"="""&amp;VLOOKUP($D$82,$AD$9:$AN$20,8,FALSE)&amp;""""&amp;"#"&amp;$D$82&amp;"="&amp;""""&amp;INDEX($E$83:$G$94,MATCH("●",INDEX($H$83:$AQ$94,,MATCH($D201,$71:$71,0)-7),0),1)&amp;""""&amp;"#g'"&amp;" ${CONFIG_DIR}db_data_config.txt; export "&amp;$D$82&amp;"="&amp;""""&amp;INDEX($E$83:$G$94,MATCH("●",INDEX($H$83:$AQ$94,,MATCH($D201,$71:$71,0)-7),0),1)&amp;""";")</f>
        <v>sed -i '' 's#COLUMN_DATA_TYPE="string"#COLUMN_DATA_TYPE="byte"#g' ${CONFIG_DIR}db_data_config.txt; export COLUMN_DATA_TYPE="byte";</v>
      </c>
      <c r="AY201" s="5" t="str">
        <f>IF(INDEX($E$83:$G$94,MATCH("●",INDEX($H$83:$AQ$94,,MATCH($D201,$71:$71,0)-7),0),1)=VLOOKUP($D$82,$AD$9:$AN$20,8,FALSE),"","sed -i "&amp;IF($AK$192="MacOS","'' ","")&amp;"'s#"&amp;$D$82&amp;"="""&amp;INDEX($E$83:$G$94,MATCH("●",INDEX($H$83:$AQ$94,,MATCH($D201,$71:$71,0)-7),0),1)&amp;""""&amp;"#"&amp;$D$82&amp;"="&amp;""""&amp;VLOOKUP($D$82,$AD$9:$AN$20,8,FALSE)&amp;""""&amp;"#g'"&amp;"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1" s="5" t="str">
        <f>IF(VLOOKUP($D$95,$AD$9:$AN$20,8,FALSE)=INDEX($E$96:$G$115,MATCH("●",INDEX($H$96:$AQ$115,,MATCH($D201,$71:$71,0)-7),0),1),"","sed -i "&amp;IF($AK$192="MacOS","'' ","")&amp;"'s#"&amp;$D$95&amp;"="""&amp;VLOOKUP($D$95,$AD$9:$AN$20,8,FALSE)&amp;""""&amp;"#"&amp;$D$95&amp;"="&amp;""""&amp;INDEX($E$96:$G$115,MATCH("●",INDEX($H$96:$AQ$115,,MATCH($D201,$71:$71,0)-7),0),1)&amp;""""&amp;"#g'"&amp;" ${CONFIG_DIR}db_data_config.txt; export "&amp;$D$95&amp;"="&amp;""""&amp;INDEX($E$96:$G$115,MATCH("●",INDEX($H$96:$AQ$115,,MATCH($D201,$71:$71,0)-7),0),1)&amp;""";")</f>
        <v>sed -i '' 's#COLUMN_DATA_LENGTH="7"#COLUMN_DATA_LENGTH="3"#g' ${CONFIG_DIR}db_data_config.txt; export COLUMN_DATA_LENGTH="3";</v>
      </c>
      <c r="BA201" s="5" t="str">
        <f>IF(INDEX($E$96:$G$115,MATCH("●",INDEX($H$96:$AQ$115,,MATCH($D201,$71:$71,0)-7),0),1)=VLOOKUP($D$95,$AD$9:$AN$20,8,FALSE),"","sed -i "&amp;IF($AK$192="MacOS","'' ","")&amp;"'s#"&amp;$D$95&amp;"="""&amp;INDEX($E$96:$G$115,MATCH("●",INDEX($H$96:$AQ$115,,MATCH($D201,$71:$71,0)-7),0),1)&amp;""""&amp;"#"&amp;$D$95&amp;"="&amp;""""&amp;VLOOKUP($D$95,$AD$9:$AN$20,8,FALSE)&amp;""""&amp;"#g'"&amp;"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201" s="5" t="str">
        <f>IF(VLOOKUP($D$116,$AD$9:$AN$20,8,FALSE)=INDEX($E$117:$G$127,MATCH("●",INDEX($H$117:$AQ$127,,MATCH($D201,$71:$71,0)-7),0),1),"","sed -i "&amp;IF($AK$192="MacOS","'' ","")&amp;"'s#"&amp;$D$116&amp;"="""&amp;VLOOKUP($D$116,$AD$9:$AN$20,8,FALSE)&amp;""""&amp;"#"&amp;$D$116&amp;"="&amp;""""&amp;INDEX($E$117:$G$127,MATCH("●",INDEX($H$117:$AQ$127,,MATCH($D201,$71:$71,0)-7),0),1)&amp;""""&amp;"#g'"&amp;" ${CONFIG_DIR}db_data_config.txt; export "&amp;$D$116&amp;"="&amp;""""&amp;INDEX($E$117:$G$127,MATCH("●",INDEX($H$117:$AQ$127,,MATCH($D201,$71:$71,0)-7),0),1)&amp;""";")</f>
        <v/>
      </c>
      <c r="BC201" s="5" t="str">
        <f>IF(INDEX($E$117:$G$127,MATCH("●",INDEX($H$117:$AQ$127,,MATCH($D201,$71:$71,0)-7),0),1)=VLOOKUP($D$116,$AD$9:$AN$20,8,FALSE),"","sed -i "&amp;IF($AK$192="MacOS","'' ","")&amp;"'s#"&amp;$D$116&amp;"="""&amp;INDEX($E$117:$G$127,MATCH("●",INDEX($H$117:$AQ$127,,MATCH($D201,$71:$71,0)-7),0),1)&amp;""""&amp;"#"&amp;$D$116&amp;"="&amp;""""&amp;VLOOKUP($D$116,$AD$9:$AN$20,8,FALSE)&amp;""""&amp;"#g'"&amp;"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1" s="5" t="str">
        <f>IF(VLOOKUP($D$134,$AD$9:$AN$20,8,FALSE)=INDEX($E$135:$G$139,MATCH("●",INDEX($H$135:$AQ$139,,MATCH($D201,$71:$71,0)-7),0),1),"","sed -i "&amp;IF($AK$192="MacOS","'' ","")&amp;"'s#"&amp;$D$134&amp;"="""&amp;VLOOKUP($D$134,$AD$9:$AN$20,8,FALSE)&amp;""""&amp;"#"&amp;$D$134&amp;"="&amp;""""&amp;INDEX($E$135:$G$139,MATCH("●",INDEX($H$135:$AQ$139,,MATCH($D201,$71:$71,0)-7),0),1)&amp;""""&amp;"#g'"&amp;" ${CONFIG_DIR}db_data_config.txt; export "&amp;$D$134&amp;"="&amp;""""&amp;INDEX($E$135:$G$139,MATCH("●",INDEX($H$135:$AQ$139,,MATCH($D201,$71:$71,0)-7),0),1)&amp;""";")</f>
        <v>sed -i '' 's#SIGN_DIGIT="0"#SIGN_DIGIT="なし"#g' ${CONFIG_DIR}db_data_config.txt; export SIGN_DIGIT="なし";</v>
      </c>
      <c r="BE201" s="5" t="str">
        <f>IF(INDEX($E$135:$G$139,MATCH("●",INDEX($H$135:$AQ$139,,MATCH($D201,$71:$71,0)-7),0),1)=VLOOKUP($D$134,$AD$9:$AN$20,8,FALSE),"","sed -i "&amp;IF($AK$192="MacOS","'' ","")&amp;"'s#"&amp;$D$134&amp;"="""&amp;INDEX($E$135:$G$139,MATCH("●",INDEX($H$135:$AQ$139,,MATCH($D201,$71:$71,0)-7),0),1)&amp;""""&amp;"#"&amp;$D$134&amp;"="&amp;""""&amp;VLOOKUP($D$134,$AD$9:$AN$20,8,FALSE)&amp;""""&amp;"#g'"&amp;"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's#SIGN_DIGIT="なし"#SIGN_DIGIT="0"#g' ${CONFIG_DIR}db_data_config.txt; export SIGN_DIGIT="0";</v>
      </c>
      <c r="BF201" s="5" t="str">
        <f>IF(VLOOKUP($D$140,$AD$9:$AN$20,8,FALSE)=INDEX($E$141:$G$144,MATCH("●",INDEX($H$141:$AQ$144,,MATCH($D201,$71:$71,0)-7),0),1),"","sed -i "&amp;IF($AK$192="MacOS","'' ","")&amp;"'s#"&amp;$D$140&amp;"="""&amp;VLOOKUP($D$140,$AD$9:$AN$20,8,FALSE)&amp;""""&amp;"#"&amp;$D$140&amp;"="&amp;""""&amp;INDEX($E$141:$G$144,MATCH("●",INDEX($H$141:$AQ$144,,MATCH($D201,$71:$71,0)-7),0),1)&amp;""""&amp;"#g'"&amp;" ${CONFIG_DIR}db_data_config.txt; export "&amp;$D$140&amp;"="&amp;""""&amp;INDEX($E$141:$G$144,MATCH("●",INDEX($H$141:$AQ$144,,MATCH($D201,$71:$71,0)-7),0),1)&amp;""";")</f>
        <v/>
      </c>
      <c r="BG201" s="5" t="str">
        <f>IF(INDEX($E$141:$G$144,MATCH("●",INDEX($H$141:$AQ$144,,MATCH($D201,$71:$71,0)-7),0),1)=VLOOKUP($D$140,$AD$9:$AN$20,8,FALSE),"","sed -i "&amp;IF($AK$192="MacOS","'' ","")&amp;"'s#"&amp;$D$140&amp;"="""&amp;INDEX($E$141:$G$144,MATCH("●",INDEX($H$141:$AQ$144,,MATCH($D201,$71:$71,0)-7),0),1)&amp;""""&amp;"#"&amp;$D$140&amp;"="&amp;""""&amp;VLOOKUP($D$140,$AD$9:$AN$20,8,FALSE)&amp;""""&amp;"#g'"&amp;"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1" s="5" t="str">
        <f>IF(VLOOKUP($D$145,$AD$9:$AN$20,8,FALSE)=INDEX($E$146:$G$148,MATCH("●",INDEX($H$146:$AQ$148,,MATCH($D201,$71:$71,0)-7),0),1),"","sed -i "&amp;IF($AK$192="MacOS","'' ","")&amp;"'s#"&amp;$D$145&amp;"="""&amp;VLOOKUP($D$145,$AD$9:$AN$20,8,FALSE)&amp;""""&amp;"#"&amp;$D$145&amp;"="&amp;""""&amp;INDEX($E$146:$G$148,MATCH("●",INDEX($H$146:$AQ$148,,MATCH($D201,$71:$71,0)-7),0),1)&amp;""""&amp;"#g'"&amp;" ${CONFIG_DIR}db_data_config.txt; export "&amp;$D$145&amp;"="&amp;""""&amp;INDEX($E$146:$G$148,MATCH("●",INDEX($H$146:$AQ$148,,MATCH($D201,$71:$71,0)-7),0),1)&amp;""";")</f>
        <v/>
      </c>
      <c r="BI201" s="5" t="str">
        <f>IF(INDEX($E$146:$G$148,MATCH("●",INDEX($H$146:$AQ$148,,MATCH($D201,$71:$71,0)-7),0),1)=VLOOKUP($D$145,$AD$9:$AN$20,8,FALSE),"","sed -i "&amp;IF($AK$192="MacOS","'' ","")&amp;"'s#"&amp;$D$145&amp;"="""&amp;INDEX($E$146:$G$148,MATCH("●",INDEX($H$146:$AQ$148,,MATCH($D201,$71:$71,0)-7),0),1)&amp;""""&amp;"#"&amp;$D$145&amp;"="&amp;""""&amp;VLOOKUP($D$145,$AD$9:$AN$20,8,FALSE)&amp;""""&amp;"#g'"&amp;"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1" s="5" t="str">
        <f>IF(VLOOKUP($D$149,$AD$9:$AN$20,8,FALSE)=INDEX($E$150:$G$152,MATCH("●",INDEX($H$150:$AQ$152,,MATCH($D201,$71:$71,0)-7),0),1),"","sed -i "&amp;IF($AK$192="MacOS","'' ","")&amp;"'s#"&amp;$D$149&amp;"="""&amp;VLOOKUP($D$149,$AD$9:$AN$20,8,FALSE)&amp;""""&amp;"#"&amp;$D$149&amp;"="&amp;""""&amp;INDEX($E$150:$G$152,MATCH("●",INDEX($H$150:$AQ$152,,MATCH($D201,$71:$71,0)-7),0),1)&amp;""""&amp;"#g'"&amp;" ${CONFIG_DIR}db_data_config.txt; export "&amp;$D$149&amp;"="&amp;""""&amp;INDEX($E$150:$G$152,MATCH("●",INDEX($H$150:$AQ$152,,MATCH($D201,$71:$71,0)-7),0),1)&amp;""";")</f>
        <v/>
      </c>
      <c r="BK201" s="5" t="str">
        <f>IF(INDEX($E$150:$G$152,MATCH("●",INDEX($H$150:$AQ$152,,MATCH($D201,$71:$71,0)-7),0),1)=VLOOKUP($D$149,$AD$9:$AN$20,8,FALSE),"","sed -i "&amp;IF($AK$192="MacOS","'' ","")&amp;"'s#"&amp;$D$149&amp;"="""&amp;INDEX($E$150:$G$152,MATCH("●",INDEX($H$150:$AQ$152,,MATCH($D201,$71:$71,0)-7),0),1)&amp;""""&amp;"#"&amp;$D$149&amp;"="&amp;""""&amp;VLOOKUP($D$149,$AD$9:$AN$20,8,FALSE)&amp;""""&amp;"#g'"&amp;"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1" s="5" t="str">
        <f>IF(VLOOKUP($D$153,$AD$9:$AN$20,8,FALSE)=INDEX($E$154:$G$156,MATCH("●",INDEX($H$154:$AQ$156,,MATCH($D201,$71:$71,0)-7),0),1),"","sed -i "&amp;IF($AK$192="MacOS","'' ","")&amp;"'s#"&amp;$D$153&amp;"="""&amp;VLOOKUP($D$153,$AD$9:$AN$20,8,FALSE)&amp;""""&amp;"#"&amp;$D$153&amp;"="&amp;""""&amp;INDEX($E$154:$G$156,MATCH("●",INDEX($H$154:$AQ$156,,MATCH($D201,$71:$71,0)-7),0),1)&amp;""""&amp;"#g'"&amp;" ${CONFIG_DIR}db_data_config.txt; export "&amp;$D$153&amp;"="&amp;""""&amp;INDEX($E$154:$G$156,MATCH("●",INDEX($H$154:$AQ$156,,MATCH($D201,$71:$71,0)-7),0),1)&amp;""";")</f>
        <v/>
      </c>
      <c r="BM201" s="5" t="str">
        <f>IF(INDEX($E$154:$G$156,MATCH("●",INDEX($H$154:$AQ$156,,MATCH($D201,$71:$71,0)-7),0),1)=VLOOKUP($D$153,$AD$9:$AN$20,8,FALSE),"","sed -i "&amp;IF($AK$192="MacOS","'' ","")&amp;"'s#"&amp;$D$153&amp;"="""&amp;INDEX($E$154:$G$156,MATCH("●",INDEX($H$154:$AQ$156,,MATCH($D201,$71:$71,0)-7),0),1)&amp;""""&amp;"#"&amp;$D$153&amp;"="&amp;""""&amp;VLOOKUP($D$153,$AD$9:$AN$20,8,FALSE)&amp;""""&amp;"#g'"&amp;"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1" s="5" t="str">
        <f>IF(VLOOKUP($D$157,$AD$9:$AN$20,8,FALSE)=INDEX($E$158:$G$161,MATCH("●",INDEX($H$158:$AQ$161,,MATCH($D201,$71:$71,0)-7),0),1),"","sed -i "&amp;IF($AK$192="MacOS","'' ","")&amp;"'s#"&amp;$D$157&amp;"="""&amp;VLOOKUP($D$157,$AD$9:$AN$20,8,FALSE)&amp;""""&amp;"#"&amp;$D$157&amp;"="&amp;""""&amp;INDEX($E$158:$G$161,MATCH("●",INDEX($H$158:$AQ$161,,MATCH($D201,$71:$71,0)-7),0),1)&amp;""""&amp;"#g'"&amp;" ${CONFIG_DIR}db_data_config.txt; export "&amp;$D$157&amp;"="&amp;""""&amp;INDEX($E$158:$G$161,MATCH("●",INDEX($H$158:$AQ$161,,MATCH($D201,$71:$71,0)-7),0),1)&amp;""";")</f>
        <v/>
      </c>
      <c r="BO201" s="5" t="str">
        <f>IF(INDEX($E$158:$G$161,MATCH("●",INDEX($H$158:$AQ$161,,MATCH($D201,$71:$71,0)-7),0),1)=VLOOKUP($D$157,$AD$9:$AN$20,8,FALSE),"","sed -i "&amp;IF($AK$192="MacOS","'' ","")&amp;"'s#"&amp;$D$157&amp;"="""&amp;INDEX($E$158:$G$161,MATCH("●",INDEX($H$158:$AQ$161,,MATCH($D201,$71:$71,0)-7),0),1)&amp;""""&amp;"#"&amp;$D$157&amp;"="&amp;""""&amp;VLOOKUP($D$157,$AD$9:$AN$20,8,FALSE)&amp;""""&amp;"#g'"&amp;"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1" s="5" t="str">
        <f>IF(VLOOKUP($D$162,$AD$9:$AN$20,8,FALSE)=INDEX($E$163:$G$169,MATCH("●",INDEX($H$163:$AQ$169,,MATCH($D201,$71:$71,0)-7),0),1),"","sed -i "&amp;IF($AK$192="MacOS","'' ","")&amp;"'s#"&amp;$D$162&amp;"="""&amp;VLOOKUP($D$162,$AD$9:$AN$20,8,FALSE)&amp;""""&amp;"#"&amp;$D$162&amp;"="&amp;""""&amp;INDEX($E$163:$G$169,MATCH("●",INDEX($H$163:$AQ$169,,MATCH($D201,$71:$71,0)-7),0),1)&amp;""""&amp;"#g'"&amp;" ${CONFIG_DIR}db_data_config.txt; export "&amp;$D$162&amp;"="&amp;""""&amp;INDEX($E$163:$G$169,MATCH("●",INDEX($H$163:$AQ$169,,MATCH($D201,$71:$71,0)-7),0),1)&amp;""";")</f>
        <v/>
      </c>
      <c r="BQ201" s="5" t="str">
        <f>IF(INDEX($E$163:$G$169,MATCH("●",INDEX($H$163:$AQ$169,,MATCH($D201,$71:$71,0)-7),0),1)=VLOOKUP($D$162,$AD$9:$AN$20,8,FALSE),"","sed -i "&amp;IF($AK$192="MacOS","'' ","")&amp;"'s#"&amp;$D$162&amp;"="""&amp;INDEX($E$163:$G$169,MATCH("●",INDEX($H$163:$AQ$169,,MATCH($D201,$71:$71,0)-7),0),1)&amp;""""&amp;"#"&amp;$D$162&amp;"="&amp;""""&amp;VLOOKUP($D$162,$AD$9:$AN$20,8,FALSE)&amp;""""&amp;"#g'"&amp;"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1" s="5" t="s">
        <v>868</v>
      </c>
    </row>
    <row r="202" spans="4:70" ht="18" customHeight="1">
      <c r="D202" s="166">
        <f t="shared" si="3"/>
        <v>43</v>
      </c>
      <c r="E202" s="167"/>
      <c r="F202" s="167"/>
      <c r="G202" s="168"/>
      <c r="H202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 t="s">
        <v>868</v>
      </c>
      <c r="T202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202" s="47"/>
      <c r="V202" s="47"/>
      <c r="W202" s="47"/>
      <c r="X202" s="47"/>
      <c r="Y202" s="47"/>
      <c r="Z202" s="47"/>
      <c r="AA202" s="47"/>
      <c r="AB202" s="47"/>
      <c r="AC202" s="47"/>
      <c r="AD202" s="48"/>
      <c r="AE202" s="116" t="str" cm="1">
        <f t="array" ref="AE202">SUBSTITUTE(INDEX($H$171:$AQ$171, , MATCH($D202, $71:$71, 0)-7),"-","")</f>
        <v>正常</v>
      </c>
      <c r="AF202" s="117"/>
      <c r="AG202" s="118"/>
      <c r="AH202" s="171" t="s">
        <v>920</v>
      </c>
      <c r="AI202" s="172"/>
      <c r="AJ202" s="172"/>
      <c r="AK202" s="172"/>
      <c r="AL202" s="172"/>
      <c r="AM202" s="172"/>
      <c r="AN202" s="172"/>
      <c r="AO202" s="172"/>
      <c r="AP202" s="172"/>
      <c r="AQ202" s="173"/>
      <c r="AS202" s="5" t="str" cm="1">
        <f t="array" ref="AS202">SUBSTITUTE(TEXT(INDEX($H$174:$AQ$174,1,$D202-36),"000000"),"-","")</f>
        <v>220001</v>
      </c>
      <c r="AV202" s="5" t="str">
        <f>IF(VLOOKUP($D$76,$AD$9:$AN$20,8,FALSE)=INDEX($E$77:$G$81,MATCH("●",INDEX($H$77:$AQ$81,,MATCH($D202,$71:$71,0)-7),0),1),"","sed -i "&amp;IF($AK$192="MacOS","'' ","")&amp;"'s#"&amp;$D$76&amp;"="""&amp;VLOOKUP($D$76,$AD$9:$AN$20,8,FALSE)&amp;""""&amp;"#"&amp;$D$76&amp;"="&amp;""""&amp;INDEX($E$77:$G$81,MATCH("●",INDEX($H$77:$AQ$81,,MATCH($D202,$71:$71,0)-7),0),1)&amp;""""&amp;"#g'"&amp;" ${CONFIG_DIR}db_data_config.txt; export "&amp;$D$76&amp;"="&amp;""""&amp;INDEX($E$77:$G$81,MATCH("●",INDEX($H$77:$AQ$81,,MATCH($D202,$71:$71,0)-7),0),1)&amp;""";")</f>
        <v/>
      </c>
      <c r="AW202" s="5" t="str">
        <f>IF(INDEX($E$77:$G$81,MATCH("●",INDEX($H$77:$AQ$81,,MATCH($D202,$71:$71,0)-7),0),1)=VLOOKUP($D$76,$AD$9:$AN$20,8,FALSE),"","sed -i "&amp;IF($AK$192="MacOS","'' ","")&amp;"'s#"&amp;$D$76&amp;"="""&amp;INDEX($E$77:$G$81,MATCH("●",INDEX($H$77:$AQ$81,,MATCH($D202,$71:$71,0)-7),0),1)&amp;""""&amp;"#"&amp;$D$76&amp;"="&amp;""""&amp;VLOOKUP($D$76,$AD$9:$AN$20,8,FALSE)&amp;""""&amp;"#g'"&amp;"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2" s="5" t="str">
        <f>IF(VLOOKUP($D$82,$AD$9:$AN$20,8,FALSE)=INDEX($E$83:$G$94,MATCH("●",INDEX($H$83:$AQ$94,,MATCH($D202,$71:$71,0)-7),0),1),"","sed -i "&amp;IF($AK$192="MacOS","'' ","")&amp;"'s#"&amp;$D$82&amp;"="""&amp;VLOOKUP($D$82,$AD$9:$AN$20,8,FALSE)&amp;""""&amp;"#"&amp;$D$82&amp;"="&amp;""""&amp;INDEX($E$83:$G$94,MATCH("●",INDEX($H$83:$AQ$94,,MATCH($D202,$71:$71,0)-7),0),1)&amp;""""&amp;"#g'"&amp;" ${CONFIG_DIR}db_data_config.txt; export "&amp;$D$82&amp;"="&amp;""""&amp;INDEX($E$83:$G$94,MATCH("●",INDEX($H$83:$AQ$94,,MATCH($D202,$71:$71,0)-7),0),1)&amp;""";")</f>
        <v>sed -i '' 's#COLUMN_DATA_TYPE="string"#COLUMN_DATA_TYPE="byte"#g' ${CONFIG_DIR}db_data_config.txt; export COLUMN_DATA_TYPE="byte";</v>
      </c>
      <c r="AY202" s="5" t="str">
        <f>IF(INDEX($E$83:$G$94,MATCH("●",INDEX($H$83:$AQ$94,,MATCH($D202,$71:$71,0)-7),0),1)=VLOOKUP($D$82,$AD$9:$AN$20,8,FALSE),"","sed -i "&amp;IF($AK$192="MacOS","'' ","")&amp;"'s#"&amp;$D$82&amp;"="""&amp;INDEX($E$83:$G$94,MATCH("●",INDEX($H$83:$AQ$94,,MATCH($D202,$71:$71,0)-7),0),1)&amp;""""&amp;"#"&amp;$D$82&amp;"="&amp;""""&amp;VLOOKUP($D$82,$AD$9:$AN$20,8,FALSE)&amp;""""&amp;"#g'"&amp;"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2" s="5" t="str">
        <f>IF(VLOOKUP($D$95,$AD$9:$AN$20,8,FALSE)=INDEX($E$96:$G$115,MATCH("●",INDEX($H$96:$AQ$115,,MATCH($D202,$71:$71,0)-7),0),1),"","sed -i "&amp;IF($AK$192="MacOS","'' ","")&amp;"'s#"&amp;$D$95&amp;"="""&amp;VLOOKUP($D$95,$AD$9:$AN$20,8,FALSE)&amp;""""&amp;"#"&amp;$D$95&amp;"="&amp;""""&amp;INDEX($E$96:$G$115,MATCH("●",INDEX($H$96:$AQ$115,,MATCH($D202,$71:$71,0)-7),0),1)&amp;""""&amp;"#g'"&amp;" ${CONFIG_DIR}db_data_config.txt; export "&amp;$D$95&amp;"="&amp;""""&amp;INDEX($E$96:$G$115,MATCH("●",INDEX($H$96:$AQ$115,,MATCH($D202,$71:$71,0)-7),0),1)&amp;""";")</f>
        <v>sed -i '' 's#COLUMN_DATA_LENGTH="7"#COLUMN_DATA_LENGTH="3"#g' ${CONFIG_DIR}db_data_config.txt; export COLUMN_DATA_LENGTH="3";</v>
      </c>
      <c r="BA202" s="5" t="str">
        <f>IF(INDEX($E$96:$G$115,MATCH("●",INDEX($H$96:$AQ$115,,MATCH($D202,$71:$71,0)-7),0),1)=VLOOKUP($D$95,$AD$9:$AN$20,8,FALSE),"","sed -i "&amp;IF($AK$192="MacOS","'' ","")&amp;"'s#"&amp;$D$95&amp;"="""&amp;INDEX($E$96:$G$115,MATCH("●",INDEX($H$96:$AQ$115,,MATCH($D202,$71:$71,0)-7),0),1)&amp;""""&amp;"#"&amp;$D$95&amp;"="&amp;""""&amp;VLOOKUP($D$95,$AD$9:$AN$20,8,FALSE)&amp;""""&amp;"#g'"&amp;"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202" s="5" t="str">
        <f>IF(VLOOKUP($D$116,$AD$9:$AN$20,8,FALSE)=INDEX($E$117:$G$127,MATCH("●",INDEX($H$117:$AQ$127,,MATCH($D202,$71:$71,0)-7),0),1),"","sed -i "&amp;IF($AK$192="MacOS","'' ","")&amp;"'s#"&amp;$D$116&amp;"="""&amp;VLOOKUP($D$116,$AD$9:$AN$20,8,FALSE)&amp;""""&amp;"#"&amp;$D$116&amp;"="&amp;""""&amp;INDEX($E$117:$G$127,MATCH("●",INDEX($H$117:$AQ$127,,MATCH($D202,$71:$71,0)-7),0),1)&amp;""""&amp;"#g'"&amp;" ${CONFIG_DIR}db_data_config.txt; export "&amp;$D$116&amp;"="&amp;""""&amp;INDEX($E$117:$G$127,MATCH("●",INDEX($H$117:$AQ$127,,MATCH($D202,$71:$71,0)-7),0),1)&amp;""";")</f>
        <v/>
      </c>
      <c r="BC202" s="5" t="str">
        <f>IF(INDEX($E$117:$G$127,MATCH("●",INDEX($H$117:$AQ$127,,MATCH($D202,$71:$71,0)-7),0),1)=VLOOKUP($D$116,$AD$9:$AN$20,8,FALSE),"","sed -i "&amp;IF($AK$192="MacOS","'' ","")&amp;"'s#"&amp;$D$116&amp;"="""&amp;INDEX($E$117:$G$127,MATCH("●",INDEX($H$117:$AQ$127,,MATCH($D202,$71:$71,0)-7),0),1)&amp;""""&amp;"#"&amp;$D$116&amp;"="&amp;""""&amp;VLOOKUP($D$116,$AD$9:$AN$20,8,FALSE)&amp;""""&amp;"#g'"&amp;"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2" s="5" t="str">
        <f>IF(VLOOKUP($D$134,$AD$9:$AN$20,8,FALSE)=INDEX($E$135:$G$139,MATCH("●",INDEX($H$135:$AQ$139,,MATCH($D202,$71:$71,0)-7),0),1),"","sed -i "&amp;IF($AK$192="MacOS","'' ","")&amp;"'s#"&amp;$D$134&amp;"="""&amp;VLOOKUP($D$134,$AD$9:$AN$20,8,FALSE)&amp;""""&amp;"#"&amp;$D$134&amp;"="&amp;""""&amp;INDEX($E$135:$G$139,MATCH("●",INDEX($H$135:$AQ$139,,MATCH($D202,$71:$71,0)-7),0),1)&amp;""""&amp;"#g'"&amp;" ${CONFIG_DIR}db_data_config.txt; export "&amp;$D$134&amp;"="&amp;""""&amp;INDEX($E$135:$G$139,MATCH("●",INDEX($H$135:$AQ$139,,MATCH($D202,$71:$71,0)-7),0),1)&amp;""";")</f>
        <v/>
      </c>
      <c r="BE202" s="5" t="str">
        <f>IF(INDEX($E$135:$G$139,MATCH("●",INDEX($H$135:$AQ$139,,MATCH($D202,$71:$71,0)-7),0),1)=VLOOKUP($D$134,$AD$9:$AN$20,8,FALSE),"","sed -i "&amp;IF($AK$192="MacOS","'' ","")&amp;"'s#"&amp;$D$134&amp;"="""&amp;INDEX($E$135:$G$139,MATCH("●",INDEX($H$135:$AQ$139,,MATCH($D202,$71:$71,0)-7),0),1)&amp;""""&amp;"#"&amp;$D$134&amp;"="&amp;""""&amp;VLOOKUP($D$134,$AD$9:$AN$20,8,FALSE)&amp;""""&amp;"#g'"&amp;"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02" s="5" t="str">
        <f>IF(VLOOKUP($D$140,$AD$9:$AN$20,8,FALSE)=INDEX($E$141:$G$144,MATCH("●",INDEX($H$141:$AQ$144,,MATCH($D202,$71:$71,0)-7),0),1),"","sed -i "&amp;IF($AK$192="MacOS","'' ","")&amp;"'s#"&amp;$D$140&amp;"="""&amp;VLOOKUP($D$140,$AD$9:$AN$20,8,FALSE)&amp;""""&amp;"#"&amp;$D$140&amp;"="&amp;""""&amp;INDEX($E$141:$G$144,MATCH("●",INDEX($H$141:$AQ$144,,MATCH($D202,$71:$71,0)-7),0),1)&amp;""""&amp;"#g'"&amp;" ${CONFIG_DIR}db_data_config.txt; export "&amp;$D$140&amp;"="&amp;""""&amp;INDEX($E$141:$G$144,MATCH("●",INDEX($H$141:$AQ$144,,MATCH($D202,$71:$71,0)-7),0),1)&amp;""";")</f>
        <v/>
      </c>
      <c r="BG202" s="5" t="str">
        <f>IF(INDEX($E$141:$G$144,MATCH("●",INDEX($H$141:$AQ$144,,MATCH($D202,$71:$71,0)-7),0),1)=VLOOKUP($D$140,$AD$9:$AN$20,8,FALSE),"","sed -i "&amp;IF($AK$192="MacOS","'' ","")&amp;"'s#"&amp;$D$140&amp;"="""&amp;INDEX($E$141:$G$144,MATCH("●",INDEX($H$141:$AQ$144,,MATCH($D202,$71:$71,0)-7),0),1)&amp;""""&amp;"#"&amp;$D$140&amp;"="&amp;""""&amp;VLOOKUP($D$140,$AD$9:$AN$20,8,FALSE)&amp;""""&amp;"#g'"&amp;"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2" s="5" t="str">
        <f>IF(VLOOKUP($D$145,$AD$9:$AN$20,8,FALSE)=INDEX($E$146:$G$148,MATCH("●",INDEX($H$146:$AQ$148,,MATCH($D202,$71:$71,0)-7),0),1),"","sed -i "&amp;IF($AK$192="MacOS","'' ","")&amp;"'s#"&amp;$D$145&amp;"="""&amp;VLOOKUP($D$145,$AD$9:$AN$20,8,FALSE)&amp;""""&amp;"#"&amp;$D$145&amp;"="&amp;""""&amp;INDEX($E$146:$G$148,MATCH("●",INDEX($H$146:$AQ$148,,MATCH($D202,$71:$71,0)-7),0),1)&amp;""""&amp;"#g'"&amp;" ${CONFIG_DIR}db_data_config.txt; export "&amp;$D$145&amp;"="&amp;""""&amp;INDEX($E$146:$G$148,MATCH("●",INDEX($H$146:$AQ$148,,MATCH($D202,$71:$71,0)-7),0),1)&amp;""";")</f>
        <v/>
      </c>
      <c r="BI202" s="5" t="str">
        <f>IF(INDEX($E$146:$G$148,MATCH("●",INDEX($H$146:$AQ$148,,MATCH($D202,$71:$71,0)-7),0),1)=VLOOKUP($D$145,$AD$9:$AN$20,8,FALSE),"","sed -i "&amp;IF($AK$192="MacOS","'' ","")&amp;"'s#"&amp;$D$145&amp;"="""&amp;INDEX($E$146:$G$148,MATCH("●",INDEX($H$146:$AQ$148,,MATCH($D202,$71:$71,0)-7),0),1)&amp;""""&amp;"#"&amp;$D$145&amp;"="&amp;""""&amp;VLOOKUP($D$145,$AD$9:$AN$20,8,FALSE)&amp;""""&amp;"#g'"&amp;"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2" s="5" t="str">
        <f>IF(VLOOKUP($D$149,$AD$9:$AN$20,8,FALSE)=INDEX($E$150:$G$152,MATCH("●",INDEX($H$150:$AQ$152,,MATCH($D202,$71:$71,0)-7),0),1),"","sed -i "&amp;IF($AK$192="MacOS","'' ","")&amp;"'s#"&amp;$D$149&amp;"="""&amp;VLOOKUP($D$149,$AD$9:$AN$20,8,FALSE)&amp;""""&amp;"#"&amp;$D$149&amp;"="&amp;""""&amp;INDEX($E$150:$G$152,MATCH("●",INDEX($H$150:$AQ$152,,MATCH($D202,$71:$71,0)-7),0),1)&amp;""""&amp;"#g'"&amp;" ${CONFIG_DIR}db_data_config.txt; export "&amp;$D$149&amp;"="&amp;""""&amp;INDEX($E$150:$G$152,MATCH("●",INDEX($H$150:$AQ$152,,MATCH($D202,$71:$71,0)-7),0),1)&amp;""";")</f>
        <v/>
      </c>
      <c r="BK202" s="5" t="str">
        <f>IF(INDEX($E$150:$G$152,MATCH("●",INDEX($H$150:$AQ$152,,MATCH($D202,$71:$71,0)-7),0),1)=VLOOKUP($D$149,$AD$9:$AN$20,8,FALSE),"","sed -i "&amp;IF($AK$192="MacOS","'' ","")&amp;"'s#"&amp;$D$149&amp;"="""&amp;INDEX($E$150:$G$152,MATCH("●",INDEX($H$150:$AQ$152,,MATCH($D202,$71:$71,0)-7),0),1)&amp;""""&amp;"#"&amp;$D$149&amp;"="&amp;""""&amp;VLOOKUP($D$149,$AD$9:$AN$20,8,FALSE)&amp;""""&amp;"#g'"&amp;"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2" s="5" t="str">
        <f>IF(VLOOKUP($D$153,$AD$9:$AN$20,8,FALSE)=INDEX($E$154:$G$156,MATCH("●",INDEX($H$154:$AQ$156,,MATCH($D202,$71:$71,0)-7),0),1),"","sed -i "&amp;IF($AK$192="MacOS","'' ","")&amp;"'s#"&amp;$D$153&amp;"="""&amp;VLOOKUP($D$153,$AD$9:$AN$20,8,FALSE)&amp;""""&amp;"#"&amp;$D$153&amp;"="&amp;""""&amp;INDEX($E$154:$G$156,MATCH("●",INDEX($H$154:$AQ$156,,MATCH($D202,$71:$71,0)-7),0),1)&amp;""""&amp;"#g'"&amp;" ${CONFIG_DIR}db_data_config.txt; export "&amp;$D$153&amp;"="&amp;""""&amp;INDEX($E$154:$G$156,MATCH("●",INDEX($H$154:$AQ$156,,MATCH($D202,$71:$71,0)-7),0),1)&amp;""";")</f>
        <v/>
      </c>
      <c r="BM202" s="5" t="str">
        <f>IF(INDEX($E$154:$G$156,MATCH("●",INDEX($H$154:$AQ$156,,MATCH($D202,$71:$71,0)-7),0),1)=VLOOKUP($D$153,$AD$9:$AN$20,8,FALSE),"","sed -i "&amp;IF($AK$192="MacOS","'' ","")&amp;"'s#"&amp;$D$153&amp;"="""&amp;INDEX($E$154:$G$156,MATCH("●",INDEX($H$154:$AQ$156,,MATCH($D202,$71:$71,0)-7),0),1)&amp;""""&amp;"#"&amp;$D$153&amp;"="&amp;""""&amp;VLOOKUP($D$153,$AD$9:$AN$20,8,FALSE)&amp;""""&amp;"#g'"&amp;"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2" s="5" t="str">
        <f>IF(VLOOKUP($D$157,$AD$9:$AN$20,8,FALSE)=INDEX($E$158:$G$161,MATCH("●",INDEX($H$158:$AQ$161,,MATCH($D202,$71:$71,0)-7),0),1),"","sed -i "&amp;IF($AK$192="MacOS","'' ","")&amp;"'s#"&amp;$D$157&amp;"="""&amp;VLOOKUP($D$157,$AD$9:$AN$20,8,FALSE)&amp;""""&amp;"#"&amp;$D$157&amp;"="&amp;""""&amp;INDEX($E$158:$G$161,MATCH("●",INDEX($H$158:$AQ$161,,MATCH($D202,$71:$71,0)-7),0),1)&amp;""""&amp;"#g'"&amp;" ${CONFIG_DIR}db_data_config.txt; export "&amp;$D$157&amp;"="&amp;""""&amp;INDEX($E$158:$G$161,MATCH("●",INDEX($H$158:$AQ$161,,MATCH($D202,$71:$71,0)-7),0),1)&amp;""";")</f>
        <v/>
      </c>
      <c r="BO202" s="5" t="str">
        <f>IF(INDEX($E$158:$G$161,MATCH("●",INDEX($H$158:$AQ$161,,MATCH($D202,$71:$71,0)-7),0),1)=VLOOKUP($D$157,$AD$9:$AN$20,8,FALSE),"","sed -i "&amp;IF($AK$192="MacOS","'' ","")&amp;"'s#"&amp;$D$157&amp;"="""&amp;INDEX($E$158:$G$161,MATCH("●",INDEX($H$158:$AQ$161,,MATCH($D202,$71:$71,0)-7),0),1)&amp;""""&amp;"#"&amp;$D$157&amp;"="&amp;""""&amp;VLOOKUP($D$157,$AD$9:$AN$20,8,FALSE)&amp;""""&amp;"#g'"&amp;"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2" s="5" t="str">
        <f>IF(VLOOKUP($D$162,$AD$9:$AN$20,8,FALSE)=INDEX($E$163:$G$169,MATCH("●",INDEX($H$163:$AQ$169,,MATCH($D202,$71:$71,0)-7),0),1),"","sed -i "&amp;IF($AK$192="MacOS","'' ","")&amp;"'s#"&amp;$D$162&amp;"="""&amp;VLOOKUP($D$162,$AD$9:$AN$20,8,FALSE)&amp;""""&amp;"#"&amp;$D$162&amp;"="&amp;""""&amp;INDEX($E$163:$G$169,MATCH("●",INDEX($H$163:$AQ$169,,MATCH($D202,$71:$71,0)-7),0),1)&amp;""""&amp;"#g'"&amp;" ${CONFIG_DIR}db_data_config.txt; export "&amp;$D$162&amp;"="&amp;""""&amp;INDEX($E$163:$G$169,MATCH("●",INDEX($H$163:$AQ$169,,MATCH($D202,$71:$71,0)-7),0),1)&amp;""";")</f>
        <v/>
      </c>
      <c r="BQ202" s="5" t="str">
        <f>IF(INDEX($E$163:$G$169,MATCH("●",INDEX($H$163:$AQ$169,,MATCH($D202,$71:$71,0)-7),0),1)=VLOOKUP($D$162,$AD$9:$AN$20,8,FALSE),"","sed -i "&amp;IF($AK$192="MacOS","'' ","")&amp;"'s#"&amp;$D$162&amp;"="""&amp;INDEX($E$163:$G$169,MATCH("●",INDEX($H$163:$AQ$169,,MATCH($D202,$71:$71,0)-7),0),1)&amp;""""&amp;"#"&amp;$D$162&amp;"="&amp;""""&amp;VLOOKUP($D$162,$AD$9:$AN$20,8,FALSE)&amp;""""&amp;"#g'"&amp;"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2" s="5" t="s">
        <v>868</v>
      </c>
    </row>
    <row r="203" spans="4:70" ht="18" customHeight="1">
      <c r="D203" s="166">
        <f t="shared" si="3"/>
        <v>44</v>
      </c>
      <c r="E203" s="167"/>
      <c r="F203" s="167"/>
      <c r="G203" s="168"/>
      <c r="H203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's#SIGN_DIGIT="0"#SIGN_DIGIT="1"#g' ${CONFIG_DIR}db_data_config.txt; export SIGN_DIGIT="1";sh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's#SIGN_DIGIT="1"#SIGN_DIGIT="0"#g' ${CONFIG_DIR}db_data_config.txt; export SIGN_DIGIT="0";</v>
      </c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 t="s">
        <v>868</v>
      </c>
      <c r="T203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's#SIGN_DIGIT="0"#SIGN_DIGIT="1"#g' ${CONFIG_DIR}db_data_config.txt; export SIGN_DIGIT="1";sh ./script/db_check_data_validate_config.sh; </v>
      </c>
      <c r="U203" s="47"/>
      <c r="V203" s="47"/>
      <c r="W203" s="47"/>
      <c r="X203" s="47"/>
      <c r="Y203" s="47"/>
      <c r="Z203" s="47"/>
      <c r="AA203" s="47"/>
      <c r="AB203" s="47"/>
      <c r="AC203" s="47"/>
      <c r="AD203" s="48"/>
      <c r="AE203" s="116" t="str" cm="1">
        <f t="array" ref="AE203">SUBSTITUTE(INDEX($H$171:$AQ$171, , MATCH($D203, $71:$71, 0)-7),"-","")</f>
        <v>正常</v>
      </c>
      <c r="AF203" s="117"/>
      <c r="AG203" s="118"/>
      <c r="AH203" s="171" t="s">
        <v>922</v>
      </c>
      <c r="AI203" s="172"/>
      <c r="AJ203" s="172"/>
      <c r="AK203" s="172"/>
      <c r="AL203" s="172"/>
      <c r="AM203" s="172"/>
      <c r="AN203" s="172"/>
      <c r="AO203" s="172"/>
      <c r="AP203" s="172"/>
      <c r="AQ203" s="173"/>
      <c r="AS203" s="5" t="str" cm="1">
        <f t="array" ref="AS203">SUBSTITUTE(TEXT(INDEX($H$174:$AQ$174,1,$D203-36),"000000"),"-","")</f>
        <v>220001</v>
      </c>
      <c r="AV203" s="5" t="str">
        <f>IF(VLOOKUP($D$76,$AD$9:$AN$20,8,FALSE)=INDEX($E$77:$G$81,MATCH("●",INDEX($H$77:$AQ$81,,MATCH($D203,$71:$71,0)-7),0),1),"","sed -i "&amp;IF($AK$192="MacOS","'' ","")&amp;"'s#"&amp;$D$76&amp;"="""&amp;VLOOKUP($D$76,$AD$9:$AN$20,8,FALSE)&amp;""""&amp;"#"&amp;$D$76&amp;"="&amp;""""&amp;INDEX($E$77:$G$81,MATCH("●",INDEX($H$77:$AQ$81,,MATCH($D203,$71:$71,0)-7),0),1)&amp;""""&amp;"#g'"&amp;" ${CONFIG_DIR}db_data_config.txt; export "&amp;$D$76&amp;"="&amp;""""&amp;INDEX($E$77:$G$81,MATCH("●",INDEX($H$77:$AQ$81,,MATCH($D203,$71:$71,0)-7),0),1)&amp;""";")</f>
        <v/>
      </c>
      <c r="AW203" s="5" t="str">
        <f>IF(INDEX($E$77:$G$81,MATCH("●",INDEX($H$77:$AQ$81,,MATCH($D203,$71:$71,0)-7),0),1)=VLOOKUP($D$76,$AD$9:$AN$20,8,FALSE),"","sed -i "&amp;IF($AK$192="MacOS","'' ","")&amp;"'s#"&amp;$D$76&amp;"="""&amp;INDEX($E$77:$G$81,MATCH("●",INDEX($H$77:$AQ$81,,MATCH($D203,$71:$71,0)-7),0),1)&amp;""""&amp;"#"&amp;$D$76&amp;"="&amp;""""&amp;VLOOKUP($D$76,$AD$9:$AN$20,8,FALSE)&amp;""""&amp;"#g'"&amp;"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3" s="5" t="str">
        <f>IF(VLOOKUP($D$82,$AD$9:$AN$20,8,FALSE)=INDEX($E$83:$G$94,MATCH("●",INDEX($H$83:$AQ$94,,MATCH($D203,$71:$71,0)-7),0),1),"","sed -i "&amp;IF($AK$192="MacOS","'' ","")&amp;"'s#"&amp;$D$82&amp;"="""&amp;VLOOKUP($D$82,$AD$9:$AN$20,8,FALSE)&amp;""""&amp;"#"&amp;$D$82&amp;"="&amp;""""&amp;INDEX($E$83:$G$94,MATCH("●",INDEX($H$83:$AQ$94,,MATCH($D203,$71:$71,0)-7),0),1)&amp;""""&amp;"#g'"&amp;" ${CONFIG_DIR}db_data_config.txt; export "&amp;$D$82&amp;"="&amp;""""&amp;INDEX($E$83:$G$94,MATCH("●",INDEX($H$83:$AQ$94,,MATCH($D203,$71:$71,0)-7),0),1)&amp;""";")</f>
        <v>sed -i '' 's#COLUMN_DATA_TYPE="string"#COLUMN_DATA_TYPE="byte"#g' ${CONFIG_DIR}db_data_config.txt; export COLUMN_DATA_TYPE="byte";</v>
      </c>
      <c r="AY203" s="5" t="str">
        <f>IF(INDEX($E$83:$G$94,MATCH("●",INDEX($H$83:$AQ$94,,MATCH($D203,$71:$71,0)-7),0),1)=VLOOKUP($D$82,$AD$9:$AN$20,8,FALSE),"","sed -i "&amp;IF($AK$192="MacOS","'' ","")&amp;"'s#"&amp;$D$82&amp;"="""&amp;INDEX($E$83:$G$94,MATCH("●",INDEX($H$83:$AQ$94,,MATCH($D203,$71:$71,0)-7),0),1)&amp;""""&amp;"#"&amp;$D$82&amp;"="&amp;""""&amp;VLOOKUP($D$82,$AD$9:$AN$20,8,FALSE)&amp;""""&amp;"#g'"&amp;"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3" s="5" t="str">
        <f>IF(VLOOKUP($D$95,$AD$9:$AN$20,8,FALSE)=INDEX($E$96:$G$115,MATCH("●",INDEX($H$96:$AQ$115,,MATCH($D203,$71:$71,0)-7),0),1),"","sed -i "&amp;IF($AK$192="MacOS","'' ","")&amp;"'s#"&amp;$D$95&amp;"="""&amp;VLOOKUP($D$95,$AD$9:$AN$20,8,FALSE)&amp;""""&amp;"#"&amp;$D$95&amp;"="&amp;""""&amp;INDEX($E$96:$G$115,MATCH("●",INDEX($H$96:$AQ$115,,MATCH($D203,$71:$71,0)-7),0),1)&amp;""""&amp;"#g'"&amp;" ${CONFIG_DIR}db_data_config.txt; export "&amp;$D$95&amp;"="&amp;""""&amp;INDEX($E$96:$G$115,MATCH("●",INDEX($H$96:$AQ$115,,MATCH($D203,$71:$71,0)-7),0),1)&amp;""";")</f>
        <v>sed -i '' 's#COLUMN_DATA_LENGTH="7"#COLUMN_DATA_LENGTH="3"#g' ${CONFIG_DIR}db_data_config.txt; export COLUMN_DATA_LENGTH="3";</v>
      </c>
      <c r="BA203" s="5" t="str">
        <f>IF(INDEX($E$96:$G$115,MATCH("●",INDEX($H$96:$AQ$115,,MATCH($D203,$71:$71,0)-7),0),1)=VLOOKUP($D$95,$AD$9:$AN$20,8,FALSE),"","sed -i "&amp;IF($AK$192="MacOS","'' ","")&amp;"'s#"&amp;$D$95&amp;"="""&amp;INDEX($E$96:$G$115,MATCH("●",INDEX($H$96:$AQ$115,,MATCH($D203,$71:$71,0)-7),0),1)&amp;""""&amp;"#"&amp;$D$95&amp;"="&amp;""""&amp;VLOOKUP($D$95,$AD$9:$AN$20,8,FALSE)&amp;""""&amp;"#g'"&amp;"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203" s="5" t="str">
        <f>IF(VLOOKUP($D$116,$AD$9:$AN$20,8,FALSE)=INDEX($E$117:$G$127,MATCH("●",INDEX($H$117:$AQ$127,,MATCH($D203,$71:$71,0)-7),0),1),"","sed -i "&amp;IF($AK$192="MacOS","'' ","")&amp;"'s#"&amp;$D$116&amp;"="""&amp;VLOOKUP($D$116,$AD$9:$AN$20,8,FALSE)&amp;""""&amp;"#"&amp;$D$116&amp;"="&amp;""""&amp;INDEX($E$117:$G$127,MATCH("●",INDEX($H$117:$AQ$127,,MATCH($D203,$71:$71,0)-7),0),1)&amp;""""&amp;"#g'"&amp;" ${CONFIG_DIR}db_data_config.txt; export "&amp;$D$116&amp;"="&amp;""""&amp;INDEX($E$117:$G$127,MATCH("●",INDEX($H$117:$AQ$127,,MATCH($D203,$71:$71,0)-7),0),1)&amp;""";")</f>
        <v/>
      </c>
      <c r="BC203" s="5" t="str">
        <f>IF(INDEX($E$117:$G$127,MATCH("●",INDEX($H$117:$AQ$127,,MATCH($D203,$71:$71,0)-7),0),1)=VLOOKUP($D$116,$AD$9:$AN$20,8,FALSE),"","sed -i "&amp;IF($AK$192="MacOS","'' ","")&amp;"'s#"&amp;$D$116&amp;"="""&amp;INDEX($E$117:$G$127,MATCH("●",INDEX($H$117:$AQ$127,,MATCH($D203,$71:$71,0)-7),0),1)&amp;""""&amp;"#"&amp;$D$116&amp;"="&amp;""""&amp;VLOOKUP($D$116,$AD$9:$AN$20,8,FALSE)&amp;""""&amp;"#g'"&amp;"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3" s="5" t="str">
        <f>IF(VLOOKUP($D$134,$AD$9:$AN$20,8,FALSE)=INDEX($E$135:$G$139,MATCH("●",INDEX($H$135:$AQ$139,,MATCH($D203,$71:$71,0)-7),0),1),"","sed -i "&amp;IF($AK$192="MacOS","'' ","")&amp;"'s#"&amp;$D$134&amp;"="""&amp;VLOOKUP($D$134,$AD$9:$AN$20,8,FALSE)&amp;""""&amp;"#"&amp;$D$134&amp;"="&amp;""""&amp;INDEX($E$135:$G$139,MATCH("●",INDEX($H$135:$AQ$139,,MATCH($D203,$71:$71,0)-7),0),1)&amp;""""&amp;"#g'"&amp;" ${CONFIG_DIR}db_data_config.txt; export "&amp;$D$134&amp;"="&amp;""""&amp;INDEX($E$135:$G$139,MATCH("●",INDEX($H$135:$AQ$139,,MATCH($D203,$71:$71,0)-7),0),1)&amp;""";")</f>
        <v>sed -i '' 's#SIGN_DIGIT="0"#SIGN_DIGIT="1"#g' ${CONFIG_DIR}db_data_config.txt; export SIGN_DIGIT="1";</v>
      </c>
      <c r="BE203" s="5" t="str">
        <f>IF(INDEX($E$135:$G$139,MATCH("●",INDEX($H$135:$AQ$139,,MATCH($D203,$71:$71,0)-7),0),1)=VLOOKUP($D$134,$AD$9:$AN$20,8,FALSE),"","sed -i "&amp;IF($AK$192="MacOS","'' ","")&amp;"'s#"&amp;$D$134&amp;"="""&amp;INDEX($E$135:$G$139,MATCH("●",INDEX($H$135:$AQ$139,,MATCH($D203,$71:$71,0)-7),0),1)&amp;""""&amp;"#"&amp;$D$134&amp;"="&amp;""""&amp;VLOOKUP($D$134,$AD$9:$AN$20,8,FALSE)&amp;""""&amp;"#g'"&amp;"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's#SIGN_DIGIT="1"#SIGN_DIGIT="0"#g' ${CONFIG_DIR}db_data_config.txt; export SIGN_DIGIT="0";</v>
      </c>
      <c r="BF203" s="5" t="str">
        <f>IF(VLOOKUP($D$140,$AD$9:$AN$20,8,FALSE)=INDEX($E$141:$G$144,MATCH("●",INDEX($H$141:$AQ$144,,MATCH($D203,$71:$71,0)-7),0),1),"","sed -i "&amp;IF($AK$192="MacOS","'' ","")&amp;"'s#"&amp;$D$140&amp;"="""&amp;VLOOKUP($D$140,$AD$9:$AN$20,8,FALSE)&amp;""""&amp;"#"&amp;$D$140&amp;"="&amp;""""&amp;INDEX($E$141:$G$144,MATCH("●",INDEX($H$141:$AQ$144,,MATCH($D203,$71:$71,0)-7),0),1)&amp;""""&amp;"#g'"&amp;" ${CONFIG_DIR}db_data_config.txt; export "&amp;$D$140&amp;"="&amp;""""&amp;INDEX($E$141:$G$144,MATCH("●",INDEX($H$141:$AQ$144,,MATCH($D203,$71:$71,0)-7),0),1)&amp;""";")</f>
        <v/>
      </c>
      <c r="BG203" s="5" t="str">
        <f>IF(INDEX($E$141:$G$144,MATCH("●",INDEX($H$141:$AQ$144,,MATCH($D203,$71:$71,0)-7),0),1)=VLOOKUP($D$140,$AD$9:$AN$20,8,FALSE),"","sed -i "&amp;IF($AK$192="MacOS","'' ","")&amp;"'s#"&amp;$D$140&amp;"="""&amp;INDEX($E$141:$G$144,MATCH("●",INDEX($H$141:$AQ$144,,MATCH($D203,$71:$71,0)-7),0),1)&amp;""""&amp;"#"&amp;$D$140&amp;"="&amp;""""&amp;VLOOKUP($D$140,$AD$9:$AN$20,8,FALSE)&amp;""""&amp;"#g'"&amp;"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3" s="5" t="str">
        <f>IF(VLOOKUP($D$145,$AD$9:$AN$20,8,FALSE)=INDEX($E$146:$G$148,MATCH("●",INDEX($H$146:$AQ$148,,MATCH($D203,$71:$71,0)-7),0),1),"","sed -i "&amp;IF($AK$192="MacOS","'' ","")&amp;"'s#"&amp;$D$145&amp;"="""&amp;VLOOKUP($D$145,$AD$9:$AN$20,8,FALSE)&amp;""""&amp;"#"&amp;$D$145&amp;"="&amp;""""&amp;INDEX($E$146:$G$148,MATCH("●",INDEX($H$146:$AQ$148,,MATCH($D203,$71:$71,0)-7),0),1)&amp;""""&amp;"#g'"&amp;" ${CONFIG_DIR}db_data_config.txt; export "&amp;$D$145&amp;"="&amp;""""&amp;INDEX($E$146:$G$148,MATCH("●",INDEX($H$146:$AQ$148,,MATCH($D203,$71:$71,0)-7),0),1)&amp;""";")</f>
        <v/>
      </c>
      <c r="BI203" s="5" t="str">
        <f>IF(INDEX($E$146:$G$148,MATCH("●",INDEX($H$146:$AQ$148,,MATCH($D203,$71:$71,0)-7),0),1)=VLOOKUP($D$145,$AD$9:$AN$20,8,FALSE),"","sed -i "&amp;IF($AK$192="MacOS","'' ","")&amp;"'s#"&amp;$D$145&amp;"="""&amp;INDEX($E$146:$G$148,MATCH("●",INDEX($H$146:$AQ$148,,MATCH($D203,$71:$71,0)-7),0),1)&amp;""""&amp;"#"&amp;$D$145&amp;"="&amp;""""&amp;VLOOKUP($D$145,$AD$9:$AN$20,8,FALSE)&amp;""""&amp;"#g'"&amp;"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3" s="5" t="str">
        <f>IF(VLOOKUP($D$149,$AD$9:$AN$20,8,FALSE)=INDEX($E$150:$G$152,MATCH("●",INDEX($H$150:$AQ$152,,MATCH($D203,$71:$71,0)-7),0),1),"","sed -i "&amp;IF($AK$192="MacOS","'' ","")&amp;"'s#"&amp;$D$149&amp;"="""&amp;VLOOKUP($D$149,$AD$9:$AN$20,8,FALSE)&amp;""""&amp;"#"&amp;$D$149&amp;"="&amp;""""&amp;INDEX($E$150:$G$152,MATCH("●",INDEX($H$150:$AQ$152,,MATCH($D203,$71:$71,0)-7),0),1)&amp;""""&amp;"#g'"&amp;" ${CONFIG_DIR}db_data_config.txt; export "&amp;$D$149&amp;"="&amp;""""&amp;INDEX($E$150:$G$152,MATCH("●",INDEX($H$150:$AQ$152,,MATCH($D203,$71:$71,0)-7),0),1)&amp;""";")</f>
        <v/>
      </c>
      <c r="BK203" s="5" t="str">
        <f>IF(INDEX($E$150:$G$152,MATCH("●",INDEX($H$150:$AQ$152,,MATCH($D203,$71:$71,0)-7),0),1)=VLOOKUP($D$149,$AD$9:$AN$20,8,FALSE),"","sed -i "&amp;IF($AK$192="MacOS","'' ","")&amp;"'s#"&amp;$D$149&amp;"="""&amp;INDEX($E$150:$G$152,MATCH("●",INDEX($H$150:$AQ$152,,MATCH($D203,$71:$71,0)-7),0),1)&amp;""""&amp;"#"&amp;$D$149&amp;"="&amp;""""&amp;VLOOKUP($D$149,$AD$9:$AN$20,8,FALSE)&amp;""""&amp;"#g'"&amp;"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3" s="5" t="str">
        <f>IF(VLOOKUP($D$153,$AD$9:$AN$20,8,FALSE)=INDEX($E$154:$G$156,MATCH("●",INDEX($H$154:$AQ$156,,MATCH($D203,$71:$71,0)-7),0),1),"","sed -i "&amp;IF($AK$192="MacOS","'' ","")&amp;"'s#"&amp;$D$153&amp;"="""&amp;VLOOKUP($D$153,$AD$9:$AN$20,8,FALSE)&amp;""""&amp;"#"&amp;$D$153&amp;"="&amp;""""&amp;INDEX($E$154:$G$156,MATCH("●",INDEX($H$154:$AQ$156,,MATCH($D203,$71:$71,0)-7),0),1)&amp;""""&amp;"#g'"&amp;" ${CONFIG_DIR}db_data_config.txt; export "&amp;$D$153&amp;"="&amp;""""&amp;INDEX($E$154:$G$156,MATCH("●",INDEX($H$154:$AQ$156,,MATCH($D203,$71:$71,0)-7),0),1)&amp;""";")</f>
        <v/>
      </c>
      <c r="BM203" s="5" t="str">
        <f>IF(INDEX($E$154:$G$156,MATCH("●",INDEX($H$154:$AQ$156,,MATCH($D203,$71:$71,0)-7),0),1)=VLOOKUP($D$153,$AD$9:$AN$20,8,FALSE),"","sed -i "&amp;IF($AK$192="MacOS","'' ","")&amp;"'s#"&amp;$D$153&amp;"="""&amp;INDEX($E$154:$G$156,MATCH("●",INDEX($H$154:$AQ$156,,MATCH($D203,$71:$71,0)-7),0),1)&amp;""""&amp;"#"&amp;$D$153&amp;"="&amp;""""&amp;VLOOKUP($D$153,$AD$9:$AN$20,8,FALSE)&amp;""""&amp;"#g'"&amp;"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3" s="5" t="str">
        <f>IF(VLOOKUP($D$157,$AD$9:$AN$20,8,FALSE)=INDEX($E$158:$G$161,MATCH("●",INDEX($H$158:$AQ$161,,MATCH($D203,$71:$71,0)-7),0),1),"","sed -i "&amp;IF($AK$192="MacOS","'' ","")&amp;"'s#"&amp;$D$157&amp;"="""&amp;VLOOKUP($D$157,$AD$9:$AN$20,8,FALSE)&amp;""""&amp;"#"&amp;$D$157&amp;"="&amp;""""&amp;INDEX($E$158:$G$161,MATCH("●",INDEX($H$158:$AQ$161,,MATCH($D203,$71:$71,0)-7),0),1)&amp;""""&amp;"#g'"&amp;" ${CONFIG_DIR}db_data_config.txt; export "&amp;$D$157&amp;"="&amp;""""&amp;INDEX($E$158:$G$161,MATCH("●",INDEX($H$158:$AQ$161,,MATCH($D203,$71:$71,0)-7),0),1)&amp;""";")</f>
        <v/>
      </c>
      <c r="BO203" s="5" t="str">
        <f>IF(INDEX($E$158:$G$161,MATCH("●",INDEX($H$158:$AQ$161,,MATCH($D203,$71:$71,0)-7),0),1)=VLOOKUP($D$157,$AD$9:$AN$20,8,FALSE),"","sed -i "&amp;IF($AK$192="MacOS","'' ","")&amp;"'s#"&amp;$D$157&amp;"="""&amp;INDEX($E$158:$G$161,MATCH("●",INDEX($H$158:$AQ$161,,MATCH($D203,$71:$71,0)-7),0),1)&amp;""""&amp;"#"&amp;$D$157&amp;"="&amp;""""&amp;VLOOKUP($D$157,$AD$9:$AN$20,8,FALSE)&amp;""""&amp;"#g'"&amp;"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3" s="5" t="str">
        <f>IF(VLOOKUP($D$162,$AD$9:$AN$20,8,FALSE)=INDEX($E$163:$G$169,MATCH("●",INDEX($H$163:$AQ$169,,MATCH($D203,$71:$71,0)-7),0),1),"","sed -i "&amp;IF($AK$192="MacOS","'' ","")&amp;"'s#"&amp;$D$162&amp;"="""&amp;VLOOKUP($D$162,$AD$9:$AN$20,8,FALSE)&amp;""""&amp;"#"&amp;$D$162&amp;"="&amp;""""&amp;INDEX($E$163:$G$169,MATCH("●",INDEX($H$163:$AQ$169,,MATCH($D203,$71:$71,0)-7),0),1)&amp;""""&amp;"#g'"&amp;" ${CONFIG_DIR}db_data_config.txt; export "&amp;$D$162&amp;"="&amp;""""&amp;INDEX($E$163:$G$169,MATCH("●",INDEX($H$163:$AQ$169,,MATCH($D203,$71:$71,0)-7),0),1)&amp;""";")</f>
        <v/>
      </c>
      <c r="BQ203" s="5" t="str">
        <f>IF(INDEX($E$163:$G$169,MATCH("●",INDEX($H$163:$AQ$169,,MATCH($D203,$71:$71,0)-7),0),1)=VLOOKUP($D$162,$AD$9:$AN$20,8,FALSE),"","sed -i "&amp;IF($AK$192="MacOS","'' ","")&amp;"'s#"&amp;$D$162&amp;"="""&amp;INDEX($E$163:$G$169,MATCH("●",INDEX($H$163:$AQ$169,,MATCH($D203,$71:$71,0)-7),0),1)&amp;""""&amp;"#"&amp;$D$162&amp;"="&amp;""""&amp;VLOOKUP($D$162,$AD$9:$AN$20,8,FALSE)&amp;""""&amp;"#g'"&amp;"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3" s="5" t="s">
        <v>868</v>
      </c>
    </row>
    <row r="204" spans="4:70" ht="36" customHeight="1">
      <c r="D204" s="166">
        <f t="shared" si="3"/>
        <v>45</v>
      </c>
      <c r="E204" s="167"/>
      <c r="F204" s="167"/>
      <c r="G204" s="168"/>
      <c r="H204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's#SIGN_DIGIT="0"#SIGN_DIGIT="2"#g' ${CONFIG_DIR}db_data_config.txt; export SIGN_DIGIT="2";sh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's#SIGN_DIGIT="2"#SIGN_DIGIT="0"#g' ${CONFIG_DIR}db_data_config.txt; export SIGN_DIGIT="0";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 t="s">
        <v>868</v>
      </c>
      <c r="T204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's#SIGN_DIGIT="0"#SIGN_DIGIT="2"#g' ${CONFIG_DIR}db_data_config.txt; export SIGN_DIGIT="2";sh ./script/db_check_data_validate_config.sh; </v>
      </c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116" t="str" cm="1">
        <f t="array" ref="AE204">SUBSTITUTE(INDEX($H$171:$AQ$171, , MATCH($D204, $71:$71, 0)-7),"-","")</f>
        <v>正常</v>
      </c>
      <c r="AF204" s="117"/>
      <c r="AG204" s="118"/>
      <c r="AH204" s="171" t="s">
        <v>923</v>
      </c>
      <c r="AI204" s="172"/>
      <c r="AJ204" s="172"/>
      <c r="AK204" s="172"/>
      <c r="AL204" s="172"/>
      <c r="AM204" s="172"/>
      <c r="AN204" s="172"/>
      <c r="AO204" s="172"/>
      <c r="AP204" s="172"/>
      <c r="AQ204" s="173"/>
      <c r="AS204" s="5" t="str" cm="1">
        <f t="array" ref="AS204">SUBSTITUTE(TEXT(INDEX($H$174:$AQ$174,1,$D204-36),"000000"),"-","")</f>
        <v>220001</v>
      </c>
      <c r="AV204" s="5" t="str">
        <f>IF(VLOOKUP($D$76,$AD$9:$AN$20,8,FALSE)=INDEX($E$77:$G$81,MATCH("●",INDEX($H$77:$AQ$81,,MATCH($D204,$71:$71,0)-7),0),1),"","sed -i "&amp;IF($AK$192="MacOS","'' ","")&amp;"'s#"&amp;$D$76&amp;"="""&amp;VLOOKUP($D$76,$AD$9:$AN$20,8,FALSE)&amp;""""&amp;"#"&amp;$D$76&amp;"="&amp;""""&amp;INDEX($E$77:$G$81,MATCH("●",INDEX($H$77:$AQ$81,,MATCH($D204,$71:$71,0)-7),0),1)&amp;""""&amp;"#g'"&amp;" ${CONFIG_DIR}db_data_config.txt; export "&amp;$D$76&amp;"="&amp;""""&amp;INDEX($E$77:$G$81,MATCH("●",INDEX($H$77:$AQ$81,,MATCH($D204,$71:$71,0)-7),0),1)&amp;""";")</f>
        <v/>
      </c>
      <c r="AW204" s="5" t="str">
        <f>IF(INDEX($E$77:$G$81,MATCH("●",INDEX($H$77:$AQ$81,,MATCH($D204,$71:$71,0)-7),0),1)=VLOOKUP($D$76,$AD$9:$AN$20,8,FALSE),"","sed -i "&amp;IF($AK$192="MacOS","'' ","")&amp;"'s#"&amp;$D$76&amp;"="""&amp;INDEX($E$77:$G$81,MATCH("●",INDEX($H$77:$AQ$81,,MATCH($D204,$71:$71,0)-7),0),1)&amp;""""&amp;"#"&amp;$D$76&amp;"="&amp;""""&amp;VLOOKUP($D$76,$AD$9:$AN$20,8,FALSE)&amp;""""&amp;"#g'"&amp;"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4" s="5" t="str">
        <f>IF(VLOOKUP($D$82,$AD$9:$AN$20,8,FALSE)=INDEX($E$83:$G$94,MATCH("●",INDEX($H$83:$AQ$94,,MATCH($D204,$71:$71,0)-7),0),1),"","sed -i "&amp;IF($AK$192="MacOS","'' ","")&amp;"'s#"&amp;$D$82&amp;"="""&amp;VLOOKUP($D$82,$AD$9:$AN$20,8,FALSE)&amp;""""&amp;"#"&amp;$D$82&amp;"="&amp;""""&amp;INDEX($E$83:$G$94,MATCH("●",INDEX($H$83:$AQ$94,,MATCH($D204,$71:$71,0)-7),0),1)&amp;""""&amp;"#g'"&amp;" ${CONFIG_DIR}db_data_config.txt; export "&amp;$D$82&amp;"="&amp;""""&amp;INDEX($E$83:$G$94,MATCH("●",INDEX($H$83:$AQ$94,,MATCH($D204,$71:$71,0)-7),0),1)&amp;""";")</f>
        <v>sed -i '' 's#COLUMN_DATA_TYPE="string"#COLUMN_DATA_TYPE="byte"#g' ${CONFIG_DIR}db_data_config.txt; export COLUMN_DATA_TYPE="byte";</v>
      </c>
      <c r="AY204" s="5" t="str">
        <f>IF(INDEX($E$83:$G$94,MATCH("●",INDEX($H$83:$AQ$94,,MATCH($D204,$71:$71,0)-7),0),1)=VLOOKUP($D$82,$AD$9:$AN$20,8,FALSE),"","sed -i "&amp;IF($AK$192="MacOS","'' ","")&amp;"'s#"&amp;$D$82&amp;"="""&amp;INDEX($E$83:$G$94,MATCH("●",INDEX($H$83:$AQ$94,,MATCH($D204,$71:$71,0)-7),0),1)&amp;""""&amp;"#"&amp;$D$82&amp;"="&amp;""""&amp;VLOOKUP($D$82,$AD$9:$AN$20,8,FALSE)&amp;""""&amp;"#g'"&amp;"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4" s="5" t="str">
        <f>IF(VLOOKUP($D$95,$AD$9:$AN$20,8,FALSE)=INDEX($E$96:$G$115,MATCH("●",INDEX($H$96:$AQ$115,,MATCH($D204,$71:$71,0)-7),0),1),"","sed -i "&amp;IF($AK$192="MacOS","'' ","")&amp;"'s#"&amp;$D$95&amp;"="""&amp;VLOOKUP($D$95,$AD$9:$AN$20,8,FALSE)&amp;""""&amp;"#"&amp;$D$95&amp;"="&amp;""""&amp;INDEX($E$96:$G$115,MATCH("●",INDEX($H$96:$AQ$115,,MATCH($D204,$71:$71,0)-7),0),1)&amp;""""&amp;"#g'"&amp;" ${CONFIG_DIR}db_data_config.txt; export "&amp;$D$95&amp;"="&amp;""""&amp;INDEX($E$96:$G$115,MATCH("●",INDEX($H$96:$AQ$115,,MATCH($D204,$71:$71,0)-7),0),1)&amp;""";")</f>
        <v>sed -i '' 's#COLUMN_DATA_LENGTH="7"#COLUMN_DATA_LENGTH="3"#g' ${CONFIG_DIR}db_data_config.txt; export COLUMN_DATA_LENGTH="3";</v>
      </c>
      <c r="BA204" s="5" t="str">
        <f>IF(INDEX($E$96:$G$115,MATCH("●",INDEX($H$96:$AQ$115,,MATCH($D204,$71:$71,0)-7),0),1)=VLOOKUP($D$95,$AD$9:$AN$20,8,FALSE),"","sed -i "&amp;IF($AK$192="MacOS","'' ","")&amp;"'s#"&amp;$D$95&amp;"="""&amp;INDEX($E$96:$G$115,MATCH("●",INDEX($H$96:$AQ$115,,MATCH($D204,$71:$71,0)-7),0),1)&amp;""""&amp;"#"&amp;$D$95&amp;"="&amp;""""&amp;VLOOKUP($D$95,$AD$9:$AN$20,8,FALSE)&amp;""""&amp;"#g'"&amp;"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204" s="5" t="str">
        <f>IF(VLOOKUP($D$116,$AD$9:$AN$20,8,FALSE)=INDEX($E$117:$G$127,MATCH("●",INDEX($H$117:$AQ$127,,MATCH($D204,$71:$71,0)-7),0),1),"","sed -i "&amp;IF($AK$192="MacOS","'' ","")&amp;"'s#"&amp;$D$116&amp;"="""&amp;VLOOKUP($D$116,$AD$9:$AN$20,8,FALSE)&amp;""""&amp;"#"&amp;$D$116&amp;"="&amp;""""&amp;INDEX($E$117:$G$127,MATCH("●",INDEX($H$117:$AQ$127,,MATCH($D204,$71:$71,0)-7),0),1)&amp;""""&amp;"#g'"&amp;" ${CONFIG_DIR}db_data_config.txt; export "&amp;$D$116&amp;"="&amp;""""&amp;INDEX($E$117:$G$127,MATCH("●",INDEX($H$117:$AQ$127,,MATCH($D204,$71:$71,0)-7),0),1)&amp;""";")</f>
        <v/>
      </c>
      <c r="BC204" s="5" t="str">
        <f>IF(INDEX($E$117:$G$127,MATCH("●",INDEX($H$117:$AQ$127,,MATCH($D204,$71:$71,0)-7),0),1)=VLOOKUP($D$116,$AD$9:$AN$20,8,FALSE),"","sed -i "&amp;IF($AK$192="MacOS","'' ","")&amp;"'s#"&amp;$D$116&amp;"="""&amp;INDEX($E$117:$G$127,MATCH("●",INDEX($H$117:$AQ$127,,MATCH($D204,$71:$71,0)-7),0),1)&amp;""""&amp;"#"&amp;$D$116&amp;"="&amp;""""&amp;VLOOKUP($D$116,$AD$9:$AN$20,8,FALSE)&amp;""""&amp;"#g'"&amp;"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4" s="5" t="str">
        <f>IF(VLOOKUP($D$134,$AD$9:$AN$20,8,FALSE)=INDEX($E$135:$G$139,MATCH("●",INDEX($H$135:$AQ$139,,MATCH($D204,$71:$71,0)-7),0),1),"","sed -i "&amp;IF($AK$192="MacOS","'' ","")&amp;"'s#"&amp;$D$134&amp;"="""&amp;VLOOKUP($D$134,$AD$9:$AN$20,8,FALSE)&amp;""""&amp;"#"&amp;$D$134&amp;"="&amp;""""&amp;INDEX($E$135:$G$139,MATCH("●",INDEX($H$135:$AQ$139,,MATCH($D204,$71:$71,0)-7),0),1)&amp;""""&amp;"#g'"&amp;" ${CONFIG_DIR}db_data_config.txt; export "&amp;$D$134&amp;"="&amp;""""&amp;INDEX($E$135:$G$139,MATCH("●",INDEX($H$135:$AQ$139,,MATCH($D204,$71:$71,0)-7),0),1)&amp;""";")</f>
        <v>sed -i '' 's#SIGN_DIGIT="0"#SIGN_DIGIT="2"#g' ${CONFIG_DIR}db_data_config.txt; export SIGN_DIGIT="2";</v>
      </c>
      <c r="BE204" s="5" t="str">
        <f>IF(INDEX($E$135:$G$139,MATCH("●",INDEX($H$135:$AQ$139,,MATCH($D204,$71:$71,0)-7),0),1)=VLOOKUP($D$134,$AD$9:$AN$20,8,FALSE),"","sed -i "&amp;IF($AK$192="MacOS","'' ","")&amp;"'s#"&amp;$D$134&amp;"="""&amp;INDEX($E$135:$G$139,MATCH("●",INDEX($H$135:$AQ$139,,MATCH($D204,$71:$71,0)-7),0),1)&amp;""""&amp;"#"&amp;$D$134&amp;"="&amp;""""&amp;VLOOKUP($D$134,$AD$9:$AN$20,8,FALSE)&amp;""""&amp;"#g'"&amp;"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's#SIGN_DIGIT="2"#SIGN_DIGIT="0"#g' ${CONFIG_DIR}db_data_config.txt; export SIGN_DIGIT="0";</v>
      </c>
      <c r="BF204" s="5" t="str">
        <f>IF(VLOOKUP($D$140,$AD$9:$AN$20,8,FALSE)=INDEX($E$141:$G$144,MATCH("●",INDEX($H$141:$AQ$144,,MATCH($D204,$71:$71,0)-7),0),1),"","sed -i "&amp;IF($AK$192="MacOS","'' ","")&amp;"'s#"&amp;$D$140&amp;"="""&amp;VLOOKUP($D$140,$AD$9:$AN$20,8,FALSE)&amp;""""&amp;"#"&amp;$D$140&amp;"="&amp;""""&amp;INDEX($E$141:$G$144,MATCH("●",INDEX($H$141:$AQ$144,,MATCH($D204,$71:$71,0)-7),0),1)&amp;""""&amp;"#g'"&amp;" ${CONFIG_DIR}db_data_config.txt; export "&amp;$D$140&amp;"="&amp;""""&amp;INDEX($E$141:$G$144,MATCH("●",INDEX($H$141:$AQ$144,,MATCH($D204,$71:$71,0)-7),0),1)&amp;""";")</f>
        <v/>
      </c>
      <c r="BG204" s="5" t="str">
        <f>IF(INDEX($E$141:$G$144,MATCH("●",INDEX($H$141:$AQ$144,,MATCH($D204,$71:$71,0)-7),0),1)=VLOOKUP($D$140,$AD$9:$AN$20,8,FALSE),"","sed -i "&amp;IF($AK$192="MacOS","'' ","")&amp;"'s#"&amp;$D$140&amp;"="""&amp;INDEX($E$141:$G$144,MATCH("●",INDEX($H$141:$AQ$144,,MATCH($D204,$71:$71,0)-7),0),1)&amp;""""&amp;"#"&amp;$D$140&amp;"="&amp;""""&amp;VLOOKUP($D$140,$AD$9:$AN$20,8,FALSE)&amp;""""&amp;"#g'"&amp;"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4" s="5" t="str">
        <f>IF(VLOOKUP($D$145,$AD$9:$AN$20,8,FALSE)=INDEX($E$146:$G$148,MATCH("●",INDEX($H$146:$AQ$148,,MATCH($D204,$71:$71,0)-7),0),1),"","sed -i "&amp;IF($AK$192="MacOS","'' ","")&amp;"'s#"&amp;$D$145&amp;"="""&amp;VLOOKUP($D$145,$AD$9:$AN$20,8,FALSE)&amp;""""&amp;"#"&amp;$D$145&amp;"="&amp;""""&amp;INDEX($E$146:$G$148,MATCH("●",INDEX($H$146:$AQ$148,,MATCH($D204,$71:$71,0)-7),0),1)&amp;""""&amp;"#g'"&amp;" ${CONFIG_DIR}db_data_config.txt; export "&amp;$D$145&amp;"="&amp;""""&amp;INDEX($E$146:$G$148,MATCH("●",INDEX($H$146:$AQ$148,,MATCH($D204,$71:$71,0)-7),0),1)&amp;""";")</f>
        <v/>
      </c>
      <c r="BI204" s="5" t="str">
        <f>IF(INDEX($E$146:$G$148,MATCH("●",INDEX($H$146:$AQ$148,,MATCH($D204,$71:$71,0)-7),0),1)=VLOOKUP($D$145,$AD$9:$AN$20,8,FALSE),"","sed -i "&amp;IF($AK$192="MacOS","'' ","")&amp;"'s#"&amp;$D$145&amp;"="""&amp;INDEX($E$146:$G$148,MATCH("●",INDEX($H$146:$AQ$148,,MATCH($D204,$71:$71,0)-7),0),1)&amp;""""&amp;"#"&amp;$D$145&amp;"="&amp;""""&amp;VLOOKUP($D$145,$AD$9:$AN$20,8,FALSE)&amp;""""&amp;"#g'"&amp;"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4" s="5" t="str">
        <f>IF(VLOOKUP($D$149,$AD$9:$AN$20,8,FALSE)=INDEX($E$150:$G$152,MATCH("●",INDEX($H$150:$AQ$152,,MATCH($D204,$71:$71,0)-7),0),1),"","sed -i "&amp;IF($AK$192="MacOS","'' ","")&amp;"'s#"&amp;$D$149&amp;"="""&amp;VLOOKUP($D$149,$AD$9:$AN$20,8,FALSE)&amp;""""&amp;"#"&amp;$D$149&amp;"="&amp;""""&amp;INDEX($E$150:$G$152,MATCH("●",INDEX($H$150:$AQ$152,,MATCH($D204,$71:$71,0)-7),0),1)&amp;""""&amp;"#g'"&amp;" ${CONFIG_DIR}db_data_config.txt; export "&amp;$D$149&amp;"="&amp;""""&amp;INDEX($E$150:$G$152,MATCH("●",INDEX($H$150:$AQ$152,,MATCH($D204,$71:$71,0)-7),0),1)&amp;""";")</f>
        <v/>
      </c>
      <c r="BK204" s="5" t="str">
        <f>IF(INDEX($E$150:$G$152,MATCH("●",INDEX($H$150:$AQ$152,,MATCH($D204,$71:$71,0)-7),0),1)=VLOOKUP($D$149,$AD$9:$AN$20,8,FALSE),"","sed -i "&amp;IF($AK$192="MacOS","'' ","")&amp;"'s#"&amp;$D$149&amp;"="""&amp;INDEX($E$150:$G$152,MATCH("●",INDEX($H$150:$AQ$152,,MATCH($D204,$71:$71,0)-7),0),1)&amp;""""&amp;"#"&amp;$D$149&amp;"="&amp;""""&amp;VLOOKUP($D$149,$AD$9:$AN$20,8,FALSE)&amp;""""&amp;"#g'"&amp;"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4" s="5" t="str">
        <f>IF(VLOOKUP($D$153,$AD$9:$AN$20,8,FALSE)=INDEX($E$154:$G$156,MATCH("●",INDEX($H$154:$AQ$156,,MATCH($D204,$71:$71,0)-7),0),1),"","sed -i "&amp;IF($AK$192="MacOS","'' ","")&amp;"'s#"&amp;$D$153&amp;"="""&amp;VLOOKUP($D$153,$AD$9:$AN$20,8,FALSE)&amp;""""&amp;"#"&amp;$D$153&amp;"="&amp;""""&amp;INDEX($E$154:$G$156,MATCH("●",INDEX($H$154:$AQ$156,,MATCH($D204,$71:$71,0)-7),0),1)&amp;""""&amp;"#g'"&amp;" ${CONFIG_DIR}db_data_config.txt; export "&amp;$D$153&amp;"="&amp;""""&amp;INDEX($E$154:$G$156,MATCH("●",INDEX($H$154:$AQ$156,,MATCH($D204,$71:$71,0)-7),0),1)&amp;""";")</f>
        <v/>
      </c>
      <c r="BM204" s="5" t="str">
        <f>IF(INDEX($E$154:$G$156,MATCH("●",INDEX($H$154:$AQ$156,,MATCH($D204,$71:$71,0)-7),0),1)=VLOOKUP($D$153,$AD$9:$AN$20,8,FALSE),"","sed -i "&amp;IF($AK$192="MacOS","'' ","")&amp;"'s#"&amp;$D$153&amp;"="""&amp;INDEX($E$154:$G$156,MATCH("●",INDEX($H$154:$AQ$156,,MATCH($D204,$71:$71,0)-7),0),1)&amp;""""&amp;"#"&amp;$D$153&amp;"="&amp;""""&amp;VLOOKUP($D$153,$AD$9:$AN$20,8,FALSE)&amp;""""&amp;"#g'"&amp;"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4" s="5" t="str">
        <f>IF(VLOOKUP($D$157,$AD$9:$AN$20,8,FALSE)=INDEX($E$158:$G$161,MATCH("●",INDEX($H$158:$AQ$161,,MATCH($D204,$71:$71,0)-7),0),1),"","sed -i "&amp;IF($AK$192="MacOS","'' ","")&amp;"'s#"&amp;$D$157&amp;"="""&amp;VLOOKUP($D$157,$AD$9:$AN$20,8,FALSE)&amp;""""&amp;"#"&amp;$D$157&amp;"="&amp;""""&amp;INDEX($E$158:$G$161,MATCH("●",INDEX($H$158:$AQ$161,,MATCH($D204,$71:$71,0)-7),0),1)&amp;""""&amp;"#g'"&amp;" ${CONFIG_DIR}db_data_config.txt; export "&amp;$D$157&amp;"="&amp;""""&amp;INDEX($E$158:$G$161,MATCH("●",INDEX($H$158:$AQ$161,,MATCH($D204,$71:$71,0)-7),0),1)&amp;""";")</f>
        <v/>
      </c>
      <c r="BO204" s="5" t="str">
        <f>IF(INDEX($E$158:$G$161,MATCH("●",INDEX($H$158:$AQ$161,,MATCH($D204,$71:$71,0)-7),0),1)=VLOOKUP($D$157,$AD$9:$AN$20,8,FALSE),"","sed -i "&amp;IF($AK$192="MacOS","'' ","")&amp;"'s#"&amp;$D$157&amp;"="""&amp;INDEX($E$158:$G$161,MATCH("●",INDEX($H$158:$AQ$161,,MATCH($D204,$71:$71,0)-7),0),1)&amp;""""&amp;"#"&amp;$D$157&amp;"="&amp;""""&amp;VLOOKUP($D$157,$AD$9:$AN$20,8,FALSE)&amp;""""&amp;"#g'"&amp;"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4" s="5" t="str">
        <f>IF(VLOOKUP($D$162,$AD$9:$AN$20,8,FALSE)=INDEX($E$163:$G$169,MATCH("●",INDEX($H$163:$AQ$169,,MATCH($D204,$71:$71,0)-7),0),1),"","sed -i "&amp;IF($AK$192="MacOS","'' ","")&amp;"'s#"&amp;$D$162&amp;"="""&amp;VLOOKUP($D$162,$AD$9:$AN$20,8,FALSE)&amp;""""&amp;"#"&amp;$D$162&amp;"="&amp;""""&amp;INDEX($E$163:$G$169,MATCH("●",INDEX($H$163:$AQ$169,,MATCH($D204,$71:$71,0)-7),0),1)&amp;""""&amp;"#g'"&amp;" ${CONFIG_DIR}db_data_config.txt; export "&amp;$D$162&amp;"="&amp;""""&amp;INDEX($E$163:$G$169,MATCH("●",INDEX($H$163:$AQ$169,,MATCH($D204,$71:$71,0)-7),0),1)&amp;""";")</f>
        <v/>
      </c>
      <c r="BQ204" s="5" t="str">
        <f>IF(INDEX($E$163:$G$169,MATCH("●",INDEX($H$163:$AQ$169,,MATCH($D204,$71:$71,0)-7),0),1)=VLOOKUP($D$162,$AD$9:$AN$20,8,FALSE),"","sed -i "&amp;IF($AK$192="MacOS","'' ","")&amp;"'s#"&amp;$D$162&amp;"="""&amp;INDEX($E$163:$G$169,MATCH("●",INDEX($H$163:$AQ$169,,MATCH($D204,$71:$71,0)-7),0),1)&amp;""""&amp;"#"&amp;$D$162&amp;"="&amp;""""&amp;VLOOKUP($D$162,$AD$9:$AN$20,8,FALSE)&amp;""""&amp;"#g'"&amp;"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4" s="5" t="s">
        <v>868</v>
      </c>
    </row>
    <row r="205" spans="4:70" ht="36" customHeight="1">
      <c r="D205" s="166">
        <f t="shared" si="3"/>
        <v>46</v>
      </c>
      <c r="E205" s="167"/>
      <c r="F205" s="167"/>
      <c r="G205" s="168"/>
      <c r="H205" s="46" t="str">
        <f t="shared" ca="1" si="1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's#SIGN_DIGIT="0"#SIGN_DIGIT="None"#g' ${CONFIG_DIR}db_data_config.txt; export SIGN_DIGIT="None";sh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's#SIGN_DIGIT="None"#SIGN_DIGIT="0"#g' ${CONFIG_DIR}db_data_config.txt; export SIGN_DIGIT="0";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 t="s">
        <v>868</v>
      </c>
      <c r="T205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's#SIGN_DIGIT="0"#SIGN_DIGIT="None"#g' ${CONFIG_DIR}db_data_config.txt; export SIGN_DIGIT="None";sh ./script/db_check_data_validate_config.sh; </v>
      </c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116" t="str" cm="1">
        <f t="array" ref="AE205">SUBSTITUTE(INDEX($H$171:$AQ$171, , MATCH($D205, $71:$71, 0)-7),"-","")</f>
        <v>正常</v>
      </c>
      <c r="AF205" s="117"/>
      <c r="AG205" s="118"/>
      <c r="AH205" s="171" t="s">
        <v>924</v>
      </c>
      <c r="AI205" s="172"/>
      <c r="AJ205" s="172"/>
      <c r="AK205" s="172"/>
      <c r="AL205" s="172"/>
      <c r="AM205" s="172"/>
      <c r="AN205" s="172"/>
      <c r="AO205" s="172"/>
      <c r="AP205" s="172"/>
      <c r="AQ205" s="173"/>
      <c r="AS205" s="5" t="str" cm="1">
        <f t="array" ref="AS205">SUBSTITUTE(TEXT(INDEX($H$174:$AQ$174,1,$D205-36),"000000"),"-","")</f>
        <v>220001</v>
      </c>
      <c r="AV205" s="5" t="str">
        <f>IF(VLOOKUP($D$76,$AD$9:$AN$20,8,FALSE)=INDEX($E$77:$G$81,MATCH("●",INDEX($H$77:$AQ$81,,MATCH($D205,$71:$71,0)-7),0),1),"","sed -i "&amp;IF($AK$192="MacOS","'' ","")&amp;"'s#"&amp;$D$76&amp;"="""&amp;VLOOKUP($D$76,$AD$9:$AN$20,8,FALSE)&amp;""""&amp;"#"&amp;$D$76&amp;"="&amp;""""&amp;INDEX($E$77:$G$81,MATCH("●",INDEX($H$77:$AQ$81,,MATCH($D205,$71:$71,0)-7),0),1)&amp;""""&amp;"#g'"&amp;" ${CONFIG_DIR}db_data_config.txt; export "&amp;$D$76&amp;"="&amp;""""&amp;INDEX($E$77:$G$81,MATCH("●",INDEX($H$77:$AQ$81,,MATCH($D205,$71:$71,0)-7),0),1)&amp;""";")</f>
        <v/>
      </c>
      <c r="AW205" s="5" t="str">
        <f>IF(INDEX($E$77:$G$81,MATCH("●",INDEX($H$77:$AQ$81,,MATCH($D205,$71:$71,0)-7),0),1)=VLOOKUP($D$76,$AD$9:$AN$20,8,FALSE),"","sed -i "&amp;IF($AK$192="MacOS","'' ","")&amp;"'s#"&amp;$D$76&amp;"="""&amp;INDEX($E$77:$G$81,MATCH("●",INDEX($H$77:$AQ$81,,MATCH($D205,$71:$71,0)-7),0),1)&amp;""""&amp;"#"&amp;$D$76&amp;"="&amp;""""&amp;VLOOKUP($D$76,$AD$9:$AN$20,8,FALSE)&amp;""""&amp;"#g'"&amp;"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5" s="5" t="str">
        <f>IF(VLOOKUP($D$82,$AD$9:$AN$20,8,FALSE)=INDEX($E$83:$G$94,MATCH("●",INDEX($H$83:$AQ$94,,MATCH($D205,$71:$71,0)-7),0),1),"","sed -i "&amp;IF($AK$192="MacOS","'' ","")&amp;"'s#"&amp;$D$82&amp;"="""&amp;VLOOKUP($D$82,$AD$9:$AN$20,8,FALSE)&amp;""""&amp;"#"&amp;$D$82&amp;"="&amp;""""&amp;INDEX($E$83:$G$94,MATCH("●",INDEX($H$83:$AQ$94,,MATCH($D205,$71:$71,0)-7),0),1)&amp;""""&amp;"#g'"&amp;" ${CONFIG_DIR}db_data_config.txt; export "&amp;$D$82&amp;"="&amp;""""&amp;INDEX($E$83:$G$94,MATCH("●",INDEX($H$83:$AQ$94,,MATCH($D205,$71:$71,0)-7),0),1)&amp;""";")</f>
        <v>sed -i '' 's#COLUMN_DATA_TYPE="string"#COLUMN_DATA_TYPE="byte"#g' ${CONFIG_DIR}db_data_config.txt; export COLUMN_DATA_TYPE="byte";</v>
      </c>
      <c r="AY205" s="5" t="str">
        <f>IF(INDEX($E$83:$G$94,MATCH("●",INDEX($H$83:$AQ$94,,MATCH($D205,$71:$71,0)-7),0),1)=VLOOKUP($D$82,$AD$9:$AN$20,8,FALSE),"","sed -i "&amp;IF($AK$192="MacOS","'' ","")&amp;"'s#"&amp;$D$82&amp;"="""&amp;INDEX($E$83:$G$94,MATCH("●",INDEX($H$83:$AQ$94,,MATCH($D205,$71:$71,0)-7),0),1)&amp;""""&amp;"#"&amp;$D$82&amp;"="&amp;""""&amp;VLOOKUP($D$82,$AD$9:$AN$20,8,FALSE)&amp;""""&amp;"#g'"&amp;"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5" s="5" t="str">
        <f>IF(VLOOKUP($D$95,$AD$9:$AN$20,8,FALSE)=INDEX($E$96:$G$115,MATCH("●",INDEX($H$96:$AQ$115,,MATCH($D205,$71:$71,0)-7),0),1),"","sed -i "&amp;IF($AK$192="MacOS","'' ","")&amp;"'s#"&amp;$D$95&amp;"="""&amp;VLOOKUP($D$95,$AD$9:$AN$20,8,FALSE)&amp;""""&amp;"#"&amp;$D$95&amp;"="&amp;""""&amp;INDEX($E$96:$G$115,MATCH("●",INDEX($H$96:$AQ$115,,MATCH($D205,$71:$71,0)-7),0),1)&amp;""""&amp;"#g'"&amp;" ${CONFIG_DIR}db_data_config.txt; export "&amp;$D$95&amp;"="&amp;""""&amp;INDEX($E$96:$G$115,MATCH("●",INDEX($H$96:$AQ$115,,MATCH($D205,$71:$71,0)-7),0),1)&amp;""";")</f>
        <v>sed -i '' 's#COLUMN_DATA_LENGTH="7"#COLUMN_DATA_LENGTH="3"#g' ${CONFIG_DIR}db_data_config.txt; export COLUMN_DATA_LENGTH="3";</v>
      </c>
      <c r="BA205" s="5" t="str">
        <f>IF(INDEX($E$96:$G$115,MATCH("●",INDEX($H$96:$AQ$115,,MATCH($D205,$71:$71,0)-7),0),1)=VLOOKUP($D$95,$AD$9:$AN$20,8,FALSE),"","sed -i "&amp;IF($AK$192="MacOS","'' ","")&amp;"'s#"&amp;$D$95&amp;"="""&amp;INDEX($E$96:$G$115,MATCH("●",INDEX($H$96:$AQ$115,,MATCH($D205,$71:$71,0)-7),0),1)&amp;""""&amp;"#"&amp;$D$95&amp;"="&amp;""""&amp;VLOOKUP($D$95,$AD$9:$AN$20,8,FALSE)&amp;""""&amp;"#g'"&amp;"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205" s="5" t="str">
        <f>IF(VLOOKUP($D$116,$AD$9:$AN$20,8,FALSE)=INDEX($E$117:$G$127,MATCH("●",INDEX($H$117:$AQ$127,,MATCH($D205,$71:$71,0)-7),0),1),"","sed -i "&amp;IF($AK$192="MacOS","'' ","")&amp;"'s#"&amp;$D$116&amp;"="""&amp;VLOOKUP($D$116,$AD$9:$AN$20,8,FALSE)&amp;""""&amp;"#"&amp;$D$116&amp;"="&amp;""""&amp;INDEX($E$117:$G$127,MATCH("●",INDEX($H$117:$AQ$127,,MATCH($D205,$71:$71,0)-7),0),1)&amp;""""&amp;"#g'"&amp;" ${CONFIG_DIR}db_data_config.txt; export "&amp;$D$116&amp;"="&amp;""""&amp;INDEX($E$117:$G$127,MATCH("●",INDEX($H$117:$AQ$127,,MATCH($D205,$71:$71,0)-7),0),1)&amp;""";")</f>
        <v/>
      </c>
      <c r="BC205" s="5" t="str">
        <f>IF(INDEX($E$117:$G$127,MATCH("●",INDEX($H$117:$AQ$127,,MATCH($D205,$71:$71,0)-7),0),1)=VLOOKUP($D$116,$AD$9:$AN$20,8,FALSE),"","sed -i "&amp;IF($AK$192="MacOS","'' ","")&amp;"'s#"&amp;$D$116&amp;"="""&amp;INDEX($E$117:$G$127,MATCH("●",INDEX($H$117:$AQ$127,,MATCH($D205,$71:$71,0)-7),0),1)&amp;""""&amp;"#"&amp;$D$116&amp;"="&amp;""""&amp;VLOOKUP($D$116,$AD$9:$AN$20,8,FALSE)&amp;""""&amp;"#g'"&amp;"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5" s="5" t="str">
        <f>IF(VLOOKUP($D$134,$AD$9:$AN$20,8,FALSE)=INDEX($E$135:$G$139,MATCH("●",INDEX($H$135:$AQ$139,,MATCH($D205,$71:$71,0)-7),0),1),"","sed -i "&amp;IF($AK$192="MacOS","'' ","")&amp;"'s#"&amp;$D$134&amp;"="""&amp;VLOOKUP($D$134,$AD$9:$AN$20,8,FALSE)&amp;""""&amp;"#"&amp;$D$134&amp;"="&amp;""""&amp;INDEX($E$135:$G$139,MATCH("●",INDEX($H$135:$AQ$139,,MATCH($D205,$71:$71,0)-7),0),1)&amp;""""&amp;"#g'"&amp;" ${CONFIG_DIR}db_data_config.txt; export "&amp;$D$134&amp;"="&amp;""""&amp;INDEX($E$135:$G$139,MATCH("●",INDEX($H$135:$AQ$139,,MATCH($D205,$71:$71,0)-7),0),1)&amp;""";")</f>
        <v>sed -i '' 's#SIGN_DIGIT="0"#SIGN_DIGIT="None"#g' ${CONFIG_DIR}db_data_config.txt; export SIGN_DIGIT="None";</v>
      </c>
      <c r="BE205" s="5" t="str">
        <f>IF(INDEX($E$135:$G$139,MATCH("●",INDEX($H$135:$AQ$139,,MATCH($D205,$71:$71,0)-7),0),1)=VLOOKUP($D$134,$AD$9:$AN$20,8,FALSE),"","sed -i "&amp;IF($AK$192="MacOS","'' ","")&amp;"'s#"&amp;$D$134&amp;"="""&amp;INDEX($E$135:$G$139,MATCH("●",INDEX($H$135:$AQ$139,,MATCH($D205,$71:$71,0)-7),0),1)&amp;""""&amp;"#"&amp;$D$134&amp;"="&amp;""""&amp;VLOOKUP($D$134,$AD$9:$AN$20,8,FALSE)&amp;""""&amp;"#g'"&amp;"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's#SIGN_DIGIT="None"#SIGN_DIGIT="0"#g' ${CONFIG_DIR}db_data_config.txt; export SIGN_DIGIT="0";</v>
      </c>
      <c r="BF205" s="5" t="str">
        <f>IF(VLOOKUP($D$140,$AD$9:$AN$20,8,FALSE)=INDEX($E$141:$G$144,MATCH("●",INDEX($H$141:$AQ$144,,MATCH($D205,$71:$71,0)-7),0),1),"","sed -i "&amp;IF($AK$192="MacOS","'' ","")&amp;"'s#"&amp;$D$140&amp;"="""&amp;VLOOKUP($D$140,$AD$9:$AN$20,8,FALSE)&amp;""""&amp;"#"&amp;$D$140&amp;"="&amp;""""&amp;INDEX($E$141:$G$144,MATCH("●",INDEX($H$141:$AQ$144,,MATCH($D205,$71:$71,0)-7),0),1)&amp;""""&amp;"#g'"&amp;" ${CONFIG_DIR}db_data_config.txt; export "&amp;$D$140&amp;"="&amp;""""&amp;INDEX($E$141:$G$144,MATCH("●",INDEX($H$141:$AQ$144,,MATCH($D205,$71:$71,0)-7),0),1)&amp;""";")</f>
        <v/>
      </c>
      <c r="BG205" s="5" t="str">
        <f>IF(INDEX($E$141:$G$144,MATCH("●",INDEX($H$141:$AQ$144,,MATCH($D205,$71:$71,0)-7),0),1)=VLOOKUP($D$140,$AD$9:$AN$20,8,FALSE),"","sed -i "&amp;IF($AK$192="MacOS","'' ","")&amp;"'s#"&amp;$D$140&amp;"="""&amp;INDEX($E$141:$G$144,MATCH("●",INDEX($H$141:$AQ$144,,MATCH($D205,$71:$71,0)-7),0),1)&amp;""""&amp;"#"&amp;$D$140&amp;"="&amp;""""&amp;VLOOKUP($D$140,$AD$9:$AN$20,8,FALSE)&amp;""""&amp;"#g'"&amp;"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5" s="5" t="str">
        <f>IF(VLOOKUP($D$145,$AD$9:$AN$20,8,FALSE)=INDEX($E$146:$G$148,MATCH("●",INDEX($H$146:$AQ$148,,MATCH($D205,$71:$71,0)-7),0),1),"","sed -i "&amp;IF($AK$192="MacOS","'' ","")&amp;"'s#"&amp;$D$145&amp;"="""&amp;VLOOKUP($D$145,$AD$9:$AN$20,8,FALSE)&amp;""""&amp;"#"&amp;$D$145&amp;"="&amp;""""&amp;INDEX($E$146:$G$148,MATCH("●",INDEX($H$146:$AQ$148,,MATCH($D205,$71:$71,0)-7),0),1)&amp;""""&amp;"#g'"&amp;" ${CONFIG_DIR}db_data_config.txt; export "&amp;$D$145&amp;"="&amp;""""&amp;INDEX($E$146:$G$148,MATCH("●",INDEX($H$146:$AQ$148,,MATCH($D205,$71:$71,0)-7),0),1)&amp;""";")</f>
        <v/>
      </c>
      <c r="BI205" s="5" t="str">
        <f>IF(INDEX($E$146:$G$148,MATCH("●",INDEX($H$146:$AQ$148,,MATCH($D205,$71:$71,0)-7),0),1)=VLOOKUP($D$145,$AD$9:$AN$20,8,FALSE),"","sed -i "&amp;IF($AK$192="MacOS","'' ","")&amp;"'s#"&amp;$D$145&amp;"="""&amp;INDEX($E$146:$G$148,MATCH("●",INDEX($H$146:$AQ$148,,MATCH($D205,$71:$71,0)-7),0),1)&amp;""""&amp;"#"&amp;$D$145&amp;"="&amp;""""&amp;VLOOKUP($D$145,$AD$9:$AN$20,8,FALSE)&amp;""""&amp;"#g'"&amp;"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5" s="5" t="str">
        <f>IF(VLOOKUP($D$149,$AD$9:$AN$20,8,FALSE)=INDEX($E$150:$G$152,MATCH("●",INDEX($H$150:$AQ$152,,MATCH($D205,$71:$71,0)-7),0),1),"","sed -i "&amp;IF($AK$192="MacOS","'' ","")&amp;"'s#"&amp;$D$149&amp;"="""&amp;VLOOKUP($D$149,$AD$9:$AN$20,8,FALSE)&amp;""""&amp;"#"&amp;$D$149&amp;"="&amp;""""&amp;INDEX($E$150:$G$152,MATCH("●",INDEX($H$150:$AQ$152,,MATCH($D205,$71:$71,0)-7),0),1)&amp;""""&amp;"#g'"&amp;" ${CONFIG_DIR}db_data_config.txt; export "&amp;$D$149&amp;"="&amp;""""&amp;INDEX($E$150:$G$152,MATCH("●",INDEX($H$150:$AQ$152,,MATCH($D205,$71:$71,0)-7),0),1)&amp;""";")</f>
        <v/>
      </c>
      <c r="BK205" s="5" t="str">
        <f>IF(INDEX($E$150:$G$152,MATCH("●",INDEX($H$150:$AQ$152,,MATCH($D205,$71:$71,0)-7),0),1)=VLOOKUP($D$149,$AD$9:$AN$20,8,FALSE),"","sed -i "&amp;IF($AK$192="MacOS","'' ","")&amp;"'s#"&amp;$D$149&amp;"="""&amp;INDEX($E$150:$G$152,MATCH("●",INDEX($H$150:$AQ$152,,MATCH($D205,$71:$71,0)-7),0),1)&amp;""""&amp;"#"&amp;$D$149&amp;"="&amp;""""&amp;VLOOKUP($D$149,$AD$9:$AN$20,8,FALSE)&amp;""""&amp;"#g'"&amp;"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5" s="5" t="str">
        <f>IF(VLOOKUP($D$153,$AD$9:$AN$20,8,FALSE)=INDEX($E$154:$G$156,MATCH("●",INDEX($H$154:$AQ$156,,MATCH($D205,$71:$71,0)-7),0),1),"","sed -i "&amp;IF($AK$192="MacOS","'' ","")&amp;"'s#"&amp;$D$153&amp;"="""&amp;VLOOKUP($D$153,$AD$9:$AN$20,8,FALSE)&amp;""""&amp;"#"&amp;$D$153&amp;"="&amp;""""&amp;INDEX($E$154:$G$156,MATCH("●",INDEX($H$154:$AQ$156,,MATCH($D205,$71:$71,0)-7),0),1)&amp;""""&amp;"#g'"&amp;" ${CONFIG_DIR}db_data_config.txt; export "&amp;$D$153&amp;"="&amp;""""&amp;INDEX($E$154:$G$156,MATCH("●",INDEX($H$154:$AQ$156,,MATCH($D205,$71:$71,0)-7),0),1)&amp;""";")</f>
        <v/>
      </c>
      <c r="BM205" s="5" t="str">
        <f>IF(INDEX($E$154:$G$156,MATCH("●",INDEX($H$154:$AQ$156,,MATCH($D205,$71:$71,0)-7),0),1)=VLOOKUP($D$153,$AD$9:$AN$20,8,FALSE),"","sed -i "&amp;IF($AK$192="MacOS","'' ","")&amp;"'s#"&amp;$D$153&amp;"="""&amp;INDEX($E$154:$G$156,MATCH("●",INDEX($H$154:$AQ$156,,MATCH($D205,$71:$71,0)-7),0),1)&amp;""""&amp;"#"&amp;$D$153&amp;"="&amp;""""&amp;VLOOKUP($D$153,$AD$9:$AN$20,8,FALSE)&amp;""""&amp;"#g'"&amp;"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5" s="5" t="str">
        <f>IF(VLOOKUP($D$157,$AD$9:$AN$20,8,FALSE)=INDEX($E$158:$G$161,MATCH("●",INDEX($H$158:$AQ$161,,MATCH($D205,$71:$71,0)-7),0),1),"","sed -i "&amp;IF($AK$192="MacOS","'' ","")&amp;"'s#"&amp;$D$157&amp;"="""&amp;VLOOKUP($D$157,$AD$9:$AN$20,8,FALSE)&amp;""""&amp;"#"&amp;$D$157&amp;"="&amp;""""&amp;INDEX($E$158:$G$161,MATCH("●",INDEX($H$158:$AQ$161,,MATCH($D205,$71:$71,0)-7),0),1)&amp;""""&amp;"#g'"&amp;" ${CONFIG_DIR}db_data_config.txt; export "&amp;$D$157&amp;"="&amp;""""&amp;INDEX($E$158:$G$161,MATCH("●",INDEX($H$158:$AQ$161,,MATCH($D205,$71:$71,0)-7),0),1)&amp;""";")</f>
        <v/>
      </c>
      <c r="BO205" s="5" t="str">
        <f>IF(INDEX($E$158:$G$161,MATCH("●",INDEX($H$158:$AQ$161,,MATCH($D205,$71:$71,0)-7),0),1)=VLOOKUP($D$157,$AD$9:$AN$20,8,FALSE),"","sed -i "&amp;IF($AK$192="MacOS","'' ","")&amp;"'s#"&amp;$D$157&amp;"="""&amp;INDEX($E$158:$G$161,MATCH("●",INDEX($H$158:$AQ$161,,MATCH($D205,$71:$71,0)-7),0),1)&amp;""""&amp;"#"&amp;$D$157&amp;"="&amp;""""&amp;VLOOKUP($D$157,$AD$9:$AN$20,8,FALSE)&amp;""""&amp;"#g'"&amp;"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5" s="5" t="str">
        <f>IF(VLOOKUP($D$162,$AD$9:$AN$20,8,FALSE)=INDEX($E$163:$G$169,MATCH("●",INDEX($H$163:$AQ$169,,MATCH($D205,$71:$71,0)-7),0),1),"","sed -i "&amp;IF($AK$192="MacOS","'' ","")&amp;"'s#"&amp;$D$162&amp;"="""&amp;VLOOKUP($D$162,$AD$9:$AN$20,8,FALSE)&amp;""""&amp;"#"&amp;$D$162&amp;"="&amp;""""&amp;INDEX($E$163:$G$169,MATCH("●",INDEX($H$163:$AQ$169,,MATCH($D205,$71:$71,0)-7),0),1)&amp;""""&amp;"#g'"&amp;" ${CONFIG_DIR}db_data_config.txt; export "&amp;$D$162&amp;"="&amp;""""&amp;INDEX($E$163:$G$169,MATCH("●",INDEX($H$163:$AQ$169,,MATCH($D205,$71:$71,0)-7),0),1)&amp;""";")</f>
        <v/>
      </c>
      <c r="BQ205" s="5" t="str">
        <f>IF(INDEX($E$163:$G$169,MATCH("●",INDEX($H$163:$AQ$169,,MATCH($D205,$71:$71,0)-7),0),1)=VLOOKUP($D$162,$AD$9:$AN$20,8,FALSE),"","sed -i "&amp;IF($AK$192="MacOS","'' ","")&amp;"'s#"&amp;$D$162&amp;"="""&amp;INDEX($E$163:$G$169,MATCH("●",INDEX($H$163:$AQ$169,,MATCH($D205,$71:$71,0)-7),0),1)&amp;""""&amp;"#"&amp;$D$162&amp;"="&amp;""""&amp;VLOOKUP($D$162,$AD$9:$AN$20,8,FALSE)&amp;""""&amp;"#g'"&amp;"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5" s="5" t="s">
        <v>868</v>
      </c>
    </row>
    <row r="206" spans="4:70" ht="36" customHeight="1">
      <c r="D206" s="166">
        <f t="shared" si="3"/>
        <v>47</v>
      </c>
      <c r="E206" s="167"/>
      <c r="F206" s="167"/>
      <c r="G206" s="168"/>
      <c r="H206" s="46" t="str">
        <f t="shared" ca="1" si="1"/>
        <v>clear; sed -i '' 's#COLUMN_DATA_TYPE="string"#COLUMN_DATA_TYPE="byte"#g' ${CONFIG_DIR}db_data_config.txt; export COLUMN_DATA_TYPE="byte";sed -i '' 's#COLUMN_DATA_LENGTH="7"#COLUMN_DATA_LENGTH="4"#g' ${CONFIG_DIR}db_data_config.txt; export COLUMN_DATA_LENGTH="4";sh ./script/db_check_data_validate_config.sh; sed -i '' 's#COLUMN_DATA_TYPE="byte"#COLUMN_DATA_TYPE="string"#g' ${CONFIG_DIR}db_data_config.txt; export COLUMN_DATA_TYPE="string";sed -i '' 's#COLUMN_DATA_LENGTH="4"#COLUMN_DATA_LENGTH="7"#g' ${CONFIG_DIR}db_data_config.txt; export COLUMN_DATA_LENGTH="7";</v>
      </c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 t="s">
        <v>868</v>
      </c>
      <c r="T206" s="47" t="str">
        <f t="shared" ca="1" si="2"/>
        <v xml:space="preserve">clear; sed -i '' 's#COLUMN_DATA_TYPE="string"#COLUMN_DATA_TYPE="byte"#g' ${CONFIG_DIR}db_data_config.txt; export COLUMN_DATA_TYPE="byte";sed -i '' 's#COLUMN_DATA_LENGTH="7"#COLUMN_DATA_LENGTH="4"#g' ${CONFIG_DIR}db_data_config.txt; export COLUMN_DATA_LENGTH="4";sh ./script/db_check_data_validate_config.sh; </v>
      </c>
      <c r="U206" s="47"/>
      <c r="V206" s="47"/>
      <c r="W206" s="47"/>
      <c r="X206" s="47"/>
      <c r="Y206" s="47"/>
      <c r="Z206" s="47"/>
      <c r="AA206" s="47"/>
      <c r="AB206" s="47"/>
      <c r="AC206" s="47"/>
      <c r="AD206" s="48"/>
      <c r="AE206" s="116" t="str" cm="1">
        <f t="array" ref="AE206">SUBSTITUTE(INDEX($H$171:$AQ$171, , MATCH($D206, $71:$71, 0)-7),"-","")</f>
        <v>正常</v>
      </c>
      <c r="AF206" s="117"/>
      <c r="AG206" s="118"/>
      <c r="AH206" s="171" t="s">
        <v>925</v>
      </c>
      <c r="AI206" s="172"/>
      <c r="AJ206" s="172"/>
      <c r="AK206" s="172"/>
      <c r="AL206" s="172"/>
      <c r="AM206" s="172"/>
      <c r="AN206" s="172"/>
      <c r="AO206" s="172"/>
      <c r="AP206" s="172"/>
      <c r="AQ206" s="173"/>
      <c r="AS206" s="5" t="str" cm="1">
        <f t="array" ref="AS206">SUBSTITUTE(TEXT(INDEX($H$174:$AQ$174,1,$D206-36),"000000"),"-","")</f>
        <v>220001</v>
      </c>
      <c r="AV206" s="5" t="str">
        <f>IF(VLOOKUP($D$76,$AD$9:$AN$20,8,FALSE)=INDEX($E$77:$G$81,MATCH("●",INDEX($H$77:$AQ$81,,MATCH($D206,$71:$71,0)-7),0),1),"","sed -i "&amp;IF($AK$192="MacOS","'' ","")&amp;"'s#"&amp;$D$76&amp;"="""&amp;VLOOKUP($D$76,$AD$9:$AN$20,8,FALSE)&amp;""""&amp;"#"&amp;$D$76&amp;"="&amp;""""&amp;INDEX($E$77:$G$81,MATCH("●",INDEX($H$77:$AQ$81,,MATCH($D206,$71:$71,0)-7),0),1)&amp;""""&amp;"#g'"&amp;" ${CONFIG_DIR}db_data_config.txt; export "&amp;$D$76&amp;"="&amp;""""&amp;INDEX($E$77:$G$81,MATCH("●",INDEX($H$77:$AQ$81,,MATCH($D206,$71:$71,0)-7),0),1)&amp;""";")</f>
        <v/>
      </c>
      <c r="AW206" s="5" t="str">
        <f>IF(INDEX($E$77:$G$81,MATCH("●",INDEX($H$77:$AQ$81,,MATCH($D206,$71:$71,0)-7),0),1)=VLOOKUP($D$76,$AD$9:$AN$20,8,FALSE),"","sed -i "&amp;IF($AK$192="MacOS","'' ","")&amp;"'s#"&amp;$D$76&amp;"="""&amp;INDEX($E$77:$G$81,MATCH("●",INDEX($H$77:$AQ$81,,MATCH($D206,$71:$71,0)-7),0),1)&amp;""""&amp;"#"&amp;$D$76&amp;"="&amp;""""&amp;VLOOKUP($D$76,$AD$9:$AN$20,8,FALSE)&amp;""""&amp;"#g'"&amp;"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6" s="5" t="str">
        <f>IF(VLOOKUP($D$82,$AD$9:$AN$20,8,FALSE)=INDEX($E$83:$G$94,MATCH("●",INDEX($H$83:$AQ$94,,MATCH($D206,$71:$71,0)-7),0),1),"","sed -i "&amp;IF($AK$192="MacOS","'' ","")&amp;"'s#"&amp;$D$82&amp;"="""&amp;VLOOKUP($D$82,$AD$9:$AN$20,8,FALSE)&amp;""""&amp;"#"&amp;$D$82&amp;"="&amp;""""&amp;INDEX($E$83:$G$94,MATCH("●",INDEX($H$83:$AQ$94,,MATCH($D206,$71:$71,0)-7),0),1)&amp;""""&amp;"#g'"&amp;" ${CONFIG_DIR}db_data_config.txt; export "&amp;$D$82&amp;"="&amp;""""&amp;INDEX($E$83:$G$94,MATCH("●",INDEX($H$83:$AQ$94,,MATCH($D206,$71:$71,0)-7),0),1)&amp;""";")</f>
        <v>sed -i '' 's#COLUMN_DATA_TYPE="string"#COLUMN_DATA_TYPE="byte"#g' ${CONFIG_DIR}db_data_config.txt; export COLUMN_DATA_TYPE="byte";</v>
      </c>
      <c r="AY206" s="5" t="str">
        <f>IF(INDEX($E$83:$G$94,MATCH("●",INDEX($H$83:$AQ$94,,MATCH($D206,$71:$71,0)-7),0),1)=VLOOKUP($D$82,$AD$9:$AN$20,8,FALSE),"","sed -i "&amp;IF($AK$192="MacOS","'' ","")&amp;"'s#"&amp;$D$82&amp;"="""&amp;INDEX($E$83:$G$94,MATCH("●",INDEX($H$83:$AQ$94,,MATCH($D206,$71:$71,0)-7),0),1)&amp;""""&amp;"#"&amp;$D$82&amp;"="&amp;""""&amp;VLOOKUP($D$82,$AD$9:$AN$20,8,FALSE)&amp;""""&amp;"#g'"&amp;"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6" s="5" t="str">
        <f>IF(VLOOKUP($D$95,$AD$9:$AN$20,8,FALSE)=INDEX($E$96:$G$115,MATCH("●",INDEX($H$96:$AQ$115,,MATCH($D206,$71:$71,0)-7),0),1),"","sed -i "&amp;IF($AK$192="MacOS","'' ","")&amp;"'s#"&amp;$D$95&amp;"="""&amp;VLOOKUP($D$95,$AD$9:$AN$20,8,FALSE)&amp;""""&amp;"#"&amp;$D$95&amp;"="&amp;""""&amp;INDEX($E$96:$G$115,MATCH("●",INDEX($H$96:$AQ$115,,MATCH($D206,$71:$71,0)-7),0),1)&amp;""""&amp;"#g'"&amp;" ${CONFIG_DIR}db_data_config.txt; export "&amp;$D$95&amp;"="&amp;""""&amp;INDEX($E$96:$G$115,MATCH("●",INDEX($H$96:$AQ$115,,MATCH($D206,$71:$71,0)-7),0),1)&amp;""";")</f>
        <v>sed -i '' 's#COLUMN_DATA_LENGTH="7"#COLUMN_DATA_LENGTH="4"#g' ${CONFIG_DIR}db_data_config.txt; export COLUMN_DATA_LENGTH="4";</v>
      </c>
      <c r="BA206" s="5" t="str">
        <f>IF(INDEX($E$96:$G$115,MATCH("●",INDEX($H$96:$AQ$115,,MATCH($D206,$71:$71,0)-7),0),1)=VLOOKUP($D$95,$AD$9:$AN$20,8,FALSE),"","sed -i "&amp;IF($AK$192="MacOS","'' ","")&amp;"'s#"&amp;$D$95&amp;"="""&amp;INDEX($E$96:$G$115,MATCH("●",INDEX($H$96:$AQ$115,,MATCH($D206,$71:$71,0)-7),0),1)&amp;""""&amp;"#"&amp;$D$95&amp;"="&amp;""""&amp;VLOOKUP($D$95,$AD$9:$AN$20,8,FALSE)&amp;""""&amp;"#g'"&amp;"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's#COLUMN_DATA_LENGTH="4"#COLUMN_DATA_LENGTH="7"#g' ${CONFIG_DIR}db_data_config.txt; export COLUMN_DATA_LENGTH="7";</v>
      </c>
      <c r="BB206" s="5" t="str">
        <f>IF(VLOOKUP($D$116,$AD$9:$AN$20,8,FALSE)=INDEX($E$117:$G$127,MATCH("●",INDEX($H$117:$AQ$127,,MATCH($D206,$71:$71,0)-7),0),1),"","sed -i "&amp;IF($AK$192="MacOS","'' ","")&amp;"'s#"&amp;$D$116&amp;"="""&amp;VLOOKUP($D$116,$AD$9:$AN$20,8,FALSE)&amp;""""&amp;"#"&amp;$D$116&amp;"="&amp;""""&amp;INDEX($E$117:$G$127,MATCH("●",INDEX($H$117:$AQ$127,,MATCH($D206,$71:$71,0)-7),0),1)&amp;""""&amp;"#g'"&amp;" ${CONFIG_DIR}db_data_config.txt; export "&amp;$D$116&amp;"="&amp;""""&amp;INDEX($E$117:$G$127,MATCH("●",INDEX($H$117:$AQ$127,,MATCH($D206,$71:$71,0)-7),0),1)&amp;""";")</f>
        <v/>
      </c>
      <c r="BC206" s="5" t="str">
        <f>IF(INDEX($E$117:$G$127,MATCH("●",INDEX($H$117:$AQ$127,,MATCH($D206,$71:$71,0)-7),0),1)=VLOOKUP($D$116,$AD$9:$AN$20,8,FALSE),"","sed -i "&amp;IF($AK$192="MacOS","'' ","")&amp;"'s#"&amp;$D$116&amp;"="""&amp;INDEX($E$117:$G$127,MATCH("●",INDEX($H$117:$AQ$127,,MATCH($D206,$71:$71,0)-7),0),1)&amp;""""&amp;"#"&amp;$D$116&amp;"="&amp;""""&amp;VLOOKUP($D$116,$AD$9:$AN$20,8,FALSE)&amp;""""&amp;"#g'"&amp;"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6" s="5" t="str">
        <f>IF(VLOOKUP($D$134,$AD$9:$AN$20,8,FALSE)=INDEX($E$135:$G$139,MATCH("●",INDEX($H$135:$AQ$139,,MATCH($D206,$71:$71,0)-7),0),1),"","sed -i "&amp;IF($AK$192="MacOS","'' ","")&amp;"'s#"&amp;$D$134&amp;"="""&amp;VLOOKUP($D$134,$AD$9:$AN$20,8,FALSE)&amp;""""&amp;"#"&amp;$D$134&amp;"="&amp;""""&amp;INDEX($E$135:$G$139,MATCH("●",INDEX($H$135:$AQ$139,,MATCH($D206,$71:$71,0)-7),0),1)&amp;""""&amp;"#g'"&amp;" ${CONFIG_DIR}db_data_config.txt; export "&amp;$D$134&amp;"="&amp;""""&amp;INDEX($E$135:$G$139,MATCH("●",INDEX($H$135:$AQ$139,,MATCH($D206,$71:$71,0)-7),0),1)&amp;""";")</f>
        <v/>
      </c>
      <c r="BE206" s="5" t="str">
        <f>IF(INDEX($E$135:$G$139,MATCH("●",INDEX($H$135:$AQ$139,,MATCH($D206,$71:$71,0)-7),0),1)=VLOOKUP($D$134,$AD$9:$AN$20,8,FALSE),"","sed -i "&amp;IF($AK$192="MacOS","'' ","")&amp;"'s#"&amp;$D$134&amp;"="""&amp;INDEX($E$135:$G$139,MATCH("●",INDEX($H$135:$AQ$139,,MATCH($D206,$71:$71,0)-7),0),1)&amp;""""&amp;"#"&amp;$D$134&amp;"="&amp;""""&amp;VLOOKUP($D$134,$AD$9:$AN$20,8,FALSE)&amp;""""&amp;"#g'"&amp;"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06" s="5" t="str">
        <f>IF(VLOOKUP($D$140,$AD$9:$AN$20,8,FALSE)=INDEX($E$141:$G$144,MATCH("●",INDEX($H$141:$AQ$144,,MATCH($D206,$71:$71,0)-7),0),1),"","sed -i "&amp;IF($AK$192="MacOS","'' ","")&amp;"'s#"&amp;$D$140&amp;"="""&amp;VLOOKUP($D$140,$AD$9:$AN$20,8,FALSE)&amp;""""&amp;"#"&amp;$D$140&amp;"="&amp;""""&amp;INDEX($E$141:$G$144,MATCH("●",INDEX($H$141:$AQ$144,,MATCH($D206,$71:$71,0)-7),0),1)&amp;""""&amp;"#g'"&amp;" ${CONFIG_DIR}db_data_config.txt; export "&amp;$D$140&amp;"="&amp;""""&amp;INDEX($E$141:$G$144,MATCH("●",INDEX($H$141:$AQ$144,,MATCH($D206,$71:$71,0)-7),0),1)&amp;""";")</f>
        <v/>
      </c>
      <c r="BG206" s="5" t="str">
        <f>IF(INDEX($E$141:$G$144,MATCH("●",INDEX($H$141:$AQ$144,,MATCH($D206,$71:$71,0)-7),0),1)=VLOOKUP($D$140,$AD$9:$AN$20,8,FALSE),"","sed -i "&amp;IF($AK$192="MacOS","'' ","")&amp;"'s#"&amp;$D$140&amp;"="""&amp;INDEX($E$141:$G$144,MATCH("●",INDEX($H$141:$AQ$144,,MATCH($D206,$71:$71,0)-7),0),1)&amp;""""&amp;"#"&amp;$D$140&amp;"="&amp;""""&amp;VLOOKUP($D$140,$AD$9:$AN$20,8,FALSE)&amp;""""&amp;"#g'"&amp;"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6" s="5" t="str">
        <f>IF(VLOOKUP($D$145,$AD$9:$AN$20,8,FALSE)=INDEX($E$146:$G$148,MATCH("●",INDEX($H$146:$AQ$148,,MATCH($D206,$71:$71,0)-7),0),1),"","sed -i "&amp;IF($AK$192="MacOS","'' ","")&amp;"'s#"&amp;$D$145&amp;"="""&amp;VLOOKUP($D$145,$AD$9:$AN$20,8,FALSE)&amp;""""&amp;"#"&amp;$D$145&amp;"="&amp;""""&amp;INDEX($E$146:$G$148,MATCH("●",INDEX($H$146:$AQ$148,,MATCH($D206,$71:$71,0)-7),0),1)&amp;""""&amp;"#g'"&amp;" ${CONFIG_DIR}db_data_config.txt; export "&amp;$D$145&amp;"="&amp;""""&amp;INDEX($E$146:$G$148,MATCH("●",INDEX($H$146:$AQ$148,,MATCH($D206,$71:$71,0)-7),0),1)&amp;""";")</f>
        <v/>
      </c>
      <c r="BI206" s="5" t="str">
        <f>IF(INDEX($E$146:$G$148,MATCH("●",INDEX($H$146:$AQ$148,,MATCH($D206,$71:$71,0)-7),0),1)=VLOOKUP($D$145,$AD$9:$AN$20,8,FALSE),"","sed -i "&amp;IF($AK$192="MacOS","'' ","")&amp;"'s#"&amp;$D$145&amp;"="""&amp;INDEX($E$146:$G$148,MATCH("●",INDEX($H$146:$AQ$148,,MATCH($D206,$71:$71,0)-7),0),1)&amp;""""&amp;"#"&amp;$D$145&amp;"="&amp;""""&amp;VLOOKUP($D$145,$AD$9:$AN$20,8,FALSE)&amp;""""&amp;"#g'"&amp;"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6" s="5" t="str">
        <f>IF(VLOOKUP($D$149,$AD$9:$AN$20,8,FALSE)=INDEX($E$150:$G$152,MATCH("●",INDEX($H$150:$AQ$152,,MATCH($D206,$71:$71,0)-7),0),1),"","sed -i "&amp;IF($AK$192="MacOS","'' ","")&amp;"'s#"&amp;$D$149&amp;"="""&amp;VLOOKUP($D$149,$AD$9:$AN$20,8,FALSE)&amp;""""&amp;"#"&amp;$D$149&amp;"="&amp;""""&amp;INDEX($E$150:$G$152,MATCH("●",INDEX($H$150:$AQ$152,,MATCH($D206,$71:$71,0)-7),0),1)&amp;""""&amp;"#g'"&amp;" ${CONFIG_DIR}db_data_config.txt; export "&amp;$D$149&amp;"="&amp;""""&amp;INDEX($E$150:$G$152,MATCH("●",INDEX($H$150:$AQ$152,,MATCH($D206,$71:$71,0)-7),0),1)&amp;""";")</f>
        <v/>
      </c>
      <c r="BK206" s="5" t="str">
        <f>IF(INDEX($E$150:$G$152,MATCH("●",INDEX($H$150:$AQ$152,,MATCH($D206,$71:$71,0)-7),0),1)=VLOOKUP($D$149,$AD$9:$AN$20,8,FALSE),"","sed -i "&amp;IF($AK$192="MacOS","'' ","")&amp;"'s#"&amp;$D$149&amp;"="""&amp;INDEX($E$150:$G$152,MATCH("●",INDEX($H$150:$AQ$152,,MATCH($D206,$71:$71,0)-7),0),1)&amp;""""&amp;"#"&amp;$D$149&amp;"="&amp;""""&amp;VLOOKUP($D$149,$AD$9:$AN$20,8,FALSE)&amp;""""&amp;"#g'"&amp;"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6" s="5" t="str">
        <f>IF(VLOOKUP($D$153,$AD$9:$AN$20,8,FALSE)=INDEX($E$154:$G$156,MATCH("●",INDEX($H$154:$AQ$156,,MATCH($D206,$71:$71,0)-7),0),1),"","sed -i "&amp;IF($AK$192="MacOS","'' ","")&amp;"'s#"&amp;$D$153&amp;"="""&amp;VLOOKUP($D$153,$AD$9:$AN$20,8,FALSE)&amp;""""&amp;"#"&amp;$D$153&amp;"="&amp;""""&amp;INDEX($E$154:$G$156,MATCH("●",INDEX($H$154:$AQ$156,,MATCH($D206,$71:$71,0)-7),0),1)&amp;""""&amp;"#g'"&amp;" ${CONFIG_DIR}db_data_config.txt; export "&amp;$D$153&amp;"="&amp;""""&amp;INDEX($E$154:$G$156,MATCH("●",INDEX($H$154:$AQ$156,,MATCH($D206,$71:$71,0)-7),0),1)&amp;""";")</f>
        <v/>
      </c>
      <c r="BM206" s="5" t="str">
        <f>IF(INDEX($E$154:$G$156,MATCH("●",INDEX($H$154:$AQ$156,,MATCH($D206,$71:$71,0)-7),0),1)=VLOOKUP($D$153,$AD$9:$AN$20,8,FALSE),"","sed -i "&amp;IF($AK$192="MacOS","'' ","")&amp;"'s#"&amp;$D$153&amp;"="""&amp;INDEX($E$154:$G$156,MATCH("●",INDEX($H$154:$AQ$156,,MATCH($D206,$71:$71,0)-7),0),1)&amp;""""&amp;"#"&amp;$D$153&amp;"="&amp;""""&amp;VLOOKUP($D$153,$AD$9:$AN$20,8,FALSE)&amp;""""&amp;"#g'"&amp;"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6" s="5" t="str">
        <f>IF(VLOOKUP($D$157,$AD$9:$AN$20,8,FALSE)=INDEX($E$158:$G$161,MATCH("●",INDEX($H$158:$AQ$161,,MATCH($D206,$71:$71,0)-7),0),1),"","sed -i "&amp;IF($AK$192="MacOS","'' ","")&amp;"'s#"&amp;$D$157&amp;"="""&amp;VLOOKUP($D$157,$AD$9:$AN$20,8,FALSE)&amp;""""&amp;"#"&amp;$D$157&amp;"="&amp;""""&amp;INDEX($E$158:$G$161,MATCH("●",INDEX($H$158:$AQ$161,,MATCH($D206,$71:$71,0)-7),0),1)&amp;""""&amp;"#g'"&amp;" ${CONFIG_DIR}db_data_config.txt; export "&amp;$D$157&amp;"="&amp;""""&amp;INDEX($E$158:$G$161,MATCH("●",INDEX($H$158:$AQ$161,,MATCH($D206,$71:$71,0)-7),0),1)&amp;""";")</f>
        <v/>
      </c>
      <c r="BO206" s="5" t="str">
        <f>IF(INDEX($E$158:$G$161,MATCH("●",INDEX($H$158:$AQ$161,,MATCH($D206,$71:$71,0)-7),0),1)=VLOOKUP($D$157,$AD$9:$AN$20,8,FALSE),"","sed -i "&amp;IF($AK$192="MacOS","'' ","")&amp;"'s#"&amp;$D$157&amp;"="""&amp;INDEX($E$158:$G$161,MATCH("●",INDEX($H$158:$AQ$161,,MATCH($D206,$71:$71,0)-7),0),1)&amp;""""&amp;"#"&amp;$D$157&amp;"="&amp;""""&amp;VLOOKUP($D$157,$AD$9:$AN$20,8,FALSE)&amp;""""&amp;"#g'"&amp;"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6" s="5" t="str">
        <f>IF(VLOOKUP($D$162,$AD$9:$AN$20,8,FALSE)=INDEX($E$163:$G$169,MATCH("●",INDEX($H$163:$AQ$169,,MATCH($D206,$71:$71,0)-7),0),1),"","sed -i "&amp;IF($AK$192="MacOS","'' ","")&amp;"'s#"&amp;$D$162&amp;"="""&amp;VLOOKUP($D$162,$AD$9:$AN$20,8,FALSE)&amp;""""&amp;"#"&amp;$D$162&amp;"="&amp;""""&amp;INDEX($E$163:$G$169,MATCH("●",INDEX($H$163:$AQ$169,,MATCH($D206,$71:$71,0)-7),0),1)&amp;""""&amp;"#g'"&amp;" ${CONFIG_DIR}db_data_config.txt; export "&amp;$D$162&amp;"="&amp;""""&amp;INDEX($E$163:$G$169,MATCH("●",INDEX($H$163:$AQ$169,,MATCH($D206,$71:$71,0)-7),0),1)&amp;""";")</f>
        <v/>
      </c>
      <c r="BQ206" s="5" t="str">
        <f>IF(INDEX($E$163:$G$169,MATCH("●",INDEX($H$163:$AQ$169,,MATCH($D206,$71:$71,0)-7),0),1)=VLOOKUP($D$162,$AD$9:$AN$20,8,FALSE),"","sed -i "&amp;IF($AK$192="MacOS","'' ","")&amp;"'s#"&amp;$D$162&amp;"="""&amp;INDEX($E$163:$G$169,MATCH("●",INDEX($H$163:$AQ$169,,MATCH($D206,$71:$71,0)-7),0),1)&amp;""""&amp;"#"&amp;$D$162&amp;"="&amp;""""&amp;VLOOKUP($D$162,$AD$9:$AN$20,8,FALSE)&amp;""""&amp;"#g'"&amp;"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6" s="5" t="s">
        <v>868</v>
      </c>
    </row>
    <row r="207" spans="4:70" ht="18" customHeight="1">
      <c r="D207" s="166">
        <f t="shared" si="3"/>
        <v>48</v>
      </c>
      <c r="E207" s="167"/>
      <c r="F207" s="167"/>
      <c r="G207" s="168"/>
      <c r="H207" s="46" t="str">
        <f t="shared" ca="1" si="1"/>
        <v>clear; sed -i '' 's#COLUMN_DATA_TYPE="string"#COLUMN_DATA_TYPE="byte"#g' ${CONFIG_DIR}db_data_config.txt; export COLUMN_DATA_TYPE="byte";sed -i '' 's#COLUMN_DATA_LENGTH="7"#COLUMN_DATA_LENGTH="38.7"#g' ${CONFIG_DIR}db_data_config.txt; export COLUMN_DATA_LENGTH="38.7";sh ./script/db_check_data_validate_config.sh; sed -i '' 's#COLUMN_DATA_TYPE="byte"#COLUMN_DATA_TYPE="string"#g' ${CONFIG_DIR}db_data_config.txt; export COLUMN_DATA_TYPE="string";sed -i '' 's#COLUMN_DATA_LENGTH="38.7"#COLUMN_DATA_LENGTH="7"#g'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868</v>
      </c>
      <c r="T207" s="47" t="str">
        <f ca="1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's#COLUMN_DATA_LENGTH="7"#COLUMN_DATA_LENGTH="38.7"#g' ${CONFIG_DIR}db_data_config.txt; export COLUMN_DATA_LENGTH="38.7";sh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SUBSTITUTE(INDEX($H$171:$AQ$171, , MATCH($D207, $71:$71, 0)-7),"-","")</f>
        <v>正常</v>
      </c>
      <c r="AF207" s="117"/>
      <c r="AG207" s="118"/>
      <c r="AH207" s="171" t="s">
        <v>928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SUBSTITUTE(TEXT(INDEX($H$174:$AQ$174,1,$D207-36),"000000"),"-","")</f>
        <v>220001</v>
      </c>
      <c r="AV207" s="5" t="str">
        <f>IF(VLOOKUP($D$76,$AD$9:$AN$20,8,FALSE)=INDEX($E$77:$G$81,MATCH("●",INDEX($H$77:$AQ$81,,MATCH($D207,$71:$71,0)-7),0),1),"","sed -i "&amp;IF($AK$192="MacOS","''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"&amp;IF($AK$192="MacOS","''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"&amp;IF($AK$192="MacOS","''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>sed -i '' 's#COLUMN_DATA_TYPE="string"#COLUMN_DATA_TYPE="byte"#g' ${CONFIG_DIR}db_data_config.txt; export COLUMN_DATA_TYPE="byte";</v>
      </c>
      <c r="AY207" s="5" t="str">
        <f>IF(INDEX($E$83:$G$94,MATCH("●",INDEX($H$83:$AQ$94,,MATCH($D207,$71:$71,0)-7),0),1)=VLOOKUP($D$82,$AD$9:$AN$20,8,FALSE),"","sed -i "&amp;IF($AK$192="MacOS","''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7" s="5" t="str">
        <f>IF(VLOOKUP($D$95,$AD$9:$AN$20,8,FALSE)=INDEX($E$96:$G$115,MATCH("●",INDEX($H$96:$AQ$115,,MATCH($D207,$71:$71,0)-7),0),1),"","sed -i "&amp;IF($AK$192="MacOS","'' ","")&amp;"'s#"&amp;$D$95&amp;"="""&amp;VLOOKUP($D$95,$AD$9:$AN$20,8,FALSE)&amp;""""&amp;"#"&amp;$D$95&amp;"="&amp;""""&amp;INDEX($E$96:$G$115,MATCH("●",INDEX($H$96:$AQ$115,,MATCH($D207,$71:$71,0)-7),0),1)&amp;""""&amp;"#g'"&amp;" ${CONFIG_DIR}db_data_config.txt; export "&amp;$D$95&amp;"="&amp;""""&amp;INDEX($E$96:$G$115,MATCH("●",INDEX($H$96:$AQ$115,,MATCH($D207,$71:$71,0)-7),0),1)&amp;""";")</f>
        <v>sed -i '' 's#COLUMN_DATA_LENGTH="7"#COLUMN_DATA_LENGTH="38.7"#g' ${CONFIG_DIR}db_data_config.txt; export COLUMN_DATA_LENGTH="38.7";</v>
      </c>
      <c r="BA207" s="5" t="str">
        <f>IF(INDEX($E$96:$G$115,MATCH("●",INDEX($H$96:$AQ$115,,MATCH($D207,$71:$71,0)-7),0),1)=VLOOKUP($D$95,$AD$9:$AN$20,8,FALSE),"","sed -i "&amp;IF($AK$192="MacOS","'' ","")&amp;"'s#"&amp;$D$95&amp;"="""&amp;INDEX($E$96:$G$115,MATCH("●",INDEX($H$96:$AQ$115,,MATCH($D207,$71:$71,0)-7),0),1)&amp;""""&amp;"#"&amp;$D$95&amp;"="&amp;""""&amp;VLOOKUP($D$95,$AD$9:$AN$20,8,FALSE)&amp;""""&amp;"#g'"&amp;"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's#COLUMN_DATA_LENGTH="38.7"#COLUMN_DATA_LENGTH="7"#g' ${CONFIG_DIR}db_data_config.txt; export COLUMN_DATA_LENGTH="7";</v>
      </c>
      <c r="BB207" s="5" t="str">
        <f>IF(VLOOKUP($D$116,$AD$9:$AN$20,8,FALSE)=INDEX($E$117:$G$127,MATCH("●",INDEX($H$117:$AQ$127,,MATCH($D207,$71:$71,0)-7),0),1),"","sed -i "&amp;IF($AK$192="MacOS","'' ","")&amp;"'s#"&amp;$D$116&amp;"="""&amp;VLOOKUP($D$116,$AD$9:$AN$20,8,FALSE)&amp;""""&amp;"#"&amp;$D$116&amp;"="&amp;""""&amp;INDEX($E$117:$G$127,MATCH("●",INDEX($H$117:$AQ$127,,MATCH($D207,$71:$71,0)-7),0),1)&amp;""""&amp;"#g'"&amp;" ${CONFIG_DIR}db_data_config.txt; export "&amp;$D$116&amp;"="&amp;""""&amp;INDEX($E$117:$G$127,MATCH("●",INDEX($H$117:$AQ$127,,MATCH($D207,$71:$71,0)-7),0),1)&amp;""";")</f>
        <v/>
      </c>
      <c r="BC207" s="5" t="str">
        <f>IF(INDEX($E$117:$G$127,MATCH("●",INDEX($H$117:$AQ$127,,MATCH($D207,$71:$71,0)-7),0),1)=VLOOKUP($D$116,$AD$9:$AN$20,8,FALSE),"","sed -i "&amp;IF($AK$192="MacOS","'' ","")&amp;"'s#"&amp;$D$116&amp;"="""&amp;INDEX($E$117:$G$127,MATCH("●",INDEX($H$117:$AQ$127,,MATCH($D207,$71:$71,0)-7),0),1)&amp;""""&amp;"#"&amp;$D$116&amp;"="&amp;""""&amp;VLOOKUP($D$116,$AD$9:$AN$20,8,FALSE)&amp;""""&amp;"#g'"&amp;"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7" s="5" t="str">
        <f>IF(VLOOKUP($D$134,$AD$9:$AN$20,8,FALSE)=INDEX($E$135:$G$139,MATCH("●",INDEX($H$135:$AQ$139,,MATCH($D207,$71:$71,0)-7),0),1),"","sed -i "&amp;IF($AK$192="MacOS","'' ","")&amp;"'s#"&amp;$D$134&amp;"="""&amp;VLOOKUP($D$134,$AD$9:$AN$20,8,FALSE)&amp;""""&amp;"#"&amp;$D$134&amp;"="&amp;""""&amp;INDEX($E$135:$G$139,MATCH("●",INDEX($H$135:$AQ$139,,MATCH($D207,$71:$71,0)-7),0),1)&amp;""""&amp;"#g'"&amp;" ${CONFIG_DIR}db_data_config.txt; export "&amp;$D$134&amp;"="&amp;""""&amp;INDEX($E$135:$G$139,MATCH("●",INDEX($H$135:$AQ$139,,MATCH($D207,$71:$71,0)-7),0),1)&amp;""";")</f>
        <v/>
      </c>
      <c r="BE207" s="5" t="str">
        <f>IF(INDEX($E$135:$G$139,MATCH("●",INDEX($H$135:$AQ$139,,MATCH($D207,$71:$71,0)-7),0),1)=VLOOKUP($D$134,$AD$9:$AN$20,8,FALSE),"","sed -i "&amp;IF($AK$192="MacOS","'' ","")&amp;"'s#"&amp;$D$134&amp;"="""&amp;INDEX($E$135:$G$139,MATCH("●",INDEX($H$135:$AQ$139,,MATCH($D207,$71:$71,0)-7),0),1)&amp;""""&amp;"#"&amp;$D$134&amp;"="&amp;""""&amp;VLOOKUP($D$134,$AD$9:$AN$20,8,FALSE)&amp;""""&amp;"#g'"&amp;"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07" s="5" t="str">
        <f>IF(VLOOKUP($D$140,$AD$9:$AN$20,8,FALSE)=INDEX($E$141:$G$144,MATCH("●",INDEX($H$141:$AQ$144,,MATCH($D207,$71:$71,0)-7),0),1),"","sed -i "&amp;IF($AK$192="MacOS","'' ","")&amp;"'s#"&amp;$D$140&amp;"="""&amp;VLOOKUP($D$140,$AD$9:$AN$20,8,FALSE)&amp;""""&amp;"#"&amp;$D$140&amp;"="&amp;""""&amp;INDEX($E$141:$G$144,MATCH("●",INDEX($H$141:$AQ$144,,MATCH($D207,$71:$71,0)-7),0),1)&amp;""""&amp;"#g'"&amp;" ${CONFIG_DIR}db_data_config.txt; export "&amp;$D$140&amp;"="&amp;""""&amp;INDEX($E$141:$G$144,MATCH("●",INDEX($H$141:$AQ$144,,MATCH($D207,$71:$71,0)-7),0),1)&amp;""";")</f>
        <v/>
      </c>
      <c r="BG207" s="5" t="str">
        <f>IF(INDEX($E$141:$G$144,MATCH("●",INDEX($H$141:$AQ$144,,MATCH($D207,$71:$71,0)-7),0),1)=VLOOKUP($D$140,$AD$9:$AN$20,8,FALSE),"","sed -i "&amp;IF($AK$192="MacOS","'' ","")&amp;"'s#"&amp;$D$140&amp;"="""&amp;INDEX($E$141:$G$144,MATCH("●",INDEX($H$141:$AQ$144,,MATCH($D207,$71:$71,0)-7),0),1)&amp;""""&amp;"#"&amp;$D$140&amp;"="&amp;""""&amp;VLOOKUP($D$140,$AD$9:$AN$20,8,FALSE)&amp;""""&amp;"#g'"&amp;"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7" s="5" t="str">
        <f>IF(VLOOKUP($D$145,$AD$9:$AN$20,8,FALSE)=INDEX($E$146:$G$148,MATCH("●",INDEX($H$146:$AQ$148,,MATCH($D207,$71:$71,0)-7),0),1),"","sed -i "&amp;IF($AK$192="MacOS","'' ","")&amp;"'s#"&amp;$D$145&amp;"="""&amp;VLOOKUP($D$145,$AD$9:$AN$20,8,FALSE)&amp;""""&amp;"#"&amp;$D$145&amp;"="&amp;""""&amp;INDEX($E$146:$G$148,MATCH("●",INDEX($H$146:$AQ$148,,MATCH($D207,$71:$71,0)-7),0),1)&amp;""""&amp;"#g'"&amp;" ${CONFIG_DIR}db_data_config.txt; export "&amp;$D$145&amp;"="&amp;""""&amp;INDEX($E$146:$G$148,MATCH("●",INDEX($H$146:$AQ$148,,MATCH($D207,$71:$71,0)-7),0),1)&amp;""";")</f>
        <v/>
      </c>
      <c r="BI207" s="5" t="str">
        <f>IF(INDEX($E$146:$G$148,MATCH("●",INDEX($H$146:$AQ$148,,MATCH($D207,$71:$71,0)-7),0),1)=VLOOKUP($D$145,$AD$9:$AN$20,8,FALSE),"","sed -i "&amp;IF($AK$192="MacOS","'' ","")&amp;"'s#"&amp;$D$145&amp;"="""&amp;INDEX($E$146:$G$148,MATCH("●",INDEX($H$146:$AQ$148,,MATCH($D207,$71:$71,0)-7),0),1)&amp;""""&amp;"#"&amp;$D$145&amp;"="&amp;""""&amp;VLOOKUP($D$145,$AD$9:$AN$20,8,FALSE)&amp;""""&amp;"#g'"&amp;"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7" s="5" t="str">
        <f>IF(VLOOKUP($D$149,$AD$9:$AN$20,8,FALSE)=INDEX($E$150:$G$152,MATCH("●",INDEX($H$150:$AQ$152,,MATCH($D207,$71:$71,0)-7),0),1),"","sed -i "&amp;IF($AK$192="MacOS","'' ","")&amp;"'s#"&amp;$D$149&amp;"="""&amp;VLOOKUP($D$149,$AD$9:$AN$20,8,FALSE)&amp;""""&amp;"#"&amp;$D$149&amp;"="&amp;""""&amp;INDEX($E$150:$G$152,MATCH("●",INDEX($H$150:$AQ$152,,MATCH($D207,$71:$71,0)-7),0),1)&amp;""""&amp;"#g'"&amp;" ${CONFIG_DIR}db_data_config.txt; export "&amp;$D$149&amp;"="&amp;""""&amp;INDEX($E$150:$G$152,MATCH("●",INDEX($H$150:$AQ$152,,MATCH($D207,$71:$71,0)-7),0),1)&amp;""";")</f>
        <v/>
      </c>
      <c r="BK207" s="5" t="str">
        <f>IF(INDEX($E$150:$G$152,MATCH("●",INDEX($H$150:$AQ$152,,MATCH($D207,$71:$71,0)-7),0),1)=VLOOKUP($D$149,$AD$9:$AN$20,8,FALSE),"","sed -i "&amp;IF($AK$192="MacOS","'' ","")&amp;"'s#"&amp;$D$149&amp;"="""&amp;INDEX($E$150:$G$152,MATCH("●",INDEX($H$150:$AQ$152,,MATCH($D207,$71:$71,0)-7),0),1)&amp;""""&amp;"#"&amp;$D$149&amp;"="&amp;""""&amp;VLOOKUP($D$149,$AD$9:$AN$20,8,FALSE)&amp;""""&amp;"#g'"&amp;"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7" s="5" t="str">
        <f>IF(VLOOKUP($D$153,$AD$9:$AN$20,8,FALSE)=INDEX($E$154:$G$156,MATCH("●",INDEX($H$154:$AQ$156,,MATCH($D207,$71:$71,0)-7),0),1),"","sed -i "&amp;IF($AK$192="MacOS","'' ","")&amp;"'s#"&amp;$D$153&amp;"="""&amp;VLOOKUP($D$153,$AD$9:$AN$20,8,FALSE)&amp;""""&amp;"#"&amp;$D$153&amp;"="&amp;""""&amp;INDEX($E$154:$G$156,MATCH("●",INDEX($H$154:$AQ$156,,MATCH($D207,$71:$71,0)-7),0),1)&amp;""""&amp;"#g'"&amp;" ${CONFIG_DIR}db_data_config.txt; export "&amp;$D$153&amp;"="&amp;""""&amp;INDEX($E$154:$G$156,MATCH("●",INDEX($H$154:$AQ$156,,MATCH($D207,$71:$71,0)-7),0),1)&amp;""";")</f>
        <v/>
      </c>
      <c r="BM207" s="5" t="str">
        <f>IF(INDEX($E$154:$G$156,MATCH("●",INDEX($H$154:$AQ$156,,MATCH($D207,$71:$71,0)-7),0),1)=VLOOKUP($D$153,$AD$9:$AN$20,8,FALSE),"","sed -i "&amp;IF($AK$192="MacOS","'' ","")&amp;"'s#"&amp;$D$153&amp;"="""&amp;INDEX($E$154:$G$156,MATCH("●",INDEX($H$154:$AQ$156,,MATCH($D207,$71:$71,0)-7),0),1)&amp;""""&amp;"#"&amp;$D$153&amp;"="&amp;""""&amp;VLOOKUP($D$153,$AD$9:$AN$20,8,FALSE)&amp;""""&amp;"#g'"&amp;"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7" s="5" t="str">
        <f>IF(VLOOKUP($D$157,$AD$9:$AN$20,8,FALSE)=INDEX($E$158:$G$161,MATCH("●",INDEX($H$158:$AQ$161,,MATCH($D207,$71:$71,0)-7),0),1),"","sed -i "&amp;IF($AK$192="MacOS","'' ","")&amp;"'s#"&amp;$D$157&amp;"="""&amp;VLOOKUP($D$157,$AD$9:$AN$20,8,FALSE)&amp;""""&amp;"#"&amp;$D$157&amp;"="&amp;""""&amp;INDEX($E$158:$G$161,MATCH("●",INDEX($H$158:$AQ$161,,MATCH($D207,$71:$71,0)-7),0),1)&amp;""""&amp;"#g'"&amp;" ${CONFIG_DIR}db_data_config.txt; export "&amp;$D$157&amp;"="&amp;""""&amp;INDEX($E$158:$G$161,MATCH("●",INDEX($H$158:$AQ$161,,MATCH($D207,$71:$71,0)-7),0),1)&amp;""";")</f>
        <v/>
      </c>
      <c r="BO207" s="5" t="str">
        <f>IF(INDEX($E$158:$G$161,MATCH("●",INDEX($H$158:$AQ$161,,MATCH($D207,$71:$71,0)-7),0),1)=VLOOKUP($D$157,$AD$9:$AN$20,8,FALSE),"","sed -i "&amp;IF($AK$192="MacOS","'' ","")&amp;"'s#"&amp;$D$157&amp;"="""&amp;INDEX($E$158:$G$161,MATCH("●",INDEX($H$158:$AQ$161,,MATCH($D207,$71:$71,0)-7),0),1)&amp;""""&amp;"#"&amp;$D$157&amp;"="&amp;""""&amp;VLOOKUP($D$157,$AD$9:$AN$20,8,FALSE)&amp;""""&amp;"#g'"&amp;"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7" s="5" t="str">
        <f>IF(VLOOKUP($D$162,$AD$9:$AN$20,8,FALSE)=INDEX($E$163:$G$169,MATCH("●",INDEX($H$163:$AQ$169,,MATCH($D207,$71:$71,0)-7),0),1),"","sed -i "&amp;IF($AK$192="MacOS","'' ","")&amp;"'s#"&amp;$D$162&amp;"="""&amp;VLOOKUP($D$162,$AD$9:$AN$20,8,FALSE)&amp;""""&amp;"#"&amp;$D$162&amp;"="&amp;""""&amp;INDEX($E$163:$G$169,MATCH("●",INDEX($H$163:$AQ$169,,MATCH($D207,$71:$71,0)-7),0),1)&amp;""""&amp;"#g'"&amp;" ${CONFIG_DIR}db_data_config.txt; export "&amp;$D$162&amp;"="&amp;""""&amp;INDEX($E$163:$G$169,MATCH("●",INDEX($H$163:$AQ$169,,MATCH($D207,$71:$71,0)-7),0),1)&amp;""";")</f>
        <v/>
      </c>
      <c r="BQ207" s="5" t="str">
        <f>IF(INDEX($E$163:$G$169,MATCH("●",INDEX($H$163:$AQ$169,,MATCH($D207,$71:$71,0)-7),0),1)=VLOOKUP($D$162,$AD$9:$AN$20,8,FALSE),"","sed -i "&amp;IF($AK$192="MacOS","'' ","")&amp;"'s#"&amp;$D$162&amp;"="""&amp;INDEX($E$163:$G$169,MATCH("●",INDEX($H$163:$AQ$169,,MATCH($D207,$71:$71,0)-7),0),1)&amp;""""&amp;"#"&amp;$D$162&amp;"="&amp;""""&amp;VLOOKUP($D$162,$AD$9:$AN$20,8,FALSE)&amp;""""&amp;"#g'"&amp;"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7" s="5" t="s">
        <v>868</v>
      </c>
    </row>
    <row r="208" spans="4:70" ht="18" customHeight="1">
      <c r="D208" s="166">
        <f t="shared" si="3"/>
        <v>49</v>
      </c>
      <c r="E208" s="167"/>
      <c r="F208" s="167"/>
      <c r="G208" s="168"/>
      <c r="H208" s="46" t="str">
        <f t="shared" ca="1" si="1"/>
        <v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sed -i '' 's#COLUMN_DATA_TYPE="byte"#COLUMN_DATA_TYPE="string"#g' ${CONFIG_DIR}db_data_config.txt; export COLUMN_DATA_TYPE="string";sed -i '' 's#COLUMN_DATA_LENGTH="None"#COLUMN_DATA_LENGTH="7"#g' ${CONFIG_DIR}db_data_config.txt; export COLUMN_DATA_LENGTH="7";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868</v>
      </c>
      <c r="T208" s="47" t="str">
        <f ca="1">SUBSTITUTE("clear; "&amp;AV208&amp;AX208&amp;AZ208&amp;BB208&amp;BD208&amp;BF208&amp;BH208&amp;BJ208&amp;BL208&amp;BN208&amp;BP208&amp;"sh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SUBSTITUTE(INDEX($H$171:$AQ$171, , MATCH($D208, $71:$71, 0)-7),"-","")</f>
        <v>正常</v>
      </c>
      <c r="AF208" s="117"/>
      <c r="AG208" s="118"/>
      <c r="AH208" s="171" t="s">
        <v>926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SUBSTITUTE(TEXT(INDEX($H$174:$AQ$174,1,$D208-36),"000000"),"-","")</f>
        <v>220001</v>
      </c>
      <c r="AV208" s="5" t="str">
        <f>IF(VLOOKUP($D$76,$AD$9:$AN$20,8,FALSE)=INDEX($E$77:$G$81,MATCH("●",INDEX($H$77:$AQ$81,,MATCH($D208,$71:$71,0)-7),0),1),"","sed -i "&amp;IF($AK$192="MacOS","''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/>
      </c>
      <c r="AW208" s="5" t="str">
        <f>IF(INDEX($E$77:$G$81,MATCH("●",INDEX($H$77:$AQ$81,,MATCH($D208,$71:$71,0)-7),0),1)=VLOOKUP($D$76,$AD$9:$AN$20,8,FALSE),"","sed -i "&amp;IF($AK$192="MacOS","''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8" s="5" t="str">
        <f>IF(VLOOKUP($D$82,$AD$9:$AN$20,8,FALSE)=INDEX($E$83:$G$94,MATCH("●",INDEX($H$83:$AQ$94,,MATCH($D208,$71:$71,0)-7),0),1),"","sed -i "&amp;IF($AK$192="MacOS","''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>sed -i '' 's#COLUMN_DATA_TYPE="string"#COLUMN_DATA_TYPE="byte"#g' ${CONFIG_DIR}db_data_config.txt; export COLUMN_DATA_TYPE="byte";</v>
      </c>
      <c r="AY208" s="5" t="str">
        <f>IF(INDEX($E$83:$G$94,MATCH("●",INDEX($H$83:$AQ$94,,MATCH($D208,$71:$71,0)-7),0),1)=VLOOKUP($D$82,$AD$9:$AN$20,8,FALSE),"","sed -i "&amp;IF($AK$192="MacOS","''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208" s="5" t="str">
        <f>IF(VLOOKUP($D$95,$AD$9:$AN$20,8,FALSE)=INDEX($E$96:$G$115,MATCH("●",INDEX($H$96:$AQ$115,,MATCH($D208,$71:$71,0)-7),0),1),"","sed -i "&amp;IF($AK$192="MacOS","'' ","")&amp;"'s#"&amp;$D$95&amp;"="""&amp;VLOOKUP($D$95,$AD$9:$AN$20,8,FALSE)&amp;""""&amp;"#"&amp;$D$95&amp;"="&amp;""""&amp;INDEX($E$96:$G$115,MATCH("●",INDEX($H$96:$AQ$115,,MATCH($D208,$71:$71,0)-7),0),1)&amp;""""&amp;"#g'"&amp;" ${CONFIG_DIR}db_data_config.txt; export "&amp;$D$95&amp;"="&amp;""""&amp;INDEX($E$96:$G$115,MATCH("●",INDEX($H$96:$AQ$115,,MATCH($D208,$71:$71,0)-7),0),1)&amp;""";")</f>
        <v>sed -i '' 's#COLUMN_DATA_LENGTH="7"#COLUMN_DATA_LENGTH="None"#g' ${CONFIG_DIR}db_data_config.txt; export COLUMN_DATA_LENGTH="None";</v>
      </c>
      <c r="BA208" s="5" t="str">
        <f>IF(INDEX($E$96:$G$115,MATCH("●",INDEX($H$96:$AQ$115,,MATCH($D208,$71:$71,0)-7),0),1)=VLOOKUP($D$95,$AD$9:$AN$20,8,FALSE),"","sed -i "&amp;IF($AK$192="MacOS","'' ","")&amp;"'s#"&amp;$D$95&amp;"="""&amp;INDEX($E$96:$G$115,MATCH("●",INDEX($H$96:$AQ$115,,MATCH($D208,$71:$71,0)-7),0),1)&amp;""""&amp;"#"&amp;$D$95&amp;"="&amp;""""&amp;VLOOKUP($D$95,$AD$9:$AN$20,8,FALSE)&amp;""""&amp;"#g'"&amp;"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08" s="5" t="str">
        <f>IF(VLOOKUP($D$116,$AD$9:$AN$20,8,FALSE)=INDEX($E$117:$G$127,MATCH("●",INDEX($H$117:$AQ$127,,MATCH($D208,$71:$71,0)-7),0),1),"","sed -i "&amp;IF($AK$192="MacOS","'' ","")&amp;"'s#"&amp;$D$116&amp;"="""&amp;VLOOKUP($D$116,$AD$9:$AN$20,8,FALSE)&amp;""""&amp;"#"&amp;$D$116&amp;"="&amp;""""&amp;INDEX($E$117:$G$127,MATCH("●",INDEX($H$117:$AQ$127,,MATCH($D208,$71:$71,0)-7),0),1)&amp;""""&amp;"#g'"&amp;" ${CONFIG_DIR}db_data_config.txt; export "&amp;$D$116&amp;"="&amp;""""&amp;INDEX($E$117:$G$127,MATCH("●",INDEX($H$117:$AQ$127,,MATCH($D208,$71:$71,0)-7),0),1)&amp;""";")</f>
        <v/>
      </c>
      <c r="BC208" s="5" t="str">
        <f>IF(INDEX($E$117:$G$127,MATCH("●",INDEX($H$117:$AQ$127,,MATCH($D208,$71:$71,0)-7),0),1)=VLOOKUP($D$116,$AD$9:$AN$20,8,FALSE),"","sed -i "&amp;IF($AK$192="MacOS","'' ","")&amp;"'s#"&amp;$D$116&amp;"="""&amp;INDEX($E$117:$G$127,MATCH("●",INDEX($H$117:$AQ$127,,MATCH($D208,$71:$71,0)-7),0),1)&amp;""""&amp;"#"&amp;$D$116&amp;"="&amp;""""&amp;VLOOKUP($D$116,$AD$9:$AN$20,8,FALSE)&amp;""""&amp;"#g'"&amp;"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8" s="5" t="str">
        <f>IF(VLOOKUP($D$134,$AD$9:$AN$20,8,FALSE)=INDEX($E$135:$G$139,MATCH("●",INDEX($H$135:$AQ$139,,MATCH($D208,$71:$71,0)-7),0),1),"","sed -i "&amp;IF($AK$192="MacOS","'' ","")&amp;"'s#"&amp;$D$134&amp;"="""&amp;VLOOKUP($D$134,$AD$9:$AN$20,8,FALSE)&amp;""""&amp;"#"&amp;$D$134&amp;"="&amp;""""&amp;INDEX($E$135:$G$139,MATCH("●",INDEX($H$135:$AQ$139,,MATCH($D208,$71:$71,0)-7),0),1)&amp;""""&amp;"#g'"&amp;" ${CONFIG_DIR}db_data_config.txt; export "&amp;$D$134&amp;"="&amp;""""&amp;INDEX($E$135:$G$139,MATCH("●",INDEX($H$135:$AQ$139,,MATCH($D208,$71:$71,0)-7),0),1)&amp;""";")</f>
        <v/>
      </c>
      <c r="BE208" s="5" t="str">
        <f>IF(INDEX($E$135:$G$139,MATCH("●",INDEX($H$135:$AQ$139,,MATCH($D208,$71:$71,0)-7),0),1)=VLOOKUP($D$134,$AD$9:$AN$20,8,FALSE),"","sed -i "&amp;IF($AK$192="MacOS","'' ","")&amp;"'s#"&amp;$D$134&amp;"="""&amp;INDEX($E$135:$G$139,MATCH("●",INDEX($H$135:$AQ$139,,MATCH($D208,$71:$71,0)-7),0),1)&amp;""""&amp;"#"&amp;$D$134&amp;"="&amp;""""&amp;VLOOKUP($D$134,$AD$9:$AN$20,8,FALSE)&amp;""""&amp;"#g'"&amp;"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08" s="5" t="str">
        <f>IF(VLOOKUP($D$140,$AD$9:$AN$20,8,FALSE)=INDEX($E$141:$G$144,MATCH("●",INDEX($H$141:$AQ$144,,MATCH($D208,$71:$71,0)-7),0),1),"","sed -i "&amp;IF($AK$192="MacOS","'' ","")&amp;"'s#"&amp;$D$140&amp;"="""&amp;VLOOKUP($D$140,$AD$9:$AN$20,8,FALSE)&amp;""""&amp;"#"&amp;$D$140&amp;"="&amp;""""&amp;INDEX($E$141:$G$144,MATCH("●",INDEX($H$141:$AQ$144,,MATCH($D208,$71:$71,0)-7),0),1)&amp;""""&amp;"#g'"&amp;" ${CONFIG_DIR}db_data_config.txt; export "&amp;$D$140&amp;"="&amp;""""&amp;INDEX($E$141:$G$144,MATCH("●",INDEX($H$141:$AQ$144,,MATCH($D208,$71:$71,0)-7),0),1)&amp;""";")</f>
        <v/>
      </c>
      <c r="BG208" s="5" t="str">
        <f>IF(INDEX($E$141:$G$144,MATCH("●",INDEX($H$141:$AQ$144,,MATCH($D208,$71:$71,0)-7),0),1)=VLOOKUP($D$140,$AD$9:$AN$20,8,FALSE),"","sed -i "&amp;IF($AK$192="MacOS","'' ","")&amp;"'s#"&amp;$D$140&amp;"="""&amp;INDEX($E$141:$G$144,MATCH("●",INDEX($H$141:$AQ$144,,MATCH($D208,$71:$71,0)-7),0),1)&amp;""""&amp;"#"&amp;$D$140&amp;"="&amp;""""&amp;VLOOKUP($D$140,$AD$9:$AN$20,8,FALSE)&amp;""""&amp;"#g'"&amp;"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8" s="5" t="str">
        <f>IF(VLOOKUP($D$145,$AD$9:$AN$20,8,FALSE)=INDEX($E$146:$G$148,MATCH("●",INDEX($H$146:$AQ$148,,MATCH($D208,$71:$71,0)-7),0),1),"","sed -i "&amp;IF($AK$192="MacOS","'' ","")&amp;"'s#"&amp;$D$145&amp;"="""&amp;VLOOKUP($D$145,$AD$9:$AN$20,8,FALSE)&amp;""""&amp;"#"&amp;$D$145&amp;"="&amp;""""&amp;INDEX($E$146:$G$148,MATCH("●",INDEX($H$146:$AQ$148,,MATCH($D208,$71:$71,0)-7),0),1)&amp;""""&amp;"#g'"&amp;" ${CONFIG_DIR}db_data_config.txt; export "&amp;$D$145&amp;"="&amp;""""&amp;INDEX($E$146:$G$148,MATCH("●",INDEX($H$146:$AQ$148,,MATCH($D208,$71:$71,0)-7),0),1)&amp;""";")</f>
        <v/>
      </c>
      <c r="BI208" s="5" t="str">
        <f>IF(INDEX($E$146:$G$148,MATCH("●",INDEX($H$146:$AQ$148,,MATCH($D208,$71:$71,0)-7),0),1)=VLOOKUP($D$145,$AD$9:$AN$20,8,FALSE),"","sed -i "&amp;IF($AK$192="MacOS","'' ","")&amp;"'s#"&amp;$D$145&amp;"="""&amp;INDEX($E$146:$G$148,MATCH("●",INDEX($H$146:$AQ$148,,MATCH($D208,$71:$71,0)-7),0),1)&amp;""""&amp;"#"&amp;$D$145&amp;"="&amp;""""&amp;VLOOKUP($D$145,$AD$9:$AN$20,8,FALSE)&amp;""""&amp;"#g'"&amp;"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8" s="5" t="str">
        <f>IF(VLOOKUP($D$149,$AD$9:$AN$20,8,FALSE)=INDEX($E$150:$G$152,MATCH("●",INDEX($H$150:$AQ$152,,MATCH($D208,$71:$71,0)-7),0),1),"","sed -i "&amp;IF($AK$192="MacOS","'' ","")&amp;"'s#"&amp;$D$149&amp;"="""&amp;VLOOKUP($D$149,$AD$9:$AN$20,8,FALSE)&amp;""""&amp;"#"&amp;$D$149&amp;"="&amp;""""&amp;INDEX($E$150:$G$152,MATCH("●",INDEX($H$150:$AQ$152,,MATCH($D208,$71:$71,0)-7),0),1)&amp;""""&amp;"#g'"&amp;" ${CONFIG_DIR}db_data_config.txt; export "&amp;$D$149&amp;"="&amp;""""&amp;INDEX($E$150:$G$152,MATCH("●",INDEX($H$150:$AQ$152,,MATCH($D208,$71:$71,0)-7),0),1)&amp;""";")</f>
        <v/>
      </c>
      <c r="BK208" s="5" t="str">
        <f>IF(INDEX($E$150:$G$152,MATCH("●",INDEX($H$150:$AQ$152,,MATCH($D208,$71:$71,0)-7),0),1)=VLOOKUP($D$149,$AD$9:$AN$20,8,FALSE),"","sed -i "&amp;IF($AK$192="MacOS","'' ","")&amp;"'s#"&amp;$D$149&amp;"="""&amp;INDEX($E$150:$G$152,MATCH("●",INDEX($H$150:$AQ$152,,MATCH($D208,$71:$71,0)-7),0),1)&amp;""""&amp;"#"&amp;$D$149&amp;"="&amp;""""&amp;VLOOKUP($D$149,$AD$9:$AN$20,8,FALSE)&amp;""""&amp;"#g'"&amp;"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8" s="5" t="str">
        <f>IF(VLOOKUP($D$153,$AD$9:$AN$20,8,FALSE)=INDEX($E$154:$G$156,MATCH("●",INDEX($H$154:$AQ$156,,MATCH($D208,$71:$71,0)-7),0),1),"","sed -i "&amp;IF($AK$192="MacOS","'' ","")&amp;"'s#"&amp;$D$153&amp;"="""&amp;VLOOKUP($D$153,$AD$9:$AN$20,8,FALSE)&amp;""""&amp;"#"&amp;$D$153&amp;"="&amp;""""&amp;INDEX($E$154:$G$156,MATCH("●",INDEX($H$154:$AQ$156,,MATCH($D208,$71:$71,0)-7),0),1)&amp;""""&amp;"#g'"&amp;" ${CONFIG_DIR}db_data_config.txt; export "&amp;$D$153&amp;"="&amp;""""&amp;INDEX($E$154:$G$156,MATCH("●",INDEX($H$154:$AQ$156,,MATCH($D208,$71:$71,0)-7),0),1)&amp;""";")</f>
        <v/>
      </c>
      <c r="BM208" s="5" t="str">
        <f>IF(INDEX($E$154:$G$156,MATCH("●",INDEX($H$154:$AQ$156,,MATCH($D208,$71:$71,0)-7),0),1)=VLOOKUP($D$153,$AD$9:$AN$20,8,FALSE),"","sed -i "&amp;IF($AK$192="MacOS","'' ","")&amp;"'s#"&amp;$D$153&amp;"="""&amp;INDEX($E$154:$G$156,MATCH("●",INDEX($H$154:$AQ$156,,MATCH($D208,$71:$71,0)-7),0),1)&amp;""""&amp;"#"&amp;$D$153&amp;"="&amp;""""&amp;VLOOKUP($D$153,$AD$9:$AN$20,8,FALSE)&amp;""""&amp;"#g'"&amp;"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8" s="5" t="str">
        <f>IF(VLOOKUP($D$157,$AD$9:$AN$20,8,FALSE)=INDEX($E$158:$G$161,MATCH("●",INDEX($H$158:$AQ$161,,MATCH($D208,$71:$71,0)-7),0),1),"","sed -i "&amp;IF($AK$192="MacOS","'' ","")&amp;"'s#"&amp;$D$157&amp;"="""&amp;VLOOKUP($D$157,$AD$9:$AN$20,8,FALSE)&amp;""""&amp;"#"&amp;$D$157&amp;"="&amp;""""&amp;INDEX($E$158:$G$161,MATCH("●",INDEX($H$158:$AQ$161,,MATCH($D208,$71:$71,0)-7),0),1)&amp;""""&amp;"#g'"&amp;" ${CONFIG_DIR}db_data_config.txt; export "&amp;$D$157&amp;"="&amp;""""&amp;INDEX($E$158:$G$161,MATCH("●",INDEX($H$158:$AQ$161,,MATCH($D208,$71:$71,0)-7),0),1)&amp;""";")</f>
        <v/>
      </c>
      <c r="BO208" s="5" t="str">
        <f>IF(INDEX($E$158:$G$161,MATCH("●",INDEX($H$158:$AQ$161,,MATCH($D208,$71:$71,0)-7),0),1)=VLOOKUP($D$157,$AD$9:$AN$20,8,FALSE),"","sed -i "&amp;IF($AK$192="MacOS","'' ","")&amp;"'s#"&amp;$D$157&amp;"="""&amp;INDEX($E$158:$G$161,MATCH("●",INDEX($H$158:$AQ$161,,MATCH($D208,$71:$71,0)-7),0),1)&amp;""""&amp;"#"&amp;$D$157&amp;"="&amp;""""&amp;VLOOKUP($D$157,$AD$9:$AN$20,8,FALSE)&amp;""""&amp;"#g'"&amp;"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8" s="5" t="str">
        <f>IF(VLOOKUP($D$162,$AD$9:$AN$20,8,FALSE)=INDEX($E$163:$G$169,MATCH("●",INDEX($H$163:$AQ$169,,MATCH($D208,$71:$71,0)-7),0),1),"","sed -i "&amp;IF($AK$192="MacOS","'' ","")&amp;"'s#"&amp;$D$162&amp;"="""&amp;VLOOKUP($D$162,$AD$9:$AN$20,8,FALSE)&amp;""""&amp;"#"&amp;$D$162&amp;"="&amp;""""&amp;INDEX($E$163:$G$169,MATCH("●",INDEX($H$163:$AQ$169,,MATCH($D208,$71:$71,0)-7),0),1)&amp;""""&amp;"#g'"&amp;" ${CONFIG_DIR}db_data_config.txt; export "&amp;$D$162&amp;"="&amp;""""&amp;INDEX($E$163:$G$169,MATCH("●",INDEX($H$163:$AQ$169,,MATCH($D208,$71:$71,0)-7),0),1)&amp;""";")</f>
        <v/>
      </c>
      <c r="BQ208" s="5" t="str">
        <f>IF(INDEX($E$163:$G$169,MATCH("●",INDEX($H$163:$AQ$169,,MATCH($D208,$71:$71,0)-7),0),1)=VLOOKUP($D$162,$AD$9:$AN$20,8,FALSE),"","sed -i "&amp;IF($AK$192="MacOS","'' ","")&amp;"'s#"&amp;$D$162&amp;"="""&amp;INDEX($E$163:$G$169,MATCH("●",INDEX($H$163:$AQ$169,,MATCH($D208,$71:$71,0)-7),0),1)&amp;""""&amp;"#"&amp;$D$162&amp;"="&amp;""""&amp;VLOOKUP($D$162,$AD$9:$AN$20,8,FALSE)&amp;""""&amp;"#g'"&amp;"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8" s="5" t="s">
        <v>868</v>
      </c>
    </row>
    <row r="209" spans="4:70" ht="18" customHeight="1">
      <c r="D209" s="166">
        <f t="shared" si="3"/>
        <v>50</v>
      </c>
      <c r="E209" s="167"/>
      <c r="F209" s="167"/>
      <c r="G209" s="168"/>
      <c r="H209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 t="s">
        <v>868</v>
      </c>
      <c r="T209" s="47" t="str">
        <f ca="1">SUBSTITUTE("clear; "&amp;AV209&amp;AX209&amp;AZ209&amp;BB209&amp;BD209&amp;BF209&amp;BH209&amp;BJ209&amp;BL209&amp;BN209&amp;BP209&amp;"sh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116" t="str" cm="1">
        <f t="array" ref="AE209">SUBSTITUTE(INDEX($H$171:$AQ$171, , MATCH($D209, $71:$71, 0)-7),"-","")</f>
        <v>正常</v>
      </c>
      <c r="AF209" s="117"/>
      <c r="AG209" s="118"/>
      <c r="AH209" s="171" t="s">
        <v>929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SUBSTITUTE(TEXT(INDEX($H$174:$AQ$174,1,$D209-36),"000000"),"-","")</f>
        <v>220001</v>
      </c>
      <c r="AV209" s="5" t="str">
        <f>IF(VLOOKUP($D$76,$AD$9:$AN$20,8,FALSE)=INDEX($E$77:$G$81,MATCH("●",INDEX($H$77:$AQ$81,,MATCH($D209,$71:$71,0)-7),0),1),"","sed -i "&amp;IF($AK$192="MacOS","'' ","")&amp;"'s#"&amp;$D$76&amp;"="""&amp;VLOOKUP($D$76,$AD$9:$AN$20,8,FALSE)&amp;""""&amp;"#"&amp;$D$76&amp;"="&amp;""""&amp;INDEX($E$77:$G$81,MATCH("●",INDEX($H$77:$AQ$81,,MATCH($D209,$71:$71,0)-7),0),1)&amp;""""&amp;"#g'"&amp;" ${CONFIG_DIR}db_data_config.txt; export "&amp;$D$76&amp;"="&amp;""""&amp;INDEX($E$77:$G$81,MATCH("●",INDEX($H$77:$AQ$81,,MATCH($D209,$71:$71,0)-7),0),1)&amp;""";")</f>
        <v/>
      </c>
      <c r="AW209" s="5" t="str">
        <f>IF(INDEX($E$77:$G$81,MATCH("●",INDEX($H$77:$AQ$81,,MATCH($D209,$71:$71,0)-7),0),1)=VLOOKUP($D$76,$AD$9:$AN$20,8,FALSE),"","sed -i "&amp;IF($AK$192="MacOS","'' ","")&amp;"'s#"&amp;$D$76&amp;"="""&amp;INDEX($E$77:$G$81,MATCH("●",INDEX($H$77:$AQ$81,,MATCH($D209,$71:$71,0)-7),0),1)&amp;""""&amp;"#"&amp;$D$76&amp;"="&amp;""""&amp;VLOOKUP($D$76,$AD$9:$AN$20,8,FALSE)&amp;""""&amp;"#g'"&amp;"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9" s="5" t="str">
        <f>IF(VLOOKUP($D$82,$AD$9:$AN$20,8,FALSE)=INDEX($E$83:$G$94,MATCH("●",INDEX($H$83:$AQ$94,,MATCH($D209,$71:$71,0)-7),0),1),"","sed -i "&amp;IF($AK$192="MacOS","'' ","")&amp;"'s#"&amp;$D$82&amp;"="""&amp;VLOOKUP($D$82,$AD$9:$AN$20,8,FALSE)&amp;""""&amp;"#"&amp;$D$82&amp;"="&amp;""""&amp;INDEX($E$83:$G$94,MATCH("●",INDEX($H$83:$AQ$94,,MATCH($D209,$71:$71,0)-7),0),1)&amp;""""&amp;"#g'"&amp;" ${CONFIG_DIR}db_data_config.txt; export "&amp;$D$82&amp;"="&amp;""""&amp;INDEX($E$83:$G$94,MATCH("●",INDEX($H$83:$AQ$94,,MATCH($D209,$71:$71,0)-7),0),1)&amp;""";")</f>
        <v>sed -i '' 's#COLUMN_DATA_TYPE="string"#COLUMN_DATA_TYPE="short"#g' ${CONFIG_DIR}db_data_config.txt; export COLUMN_DATA_TYPE="short";</v>
      </c>
      <c r="AY209" s="5" t="str">
        <f>IF(INDEX($E$83:$G$94,MATCH("●",INDEX($H$83:$AQ$94,,MATCH($D209,$71:$71,0)-7),0),1)=VLOOKUP($D$82,$AD$9:$AN$20,8,FALSE),"","sed -i "&amp;IF($AK$192="MacOS","'' ","")&amp;"'s#"&amp;$D$82&amp;"="""&amp;INDEX($E$83:$G$94,MATCH("●",INDEX($H$83:$AQ$94,,MATCH($D209,$71:$71,0)-7),0),1)&amp;""""&amp;"#"&amp;$D$82&amp;"="&amp;""""&amp;VLOOKUP($D$82,$AD$9:$AN$20,8,FALSE)&amp;""""&amp;"#g'"&amp;"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09" s="5" t="str">
        <f>IF(VLOOKUP($D$95,$AD$9:$AN$20,8,FALSE)=INDEX($E$96:$G$115,MATCH("●",INDEX($H$96:$AQ$115,,MATCH($D209,$71:$71,0)-7),0),1),"","sed -i "&amp;IF($AK$192="MacOS","'' ","")&amp;"'s#"&amp;$D$95&amp;"="""&amp;VLOOKUP($D$95,$AD$9:$AN$20,8,FALSE)&amp;""""&amp;"#"&amp;$D$95&amp;"="&amp;""""&amp;INDEX($E$96:$G$115,MATCH("●",INDEX($H$96:$AQ$115,,MATCH($D209,$71:$71,0)-7),0),1)&amp;""""&amp;"#g'"&amp;" ${CONFIG_DIR}db_data_config.txt; export "&amp;$D$95&amp;"="&amp;""""&amp;INDEX($E$96:$G$115,MATCH("●",INDEX($H$96:$AQ$115,,MATCH($D209,$71:$71,0)-7),0),1)&amp;""";")</f>
        <v>sed -i '' 's#COLUMN_DATA_LENGTH="7"#COLUMN_DATA_LENGTH="5"#g' ${CONFIG_DIR}db_data_config.txt; export COLUMN_DATA_LENGTH="5";</v>
      </c>
      <c r="BA209" s="5" t="str">
        <f>IF(INDEX($E$96:$G$115,MATCH("●",INDEX($H$96:$AQ$115,,MATCH($D209,$71:$71,0)-7),0),1)=VLOOKUP($D$95,$AD$9:$AN$20,8,FALSE),"","sed -i "&amp;IF($AK$192="MacOS","'' ","")&amp;"'s#"&amp;$D$95&amp;"="""&amp;INDEX($E$96:$G$115,MATCH("●",INDEX($H$96:$AQ$115,,MATCH($D209,$71:$71,0)-7),0),1)&amp;""""&amp;"#"&amp;$D$95&amp;"="&amp;""""&amp;VLOOKUP($D$95,$AD$9:$AN$20,8,FALSE)&amp;""""&amp;"#g'"&amp;"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09" s="5" t="str">
        <f>IF(VLOOKUP($D$116,$AD$9:$AN$20,8,FALSE)=INDEX($E$117:$G$127,MATCH("●",INDEX($H$117:$AQ$127,,MATCH($D209,$71:$71,0)-7),0),1),"","sed -i "&amp;IF($AK$192="MacOS","'' ","")&amp;"'s#"&amp;$D$116&amp;"="""&amp;VLOOKUP($D$116,$AD$9:$AN$20,8,FALSE)&amp;""""&amp;"#"&amp;$D$116&amp;"="&amp;""""&amp;INDEX($E$117:$G$127,MATCH("●",INDEX($H$117:$AQ$127,,MATCH($D209,$71:$71,0)-7),0),1)&amp;""""&amp;"#g'"&amp;" ${CONFIG_DIR}db_data_config.txt; export "&amp;$D$116&amp;"="&amp;""""&amp;INDEX($E$117:$G$127,MATCH("●",INDEX($H$117:$AQ$127,,MATCH($D209,$71:$71,0)-7),0),1)&amp;""";")</f>
        <v/>
      </c>
      <c r="BC209" s="5" t="str">
        <f>IF(INDEX($E$117:$G$127,MATCH("●",INDEX($H$117:$AQ$127,,MATCH($D209,$71:$71,0)-7),0),1)=VLOOKUP($D$116,$AD$9:$AN$20,8,FALSE),"","sed -i "&amp;IF($AK$192="MacOS","'' ","")&amp;"'s#"&amp;$D$116&amp;"="""&amp;INDEX($E$117:$G$127,MATCH("●",INDEX($H$117:$AQ$127,,MATCH($D209,$71:$71,0)-7),0),1)&amp;""""&amp;"#"&amp;$D$116&amp;"="&amp;""""&amp;VLOOKUP($D$116,$AD$9:$AN$20,8,FALSE)&amp;""""&amp;"#g'"&amp;"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09" s="5" t="str">
        <f>IF(VLOOKUP($D$134,$AD$9:$AN$20,8,FALSE)=INDEX($E$135:$G$139,MATCH("●",INDEX($H$135:$AQ$139,,MATCH($D209,$71:$71,0)-7),0),1),"","sed -i "&amp;IF($AK$192="MacOS","'' ","")&amp;"'s#"&amp;$D$134&amp;"="""&amp;VLOOKUP($D$134,$AD$9:$AN$20,8,FALSE)&amp;""""&amp;"#"&amp;$D$134&amp;"="&amp;""""&amp;INDEX($E$135:$G$139,MATCH("●",INDEX($H$135:$AQ$139,,MATCH($D209,$71:$71,0)-7),0),1)&amp;""""&amp;"#g'"&amp;" ${CONFIG_DIR}db_data_config.txt; export "&amp;$D$134&amp;"="&amp;""""&amp;INDEX($E$135:$G$139,MATCH("●",INDEX($H$135:$AQ$139,,MATCH($D209,$71:$71,0)-7),0),1)&amp;""";")</f>
        <v/>
      </c>
      <c r="BE209" s="5" t="str">
        <f>IF(INDEX($E$135:$G$139,MATCH("●",INDEX($H$135:$AQ$139,,MATCH($D209,$71:$71,0)-7),0),1)=VLOOKUP($D$134,$AD$9:$AN$20,8,FALSE),"","sed -i "&amp;IF($AK$192="MacOS","'' ","")&amp;"'s#"&amp;$D$134&amp;"="""&amp;INDEX($E$135:$G$139,MATCH("●",INDEX($H$135:$AQ$139,,MATCH($D209,$71:$71,0)-7),0),1)&amp;""""&amp;"#"&amp;$D$134&amp;"="&amp;""""&amp;VLOOKUP($D$134,$AD$9:$AN$20,8,FALSE)&amp;""""&amp;"#g'"&amp;"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09" s="5" t="str">
        <f>IF(VLOOKUP($D$140,$AD$9:$AN$20,8,FALSE)=INDEX($E$141:$G$144,MATCH("●",INDEX($H$141:$AQ$144,,MATCH($D209,$71:$71,0)-7),0),1),"","sed -i "&amp;IF($AK$192="MacOS","'' ","")&amp;"'s#"&amp;$D$140&amp;"="""&amp;VLOOKUP($D$140,$AD$9:$AN$20,8,FALSE)&amp;""""&amp;"#"&amp;$D$140&amp;"="&amp;""""&amp;INDEX($E$141:$G$144,MATCH("●",INDEX($H$141:$AQ$144,,MATCH($D209,$71:$71,0)-7),0),1)&amp;""""&amp;"#g'"&amp;" ${CONFIG_DIR}db_data_config.txt; export "&amp;$D$140&amp;"="&amp;""""&amp;INDEX($E$141:$G$144,MATCH("●",INDEX($H$141:$AQ$144,,MATCH($D209,$71:$71,0)-7),0),1)&amp;""";")</f>
        <v/>
      </c>
      <c r="BG209" s="5" t="str">
        <f>IF(INDEX($E$141:$G$144,MATCH("●",INDEX($H$141:$AQ$144,,MATCH($D209,$71:$71,0)-7),0),1)=VLOOKUP($D$140,$AD$9:$AN$20,8,FALSE),"","sed -i "&amp;IF($AK$192="MacOS","'' ","")&amp;"'s#"&amp;$D$140&amp;"="""&amp;INDEX($E$141:$G$144,MATCH("●",INDEX($H$141:$AQ$144,,MATCH($D209,$71:$71,0)-7),0),1)&amp;""""&amp;"#"&amp;$D$140&amp;"="&amp;""""&amp;VLOOKUP($D$140,$AD$9:$AN$20,8,FALSE)&amp;""""&amp;"#g'"&amp;"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09" s="5" t="str">
        <f>IF(VLOOKUP($D$145,$AD$9:$AN$20,8,FALSE)=INDEX($E$146:$G$148,MATCH("●",INDEX($H$146:$AQ$148,,MATCH($D209,$71:$71,0)-7),0),1),"","sed -i "&amp;IF($AK$192="MacOS","'' ","")&amp;"'s#"&amp;$D$145&amp;"="""&amp;VLOOKUP($D$145,$AD$9:$AN$20,8,FALSE)&amp;""""&amp;"#"&amp;$D$145&amp;"="&amp;""""&amp;INDEX($E$146:$G$148,MATCH("●",INDEX($H$146:$AQ$148,,MATCH($D209,$71:$71,0)-7),0),1)&amp;""""&amp;"#g'"&amp;" ${CONFIG_DIR}db_data_config.txt; export "&amp;$D$145&amp;"="&amp;""""&amp;INDEX($E$146:$G$148,MATCH("●",INDEX($H$146:$AQ$148,,MATCH($D209,$71:$71,0)-7),0),1)&amp;""";")</f>
        <v/>
      </c>
      <c r="BI209" s="5" t="str">
        <f>IF(INDEX($E$146:$G$148,MATCH("●",INDEX($H$146:$AQ$148,,MATCH($D209,$71:$71,0)-7),0),1)=VLOOKUP($D$145,$AD$9:$AN$20,8,FALSE),"","sed -i "&amp;IF($AK$192="MacOS","'' ","")&amp;"'s#"&amp;$D$145&amp;"="""&amp;INDEX($E$146:$G$148,MATCH("●",INDEX($H$146:$AQ$148,,MATCH($D209,$71:$71,0)-7),0),1)&amp;""""&amp;"#"&amp;$D$145&amp;"="&amp;""""&amp;VLOOKUP($D$145,$AD$9:$AN$20,8,FALSE)&amp;""""&amp;"#g'"&amp;"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09" s="5" t="str">
        <f>IF(VLOOKUP($D$149,$AD$9:$AN$20,8,FALSE)=INDEX($E$150:$G$152,MATCH("●",INDEX($H$150:$AQ$152,,MATCH($D209,$71:$71,0)-7),0),1),"","sed -i "&amp;IF($AK$192="MacOS","'' ","")&amp;"'s#"&amp;$D$149&amp;"="""&amp;VLOOKUP($D$149,$AD$9:$AN$20,8,FALSE)&amp;""""&amp;"#"&amp;$D$149&amp;"="&amp;""""&amp;INDEX($E$150:$G$152,MATCH("●",INDEX($H$150:$AQ$152,,MATCH($D209,$71:$71,0)-7),0),1)&amp;""""&amp;"#g'"&amp;" ${CONFIG_DIR}db_data_config.txt; export "&amp;$D$149&amp;"="&amp;""""&amp;INDEX($E$150:$G$152,MATCH("●",INDEX($H$150:$AQ$152,,MATCH($D209,$71:$71,0)-7),0),1)&amp;""";")</f>
        <v/>
      </c>
      <c r="BK209" s="5" t="str">
        <f>IF(INDEX($E$150:$G$152,MATCH("●",INDEX($H$150:$AQ$152,,MATCH($D209,$71:$71,0)-7),0),1)=VLOOKUP($D$149,$AD$9:$AN$20,8,FALSE),"","sed -i "&amp;IF($AK$192="MacOS","'' ","")&amp;"'s#"&amp;$D$149&amp;"="""&amp;INDEX($E$150:$G$152,MATCH("●",INDEX($H$150:$AQ$152,,MATCH($D209,$71:$71,0)-7),0),1)&amp;""""&amp;"#"&amp;$D$149&amp;"="&amp;""""&amp;VLOOKUP($D$149,$AD$9:$AN$20,8,FALSE)&amp;""""&amp;"#g'"&amp;"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09" s="5" t="str">
        <f>IF(VLOOKUP($D$153,$AD$9:$AN$20,8,FALSE)=INDEX($E$154:$G$156,MATCH("●",INDEX($H$154:$AQ$156,,MATCH($D209,$71:$71,0)-7),0),1),"","sed -i "&amp;IF($AK$192="MacOS","'' ","")&amp;"'s#"&amp;$D$153&amp;"="""&amp;VLOOKUP($D$153,$AD$9:$AN$20,8,FALSE)&amp;""""&amp;"#"&amp;$D$153&amp;"="&amp;""""&amp;INDEX($E$154:$G$156,MATCH("●",INDEX($H$154:$AQ$156,,MATCH($D209,$71:$71,0)-7),0),1)&amp;""""&amp;"#g'"&amp;" ${CONFIG_DIR}db_data_config.txt; export "&amp;$D$153&amp;"="&amp;""""&amp;INDEX($E$154:$G$156,MATCH("●",INDEX($H$154:$AQ$156,,MATCH($D209,$71:$71,0)-7),0),1)&amp;""";")</f>
        <v/>
      </c>
      <c r="BM209" s="5" t="str">
        <f>IF(INDEX($E$154:$G$156,MATCH("●",INDEX($H$154:$AQ$156,,MATCH($D209,$71:$71,0)-7),0),1)=VLOOKUP($D$153,$AD$9:$AN$20,8,FALSE),"","sed -i "&amp;IF($AK$192="MacOS","'' ","")&amp;"'s#"&amp;$D$153&amp;"="""&amp;INDEX($E$154:$G$156,MATCH("●",INDEX($H$154:$AQ$156,,MATCH($D209,$71:$71,0)-7),0),1)&amp;""""&amp;"#"&amp;$D$153&amp;"="&amp;""""&amp;VLOOKUP($D$153,$AD$9:$AN$20,8,FALSE)&amp;""""&amp;"#g'"&amp;"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09" s="5" t="str">
        <f>IF(VLOOKUP($D$157,$AD$9:$AN$20,8,FALSE)=INDEX($E$158:$G$161,MATCH("●",INDEX($H$158:$AQ$161,,MATCH($D209,$71:$71,0)-7),0),1),"","sed -i "&amp;IF($AK$192="MacOS","'' ","")&amp;"'s#"&amp;$D$157&amp;"="""&amp;VLOOKUP($D$157,$AD$9:$AN$20,8,FALSE)&amp;""""&amp;"#"&amp;$D$157&amp;"="&amp;""""&amp;INDEX($E$158:$G$161,MATCH("●",INDEX($H$158:$AQ$161,,MATCH($D209,$71:$71,0)-7),0),1)&amp;""""&amp;"#g'"&amp;" ${CONFIG_DIR}db_data_config.txt; export "&amp;$D$157&amp;"="&amp;""""&amp;INDEX($E$158:$G$161,MATCH("●",INDEX($H$158:$AQ$161,,MATCH($D209,$71:$71,0)-7),0),1)&amp;""";")</f>
        <v/>
      </c>
      <c r="BO209" s="5" t="str">
        <f>IF(INDEX($E$158:$G$161,MATCH("●",INDEX($H$158:$AQ$161,,MATCH($D209,$71:$71,0)-7),0),1)=VLOOKUP($D$157,$AD$9:$AN$20,8,FALSE),"","sed -i "&amp;IF($AK$192="MacOS","'' ","")&amp;"'s#"&amp;$D$157&amp;"="""&amp;INDEX($E$158:$G$161,MATCH("●",INDEX($H$158:$AQ$161,,MATCH($D209,$71:$71,0)-7),0),1)&amp;""""&amp;"#"&amp;$D$157&amp;"="&amp;""""&amp;VLOOKUP($D$157,$AD$9:$AN$20,8,FALSE)&amp;""""&amp;"#g'"&amp;"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09" s="5" t="str">
        <f>IF(VLOOKUP($D$162,$AD$9:$AN$20,8,FALSE)=INDEX($E$163:$G$169,MATCH("●",INDEX($H$163:$AQ$169,,MATCH($D209,$71:$71,0)-7),0),1),"","sed -i "&amp;IF($AK$192="MacOS","'' ","")&amp;"'s#"&amp;$D$162&amp;"="""&amp;VLOOKUP($D$162,$AD$9:$AN$20,8,FALSE)&amp;""""&amp;"#"&amp;$D$162&amp;"="&amp;""""&amp;INDEX($E$163:$G$169,MATCH("●",INDEX($H$163:$AQ$169,,MATCH($D209,$71:$71,0)-7),0),1)&amp;""""&amp;"#g'"&amp;" ${CONFIG_DIR}db_data_config.txt; export "&amp;$D$162&amp;"="&amp;""""&amp;INDEX($E$163:$G$169,MATCH("●",INDEX($H$163:$AQ$169,,MATCH($D209,$71:$71,0)-7),0),1)&amp;""";")</f>
        <v/>
      </c>
      <c r="BQ209" s="5" t="str">
        <f>IF(INDEX($E$163:$G$169,MATCH("●",INDEX($H$163:$AQ$169,,MATCH($D209,$71:$71,0)-7),0),1)=VLOOKUP($D$162,$AD$9:$AN$20,8,FALSE),"","sed -i "&amp;IF($AK$192="MacOS","'' ","")&amp;"'s#"&amp;$D$162&amp;"="""&amp;INDEX($E$163:$G$169,MATCH("●",INDEX($H$163:$AQ$169,,MATCH($D209,$71:$71,0)-7),0),1)&amp;""""&amp;"#"&amp;$D$162&amp;"="&amp;""""&amp;VLOOKUP($D$162,$AD$9:$AN$20,8,FALSE)&amp;""""&amp;"#g'"&amp;"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09" s="5" t="s">
        <v>868</v>
      </c>
    </row>
    <row r="210" spans="4:70" ht="18" customHeight="1">
      <c r="D210" s="166">
        <f t="shared" si="3"/>
        <v>51</v>
      </c>
      <c r="E210" s="167"/>
      <c r="F210" s="167"/>
      <c r="G210" s="168"/>
      <c r="H210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868</v>
      </c>
      <c r="T210" s="47" t="str">
        <f ca="1">SUBSTITUTE("clear; "&amp;AV210&amp;AX210&amp;AZ210&amp;BB210&amp;BD210&amp;BF210&amp;BH210&amp;BJ210&amp;BL210&amp;BN210&amp;BP210&amp;"sh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SUBSTITUTE(INDEX($H$171:$AQ$171, , MATCH($D210, $71:$71, 0)-7),"-","")</f>
        <v>正常</v>
      </c>
      <c r="AF210" s="117"/>
      <c r="AG210" s="118"/>
      <c r="AH210" s="171" t="s">
        <v>930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SUBSTITUTE(TEXT(INDEX($H$174:$AQ$174,1,$D210-36),"000000"),"-","")</f>
        <v>220001</v>
      </c>
      <c r="AV210" s="5" t="str">
        <f>IF(VLOOKUP($D$76,$AD$9:$AN$20,8,FALSE)=INDEX($E$77:$G$81,MATCH("●",INDEX($H$77:$AQ$81,,MATCH($D210,$71:$71,0)-7),0),1),"","sed -i "&amp;IF($AK$192="MacOS","'' ","")&amp;"'s#"&amp;$D$76&amp;"="""&amp;VLOOKUP($D$76,$AD$9:$AN$20,8,FALSE)&amp;""""&amp;"#"&amp;$D$76&amp;"="&amp;""""&amp;INDEX($E$77:$G$81,MATCH("●",INDEX($H$77:$AQ$81,,MATCH($D210,$71:$71,0)-7),0),1)&amp;""""&amp;"#g'"&amp;" ${CONFIG_DIR}db_data_config.txt; export "&amp;$D$76&amp;"="&amp;""""&amp;INDEX($E$77:$G$81,MATCH("●",INDEX($H$77:$AQ$81,,MATCH($D210,$71:$71,0)-7),0),1)&amp;""";")</f>
        <v/>
      </c>
      <c r="AW210" s="5" t="str">
        <f>IF(INDEX($E$77:$G$81,MATCH("●",INDEX($H$77:$AQ$81,,MATCH($D210,$71:$71,0)-7),0),1)=VLOOKUP($D$76,$AD$9:$AN$20,8,FALSE),"","sed -i "&amp;IF($AK$192="MacOS","'' ","")&amp;"'s#"&amp;$D$76&amp;"="""&amp;INDEX($E$77:$G$81,MATCH("●",INDEX($H$77:$AQ$81,,MATCH($D210,$71:$71,0)-7),0),1)&amp;""""&amp;"#"&amp;$D$76&amp;"="&amp;""""&amp;VLOOKUP($D$76,$AD$9:$AN$20,8,FALSE)&amp;""""&amp;"#g'"&amp;"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0" s="5" t="str">
        <f>IF(VLOOKUP($D$82,$AD$9:$AN$20,8,FALSE)=INDEX($E$83:$G$94,MATCH("●",INDEX($H$83:$AQ$94,,MATCH($D210,$71:$71,0)-7),0),1),"","sed -i "&amp;IF($AK$192="MacOS","'' ","")&amp;"'s#"&amp;$D$82&amp;"="""&amp;VLOOKUP($D$82,$AD$9:$AN$20,8,FALSE)&amp;""""&amp;"#"&amp;$D$82&amp;"="&amp;""""&amp;INDEX($E$83:$G$94,MATCH("●",INDEX($H$83:$AQ$94,,MATCH($D210,$71:$71,0)-7),0),1)&amp;""""&amp;"#g'"&amp;" ${CONFIG_DIR}db_data_config.txt; export "&amp;$D$82&amp;"="&amp;""""&amp;INDEX($E$83:$G$94,MATCH("●",INDEX($H$83:$AQ$94,,MATCH($D210,$71:$71,0)-7),0),1)&amp;""";")</f>
        <v>sed -i '' 's#COLUMN_DATA_TYPE="string"#COLUMN_DATA_TYPE="short"#g' ${CONFIG_DIR}db_data_config.txt; export COLUMN_DATA_TYPE="short";</v>
      </c>
      <c r="AY210" s="5" t="str">
        <f>IF(INDEX($E$83:$G$94,MATCH("●",INDEX($H$83:$AQ$94,,MATCH($D210,$71:$71,0)-7),0),1)=VLOOKUP($D$82,$AD$9:$AN$20,8,FALSE),"","sed -i "&amp;IF($AK$192="MacOS","'' ","")&amp;"'s#"&amp;$D$82&amp;"="""&amp;INDEX($E$83:$G$94,MATCH("●",INDEX($H$83:$AQ$94,,MATCH($D210,$71:$71,0)-7),0),1)&amp;""""&amp;"#"&amp;$D$82&amp;"="&amp;""""&amp;VLOOKUP($D$82,$AD$9:$AN$20,8,FALSE)&amp;""""&amp;"#g'"&amp;"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0" s="5" t="str">
        <f>IF(VLOOKUP($D$95,$AD$9:$AN$20,8,FALSE)=INDEX($E$96:$G$115,MATCH("●",INDEX($H$96:$AQ$115,,MATCH($D210,$71:$71,0)-7),0),1),"","sed -i "&amp;IF($AK$192="MacOS","'' ","")&amp;"'s#"&amp;$D$95&amp;"="""&amp;VLOOKUP($D$95,$AD$9:$AN$20,8,FALSE)&amp;""""&amp;"#"&amp;$D$95&amp;"="&amp;""""&amp;INDEX($E$96:$G$115,MATCH("●",INDEX($H$96:$AQ$115,,MATCH($D210,$71:$71,0)-7),0),1)&amp;""""&amp;"#g'"&amp;" ${CONFIG_DIR}db_data_config.txt; export "&amp;$D$95&amp;"="&amp;""""&amp;INDEX($E$96:$G$115,MATCH("●",INDEX($H$96:$AQ$115,,MATCH($D210,$71:$71,0)-7),0),1)&amp;""";")</f>
        <v>sed -i '' 's#COLUMN_DATA_LENGTH="7"#COLUMN_DATA_LENGTH="5"#g' ${CONFIG_DIR}db_data_config.txt; export COLUMN_DATA_LENGTH="5";</v>
      </c>
      <c r="BA210" s="5" t="str">
        <f>IF(INDEX($E$96:$G$115,MATCH("●",INDEX($H$96:$AQ$115,,MATCH($D210,$71:$71,0)-7),0),1)=VLOOKUP($D$95,$AD$9:$AN$20,8,FALSE),"","sed -i "&amp;IF($AK$192="MacOS","'' ","")&amp;"'s#"&amp;$D$95&amp;"="""&amp;INDEX($E$96:$G$115,MATCH("●",INDEX($H$96:$AQ$115,,MATCH($D210,$71:$71,0)-7),0),1)&amp;""""&amp;"#"&amp;$D$95&amp;"="&amp;""""&amp;VLOOKUP($D$95,$AD$9:$AN$20,8,FALSE)&amp;""""&amp;"#g'"&amp;"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0" s="5" t="str">
        <f>IF(VLOOKUP($D$116,$AD$9:$AN$20,8,FALSE)=INDEX($E$117:$G$127,MATCH("●",INDEX($H$117:$AQ$127,,MATCH($D210,$71:$71,0)-7),0),1),"","sed -i "&amp;IF($AK$192="MacOS","'' ","")&amp;"'s#"&amp;$D$116&amp;"="""&amp;VLOOKUP($D$116,$AD$9:$AN$20,8,FALSE)&amp;""""&amp;"#"&amp;$D$116&amp;"="&amp;""""&amp;INDEX($E$117:$G$127,MATCH("●",INDEX($H$117:$AQ$127,,MATCH($D210,$71:$71,0)-7),0),1)&amp;""""&amp;"#g'"&amp;" ${CONFIG_DIR}db_data_config.txt; export "&amp;$D$116&amp;"="&amp;""""&amp;INDEX($E$117:$G$127,MATCH("●",INDEX($H$117:$AQ$127,,MATCH($D210,$71:$71,0)-7),0),1)&amp;""";")</f>
        <v/>
      </c>
      <c r="BC210" s="5" t="str">
        <f>IF(INDEX($E$117:$G$127,MATCH("●",INDEX($H$117:$AQ$127,,MATCH($D210,$71:$71,0)-7),0),1)=VLOOKUP($D$116,$AD$9:$AN$20,8,FALSE),"","sed -i "&amp;IF($AK$192="MacOS","'' ","")&amp;"'s#"&amp;$D$116&amp;"="""&amp;INDEX($E$117:$G$127,MATCH("●",INDEX($H$117:$AQ$127,,MATCH($D210,$71:$71,0)-7),0),1)&amp;""""&amp;"#"&amp;$D$116&amp;"="&amp;""""&amp;VLOOKUP($D$116,$AD$9:$AN$20,8,FALSE)&amp;""""&amp;"#g'"&amp;"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0" s="5" t="str">
        <f>IF(VLOOKUP($D$134,$AD$9:$AN$20,8,FALSE)=INDEX($E$135:$G$139,MATCH("●",INDEX($H$135:$AQ$139,,MATCH($D210,$71:$71,0)-7),0),1),"","sed -i "&amp;IF($AK$192="MacOS","'' ","")&amp;"'s#"&amp;$D$134&amp;"="""&amp;VLOOKUP($D$134,$AD$9:$AN$20,8,FALSE)&amp;""""&amp;"#"&amp;$D$134&amp;"="&amp;""""&amp;INDEX($E$135:$G$139,MATCH("●",INDEX($H$135:$AQ$139,,MATCH($D210,$71:$71,0)-7),0),1)&amp;""""&amp;"#g'"&amp;" ${CONFIG_DIR}db_data_config.txt; export "&amp;$D$134&amp;"="&amp;""""&amp;INDEX($E$135:$G$139,MATCH("●",INDEX($H$135:$AQ$139,,MATCH($D210,$71:$71,0)-7),0),1)&amp;""";")</f>
        <v/>
      </c>
      <c r="BE210" s="5" t="str">
        <f>IF(INDEX($E$135:$G$139,MATCH("●",INDEX($H$135:$AQ$139,,MATCH($D210,$71:$71,0)-7),0),1)=VLOOKUP($D$134,$AD$9:$AN$20,8,FALSE),"","sed -i "&amp;IF($AK$192="MacOS","'' ","")&amp;"'s#"&amp;$D$134&amp;"="""&amp;INDEX($E$135:$G$139,MATCH("●",INDEX($H$135:$AQ$139,,MATCH($D210,$71:$71,0)-7),0),1)&amp;""""&amp;"#"&amp;$D$134&amp;"="&amp;""""&amp;VLOOKUP($D$134,$AD$9:$AN$20,8,FALSE)&amp;""""&amp;"#g'"&amp;"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10" s="5" t="str">
        <f>IF(VLOOKUP($D$140,$AD$9:$AN$20,8,FALSE)=INDEX($E$141:$G$144,MATCH("●",INDEX($H$141:$AQ$144,,MATCH($D210,$71:$71,0)-7),0),1),"","sed -i "&amp;IF($AK$192="MacOS","'' ","")&amp;"'s#"&amp;$D$140&amp;"="""&amp;VLOOKUP($D$140,$AD$9:$AN$20,8,FALSE)&amp;""""&amp;"#"&amp;$D$140&amp;"="&amp;""""&amp;INDEX($E$141:$G$144,MATCH("●",INDEX($H$141:$AQ$144,,MATCH($D210,$71:$71,0)-7),0),1)&amp;""""&amp;"#g'"&amp;" ${CONFIG_DIR}db_data_config.txt; export "&amp;$D$140&amp;"="&amp;""""&amp;INDEX($E$141:$G$144,MATCH("●",INDEX($H$141:$AQ$144,,MATCH($D210,$71:$71,0)-7),0),1)&amp;""";")</f>
        <v/>
      </c>
      <c r="BG210" s="5" t="str">
        <f>IF(INDEX($E$141:$G$144,MATCH("●",INDEX($H$141:$AQ$144,,MATCH($D210,$71:$71,0)-7),0),1)=VLOOKUP($D$140,$AD$9:$AN$20,8,FALSE),"","sed -i "&amp;IF($AK$192="MacOS","'' ","")&amp;"'s#"&amp;$D$140&amp;"="""&amp;INDEX($E$141:$G$144,MATCH("●",INDEX($H$141:$AQ$144,,MATCH($D210,$71:$71,0)-7),0),1)&amp;""""&amp;"#"&amp;$D$140&amp;"="&amp;""""&amp;VLOOKUP($D$140,$AD$9:$AN$20,8,FALSE)&amp;""""&amp;"#g'"&amp;"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0" s="5" t="str">
        <f>IF(VLOOKUP($D$145,$AD$9:$AN$20,8,FALSE)=INDEX($E$146:$G$148,MATCH("●",INDEX($H$146:$AQ$148,,MATCH($D210,$71:$71,0)-7),0),1),"","sed -i "&amp;IF($AK$192="MacOS","'' ","")&amp;"'s#"&amp;$D$145&amp;"="""&amp;VLOOKUP($D$145,$AD$9:$AN$20,8,FALSE)&amp;""""&amp;"#"&amp;$D$145&amp;"="&amp;""""&amp;INDEX($E$146:$G$148,MATCH("●",INDEX($H$146:$AQ$148,,MATCH($D210,$71:$71,0)-7),0),1)&amp;""""&amp;"#g'"&amp;" ${CONFIG_DIR}db_data_config.txt; export "&amp;$D$145&amp;"="&amp;""""&amp;INDEX($E$146:$G$148,MATCH("●",INDEX($H$146:$AQ$148,,MATCH($D210,$71:$71,0)-7),0),1)&amp;""";")</f>
        <v/>
      </c>
      <c r="BI210" s="5" t="str">
        <f>IF(INDEX($E$146:$G$148,MATCH("●",INDEX($H$146:$AQ$148,,MATCH($D210,$71:$71,0)-7),0),1)=VLOOKUP($D$145,$AD$9:$AN$20,8,FALSE),"","sed -i "&amp;IF($AK$192="MacOS","'' ","")&amp;"'s#"&amp;$D$145&amp;"="""&amp;INDEX($E$146:$G$148,MATCH("●",INDEX($H$146:$AQ$148,,MATCH($D210,$71:$71,0)-7),0),1)&amp;""""&amp;"#"&amp;$D$145&amp;"="&amp;""""&amp;VLOOKUP($D$145,$AD$9:$AN$20,8,FALSE)&amp;""""&amp;"#g'"&amp;"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0" s="5" t="str">
        <f>IF(VLOOKUP($D$149,$AD$9:$AN$20,8,FALSE)=INDEX($E$150:$G$152,MATCH("●",INDEX($H$150:$AQ$152,,MATCH($D210,$71:$71,0)-7),0),1),"","sed -i "&amp;IF($AK$192="MacOS","'' ","")&amp;"'s#"&amp;$D$149&amp;"="""&amp;VLOOKUP($D$149,$AD$9:$AN$20,8,FALSE)&amp;""""&amp;"#"&amp;$D$149&amp;"="&amp;""""&amp;INDEX($E$150:$G$152,MATCH("●",INDEX($H$150:$AQ$152,,MATCH($D210,$71:$71,0)-7),0),1)&amp;""""&amp;"#g'"&amp;" ${CONFIG_DIR}db_data_config.txt; export "&amp;$D$149&amp;"="&amp;""""&amp;INDEX($E$150:$G$152,MATCH("●",INDEX($H$150:$AQ$152,,MATCH($D210,$71:$71,0)-7),0),1)&amp;""";")</f>
        <v/>
      </c>
      <c r="BK210" s="5" t="str">
        <f>IF(INDEX($E$150:$G$152,MATCH("●",INDEX($H$150:$AQ$152,,MATCH($D210,$71:$71,0)-7),0),1)=VLOOKUP($D$149,$AD$9:$AN$20,8,FALSE),"","sed -i "&amp;IF($AK$192="MacOS","'' ","")&amp;"'s#"&amp;$D$149&amp;"="""&amp;INDEX($E$150:$G$152,MATCH("●",INDEX($H$150:$AQ$152,,MATCH($D210,$71:$71,0)-7),0),1)&amp;""""&amp;"#"&amp;$D$149&amp;"="&amp;""""&amp;VLOOKUP($D$149,$AD$9:$AN$20,8,FALSE)&amp;""""&amp;"#g'"&amp;"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0" s="5" t="str">
        <f>IF(VLOOKUP($D$153,$AD$9:$AN$20,8,FALSE)=INDEX($E$154:$G$156,MATCH("●",INDEX($H$154:$AQ$156,,MATCH($D210,$71:$71,0)-7),0),1),"","sed -i "&amp;IF($AK$192="MacOS","'' ","")&amp;"'s#"&amp;$D$153&amp;"="""&amp;VLOOKUP($D$153,$AD$9:$AN$20,8,FALSE)&amp;""""&amp;"#"&amp;$D$153&amp;"="&amp;""""&amp;INDEX($E$154:$G$156,MATCH("●",INDEX($H$154:$AQ$156,,MATCH($D210,$71:$71,0)-7),0),1)&amp;""""&amp;"#g'"&amp;" ${CONFIG_DIR}db_data_config.txt; export "&amp;$D$153&amp;"="&amp;""""&amp;INDEX($E$154:$G$156,MATCH("●",INDEX($H$154:$AQ$156,,MATCH($D210,$71:$71,0)-7),0),1)&amp;""";")</f>
        <v/>
      </c>
      <c r="BM210" s="5" t="str">
        <f>IF(INDEX($E$154:$G$156,MATCH("●",INDEX($H$154:$AQ$156,,MATCH($D210,$71:$71,0)-7),0),1)=VLOOKUP($D$153,$AD$9:$AN$20,8,FALSE),"","sed -i "&amp;IF($AK$192="MacOS","'' ","")&amp;"'s#"&amp;$D$153&amp;"="""&amp;INDEX($E$154:$G$156,MATCH("●",INDEX($H$154:$AQ$156,,MATCH($D210,$71:$71,0)-7),0),1)&amp;""""&amp;"#"&amp;$D$153&amp;"="&amp;""""&amp;VLOOKUP($D$153,$AD$9:$AN$20,8,FALSE)&amp;""""&amp;"#g'"&amp;"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0" s="5" t="str">
        <f>IF(VLOOKUP($D$157,$AD$9:$AN$20,8,FALSE)=INDEX($E$158:$G$161,MATCH("●",INDEX($H$158:$AQ$161,,MATCH($D210,$71:$71,0)-7),0),1),"","sed -i "&amp;IF($AK$192="MacOS","'' ","")&amp;"'s#"&amp;$D$157&amp;"="""&amp;VLOOKUP($D$157,$AD$9:$AN$20,8,FALSE)&amp;""""&amp;"#"&amp;$D$157&amp;"="&amp;""""&amp;INDEX($E$158:$G$161,MATCH("●",INDEX($H$158:$AQ$161,,MATCH($D210,$71:$71,0)-7),0),1)&amp;""""&amp;"#g'"&amp;" ${CONFIG_DIR}db_data_config.txt; export "&amp;$D$157&amp;"="&amp;""""&amp;INDEX($E$158:$G$161,MATCH("●",INDEX($H$158:$AQ$161,,MATCH($D210,$71:$71,0)-7),0),1)&amp;""";")</f>
        <v/>
      </c>
      <c r="BO210" s="5" t="str">
        <f>IF(INDEX($E$158:$G$161,MATCH("●",INDEX($H$158:$AQ$161,,MATCH($D210,$71:$71,0)-7),0),1)=VLOOKUP($D$157,$AD$9:$AN$20,8,FALSE),"","sed -i "&amp;IF($AK$192="MacOS","'' ","")&amp;"'s#"&amp;$D$157&amp;"="""&amp;INDEX($E$158:$G$161,MATCH("●",INDEX($H$158:$AQ$161,,MATCH($D210,$71:$71,0)-7),0),1)&amp;""""&amp;"#"&amp;$D$157&amp;"="&amp;""""&amp;VLOOKUP($D$157,$AD$9:$AN$20,8,FALSE)&amp;""""&amp;"#g'"&amp;"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0" s="5" t="str">
        <f>IF(VLOOKUP($D$162,$AD$9:$AN$20,8,FALSE)=INDEX($E$163:$G$169,MATCH("●",INDEX($H$163:$AQ$169,,MATCH($D210,$71:$71,0)-7),0),1),"","sed -i "&amp;IF($AK$192="MacOS","'' ","")&amp;"'s#"&amp;$D$162&amp;"="""&amp;VLOOKUP($D$162,$AD$9:$AN$20,8,FALSE)&amp;""""&amp;"#"&amp;$D$162&amp;"="&amp;""""&amp;INDEX($E$163:$G$169,MATCH("●",INDEX($H$163:$AQ$169,,MATCH($D210,$71:$71,0)-7),0),1)&amp;""""&amp;"#g'"&amp;" ${CONFIG_DIR}db_data_config.txt; export "&amp;$D$162&amp;"="&amp;""""&amp;INDEX($E$163:$G$169,MATCH("●",INDEX($H$163:$AQ$169,,MATCH($D210,$71:$71,0)-7),0),1)&amp;""";")</f>
        <v/>
      </c>
      <c r="BQ210" s="5" t="str">
        <f>IF(INDEX($E$163:$G$169,MATCH("●",INDEX($H$163:$AQ$169,,MATCH($D210,$71:$71,0)-7),0),1)=VLOOKUP($D$162,$AD$9:$AN$20,8,FALSE),"","sed -i "&amp;IF($AK$192="MacOS","'' ","")&amp;"'s#"&amp;$D$162&amp;"="""&amp;INDEX($E$163:$G$169,MATCH("●",INDEX($H$163:$AQ$169,,MATCH($D210,$71:$71,0)-7),0),1)&amp;""""&amp;"#"&amp;$D$162&amp;"="&amp;""""&amp;VLOOKUP($D$162,$AD$9:$AN$20,8,FALSE)&amp;""""&amp;"#g'"&amp;"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0" s="5" t="s">
        <v>868</v>
      </c>
    </row>
    <row r="211" spans="4:70" ht="18" customHeight="1">
      <c r="D211" s="166">
        <f t="shared" si="3"/>
        <v>52</v>
      </c>
      <c r="E211" s="167"/>
      <c r="F211" s="167"/>
      <c r="G211" s="168"/>
      <c r="H211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868</v>
      </c>
      <c r="T211" s="47" t="str">
        <f ca="1">SUBSTITUTE("clear; "&amp;AV211&amp;AX211&amp;AZ211&amp;BB211&amp;BD211&amp;BF211&amp;BH211&amp;BJ211&amp;BL211&amp;BN211&amp;BP211&amp;"sh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SUBSTITUTE(INDEX($H$171:$AQ$171, , MATCH($D211, $71:$71, 0)-7),"-","")</f>
        <v>正常</v>
      </c>
      <c r="AF211" s="117"/>
      <c r="AG211" s="118"/>
      <c r="AH211" s="171" t="s">
        <v>933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SUBSTITUTE(TEXT(INDEX($H$174:$AQ$174,1,$D211-36),"000000"),"-","")</f>
        <v>220001</v>
      </c>
      <c r="AV211" s="5" t="str">
        <f>IF(VLOOKUP($D$76,$AD$9:$AN$20,8,FALSE)=INDEX($E$77:$G$81,MATCH("●",INDEX($H$77:$AQ$81,,MATCH($D211,$71:$71,0)-7),0),1),"","sed -i "&amp;IF($AK$192="MacOS","'' ","")&amp;"'s#"&amp;$D$76&amp;"="""&amp;VLOOKUP($D$76,$AD$9:$AN$20,8,FALSE)&amp;""""&amp;"#"&amp;$D$76&amp;"="&amp;""""&amp;INDEX($E$77:$G$81,MATCH("●",INDEX($H$77:$AQ$81,,MATCH($D211,$71:$71,0)-7),0),1)&amp;""""&amp;"#g'"&amp;" ${CONFIG_DIR}db_data_config.txt; export "&amp;$D$76&amp;"="&amp;""""&amp;INDEX($E$77:$G$81,MATCH("●",INDEX($H$77:$AQ$81,,MATCH($D211,$71:$71,0)-7),0),1)&amp;""";")</f>
        <v/>
      </c>
      <c r="AW211" s="5" t="str">
        <f>IF(INDEX($E$77:$G$81,MATCH("●",INDEX($H$77:$AQ$81,,MATCH($D211,$71:$71,0)-7),0),1)=VLOOKUP($D$76,$AD$9:$AN$20,8,FALSE),"","sed -i "&amp;IF($AK$192="MacOS","'' ","")&amp;"'s#"&amp;$D$76&amp;"="""&amp;INDEX($E$77:$G$81,MATCH("●",INDEX($H$77:$AQ$81,,MATCH($D211,$71:$71,0)-7),0),1)&amp;""""&amp;"#"&amp;$D$76&amp;"="&amp;""""&amp;VLOOKUP($D$76,$AD$9:$AN$20,8,FALSE)&amp;""""&amp;"#g'"&amp;"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1" s="5" t="str">
        <f>IF(VLOOKUP($D$82,$AD$9:$AN$20,8,FALSE)=INDEX($E$83:$G$94,MATCH("●",INDEX($H$83:$AQ$94,,MATCH($D211,$71:$71,0)-7),0),1),"","sed -i "&amp;IF($AK$192="MacOS","'' ","")&amp;"'s#"&amp;$D$82&amp;"="""&amp;VLOOKUP($D$82,$AD$9:$AN$20,8,FALSE)&amp;""""&amp;"#"&amp;$D$82&amp;"="&amp;""""&amp;INDEX($E$83:$G$94,MATCH("●",INDEX($H$83:$AQ$94,,MATCH($D211,$71:$71,0)-7),0),1)&amp;""""&amp;"#g'"&amp;" ${CONFIG_DIR}db_data_config.txt; export "&amp;$D$82&amp;"="&amp;""""&amp;INDEX($E$83:$G$94,MATCH("●",INDEX($H$83:$AQ$94,,MATCH($D211,$71:$71,0)-7),0),1)&amp;""";")</f>
        <v>sed -i '' 's#COLUMN_DATA_TYPE="string"#COLUMN_DATA_TYPE="short"#g' ${CONFIG_DIR}db_data_config.txt; export COLUMN_DATA_TYPE="short";</v>
      </c>
      <c r="AY211" s="5" t="str">
        <f>IF(INDEX($E$83:$G$94,MATCH("●",INDEX($H$83:$AQ$94,,MATCH($D211,$71:$71,0)-7),0),1)=VLOOKUP($D$82,$AD$9:$AN$20,8,FALSE),"","sed -i "&amp;IF($AK$192="MacOS","'' ","")&amp;"'s#"&amp;$D$82&amp;"="""&amp;INDEX($E$83:$G$94,MATCH("●",INDEX($H$83:$AQ$94,,MATCH($D211,$71:$71,0)-7),0),1)&amp;""""&amp;"#"&amp;$D$82&amp;"="&amp;""""&amp;VLOOKUP($D$82,$AD$9:$AN$20,8,FALSE)&amp;""""&amp;"#g'"&amp;"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1" s="5" t="str">
        <f>IF(VLOOKUP($D$95,$AD$9:$AN$20,8,FALSE)=INDEX($E$96:$G$115,MATCH("●",INDEX($H$96:$AQ$115,,MATCH($D211,$71:$71,0)-7),0),1),"","sed -i "&amp;IF($AK$192="MacOS","'' ","")&amp;"'s#"&amp;$D$95&amp;"="""&amp;VLOOKUP($D$95,$AD$9:$AN$20,8,FALSE)&amp;""""&amp;"#"&amp;$D$95&amp;"="&amp;""""&amp;INDEX($E$96:$G$115,MATCH("●",INDEX($H$96:$AQ$115,,MATCH($D211,$71:$71,0)-7),0),1)&amp;""""&amp;"#g'"&amp;" ${CONFIG_DIR}db_data_config.txt; export "&amp;$D$95&amp;"="&amp;""""&amp;INDEX($E$96:$G$115,MATCH("●",INDEX($H$96:$AQ$115,,MATCH($D211,$71:$71,0)-7),0),1)&amp;""";")</f>
        <v>sed -i '' 's#COLUMN_DATA_LENGTH="7"#COLUMN_DATA_LENGTH="5"#g' ${CONFIG_DIR}db_data_config.txt; export COLUMN_DATA_LENGTH="5";</v>
      </c>
      <c r="BA211" s="5" t="str">
        <f>IF(INDEX($E$96:$G$115,MATCH("●",INDEX($H$96:$AQ$115,,MATCH($D211,$71:$71,0)-7),0),1)=VLOOKUP($D$95,$AD$9:$AN$20,8,FALSE),"","sed -i "&amp;IF($AK$192="MacOS","'' ","")&amp;"'s#"&amp;$D$95&amp;"="""&amp;INDEX($E$96:$G$115,MATCH("●",INDEX($H$96:$AQ$115,,MATCH($D211,$71:$71,0)-7),0),1)&amp;""""&amp;"#"&amp;$D$95&amp;"="&amp;""""&amp;VLOOKUP($D$95,$AD$9:$AN$20,8,FALSE)&amp;""""&amp;"#g'"&amp;"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1" s="5" t="str">
        <f>IF(VLOOKUP($D$116,$AD$9:$AN$20,8,FALSE)=INDEX($E$117:$G$127,MATCH("●",INDEX($H$117:$AQ$127,,MATCH($D211,$71:$71,0)-7),0),1),"","sed -i "&amp;IF($AK$192="MacOS","'' ","")&amp;"'s#"&amp;$D$116&amp;"="""&amp;VLOOKUP($D$116,$AD$9:$AN$20,8,FALSE)&amp;""""&amp;"#"&amp;$D$116&amp;"="&amp;""""&amp;INDEX($E$117:$G$127,MATCH("●",INDEX($H$117:$AQ$127,,MATCH($D211,$71:$71,0)-7),0),1)&amp;""""&amp;"#g'"&amp;" ${CONFIG_DIR}db_data_config.txt; export "&amp;$D$116&amp;"="&amp;""""&amp;INDEX($E$117:$G$127,MATCH("●",INDEX($H$117:$AQ$127,,MATCH($D211,$71:$71,0)-7),0),1)&amp;""";")</f>
        <v/>
      </c>
      <c r="BC211" s="5" t="str">
        <f>IF(INDEX($E$117:$G$127,MATCH("●",INDEX($H$117:$AQ$127,,MATCH($D211,$71:$71,0)-7),0),1)=VLOOKUP($D$116,$AD$9:$AN$20,8,FALSE),"","sed -i "&amp;IF($AK$192="MacOS","'' ","")&amp;"'s#"&amp;$D$116&amp;"="""&amp;INDEX($E$117:$G$127,MATCH("●",INDEX($H$117:$AQ$127,,MATCH($D211,$71:$71,0)-7),0),1)&amp;""""&amp;"#"&amp;$D$116&amp;"="&amp;""""&amp;VLOOKUP($D$116,$AD$9:$AN$20,8,FALSE)&amp;""""&amp;"#g'"&amp;"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1" s="5" t="str">
        <f>IF(VLOOKUP($D$134,$AD$9:$AN$20,8,FALSE)=INDEX($E$135:$G$139,MATCH("●",INDEX($H$135:$AQ$139,,MATCH($D211,$71:$71,0)-7),0),1),"","sed -i "&amp;IF($AK$192="MacOS","'' ","")&amp;"'s#"&amp;$D$134&amp;"="""&amp;VLOOKUP($D$134,$AD$9:$AN$20,8,FALSE)&amp;""""&amp;"#"&amp;$D$134&amp;"="&amp;""""&amp;INDEX($E$135:$G$139,MATCH("●",INDEX($H$135:$AQ$139,,MATCH($D211,$71:$71,0)-7),0),1)&amp;""""&amp;"#g'"&amp;" ${CONFIG_DIR}db_data_config.txt; export "&amp;$D$134&amp;"="&amp;""""&amp;INDEX($E$135:$G$139,MATCH("●",INDEX($H$135:$AQ$139,,MATCH($D211,$71:$71,0)-7),0),1)&amp;""";")</f>
        <v/>
      </c>
      <c r="BE211" s="5" t="str">
        <f>IF(INDEX($E$135:$G$139,MATCH("●",INDEX($H$135:$AQ$139,,MATCH($D211,$71:$71,0)-7),0),1)=VLOOKUP($D$134,$AD$9:$AN$20,8,FALSE),"","sed -i "&amp;IF($AK$192="MacOS","'' ","")&amp;"'s#"&amp;$D$134&amp;"="""&amp;INDEX($E$135:$G$139,MATCH("●",INDEX($H$135:$AQ$139,,MATCH($D211,$71:$71,0)-7),0),1)&amp;""""&amp;"#"&amp;$D$134&amp;"="&amp;""""&amp;VLOOKUP($D$134,$AD$9:$AN$20,8,FALSE)&amp;""""&amp;"#g'"&amp;"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11" s="5" t="str">
        <f>IF(VLOOKUP($D$140,$AD$9:$AN$20,8,FALSE)=INDEX($E$141:$G$144,MATCH("●",INDEX($H$141:$AQ$144,,MATCH($D211,$71:$71,0)-7),0),1),"","sed -i "&amp;IF($AK$192="MacOS","'' ","")&amp;"'s#"&amp;$D$140&amp;"="""&amp;VLOOKUP($D$140,$AD$9:$AN$20,8,FALSE)&amp;""""&amp;"#"&amp;$D$140&amp;"="&amp;""""&amp;INDEX($E$141:$G$144,MATCH("●",INDEX($H$141:$AQ$144,,MATCH($D211,$71:$71,0)-7),0),1)&amp;""""&amp;"#g'"&amp;" ${CONFIG_DIR}db_data_config.txt; export "&amp;$D$140&amp;"="&amp;""""&amp;INDEX($E$141:$G$144,MATCH("●",INDEX($H$141:$AQ$144,,MATCH($D211,$71:$71,0)-7),0),1)&amp;""";")</f>
        <v/>
      </c>
      <c r="BG211" s="5" t="str">
        <f>IF(INDEX($E$141:$G$144,MATCH("●",INDEX($H$141:$AQ$144,,MATCH($D211,$71:$71,0)-7),0),1)=VLOOKUP($D$140,$AD$9:$AN$20,8,FALSE),"","sed -i "&amp;IF($AK$192="MacOS","'' ","")&amp;"'s#"&amp;$D$140&amp;"="""&amp;INDEX($E$141:$G$144,MATCH("●",INDEX($H$141:$AQ$144,,MATCH($D211,$71:$71,0)-7),0),1)&amp;""""&amp;"#"&amp;$D$140&amp;"="&amp;""""&amp;VLOOKUP($D$140,$AD$9:$AN$20,8,FALSE)&amp;""""&amp;"#g'"&amp;"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1" s="5" t="str">
        <f>IF(VLOOKUP($D$145,$AD$9:$AN$20,8,FALSE)=INDEX($E$146:$G$148,MATCH("●",INDEX($H$146:$AQ$148,,MATCH($D211,$71:$71,0)-7),0),1),"","sed -i "&amp;IF($AK$192="MacOS","'' ","")&amp;"'s#"&amp;$D$145&amp;"="""&amp;VLOOKUP($D$145,$AD$9:$AN$20,8,FALSE)&amp;""""&amp;"#"&amp;$D$145&amp;"="&amp;""""&amp;INDEX($E$146:$G$148,MATCH("●",INDEX($H$146:$AQ$148,,MATCH($D211,$71:$71,0)-7),0),1)&amp;""""&amp;"#g'"&amp;" ${CONFIG_DIR}db_data_config.txt; export "&amp;$D$145&amp;"="&amp;""""&amp;INDEX($E$146:$G$148,MATCH("●",INDEX($H$146:$AQ$148,,MATCH($D211,$71:$71,0)-7),0),1)&amp;""";")</f>
        <v/>
      </c>
      <c r="BI211" s="5" t="str">
        <f>IF(INDEX($E$146:$G$148,MATCH("●",INDEX($H$146:$AQ$148,,MATCH($D211,$71:$71,0)-7),0),1)=VLOOKUP($D$145,$AD$9:$AN$20,8,FALSE),"","sed -i "&amp;IF($AK$192="MacOS","'' ","")&amp;"'s#"&amp;$D$145&amp;"="""&amp;INDEX($E$146:$G$148,MATCH("●",INDEX($H$146:$AQ$148,,MATCH($D211,$71:$71,0)-7),0),1)&amp;""""&amp;"#"&amp;$D$145&amp;"="&amp;""""&amp;VLOOKUP($D$145,$AD$9:$AN$20,8,FALSE)&amp;""""&amp;"#g'"&amp;"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1" s="5" t="str">
        <f>IF(VLOOKUP($D$149,$AD$9:$AN$20,8,FALSE)=INDEX($E$150:$G$152,MATCH("●",INDEX($H$150:$AQ$152,,MATCH($D211,$71:$71,0)-7),0),1),"","sed -i "&amp;IF($AK$192="MacOS","'' ","")&amp;"'s#"&amp;$D$149&amp;"="""&amp;VLOOKUP($D$149,$AD$9:$AN$20,8,FALSE)&amp;""""&amp;"#"&amp;$D$149&amp;"="&amp;""""&amp;INDEX($E$150:$G$152,MATCH("●",INDEX($H$150:$AQ$152,,MATCH($D211,$71:$71,0)-7),0),1)&amp;""""&amp;"#g'"&amp;" ${CONFIG_DIR}db_data_config.txt; export "&amp;$D$149&amp;"="&amp;""""&amp;INDEX($E$150:$G$152,MATCH("●",INDEX($H$150:$AQ$152,,MATCH($D211,$71:$71,0)-7),0),1)&amp;""";")</f>
        <v/>
      </c>
      <c r="BK211" s="5" t="str">
        <f>IF(INDEX($E$150:$G$152,MATCH("●",INDEX($H$150:$AQ$152,,MATCH($D211,$71:$71,0)-7),0),1)=VLOOKUP($D$149,$AD$9:$AN$20,8,FALSE),"","sed -i "&amp;IF($AK$192="MacOS","'' ","")&amp;"'s#"&amp;$D$149&amp;"="""&amp;INDEX($E$150:$G$152,MATCH("●",INDEX($H$150:$AQ$152,,MATCH($D211,$71:$71,0)-7),0),1)&amp;""""&amp;"#"&amp;$D$149&amp;"="&amp;""""&amp;VLOOKUP($D$149,$AD$9:$AN$20,8,FALSE)&amp;""""&amp;"#g'"&amp;"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1" s="5" t="str">
        <f>IF(VLOOKUP($D$153,$AD$9:$AN$20,8,FALSE)=INDEX($E$154:$G$156,MATCH("●",INDEX($H$154:$AQ$156,,MATCH($D211,$71:$71,0)-7),0),1),"","sed -i "&amp;IF($AK$192="MacOS","'' ","")&amp;"'s#"&amp;$D$153&amp;"="""&amp;VLOOKUP($D$153,$AD$9:$AN$20,8,FALSE)&amp;""""&amp;"#"&amp;$D$153&amp;"="&amp;""""&amp;INDEX($E$154:$G$156,MATCH("●",INDEX($H$154:$AQ$156,,MATCH($D211,$71:$71,0)-7),0),1)&amp;""""&amp;"#g'"&amp;" ${CONFIG_DIR}db_data_config.txt; export "&amp;$D$153&amp;"="&amp;""""&amp;INDEX($E$154:$G$156,MATCH("●",INDEX($H$154:$AQ$156,,MATCH($D211,$71:$71,0)-7),0),1)&amp;""";")</f>
        <v/>
      </c>
      <c r="BM211" s="5" t="str">
        <f>IF(INDEX($E$154:$G$156,MATCH("●",INDEX($H$154:$AQ$156,,MATCH($D211,$71:$71,0)-7),0),1)=VLOOKUP($D$153,$AD$9:$AN$20,8,FALSE),"","sed -i "&amp;IF($AK$192="MacOS","'' ","")&amp;"'s#"&amp;$D$153&amp;"="""&amp;INDEX($E$154:$G$156,MATCH("●",INDEX($H$154:$AQ$156,,MATCH($D211,$71:$71,0)-7),0),1)&amp;""""&amp;"#"&amp;$D$153&amp;"="&amp;""""&amp;VLOOKUP($D$153,$AD$9:$AN$20,8,FALSE)&amp;""""&amp;"#g'"&amp;"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1" s="5" t="str">
        <f>IF(VLOOKUP($D$157,$AD$9:$AN$20,8,FALSE)=INDEX($E$158:$G$161,MATCH("●",INDEX($H$158:$AQ$161,,MATCH($D211,$71:$71,0)-7),0),1),"","sed -i "&amp;IF($AK$192="MacOS","'' ","")&amp;"'s#"&amp;$D$157&amp;"="""&amp;VLOOKUP($D$157,$AD$9:$AN$20,8,FALSE)&amp;""""&amp;"#"&amp;$D$157&amp;"="&amp;""""&amp;INDEX($E$158:$G$161,MATCH("●",INDEX($H$158:$AQ$161,,MATCH($D211,$71:$71,0)-7),0),1)&amp;""""&amp;"#g'"&amp;" ${CONFIG_DIR}db_data_config.txt; export "&amp;$D$157&amp;"="&amp;""""&amp;INDEX($E$158:$G$161,MATCH("●",INDEX($H$158:$AQ$161,,MATCH($D211,$71:$71,0)-7),0),1)&amp;""";")</f>
        <v/>
      </c>
      <c r="BO211" s="5" t="str">
        <f>IF(INDEX($E$158:$G$161,MATCH("●",INDEX($H$158:$AQ$161,,MATCH($D211,$71:$71,0)-7),0),1)=VLOOKUP($D$157,$AD$9:$AN$20,8,FALSE),"","sed -i "&amp;IF($AK$192="MacOS","'' ","")&amp;"'s#"&amp;$D$157&amp;"="""&amp;INDEX($E$158:$G$161,MATCH("●",INDEX($H$158:$AQ$161,,MATCH($D211,$71:$71,0)-7),0),1)&amp;""""&amp;"#"&amp;$D$157&amp;"="&amp;""""&amp;VLOOKUP($D$157,$AD$9:$AN$20,8,FALSE)&amp;""""&amp;"#g'"&amp;"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1" s="5" t="str">
        <f>IF(VLOOKUP($D$162,$AD$9:$AN$20,8,FALSE)=INDEX($E$163:$G$169,MATCH("●",INDEX($H$163:$AQ$169,,MATCH($D211,$71:$71,0)-7),0),1),"","sed -i "&amp;IF($AK$192="MacOS","'' ","")&amp;"'s#"&amp;$D$162&amp;"="""&amp;VLOOKUP($D$162,$AD$9:$AN$20,8,FALSE)&amp;""""&amp;"#"&amp;$D$162&amp;"="&amp;""""&amp;INDEX($E$163:$G$169,MATCH("●",INDEX($H$163:$AQ$169,,MATCH($D211,$71:$71,0)-7),0),1)&amp;""""&amp;"#g'"&amp;" ${CONFIG_DIR}db_data_config.txt; export "&amp;$D$162&amp;"="&amp;""""&amp;INDEX($E$163:$G$169,MATCH("●",INDEX($H$163:$AQ$169,,MATCH($D211,$71:$71,0)-7),0),1)&amp;""";")</f>
        <v/>
      </c>
      <c r="BQ211" s="5" t="str">
        <f>IF(INDEX($E$163:$G$169,MATCH("●",INDEX($H$163:$AQ$169,,MATCH($D211,$71:$71,0)-7),0),1)=VLOOKUP($D$162,$AD$9:$AN$20,8,FALSE),"","sed -i "&amp;IF($AK$192="MacOS","'' ","")&amp;"'s#"&amp;$D$162&amp;"="""&amp;INDEX($E$163:$G$169,MATCH("●",INDEX($H$163:$AQ$169,,MATCH($D211,$71:$71,0)-7),0),1)&amp;""""&amp;"#"&amp;$D$162&amp;"="&amp;""""&amp;VLOOKUP($D$162,$AD$9:$AN$20,8,FALSE)&amp;""""&amp;"#g'"&amp;"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1" s="5" t="s">
        <v>868</v>
      </c>
    </row>
    <row r="212" spans="4:70" ht="36" customHeight="1">
      <c r="D212" s="166">
        <f t="shared" si="3"/>
        <v>53</v>
      </c>
      <c r="E212" s="167"/>
      <c r="F212" s="167"/>
      <c r="G212" s="168"/>
      <c r="H212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868</v>
      </c>
      <c r="T212" s="47" t="str">
        <f ca="1">SUBSTITUTE("clear; "&amp;AV212&amp;AX212&amp;AZ212&amp;BB212&amp;BD212&amp;BF212&amp;BH212&amp;BJ212&amp;BL212&amp;BN212&amp;BP212&amp;"sh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SUBSTITUTE(INDEX($H$171:$AQ$171, , MATCH($D212, $71:$71, 0)-7),"-","")</f>
        <v>正常</v>
      </c>
      <c r="AF212" s="117"/>
      <c r="AG212" s="118"/>
      <c r="AH212" s="171" t="s">
        <v>932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SUBSTITUTE(TEXT(INDEX($H$174:$AQ$174,1,$D212-36),"000000"),"-","")</f>
        <v>220001</v>
      </c>
      <c r="AV212" s="5" t="str">
        <f>IF(VLOOKUP($D$76,$AD$9:$AN$20,8,FALSE)=INDEX($E$77:$G$81,MATCH("●",INDEX($H$77:$AQ$81,,MATCH($D212,$71:$71,0)-7),0),1),"","sed -i "&amp;IF($AK$192="MacOS","'' ","")&amp;"'s#"&amp;$D$76&amp;"="""&amp;VLOOKUP($D$76,$AD$9:$AN$20,8,FALSE)&amp;""""&amp;"#"&amp;$D$76&amp;"="&amp;""""&amp;INDEX($E$77:$G$81,MATCH("●",INDEX($H$77:$AQ$81,,MATCH($D212,$71:$71,0)-7),0),1)&amp;""""&amp;"#g'"&amp;" ${CONFIG_DIR}db_data_config.txt; export "&amp;$D$76&amp;"="&amp;""""&amp;INDEX($E$77:$G$81,MATCH("●",INDEX($H$77:$AQ$81,,MATCH($D212,$71:$71,0)-7),0),1)&amp;""";")</f>
        <v/>
      </c>
      <c r="AW212" s="5" t="str">
        <f>IF(INDEX($E$77:$G$81,MATCH("●",INDEX($H$77:$AQ$81,,MATCH($D212,$71:$71,0)-7),0),1)=VLOOKUP($D$76,$AD$9:$AN$20,8,FALSE),"","sed -i "&amp;IF($AK$192="MacOS","'' ","")&amp;"'s#"&amp;$D$76&amp;"="""&amp;INDEX($E$77:$G$81,MATCH("●",INDEX($H$77:$AQ$81,,MATCH($D212,$71:$71,0)-7),0),1)&amp;""""&amp;"#"&amp;$D$76&amp;"="&amp;""""&amp;VLOOKUP($D$76,$AD$9:$AN$20,8,FALSE)&amp;""""&amp;"#g'"&amp;"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2" s="5" t="str">
        <f>IF(VLOOKUP($D$82,$AD$9:$AN$20,8,FALSE)=INDEX($E$83:$G$94,MATCH("●",INDEX($H$83:$AQ$94,,MATCH($D212,$71:$71,0)-7),0),1),"","sed -i "&amp;IF($AK$192="MacOS","'' ","")&amp;"'s#"&amp;$D$82&amp;"="""&amp;VLOOKUP($D$82,$AD$9:$AN$20,8,FALSE)&amp;""""&amp;"#"&amp;$D$82&amp;"="&amp;""""&amp;INDEX($E$83:$G$94,MATCH("●",INDEX($H$83:$AQ$94,,MATCH($D212,$71:$71,0)-7),0),1)&amp;""""&amp;"#g'"&amp;" ${CONFIG_DIR}db_data_config.txt; export "&amp;$D$82&amp;"="&amp;""""&amp;INDEX($E$83:$G$94,MATCH("●",INDEX($H$83:$AQ$94,,MATCH($D212,$71:$71,0)-7),0),1)&amp;""";")</f>
        <v>sed -i '' 's#COLUMN_DATA_TYPE="string"#COLUMN_DATA_TYPE="short"#g' ${CONFIG_DIR}db_data_config.txt; export COLUMN_DATA_TYPE="short";</v>
      </c>
      <c r="AY212" s="5" t="str">
        <f>IF(INDEX($E$83:$G$94,MATCH("●",INDEX($H$83:$AQ$94,,MATCH($D212,$71:$71,0)-7),0),1)=VLOOKUP($D$82,$AD$9:$AN$20,8,FALSE),"","sed -i "&amp;IF($AK$192="MacOS","'' ","")&amp;"'s#"&amp;$D$82&amp;"="""&amp;INDEX($E$83:$G$94,MATCH("●",INDEX($H$83:$AQ$94,,MATCH($D212,$71:$71,0)-7),0),1)&amp;""""&amp;"#"&amp;$D$82&amp;"="&amp;""""&amp;VLOOKUP($D$82,$AD$9:$AN$20,8,FALSE)&amp;""""&amp;"#g'"&amp;"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2" s="5" t="str">
        <f>IF(VLOOKUP($D$95,$AD$9:$AN$20,8,FALSE)=INDEX($E$96:$G$115,MATCH("●",INDEX($H$96:$AQ$115,,MATCH($D212,$71:$71,0)-7),0),1),"","sed -i "&amp;IF($AK$192="MacOS","'' ","")&amp;"'s#"&amp;$D$95&amp;"="""&amp;VLOOKUP($D$95,$AD$9:$AN$20,8,FALSE)&amp;""""&amp;"#"&amp;$D$95&amp;"="&amp;""""&amp;INDEX($E$96:$G$115,MATCH("●",INDEX($H$96:$AQ$115,,MATCH($D212,$71:$71,0)-7),0),1)&amp;""""&amp;"#g'"&amp;" ${CONFIG_DIR}db_data_config.txt; export "&amp;$D$95&amp;"="&amp;""""&amp;INDEX($E$96:$G$115,MATCH("●",INDEX($H$96:$AQ$115,,MATCH($D212,$71:$71,0)-7),0),1)&amp;""";")</f>
        <v>sed -i '' 's#COLUMN_DATA_LENGTH="7"#COLUMN_DATA_LENGTH="5"#g' ${CONFIG_DIR}db_data_config.txt; export COLUMN_DATA_LENGTH="5";</v>
      </c>
      <c r="BA212" s="5" t="str">
        <f>IF(INDEX($E$96:$G$115,MATCH("●",INDEX($H$96:$AQ$115,,MATCH($D212,$71:$71,0)-7),0),1)=VLOOKUP($D$95,$AD$9:$AN$20,8,FALSE),"","sed -i "&amp;IF($AK$192="MacOS","'' ","")&amp;"'s#"&amp;$D$95&amp;"="""&amp;INDEX($E$96:$G$115,MATCH("●",INDEX($H$96:$AQ$115,,MATCH($D212,$71:$71,0)-7),0),1)&amp;""""&amp;"#"&amp;$D$95&amp;"="&amp;""""&amp;VLOOKUP($D$95,$AD$9:$AN$20,8,FALSE)&amp;""""&amp;"#g'"&amp;"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2" s="5" t="str">
        <f>IF(VLOOKUP($D$116,$AD$9:$AN$20,8,FALSE)=INDEX($E$117:$G$127,MATCH("●",INDEX($H$117:$AQ$127,,MATCH($D212,$71:$71,0)-7),0),1),"","sed -i "&amp;IF($AK$192="MacOS","'' ","")&amp;"'s#"&amp;$D$116&amp;"="""&amp;VLOOKUP($D$116,$AD$9:$AN$20,8,FALSE)&amp;""""&amp;"#"&amp;$D$116&amp;"="&amp;""""&amp;INDEX($E$117:$G$127,MATCH("●",INDEX($H$117:$AQ$127,,MATCH($D212,$71:$71,0)-7),0),1)&amp;""""&amp;"#g'"&amp;" ${CONFIG_DIR}db_data_config.txt; export "&amp;$D$116&amp;"="&amp;""""&amp;INDEX($E$117:$G$127,MATCH("●",INDEX($H$117:$AQ$127,,MATCH($D212,$71:$71,0)-7),0),1)&amp;""";")</f>
        <v/>
      </c>
      <c r="BC212" s="5" t="str">
        <f>IF(INDEX($E$117:$G$127,MATCH("●",INDEX($H$117:$AQ$127,,MATCH($D212,$71:$71,0)-7),0),1)=VLOOKUP($D$116,$AD$9:$AN$20,8,FALSE),"","sed -i "&amp;IF($AK$192="MacOS","'' ","")&amp;"'s#"&amp;$D$116&amp;"="""&amp;INDEX($E$117:$G$127,MATCH("●",INDEX($H$117:$AQ$127,,MATCH($D212,$71:$71,0)-7),0),1)&amp;""""&amp;"#"&amp;$D$116&amp;"="&amp;""""&amp;VLOOKUP($D$116,$AD$9:$AN$20,8,FALSE)&amp;""""&amp;"#g'"&amp;"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2" s="5" t="str">
        <f>IF(VLOOKUP($D$134,$AD$9:$AN$20,8,FALSE)=INDEX($E$135:$G$139,MATCH("●",INDEX($H$135:$AQ$139,,MATCH($D212,$71:$71,0)-7),0),1),"","sed -i "&amp;IF($AK$192="MacOS","'' ","")&amp;"'s#"&amp;$D$134&amp;"="""&amp;VLOOKUP($D$134,$AD$9:$AN$20,8,FALSE)&amp;""""&amp;"#"&amp;$D$134&amp;"="&amp;""""&amp;INDEX($E$135:$G$139,MATCH("●",INDEX($H$135:$AQ$139,,MATCH($D212,$71:$71,0)-7),0),1)&amp;""""&amp;"#g'"&amp;" ${CONFIG_DIR}db_data_config.txt; export "&amp;$D$134&amp;"="&amp;""""&amp;INDEX($E$135:$G$139,MATCH("●",INDEX($H$135:$AQ$139,,MATCH($D212,$71:$71,0)-7),0),1)&amp;""";")</f>
        <v/>
      </c>
      <c r="BE212" s="5" t="str">
        <f>IF(INDEX($E$135:$G$139,MATCH("●",INDEX($H$135:$AQ$139,,MATCH($D212,$71:$71,0)-7),0),1)=VLOOKUP($D$134,$AD$9:$AN$20,8,FALSE),"","sed -i "&amp;IF($AK$192="MacOS","'' ","")&amp;"'s#"&amp;$D$134&amp;"="""&amp;INDEX($E$135:$G$139,MATCH("●",INDEX($H$135:$AQ$139,,MATCH($D212,$71:$71,0)-7),0),1)&amp;""""&amp;"#"&amp;$D$134&amp;"="&amp;""""&amp;VLOOKUP($D$134,$AD$9:$AN$20,8,FALSE)&amp;""""&amp;"#g'"&amp;"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12" s="5" t="str">
        <f>IF(VLOOKUP($D$140,$AD$9:$AN$20,8,FALSE)=INDEX($E$141:$G$144,MATCH("●",INDEX($H$141:$AQ$144,,MATCH($D212,$71:$71,0)-7),0),1),"","sed -i "&amp;IF($AK$192="MacOS","'' ","")&amp;"'s#"&amp;$D$140&amp;"="""&amp;VLOOKUP($D$140,$AD$9:$AN$20,8,FALSE)&amp;""""&amp;"#"&amp;$D$140&amp;"="&amp;""""&amp;INDEX($E$141:$G$144,MATCH("●",INDEX($H$141:$AQ$144,,MATCH($D212,$71:$71,0)-7),0),1)&amp;""""&amp;"#g'"&amp;" ${CONFIG_DIR}db_data_config.txt; export "&amp;$D$140&amp;"="&amp;""""&amp;INDEX($E$141:$G$144,MATCH("●",INDEX($H$141:$AQ$144,,MATCH($D212,$71:$71,0)-7),0),1)&amp;""";")</f>
        <v/>
      </c>
      <c r="BG212" s="5" t="str">
        <f>IF(INDEX($E$141:$G$144,MATCH("●",INDEX($H$141:$AQ$144,,MATCH($D212,$71:$71,0)-7),0),1)=VLOOKUP($D$140,$AD$9:$AN$20,8,FALSE),"","sed -i "&amp;IF($AK$192="MacOS","'' ","")&amp;"'s#"&amp;$D$140&amp;"="""&amp;INDEX($E$141:$G$144,MATCH("●",INDEX($H$141:$AQ$144,,MATCH($D212,$71:$71,0)-7),0),1)&amp;""""&amp;"#"&amp;$D$140&amp;"="&amp;""""&amp;VLOOKUP($D$140,$AD$9:$AN$20,8,FALSE)&amp;""""&amp;"#g'"&amp;"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2" s="5" t="str">
        <f>IF(VLOOKUP($D$145,$AD$9:$AN$20,8,FALSE)=INDEX($E$146:$G$148,MATCH("●",INDEX($H$146:$AQ$148,,MATCH($D212,$71:$71,0)-7),0),1),"","sed -i "&amp;IF($AK$192="MacOS","'' ","")&amp;"'s#"&amp;$D$145&amp;"="""&amp;VLOOKUP($D$145,$AD$9:$AN$20,8,FALSE)&amp;""""&amp;"#"&amp;$D$145&amp;"="&amp;""""&amp;INDEX($E$146:$G$148,MATCH("●",INDEX($H$146:$AQ$148,,MATCH($D212,$71:$71,0)-7),0),1)&amp;""""&amp;"#g'"&amp;" ${CONFIG_DIR}db_data_config.txt; export "&amp;$D$145&amp;"="&amp;""""&amp;INDEX($E$146:$G$148,MATCH("●",INDEX($H$146:$AQ$148,,MATCH($D212,$71:$71,0)-7),0),1)&amp;""";")</f>
        <v/>
      </c>
      <c r="BI212" s="5" t="str">
        <f>IF(INDEX($E$146:$G$148,MATCH("●",INDEX($H$146:$AQ$148,,MATCH($D212,$71:$71,0)-7),0),1)=VLOOKUP($D$145,$AD$9:$AN$20,8,FALSE),"","sed -i "&amp;IF($AK$192="MacOS","'' ","")&amp;"'s#"&amp;$D$145&amp;"="""&amp;INDEX($E$146:$G$148,MATCH("●",INDEX($H$146:$AQ$148,,MATCH($D212,$71:$71,0)-7),0),1)&amp;""""&amp;"#"&amp;$D$145&amp;"="&amp;""""&amp;VLOOKUP($D$145,$AD$9:$AN$20,8,FALSE)&amp;""""&amp;"#g'"&amp;"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2" s="5" t="str">
        <f>IF(VLOOKUP($D$149,$AD$9:$AN$20,8,FALSE)=INDEX($E$150:$G$152,MATCH("●",INDEX($H$150:$AQ$152,,MATCH($D212,$71:$71,0)-7),0),1),"","sed -i "&amp;IF($AK$192="MacOS","'' ","")&amp;"'s#"&amp;$D$149&amp;"="""&amp;VLOOKUP($D$149,$AD$9:$AN$20,8,FALSE)&amp;""""&amp;"#"&amp;$D$149&amp;"="&amp;""""&amp;INDEX($E$150:$G$152,MATCH("●",INDEX($H$150:$AQ$152,,MATCH($D212,$71:$71,0)-7),0),1)&amp;""""&amp;"#g'"&amp;" ${CONFIG_DIR}db_data_config.txt; export "&amp;$D$149&amp;"="&amp;""""&amp;INDEX($E$150:$G$152,MATCH("●",INDEX($H$150:$AQ$152,,MATCH($D212,$71:$71,0)-7),0),1)&amp;""";")</f>
        <v/>
      </c>
      <c r="BK212" s="5" t="str">
        <f>IF(INDEX($E$150:$G$152,MATCH("●",INDEX($H$150:$AQ$152,,MATCH($D212,$71:$71,0)-7),0),1)=VLOOKUP($D$149,$AD$9:$AN$20,8,FALSE),"","sed -i "&amp;IF($AK$192="MacOS","'' ","")&amp;"'s#"&amp;$D$149&amp;"="""&amp;INDEX($E$150:$G$152,MATCH("●",INDEX($H$150:$AQ$152,,MATCH($D212,$71:$71,0)-7),0),1)&amp;""""&amp;"#"&amp;$D$149&amp;"="&amp;""""&amp;VLOOKUP($D$149,$AD$9:$AN$20,8,FALSE)&amp;""""&amp;"#g'"&amp;"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2" s="5" t="str">
        <f>IF(VLOOKUP($D$153,$AD$9:$AN$20,8,FALSE)=INDEX($E$154:$G$156,MATCH("●",INDEX($H$154:$AQ$156,,MATCH($D212,$71:$71,0)-7),0),1),"","sed -i "&amp;IF($AK$192="MacOS","'' ","")&amp;"'s#"&amp;$D$153&amp;"="""&amp;VLOOKUP($D$153,$AD$9:$AN$20,8,FALSE)&amp;""""&amp;"#"&amp;$D$153&amp;"="&amp;""""&amp;INDEX($E$154:$G$156,MATCH("●",INDEX($H$154:$AQ$156,,MATCH($D212,$71:$71,0)-7),0),1)&amp;""""&amp;"#g'"&amp;" ${CONFIG_DIR}db_data_config.txt; export "&amp;$D$153&amp;"="&amp;""""&amp;INDEX($E$154:$G$156,MATCH("●",INDEX($H$154:$AQ$156,,MATCH($D212,$71:$71,0)-7),0),1)&amp;""";")</f>
        <v/>
      </c>
      <c r="BM212" s="5" t="str">
        <f>IF(INDEX($E$154:$G$156,MATCH("●",INDEX($H$154:$AQ$156,,MATCH($D212,$71:$71,0)-7),0),1)=VLOOKUP($D$153,$AD$9:$AN$20,8,FALSE),"","sed -i "&amp;IF($AK$192="MacOS","'' ","")&amp;"'s#"&amp;$D$153&amp;"="""&amp;INDEX($E$154:$G$156,MATCH("●",INDEX($H$154:$AQ$156,,MATCH($D212,$71:$71,0)-7),0),1)&amp;""""&amp;"#"&amp;$D$153&amp;"="&amp;""""&amp;VLOOKUP($D$153,$AD$9:$AN$20,8,FALSE)&amp;""""&amp;"#g'"&amp;"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2" s="5" t="str">
        <f>IF(VLOOKUP($D$157,$AD$9:$AN$20,8,FALSE)=INDEX($E$158:$G$161,MATCH("●",INDEX($H$158:$AQ$161,,MATCH($D212,$71:$71,0)-7),0),1),"","sed -i "&amp;IF($AK$192="MacOS","'' ","")&amp;"'s#"&amp;$D$157&amp;"="""&amp;VLOOKUP($D$157,$AD$9:$AN$20,8,FALSE)&amp;""""&amp;"#"&amp;$D$157&amp;"="&amp;""""&amp;INDEX($E$158:$G$161,MATCH("●",INDEX($H$158:$AQ$161,,MATCH($D212,$71:$71,0)-7),0),1)&amp;""""&amp;"#g'"&amp;" ${CONFIG_DIR}db_data_config.txt; export "&amp;$D$157&amp;"="&amp;""""&amp;INDEX($E$158:$G$161,MATCH("●",INDEX($H$158:$AQ$161,,MATCH($D212,$71:$71,0)-7),0),1)&amp;""";")</f>
        <v/>
      </c>
      <c r="BO212" s="5" t="str">
        <f>IF(INDEX($E$158:$G$161,MATCH("●",INDEX($H$158:$AQ$161,,MATCH($D212,$71:$71,0)-7),0),1)=VLOOKUP($D$157,$AD$9:$AN$20,8,FALSE),"","sed -i "&amp;IF($AK$192="MacOS","'' ","")&amp;"'s#"&amp;$D$157&amp;"="""&amp;INDEX($E$158:$G$161,MATCH("●",INDEX($H$158:$AQ$161,,MATCH($D212,$71:$71,0)-7),0),1)&amp;""""&amp;"#"&amp;$D$157&amp;"="&amp;""""&amp;VLOOKUP($D$157,$AD$9:$AN$20,8,FALSE)&amp;""""&amp;"#g'"&amp;"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2" s="5" t="str">
        <f>IF(VLOOKUP($D$162,$AD$9:$AN$20,8,FALSE)=INDEX($E$163:$G$169,MATCH("●",INDEX($H$163:$AQ$169,,MATCH($D212,$71:$71,0)-7),0),1),"","sed -i "&amp;IF($AK$192="MacOS","'' ","")&amp;"'s#"&amp;$D$162&amp;"="""&amp;VLOOKUP($D$162,$AD$9:$AN$20,8,FALSE)&amp;""""&amp;"#"&amp;$D$162&amp;"="&amp;""""&amp;INDEX($E$163:$G$169,MATCH("●",INDEX($H$163:$AQ$169,,MATCH($D212,$71:$71,0)-7),0),1)&amp;""""&amp;"#g'"&amp;" ${CONFIG_DIR}db_data_config.txt; export "&amp;$D$162&amp;"="&amp;""""&amp;INDEX($E$163:$G$169,MATCH("●",INDEX($H$163:$AQ$169,,MATCH($D212,$71:$71,0)-7),0),1)&amp;""";")</f>
        <v/>
      </c>
      <c r="BQ212" s="5" t="str">
        <f>IF(INDEX($E$163:$G$169,MATCH("●",INDEX($H$163:$AQ$169,,MATCH($D212,$71:$71,0)-7),0),1)=VLOOKUP($D$162,$AD$9:$AN$20,8,FALSE),"","sed -i "&amp;IF($AK$192="MacOS","'' ","")&amp;"'s#"&amp;$D$162&amp;"="""&amp;INDEX($E$163:$G$169,MATCH("●",INDEX($H$163:$AQ$169,,MATCH($D212,$71:$71,0)-7),0),1)&amp;""""&amp;"#"&amp;$D$162&amp;"="&amp;""""&amp;VLOOKUP($D$162,$AD$9:$AN$20,8,FALSE)&amp;""""&amp;"#g'"&amp;"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2" s="5" t="s">
        <v>868</v>
      </c>
    </row>
    <row r="213" spans="4:70" ht="36" customHeight="1">
      <c r="D213" s="166">
        <f t="shared" si="3"/>
        <v>54</v>
      </c>
      <c r="E213" s="167"/>
      <c r="F213" s="167"/>
      <c r="G213" s="168"/>
      <c r="H213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868</v>
      </c>
      <c r="T213" s="47" t="str">
        <f ca="1">SUBSTITUTE("clear; "&amp;AV213&amp;AX213&amp;AZ213&amp;BB213&amp;BD213&amp;BF213&amp;BH213&amp;BJ213&amp;BL213&amp;BN213&amp;BP213&amp;"sh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SUBSTITUTE(INDEX($H$171:$AQ$171, , MATCH($D213, $71:$71, 0)-7),"-","")</f>
        <v>正常</v>
      </c>
      <c r="AF213" s="117"/>
      <c r="AG213" s="118"/>
      <c r="AH213" s="171" t="s">
        <v>931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SUBSTITUTE(TEXT(INDEX($H$174:$AQ$174,1,$D213-36),"000000"),"-","")</f>
        <v>220001</v>
      </c>
      <c r="AV213" s="5" t="str">
        <f>IF(VLOOKUP($D$76,$AD$9:$AN$20,8,FALSE)=INDEX($E$77:$G$81,MATCH("●",INDEX($H$77:$AQ$81,,MATCH($D213,$71:$71,0)-7),0),1),"","sed -i "&amp;IF($AK$192="MacOS","'' ","")&amp;"'s#"&amp;$D$76&amp;"="""&amp;VLOOKUP($D$76,$AD$9:$AN$20,8,FALSE)&amp;""""&amp;"#"&amp;$D$76&amp;"="&amp;""""&amp;INDEX($E$77:$G$81,MATCH("●",INDEX($H$77:$AQ$81,,MATCH($D213,$71:$71,0)-7),0),1)&amp;""""&amp;"#g'"&amp;" ${CONFIG_DIR}db_data_config.txt; export "&amp;$D$76&amp;"="&amp;""""&amp;INDEX($E$77:$G$81,MATCH("●",INDEX($H$77:$AQ$81,,MATCH($D213,$71:$71,0)-7),0),1)&amp;""";")</f>
        <v/>
      </c>
      <c r="AW213" s="5" t="str">
        <f>IF(INDEX($E$77:$G$81,MATCH("●",INDEX($H$77:$AQ$81,,MATCH($D213,$71:$71,0)-7),0),1)=VLOOKUP($D$76,$AD$9:$AN$20,8,FALSE),"","sed -i "&amp;IF($AK$192="MacOS","'' ","")&amp;"'s#"&amp;$D$76&amp;"="""&amp;INDEX($E$77:$G$81,MATCH("●",INDEX($H$77:$AQ$81,,MATCH($D213,$71:$71,0)-7),0),1)&amp;""""&amp;"#"&amp;$D$76&amp;"="&amp;""""&amp;VLOOKUP($D$76,$AD$9:$AN$20,8,FALSE)&amp;""""&amp;"#g'"&amp;"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3" s="5" t="str">
        <f>IF(VLOOKUP($D$82,$AD$9:$AN$20,8,FALSE)=INDEX($E$83:$G$94,MATCH("●",INDEX($H$83:$AQ$94,,MATCH($D213,$71:$71,0)-7),0),1),"","sed -i "&amp;IF($AK$192="MacOS","'' ","")&amp;"'s#"&amp;$D$82&amp;"="""&amp;VLOOKUP($D$82,$AD$9:$AN$20,8,FALSE)&amp;""""&amp;"#"&amp;$D$82&amp;"="&amp;""""&amp;INDEX($E$83:$G$94,MATCH("●",INDEX($H$83:$AQ$94,,MATCH($D213,$71:$71,0)-7),0),1)&amp;""""&amp;"#g'"&amp;" ${CONFIG_DIR}db_data_config.txt; export "&amp;$D$82&amp;"="&amp;""""&amp;INDEX($E$83:$G$94,MATCH("●",INDEX($H$83:$AQ$94,,MATCH($D213,$71:$71,0)-7),0),1)&amp;""";")</f>
        <v>sed -i '' 's#COLUMN_DATA_TYPE="string"#COLUMN_DATA_TYPE="short"#g' ${CONFIG_DIR}db_data_config.txt; export COLUMN_DATA_TYPE="short";</v>
      </c>
      <c r="AY213" s="5" t="str">
        <f>IF(INDEX($E$83:$G$94,MATCH("●",INDEX($H$83:$AQ$94,,MATCH($D213,$71:$71,0)-7),0),1)=VLOOKUP($D$82,$AD$9:$AN$20,8,FALSE),"","sed -i "&amp;IF($AK$192="MacOS","'' ","")&amp;"'s#"&amp;$D$82&amp;"="""&amp;INDEX($E$83:$G$94,MATCH("●",INDEX($H$83:$AQ$94,,MATCH($D213,$71:$71,0)-7),0),1)&amp;""""&amp;"#"&amp;$D$82&amp;"="&amp;""""&amp;VLOOKUP($D$82,$AD$9:$AN$20,8,FALSE)&amp;""""&amp;"#g'"&amp;"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3" s="5" t="str">
        <f>IF(VLOOKUP($D$95,$AD$9:$AN$20,8,FALSE)=INDEX($E$96:$G$115,MATCH("●",INDEX($H$96:$AQ$115,,MATCH($D213,$71:$71,0)-7),0),1),"","sed -i "&amp;IF($AK$192="MacOS","'' ","")&amp;"'s#"&amp;$D$95&amp;"="""&amp;VLOOKUP($D$95,$AD$9:$AN$20,8,FALSE)&amp;""""&amp;"#"&amp;$D$95&amp;"="&amp;""""&amp;INDEX($E$96:$G$115,MATCH("●",INDEX($H$96:$AQ$115,,MATCH($D213,$71:$71,0)-7),0),1)&amp;""""&amp;"#g'"&amp;" ${CONFIG_DIR}db_data_config.txt; export "&amp;$D$95&amp;"="&amp;""""&amp;INDEX($E$96:$G$115,MATCH("●",INDEX($H$96:$AQ$115,,MATCH($D213,$71:$71,0)-7),0),1)&amp;""";")</f>
        <v>sed -i '' 's#COLUMN_DATA_LENGTH="7"#COLUMN_DATA_LENGTH="5"#g' ${CONFIG_DIR}db_data_config.txt; export COLUMN_DATA_LENGTH="5";</v>
      </c>
      <c r="BA213" s="5" t="str">
        <f>IF(INDEX($E$96:$G$115,MATCH("●",INDEX($H$96:$AQ$115,,MATCH($D213,$71:$71,0)-7),0),1)=VLOOKUP($D$95,$AD$9:$AN$20,8,FALSE),"","sed -i "&amp;IF($AK$192="MacOS","'' ","")&amp;"'s#"&amp;$D$95&amp;"="""&amp;INDEX($E$96:$G$115,MATCH("●",INDEX($H$96:$AQ$115,,MATCH($D213,$71:$71,0)-7),0),1)&amp;""""&amp;"#"&amp;$D$95&amp;"="&amp;""""&amp;VLOOKUP($D$95,$AD$9:$AN$20,8,FALSE)&amp;""""&amp;"#g'"&amp;"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3" s="5" t="str">
        <f>IF(VLOOKUP($D$116,$AD$9:$AN$20,8,FALSE)=INDEX($E$117:$G$127,MATCH("●",INDEX($H$117:$AQ$127,,MATCH($D213,$71:$71,0)-7),0),1),"","sed -i "&amp;IF($AK$192="MacOS","'' ","")&amp;"'s#"&amp;$D$116&amp;"="""&amp;VLOOKUP($D$116,$AD$9:$AN$20,8,FALSE)&amp;""""&amp;"#"&amp;$D$116&amp;"="&amp;""""&amp;INDEX($E$117:$G$127,MATCH("●",INDEX($H$117:$AQ$127,,MATCH($D213,$71:$71,0)-7),0),1)&amp;""""&amp;"#g'"&amp;" ${CONFIG_DIR}db_data_config.txt; export "&amp;$D$116&amp;"="&amp;""""&amp;INDEX($E$117:$G$127,MATCH("●",INDEX($H$117:$AQ$127,,MATCH($D213,$71:$71,0)-7),0),1)&amp;""";")</f>
        <v/>
      </c>
      <c r="BC213" s="5" t="str">
        <f>IF(INDEX($E$117:$G$127,MATCH("●",INDEX($H$117:$AQ$127,,MATCH($D213,$71:$71,0)-7),0),1)=VLOOKUP($D$116,$AD$9:$AN$20,8,FALSE),"","sed -i "&amp;IF($AK$192="MacOS","'' ","")&amp;"'s#"&amp;$D$116&amp;"="""&amp;INDEX($E$117:$G$127,MATCH("●",INDEX($H$117:$AQ$127,,MATCH($D213,$71:$71,0)-7),0),1)&amp;""""&amp;"#"&amp;$D$116&amp;"="&amp;""""&amp;VLOOKUP($D$116,$AD$9:$AN$20,8,FALSE)&amp;""""&amp;"#g'"&amp;"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3" s="5" t="str">
        <f>IF(VLOOKUP($D$134,$AD$9:$AN$20,8,FALSE)=INDEX($E$135:$G$139,MATCH("●",INDEX($H$135:$AQ$139,,MATCH($D213,$71:$71,0)-7),0),1),"","sed -i "&amp;IF($AK$192="MacOS","'' ","")&amp;"'s#"&amp;$D$134&amp;"="""&amp;VLOOKUP($D$134,$AD$9:$AN$20,8,FALSE)&amp;""""&amp;"#"&amp;$D$134&amp;"="&amp;""""&amp;INDEX($E$135:$G$139,MATCH("●",INDEX($H$135:$AQ$139,,MATCH($D213,$71:$71,0)-7),0),1)&amp;""""&amp;"#g'"&amp;" ${CONFIG_DIR}db_data_config.txt; export "&amp;$D$134&amp;"="&amp;""""&amp;INDEX($E$135:$G$139,MATCH("●",INDEX($H$135:$AQ$139,,MATCH($D213,$71:$71,0)-7),0),1)&amp;""";")</f>
        <v/>
      </c>
      <c r="BE213" s="5" t="str">
        <f>IF(INDEX($E$135:$G$139,MATCH("●",INDEX($H$135:$AQ$139,,MATCH($D213,$71:$71,0)-7),0),1)=VLOOKUP($D$134,$AD$9:$AN$20,8,FALSE),"","sed -i "&amp;IF($AK$192="MacOS","'' ","")&amp;"'s#"&amp;$D$134&amp;"="""&amp;INDEX($E$135:$G$139,MATCH("●",INDEX($H$135:$AQ$139,,MATCH($D213,$71:$71,0)-7),0),1)&amp;""""&amp;"#"&amp;$D$134&amp;"="&amp;""""&amp;VLOOKUP($D$134,$AD$9:$AN$20,8,FALSE)&amp;""""&amp;"#g'"&amp;"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13" s="5" t="str">
        <f>IF(VLOOKUP($D$140,$AD$9:$AN$20,8,FALSE)=INDEX($E$141:$G$144,MATCH("●",INDEX($H$141:$AQ$144,,MATCH($D213,$71:$71,0)-7),0),1),"","sed -i "&amp;IF($AK$192="MacOS","'' ","")&amp;"'s#"&amp;$D$140&amp;"="""&amp;VLOOKUP($D$140,$AD$9:$AN$20,8,FALSE)&amp;""""&amp;"#"&amp;$D$140&amp;"="&amp;""""&amp;INDEX($E$141:$G$144,MATCH("●",INDEX($H$141:$AQ$144,,MATCH($D213,$71:$71,0)-7),0),1)&amp;""""&amp;"#g'"&amp;" ${CONFIG_DIR}db_data_config.txt; export "&amp;$D$140&amp;"="&amp;""""&amp;INDEX($E$141:$G$144,MATCH("●",INDEX($H$141:$AQ$144,,MATCH($D213,$71:$71,0)-7),0),1)&amp;""";")</f>
        <v/>
      </c>
      <c r="BG213" s="5" t="str">
        <f>IF(INDEX($E$141:$G$144,MATCH("●",INDEX($H$141:$AQ$144,,MATCH($D213,$71:$71,0)-7),0),1)=VLOOKUP($D$140,$AD$9:$AN$20,8,FALSE),"","sed -i "&amp;IF($AK$192="MacOS","'' ","")&amp;"'s#"&amp;$D$140&amp;"="""&amp;INDEX($E$141:$G$144,MATCH("●",INDEX($H$141:$AQ$144,,MATCH($D213,$71:$71,0)-7),0),1)&amp;""""&amp;"#"&amp;$D$140&amp;"="&amp;""""&amp;VLOOKUP($D$140,$AD$9:$AN$20,8,FALSE)&amp;""""&amp;"#g'"&amp;"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3" s="5" t="str">
        <f>IF(VLOOKUP($D$145,$AD$9:$AN$20,8,FALSE)=INDEX($E$146:$G$148,MATCH("●",INDEX($H$146:$AQ$148,,MATCH($D213,$71:$71,0)-7),0),1),"","sed -i "&amp;IF($AK$192="MacOS","'' ","")&amp;"'s#"&amp;$D$145&amp;"="""&amp;VLOOKUP($D$145,$AD$9:$AN$20,8,FALSE)&amp;""""&amp;"#"&amp;$D$145&amp;"="&amp;""""&amp;INDEX($E$146:$G$148,MATCH("●",INDEX($H$146:$AQ$148,,MATCH($D213,$71:$71,0)-7),0),1)&amp;""""&amp;"#g'"&amp;" ${CONFIG_DIR}db_data_config.txt; export "&amp;$D$145&amp;"="&amp;""""&amp;INDEX($E$146:$G$148,MATCH("●",INDEX($H$146:$AQ$148,,MATCH($D213,$71:$71,0)-7),0),1)&amp;""";")</f>
        <v/>
      </c>
      <c r="BI213" s="5" t="str">
        <f>IF(INDEX($E$146:$G$148,MATCH("●",INDEX($H$146:$AQ$148,,MATCH($D213,$71:$71,0)-7),0),1)=VLOOKUP($D$145,$AD$9:$AN$20,8,FALSE),"","sed -i "&amp;IF($AK$192="MacOS","'' ","")&amp;"'s#"&amp;$D$145&amp;"="""&amp;INDEX($E$146:$G$148,MATCH("●",INDEX($H$146:$AQ$148,,MATCH($D213,$71:$71,0)-7),0),1)&amp;""""&amp;"#"&amp;$D$145&amp;"="&amp;""""&amp;VLOOKUP($D$145,$AD$9:$AN$20,8,FALSE)&amp;""""&amp;"#g'"&amp;"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3" s="5" t="str">
        <f>IF(VLOOKUP($D$149,$AD$9:$AN$20,8,FALSE)=INDEX($E$150:$G$152,MATCH("●",INDEX($H$150:$AQ$152,,MATCH($D213,$71:$71,0)-7),0),1),"","sed -i "&amp;IF($AK$192="MacOS","'' ","")&amp;"'s#"&amp;$D$149&amp;"="""&amp;VLOOKUP($D$149,$AD$9:$AN$20,8,FALSE)&amp;""""&amp;"#"&amp;$D$149&amp;"="&amp;""""&amp;INDEX($E$150:$G$152,MATCH("●",INDEX($H$150:$AQ$152,,MATCH($D213,$71:$71,0)-7),0),1)&amp;""""&amp;"#g'"&amp;" ${CONFIG_DIR}db_data_config.txt; export "&amp;$D$149&amp;"="&amp;""""&amp;INDEX($E$150:$G$152,MATCH("●",INDEX($H$150:$AQ$152,,MATCH($D213,$71:$71,0)-7),0),1)&amp;""";")</f>
        <v/>
      </c>
      <c r="BK213" s="5" t="str">
        <f>IF(INDEX($E$150:$G$152,MATCH("●",INDEX($H$150:$AQ$152,,MATCH($D213,$71:$71,0)-7),0),1)=VLOOKUP($D$149,$AD$9:$AN$20,8,FALSE),"","sed -i "&amp;IF($AK$192="MacOS","'' ","")&amp;"'s#"&amp;$D$149&amp;"="""&amp;INDEX($E$150:$G$152,MATCH("●",INDEX($H$150:$AQ$152,,MATCH($D213,$71:$71,0)-7),0),1)&amp;""""&amp;"#"&amp;$D$149&amp;"="&amp;""""&amp;VLOOKUP($D$149,$AD$9:$AN$20,8,FALSE)&amp;""""&amp;"#g'"&amp;"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3" s="5" t="str">
        <f>IF(VLOOKUP($D$153,$AD$9:$AN$20,8,FALSE)=INDEX($E$154:$G$156,MATCH("●",INDEX($H$154:$AQ$156,,MATCH($D213,$71:$71,0)-7),0),1),"","sed -i "&amp;IF($AK$192="MacOS","'' ","")&amp;"'s#"&amp;$D$153&amp;"="""&amp;VLOOKUP($D$153,$AD$9:$AN$20,8,FALSE)&amp;""""&amp;"#"&amp;$D$153&amp;"="&amp;""""&amp;INDEX($E$154:$G$156,MATCH("●",INDEX($H$154:$AQ$156,,MATCH($D213,$71:$71,0)-7),0),1)&amp;""""&amp;"#g'"&amp;" ${CONFIG_DIR}db_data_config.txt; export "&amp;$D$153&amp;"="&amp;""""&amp;INDEX($E$154:$G$156,MATCH("●",INDEX($H$154:$AQ$156,,MATCH($D213,$71:$71,0)-7),0),1)&amp;""";")</f>
        <v/>
      </c>
      <c r="BM213" s="5" t="str">
        <f>IF(INDEX($E$154:$G$156,MATCH("●",INDEX($H$154:$AQ$156,,MATCH($D213,$71:$71,0)-7),0),1)=VLOOKUP($D$153,$AD$9:$AN$20,8,FALSE),"","sed -i "&amp;IF($AK$192="MacOS","'' ","")&amp;"'s#"&amp;$D$153&amp;"="""&amp;INDEX($E$154:$G$156,MATCH("●",INDEX($H$154:$AQ$156,,MATCH($D213,$71:$71,0)-7),0),1)&amp;""""&amp;"#"&amp;$D$153&amp;"="&amp;""""&amp;VLOOKUP($D$153,$AD$9:$AN$20,8,FALSE)&amp;""""&amp;"#g'"&amp;"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3" s="5" t="str">
        <f>IF(VLOOKUP($D$157,$AD$9:$AN$20,8,FALSE)=INDEX($E$158:$G$161,MATCH("●",INDEX($H$158:$AQ$161,,MATCH($D213,$71:$71,0)-7),0),1),"","sed -i "&amp;IF($AK$192="MacOS","'' ","")&amp;"'s#"&amp;$D$157&amp;"="""&amp;VLOOKUP($D$157,$AD$9:$AN$20,8,FALSE)&amp;""""&amp;"#"&amp;$D$157&amp;"="&amp;""""&amp;INDEX($E$158:$G$161,MATCH("●",INDEX($H$158:$AQ$161,,MATCH($D213,$71:$71,0)-7),0),1)&amp;""""&amp;"#g'"&amp;" ${CONFIG_DIR}db_data_config.txt; export "&amp;$D$157&amp;"="&amp;""""&amp;INDEX($E$158:$G$161,MATCH("●",INDEX($H$158:$AQ$161,,MATCH($D213,$71:$71,0)-7),0),1)&amp;""";")</f>
        <v/>
      </c>
      <c r="BO213" s="5" t="str">
        <f>IF(INDEX($E$158:$G$161,MATCH("●",INDEX($H$158:$AQ$161,,MATCH($D213,$71:$71,0)-7),0),1)=VLOOKUP($D$157,$AD$9:$AN$20,8,FALSE),"","sed -i "&amp;IF($AK$192="MacOS","'' ","")&amp;"'s#"&amp;$D$157&amp;"="""&amp;INDEX($E$158:$G$161,MATCH("●",INDEX($H$158:$AQ$161,,MATCH($D213,$71:$71,0)-7),0),1)&amp;""""&amp;"#"&amp;$D$157&amp;"="&amp;""""&amp;VLOOKUP($D$157,$AD$9:$AN$20,8,FALSE)&amp;""""&amp;"#g'"&amp;"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3" s="5" t="str">
        <f>IF(VLOOKUP($D$162,$AD$9:$AN$20,8,FALSE)=INDEX($E$163:$G$169,MATCH("●",INDEX($H$163:$AQ$169,,MATCH($D213,$71:$71,0)-7),0),1),"","sed -i "&amp;IF($AK$192="MacOS","'' ","")&amp;"'s#"&amp;$D$162&amp;"="""&amp;VLOOKUP($D$162,$AD$9:$AN$20,8,FALSE)&amp;""""&amp;"#"&amp;$D$162&amp;"="&amp;""""&amp;INDEX($E$163:$G$169,MATCH("●",INDEX($H$163:$AQ$169,,MATCH($D213,$71:$71,0)-7),0),1)&amp;""""&amp;"#g'"&amp;" ${CONFIG_DIR}db_data_config.txt; export "&amp;$D$162&amp;"="&amp;""""&amp;INDEX($E$163:$G$169,MATCH("●",INDEX($H$163:$AQ$169,,MATCH($D213,$71:$71,0)-7),0),1)&amp;""";")</f>
        <v/>
      </c>
      <c r="BQ213" s="5" t="str">
        <f>IF(INDEX($E$163:$G$169,MATCH("●",INDEX($H$163:$AQ$169,,MATCH($D213,$71:$71,0)-7),0),1)=VLOOKUP($D$162,$AD$9:$AN$20,8,FALSE),"","sed -i "&amp;IF($AK$192="MacOS","'' ","")&amp;"'s#"&amp;$D$162&amp;"="""&amp;INDEX($E$163:$G$169,MATCH("●",INDEX($H$163:$AQ$169,,MATCH($D213,$71:$71,0)-7),0),1)&amp;""""&amp;"#"&amp;$D$162&amp;"="&amp;""""&amp;VLOOKUP($D$162,$AD$9:$AN$20,8,FALSE)&amp;""""&amp;"#g'"&amp;"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3" s="5" t="s">
        <v>868</v>
      </c>
    </row>
    <row r="214" spans="4:70" ht="36" customHeight="1">
      <c r="D214" s="166">
        <f t="shared" si="3"/>
        <v>55</v>
      </c>
      <c r="E214" s="167"/>
      <c r="F214" s="167"/>
      <c r="G214" s="168"/>
      <c r="H214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's#SIGN_DIGIT="0"#SIGN_DIGIT=""#g' ${CONFIG_DIR}db_data_config.txt; export SIGN_DIGIT="";sh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's#SIGN_DIGIT=""#SIGN_DIGIT="0"#g' ${CONFIG_DIR}db_data_config.txt; export SIGN_DIGIT="0";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868</v>
      </c>
      <c r="T214" s="47" t="str">
        <f ca="1">SUBSTITUTE("clear; "&amp;AV214&amp;AX214&amp;AZ214&amp;BB214&amp;BD214&amp;BF214&amp;BH214&amp;BJ214&amp;BL214&amp;BN214&amp;BP214&amp;"sh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's#SIGN_DIGIT="0"#SIGN_DIGIT=""#g' ${CONFIG_DIR}db_data_config.txt; export SIGN_DIGIT="";sh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SUBSTITUTE(INDEX($H$171:$AQ$171, , MATCH($D214, $71:$71, 0)-7),"-","")</f>
        <v>正常</v>
      </c>
      <c r="AF214" s="117"/>
      <c r="AG214" s="118"/>
      <c r="AH214" s="171" t="s">
        <v>949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SUBSTITUTE(TEXT(INDEX($H$174:$AQ$174,1,$D214-36),"000000"),"-","")</f>
        <v>220001</v>
      </c>
      <c r="AV214" s="5" t="str">
        <f>IF(VLOOKUP($D$76,$AD$9:$AN$20,8,FALSE)=INDEX($E$77:$G$81,MATCH("●",INDEX($H$77:$AQ$81,,MATCH($D214,$71:$71,0)-7),0),1),"","sed -i "&amp;IF($AK$192="MacOS","'' ","")&amp;"'s#"&amp;$D$76&amp;"="""&amp;VLOOKUP($D$76,$AD$9:$AN$20,8,FALSE)&amp;""""&amp;"#"&amp;$D$76&amp;"="&amp;""""&amp;INDEX($E$77:$G$81,MATCH("●",INDEX($H$77:$AQ$81,,MATCH($D214,$71:$71,0)-7),0),1)&amp;""""&amp;"#g'"&amp;" ${CONFIG_DIR}db_data_config.txt; export "&amp;$D$76&amp;"="&amp;""""&amp;INDEX($E$77:$G$81,MATCH("●",INDEX($H$77:$AQ$81,,MATCH($D214,$71:$71,0)-7),0),1)&amp;""";")</f>
        <v/>
      </c>
      <c r="AW214" s="5" t="str">
        <f>IF(INDEX($E$77:$G$81,MATCH("●",INDEX($H$77:$AQ$81,,MATCH($D214,$71:$71,0)-7),0),1)=VLOOKUP($D$76,$AD$9:$AN$20,8,FALSE),"","sed -i "&amp;IF($AK$192="MacOS","'' ","")&amp;"'s#"&amp;$D$76&amp;"="""&amp;INDEX($E$77:$G$81,MATCH("●",INDEX($H$77:$AQ$81,,MATCH($D214,$71:$71,0)-7),0),1)&amp;""""&amp;"#"&amp;$D$76&amp;"="&amp;""""&amp;VLOOKUP($D$76,$AD$9:$AN$20,8,FALSE)&amp;""""&amp;"#g'"&amp;"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4" s="5" t="str">
        <f>IF(VLOOKUP($D$82,$AD$9:$AN$20,8,FALSE)=INDEX($E$83:$G$94,MATCH("●",INDEX($H$83:$AQ$94,,MATCH($D214,$71:$71,0)-7),0),1),"","sed -i "&amp;IF($AK$192="MacOS","'' ","")&amp;"'s#"&amp;$D$82&amp;"="""&amp;VLOOKUP($D$82,$AD$9:$AN$20,8,FALSE)&amp;""""&amp;"#"&amp;$D$82&amp;"="&amp;""""&amp;INDEX($E$83:$G$94,MATCH("●",INDEX($H$83:$AQ$94,,MATCH($D214,$71:$71,0)-7),0),1)&amp;""""&amp;"#g'"&amp;" ${CONFIG_DIR}db_data_config.txt; export "&amp;$D$82&amp;"="&amp;""""&amp;INDEX($E$83:$G$94,MATCH("●",INDEX($H$83:$AQ$94,,MATCH($D214,$71:$71,0)-7),0),1)&amp;""";")</f>
        <v>sed -i '' 's#COLUMN_DATA_TYPE="string"#COLUMN_DATA_TYPE="short"#g' ${CONFIG_DIR}db_data_config.txt; export COLUMN_DATA_TYPE="short";</v>
      </c>
      <c r="AY214" s="5" t="str">
        <f>IF(INDEX($E$83:$G$94,MATCH("●",INDEX($H$83:$AQ$94,,MATCH($D214,$71:$71,0)-7),0),1)=VLOOKUP($D$82,$AD$9:$AN$20,8,FALSE),"","sed -i "&amp;IF($AK$192="MacOS","'' ","")&amp;"'s#"&amp;$D$82&amp;"="""&amp;INDEX($E$83:$G$94,MATCH("●",INDEX($H$83:$AQ$94,,MATCH($D214,$71:$71,0)-7),0),1)&amp;""""&amp;"#"&amp;$D$82&amp;"="&amp;""""&amp;VLOOKUP($D$82,$AD$9:$AN$20,8,FALSE)&amp;""""&amp;"#g'"&amp;"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4" s="5" t="str">
        <f>IF(VLOOKUP($D$95,$AD$9:$AN$20,8,FALSE)=INDEX($E$96:$G$115,MATCH("●",INDEX($H$96:$AQ$115,,MATCH($D214,$71:$71,0)-7),0),1),"","sed -i "&amp;IF($AK$192="MacOS","'' ","")&amp;"'s#"&amp;$D$95&amp;"="""&amp;VLOOKUP($D$95,$AD$9:$AN$20,8,FALSE)&amp;""""&amp;"#"&amp;$D$95&amp;"="&amp;""""&amp;INDEX($E$96:$G$115,MATCH("●",INDEX($H$96:$AQ$115,,MATCH($D214,$71:$71,0)-7),0),1)&amp;""""&amp;"#g'"&amp;" ${CONFIG_DIR}db_data_config.txt; export "&amp;$D$95&amp;"="&amp;""""&amp;INDEX($E$96:$G$115,MATCH("●",INDEX($H$96:$AQ$115,,MATCH($D214,$71:$71,0)-7),0),1)&amp;""";")</f>
        <v>sed -i '' 's#COLUMN_DATA_LENGTH="7"#COLUMN_DATA_LENGTH="5"#g' ${CONFIG_DIR}db_data_config.txt; export COLUMN_DATA_LENGTH="5";</v>
      </c>
      <c r="BA214" s="5" t="str">
        <f>IF(INDEX($E$96:$G$115,MATCH("●",INDEX($H$96:$AQ$115,,MATCH($D214,$71:$71,0)-7),0),1)=VLOOKUP($D$95,$AD$9:$AN$20,8,FALSE),"","sed -i "&amp;IF($AK$192="MacOS","'' ","")&amp;"'s#"&amp;$D$95&amp;"="""&amp;INDEX($E$96:$G$115,MATCH("●",INDEX($H$96:$AQ$115,,MATCH($D214,$71:$71,0)-7),0),1)&amp;""""&amp;"#"&amp;$D$95&amp;"="&amp;""""&amp;VLOOKUP($D$95,$AD$9:$AN$20,8,FALSE)&amp;""""&amp;"#g'"&amp;"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4" s="5" t="str">
        <f>IF(VLOOKUP($D$116,$AD$9:$AN$20,8,FALSE)=INDEX($E$117:$G$127,MATCH("●",INDEX($H$117:$AQ$127,,MATCH($D214,$71:$71,0)-7),0),1),"","sed -i "&amp;IF($AK$192="MacOS","'' ","")&amp;"'s#"&amp;$D$116&amp;"="""&amp;VLOOKUP($D$116,$AD$9:$AN$20,8,FALSE)&amp;""""&amp;"#"&amp;$D$116&amp;"="&amp;""""&amp;INDEX($E$117:$G$127,MATCH("●",INDEX($H$117:$AQ$127,,MATCH($D214,$71:$71,0)-7),0),1)&amp;""""&amp;"#g'"&amp;" ${CONFIG_DIR}db_data_config.txt; export "&amp;$D$116&amp;"="&amp;""""&amp;INDEX($E$117:$G$127,MATCH("●",INDEX($H$117:$AQ$127,,MATCH($D214,$71:$71,0)-7),0),1)&amp;""";")</f>
        <v/>
      </c>
      <c r="BC214" s="5" t="str">
        <f>IF(INDEX($E$117:$G$127,MATCH("●",INDEX($H$117:$AQ$127,,MATCH($D214,$71:$71,0)-7),0),1)=VLOOKUP($D$116,$AD$9:$AN$20,8,FALSE),"","sed -i "&amp;IF($AK$192="MacOS","'' ","")&amp;"'s#"&amp;$D$116&amp;"="""&amp;INDEX($E$117:$G$127,MATCH("●",INDEX($H$117:$AQ$127,,MATCH($D214,$71:$71,0)-7),0),1)&amp;""""&amp;"#"&amp;$D$116&amp;"="&amp;""""&amp;VLOOKUP($D$116,$AD$9:$AN$20,8,FALSE)&amp;""""&amp;"#g'"&amp;"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4" s="5" t="str">
        <f>IF(VLOOKUP($D$134,$AD$9:$AN$20,8,FALSE)=INDEX($E$135:$G$139,MATCH("●",INDEX($H$135:$AQ$139,,MATCH($D214,$71:$71,0)-7),0),1),"","sed -i "&amp;IF($AK$192="MacOS","'' ","")&amp;"'s#"&amp;$D$134&amp;"="""&amp;VLOOKUP($D$134,$AD$9:$AN$20,8,FALSE)&amp;""""&amp;"#"&amp;$D$134&amp;"="&amp;""""&amp;INDEX($E$135:$G$139,MATCH("●",INDEX($H$135:$AQ$139,,MATCH($D214,$71:$71,0)-7),0),1)&amp;""""&amp;"#g'"&amp;" ${CONFIG_DIR}db_data_config.txt; export "&amp;$D$134&amp;"="&amp;""""&amp;INDEX($E$135:$G$139,MATCH("●",INDEX($H$135:$AQ$139,,MATCH($D214,$71:$71,0)-7),0),1)&amp;""";")</f>
        <v>sed -i '' 's#SIGN_DIGIT="0"#SIGN_DIGIT="なし"#g' ${CONFIG_DIR}db_data_config.txt; export SIGN_DIGIT="なし";</v>
      </c>
      <c r="BE214" s="5" t="str">
        <f>IF(INDEX($E$135:$G$139,MATCH("●",INDEX($H$135:$AQ$139,,MATCH($D214,$71:$71,0)-7),0),1)=VLOOKUP($D$134,$AD$9:$AN$20,8,FALSE),"","sed -i "&amp;IF($AK$192="MacOS","'' ","")&amp;"'s#"&amp;$D$134&amp;"="""&amp;INDEX($E$135:$G$139,MATCH("●",INDEX($H$135:$AQ$139,,MATCH($D214,$71:$71,0)-7),0),1)&amp;""""&amp;"#"&amp;$D$134&amp;"="&amp;""""&amp;VLOOKUP($D$134,$AD$9:$AN$20,8,FALSE)&amp;""""&amp;"#g'"&amp;"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's#SIGN_DIGIT="なし"#SIGN_DIGIT="0"#g' ${CONFIG_DIR}db_data_config.txt; export SIGN_DIGIT="0";</v>
      </c>
      <c r="BF214" s="5" t="str">
        <f>IF(VLOOKUP($D$140,$AD$9:$AN$20,8,FALSE)=INDEX($E$141:$G$144,MATCH("●",INDEX($H$141:$AQ$144,,MATCH($D214,$71:$71,0)-7),0),1),"","sed -i "&amp;IF($AK$192="MacOS","'' ","")&amp;"'s#"&amp;$D$140&amp;"="""&amp;VLOOKUP($D$140,$AD$9:$AN$20,8,FALSE)&amp;""""&amp;"#"&amp;$D$140&amp;"="&amp;""""&amp;INDEX($E$141:$G$144,MATCH("●",INDEX($H$141:$AQ$144,,MATCH($D214,$71:$71,0)-7),0),1)&amp;""""&amp;"#g'"&amp;" ${CONFIG_DIR}db_data_config.txt; export "&amp;$D$140&amp;"="&amp;""""&amp;INDEX($E$141:$G$144,MATCH("●",INDEX($H$141:$AQ$144,,MATCH($D214,$71:$71,0)-7),0),1)&amp;""";")</f>
        <v/>
      </c>
      <c r="BG214" s="5" t="str">
        <f>IF(INDEX($E$141:$G$144,MATCH("●",INDEX($H$141:$AQ$144,,MATCH($D214,$71:$71,0)-7),0),1)=VLOOKUP($D$140,$AD$9:$AN$20,8,FALSE),"","sed -i "&amp;IF($AK$192="MacOS","'' ","")&amp;"'s#"&amp;$D$140&amp;"="""&amp;INDEX($E$141:$G$144,MATCH("●",INDEX($H$141:$AQ$144,,MATCH($D214,$71:$71,0)-7),0),1)&amp;""""&amp;"#"&amp;$D$140&amp;"="&amp;""""&amp;VLOOKUP($D$140,$AD$9:$AN$20,8,FALSE)&amp;""""&amp;"#g'"&amp;"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4" s="5" t="str">
        <f>IF(VLOOKUP($D$145,$AD$9:$AN$20,8,FALSE)=INDEX($E$146:$G$148,MATCH("●",INDEX($H$146:$AQ$148,,MATCH($D214,$71:$71,0)-7),0),1),"","sed -i "&amp;IF($AK$192="MacOS","'' ","")&amp;"'s#"&amp;$D$145&amp;"="""&amp;VLOOKUP($D$145,$AD$9:$AN$20,8,FALSE)&amp;""""&amp;"#"&amp;$D$145&amp;"="&amp;""""&amp;INDEX($E$146:$G$148,MATCH("●",INDEX($H$146:$AQ$148,,MATCH($D214,$71:$71,0)-7),0),1)&amp;""""&amp;"#g'"&amp;" ${CONFIG_DIR}db_data_config.txt; export "&amp;$D$145&amp;"="&amp;""""&amp;INDEX($E$146:$G$148,MATCH("●",INDEX($H$146:$AQ$148,,MATCH($D214,$71:$71,0)-7),0),1)&amp;""";")</f>
        <v/>
      </c>
      <c r="BI214" s="5" t="str">
        <f>IF(INDEX($E$146:$G$148,MATCH("●",INDEX($H$146:$AQ$148,,MATCH($D214,$71:$71,0)-7),0),1)=VLOOKUP($D$145,$AD$9:$AN$20,8,FALSE),"","sed -i "&amp;IF($AK$192="MacOS","'' ","")&amp;"'s#"&amp;$D$145&amp;"="""&amp;INDEX($E$146:$G$148,MATCH("●",INDEX($H$146:$AQ$148,,MATCH($D214,$71:$71,0)-7),0),1)&amp;""""&amp;"#"&amp;$D$145&amp;"="&amp;""""&amp;VLOOKUP($D$145,$AD$9:$AN$20,8,FALSE)&amp;""""&amp;"#g'"&amp;"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4" s="5" t="str">
        <f>IF(VLOOKUP($D$149,$AD$9:$AN$20,8,FALSE)=INDEX($E$150:$G$152,MATCH("●",INDEX($H$150:$AQ$152,,MATCH($D214,$71:$71,0)-7),0),1),"","sed -i "&amp;IF($AK$192="MacOS","'' ","")&amp;"'s#"&amp;$D$149&amp;"="""&amp;VLOOKUP($D$149,$AD$9:$AN$20,8,FALSE)&amp;""""&amp;"#"&amp;$D$149&amp;"="&amp;""""&amp;INDEX($E$150:$G$152,MATCH("●",INDEX($H$150:$AQ$152,,MATCH($D214,$71:$71,0)-7),0),1)&amp;""""&amp;"#g'"&amp;" ${CONFIG_DIR}db_data_config.txt; export "&amp;$D$149&amp;"="&amp;""""&amp;INDEX($E$150:$G$152,MATCH("●",INDEX($H$150:$AQ$152,,MATCH($D214,$71:$71,0)-7),0),1)&amp;""";")</f>
        <v/>
      </c>
      <c r="BK214" s="5" t="str">
        <f>IF(INDEX($E$150:$G$152,MATCH("●",INDEX($H$150:$AQ$152,,MATCH($D214,$71:$71,0)-7),0),1)=VLOOKUP($D$149,$AD$9:$AN$20,8,FALSE),"","sed -i "&amp;IF($AK$192="MacOS","'' ","")&amp;"'s#"&amp;$D$149&amp;"="""&amp;INDEX($E$150:$G$152,MATCH("●",INDEX($H$150:$AQ$152,,MATCH($D214,$71:$71,0)-7),0),1)&amp;""""&amp;"#"&amp;$D$149&amp;"="&amp;""""&amp;VLOOKUP($D$149,$AD$9:$AN$20,8,FALSE)&amp;""""&amp;"#g'"&amp;"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4" s="5" t="str">
        <f>IF(VLOOKUP($D$153,$AD$9:$AN$20,8,FALSE)=INDEX($E$154:$G$156,MATCH("●",INDEX($H$154:$AQ$156,,MATCH($D214,$71:$71,0)-7),0),1),"","sed -i "&amp;IF($AK$192="MacOS","'' ","")&amp;"'s#"&amp;$D$153&amp;"="""&amp;VLOOKUP($D$153,$AD$9:$AN$20,8,FALSE)&amp;""""&amp;"#"&amp;$D$153&amp;"="&amp;""""&amp;INDEX($E$154:$G$156,MATCH("●",INDEX($H$154:$AQ$156,,MATCH($D214,$71:$71,0)-7),0),1)&amp;""""&amp;"#g'"&amp;" ${CONFIG_DIR}db_data_config.txt; export "&amp;$D$153&amp;"="&amp;""""&amp;INDEX($E$154:$G$156,MATCH("●",INDEX($H$154:$AQ$156,,MATCH($D214,$71:$71,0)-7),0),1)&amp;""";")</f>
        <v/>
      </c>
      <c r="BM214" s="5" t="str">
        <f>IF(INDEX($E$154:$G$156,MATCH("●",INDEX($H$154:$AQ$156,,MATCH($D214,$71:$71,0)-7),0),1)=VLOOKUP($D$153,$AD$9:$AN$20,8,FALSE),"","sed -i "&amp;IF($AK$192="MacOS","'' ","")&amp;"'s#"&amp;$D$153&amp;"="""&amp;INDEX($E$154:$G$156,MATCH("●",INDEX($H$154:$AQ$156,,MATCH($D214,$71:$71,0)-7),0),1)&amp;""""&amp;"#"&amp;$D$153&amp;"="&amp;""""&amp;VLOOKUP($D$153,$AD$9:$AN$20,8,FALSE)&amp;""""&amp;"#g'"&amp;"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4" s="5" t="str">
        <f>IF(VLOOKUP($D$157,$AD$9:$AN$20,8,FALSE)=INDEX($E$158:$G$161,MATCH("●",INDEX($H$158:$AQ$161,,MATCH($D214,$71:$71,0)-7),0),1),"","sed -i "&amp;IF($AK$192="MacOS","'' ","")&amp;"'s#"&amp;$D$157&amp;"="""&amp;VLOOKUP($D$157,$AD$9:$AN$20,8,FALSE)&amp;""""&amp;"#"&amp;$D$157&amp;"="&amp;""""&amp;INDEX($E$158:$G$161,MATCH("●",INDEX($H$158:$AQ$161,,MATCH($D214,$71:$71,0)-7),0),1)&amp;""""&amp;"#g'"&amp;" ${CONFIG_DIR}db_data_config.txt; export "&amp;$D$157&amp;"="&amp;""""&amp;INDEX($E$158:$G$161,MATCH("●",INDEX($H$158:$AQ$161,,MATCH($D214,$71:$71,0)-7),0),1)&amp;""";")</f>
        <v/>
      </c>
      <c r="BO214" s="5" t="str">
        <f>IF(INDEX($E$158:$G$161,MATCH("●",INDEX($H$158:$AQ$161,,MATCH($D214,$71:$71,0)-7),0),1)=VLOOKUP($D$157,$AD$9:$AN$20,8,FALSE),"","sed -i "&amp;IF($AK$192="MacOS","'' ","")&amp;"'s#"&amp;$D$157&amp;"="""&amp;INDEX($E$158:$G$161,MATCH("●",INDEX($H$158:$AQ$161,,MATCH($D214,$71:$71,0)-7),0),1)&amp;""""&amp;"#"&amp;$D$157&amp;"="&amp;""""&amp;VLOOKUP($D$157,$AD$9:$AN$20,8,FALSE)&amp;""""&amp;"#g'"&amp;"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4" s="5" t="str">
        <f>IF(VLOOKUP($D$162,$AD$9:$AN$20,8,FALSE)=INDEX($E$163:$G$169,MATCH("●",INDEX($H$163:$AQ$169,,MATCH($D214,$71:$71,0)-7),0),1),"","sed -i "&amp;IF($AK$192="MacOS","'' ","")&amp;"'s#"&amp;$D$162&amp;"="""&amp;VLOOKUP($D$162,$AD$9:$AN$20,8,FALSE)&amp;""""&amp;"#"&amp;$D$162&amp;"="&amp;""""&amp;INDEX($E$163:$G$169,MATCH("●",INDEX($H$163:$AQ$169,,MATCH($D214,$71:$71,0)-7),0),1)&amp;""""&amp;"#g'"&amp;" ${CONFIG_DIR}db_data_config.txt; export "&amp;$D$162&amp;"="&amp;""""&amp;INDEX($E$163:$G$169,MATCH("●",INDEX($H$163:$AQ$169,,MATCH($D214,$71:$71,0)-7),0),1)&amp;""";")</f>
        <v/>
      </c>
      <c r="BQ214" s="5" t="str">
        <f>IF(INDEX($E$163:$G$169,MATCH("●",INDEX($H$163:$AQ$169,,MATCH($D214,$71:$71,0)-7),0),1)=VLOOKUP($D$162,$AD$9:$AN$20,8,FALSE),"","sed -i "&amp;IF($AK$192="MacOS","'' ","")&amp;"'s#"&amp;$D$162&amp;"="""&amp;INDEX($E$163:$G$169,MATCH("●",INDEX($H$163:$AQ$169,,MATCH($D214,$71:$71,0)-7),0),1)&amp;""""&amp;"#"&amp;$D$162&amp;"="&amp;""""&amp;VLOOKUP($D$162,$AD$9:$AN$20,8,FALSE)&amp;""""&amp;"#g'"&amp;"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4" s="5" t="s">
        <v>868</v>
      </c>
    </row>
    <row r="215" spans="4:70" ht="36" customHeight="1">
      <c r="D215" s="166">
        <f t="shared" si="3"/>
        <v>56</v>
      </c>
      <c r="E215" s="167"/>
      <c r="F215" s="167"/>
      <c r="G215" s="168"/>
      <c r="H215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868</v>
      </c>
      <c r="T215" s="47" t="str">
        <f ca="1">SUBSTITUTE("clear; "&amp;AV215&amp;AX215&amp;AZ215&amp;BB215&amp;BD215&amp;BF215&amp;BH215&amp;BJ215&amp;BL215&amp;BN215&amp;BP215&amp;"sh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SUBSTITUTE(INDEX($H$171:$AQ$171, , MATCH($D215, $71:$71, 0)-7),"-","")</f>
        <v>正常</v>
      </c>
      <c r="AF215" s="117"/>
      <c r="AG215" s="118"/>
      <c r="AH215" s="171" t="s">
        <v>934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SUBSTITUTE(TEXT(INDEX($H$174:$AQ$174,1,$D215-36),"000000"),"-","")</f>
        <v>220001</v>
      </c>
      <c r="AV215" s="5" t="str">
        <f>IF(VLOOKUP($D$76,$AD$9:$AN$20,8,FALSE)=INDEX($E$77:$G$81,MATCH("●",INDEX($H$77:$AQ$81,,MATCH($D215,$71:$71,0)-7),0),1),"","sed -i "&amp;IF($AK$192="MacOS","'' ","")&amp;"'s#"&amp;$D$76&amp;"="""&amp;VLOOKUP($D$76,$AD$9:$AN$20,8,FALSE)&amp;""""&amp;"#"&amp;$D$76&amp;"="&amp;""""&amp;INDEX($E$77:$G$81,MATCH("●",INDEX($H$77:$AQ$81,,MATCH($D215,$71:$71,0)-7),0),1)&amp;""""&amp;"#g'"&amp;" ${CONFIG_DIR}db_data_config.txt; export "&amp;$D$76&amp;"="&amp;""""&amp;INDEX($E$77:$G$81,MATCH("●",INDEX($H$77:$AQ$81,,MATCH($D215,$71:$71,0)-7),0),1)&amp;""";")</f>
        <v/>
      </c>
      <c r="AW215" s="5" t="str">
        <f>IF(INDEX($E$77:$G$81,MATCH("●",INDEX($H$77:$AQ$81,,MATCH($D215,$71:$71,0)-7),0),1)=VLOOKUP($D$76,$AD$9:$AN$20,8,FALSE),"","sed -i "&amp;IF($AK$192="MacOS","'' ","")&amp;"'s#"&amp;$D$76&amp;"="""&amp;INDEX($E$77:$G$81,MATCH("●",INDEX($H$77:$AQ$81,,MATCH($D215,$71:$71,0)-7),0),1)&amp;""""&amp;"#"&amp;$D$76&amp;"="&amp;""""&amp;VLOOKUP($D$76,$AD$9:$AN$20,8,FALSE)&amp;""""&amp;"#g'"&amp;"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5" s="5" t="str">
        <f>IF(VLOOKUP($D$82,$AD$9:$AN$20,8,FALSE)=INDEX($E$83:$G$94,MATCH("●",INDEX($H$83:$AQ$94,,MATCH($D215,$71:$71,0)-7),0),1),"","sed -i "&amp;IF($AK$192="MacOS","'' ","")&amp;"'s#"&amp;$D$82&amp;"="""&amp;VLOOKUP($D$82,$AD$9:$AN$20,8,FALSE)&amp;""""&amp;"#"&amp;$D$82&amp;"="&amp;""""&amp;INDEX($E$83:$G$94,MATCH("●",INDEX($H$83:$AQ$94,,MATCH($D215,$71:$71,0)-7),0),1)&amp;""""&amp;"#g'"&amp;" ${CONFIG_DIR}db_data_config.txt; export "&amp;$D$82&amp;"="&amp;""""&amp;INDEX($E$83:$G$94,MATCH("●",INDEX($H$83:$AQ$94,,MATCH($D215,$71:$71,0)-7),0),1)&amp;""";")</f>
        <v>sed -i '' 's#COLUMN_DATA_TYPE="string"#COLUMN_DATA_TYPE="short"#g' ${CONFIG_DIR}db_data_config.txt; export COLUMN_DATA_TYPE="short";</v>
      </c>
      <c r="AY215" s="5" t="str">
        <f>IF(INDEX($E$83:$G$94,MATCH("●",INDEX($H$83:$AQ$94,,MATCH($D215,$71:$71,0)-7),0),1)=VLOOKUP($D$82,$AD$9:$AN$20,8,FALSE),"","sed -i "&amp;IF($AK$192="MacOS","'' ","")&amp;"'s#"&amp;$D$82&amp;"="""&amp;INDEX($E$83:$G$94,MATCH("●",INDEX($H$83:$AQ$94,,MATCH($D215,$71:$71,0)-7),0),1)&amp;""""&amp;"#"&amp;$D$82&amp;"="&amp;""""&amp;VLOOKUP($D$82,$AD$9:$AN$20,8,FALSE)&amp;""""&amp;"#g'"&amp;"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5" s="5" t="str">
        <f>IF(VLOOKUP($D$95,$AD$9:$AN$20,8,FALSE)=INDEX($E$96:$G$115,MATCH("●",INDEX($H$96:$AQ$115,,MATCH($D215,$71:$71,0)-7),0),1),"","sed -i "&amp;IF($AK$192="MacOS","'' ","")&amp;"'s#"&amp;$D$95&amp;"="""&amp;VLOOKUP($D$95,$AD$9:$AN$20,8,FALSE)&amp;""""&amp;"#"&amp;$D$95&amp;"="&amp;""""&amp;INDEX($E$96:$G$115,MATCH("●",INDEX($H$96:$AQ$115,,MATCH($D215,$71:$71,0)-7),0),1)&amp;""""&amp;"#g'"&amp;" ${CONFIG_DIR}db_data_config.txt; export "&amp;$D$95&amp;"="&amp;""""&amp;INDEX($E$96:$G$115,MATCH("●",INDEX($H$96:$AQ$115,,MATCH($D215,$71:$71,0)-7),0),1)&amp;""";")</f>
        <v>sed -i '' 's#COLUMN_DATA_LENGTH="7"#COLUMN_DATA_LENGTH="5"#g' ${CONFIG_DIR}db_data_config.txt; export COLUMN_DATA_LENGTH="5";</v>
      </c>
      <c r="BA215" s="5" t="str">
        <f>IF(INDEX($E$96:$G$115,MATCH("●",INDEX($H$96:$AQ$115,,MATCH($D215,$71:$71,0)-7),0),1)=VLOOKUP($D$95,$AD$9:$AN$20,8,FALSE),"","sed -i "&amp;IF($AK$192="MacOS","'' ","")&amp;"'s#"&amp;$D$95&amp;"="""&amp;INDEX($E$96:$G$115,MATCH("●",INDEX($H$96:$AQ$115,,MATCH($D215,$71:$71,0)-7),0),1)&amp;""""&amp;"#"&amp;$D$95&amp;"="&amp;""""&amp;VLOOKUP($D$95,$AD$9:$AN$20,8,FALSE)&amp;""""&amp;"#g'"&amp;"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5" s="5" t="str">
        <f>IF(VLOOKUP($D$116,$AD$9:$AN$20,8,FALSE)=INDEX($E$117:$G$127,MATCH("●",INDEX($H$117:$AQ$127,,MATCH($D215,$71:$71,0)-7),0),1),"","sed -i "&amp;IF($AK$192="MacOS","'' ","")&amp;"'s#"&amp;$D$116&amp;"="""&amp;VLOOKUP($D$116,$AD$9:$AN$20,8,FALSE)&amp;""""&amp;"#"&amp;$D$116&amp;"="&amp;""""&amp;INDEX($E$117:$G$127,MATCH("●",INDEX($H$117:$AQ$127,,MATCH($D215,$71:$71,0)-7),0),1)&amp;""""&amp;"#g'"&amp;" ${CONFIG_DIR}db_data_config.txt; export "&amp;$D$116&amp;"="&amp;""""&amp;INDEX($E$117:$G$127,MATCH("●",INDEX($H$117:$AQ$127,,MATCH($D215,$71:$71,0)-7),0),1)&amp;""";")</f>
        <v/>
      </c>
      <c r="BC215" s="5" t="str">
        <f>IF(INDEX($E$117:$G$127,MATCH("●",INDEX($H$117:$AQ$127,,MATCH($D215,$71:$71,0)-7),0),1)=VLOOKUP($D$116,$AD$9:$AN$20,8,FALSE),"","sed -i "&amp;IF($AK$192="MacOS","'' ","")&amp;"'s#"&amp;$D$116&amp;"="""&amp;INDEX($E$117:$G$127,MATCH("●",INDEX($H$117:$AQ$127,,MATCH($D215,$71:$71,0)-7),0),1)&amp;""""&amp;"#"&amp;$D$116&amp;"="&amp;""""&amp;VLOOKUP($D$116,$AD$9:$AN$20,8,FALSE)&amp;""""&amp;"#g'"&amp;"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5" s="5" t="str">
        <f>IF(VLOOKUP($D$134,$AD$9:$AN$20,8,FALSE)=INDEX($E$135:$G$139,MATCH("●",INDEX($H$135:$AQ$139,,MATCH($D215,$71:$71,0)-7),0),1),"","sed -i "&amp;IF($AK$192="MacOS","'' ","")&amp;"'s#"&amp;$D$134&amp;"="""&amp;VLOOKUP($D$134,$AD$9:$AN$20,8,FALSE)&amp;""""&amp;"#"&amp;$D$134&amp;"="&amp;""""&amp;INDEX($E$135:$G$139,MATCH("●",INDEX($H$135:$AQ$139,,MATCH($D215,$71:$71,0)-7),0),1)&amp;""""&amp;"#g'"&amp;" ${CONFIG_DIR}db_data_config.txt; export "&amp;$D$134&amp;"="&amp;""""&amp;INDEX($E$135:$G$139,MATCH("●",INDEX($H$135:$AQ$139,,MATCH($D215,$71:$71,0)-7),0),1)&amp;""";")</f>
        <v/>
      </c>
      <c r="BE215" s="5" t="str">
        <f>IF(INDEX($E$135:$G$139,MATCH("●",INDEX($H$135:$AQ$139,,MATCH($D215,$71:$71,0)-7),0),1)=VLOOKUP($D$134,$AD$9:$AN$20,8,FALSE),"","sed -i "&amp;IF($AK$192="MacOS","'' ","")&amp;"'s#"&amp;$D$134&amp;"="""&amp;INDEX($E$135:$G$139,MATCH("●",INDEX($H$135:$AQ$139,,MATCH($D215,$71:$71,0)-7),0),1)&amp;""""&amp;"#"&amp;$D$134&amp;"="&amp;""""&amp;VLOOKUP($D$134,$AD$9:$AN$20,8,FALSE)&amp;""""&amp;"#g'"&amp;"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15" s="5" t="str">
        <f>IF(VLOOKUP($D$140,$AD$9:$AN$20,8,FALSE)=INDEX($E$141:$G$144,MATCH("●",INDEX($H$141:$AQ$144,,MATCH($D215,$71:$71,0)-7),0),1),"","sed -i "&amp;IF($AK$192="MacOS","'' ","")&amp;"'s#"&amp;$D$140&amp;"="""&amp;VLOOKUP($D$140,$AD$9:$AN$20,8,FALSE)&amp;""""&amp;"#"&amp;$D$140&amp;"="&amp;""""&amp;INDEX($E$141:$G$144,MATCH("●",INDEX($H$141:$AQ$144,,MATCH($D215,$71:$71,0)-7),0),1)&amp;""""&amp;"#g'"&amp;" ${CONFIG_DIR}db_data_config.txt; export "&amp;$D$140&amp;"="&amp;""""&amp;INDEX($E$141:$G$144,MATCH("●",INDEX($H$141:$AQ$144,,MATCH($D215,$71:$71,0)-7),0),1)&amp;""";")</f>
        <v/>
      </c>
      <c r="BG215" s="5" t="str">
        <f>IF(INDEX($E$141:$G$144,MATCH("●",INDEX($H$141:$AQ$144,,MATCH($D215,$71:$71,0)-7),0),1)=VLOOKUP($D$140,$AD$9:$AN$20,8,FALSE),"","sed -i "&amp;IF($AK$192="MacOS","'' ","")&amp;"'s#"&amp;$D$140&amp;"="""&amp;INDEX($E$141:$G$144,MATCH("●",INDEX($H$141:$AQ$144,,MATCH($D215,$71:$71,0)-7),0),1)&amp;""""&amp;"#"&amp;$D$140&amp;"="&amp;""""&amp;VLOOKUP($D$140,$AD$9:$AN$20,8,FALSE)&amp;""""&amp;"#g'"&amp;"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5" s="5" t="str">
        <f>IF(VLOOKUP($D$145,$AD$9:$AN$20,8,FALSE)=INDEX($E$146:$G$148,MATCH("●",INDEX($H$146:$AQ$148,,MATCH($D215,$71:$71,0)-7),0),1),"","sed -i "&amp;IF($AK$192="MacOS","'' ","")&amp;"'s#"&amp;$D$145&amp;"="""&amp;VLOOKUP($D$145,$AD$9:$AN$20,8,FALSE)&amp;""""&amp;"#"&amp;$D$145&amp;"="&amp;""""&amp;INDEX($E$146:$G$148,MATCH("●",INDEX($H$146:$AQ$148,,MATCH($D215,$71:$71,0)-7),0),1)&amp;""""&amp;"#g'"&amp;" ${CONFIG_DIR}db_data_config.txt; export "&amp;$D$145&amp;"="&amp;""""&amp;INDEX($E$146:$G$148,MATCH("●",INDEX($H$146:$AQ$148,,MATCH($D215,$71:$71,0)-7),0),1)&amp;""";")</f>
        <v/>
      </c>
      <c r="BI215" s="5" t="str">
        <f>IF(INDEX($E$146:$G$148,MATCH("●",INDEX($H$146:$AQ$148,,MATCH($D215,$71:$71,0)-7),0),1)=VLOOKUP($D$145,$AD$9:$AN$20,8,FALSE),"","sed -i "&amp;IF($AK$192="MacOS","'' ","")&amp;"'s#"&amp;$D$145&amp;"="""&amp;INDEX($E$146:$G$148,MATCH("●",INDEX($H$146:$AQ$148,,MATCH($D215,$71:$71,0)-7),0),1)&amp;""""&amp;"#"&amp;$D$145&amp;"="&amp;""""&amp;VLOOKUP($D$145,$AD$9:$AN$20,8,FALSE)&amp;""""&amp;"#g'"&amp;"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5" s="5" t="str">
        <f>IF(VLOOKUP($D$149,$AD$9:$AN$20,8,FALSE)=INDEX($E$150:$G$152,MATCH("●",INDEX($H$150:$AQ$152,,MATCH($D215,$71:$71,0)-7),0),1),"","sed -i "&amp;IF($AK$192="MacOS","'' ","")&amp;"'s#"&amp;$D$149&amp;"="""&amp;VLOOKUP($D$149,$AD$9:$AN$20,8,FALSE)&amp;""""&amp;"#"&amp;$D$149&amp;"="&amp;""""&amp;INDEX($E$150:$G$152,MATCH("●",INDEX($H$150:$AQ$152,,MATCH($D215,$71:$71,0)-7),0),1)&amp;""""&amp;"#g'"&amp;" ${CONFIG_DIR}db_data_config.txt; export "&amp;$D$149&amp;"="&amp;""""&amp;INDEX($E$150:$G$152,MATCH("●",INDEX($H$150:$AQ$152,,MATCH($D215,$71:$71,0)-7),0),1)&amp;""";")</f>
        <v/>
      </c>
      <c r="BK215" s="5" t="str">
        <f>IF(INDEX($E$150:$G$152,MATCH("●",INDEX($H$150:$AQ$152,,MATCH($D215,$71:$71,0)-7),0),1)=VLOOKUP($D$149,$AD$9:$AN$20,8,FALSE),"","sed -i "&amp;IF($AK$192="MacOS","'' ","")&amp;"'s#"&amp;$D$149&amp;"="""&amp;INDEX($E$150:$G$152,MATCH("●",INDEX($H$150:$AQ$152,,MATCH($D215,$71:$71,0)-7),0),1)&amp;""""&amp;"#"&amp;$D$149&amp;"="&amp;""""&amp;VLOOKUP($D$149,$AD$9:$AN$20,8,FALSE)&amp;""""&amp;"#g'"&amp;"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5" s="5" t="str">
        <f>IF(VLOOKUP($D$153,$AD$9:$AN$20,8,FALSE)=INDEX($E$154:$G$156,MATCH("●",INDEX($H$154:$AQ$156,,MATCH($D215,$71:$71,0)-7),0),1),"","sed -i "&amp;IF($AK$192="MacOS","'' ","")&amp;"'s#"&amp;$D$153&amp;"="""&amp;VLOOKUP($D$153,$AD$9:$AN$20,8,FALSE)&amp;""""&amp;"#"&amp;$D$153&amp;"="&amp;""""&amp;INDEX($E$154:$G$156,MATCH("●",INDEX($H$154:$AQ$156,,MATCH($D215,$71:$71,0)-7),0),1)&amp;""""&amp;"#g'"&amp;" ${CONFIG_DIR}db_data_config.txt; export "&amp;$D$153&amp;"="&amp;""""&amp;INDEX($E$154:$G$156,MATCH("●",INDEX($H$154:$AQ$156,,MATCH($D215,$71:$71,0)-7),0),1)&amp;""";")</f>
        <v/>
      </c>
      <c r="BM215" s="5" t="str">
        <f>IF(INDEX($E$154:$G$156,MATCH("●",INDEX($H$154:$AQ$156,,MATCH($D215,$71:$71,0)-7),0),1)=VLOOKUP($D$153,$AD$9:$AN$20,8,FALSE),"","sed -i "&amp;IF($AK$192="MacOS","'' ","")&amp;"'s#"&amp;$D$153&amp;"="""&amp;INDEX($E$154:$G$156,MATCH("●",INDEX($H$154:$AQ$156,,MATCH($D215,$71:$71,0)-7),0),1)&amp;""""&amp;"#"&amp;$D$153&amp;"="&amp;""""&amp;VLOOKUP($D$153,$AD$9:$AN$20,8,FALSE)&amp;""""&amp;"#g'"&amp;"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5" s="5" t="str">
        <f>IF(VLOOKUP($D$157,$AD$9:$AN$20,8,FALSE)=INDEX($E$158:$G$161,MATCH("●",INDEX($H$158:$AQ$161,,MATCH($D215,$71:$71,0)-7),0),1),"","sed -i "&amp;IF($AK$192="MacOS","'' ","")&amp;"'s#"&amp;$D$157&amp;"="""&amp;VLOOKUP($D$157,$AD$9:$AN$20,8,FALSE)&amp;""""&amp;"#"&amp;$D$157&amp;"="&amp;""""&amp;INDEX($E$158:$G$161,MATCH("●",INDEX($H$158:$AQ$161,,MATCH($D215,$71:$71,0)-7),0),1)&amp;""""&amp;"#g'"&amp;" ${CONFIG_DIR}db_data_config.txt; export "&amp;$D$157&amp;"="&amp;""""&amp;INDEX($E$158:$G$161,MATCH("●",INDEX($H$158:$AQ$161,,MATCH($D215,$71:$71,0)-7),0),1)&amp;""";")</f>
        <v/>
      </c>
      <c r="BO215" s="5" t="str">
        <f>IF(INDEX($E$158:$G$161,MATCH("●",INDEX($H$158:$AQ$161,,MATCH($D215,$71:$71,0)-7),0),1)=VLOOKUP($D$157,$AD$9:$AN$20,8,FALSE),"","sed -i "&amp;IF($AK$192="MacOS","'' ","")&amp;"'s#"&amp;$D$157&amp;"="""&amp;INDEX($E$158:$G$161,MATCH("●",INDEX($H$158:$AQ$161,,MATCH($D215,$71:$71,0)-7),0),1)&amp;""""&amp;"#"&amp;$D$157&amp;"="&amp;""""&amp;VLOOKUP($D$157,$AD$9:$AN$20,8,FALSE)&amp;""""&amp;"#g'"&amp;"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5" s="5" t="str">
        <f>IF(VLOOKUP($D$162,$AD$9:$AN$20,8,FALSE)=INDEX($E$163:$G$169,MATCH("●",INDEX($H$163:$AQ$169,,MATCH($D215,$71:$71,0)-7),0),1),"","sed -i "&amp;IF($AK$192="MacOS","'' ","")&amp;"'s#"&amp;$D$162&amp;"="""&amp;VLOOKUP($D$162,$AD$9:$AN$20,8,FALSE)&amp;""""&amp;"#"&amp;$D$162&amp;"="&amp;""""&amp;INDEX($E$163:$G$169,MATCH("●",INDEX($H$163:$AQ$169,,MATCH($D215,$71:$71,0)-7),0),1)&amp;""""&amp;"#g'"&amp;" ${CONFIG_DIR}db_data_config.txt; export "&amp;$D$162&amp;"="&amp;""""&amp;INDEX($E$163:$G$169,MATCH("●",INDEX($H$163:$AQ$169,,MATCH($D215,$71:$71,0)-7),0),1)&amp;""";")</f>
        <v/>
      </c>
      <c r="BQ215" s="5" t="str">
        <f>IF(INDEX($E$163:$G$169,MATCH("●",INDEX($H$163:$AQ$169,,MATCH($D215,$71:$71,0)-7),0),1)=VLOOKUP($D$162,$AD$9:$AN$20,8,FALSE),"","sed -i "&amp;IF($AK$192="MacOS","'' ","")&amp;"'s#"&amp;$D$162&amp;"="""&amp;INDEX($E$163:$G$169,MATCH("●",INDEX($H$163:$AQ$169,,MATCH($D215,$71:$71,0)-7),0),1)&amp;""""&amp;"#"&amp;$D$162&amp;"="&amp;""""&amp;VLOOKUP($D$162,$AD$9:$AN$20,8,FALSE)&amp;""""&amp;"#g'"&amp;"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5" s="5" t="s">
        <v>868</v>
      </c>
    </row>
    <row r="216" spans="4:70" ht="72" customHeight="1">
      <c r="D216" s="166">
        <f t="shared" si="3"/>
        <v>57</v>
      </c>
      <c r="E216" s="167"/>
      <c r="F216" s="167"/>
      <c r="G216" s="168"/>
      <c r="H216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's#SIGN_DIGIT="0"#SIGN_DIGIT="1"#g' ${CONFIG_DIR}db_data_config.txt; export SIGN_DIGIT="1";sh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's#SIGN_DIGIT="1"#SIGN_DIGIT="0"#g' ${CONFIG_DIR}db_data_config.txt; export SIGN_DIGIT="0";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868</v>
      </c>
      <c r="T216" s="47" t="str">
        <f ca="1">SUBSTITUTE("clear; "&amp;AV216&amp;AX216&amp;AZ216&amp;BB216&amp;BD216&amp;BF216&amp;BH216&amp;BJ216&amp;BL216&amp;BN216&amp;BP216&amp;"sh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's#SIGN_DIGIT="0"#SIGN_DIGIT="1"#g' ${CONFIG_DIR}db_data_config.txt; export SIGN_DIGIT="1";sh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SUBSTITUTE(INDEX($H$171:$AQ$171, , MATCH($D216, $71:$71, 0)-7),"-","")</f>
        <v>異常</v>
      </c>
      <c r="AF216" s="117"/>
      <c r="AG216" s="118"/>
      <c r="AH216" s="171" t="s">
        <v>935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SUBSTITUTE(TEXT(INDEX($H$174:$AQ$174,1,$D216-36),"000000"),"-","")</f>
        <v>220129</v>
      </c>
      <c r="AV216" s="5" t="str">
        <f>IF(VLOOKUP($D$76,$AD$9:$AN$20,8,FALSE)=INDEX($E$77:$G$81,MATCH("●",INDEX($H$77:$AQ$81,,MATCH($D216,$71:$71,0)-7),0),1),"","sed -i "&amp;IF($AK$192="MacOS","'' ","")&amp;"'s#"&amp;$D$76&amp;"="""&amp;VLOOKUP($D$76,$AD$9:$AN$20,8,FALSE)&amp;""""&amp;"#"&amp;$D$76&amp;"="&amp;""""&amp;INDEX($E$77:$G$81,MATCH("●",INDEX($H$77:$AQ$81,,MATCH($D216,$71:$71,0)-7),0),1)&amp;""""&amp;"#g'"&amp;" ${CONFIG_DIR}db_data_config.txt; export "&amp;$D$76&amp;"="&amp;""""&amp;INDEX($E$77:$G$81,MATCH("●",INDEX($H$77:$AQ$81,,MATCH($D216,$71:$71,0)-7),0),1)&amp;""";")</f>
        <v/>
      </c>
      <c r="AW216" s="5" t="str">
        <f>IF(INDEX($E$77:$G$81,MATCH("●",INDEX($H$77:$AQ$81,,MATCH($D216,$71:$71,0)-7),0),1)=VLOOKUP($D$76,$AD$9:$AN$20,8,FALSE),"","sed -i "&amp;IF($AK$192="MacOS","'' ","")&amp;"'s#"&amp;$D$76&amp;"="""&amp;INDEX($E$77:$G$81,MATCH("●",INDEX($H$77:$AQ$81,,MATCH($D216,$71:$71,0)-7),0),1)&amp;""""&amp;"#"&amp;$D$76&amp;"="&amp;""""&amp;VLOOKUP($D$76,$AD$9:$AN$20,8,FALSE)&amp;""""&amp;"#g'"&amp;"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6" s="5" t="str">
        <f>IF(VLOOKUP($D$82,$AD$9:$AN$20,8,FALSE)=INDEX($E$83:$G$94,MATCH("●",INDEX($H$83:$AQ$94,,MATCH($D216,$71:$71,0)-7),0),1),"","sed -i "&amp;IF($AK$192="MacOS","'' ","")&amp;"'s#"&amp;$D$82&amp;"="""&amp;VLOOKUP($D$82,$AD$9:$AN$20,8,FALSE)&amp;""""&amp;"#"&amp;$D$82&amp;"="&amp;""""&amp;INDEX($E$83:$G$94,MATCH("●",INDEX($H$83:$AQ$94,,MATCH($D216,$71:$71,0)-7),0),1)&amp;""""&amp;"#g'"&amp;" ${CONFIG_DIR}db_data_config.txt; export "&amp;$D$82&amp;"="&amp;""""&amp;INDEX($E$83:$G$94,MATCH("●",INDEX($H$83:$AQ$94,,MATCH($D216,$71:$71,0)-7),0),1)&amp;""";")</f>
        <v>sed -i '' 's#COLUMN_DATA_TYPE="string"#COLUMN_DATA_TYPE="short"#g' ${CONFIG_DIR}db_data_config.txt; export COLUMN_DATA_TYPE="short";</v>
      </c>
      <c r="AY216" s="5" t="str">
        <f>IF(INDEX($E$83:$G$94,MATCH("●",INDEX($H$83:$AQ$94,,MATCH($D216,$71:$71,0)-7),0),1)=VLOOKUP($D$82,$AD$9:$AN$20,8,FALSE),"","sed -i "&amp;IF($AK$192="MacOS","'' ","")&amp;"'s#"&amp;$D$82&amp;"="""&amp;INDEX($E$83:$G$94,MATCH("●",INDEX($H$83:$AQ$94,,MATCH($D216,$71:$71,0)-7),0),1)&amp;""""&amp;"#"&amp;$D$82&amp;"="&amp;""""&amp;VLOOKUP($D$82,$AD$9:$AN$20,8,FALSE)&amp;""""&amp;"#g'"&amp;"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6" s="5" t="str">
        <f>IF(VLOOKUP($D$95,$AD$9:$AN$20,8,FALSE)=INDEX($E$96:$G$115,MATCH("●",INDEX($H$96:$AQ$115,,MATCH($D216,$71:$71,0)-7),0),1),"","sed -i "&amp;IF($AK$192="MacOS","'' ","")&amp;"'s#"&amp;$D$95&amp;"="""&amp;VLOOKUP($D$95,$AD$9:$AN$20,8,FALSE)&amp;""""&amp;"#"&amp;$D$95&amp;"="&amp;""""&amp;INDEX($E$96:$G$115,MATCH("●",INDEX($H$96:$AQ$115,,MATCH($D216,$71:$71,0)-7),0),1)&amp;""""&amp;"#g'"&amp;" ${CONFIG_DIR}db_data_config.txt; export "&amp;$D$95&amp;"="&amp;""""&amp;INDEX($E$96:$G$115,MATCH("●",INDEX($H$96:$AQ$115,,MATCH($D216,$71:$71,0)-7),0),1)&amp;""";")</f>
        <v>sed -i '' 's#COLUMN_DATA_LENGTH="7"#COLUMN_DATA_LENGTH="5"#g' ${CONFIG_DIR}db_data_config.txt; export COLUMN_DATA_LENGTH="5";</v>
      </c>
      <c r="BA216" s="5" t="str">
        <f>IF(INDEX($E$96:$G$115,MATCH("●",INDEX($H$96:$AQ$115,,MATCH($D216,$71:$71,0)-7),0),1)=VLOOKUP($D$95,$AD$9:$AN$20,8,FALSE),"","sed -i "&amp;IF($AK$192="MacOS","'' ","")&amp;"'s#"&amp;$D$95&amp;"="""&amp;INDEX($E$96:$G$115,MATCH("●",INDEX($H$96:$AQ$115,,MATCH($D216,$71:$71,0)-7),0),1)&amp;""""&amp;"#"&amp;$D$95&amp;"="&amp;""""&amp;VLOOKUP($D$95,$AD$9:$AN$20,8,FALSE)&amp;""""&amp;"#g'"&amp;"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6" s="5" t="str">
        <f>IF(VLOOKUP($D$116,$AD$9:$AN$20,8,FALSE)=INDEX($E$117:$G$127,MATCH("●",INDEX($H$117:$AQ$127,,MATCH($D216,$71:$71,0)-7),0),1),"","sed -i "&amp;IF($AK$192="MacOS","'' ","")&amp;"'s#"&amp;$D$116&amp;"="""&amp;VLOOKUP($D$116,$AD$9:$AN$20,8,FALSE)&amp;""""&amp;"#"&amp;$D$116&amp;"="&amp;""""&amp;INDEX($E$117:$G$127,MATCH("●",INDEX($H$117:$AQ$127,,MATCH($D216,$71:$71,0)-7),0),1)&amp;""""&amp;"#g'"&amp;" ${CONFIG_DIR}db_data_config.txt; export "&amp;$D$116&amp;"="&amp;""""&amp;INDEX($E$117:$G$127,MATCH("●",INDEX($H$117:$AQ$127,,MATCH($D216,$71:$71,0)-7),0),1)&amp;""";")</f>
        <v/>
      </c>
      <c r="BC216" s="5" t="str">
        <f>IF(INDEX($E$117:$G$127,MATCH("●",INDEX($H$117:$AQ$127,,MATCH($D216,$71:$71,0)-7),0),1)=VLOOKUP($D$116,$AD$9:$AN$20,8,FALSE),"","sed -i "&amp;IF($AK$192="MacOS","'' ","")&amp;"'s#"&amp;$D$116&amp;"="""&amp;INDEX($E$117:$G$127,MATCH("●",INDEX($H$117:$AQ$127,,MATCH($D216,$71:$71,0)-7),0),1)&amp;""""&amp;"#"&amp;$D$116&amp;"="&amp;""""&amp;VLOOKUP($D$116,$AD$9:$AN$20,8,FALSE)&amp;""""&amp;"#g'"&amp;"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6" s="5" t="str">
        <f>IF(VLOOKUP($D$134,$AD$9:$AN$20,8,FALSE)=INDEX($E$135:$G$139,MATCH("●",INDEX($H$135:$AQ$139,,MATCH($D216,$71:$71,0)-7),0),1),"","sed -i "&amp;IF($AK$192="MacOS","'' ","")&amp;"'s#"&amp;$D$134&amp;"="""&amp;VLOOKUP($D$134,$AD$9:$AN$20,8,FALSE)&amp;""""&amp;"#"&amp;$D$134&amp;"="&amp;""""&amp;INDEX($E$135:$G$139,MATCH("●",INDEX($H$135:$AQ$139,,MATCH($D216,$71:$71,0)-7),0),1)&amp;""""&amp;"#g'"&amp;" ${CONFIG_DIR}db_data_config.txt; export "&amp;$D$134&amp;"="&amp;""""&amp;INDEX($E$135:$G$139,MATCH("●",INDEX($H$135:$AQ$139,,MATCH($D216,$71:$71,0)-7),0),1)&amp;""";")</f>
        <v>sed -i '' 's#SIGN_DIGIT="0"#SIGN_DIGIT="1"#g' ${CONFIG_DIR}db_data_config.txt; export SIGN_DIGIT="1";</v>
      </c>
      <c r="BE216" s="5" t="str">
        <f>IF(INDEX($E$135:$G$139,MATCH("●",INDEX($H$135:$AQ$139,,MATCH($D216,$71:$71,0)-7),0),1)=VLOOKUP($D$134,$AD$9:$AN$20,8,FALSE),"","sed -i "&amp;IF($AK$192="MacOS","'' ","")&amp;"'s#"&amp;$D$134&amp;"="""&amp;INDEX($E$135:$G$139,MATCH("●",INDEX($H$135:$AQ$139,,MATCH($D216,$71:$71,0)-7),0),1)&amp;""""&amp;"#"&amp;$D$134&amp;"="&amp;""""&amp;VLOOKUP($D$134,$AD$9:$AN$20,8,FALSE)&amp;""""&amp;"#g'"&amp;"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's#SIGN_DIGIT="1"#SIGN_DIGIT="0"#g' ${CONFIG_DIR}db_data_config.txt; export SIGN_DIGIT="0";</v>
      </c>
      <c r="BF216" s="5" t="str">
        <f>IF(VLOOKUP($D$140,$AD$9:$AN$20,8,FALSE)=INDEX($E$141:$G$144,MATCH("●",INDEX($H$141:$AQ$144,,MATCH($D216,$71:$71,0)-7),0),1),"","sed -i "&amp;IF($AK$192="MacOS","'' ","")&amp;"'s#"&amp;$D$140&amp;"="""&amp;VLOOKUP($D$140,$AD$9:$AN$20,8,FALSE)&amp;""""&amp;"#"&amp;$D$140&amp;"="&amp;""""&amp;INDEX($E$141:$G$144,MATCH("●",INDEX($H$141:$AQ$144,,MATCH($D216,$71:$71,0)-7),0),1)&amp;""""&amp;"#g'"&amp;" ${CONFIG_DIR}db_data_config.txt; export "&amp;$D$140&amp;"="&amp;""""&amp;INDEX($E$141:$G$144,MATCH("●",INDEX($H$141:$AQ$144,,MATCH($D216,$71:$71,0)-7),0),1)&amp;""";")</f>
        <v/>
      </c>
      <c r="BG216" s="5" t="str">
        <f>IF(INDEX($E$141:$G$144,MATCH("●",INDEX($H$141:$AQ$144,,MATCH($D216,$71:$71,0)-7),0),1)=VLOOKUP($D$140,$AD$9:$AN$20,8,FALSE),"","sed -i "&amp;IF($AK$192="MacOS","'' ","")&amp;"'s#"&amp;$D$140&amp;"="""&amp;INDEX($E$141:$G$144,MATCH("●",INDEX($H$141:$AQ$144,,MATCH($D216,$71:$71,0)-7),0),1)&amp;""""&amp;"#"&amp;$D$140&amp;"="&amp;""""&amp;VLOOKUP($D$140,$AD$9:$AN$20,8,FALSE)&amp;""""&amp;"#g'"&amp;"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6" s="5" t="str">
        <f>IF(VLOOKUP($D$145,$AD$9:$AN$20,8,FALSE)=INDEX($E$146:$G$148,MATCH("●",INDEX($H$146:$AQ$148,,MATCH($D216,$71:$71,0)-7),0),1),"","sed -i "&amp;IF($AK$192="MacOS","'' ","")&amp;"'s#"&amp;$D$145&amp;"="""&amp;VLOOKUP($D$145,$AD$9:$AN$20,8,FALSE)&amp;""""&amp;"#"&amp;$D$145&amp;"="&amp;""""&amp;INDEX($E$146:$G$148,MATCH("●",INDEX($H$146:$AQ$148,,MATCH($D216,$71:$71,0)-7),0),1)&amp;""""&amp;"#g'"&amp;" ${CONFIG_DIR}db_data_config.txt; export "&amp;$D$145&amp;"="&amp;""""&amp;INDEX($E$146:$G$148,MATCH("●",INDEX($H$146:$AQ$148,,MATCH($D216,$71:$71,0)-7),0),1)&amp;""";")</f>
        <v/>
      </c>
      <c r="BI216" s="5" t="str">
        <f>IF(INDEX($E$146:$G$148,MATCH("●",INDEX($H$146:$AQ$148,,MATCH($D216,$71:$71,0)-7),0),1)=VLOOKUP($D$145,$AD$9:$AN$20,8,FALSE),"","sed -i "&amp;IF($AK$192="MacOS","'' ","")&amp;"'s#"&amp;$D$145&amp;"="""&amp;INDEX($E$146:$G$148,MATCH("●",INDEX($H$146:$AQ$148,,MATCH($D216,$71:$71,0)-7),0),1)&amp;""""&amp;"#"&amp;$D$145&amp;"="&amp;""""&amp;VLOOKUP($D$145,$AD$9:$AN$20,8,FALSE)&amp;""""&amp;"#g'"&amp;"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6" s="5" t="str">
        <f>IF(VLOOKUP($D$149,$AD$9:$AN$20,8,FALSE)=INDEX($E$150:$G$152,MATCH("●",INDEX($H$150:$AQ$152,,MATCH($D216,$71:$71,0)-7),0),1),"","sed -i "&amp;IF($AK$192="MacOS","'' ","")&amp;"'s#"&amp;$D$149&amp;"="""&amp;VLOOKUP($D$149,$AD$9:$AN$20,8,FALSE)&amp;""""&amp;"#"&amp;$D$149&amp;"="&amp;""""&amp;INDEX($E$150:$G$152,MATCH("●",INDEX($H$150:$AQ$152,,MATCH($D216,$71:$71,0)-7),0),1)&amp;""""&amp;"#g'"&amp;" ${CONFIG_DIR}db_data_config.txt; export "&amp;$D$149&amp;"="&amp;""""&amp;INDEX($E$150:$G$152,MATCH("●",INDEX($H$150:$AQ$152,,MATCH($D216,$71:$71,0)-7),0),1)&amp;""";")</f>
        <v/>
      </c>
      <c r="BK216" s="5" t="str">
        <f>IF(INDEX($E$150:$G$152,MATCH("●",INDEX($H$150:$AQ$152,,MATCH($D216,$71:$71,0)-7),0),1)=VLOOKUP($D$149,$AD$9:$AN$20,8,FALSE),"","sed -i "&amp;IF($AK$192="MacOS","'' ","")&amp;"'s#"&amp;$D$149&amp;"="""&amp;INDEX($E$150:$G$152,MATCH("●",INDEX($H$150:$AQ$152,,MATCH($D216,$71:$71,0)-7),0),1)&amp;""""&amp;"#"&amp;$D$149&amp;"="&amp;""""&amp;VLOOKUP($D$149,$AD$9:$AN$20,8,FALSE)&amp;""""&amp;"#g'"&amp;"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6" s="5" t="str">
        <f>IF(VLOOKUP($D$153,$AD$9:$AN$20,8,FALSE)=INDEX($E$154:$G$156,MATCH("●",INDEX($H$154:$AQ$156,,MATCH($D216,$71:$71,0)-7),0),1),"","sed -i "&amp;IF($AK$192="MacOS","'' ","")&amp;"'s#"&amp;$D$153&amp;"="""&amp;VLOOKUP($D$153,$AD$9:$AN$20,8,FALSE)&amp;""""&amp;"#"&amp;$D$153&amp;"="&amp;""""&amp;INDEX($E$154:$G$156,MATCH("●",INDEX($H$154:$AQ$156,,MATCH($D216,$71:$71,0)-7),0),1)&amp;""""&amp;"#g'"&amp;" ${CONFIG_DIR}db_data_config.txt; export "&amp;$D$153&amp;"="&amp;""""&amp;INDEX($E$154:$G$156,MATCH("●",INDEX($H$154:$AQ$156,,MATCH($D216,$71:$71,0)-7),0),1)&amp;""";")</f>
        <v/>
      </c>
      <c r="BM216" s="5" t="str">
        <f>IF(INDEX($E$154:$G$156,MATCH("●",INDEX($H$154:$AQ$156,,MATCH($D216,$71:$71,0)-7),0),1)=VLOOKUP($D$153,$AD$9:$AN$20,8,FALSE),"","sed -i "&amp;IF($AK$192="MacOS","'' ","")&amp;"'s#"&amp;$D$153&amp;"="""&amp;INDEX($E$154:$G$156,MATCH("●",INDEX($H$154:$AQ$156,,MATCH($D216,$71:$71,0)-7),0),1)&amp;""""&amp;"#"&amp;$D$153&amp;"="&amp;""""&amp;VLOOKUP($D$153,$AD$9:$AN$20,8,FALSE)&amp;""""&amp;"#g'"&amp;"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6" s="5" t="str">
        <f>IF(VLOOKUP($D$157,$AD$9:$AN$20,8,FALSE)=INDEX($E$158:$G$161,MATCH("●",INDEX($H$158:$AQ$161,,MATCH($D216,$71:$71,0)-7),0),1),"","sed -i "&amp;IF($AK$192="MacOS","'' ","")&amp;"'s#"&amp;$D$157&amp;"="""&amp;VLOOKUP($D$157,$AD$9:$AN$20,8,FALSE)&amp;""""&amp;"#"&amp;$D$157&amp;"="&amp;""""&amp;INDEX($E$158:$G$161,MATCH("●",INDEX($H$158:$AQ$161,,MATCH($D216,$71:$71,0)-7),0),1)&amp;""""&amp;"#g'"&amp;" ${CONFIG_DIR}db_data_config.txt; export "&amp;$D$157&amp;"="&amp;""""&amp;INDEX($E$158:$G$161,MATCH("●",INDEX($H$158:$AQ$161,,MATCH($D216,$71:$71,0)-7),0),1)&amp;""";")</f>
        <v/>
      </c>
      <c r="BO216" s="5" t="str">
        <f>IF(INDEX($E$158:$G$161,MATCH("●",INDEX($H$158:$AQ$161,,MATCH($D216,$71:$71,0)-7),0),1)=VLOOKUP($D$157,$AD$9:$AN$20,8,FALSE),"","sed -i "&amp;IF($AK$192="MacOS","'' ","")&amp;"'s#"&amp;$D$157&amp;"="""&amp;INDEX($E$158:$G$161,MATCH("●",INDEX($H$158:$AQ$161,,MATCH($D216,$71:$71,0)-7),0),1)&amp;""""&amp;"#"&amp;$D$157&amp;"="&amp;""""&amp;VLOOKUP($D$157,$AD$9:$AN$20,8,FALSE)&amp;""""&amp;"#g'"&amp;"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6" s="5" t="str">
        <f>IF(VLOOKUP($D$162,$AD$9:$AN$20,8,FALSE)=INDEX($E$163:$G$169,MATCH("●",INDEX($H$163:$AQ$169,,MATCH($D216,$71:$71,0)-7),0),1),"","sed -i "&amp;IF($AK$192="MacOS","'' ","")&amp;"'s#"&amp;$D$162&amp;"="""&amp;VLOOKUP($D$162,$AD$9:$AN$20,8,FALSE)&amp;""""&amp;"#"&amp;$D$162&amp;"="&amp;""""&amp;INDEX($E$163:$G$169,MATCH("●",INDEX($H$163:$AQ$169,,MATCH($D216,$71:$71,0)-7),0),1)&amp;""""&amp;"#g'"&amp;" ${CONFIG_DIR}db_data_config.txt; export "&amp;$D$162&amp;"="&amp;""""&amp;INDEX($E$163:$G$169,MATCH("●",INDEX($H$163:$AQ$169,,MATCH($D216,$71:$71,0)-7),0),1)&amp;""";")</f>
        <v/>
      </c>
      <c r="BQ216" s="5" t="str">
        <f>IF(INDEX($E$163:$G$169,MATCH("●",INDEX($H$163:$AQ$169,,MATCH($D216,$71:$71,0)-7),0),1)=VLOOKUP($D$162,$AD$9:$AN$20,8,FALSE),"","sed -i "&amp;IF($AK$192="MacOS","'' ","")&amp;"'s#"&amp;$D$162&amp;"="""&amp;INDEX($E$163:$G$169,MATCH("●",INDEX($H$163:$AQ$169,,MATCH($D216,$71:$71,0)-7),0),1)&amp;""""&amp;"#"&amp;$D$162&amp;"="&amp;""""&amp;VLOOKUP($D$162,$AD$9:$AN$20,8,FALSE)&amp;""""&amp;"#g'"&amp;"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6" s="5" t="s">
        <v>868</v>
      </c>
    </row>
    <row r="217" spans="4:70" ht="18" customHeight="1">
      <c r="D217" s="166">
        <f t="shared" si="3"/>
        <v>58</v>
      </c>
      <c r="E217" s="167"/>
      <c r="F217" s="167"/>
      <c r="G217" s="168"/>
      <c r="H217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's#SIGN_DIGIT="0"#SIGN_DIGIT="2"#g' ${CONFIG_DIR}db_data_config.txt; export SIGN_DIGIT="2";sh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's#SIGN_DIGIT="2"#SIGN_DIGIT="0"#g' ${CONFIG_DIR}db_data_config.txt; export SIGN_DIGIT="0";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868</v>
      </c>
      <c r="T217" s="47" t="str">
        <f ca="1">SUBSTITUTE("clear; "&amp;AV217&amp;AX217&amp;AZ217&amp;BB217&amp;BD217&amp;BF217&amp;BH217&amp;BJ217&amp;BL217&amp;BN217&amp;BP217&amp;"sh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's#SIGN_DIGIT="0"#SIGN_DIGIT="2"#g' ${CONFIG_DIR}db_data_config.txt; export SIGN_DIGIT="2";sh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SUBSTITUTE(INDEX($H$171:$AQ$171, , MATCH($D217, $71:$71, 0)-7),"-","")</f>
        <v>正常</v>
      </c>
      <c r="AF217" s="117"/>
      <c r="AG217" s="118"/>
      <c r="AH217" s="171" t="s">
        <v>936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SUBSTITUTE(TEXT(INDEX($H$174:$AQ$174,1,$D217-36),"000000"),"-","")</f>
        <v>220001</v>
      </c>
      <c r="AV217" s="5" t="str">
        <f>IF(VLOOKUP($D$76,$AD$9:$AN$20,8,FALSE)=INDEX($E$77:$G$81,MATCH("●",INDEX($H$77:$AQ$81,,MATCH($D217,$71:$71,0)-7),0),1),"","sed -i "&amp;IF($AK$192="MacOS","'' ","")&amp;"'s#"&amp;$D$76&amp;"="""&amp;VLOOKUP($D$76,$AD$9:$AN$20,8,FALSE)&amp;""""&amp;"#"&amp;$D$76&amp;"="&amp;""""&amp;INDEX($E$77:$G$81,MATCH("●",INDEX($H$77:$AQ$81,,MATCH($D217,$71:$71,0)-7),0),1)&amp;""""&amp;"#g'"&amp;" ${CONFIG_DIR}db_data_config.txt; export "&amp;$D$76&amp;"="&amp;""""&amp;INDEX($E$77:$G$81,MATCH("●",INDEX($H$77:$AQ$81,,MATCH($D217,$71:$71,0)-7),0),1)&amp;""";")</f>
        <v/>
      </c>
      <c r="AW217" s="5" t="str">
        <f>IF(INDEX($E$77:$G$81,MATCH("●",INDEX($H$77:$AQ$81,,MATCH($D217,$71:$71,0)-7),0),1)=VLOOKUP($D$76,$AD$9:$AN$20,8,FALSE),"","sed -i "&amp;IF($AK$192="MacOS","'' ","")&amp;"'s#"&amp;$D$76&amp;"="""&amp;INDEX($E$77:$G$81,MATCH("●",INDEX($H$77:$AQ$81,,MATCH($D217,$71:$71,0)-7),0),1)&amp;""""&amp;"#"&amp;$D$76&amp;"="&amp;""""&amp;VLOOKUP($D$76,$AD$9:$AN$20,8,FALSE)&amp;""""&amp;"#g'"&amp;"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7" s="5" t="str">
        <f>IF(VLOOKUP($D$82,$AD$9:$AN$20,8,FALSE)=INDEX($E$83:$G$94,MATCH("●",INDEX($H$83:$AQ$94,,MATCH($D217,$71:$71,0)-7),0),1),"","sed -i "&amp;IF($AK$192="MacOS","'' ","")&amp;"'s#"&amp;$D$82&amp;"="""&amp;VLOOKUP($D$82,$AD$9:$AN$20,8,FALSE)&amp;""""&amp;"#"&amp;$D$82&amp;"="&amp;""""&amp;INDEX($E$83:$G$94,MATCH("●",INDEX($H$83:$AQ$94,,MATCH($D217,$71:$71,0)-7),0),1)&amp;""""&amp;"#g'"&amp;" ${CONFIG_DIR}db_data_config.txt; export "&amp;$D$82&amp;"="&amp;""""&amp;INDEX($E$83:$G$94,MATCH("●",INDEX($H$83:$AQ$94,,MATCH($D217,$71:$71,0)-7),0),1)&amp;""";")</f>
        <v>sed -i '' 's#COLUMN_DATA_TYPE="string"#COLUMN_DATA_TYPE="short"#g' ${CONFIG_DIR}db_data_config.txt; export COLUMN_DATA_TYPE="short";</v>
      </c>
      <c r="AY217" s="5" t="str">
        <f>IF(INDEX($E$83:$G$94,MATCH("●",INDEX($H$83:$AQ$94,,MATCH($D217,$71:$71,0)-7),0),1)=VLOOKUP($D$82,$AD$9:$AN$20,8,FALSE),"","sed -i "&amp;IF($AK$192="MacOS","'' ","")&amp;"'s#"&amp;$D$82&amp;"="""&amp;INDEX($E$83:$G$94,MATCH("●",INDEX($H$83:$AQ$94,,MATCH($D217,$71:$71,0)-7),0),1)&amp;""""&amp;"#"&amp;$D$82&amp;"="&amp;""""&amp;VLOOKUP($D$82,$AD$9:$AN$20,8,FALSE)&amp;""""&amp;"#g'"&amp;"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7" s="5" t="str">
        <f>IF(VLOOKUP($D$95,$AD$9:$AN$20,8,FALSE)=INDEX($E$96:$G$115,MATCH("●",INDEX($H$96:$AQ$115,,MATCH($D217,$71:$71,0)-7),0),1),"","sed -i "&amp;IF($AK$192="MacOS","'' ","")&amp;"'s#"&amp;$D$95&amp;"="""&amp;VLOOKUP($D$95,$AD$9:$AN$20,8,FALSE)&amp;""""&amp;"#"&amp;$D$95&amp;"="&amp;""""&amp;INDEX($E$96:$G$115,MATCH("●",INDEX($H$96:$AQ$115,,MATCH($D217,$71:$71,0)-7),0),1)&amp;""""&amp;"#g'"&amp;" ${CONFIG_DIR}db_data_config.txt; export "&amp;$D$95&amp;"="&amp;""""&amp;INDEX($E$96:$G$115,MATCH("●",INDEX($H$96:$AQ$115,,MATCH($D217,$71:$71,0)-7),0),1)&amp;""";")</f>
        <v>sed -i '' 's#COLUMN_DATA_LENGTH="7"#COLUMN_DATA_LENGTH="5"#g' ${CONFIG_DIR}db_data_config.txt; export COLUMN_DATA_LENGTH="5";</v>
      </c>
      <c r="BA217" s="5" t="str">
        <f>IF(INDEX($E$96:$G$115,MATCH("●",INDEX($H$96:$AQ$115,,MATCH($D217,$71:$71,0)-7),0),1)=VLOOKUP($D$95,$AD$9:$AN$20,8,FALSE),"","sed -i "&amp;IF($AK$192="MacOS","'' ","")&amp;"'s#"&amp;$D$95&amp;"="""&amp;INDEX($E$96:$G$115,MATCH("●",INDEX($H$96:$AQ$115,,MATCH($D217,$71:$71,0)-7),0),1)&amp;""""&amp;"#"&amp;$D$95&amp;"="&amp;""""&amp;VLOOKUP($D$95,$AD$9:$AN$20,8,FALSE)&amp;""""&amp;"#g'"&amp;"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7" s="5" t="str">
        <f>IF(VLOOKUP($D$116,$AD$9:$AN$20,8,FALSE)=INDEX($E$117:$G$127,MATCH("●",INDEX($H$117:$AQ$127,,MATCH($D217,$71:$71,0)-7),0),1),"","sed -i "&amp;IF($AK$192="MacOS","'' ","")&amp;"'s#"&amp;$D$116&amp;"="""&amp;VLOOKUP($D$116,$AD$9:$AN$20,8,FALSE)&amp;""""&amp;"#"&amp;$D$116&amp;"="&amp;""""&amp;INDEX($E$117:$G$127,MATCH("●",INDEX($H$117:$AQ$127,,MATCH($D217,$71:$71,0)-7),0),1)&amp;""""&amp;"#g'"&amp;" ${CONFIG_DIR}db_data_config.txt; export "&amp;$D$116&amp;"="&amp;""""&amp;INDEX($E$117:$G$127,MATCH("●",INDEX($H$117:$AQ$127,,MATCH($D217,$71:$71,0)-7),0),1)&amp;""";")</f>
        <v/>
      </c>
      <c r="BC217" s="5" t="str">
        <f>IF(INDEX($E$117:$G$127,MATCH("●",INDEX($H$117:$AQ$127,,MATCH($D217,$71:$71,0)-7),0),1)=VLOOKUP($D$116,$AD$9:$AN$20,8,FALSE),"","sed -i "&amp;IF($AK$192="MacOS","'' ","")&amp;"'s#"&amp;$D$116&amp;"="""&amp;INDEX($E$117:$G$127,MATCH("●",INDEX($H$117:$AQ$127,,MATCH($D217,$71:$71,0)-7),0),1)&amp;""""&amp;"#"&amp;$D$116&amp;"="&amp;""""&amp;VLOOKUP($D$116,$AD$9:$AN$20,8,FALSE)&amp;""""&amp;"#g'"&amp;"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7" s="5" t="str">
        <f>IF(VLOOKUP($D$134,$AD$9:$AN$20,8,FALSE)=INDEX($E$135:$G$139,MATCH("●",INDEX($H$135:$AQ$139,,MATCH($D217,$71:$71,0)-7),0),1),"","sed -i "&amp;IF($AK$192="MacOS","'' ","")&amp;"'s#"&amp;$D$134&amp;"="""&amp;VLOOKUP($D$134,$AD$9:$AN$20,8,FALSE)&amp;""""&amp;"#"&amp;$D$134&amp;"="&amp;""""&amp;INDEX($E$135:$G$139,MATCH("●",INDEX($H$135:$AQ$139,,MATCH($D217,$71:$71,0)-7),0),1)&amp;""""&amp;"#g'"&amp;" ${CONFIG_DIR}db_data_config.txt; export "&amp;$D$134&amp;"="&amp;""""&amp;INDEX($E$135:$G$139,MATCH("●",INDEX($H$135:$AQ$139,,MATCH($D217,$71:$71,0)-7),0),1)&amp;""";")</f>
        <v>sed -i '' 's#SIGN_DIGIT="0"#SIGN_DIGIT="2"#g' ${CONFIG_DIR}db_data_config.txt; export SIGN_DIGIT="2";</v>
      </c>
      <c r="BE217" s="5" t="str">
        <f>IF(INDEX($E$135:$G$139,MATCH("●",INDEX($H$135:$AQ$139,,MATCH($D217,$71:$71,0)-7),0),1)=VLOOKUP($D$134,$AD$9:$AN$20,8,FALSE),"","sed -i "&amp;IF($AK$192="MacOS","'' ","")&amp;"'s#"&amp;$D$134&amp;"="""&amp;INDEX($E$135:$G$139,MATCH("●",INDEX($H$135:$AQ$139,,MATCH($D217,$71:$71,0)-7),0),1)&amp;""""&amp;"#"&amp;$D$134&amp;"="&amp;""""&amp;VLOOKUP($D$134,$AD$9:$AN$20,8,FALSE)&amp;""""&amp;"#g'"&amp;"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's#SIGN_DIGIT="2"#SIGN_DIGIT="0"#g' ${CONFIG_DIR}db_data_config.txt; export SIGN_DIGIT="0";</v>
      </c>
      <c r="BF217" s="5" t="str">
        <f>IF(VLOOKUP($D$140,$AD$9:$AN$20,8,FALSE)=INDEX($E$141:$G$144,MATCH("●",INDEX($H$141:$AQ$144,,MATCH($D217,$71:$71,0)-7),0),1),"","sed -i "&amp;IF($AK$192="MacOS","'' ","")&amp;"'s#"&amp;$D$140&amp;"="""&amp;VLOOKUP($D$140,$AD$9:$AN$20,8,FALSE)&amp;""""&amp;"#"&amp;$D$140&amp;"="&amp;""""&amp;INDEX($E$141:$G$144,MATCH("●",INDEX($H$141:$AQ$144,,MATCH($D217,$71:$71,0)-7),0),1)&amp;""""&amp;"#g'"&amp;" ${CONFIG_DIR}db_data_config.txt; export "&amp;$D$140&amp;"="&amp;""""&amp;INDEX($E$141:$G$144,MATCH("●",INDEX($H$141:$AQ$144,,MATCH($D217,$71:$71,0)-7),0),1)&amp;""";")</f>
        <v/>
      </c>
      <c r="BG217" s="5" t="str">
        <f>IF(INDEX($E$141:$G$144,MATCH("●",INDEX($H$141:$AQ$144,,MATCH($D217,$71:$71,0)-7),0),1)=VLOOKUP($D$140,$AD$9:$AN$20,8,FALSE),"","sed -i "&amp;IF($AK$192="MacOS","'' ","")&amp;"'s#"&amp;$D$140&amp;"="""&amp;INDEX($E$141:$G$144,MATCH("●",INDEX($H$141:$AQ$144,,MATCH($D217,$71:$71,0)-7),0),1)&amp;""""&amp;"#"&amp;$D$140&amp;"="&amp;""""&amp;VLOOKUP($D$140,$AD$9:$AN$20,8,FALSE)&amp;""""&amp;"#g'"&amp;"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7" s="5" t="str">
        <f>IF(VLOOKUP($D$145,$AD$9:$AN$20,8,FALSE)=INDEX($E$146:$G$148,MATCH("●",INDEX($H$146:$AQ$148,,MATCH($D217,$71:$71,0)-7),0),1),"","sed -i "&amp;IF($AK$192="MacOS","'' ","")&amp;"'s#"&amp;$D$145&amp;"="""&amp;VLOOKUP($D$145,$AD$9:$AN$20,8,FALSE)&amp;""""&amp;"#"&amp;$D$145&amp;"="&amp;""""&amp;INDEX($E$146:$G$148,MATCH("●",INDEX($H$146:$AQ$148,,MATCH($D217,$71:$71,0)-7),0),1)&amp;""""&amp;"#g'"&amp;" ${CONFIG_DIR}db_data_config.txt; export "&amp;$D$145&amp;"="&amp;""""&amp;INDEX($E$146:$G$148,MATCH("●",INDEX($H$146:$AQ$148,,MATCH($D217,$71:$71,0)-7),0),1)&amp;""";")</f>
        <v/>
      </c>
      <c r="BI217" s="5" t="str">
        <f>IF(INDEX($E$146:$G$148,MATCH("●",INDEX($H$146:$AQ$148,,MATCH($D217,$71:$71,0)-7),0),1)=VLOOKUP($D$145,$AD$9:$AN$20,8,FALSE),"","sed -i "&amp;IF($AK$192="MacOS","'' ","")&amp;"'s#"&amp;$D$145&amp;"="""&amp;INDEX($E$146:$G$148,MATCH("●",INDEX($H$146:$AQ$148,,MATCH($D217,$71:$71,0)-7),0),1)&amp;""""&amp;"#"&amp;$D$145&amp;"="&amp;""""&amp;VLOOKUP($D$145,$AD$9:$AN$20,8,FALSE)&amp;""""&amp;"#g'"&amp;"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7" s="5" t="str">
        <f>IF(VLOOKUP($D$149,$AD$9:$AN$20,8,FALSE)=INDEX($E$150:$G$152,MATCH("●",INDEX($H$150:$AQ$152,,MATCH($D217,$71:$71,0)-7),0),1),"","sed -i "&amp;IF($AK$192="MacOS","'' ","")&amp;"'s#"&amp;$D$149&amp;"="""&amp;VLOOKUP($D$149,$AD$9:$AN$20,8,FALSE)&amp;""""&amp;"#"&amp;$D$149&amp;"="&amp;""""&amp;INDEX($E$150:$G$152,MATCH("●",INDEX($H$150:$AQ$152,,MATCH($D217,$71:$71,0)-7),0),1)&amp;""""&amp;"#g'"&amp;" ${CONFIG_DIR}db_data_config.txt; export "&amp;$D$149&amp;"="&amp;""""&amp;INDEX($E$150:$G$152,MATCH("●",INDEX($H$150:$AQ$152,,MATCH($D217,$71:$71,0)-7),0),1)&amp;""";")</f>
        <v/>
      </c>
      <c r="BK217" s="5" t="str">
        <f>IF(INDEX($E$150:$G$152,MATCH("●",INDEX($H$150:$AQ$152,,MATCH($D217,$71:$71,0)-7),0),1)=VLOOKUP($D$149,$AD$9:$AN$20,8,FALSE),"","sed -i "&amp;IF($AK$192="MacOS","'' ","")&amp;"'s#"&amp;$D$149&amp;"="""&amp;INDEX($E$150:$G$152,MATCH("●",INDEX($H$150:$AQ$152,,MATCH($D217,$71:$71,0)-7),0),1)&amp;""""&amp;"#"&amp;$D$149&amp;"="&amp;""""&amp;VLOOKUP($D$149,$AD$9:$AN$20,8,FALSE)&amp;""""&amp;"#g'"&amp;"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7" s="5" t="str">
        <f>IF(VLOOKUP($D$153,$AD$9:$AN$20,8,FALSE)=INDEX($E$154:$G$156,MATCH("●",INDEX($H$154:$AQ$156,,MATCH($D217,$71:$71,0)-7),0),1),"","sed -i "&amp;IF($AK$192="MacOS","'' ","")&amp;"'s#"&amp;$D$153&amp;"="""&amp;VLOOKUP($D$153,$AD$9:$AN$20,8,FALSE)&amp;""""&amp;"#"&amp;$D$153&amp;"="&amp;""""&amp;INDEX($E$154:$G$156,MATCH("●",INDEX($H$154:$AQ$156,,MATCH($D217,$71:$71,0)-7),0),1)&amp;""""&amp;"#g'"&amp;" ${CONFIG_DIR}db_data_config.txt; export "&amp;$D$153&amp;"="&amp;""""&amp;INDEX($E$154:$G$156,MATCH("●",INDEX($H$154:$AQ$156,,MATCH($D217,$71:$71,0)-7),0),1)&amp;""";")</f>
        <v/>
      </c>
      <c r="BM217" s="5" t="str">
        <f>IF(INDEX($E$154:$G$156,MATCH("●",INDEX($H$154:$AQ$156,,MATCH($D217,$71:$71,0)-7),0),1)=VLOOKUP($D$153,$AD$9:$AN$20,8,FALSE),"","sed -i "&amp;IF($AK$192="MacOS","'' ","")&amp;"'s#"&amp;$D$153&amp;"="""&amp;INDEX($E$154:$G$156,MATCH("●",INDEX($H$154:$AQ$156,,MATCH($D217,$71:$71,0)-7),0),1)&amp;""""&amp;"#"&amp;$D$153&amp;"="&amp;""""&amp;VLOOKUP($D$153,$AD$9:$AN$20,8,FALSE)&amp;""""&amp;"#g'"&amp;"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7" s="5" t="str">
        <f>IF(VLOOKUP($D$157,$AD$9:$AN$20,8,FALSE)=INDEX($E$158:$G$161,MATCH("●",INDEX($H$158:$AQ$161,,MATCH($D217,$71:$71,0)-7),0),1),"","sed -i "&amp;IF($AK$192="MacOS","'' ","")&amp;"'s#"&amp;$D$157&amp;"="""&amp;VLOOKUP($D$157,$AD$9:$AN$20,8,FALSE)&amp;""""&amp;"#"&amp;$D$157&amp;"="&amp;""""&amp;INDEX($E$158:$G$161,MATCH("●",INDEX($H$158:$AQ$161,,MATCH($D217,$71:$71,0)-7),0),1)&amp;""""&amp;"#g'"&amp;" ${CONFIG_DIR}db_data_config.txt; export "&amp;$D$157&amp;"="&amp;""""&amp;INDEX($E$158:$G$161,MATCH("●",INDEX($H$158:$AQ$161,,MATCH($D217,$71:$71,0)-7),0),1)&amp;""";")</f>
        <v/>
      </c>
      <c r="BO217" s="5" t="str">
        <f>IF(INDEX($E$158:$G$161,MATCH("●",INDEX($H$158:$AQ$161,,MATCH($D217,$71:$71,0)-7),0),1)=VLOOKUP($D$157,$AD$9:$AN$20,8,FALSE),"","sed -i "&amp;IF($AK$192="MacOS","'' ","")&amp;"'s#"&amp;$D$157&amp;"="""&amp;INDEX($E$158:$G$161,MATCH("●",INDEX($H$158:$AQ$161,,MATCH($D217,$71:$71,0)-7),0),1)&amp;""""&amp;"#"&amp;$D$157&amp;"="&amp;""""&amp;VLOOKUP($D$157,$AD$9:$AN$20,8,FALSE)&amp;""""&amp;"#g'"&amp;"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7" s="5" t="str">
        <f>IF(VLOOKUP($D$162,$AD$9:$AN$20,8,FALSE)=INDEX($E$163:$G$169,MATCH("●",INDEX($H$163:$AQ$169,,MATCH($D217,$71:$71,0)-7),0),1),"","sed -i "&amp;IF($AK$192="MacOS","'' ","")&amp;"'s#"&amp;$D$162&amp;"="""&amp;VLOOKUP($D$162,$AD$9:$AN$20,8,FALSE)&amp;""""&amp;"#"&amp;$D$162&amp;"="&amp;""""&amp;INDEX($E$163:$G$169,MATCH("●",INDEX($H$163:$AQ$169,,MATCH($D217,$71:$71,0)-7),0),1)&amp;""""&amp;"#g'"&amp;" ${CONFIG_DIR}db_data_config.txt; export "&amp;$D$162&amp;"="&amp;""""&amp;INDEX($E$163:$G$169,MATCH("●",INDEX($H$163:$AQ$169,,MATCH($D217,$71:$71,0)-7),0),1)&amp;""";")</f>
        <v/>
      </c>
      <c r="BQ217" s="5" t="str">
        <f>IF(INDEX($E$163:$G$169,MATCH("●",INDEX($H$163:$AQ$169,,MATCH($D217,$71:$71,0)-7),0),1)=VLOOKUP($D$162,$AD$9:$AN$20,8,FALSE),"","sed -i "&amp;IF($AK$192="MacOS","'' ","")&amp;"'s#"&amp;$D$162&amp;"="""&amp;INDEX($E$163:$G$169,MATCH("●",INDEX($H$163:$AQ$169,,MATCH($D217,$71:$71,0)-7),0),1)&amp;""""&amp;"#"&amp;$D$162&amp;"="&amp;""""&amp;VLOOKUP($D$162,$AD$9:$AN$20,8,FALSE)&amp;""""&amp;"#g'"&amp;"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7" s="5" t="s">
        <v>868</v>
      </c>
    </row>
    <row r="218" spans="4:70" ht="18" customHeight="1">
      <c r="D218" s="166">
        <f t="shared" si="3"/>
        <v>59</v>
      </c>
      <c r="E218" s="167"/>
      <c r="F218" s="167"/>
      <c r="G218" s="168"/>
      <c r="H218" s="46" t="str">
        <f t="shared" ca="1" si="1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's#SIGN_DIGIT="0"#SIGN_DIGIT="None"#g' ${CONFIG_DIR}db_data_config.txt; export SIGN_DIGIT="None";sh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's#SIGN_DIGIT="None"#SIGN_DIGIT="0"#g' ${CONFIG_DIR}db_data_config.txt; export SIGN_DIGIT="0";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868</v>
      </c>
      <c r="T218" s="47" t="str">
        <f ca="1">SUBSTITUTE("clear; "&amp;AV218&amp;AX218&amp;AZ218&amp;BB218&amp;BD218&amp;BF218&amp;BH218&amp;BJ218&amp;BL218&amp;BN218&amp;BP218&amp;"sh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's#SIGN_DIGIT="0"#SIGN_DIGIT="None"#g' ${CONFIG_DIR}db_data_config.txt; export SIGN_DIGIT="None";sh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SUBSTITUTE(INDEX($H$171:$AQ$171, , MATCH($D218, $71:$71, 0)-7),"-","")</f>
        <v>正常</v>
      </c>
      <c r="AF218" s="117"/>
      <c r="AG218" s="118"/>
      <c r="AH218" s="171" t="s">
        <v>937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SUBSTITUTE(TEXT(INDEX($H$174:$AQ$174,1,$D218-36),"000000"),"-","")</f>
        <v>220001</v>
      </c>
      <c r="AV218" s="5" t="str">
        <f>IF(VLOOKUP($D$76,$AD$9:$AN$20,8,FALSE)=INDEX($E$77:$G$81,MATCH("●",INDEX($H$77:$AQ$81,,MATCH($D218,$71:$71,0)-7),0),1),"","sed -i "&amp;IF($AK$192="MacOS","'' ","")&amp;"'s#"&amp;$D$76&amp;"="""&amp;VLOOKUP($D$76,$AD$9:$AN$20,8,FALSE)&amp;""""&amp;"#"&amp;$D$76&amp;"="&amp;""""&amp;INDEX($E$77:$G$81,MATCH("●",INDEX($H$77:$AQ$81,,MATCH($D218,$71:$71,0)-7),0),1)&amp;""""&amp;"#g'"&amp;" ${CONFIG_DIR}db_data_config.txt; export "&amp;$D$76&amp;"="&amp;""""&amp;INDEX($E$77:$G$81,MATCH("●",INDEX($H$77:$AQ$81,,MATCH($D218,$71:$71,0)-7),0),1)&amp;""";")</f>
        <v/>
      </c>
      <c r="AW218" s="5" t="str">
        <f>IF(INDEX($E$77:$G$81,MATCH("●",INDEX($H$77:$AQ$81,,MATCH($D218,$71:$71,0)-7),0),1)=VLOOKUP($D$76,$AD$9:$AN$20,8,FALSE),"","sed -i "&amp;IF($AK$192="MacOS","'' ","")&amp;"'s#"&amp;$D$76&amp;"="""&amp;INDEX($E$77:$G$81,MATCH("●",INDEX($H$77:$AQ$81,,MATCH($D218,$71:$71,0)-7),0),1)&amp;""""&amp;"#"&amp;$D$76&amp;"="&amp;""""&amp;VLOOKUP($D$76,$AD$9:$AN$20,8,FALSE)&amp;""""&amp;"#g'"&amp;"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8" s="5" t="str">
        <f>IF(VLOOKUP($D$82,$AD$9:$AN$20,8,FALSE)=INDEX($E$83:$G$94,MATCH("●",INDEX($H$83:$AQ$94,,MATCH($D218,$71:$71,0)-7),0),1),"","sed -i "&amp;IF($AK$192="MacOS","'' ","")&amp;"'s#"&amp;$D$82&amp;"="""&amp;VLOOKUP($D$82,$AD$9:$AN$20,8,FALSE)&amp;""""&amp;"#"&amp;$D$82&amp;"="&amp;""""&amp;INDEX($E$83:$G$94,MATCH("●",INDEX($H$83:$AQ$94,,MATCH($D218,$71:$71,0)-7),0),1)&amp;""""&amp;"#g'"&amp;" ${CONFIG_DIR}db_data_config.txt; export "&amp;$D$82&amp;"="&amp;""""&amp;INDEX($E$83:$G$94,MATCH("●",INDEX($H$83:$AQ$94,,MATCH($D218,$71:$71,0)-7),0),1)&amp;""";")</f>
        <v>sed -i '' 's#COLUMN_DATA_TYPE="string"#COLUMN_DATA_TYPE="short"#g' ${CONFIG_DIR}db_data_config.txt; export COLUMN_DATA_TYPE="short";</v>
      </c>
      <c r="AY218" s="5" t="str">
        <f>IF(INDEX($E$83:$G$94,MATCH("●",INDEX($H$83:$AQ$94,,MATCH($D218,$71:$71,0)-7),0),1)=VLOOKUP($D$82,$AD$9:$AN$20,8,FALSE),"","sed -i "&amp;IF($AK$192="MacOS","'' ","")&amp;"'s#"&amp;$D$82&amp;"="""&amp;INDEX($E$83:$G$94,MATCH("●",INDEX($H$83:$AQ$94,,MATCH($D218,$71:$71,0)-7),0),1)&amp;""""&amp;"#"&amp;$D$82&amp;"="&amp;""""&amp;VLOOKUP($D$82,$AD$9:$AN$20,8,FALSE)&amp;""""&amp;"#g'"&amp;"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8" s="5" t="str">
        <f>IF(VLOOKUP($D$95,$AD$9:$AN$20,8,FALSE)=INDEX($E$96:$G$115,MATCH("●",INDEX($H$96:$AQ$115,,MATCH($D218,$71:$71,0)-7),0),1),"","sed -i "&amp;IF($AK$192="MacOS","'' ","")&amp;"'s#"&amp;$D$95&amp;"="""&amp;VLOOKUP($D$95,$AD$9:$AN$20,8,FALSE)&amp;""""&amp;"#"&amp;$D$95&amp;"="&amp;""""&amp;INDEX($E$96:$G$115,MATCH("●",INDEX($H$96:$AQ$115,,MATCH($D218,$71:$71,0)-7),0),1)&amp;""""&amp;"#g'"&amp;" ${CONFIG_DIR}db_data_config.txt; export "&amp;$D$95&amp;"="&amp;""""&amp;INDEX($E$96:$G$115,MATCH("●",INDEX($H$96:$AQ$115,,MATCH($D218,$71:$71,0)-7),0),1)&amp;""";")</f>
        <v>sed -i '' 's#COLUMN_DATA_LENGTH="7"#COLUMN_DATA_LENGTH="5"#g' ${CONFIG_DIR}db_data_config.txt; export COLUMN_DATA_LENGTH="5";</v>
      </c>
      <c r="BA218" s="5" t="str">
        <f>IF(INDEX($E$96:$G$115,MATCH("●",INDEX($H$96:$AQ$115,,MATCH($D218,$71:$71,0)-7),0),1)=VLOOKUP($D$95,$AD$9:$AN$20,8,FALSE),"","sed -i "&amp;IF($AK$192="MacOS","'' ","")&amp;"'s#"&amp;$D$95&amp;"="""&amp;INDEX($E$96:$G$115,MATCH("●",INDEX($H$96:$AQ$115,,MATCH($D218,$71:$71,0)-7),0),1)&amp;""""&amp;"#"&amp;$D$95&amp;"="&amp;""""&amp;VLOOKUP($D$95,$AD$9:$AN$20,8,FALSE)&amp;""""&amp;"#g'"&amp;"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's#COLUMN_DATA_LENGTH="5"#COLUMN_DATA_LENGTH="7"#g' ${CONFIG_DIR}db_data_config.txt; export COLUMN_DATA_LENGTH="7";</v>
      </c>
      <c r="BB218" s="5" t="str">
        <f>IF(VLOOKUP($D$116,$AD$9:$AN$20,8,FALSE)=INDEX($E$117:$G$127,MATCH("●",INDEX($H$117:$AQ$127,,MATCH($D218,$71:$71,0)-7),0),1),"","sed -i "&amp;IF($AK$192="MacOS","'' ","")&amp;"'s#"&amp;$D$116&amp;"="""&amp;VLOOKUP($D$116,$AD$9:$AN$20,8,FALSE)&amp;""""&amp;"#"&amp;$D$116&amp;"="&amp;""""&amp;INDEX($E$117:$G$127,MATCH("●",INDEX($H$117:$AQ$127,,MATCH($D218,$71:$71,0)-7),0),1)&amp;""""&amp;"#g'"&amp;" ${CONFIG_DIR}db_data_config.txt; export "&amp;$D$116&amp;"="&amp;""""&amp;INDEX($E$117:$G$127,MATCH("●",INDEX($H$117:$AQ$127,,MATCH($D218,$71:$71,0)-7),0),1)&amp;""";")</f>
        <v/>
      </c>
      <c r="BC218" s="5" t="str">
        <f>IF(INDEX($E$117:$G$127,MATCH("●",INDEX($H$117:$AQ$127,,MATCH($D218,$71:$71,0)-7),0),1)=VLOOKUP($D$116,$AD$9:$AN$20,8,FALSE),"","sed -i "&amp;IF($AK$192="MacOS","'' ","")&amp;"'s#"&amp;$D$116&amp;"="""&amp;INDEX($E$117:$G$127,MATCH("●",INDEX($H$117:$AQ$127,,MATCH($D218,$71:$71,0)-7),0),1)&amp;""""&amp;"#"&amp;$D$116&amp;"="&amp;""""&amp;VLOOKUP($D$116,$AD$9:$AN$20,8,FALSE)&amp;""""&amp;"#g'"&amp;"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8" s="5" t="str">
        <f>IF(VLOOKUP($D$134,$AD$9:$AN$20,8,FALSE)=INDEX($E$135:$G$139,MATCH("●",INDEX($H$135:$AQ$139,,MATCH($D218,$71:$71,0)-7),0),1),"","sed -i "&amp;IF($AK$192="MacOS","'' ","")&amp;"'s#"&amp;$D$134&amp;"="""&amp;VLOOKUP($D$134,$AD$9:$AN$20,8,FALSE)&amp;""""&amp;"#"&amp;$D$134&amp;"="&amp;""""&amp;INDEX($E$135:$G$139,MATCH("●",INDEX($H$135:$AQ$139,,MATCH($D218,$71:$71,0)-7),0),1)&amp;""""&amp;"#g'"&amp;" ${CONFIG_DIR}db_data_config.txt; export "&amp;$D$134&amp;"="&amp;""""&amp;INDEX($E$135:$G$139,MATCH("●",INDEX($H$135:$AQ$139,,MATCH($D218,$71:$71,0)-7),0),1)&amp;""";")</f>
        <v>sed -i '' 's#SIGN_DIGIT="0"#SIGN_DIGIT="None"#g' ${CONFIG_DIR}db_data_config.txt; export SIGN_DIGIT="None";</v>
      </c>
      <c r="BE218" s="5" t="str">
        <f>IF(INDEX($E$135:$G$139,MATCH("●",INDEX($H$135:$AQ$139,,MATCH($D218,$71:$71,0)-7),0),1)=VLOOKUP($D$134,$AD$9:$AN$20,8,FALSE),"","sed -i "&amp;IF($AK$192="MacOS","'' ","")&amp;"'s#"&amp;$D$134&amp;"="""&amp;INDEX($E$135:$G$139,MATCH("●",INDEX($H$135:$AQ$139,,MATCH($D218,$71:$71,0)-7),0),1)&amp;""""&amp;"#"&amp;$D$134&amp;"="&amp;""""&amp;VLOOKUP($D$134,$AD$9:$AN$20,8,FALSE)&amp;""""&amp;"#g'"&amp;"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's#SIGN_DIGIT="None"#SIGN_DIGIT="0"#g' ${CONFIG_DIR}db_data_config.txt; export SIGN_DIGIT="0";</v>
      </c>
      <c r="BF218" s="5" t="str">
        <f>IF(VLOOKUP($D$140,$AD$9:$AN$20,8,FALSE)=INDEX($E$141:$G$144,MATCH("●",INDEX($H$141:$AQ$144,,MATCH($D218,$71:$71,0)-7),0),1),"","sed -i "&amp;IF($AK$192="MacOS","'' ","")&amp;"'s#"&amp;$D$140&amp;"="""&amp;VLOOKUP($D$140,$AD$9:$AN$20,8,FALSE)&amp;""""&amp;"#"&amp;$D$140&amp;"="&amp;""""&amp;INDEX($E$141:$G$144,MATCH("●",INDEX($H$141:$AQ$144,,MATCH($D218,$71:$71,0)-7),0),1)&amp;""""&amp;"#g'"&amp;" ${CONFIG_DIR}db_data_config.txt; export "&amp;$D$140&amp;"="&amp;""""&amp;INDEX($E$141:$G$144,MATCH("●",INDEX($H$141:$AQ$144,,MATCH($D218,$71:$71,0)-7),0),1)&amp;""";")</f>
        <v/>
      </c>
      <c r="BG218" s="5" t="str">
        <f>IF(INDEX($E$141:$G$144,MATCH("●",INDEX($H$141:$AQ$144,,MATCH($D218,$71:$71,0)-7),0),1)=VLOOKUP($D$140,$AD$9:$AN$20,8,FALSE),"","sed -i "&amp;IF($AK$192="MacOS","'' ","")&amp;"'s#"&amp;$D$140&amp;"="""&amp;INDEX($E$141:$G$144,MATCH("●",INDEX($H$141:$AQ$144,,MATCH($D218,$71:$71,0)-7),0),1)&amp;""""&amp;"#"&amp;$D$140&amp;"="&amp;""""&amp;VLOOKUP($D$140,$AD$9:$AN$20,8,FALSE)&amp;""""&amp;"#g'"&amp;"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8" s="5" t="str">
        <f>IF(VLOOKUP($D$145,$AD$9:$AN$20,8,FALSE)=INDEX($E$146:$G$148,MATCH("●",INDEX($H$146:$AQ$148,,MATCH($D218,$71:$71,0)-7),0),1),"","sed -i "&amp;IF($AK$192="MacOS","'' ","")&amp;"'s#"&amp;$D$145&amp;"="""&amp;VLOOKUP($D$145,$AD$9:$AN$20,8,FALSE)&amp;""""&amp;"#"&amp;$D$145&amp;"="&amp;""""&amp;INDEX($E$146:$G$148,MATCH("●",INDEX($H$146:$AQ$148,,MATCH($D218,$71:$71,0)-7),0),1)&amp;""""&amp;"#g'"&amp;" ${CONFIG_DIR}db_data_config.txt; export "&amp;$D$145&amp;"="&amp;""""&amp;INDEX($E$146:$G$148,MATCH("●",INDEX($H$146:$AQ$148,,MATCH($D218,$71:$71,0)-7),0),1)&amp;""";")</f>
        <v/>
      </c>
      <c r="BI218" s="5" t="str">
        <f>IF(INDEX($E$146:$G$148,MATCH("●",INDEX($H$146:$AQ$148,,MATCH($D218,$71:$71,0)-7),0),1)=VLOOKUP($D$145,$AD$9:$AN$20,8,FALSE),"","sed -i "&amp;IF($AK$192="MacOS","'' ","")&amp;"'s#"&amp;$D$145&amp;"="""&amp;INDEX($E$146:$G$148,MATCH("●",INDEX($H$146:$AQ$148,,MATCH($D218,$71:$71,0)-7),0),1)&amp;""""&amp;"#"&amp;$D$145&amp;"="&amp;""""&amp;VLOOKUP($D$145,$AD$9:$AN$20,8,FALSE)&amp;""""&amp;"#g'"&amp;"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8" s="5" t="str">
        <f>IF(VLOOKUP($D$149,$AD$9:$AN$20,8,FALSE)=INDEX($E$150:$G$152,MATCH("●",INDEX($H$150:$AQ$152,,MATCH($D218,$71:$71,0)-7),0),1),"","sed -i "&amp;IF($AK$192="MacOS","'' ","")&amp;"'s#"&amp;$D$149&amp;"="""&amp;VLOOKUP($D$149,$AD$9:$AN$20,8,FALSE)&amp;""""&amp;"#"&amp;$D$149&amp;"="&amp;""""&amp;INDEX($E$150:$G$152,MATCH("●",INDEX($H$150:$AQ$152,,MATCH($D218,$71:$71,0)-7),0),1)&amp;""""&amp;"#g'"&amp;" ${CONFIG_DIR}db_data_config.txt; export "&amp;$D$149&amp;"="&amp;""""&amp;INDEX($E$150:$G$152,MATCH("●",INDEX($H$150:$AQ$152,,MATCH($D218,$71:$71,0)-7),0),1)&amp;""";")</f>
        <v/>
      </c>
      <c r="BK218" s="5" t="str">
        <f>IF(INDEX($E$150:$G$152,MATCH("●",INDEX($H$150:$AQ$152,,MATCH($D218,$71:$71,0)-7),0),1)=VLOOKUP($D$149,$AD$9:$AN$20,8,FALSE),"","sed -i "&amp;IF($AK$192="MacOS","'' ","")&amp;"'s#"&amp;$D$149&amp;"="""&amp;INDEX($E$150:$G$152,MATCH("●",INDEX($H$150:$AQ$152,,MATCH($D218,$71:$71,0)-7),0),1)&amp;""""&amp;"#"&amp;$D$149&amp;"="&amp;""""&amp;VLOOKUP($D$149,$AD$9:$AN$20,8,FALSE)&amp;""""&amp;"#g'"&amp;"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8" s="5" t="str">
        <f>IF(VLOOKUP($D$153,$AD$9:$AN$20,8,FALSE)=INDEX($E$154:$G$156,MATCH("●",INDEX($H$154:$AQ$156,,MATCH($D218,$71:$71,0)-7),0),1),"","sed -i "&amp;IF($AK$192="MacOS","'' ","")&amp;"'s#"&amp;$D$153&amp;"="""&amp;VLOOKUP($D$153,$AD$9:$AN$20,8,FALSE)&amp;""""&amp;"#"&amp;$D$153&amp;"="&amp;""""&amp;INDEX($E$154:$G$156,MATCH("●",INDEX($H$154:$AQ$156,,MATCH($D218,$71:$71,0)-7),0),1)&amp;""""&amp;"#g'"&amp;" ${CONFIG_DIR}db_data_config.txt; export "&amp;$D$153&amp;"="&amp;""""&amp;INDEX($E$154:$G$156,MATCH("●",INDEX($H$154:$AQ$156,,MATCH($D218,$71:$71,0)-7),0),1)&amp;""";")</f>
        <v/>
      </c>
      <c r="BM218" s="5" t="str">
        <f>IF(INDEX($E$154:$G$156,MATCH("●",INDEX($H$154:$AQ$156,,MATCH($D218,$71:$71,0)-7),0),1)=VLOOKUP($D$153,$AD$9:$AN$20,8,FALSE),"","sed -i "&amp;IF($AK$192="MacOS","'' ","")&amp;"'s#"&amp;$D$153&amp;"="""&amp;INDEX($E$154:$G$156,MATCH("●",INDEX($H$154:$AQ$156,,MATCH($D218,$71:$71,0)-7),0),1)&amp;""""&amp;"#"&amp;$D$153&amp;"="&amp;""""&amp;VLOOKUP($D$153,$AD$9:$AN$20,8,FALSE)&amp;""""&amp;"#g'"&amp;"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8" s="5" t="str">
        <f>IF(VLOOKUP($D$157,$AD$9:$AN$20,8,FALSE)=INDEX($E$158:$G$161,MATCH("●",INDEX($H$158:$AQ$161,,MATCH($D218,$71:$71,0)-7),0),1),"","sed -i "&amp;IF($AK$192="MacOS","'' ","")&amp;"'s#"&amp;$D$157&amp;"="""&amp;VLOOKUP($D$157,$AD$9:$AN$20,8,FALSE)&amp;""""&amp;"#"&amp;$D$157&amp;"="&amp;""""&amp;INDEX($E$158:$G$161,MATCH("●",INDEX($H$158:$AQ$161,,MATCH($D218,$71:$71,0)-7),0),1)&amp;""""&amp;"#g'"&amp;" ${CONFIG_DIR}db_data_config.txt; export "&amp;$D$157&amp;"="&amp;""""&amp;INDEX($E$158:$G$161,MATCH("●",INDEX($H$158:$AQ$161,,MATCH($D218,$71:$71,0)-7),0),1)&amp;""";")</f>
        <v/>
      </c>
      <c r="BO218" s="5" t="str">
        <f>IF(INDEX($E$158:$G$161,MATCH("●",INDEX($H$158:$AQ$161,,MATCH($D218,$71:$71,0)-7),0),1)=VLOOKUP($D$157,$AD$9:$AN$20,8,FALSE),"","sed -i "&amp;IF($AK$192="MacOS","'' ","")&amp;"'s#"&amp;$D$157&amp;"="""&amp;INDEX($E$158:$G$161,MATCH("●",INDEX($H$158:$AQ$161,,MATCH($D218,$71:$71,0)-7),0),1)&amp;""""&amp;"#"&amp;$D$157&amp;"="&amp;""""&amp;VLOOKUP($D$157,$AD$9:$AN$20,8,FALSE)&amp;""""&amp;"#g'"&amp;"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8" s="5" t="str">
        <f>IF(VLOOKUP($D$162,$AD$9:$AN$20,8,FALSE)=INDEX($E$163:$G$169,MATCH("●",INDEX($H$163:$AQ$169,,MATCH($D218,$71:$71,0)-7),0),1),"","sed -i "&amp;IF($AK$192="MacOS","'' ","")&amp;"'s#"&amp;$D$162&amp;"="""&amp;VLOOKUP($D$162,$AD$9:$AN$20,8,FALSE)&amp;""""&amp;"#"&amp;$D$162&amp;"="&amp;""""&amp;INDEX($E$163:$G$169,MATCH("●",INDEX($H$163:$AQ$169,,MATCH($D218,$71:$71,0)-7),0),1)&amp;""""&amp;"#g'"&amp;" ${CONFIG_DIR}db_data_config.txt; export "&amp;$D$162&amp;"="&amp;""""&amp;INDEX($E$163:$G$169,MATCH("●",INDEX($H$163:$AQ$169,,MATCH($D218,$71:$71,0)-7),0),1)&amp;""";")</f>
        <v/>
      </c>
      <c r="BQ218" s="5" t="str">
        <f>IF(INDEX($E$163:$G$169,MATCH("●",INDEX($H$163:$AQ$169,,MATCH($D218,$71:$71,0)-7),0),1)=VLOOKUP($D$162,$AD$9:$AN$20,8,FALSE),"","sed -i "&amp;IF($AK$192="MacOS","'' ","")&amp;"'s#"&amp;$D$162&amp;"="""&amp;INDEX($E$163:$G$169,MATCH("●",INDEX($H$163:$AQ$169,,MATCH($D218,$71:$71,0)-7),0),1)&amp;""""&amp;"#"&amp;$D$162&amp;"="&amp;""""&amp;VLOOKUP($D$162,$AD$9:$AN$20,8,FALSE)&amp;""""&amp;"#g'"&amp;"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8" s="5" t="s">
        <v>868</v>
      </c>
    </row>
    <row r="219" spans="4:70" ht="18" customHeight="1">
      <c r="D219" s="166">
        <f t="shared" si="3"/>
        <v>60</v>
      </c>
      <c r="E219" s="167"/>
      <c r="F219" s="167"/>
      <c r="G219" s="168"/>
      <c r="H219" s="46" t="str">
        <f t="shared" ca="1" si="1"/>
        <v>clear; sed -i '' 's#COLUMN_DATA_TYPE="string"#COLUMN_DATA_TYPE="short"#g' ${CONFIG_DIR}db_data_config.txt; export COLUMN_DATA_TYPE="short";sed -i '' 's#COLUMN_DATA_LENGTH="7"#COLUMN_DATA_LENGTH="6"#g' ${CONFIG_DIR}db_data_config.txt; export COLUMN_DATA_LENGTH="6";sh ./script/db_check_data_validate_config.sh; sed -i '' 's#COLUMN_DATA_TYPE="short"#COLUMN_DATA_TYPE="string"#g' ${CONFIG_DIR}db_data_config.txt; export COLUMN_DATA_TYPE="string";sed -i '' 's#COLUMN_DATA_LENGTH="6"#COLUMN_DATA_LENGTH="7"#g'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868</v>
      </c>
      <c r="T219" s="47" t="str">
        <f ca="1">SUBSTITUTE("clear; "&amp;AV219&amp;AX219&amp;AZ219&amp;BB219&amp;BD219&amp;BF219&amp;BH219&amp;BJ219&amp;BL219&amp;BN219&amp;BP219&amp;"sh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's#COLUMN_DATA_LENGTH="7"#COLUMN_DATA_LENGTH="6"#g' ${CONFIG_DIR}db_data_config.txt; export COLUMN_DATA_LENGTH="6";sh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SUBSTITUTE(INDEX($H$171:$AQ$171, , MATCH($D219, $71:$71, 0)-7),"-","")</f>
        <v>異常</v>
      </c>
      <c r="AF219" s="117"/>
      <c r="AG219" s="118"/>
      <c r="AH219" s="171" t="s">
        <v>938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SUBSTITUTE(TEXT(INDEX($H$174:$AQ$174,1,$D219-36),"000000"),"-","")</f>
        <v>220131</v>
      </c>
      <c r="AV219" s="5" t="str">
        <f>IF(VLOOKUP($D$76,$AD$9:$AN$20,8,FALSE)=INDEX($E$77:$G$81,MATCH("●",INDEX($H$77:$AQ$81,,MATCH($D219,$71:$71,0)-7),0),1),"","sed -i "&amp;IF($AK$192="MacOS","'' ","")&amp;"'s#"&amp;$D$76&amp;"="""&amp;VLOOKUP($D$76,$AD$9:$AN$20,8,FALSE)&amp;""""&amp;"#"&amp;$D$76&amp;"="&amp;""""&amp;INDEX($E$77:$G$81,MATCH("●",INDEX($H$77:$AQ$81,,MATCH($D219,$71:$71,0)-7),0),1)&amp;""""&amp;"#g'"&amp;" ${CONFIG_DIR}db_data_config.txt; export "&amp;$D$76&amp;"="&amp;""""&amp;INDEX($E$77:$G$81,MATCH("●",INDEX($H$77:$AQ$81,,MATCH($D219,$71:$71,0)-7),0),1)&amp;""";")</f>
        <v/>
      </c>
      <c r="AW219" s="5" t="str">
        <f>IF(INDEX($E$77:$G$81,MATCH("●",INDEX($H$77:$AQ$81,,MATCH($D219,$71:$71,0)-7),0),1)=VLOOKUP($D$76,$AD$9:$AN$20,8,FALSE),"","sed -i "&amp;IF($AK$192="MacOS","'' ","")&amp;"'s#"&amp;$D$76&amp;"="""&amp;INDEX($E$77:$G$81,MATCH("●",INDEX($H$77:$AQ$81,,MATCH($D219,$71:$71,0)-7),0),1)&amp;""""&amp;"#"&amp;$D$76&amp;"="&amp;""""&amp;VLOOKUP($D$76,$AD$9:$AN$20,8,FALSE)&amp;""""&amp;"#g'"&amp;"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9" s="5" t="str">
        <f>IF(VLOOKUP($D$82,$AD$9:$AN$20,8,FALSE)=INDEX($E$83:$G$94,MATCH("●",INDEX($H$83:$AQ$94,,MATCH($D219,$71:$71,0)-7),0),1),"","sed -i "&amp;IF($AK$192="MacOS","'' ","")&amp;"'s#"&amp;$D$82&amp;"="""&amp;VLOOKUP($D$82,$AD$9:$AN$20,8,FALSE)&amp;""""&amp;"#"&amp;$D$82&amp;"="&amp;""""&amp;INDEX($E$83:$G$94,MATCH("●",INDEX($H$83:$AQ$94,,MATCH($D219,$71:$71,0)-7),0),1)&amp;""""&amp;"#g'"&amp;" ${CONFIG_DIR}db_data_config.txt; export "&amp;$D$82&amp;"="&amp;""""&amp;INDEX($E$83:$G$94,MATCH("●",INDEX($H$83:$AQ$94,,MATCH($D219,$71:$71,0)-7),0),1)&amp;""";")</f>
        <v>sed -i '' 's#COLUMN_DATA_TYPE="string"#COLUMN_DATA_TYPE="short"#g' ${CONFIG_DIR}db_data_config.txt; export COLUMN_DATA_TYPE="short";</v>
      </c>
      <c r="AY219" s="5" t="str">
        <f>IF(INDEX($E$83:$G$94,MATCH("●",INDEX($H$83:$AQ$94,,MATCH($D219,$71:$71,0)-7),0),1)=VLOOKUP($D$82,$AD$9:$AN$20,8,FALSE),"","sed -i "&amp;IF($AK$192="MacOS","'' ","")&amp;"'s#"&amp;$D$82&amp;"="""&amp;INDEX($E$83:$G$94,MATCH("●",INDEX($H$83:$AQ$94,,MATCH($D219,$71:$71,0)-7),0),1)&amp;""""&amp;"#"&amp;$D$82&amp;"="&amp;""""&amp;VLOOKUP($D$82,$AD$9:$AN$20,8,FALSE)&amp;""""&amp;"#g'"&amp;"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19" s="5" t="str">
        <f>IF(VLOOKUP($D$95,$AD$9:$AN$20,8,FALSE)=INDEX($E$96:$G$115,MATCH("●",INDEX($H$96:$AQ$115,,MATCH($D219,$71:$71,0)-7),0),1),"","sed -i "&amp;IF($AK$192="MacOS","'' ","")&amp;"'s#"&amp;$D$95&amp;"="""&amp;VLOOKUP($D$95,$AD$9:$AN$20,8,FALSE)&amp;""""&amp;"#"&amp;$D$95&amp;"="&amp;""""&amp;INDEX($E$96:$G$115,MATCH("●",INDEX($H$96:$AQ$115,,MATCH($D219,$71:$71,0)-7),0),1)&amp;""""&amp;"#g'"&amp;" ${CONFIG_DIR}db_data_config.txt; export "&amp;$D$95&amp;"="&amp;""""&amp;INDEX($E$96:$G$115,MATCH("●",INDEX($H$96:$AQ$115,,MATCH($D219,$71:$71,0)-7),0),1)&amp;""";")</f>
        <v>sed -i '' 's#COLUMN_DATA_LENGTH="7"#COLUMN_DATA_LENGTH="6"#g' ${CONFIG_DIR}db_data_config.txt; export COLUMN_DATA_LENGTH="6";</v>
      </c>
      <c r="BA219" s="5" t="str">
        <f>IF(INDEX($E$96:$G$115,MATCH("●",INDEX($H$96:$AQ$115,,MATCH($D219,$71:$71,0)-7),0),1)=VLOOKUP($D$95,$AD$9:$AN$20,8,FALSE),"","sed -i "&amp;IF($AK$192="MacOS","'' ","")&amp;"'s#"&amp;$D$95&amp;"="""&amp;INDEX($E$96:$G$115,MATCH("●",INDEX($H$96:$AQ$115,,MATCH($D219,$71:$71,0)-7),0),1)&amp;""""&amp;"#"&amp;$D$95&amp;"="&amp;""""&amp;VLOOKUP($D$95,$AD$9:$AN$20,8,FALSE)&amp;""""&amp;"#g'"&amp;"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's#COLUMN_DATA_LENGTH="6"#COLUMN_DATA_LENGTH="7"#g' ${CONFIG_DIR}db_data_config.txt; export COLUMN_DATA_LENGTH="7";</v>
      </c>
      <c r="BB219" s="5" t="str">
        <f>IF(VLOOKUP($D$116,$AD$9:$AN$20,8,FALSE)=INDEX($E$117:$G$127,MATCH("●",INDEX($H$117:$AQ$127,,MATCH($D219,$71:$71,0)-7),0),1),"","sed -i "&amp;IF($AK$192="MacOS","'' ","")&amp;"'s#"&amp;$D$116&amp;"="""&amp;VLOOKUP($D$116,$AD$9:$AN$20,8,FALSE)&amp;""""&amp;"#"&amp;$D$116&amp;"="&amp;""""&amp;INDEX($E$117:$G$127,MATCH("●",INDEX($H$117:$AQ$127,,MATCH($D219,$71:$71,0)-7),0),1)&amp;""""&amp;"#g'"&amp;" ${CONFIG_DIR}db_data_config.txt; export "&amp;$D$116&amp;"="&amp;""""&amp;INDEX($E$117:$G$127,MATCH("●",INDEX($H$117:$AQ$127,,MATCH($D219,$71:$71,0)-7),0),1)&amp;""";")</f>
        <v/>
      </c>
      <c r="BC219" s="5" t="str">
        <f>IF(INDEX($E$117:$G$127,MATCH("●",INDEX($H$117:$AQ$127,,MATCH($D219,$71:$71,0)-7),0),1)=VLOOKUP($D$116,$AD$9:$AN$20,8,FALSE),"","sed -i "&amp;IF($AK$192="MacOS","'' ","")&amp;"'s#"&amp;$D$116&amp;"="""&amp;INDEX($E$117:$G$127,MATCH("●",INDEX($H$117:$AQ$127,,MATCH($D219,$71:$71,0)-7),0),1)&amp;""""&amp;"#"&amp;$D$116&amp;"="&amp;""""&amp;VLOOKUP($D$116,$AD$9:$AN$20,8,FALSE)&amp;""""&amp;"#g'"&amp;"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19" s="5" t="str">
        <f>IF(VLOOKUP($D$134,$AD$9:$AN$20,8,FALSE)=INDEX($E$135:$G$139,MATCH("●",INDEX($H$135:$AQ$139,,MATCH($D219,$71:$71,0)-7),0),1),"","sed -i "&amp;IF($AK$192="MacOS","'' ","")&amp;"'s#"&amp;$D$134&amp;"="""&amp;VLOOKUP($D$134,$AD$9:$AN$20,8,FALSE)&amp;""""&amp;"#"&amp;$D$134&amp;"="&amp;""""&amp;INDEX($E$135:$G$139,MATCH("●",INDEX($H$135:$AQ$139,,MATCH($D219,$71:$71,0)-7),0),1)&amp;""""&amp;"#g'"&amp;" ${CONFIG_DIR}db_data_config.txt; export "&amp;$D$134&amp;"="&amp;""""&amp;INDEX($E$135:$G$139,MATCH("●",INDEX($H$135:$AQ$139,,MATCH($D219,$71:$71,0)-7),0),1)&amp;""";")</f>
        <v/>
      </c>
      <c r="BE219" s="5" t="str">
        <f>IF(INDEX($E$135:$G$139,MATCH("●",INDEX($H$135:$AQ$139,,MATCH($D219,$71:$71,0)-7),0),1)=VLOOKUP($D$134,$AD$9:$AN$20,8,FALSE),"","sed -i "&amp;IF($AK$192="MacOS","'' ","")&amp;"'s#"&amp;$D$134&amp;"="""&amp;INDEX($E$135:$G$139,MATCH("●",INDEX($H$135:$AQ$139,,MATCH($D219,$71:$71,0)-7),0),1)&amp;""""&amp;"#"&amp;$D$134&amp;"="&amp;""""&amp;VLOOKUP($D$134,$AD$9:$AN$20,8,FALSE)&amp;""""&amp;"#g'"&amp;"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19" s="5" t="str">
        <f>IF(VLOOKUP($D$140,$AD$9:$AN$20,8,FALSE)=INDEX($E$141:$G$144,MATCH("●",INDEX($H$141:$AQ$144,,MATCH($D219,$71:$71,0)-7),0),1),"","sed -i "&amp;IF($AK$192="MacOS","'' ","")&amp;"'s#"&amp;$D$140&amp;"="""&amp;VLOOKUP($D$140,$AD$9:$AN$20,8,FALSE)&amp;""""&amp;"#"&amp;$D$140&amp;"="&amp;""""&amp;INDEX($E$141:$G$144,MATCH("●",INDEX($H$141:$AQ$144,,MATCH($D219,$71:$71,0)-7),0),1)&amp;""""&amp;"#g'"&amp;" ${CONFIG_DIR}db_data_config.txt; export "&amp;$D$140&amp;"="&amp;""""&amp;INDEX($E$141:$G$144,MATCH("●",INDEX($H$141:$AQ$144,,MATCH($D219,$71:$71,0)-7),0),1)&amp;""";")</f>
        <v/>
      </c>
      <c r="BG219" s="5" t="str">
        <f>IF(INDEX($E$141:$G$144,MATCH("●",INDEX($H$141:$AQ$144,,MATCH($D219,$71:$71,0)-7),0),1)=VLOOKUP($D$140,$AD$9:$AN$20,8,FALSE),"","sed -i "&amp;IF($AK$192="MacOS","'' ","")&amp;"'s#"&amp;$D$140&amp;"="""&amp;INDEX($E$141:$G$144,MATCH("●",INDEX($H$141:$AQ$144,,MATCH($D219,$71:$71,0)-7),0),1)&amp;""""&amp;"#"&amp;$D$140&amp;"="&amp;""""&amp;VLOOKUP($D$140,$AD$9:$AN$20,8,FALSE)&amp;""""&amp;"#g'"&amp;"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19" s="5" t="str">
        <f>IF(VLOOKUP($D$145,$AD$9:$AN$20,8,FALSE)=INDEX($E$146:$G$148,MATCH("●",INDEX($H$146:$AQ$148,,MATCH($D219,$71:$71,0)-7),0),1),"","sed -i "&amp;IF($AK$192="MacOS","'' ","")&amp;"'s#"&amp;$D$145&amp;"="""&amp;VLOOKUP($D$145,$AD$9:$AN$20,8,FALSE)&amp;""""&amp;"#"&amp;$D$145&amp;"="&amp;""""&amp;INDEX($E$146:$G$148,MATCH("●",INDEX($H$146:$AQ$148,,MATCH($D219,$71:$71,0)-7),0),1)&amp;""""&amp;"#g'"&amp;" ${CONFIG_DIR}db_data_config.txt; export "&amp;$D$145&amp;"="&amp;""""&amp;INDEX($E$146:$G$148,MATCH("●",INDEX($H$146:$AQ$148,,MATCH($D219,$71:$71,0)-7),0),1)&amp;""";")</f>
        <v/>
      </c>
      <c r="BI219" s="5" t="str">
        <f>IF(INDEX($E$146:$G$148,MATCH("●",INDEX($H$146:$AQ$148,,MATCH($D219,$71:$71,0)-7),0),1)=VLOOKUP($D$145,$AD$9:$AN$20,8,FALSE),"","sed -i "&amp;IF($AK$192="MacOS","'' ","")&amp;"'s#"&amp;$D$145&amp;"="""&amp;INDEX($E$146:$G$148,MATCH("●",INDEX($H$146:$AQ$148,,MATCH($D219,$71:$71,0)-7),0),1)&amp;""""&amp;"#"&amp;$D$145&amp;"="&amp;""""&amp;VLOOKUP($D$145,$AD$9:$AN$20,8,FALSE)&amp;""""&amp;"#g'"&amp;"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19" s="5" t="str">
        <f>IF(VLOOKUP($D$149,$AD$9:$AN$20,8,FALSE)=INDEX($E$150:$G$152,MATCH("●",INDEX($H$150:$AQ$152,,MATCH($D219,$71:$71,0)-7),0),1),"","sed -i "&amp;IF($AK$192="MacOS","'' ","")&amp;"'s#"&amp;$D$149&amp;"="""&amp;VLOOKUP($D$149,$AD$9:$AN$20,8,FALSE)&amp;""""&amp;"#"&amp;$D$149&amp;"="&amp;""""&amp;INDEX($E$150:$G$152,MATCH("●",INDEX($H$150:$AQ$152,,MATCH($D219,$71:$71,0)-7),0),1)&amp;""""&amp;"#g'"&amp;" ${CONFIG_DIR}db_data_config.txt; export "&amp;$D$149&amp;"="&amp;""""&amp;INDEX($E$150:$G$152,MATCH("●",INDEX($H$150:$AQ$152,,MATCH($D219,$71:$71,0)-7),0),1)&amp;""";")</f>
        <v/>
      </c>
      <c r="BK219" s="5" t="str">
        <f>IF(INDEX($E$150:$G$152,MATCH("●",INDEX($H$150:$AQ$152,,MATCH($D219,$71:$71,0)-7),0),1)=VLOOKUP($D$149,$AD$9:$AN$20,8,FALSE),"","sed -i "&amp;IF($AK$192="MacOS","'' ","")&amp;"'s#"&amp;$D$149&amp;"="""&amp;INDEX($E$150:$G$152,MATCH("●",INDEX($H$150:$AQ$152,,MATCH($D219,$71:$71,0)-7),0),1)&amp;""""&amp;"#"&amp;$D$149&amp;"="&amp;""""&amp;VLOOKUP($D$149,$AD$9:$AN$20,8,FALSE)&amp;""""&amp;"#g'"&amp;"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19" s="5" t="str">
        <f>IF(VLOOKUP($D$153,$AD$9:$AN$20,8,FALSE)=INDEX($E$154:$G$156,MATCH("●",INDEX($H$154:$AQ$156,,MATCH($D219,$71:$71,0)-7),0),1),"","sed -i "&amp;IF($AK$192="MacOS","'' ","")&amp;"'s#"&amp;$D$153&amp;"="""&amp;VLOOKUP($D$153,$AD$9:$AN$20,8,FALSE)&amp;""""&amp;"#"&amp;$D$153&amp;"="&amp;""""&amp;INDEX($E$154:$G$156,MATCH("●",INDEX($H$154:$AQ$156,,MATCH($D219,$71:$71,0)-7),0),1)&amp;""""&amp;"#g'"&amp;" ${CONFIG_DIR}db_data_config.txt; export "&amp;$D$153&amp;"="&amp;""""&amp;INDEX($E$154:$G$156,MATCH("●",INDEX($H$154:$AQ$156,,MATCH($D219,$71:$71,0)-7),0),1)&amp;""";")</f>
        <v/>
      </c>
      <c r="BM219" s="5" t="str">
        <f>IF(INDEX($E$154:$G$156,MATCH("●",INDEX($H$154:$AQ$156,,MATCH($D219,$71:$71,0)-7),0),1)=VLOOKUP($D$153,$AD$9:$AN$20,8,FALSE),"","sed -i "&amp;IF($AK$192="MacOS","'' ","")&amp;"'s#"&amp;$D$153&amp;"="""&amp;INDEX($E$154:$G$156,MATCH("●",INDEX($H$154:$AQ$156,,MATCH($D219,$71:$71,0)-7),0),1)&amp;""""&amp;"#"&amp;$D$153&amp;"="&amp;""""&amp;VLOOKUP($D$153,$AD$9:$AN$20,8,FALSE)&amp;""""&amp;"#g'"&amp;"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19" s="5" t="str">
        <f>IF(VLOOKUP($D$157,$AD$9:$AN$20,8,FALSE)=INDEX($E$158:$G$161,MATCH("●",INDEX($H$158:$AQ$161,,MATCH($D219,$71:$71,0)-7),0),1),"","sed -i "&amp;IF($AK$192="MacOS","'' ","")&amp;"'s#"&amp;$D$157&amp;"="""&amp;VLOOKUP($D$157,$AD$9:$AN$20,8,FALSE)&amp;""""&amp;"#"&amp;$D$157&amp;"="&amp;""""&amp;INDEX($E$158:$G$161,MATCH("●",INDEX($H$158:$AQ$161,,MATCH($D219,$71:$71,0)-7),0),1)&amp;""""&amp;"#g'"&amp;" ${CONFIG_DIR}db_data_config.txt; export "&amp;$D$157&amp;"="&amp;""""&amp;INDEX($E$158:$G$161,MATCH("●",INDEX($H$158:$AQ$161,,MATCH($D219,$71:$71,0)-7),0),1)&amp;""";")</f>
        <v/>
      </c>
      <c r="BO219" s="5" t="str">
        <f>IF(INDEX($E$158:$G$161,MATCH("●",INDEX($H$158:$AQ$161,,MATCH($D219,$71:$71,0)-7),0),1)=VLOOKUP($D$157,$AD$9:$AN$20,8,FALSE),"","sed -i "&amp;IF($AK$192="MacOS","'' ","")&amp;"'s#"&amp;$D$157&amp;"="""&amp;INDEX($E$158:$G$161,MATCH("●",INDEX($H$158:$AQ$161,,MATCH($D219,$71:$71,0)-7),0),1)&amp;""""&amp;"#"&amp;$D$157&amp;"="&amp;""""&amp;VLOOKUP($D$157,$AD$9:$AN$20,8,FALSE)&amp;""""&amp;"#g'"&amp;"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19" s="5" t="str">
        <f>IF(VLOOKUP($D$162,$AD$9:$AN$20,8,FALSE)=INDEX($E$163:$G$169,MATCH("●",INDEX($H$163:$AQ$169,,MATCH($D219,$71:$71,0)-7),0),1),"","sed -i "&amp;IF($AK$192="MacOS","'' ","")&amp;"'s#"&amp;$D$162&amp;"="""&amp;VLOOKUP($D$162,$AD$9:$AN$20,8,FALSE)&amp;""""&amp;"#"&amp;$D$162&amp;"="&amp;""""&amp;INDEX($E$163:$G$169,MATCH("●",INDEX($H$163:$AQ$169,,MATCH($D219,$71:$71,0)-7),0),1)&amp;""""&amp;"#g'"&amp;" ${CONFIG_DIR}db_data_config.txt; export "&amp;$D$162&amp;"="&amp;""""&amp;INDEX($E$163:$G$169,MATCH("●",INDEX($H$163:$AQ$169,,MATCH($D219,$71:$71,0)-7),0),1)&amp;""";")</f>
        <v/>
      </c>
      <c r="BQ219" s="5" t="str">
        <f>IF(INDEX($E$163:$G$169,MATCH("●",INDEX($H$163:$AQ$169,,MATCH($D219,$71:$71,0)-7),0),1)=VLOOKUP($D$162,$AD$9:$AN$20,8,FALSE),"","sed -i "&amp;IF($AK$192="MacOS","'' ","")&amp;"'s#"&amp;$D$162&amp;"="""&amp;INDEX($E$163:$G$169,MATCH("●",INDEX($H$163:$AQ$169,,MATCH($D219,$71:$71,0)-7),0),1)&amp;""""&amp;"#"&amp;$D$162&amp;"="&amp;""""&amp;VLOOKUP($D$162,$AD$9:$AN$20,8,FALSE)&amp;""""&amp;"#g'"&amp;"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19" s="5" t="s">
        <v>868</v>
      </c>
    </row>
    <row r="220" spans="4:70" ht="18" customHeight="1">
      <c r="D220" s="166">
        <f t="shared" si="3"/>
        <v>61</v>
      </c>
      <c r="E220" s="167"/>
      <c r="F220" s="167"/>
      <c r="G220" s="168"/>
      <c r="H220" s="46" t="str">
        <f t="shared" ca="1" si="1"/>
        <v>clear; sed -i '' 's#COLUMN_DATA_TYPE="string"#COLUMN_DATA_TYPE="short"#g' ${CONFIG_DIR}db_data_config.txt; export COLUMN_DATA_TYPE="short";sed -i '' 's#COLUMN_DATA_LENGTH="7"#COLUMN_DATA_LENGTH="38.7"#g' ${CONFIG_DIR}db_data_config.txt; export COLUMN_DATA_LENGTH="38.7";sh ./script/db_check_data_validate_config.sh; sed -i '' 's#COLUMN_DATA_TYPE="short"#COLUMN_DATA_TYPE="string"#g' ${CONFIG_DIR}db_data_config.txt; export COLUMN_DATA_TYPE="string";sed -i '' 's#COLUMN_DATA_LENGTH="38.7"#COLUMN_DATA_LENGTH="7"#g'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868</v>
      </c>
      <c r="T220" s="47" t="str">
        <f ca="1">SUBSTITUTE("clear; "&amp;AV220&amp;AX220&amp;AZ220&amp;BB220&amp;BD220&amp;BF220&amp;BH220&amp;BJ220&amp;BL220&amp;BN220&amp;BP220&amp;"sh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's#COLUMN_DATA_LENGTH="7"#COLUMN_DATA_LENGTH="38.7"#g' ${CONFIG_DIR}db_data_config.txt; export COLUMN_DATA_LENGTH="38.7";sh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SUBSTITUTE(INDEX($H$171:$AQ$171, , MATCH($D220, $71:$71, 0)-7),"-","")</f>
        <v>正常</v>
      </c>
      <c r="AF220" s="117"/>
      <c r="AG220" s="118"/>
      <c r="AH220" s="171" t="s">
        <v>940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SUBSTITUTE(TEXT(INDEX($H$174:$AQ$174,1,$D220-36),"000000"),"-","")</f>
        <v>220001</v>
      </c>
      <c r="AV220" s="5" t="str">
        <f>IF(VLOOKUP($D$76,$AD$9:$AN$20,8,FALSE)=INDEX($E$77:$G$81,MATCH("●",INDEX($H$77:$AQ$81,,MATCH($D220,$71:$71,0)-7),0),1),"","sed -i "&amp;IF($AK$192="MacOS","'' ","")&amp;"'s#"&amp;$D$76&amp;"="""&amp;VLOOKUP($D$76,$AD$9:$AN$20,8,FALSE)&amp;""""&amp;"#"&amp;$D$76&amp;"="&amp;""""&amp;INDEX($E$77:$G$81,MATCH("●",INDEX($H$77:$AQ$81,,MATCH($D220,$71:$71,0)-7),0),1)&amp;""""&amp;"#g'"&amp;" ${CONFIG_DIR}db_data_config.txt; export "&amp;$D$76&amp;"="&amp;""""&amp;INDEX($E$77:$G$81,MATCH("●",INDEX($H$77:$AQ$81,,MATCH($D220,$71:$71,0)-7),0),1)&amp;""";")</f>
        <v/>
      </c>
      <c r="AW220" s="5" t="str">
        <f>IF(INDEX($E$77:$G$81,MATCH("●",INDEX($H$77:$AQ$81,,MATCH($D220,$71:$71,0)-7),0),1)=VLOOKUP($D$76,$AD$9:$AN$20,8,FALSE),"","sed -i "&amp;IF($AK$192="MacOS","'' ","")&amp;"'s#"&amp;$D$76&amp;"="""&amp;INDEX($E$77:$G$81,MATCH("●",INDEX($H$77:$AQ$81,,MATCH($D220,$71:$71,0)-7),0),1)&amp;""""&amp;"#"&amp;$D$76&amp;"="&amp;""""&amp;VLOOKUP($D$76,$AD$9:$AN$20,8,FALSE)&amp;""""&amp;"#g'"&amp;"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0" s="5" t="str">
        <f>IF(VLOOKUP($D$82,$AD$9:$AN$20,8,FALSE)=INDEX($E$83:$G$94,MATCH("●",INDEX($H$83:$AQ$94,,MATCH($D220,$71:$71,0)-7),0),1),"","sed -i "&amp;IF($AK$192="MacOS","'' ","")&amp;"'s#"&amp;$D$82&amp;"="""&amp;VLOOKUP($D$82,$AD$9:$AN$20,8,FALSE)&amp;""""&amp;"#"&amp;$D$82&amp;"="&amp;""""&amp;INDEX($E$83:$G$94,MATCH("●",INDEX($H$83:$AQ$94,,MATCH($D220,$71:$71,0)-7),0),1)&amp;""""&amp;"#g'"&amp;" ${CONFIG_DIR}db_data_config.txt; export "&amp;$D$82&amp;"="&amp;""""&amp;INDEX($E$83:$G$94,MATCH("●",INDEX($H$83:$AQ$94,,MATCH($D220,$71:$71,0)-7),0),1)&amp;""";")</f>
        <v>sed -i '' 's#COLUMN_DATA_TYPE="string"#COLUMN_DATA_TYPE="short"#g' ${CONFIG_DIR}db_data_config.txt; export COLUMN_DATA_TYPE="short";</v>
      </c>
      <c r="AY220" s="5" t="str">
        <f>IF(INDEX($E$83:$G$94,MATCH("●",INDEX($H$83:$AQ$94,,MATCH($D220,$71:$71,0)-7),0),1)=VLOOKUP($D$82,$AD$9:$AN$20,8,FALSE),"","sed -i "&amp;IF($AK$192="MacOS","'' ","")&amp;"'s#"&amp;$D$82&amp;"="""&amp;INDEX($E$83:$G$94,MATCH("●",INDEX($H$83:$AQ$94,,MATCH($D220,$71:$71,0)-7),0),1)&amp;""""&amp;"#"&amp;$D$82&amp;"="&amp;""""&amp;VLOOKUP($D$82,$AD$9:$AN$20,8,FALSE)&amp;""""&amp;"#g'"&amp;"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20" s="5" t="str">
        <f>IF(VLOOKUP($D$95,$AD$9:$AN$20,8,FALSE)=INDEX($E$96:$G$115,MATCH("●",INDEX($H$96:$AQ$115,,MATCH($D220,$71:$71,0)-7),0),1),"","sed -i "&amp;IF($AK$192="MacOS","'' ","")&amp;"'s#"&amp;$D$95&amp;"="""&amp;VLOOKUP($D$95,$AD$9:$AN$20,8,FALSE)&amp;""""&amp;"#"&amp;$D$95&amp;"="&amp;""""&amp;INDEX($E$96:$G$115,MATCH("●",INDEX($H$96:$AQ$115,,MATCH($D220,$71:$71,0)-7),0),1)&amp;""""&amp;"#g'"&amp;" ${CONFIG_DIR}db_data_config.txt; export "&amp;$D$95&amp;"="&amp;""""&amp;INDEX($E$96:$G$115,MATCH("●",INDEX($H$96:$AQ$115,,MATCH($D220,$71:$71,0)-7),0),1)&amp;""";")</f>
        <v>sed -i '' 's#COLUMN_DATA_LENGTH="7"#COLUMN_DATA_LENGTH="38.7"#g' ${CONFIG_DIR}db_data_config.txt; export COLUMN_DATA_LENGTH="38.7";</v>
      </c>
      <c r="BA220" s="5" t="str">
        <f>IF(INDEX($E$96:$G$115,MATCH("●",INDEX($H$96:$AQ$115,,MATCH($D220,$71:$71,0)-7),0),1)=VLOOKUP($D$95,$AD$9:$AN$20,8,FALSE),"","sed -i "&amp;IF($AK$192="MacOS","'' ","")&amp;"'s#"&amp;$D$95&amp;"="""&amp;INDEX($E$96:$G$115,MATCH("●",INDEX($H$96:$AQ$115,,MATCH($D220,$71:$71,0)-7),0),1)&amp;""""&amp;"#"&amp;$D$95&amp;"="&amp;""""&amp;VLOOKUP($D$95,$AD$9:$AN$20,8,FALSE)&amp;""""&amp;"#g'"&amp;"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's#COLUMN_DATA_LENGTH="38.7"#COLUMN_DATA_LENGTH="7"#g' ${CONFIG_DIR}db_data_config.txt; export COLUMN_DATA_LENGTH="7";</v>
      </c>
      <c r="BB220" s="5" t="str">
        <f>IF(VLOOKUP($D$116,$AD$9:$AN$20,8,FALSE)=INDEX($E$117:$G$127,MATCH("●",INDEX($H$117:$AQ$127,,MATCH($D220,$71:$71,0)-7),0),1),"","sed -i "&amp;IF($AK$192="MacOS","'' ","")&amp;"'s#"&amp;$D$116&amp;"="""&amp;VLOOKUP($D$116,$AD$9:$AN$20,8,FALSE)&amp;""""&amp;"#"&amp;$D$116&amp;"="&amp;""""&amp;INDEX($E$117:$G$127,MATCH("●",INDEX($H$117:$AQ$127,,MATCH($D220,$71:$71,0)-7),0),1)&amp;""""&amp;"#g'"&amp;" ${CONFIG_DIR}db_data_config.txt; export "&amp;$D$116&amp;"="&amp;""""&amp;INDEX($E$117:$G$127,MATCH("●",INDEX($H$117:$AQ$127,,MATCH($D220,$71:$71,0)-7),0),1)&amp;""";")</f>
        <v/>
      </c>
      <c r="BC220" s="5" t="str">
        <f>IF(INDEX($E$117:$G$127,MATCH("●",INDEX($H$117:$AQ$127,,MATCH($D220,$71:$71,0)-7),0),1)=VLOOKUP($D$116,$AD$9:$AN$20,8,FALSE),"","sed -i "&amp;IF($AK$192="MacOS","'' ","")&amp;"'s#"&amp;$D$116&amp;"="""&amp;INDEX($E$117:$G$127,MATCH("●",INDEX($H$117:$AQ$127,,MATCH($D220,$71:$71,0)-7),0),1)&amp;""""&amp;"#"&amp;$D$116&amp;"="&amp;""""&amp;VLOOKUP($D$116,$AD$9:$AN$20,8,FALSE)&amp;""""&amp;"#g'"&amp;"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0" s="5" t="str">
        <f>IF(VLOOKUP($D$134,$AD$9:$AN$20,8,FALSE)=INDEX($E$135:$G$139,MATCH("●",INDEX($H$135:$AQ$139,,MATCH($D220,$71:$71,0)-7),0),1),"","sed -i "&amp;IF($AK$192="MacOS","'' ","")&amp;"'s#"&amp;$D$134&amp;"="""&amp;VLOOKUP($D$134,$AD$9:$AN$20,8,FALSE)&amp;""""&amp;"#"&amp;$D$134&amp;"="&amp;""""&amp;INDEX($E$135:$G$139,MATCH("●",INDEX($H$135:$AQ$139,,MATCH($D220,$71:$71,0)-7),0),1)&amp;""""&amp;"#g'"&amp;" ${CONFIG_DIR}db_data_config.txt; export "&amp;$D$134&amp;"="&amp;""""&amp;INDEX($E$135:$G$139,MATCH("●",INDEX($H$135:$AQ$139,,MATCH($D220,$71:$71,0)-7),0),1)&amp;""";")</f>
        <v/>
      </c>
      <c r="BE220" s="5" t="str">
        <f>IF(INDEX($E$135:$G$139,MATCH("●",INDEX($H$135:$AQ$139,,MATCH($D220,$71:$71,0)-7),0),1)=VLOOKUP($D$134,$AD$9:$AN$20,8,FALSE),"","sed -i "&amp;IF($AK$192="MacOS","'' ","")&amp;"'s#"&amp;$D$134&amp;"="""&amp;INDEX($E$135:$G$139,MATCH("●",INDEX($H$135:$AQ$139,,MATCH($D220,$71:$71,0)-7),0),1)&amp;""""&amp;"#"&amp;$D$134&amp;"="&amp;""""&amp;VLOOKUP($D$134,$AD$9:$AN$20,8,FALSE)&amp;""""&amp;"#g'"&amp;"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0" s="5" t="str">
        <f>IF(VLOOKUP($D$140,$AD$9:$AN$20,8,FALSE)=INDEX($E$141:$G$144,MATCH("●",INDEX($H$141:$AQ$144,,MATCH($D220,$71:$71,0)-7),0),1),"","sed -i "&amp;IF($AK$192="MacOS","'' ","")&amp;"'s#"&amp;$D$140&amp;"="""&amp;VLOOKUP($D$140,$AD$9:$AN$20,8,FALSE)&amp;""""&amp;"#"&amp;$D$140&amp;"="&amp;""""&amp;INDEX($E$141:$G$144,MATCH("●",INDEX($H$141:$AQ$144,,MATCH($D220,$71:$71,0)-7),0),1)&amp;""""&amp;"#g'"&amp;" ${CONFIG_DIR}db_data_config.txt; export "&amp;$D$140&amp;"="&amp;""""&amp;INDEX($E$141:$G$144,MATCH("●",INDEX($H$141:$AQ$144,,MATCH($D220,$71:$71,0)-7),0),1)&amp;""";")</f>
        <v/>
      </c>
      <c r="BG220" s="5" t="str">
        <f>IF(INDEX($E$141:$G$144,MATCH("●",INDEX($H$141:$AQ$144,,MATCH($D220,$71:$71,0)-7),0),1)=VLOOKUP($D$140,$AD$9:$AN$20,8,FALSE),"","sed -i "&amp;IF($AK$192="MacOS","'' ","")&amp;"'s#"&amp;$D$140&amp;"="""&amp;INDEX($E$141:$G$144,MATCH("●",INDEX($H$141:$AQ$144,,MATCH($D220,$71:$71,0)-7),0),1)&amp;""""&amp;"#"&amp;$D$140&amp;"="&amp;""""&amp;VLOOKUP($D$140,$AD$9:$AN$20,8,FALSE)&amp;""""&amp;"#g'"&amp;"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0" s="5" t="str">
        <f>IF(VLOOKUP($D$145,$AD$9:$AN$20,8,FALSE)=INDEX($E$146:$G$148,MATCH("●",INDEX($H$146:$AQ$148,,MATCH($D220,$71:$71,0)-7),0),1),"","sed -i "&amp;IF($AK$192="MacOS","'' ","")&amp;"'s#"&amp;$D$145&amp;"="""&amp;VLOOKUP($D$145,$AD$9:$AN$20,8,FALSE)&amp;""""&amp;"#"&amp;$D$145&amp;"="&amp;""""&amp;INDEX($E$146:$G$148,MATCH("●",INDEX($H$146:$AQ$148,,MATCH($D220,$71:$71,0)-7),0),1)&amp;""""&amp;"#g'"&amp;" ${CONFIG_DIR}db_data_config.txt; export "&amp;$D$145&amp;"="&amp;""""&amp;INDEX($E$146:$G$148,MATCH("●",INDEX($H$146:$AQ$148,,MATCH($D220,$71:$71,0)-7),0),1)&amp;""";")</f>
        <v/>
      </c>
      <c r="BI220" s="5" t="str">
        <f>IF(INDEX($E$146:$G$148,MATCH("●",INDEX($H$146:$AQ$148,,MATCH($D220,$71:$71,0)-7),0),1)=VLOOKUP($D$145,$AD$9:$AN$20,8,FALSE),"","sed -i "&amp;IF($AK$192="MacOS","'' ","")&amp;"'s#"&amp;$D$145&amp;"="""&amp;INDEX($E$146:$G$148,MATCH("●",INDEX($H$146:$AQ$148,,MATCH($D220,$71:$71,0)-7),0),1)&amp;""""&amp;"#"&amp;$D$145&amp;"="&amp;""""&amp;VLOOKUP($D$145,$AD$9:$AN$20,8,FALSE)&amp;""""&amp;"#g'"&amp;"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0" s="5" t="str">
        <f>IF(VLOOKUP($D$149,$AD$9:$AN$20,8,FALSE)=INDEX($E$150:$G$152,MATCH("●",INDEX($H$150:$AQ$152,,MATCH($D220,$71:$71,0)-7),0),1),"","sed -i "&amp;IF($AK$192="MacOS","'' ","")&amp;"'s#"&amp;$D$149&amp;"="""&amp;VLOOKUP($D$149,$AD$9:$AN$20,8,FALSE)&amp;""""&amp;"#"&amp;$D$149&amp;"="&amp;""""&amp;INDEX($E$150:$G$152,MATCH("●",INDEX($H$150:$AQ$152,,MATCH($D220,$71:$71,0)-7),0),1)&amp;""""&amp;"#g'"&amp;" ${CONFIG_DIR}db_data_config.txt; export "&amp;$D$149&amp;"="&amp;""""&amp;INDEX($E$150:$G$152,MATCH("●",INDEX($H$150:$AQ$152,,MATCH($D220,$71:$71,0)-7),0),1)&amp;""";")</f>
        <v/>
      </c>
      <c r="BK220" s="5" t="str">
        <f>IF(INDEX($E$150:$G$152,MATCH("●",INDEX($H$150:$AQ$152,,MATCH($D220,$71:$71,0)-7),0),1)=VLOOKUP($D$149,$AD$9:$AN$20,8,FALSE),"","sed -i "&amp;IF($AK$192="MacOS","'' ","")&amp;"'s#"&amp;$D$149&amp;"="""&amp;INDEX($E$150:$G$152,MATCH("●",INDEX($H$150:$AQ$152,,MATCH($D220,$71:$71,0)-7),0),1)&amp;""""&amp;"#"&amp;$D$149&amp;"="&amp;""""&amp;VLOOKUP($D$149,$AD$9:$AN$20,8,FALSE)&amp;""""&amp;"#g'"&amp;"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0" s="5" t="str">
        <f>IF(VLOOKUP($D$153,$AD$9:$AN$20,8,FALSE)=INDEX($E$154:$G$156,MATCH("●",INDEX($H$154:$AQ$156,,MATCH($D220,$71:$71,0)-7),0),1),"","sed -i "&amp;IF($AK$192="MacOS","'' ","")&amp;"'s#"&amp;$D$153&amp;"="""&amp;VLOOKUP($D$153,$AD$9:$AN$20,8,FALSE)&amp;""""&amp;"#"&amp;$D$153&amp;"="&amp;""""&amp;INDEX($E$154:$G$156,MATCH("●",INDEX($H$154:$AQ$156,,MATCH($D220,$71:$71,0)-7),0),1)&amp;""""&amp;"#g'"&amp;" ${CONFIG_DIR}db_data_config.txt; export "&amp;$D$153&amp;"="&amp;""""&amp;INDEX($E$154:$G$156,MATCH("●",INDEX($H$154:$AQ$156,,MATCH($D220,$71:$71,0)-7),0),1)&amp;""";")</f>
        <v/>
      </c>
      <c r="BM220" s="5" t="str">
        <f>IF(INDEX($E$154:$G$156,MATCH("●",INDEX($H$154:$AQ$156,,MATCH($D220,$71:$71,0)-7),0),1)=VLOOKUP($D$153,$AD$9:$AN$20,8,FALSE),"","sed -i "&amp;IF($AK$192="MacOS","'' ","")&amp;"'s#"&amp;$D$153&amp;"="""&amp;INDEX($E$154:$G$156,MATCH("●",INDEX($H$154:$AQ$156,,MATCH($D220,$71:$71,0)-7),0),1)&amp;""""&amp;"#"&amp;$D$153&amp;"="&amp;""""&amp;VLOOKUP($D$153,$AD$9:$AN$20,8,FALSE)&amp;""""&amp;"#g'"&amp;"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0" s="5" t="str">
        <f>IF(VLOOKUP($D$157,$AD$9:$AN$20,8,FALSE)=INDEX($E$158:$G$161,MATCH("●",INDEX($H$158:$AQ$161,,MATCH($D220,$71:$71,0)-7),0),1),"","sed -i "&amp;IF($AK$192="MacOS","'' ","")&amp;"'s#"&amp;$D$157&amp;"="""&amp;VLOOKUP($D$157,$AD$9:$AN$20,8,FALSE)&amp;""""&amp;"#"&amp;$D$157&amp;"="&amp;""""&amp;INDEX($E$158:$G$161,MATCH("●",INDEX($H$158:$AQ$161,,MATCH($D220,$71:$71,0)-7),0),1)&amp;""""&amp;"#g'"&amp;" ${CONFIG_DIR}db_data_config.txt; export "&amp;$D$157&amp;"="&amp;""""&amp;INDEX($E$158:$G$161,MATCH("●",INDEX($H$158:$AQ$161,,MATCH($D220,$71:$71,0)-7),0),1)&amp;""";")</f>
        <v/>
      </c>
      <c r="BO220" s="5" t="str">
        <f>IF(INDEX($E$158:$G$161,MATCH("●",INDEX($H$158:$AQ$161,,MATCH($D220,$71:$71,0)-7),0),1)=VLOOKUP($D$157,$AD$9:$AN$20,8,FALSE),"","sed -i "&amp;IF($AK$192="MacOS","'' ","")&amp;"'s#"&amp;$D$157&amp;"="""&amp;INDEX($E$158:$G$161,MATCH("●",INDEX($H$158:$AQ$161,,MATCH($D220,$71:$71,0)-7),0),1)&amp;""""&amp;"#"&amp;$D$157&amp;"="&amp;""""&amp;VLOOKUP($D$157,$AD$9:$AN$20,8,FALSE)&amp;""""&amp;"#g'"&amp;"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0" s="5" t="str">
        <f>IF(VLOOKUP($D$162,$AD$9:$AN$20,8,FALSE)=INDEX($E$163:$G$169,MATCH("●",INDEX($H$163:$AQ$169,,MATCH($D220,$71:$71,0)-7),0),1),"","sed -i "&amp;IF($AK$192="MacOS","'' ","")&amp;"'s#"&amp;$D$162&amp;"="""&amp;VLOOKUP($D$162,$AD$9:$AN$20,8,FALSE)&amp;""""&amp;"#"&amp;$D$162&amp;"="&amp;""""&amp;INDEX($E$163:$G$169,MATCH("●",INDEX($H$163:$AQ$169,,MATCH($D220,$71:$71,0)-7),0),1)&amp;""""&amp;"#g'"&amp;" ${CONFIG_DIR}db_data_config.txt; export "&amp;$D$162&amp;"="&amp;""""&amp;INDEX($E$163:$G$169,MATCH("●",INDEX($H$163:$AQ$169,,MATCH($D220,$71:$71,0)-7),0),1)&amp;""";")</f>
        <v/>
      </c>
      <c r="BQ220" s="5" t="str">
        <f>IF(INDEX($E$163:$G$169,MATCH("●",INDEX($H$163:$AQ$169,,MATCH($D220,$71:$71,0)-7),0),1)=VLOOKUP($D$162,$AD$9:$AN$20,8,FALSE),"","sed -i "&amp;IF($AK$192="MacOS","'' ","")&amp;"'s#"&amp;$D$162&amp;"="""&amp;INDEX($E$163:$G$169,MATCH("●",INDEX($H$163:$AQ$169,,MATCH($D220,$71:$71,0)-7),0),1)&amp;""""&amp;"#"&amp;$D$162&amp;"="&amp;""""&amp;VLOOKUP($D$162,$AD$9:$AN$20,8,FALSE)&amp;""""&amp;"#g'"&amp;"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0" s="5" t="s">
        <v>868</v>
      </c>
    </row>
    <row r="221" spans="4:70" ht="18" customHeight="1">
      <c r="D221" s="166">
        <f t="shared" si="3"/>
        <v>62</v>
      </c>
      <c r="E221" s="167"/>
      <c r="F221" s="167"/>
      <c r="G221" s="168"/>
      <c r="H221" s="46" t="str">
        <f t="shared" ca="1" si="1"/>
        <v>clear; sed -i '' 's#COLUMN_DATA_TYPE="string"#COLUMN_DATA_TYPE="short"#g' ${CONFIG_DIR}db_data_config.txt; export COLUMN_DATA_TYPE="short";sed -i '' 's#COLUMN_DATA_LENGTH="7"#COLUMN_DATA_LENGTH="None"#g' ${CONFIG_DIR}db_data_config.txt; export COLUMN_DATA_LENGTH="None";sh ./script/db_check_data_validate_config.sh; sed -i '' 's#COLUMN_DATA_TYPE="short"#COLUMN_DATA_TYPE="string"#g' ${CONFIG_DIR}db_data_config.txt; export COLUMN_DATA_TYPE="string";sed -i '' 's#COLUMN_DATA_LENGTH="None"#COLUMN_DATA_LENGTH="7"#g'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868</v>
      </c>
      <c r="T221" s="47" t="str">
        <f ca="1">SUBSTITUTE("clear; "&amp;AV221&amp;AX221&amp;AZ221&amp;BB221&amp;BD221&amp;BF221&amp;BH221&amp;BJ221&amp;BL221&amp;BN221&amp;BP221&amp;"sh ./script/"&amp;$B$2&amp;".sh; ","なし","")</f>
        <v xml:space="preserve">clear; sed -i '' 's#COLUMN_DATA_TYPE="string"#COLUMN_DATA_TYPE="short"#g' ${CONFIG_DIR}db_data_config.txt; export COLUMN_DATA_TYPE="short";sed -i '' 's#COLUMN_DATA_LENGTH="7"#COLUMN_DATA_LENGTH="None"#g' ${CONFIG_DIR}db_data_config.txt; export COLUMN_DATA_LENGTH="None";sh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SUBSTITUTE(INDEX($H$171:$AQ$171, , MATCH($D221, $71:$71, 0)-7),"-","")</f>
        <v>異常</v>
      </c>
      <c r="AF221" s="117"/>
      <c r="AG221" s="118"/>
      <c r="AH221" s="171" t="s">
        <v>939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SUBSTITUTE(TEXT(INDEX($H$174:$AQ$174,1,$D221-36),"000000"),"-","")</f>
        <v>220132</v>
      </c>
      <c r="AV221" s="5" t="str">
        <f>IF(VLOOKUP($D$76,$AD$9:$AN$20,8,FALSE)=INDEX($E$77:$G$81,MATCH("●",INDEX($H$77:$AQ$81,,MATCH($D221,$71:$71,0)-7),0),1),"","sed -i "&amp;IF($AK$192="MacOS","'' ","")&amp;"'s#"&amp;$D$76&amp;"="""&amp;VLOOKUP($D$76,$AD$9:$AN$20,8,FALSE)&amp;""""&amp;"#"&amp;$D$76&amp;"="&amp;""""&amp;INDEX($E$77:$G$81,MATCH("●",INDEX($H$77:$AQ$81,,MATCH($D221,$71:$71,0)-7),0),1)&amp;""""&amp;"#g'"&amp;" ${CONFIG_DIR}db_data_config.txt; export "&amp;$D$76&amp;"="&amp;""""&amp;INDEX($E$77:$G$81,MATCH("●",INDEX($H$77:$AQ$81,,MATCH($D221,$71:$71,0)-7),0),1)&amp;""";")</f>
        <v/>
      </c>
      <c r="AW221" s="5" t="str">
        <f>IF(INDEX($E$77:$G$81,MATCH("●",INDEX($H$77:$AQ$81,,MATCH($D221,$71:$71,0)-7),0),1)=VLOOKUP($D$76,$AD$9:$AN$20,8,FALSE),"","sed -i "&amp;IF($AK$192="MacOS","'' ","")&amp;"'s#"&amp;$D$76&amp;"="""&amp;INDEX($E$77:$G$81,MATCH("●",INDEX($H$77:$AQ$81,,MATCH($D221,$71:$71,0)-7),0),1)&amp;""""&amp;"#"&amp;$D$76&amp;"="&amp;""""&amp;VLOOKUP($D$76,$AD$9:$AN$20,8,FALSE)&amp;""""&amp;"#g'"&amp;"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1" s="5" t="str">
        <f>IF(VLOOKUP($D$82,$AD$9:$AN$20,8,FALSE)=INDEX($E$83:$G$94,MATCH("●",INDEX($H$83:$AQ$94,,MATCH($D221,$71:$71,0)-7),0),1),"","sed -i "&amp;IF($AK$192="MacOS","'' ","")&amp;"'s#"&amp;$D$82&amp;"="""&amp;VLOOKUP($D$82,$AD$9:$AN$20,8,FALSE)&amp;""""&amp;"#"&amp;$D$82&amp;"="&amp;""""&amp;INDEX($E$83:$G$94,MATCH("●",INDEX($H$83:$AQ$94,,MATCH($D221,$71:$71,0)-7),0),1)&amp;""""&amp;"#g'"&amp;" ${CONFIG_DIR}db_data_config.txt; export "&amp;$D$82&amp;"="&amp;""""&amp;INDEX($E$83:$G$94,MATCH("●",INDEX($H$83:$AQ$94,,MATCH($D221,$71:$71,0)-7),0),1)&amp;""";")</f>
        <v>sed -i '' 's#COLUMN_DATA_TYPE="string"#COLUMN_DATA_TYPE="short"#g' ${CONFIG_DIR}db_data_config.txt; export COLUMN_DATA_TYPE="short";</v>
      </c>
      <c r="AY221" s="5" t="str">
        <f>IF(INDEX($E$83:$G$94,MATCH("●",INDEX($H$83:$AQ$94,,MATCH($D221,$71:$71,0)-7),0),1)=VLOOKUP($D$82,$AD$9:$AN$20,8,FALSE),"","sed -i "&amp;IF($AK$192="MacOS","'' ","")&amp;"'s#"&amp;$D$82&amp;"="""&amp;INDEX($E$83:$G$94,MATCH("●",INDEX($H$83:$AQ$94,,MATCH($D221,$71:$71,0)-7),0),1)&amp;""""&amp;"#"&amp;$D$82&amp;"="&amp;""""&amp;VLOOKUP($D$82,$AD$9:$AN$20,8,FALSE)&amp;""""&amp;"#g'"&amp;"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's#COLUMN_DATA_TYPE="short"#COLUMN_DATA_TYPE="string"#g' ${CONFIG_DIR}db_data_config.txt; export COLUMN_DATA_TYPE="string";</v>
      </c>
      <c r="AZ221" s="5" t="str">
        <f>IF(VLOOKUP($D$95,$AD$9:$AN$20,8,FALSE)=INDEX($E$96:$G$115,MATCH("●",INDEX($H$96:$AQ$115,,MATCH($D221,$71:$71,0)-7),0),1),"","sed -i "&amp;IF($AK$192="MacOS","'' ","")&amp;"'s#"&amp;$D$95&amp;"="""&amp;VLOOKUP($D$95,$AD$9:$AN$20,8,FALSE)&amp;""""&amp;"#"&amp;$D$95&amp;"="&amp;""""&amp;INDEX($E$96:$G$115,MATCH("●",INDEX($H$96:$AQ$115,,MATCH($D221,$71:$71,0)-7),0),1)&amp;""""&amp;"#g'"&amp;" ${CONFIG_DIR}db_data_config.txt; export "&amp;$D$95&amp;"="&amp;""""&amp;INDEX($E$96:$G$115,MATCH("●",INDEX($H$96:$AQ$115,,MATCH($D221,$71:$71,0)-7),0),1)&amp;""";")</f>
        <v>sed -i '' 's#COLUMN_DATA_LENGTH="7"#COLUMN_DATA_LENGTH="None"#g' ${CONFIG_DIR}db_data_config.txt; export COLUMN_DATA_LENGTH="None";</v>
      </c>
      <c r="BA221" s="5" t="str">
        <f>IF(INDEX($E$96:$G$115,MATCH("●",INDEX($H$96:$AQ$115,,MATCH($D221,$71:$71,0)-7),0),1)=VLOOKUP($D$95,$AD$9:$AN$20,8,FALSE),"","sed -i "&amp;IF($AK$192="MacOS","'' ","")&amp;"'s#"&amp;$D$95&amp;"="""&amp;INDEX($E$96:$G$115,MATCH("●",INDEX($H$96:$AQ$115,,MATCH($D221,$71:$71,0)-7),0),1)&amp;""""&amp;"#"&amp;$D$95&amp;"="&amp;""""&amp;VLOOKUP($D$95,$AD$9:$AN$20,8,FALSE)&amp;""""&amp;"#g'"&amp;"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21" s="5" t="str">
        <f>IF(VLOOKUP($D$116,$AD$9:$AN$20,8,FALSE)=INDEX($E$117:$G$127,MATCH("●",INDEX($H$117:$AQ$127,,MATCH($D221,$71:$71,0)-7),0),1),"","sed -i "&amp;IF($AK$192="MacOS","'' ","")&amp;"'s#"&amp;$D$116&amp;"="""&amp;VLOOKUP($D$116,$AD$9:$AN$20,8,FALSE)&amp;""""&amp;"#"&amp;$D$116&amp;"="&amp;""""&amp;INDEX($E$117:$G$127,MATCH("●",INDEX($H$117:$AQ$127,,MATCH($D221,$71:$71,0)-7),0),1)&amp;""""&amp;"#g'"&amp;" ${CONFIG_DIR}db_data_config.txt; export "&amp;$D$116&amp;"="&amp;""""&amp;INDEX($E$117:$G$127,MATCH("●",INDEX($H$117:$AQ$127,,MATCH($D221,$71:$71,0)-7),0),1)&amp;""";")</f>
        <v/>
      </c>
      <c r="BC221" s="5" t="str">
        <f>IF(INDEX($E$117:$G$127,MATCH("●",INDEX($H$117:$AQ$127,,MATCH($D221,$71:$71,0)-7),0),1)=VLOOKUP($D$116,$AD$9:$AN$20,8,FALSE),"","sed -i "&amp;IF($AK$192="MacOS","'' ","")&amp;"'s#"&amp;$D$116&amp;"="""&amp;INDEX($E$117:$G$127,MATCH("●",INDEX($H$117:$AQ$127,,MATCH($D221,$71:$71,0)-7),0),1)&amp;""""&amp;"#"&amp;$D$116&amp;"="&amp;""""&amp;VLOOKUP($D$116,$AD$9:$AN$20,8,FALSE)&amp;""""&amp;"#g'"&amp;"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1" s="5" t="str">
        <f>IF(VLOOKUP($D$134,$AD$9:$AN$20,8,FALSE)=INDEX($E$135:$G$139,MATCH("●",INDEX($H$135:$AQ$139,,MATCH($D221,$71:$71,0)-7),0),1),"","sed -i "&amp;IF($AK$192="MacOS","'' ","")&amp;"'s#"&amp;$D$134&amp;"="""&amp;VLOOKUP($D$134,$AD$9:$AN$20,8,FALSE)&amp;""""&amp;"#"&amp;$D$134&amp;"="&amp;""""&amp;INDEX($E$135:$G$139,MATCH("●",INDEX($H$135:$AQ$139,,MATCH($D221,$71:$71,0)-7),0),1)&amp;""""&amp;"#g'"&amp;" ${CONFIG_DIR}db_data_config.txt; export "&amp;$D$134&amp;"="&amp;""""&amp;INDEX($E$135:$G$139,MATCH("●",INDEX($H$135:$AQ$139,,MATCH($D221,$71:$71,0)-7),0),1)&amp;""";")</f>
        <v/>
      </c>
      <c r="BE221" s="5" t="str">
        <f>IF(INDEX($E$135:$G$139,MATCH("●",INDEX($H$135:$AQ$139,,MATCH($D221,$71:$71,0)-7),0),1)=VLOOKUP($D$134,$AD$9:$AN$20,8,FALSE),"","sed -i "&amp;IF($AK$192="MacOS","'' ","")&amp;"'s#"&amp;$D$134&amp;"="""&amp;INDEX($E$135:$G$139,MATCH("●",INDEX($H$135:$AQ$139,,MATCH($D221,$71:$71,0)-7),0),1)&amp;""""&amp;"#"&amp;$D$134&amp;"="&amp;""""&amp;VLOOKUP($D$134,$AD$9:$AN$20,8,FALSE)&amp;""""&amp;"#g'"&amp;"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1" s="5" t="str">
        <f>IF(VLOOKUP($D$140,$AD$9:$AN$20,8,FALSE)=INDEX($E$141:$G$144,MATCH("●",INDEX($H$141:$AQ$144,,MATCH($D221,$71:$71,0)-7),0),1),"","sed -i "&amp;IF($AK$192="MacOS","'' ","")&amp;"'s#"&amp;$D$140&amp;"="""&amp;VLOOKUP($D$140,$AD$9:$AN$20,8,FALSE)&amp;""""&amp;"#"&amp;$D$140&amp;"="&amp;""""&amp;INDEX($E$141:$G$144,MATCH("●",INDEX($H$141:$AQ$144,,MATCH($D221,$71:$71,0)-7),0),1)&amp;""""&amp;"#g'"&amp;" ${CONFIG_DIR}db_data_config.txt; export "&amp;$D$140&amp;"="&amp;""""&amp;INDEX($E$141:$G$144,MATCH("●",INDEX($H$141:$AQ$144,,MATCH($D221,$71:$71,0)-7),0),1)&amp;""";")</f>
        <v/>
      </c>
      <c r="BG221" s="5" t="str">
        <f>IF(INDEX($E$141:$G$144,MATCH("●",INDEX($H$141:$AQ$144,,MATCH($D221,$71:$71,0)-7),0),1)=VLOOKUP($D$140,$AD$9:$AN$20,8,FALSE),"","sed -i "&amp;IF($AK$192="MacOS","'' ","")&amp;"'s#"&amp;$D$140&amp;"="""&amp;INDEX($E$141:$G$144,MATCH("●",INDEX($H$141:$AQ$144,,MATCH($D221,$71:$71,0)-7),0),1)&amp;""""&amp;"#"&amp;$D$140&amp;"="&amp;""""&amp;VLOOKUP($D$140,$AD$9:$AN$20,8,FALSE)&amp;""""&amp;"#g'"&amp;"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1" s="5" t="str">
        <f>IF(VLOOKUP($D$145,$AD$9:$AN$20,8,FALSE)=INDEX($E$146:$G$148,MATCH("●",INDEX($H$146:$AQ$148,,MATCH($D221,$71:$71,0)-7),0),1),"","sed -i "&amp;IF($AK$192="MacOS","'' ","")&amp;"'s#"&amp;$D$145&amp;"="""&amp;VLOOKUP($D$145,$AD$9:$AN$20,8,FALSE)&amp;""""&amp;"#"&amp;$D$145&amp;"="&amp;""""&amp;INDEX($E$146:$G$148,MATCH("●",INDEX($H$146:$AQ$148,,MATCH($D221,$71:$71,0)-7),0),1)&amp;""""&amp;"#g'"&amp;" ${CONFIG_DIR}db_data_config.txt; export "&amp;$D$145&amp;"="&amp;""""&amp;INDEX($E$146:$G$148,MATCH("●",INDEX($H$146:$AQ$148,,MATCH($D221,$71:$71,0)-7),0),1)&amp;""";")</f>
        <v/>
      </c>
      <c r="BI221" s="5" t="str">
        <f>IF(INDEX($E$146:$G$148,MATCH("●",INDEX($H$146:$AQ$148,,MATCH($D221,$71:$71,0)-7),0),1)=VLOOKUP($D$145,$AD$9:$AN$20,8,FALSE),"","sed -i "&amp;IF($AK$192="MacOS","'' ","")&amp;"'s#"&amp;$D$145&amp;"="""&amp;INDEX($E$146:$G$148,MATCH("●",INDEX($H$146:$AQ$148,,MATCH($D221,$71:$71,0)-7),0),1)&amp;""""&amp;"#"&amp;$D$145&amp;"="&amp;""""&amp;VLOOKUP($D$145,$AD$9:$AN$20,8,FALSE)&amp;""""&amp;"#g'"&amp;"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1" s="5" t="str">
        <f>IF(VLOOKUP($D$149,$AD$9:$AN$20,8,FALSE)=INDEX($E$150:$G$152,MATCH("●",INDEX($H$150:$AQ$152,,MATCH($D221,$71:$71,0)-7),0),1),"","sed -i "&amp;IF($AK$192="MacOS","'' ","")&amp;"'s#"&amp;$D$149&amp;"="""&amp;VLOOKUP($D$149,$AD$9:$AN$20,8,FALSE)&amp;""""&amp;"#"&amp;$D$149&amp;"="&amp;""""&amp;INDEX($E$150:$G$152,MATCH("●",INDEX($H$150:$AQ$152,,MATCH($D221,$71:$71,0)-7),0),1)&amp;""""&amp;"#g'"&amp;" ${CONFIG_DIR}db_data_config.txt; export "&amp;$D$149&amp;"="&amp;""""&amp;INDEX($E$150:$G$152,MATCH("●",INDEX($H$150:$AQ$152,,MATCH($D221,$71:$71,0)-7),0),1)&amp;""";")</f>
        <v/>
      </c>
      <c r="BK221" s="5" t="str">
        <f>IF(INDEX($E$150:$G$152,MATCH("●",INDEX($H$150:$AQ$152,,MATCH($D221,$71:$71,0)-7),0),1)=VLOOKUP($D$149,$AD$9:$AN$20,8,FALSE),"","sed -i "&amp;IF($AK$192="MacOS","'' ","")&amp;"'s#"&amp;$D$149&amp;"="""&amp;INDEX($E$150:$G$152,MATCH("●",INDEX($H$150:$AQ$152,,MATCH($D221,$71:$71,0)-7),0),1)&amp;""""&amp;"#"&amp;$D$149&amp;"="&amp;""""&amp;VLOOKUP($D$149,$AD$9:$AN$20,8,FALSE)&amp;""""&amp;"#g'"&amp;"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1" s="5" t="str">
        <f>IF(VLOOKUP($D$153,$AD$9:$AN$20,8,FALSE)=INDEX($E$154:$G$156,MATCH("●",INDEX($H$154:$AQ$156,,MATCH($D221,$71:$71,0)-7),0),1),"","sed -i "&amp;IF($AK$192="MacOS","'' ","")&amp;"'s#"&amp;$D$153&amp;"="""&amp;VLOOKUP($D$153,$AD$9:$AN$20,8,FALSE)&amp;""""&amp;"#"&amp;$D$153&amp;"="&amp;""""&amp;INDEX($E$154:$G$156,MATCH("●",INDEX($H$154:$AQ$156,,MATCH($D221,$71:$71,0)-7),0),1)&amp;""""&amp;"#g'"&amp;" ${CONFIG_DIR}db_data_config.txt; export "&amp;$D$153&amp;"="&amp;""""&amp;INDEX($E$154:$G$156,MATCH("●",INDEX($H$154:$AQ$156,,MATCH($D221,$71:$71,0)-7),0),1)&amp;""";")</f>
        <v/>
      </c>
      <c r="BM221" s="5" t="str">
        <f>IF(INDEX($E$154:$G$156,MATCH("●",INDEX($H$154:$AQ$156,,MATCH($D221,$71:$71,0)-7),0),1)=VLOOKUP($D$153,$AD$9:$AN$20,8,FALSE),"","sed -i "&amp;IF($AK$192="MacOS","'' ","")&amp;"'s#"&amp;$D$153&amp;"="""&amp;INDEX($E$154:$G$156,MATCH("●",INDEX($H$154:$AQ$156,,MATCH($D221,$71:$71,0)-7),0),1)&amp;""""&amp;"#"&amp;$D$153&amp;"="&amp;""""&amp;VLOOKUP($D$153,$AD$9:$AN$20,8,FALSE)&amp;""""&amp;"#g'"&amp;"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1" s="5" t="str">
        <f>IF(VLOOKUP($D$157,$AD$9:$AN$20,8,FALSE)=INDEX($E$158:$G$161,MATCH("●",INDEX($H$158:$AQ$161,,MATCH($D221,$71:$71,0)-7),0),1),"","sed -i "&amp;IF($AK$192="MacOS","'' ","")&amp;"'s#"&amp;$D$157&amp;"="""&amp;VLOOKUP($D$157,$AD$9:$AN$20,8,FALSE)&amp;""""&amp;"#"&amp;$D$157&amp;"="&amp;""""&amp;INDEX($E$158:$G$161,MATCH("●",INDEX($H$158:$AQ$161,,MATCH($D221,$71:$71,0)-7),0),1)&amp;""""&amp;"#g'"&amp;" ${CONFIG_DIR}db_data_config.txt; export "&amp;$D$157&amp;"="&amp;""""&amp;INDEX($E$158:$G$161,MATCH("●",INDEX($H$158:$AQ$161,,MATCH($D221,$71:$71,0)-7),0),1)&amp;""";")</f>
        <v/>
      </c>
      <c r="BO221" s="5" t="str">
        <f>IF(INDEX($E$158:$G$161,MATCH("●",INDEX($H$158:$AQ$161,,MATCH($D221,$71:$71,0)-7),0),1)=VLOOKUP($D$157,$AD$9:$AN$20,8,FALSE),"","sed -i "&amp;IF($AK$192="MacOS","'' ","")&amp;"'s#"&amp;$D$157&amp;"="""&amp;INDEX($E$158:$G$161,MATCH("●",INDEX($H$158:$AQ$161,,MATCH($D221,$71:$71,0)-7),0),1)&amp;""""&amp;"#"&amp;$D$157&amp;"="&amp;""""&amp;VLOOKUP($D$157,$AD$9:$AN$20,8,FALSE)&amp;""""&amp;"#g'"&amp;"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1" s="5" t="str">
        <f>IF(VLOOKUP($D$162,$AD$9:$AN$20,8,FALSE)=INDEX($E$163:$G$169,MATCH("●",INDEX($H$163:$AQ$169,,MATCH($D221,$71:$71,0)-7),0),1),"","sed -i "&amp;IF($AK$192="MacOS","'' ","")&amp;"'s#"&amp;$D$162&amp;"="""&amp;VLOOKUP($D$162,$AD$9:$AN$20,8,FALSE)&amp;""""&amp;"#"&amp;$D$162&amp;"="&amp;""""&amp;INDEX($E$163:$G$169,MATCH("●",INDEX($H$163:$AQ$169,,MATCH($D221,$71:$71,0)-7),0),1)&amp;""""&amp;"#g'"&amp;" ${CONFIG_DIR}db_data_config.txt; export "&amp;$D$162&amp;"="&amp;""""&amp;INDEX($E$163:$G$169,MATCH("●",INDEX($H$163:$AQ$169,,MATCH($D221,$71:$71,0)-7),0),1)&amp;""";")</f>
        <v/>
      </c>
      <c r="BQ221" s="5" t="str">
        <f>IF(INDEX($E$163:$G$169,MATCH("●",INDEX($H$163:$AQ$169,,MATCH($D221,$71:$71,0)-7),0),1)=VLOOKUP($D$162,$AD$9:$AN$20,8,FALSE),"","sed -i "&amp;IF($AK$192="MacOS","'' ","")&amp;"'s#"&amp;$D$162&amp;"="""&amp;INDEX($E$163:$G$169,MATCH("●",INDEX($H$163:$AQ$169,,MATCH($D221,$71:$71,0)-7),0),1)&amp;""""&amp;"#"&amp;$D$162&amp;"="&amp;""""&amp;VLOOKUP($D$162,$AD$9:$AN$20,8,FALSE)&amp;""""&amp;"#g'"&amp;"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1" s="5" t="s">
        <v>868</v>
      </c>
    </row>
    <row r="222" spans="4:70" ht="18" customHeight="1">
      <c r="D222" s="166">
        <f t="shared" si="3"/>
        <v>63</v>
      </c>
      <c r="E222" s="167"/>
      <c r="F222" s="167"/>
      <c r="G222" s="168"/>
      <c r="H222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868</v>
      </c>
      <c r="T222" s="47" t="str">
        <f ca="1">SUBSTITUTE("clear; "&amp;AV222&amp;AX222&amp;AZ222&amp;BB222&amp;BD222&amp;BF222&amp;BH222&amp;BJ222&amp;BL222&amp;BN222&amp;BP222&amp;"sh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SUBSTITUTE(INDEX($H$171:$AQ$171, , MATCH($D222, $71:$71, 0)-7),"-","")</f>
        <v>正常</v>
      </c>
      <c r="AF222" s="117"/>
      <c r="AG222" s="118"/>
      <c r="AH222" s="171" t="s">
        <v>942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SUBSTITUTE(TEXT(INDEX($H$174:$AQ$174,1,$D222-36),"000000"),"-","")</f>
        <v>220001</v>
      </c>
      <c r="AV222" s="5" t="str">
        <f>IF(VLOOKUP($D$76,$AD$9:$AN$20,8,FALSE)=INDEX($E$77:$G$81,MATCH("●",INDEX($H$77:$AQ$81,,MATCH($D222,$71:$71,0)-7),0),1),"","sed -i "&amp;IF($AK$192="MacOS","'' ","")&amp;"'s#"&amp;$D$76&amp;"="""&amp;VLOOKUP($D$76,$AD$9:$AN$20,8,FALSE)&amp;""""&amp;"#"&amp;$D$76&amp;"="&amp;""""&amp;INDEX($E$77:$G$81,MATCH("●",INDEX($H$77:$AQ$81,,MATCH($D222,$71:$71,0)-7),0),1)&amp;""""&amp;"#g'"&amp;" ${CONFIG_DIR}db_data_config.txt; export "&amp;$D$76&amp;"="&amp;""""&amp;INDEX($E$77:$G$81,MATCH("●",INDEX($H$77:$AQ$81,,MATCH($D222,$71:$71,0)-7),0),1)&amp;""";")</f>
        <v/>
      </c>
      <c r="AW222" s="5" t="str">
        <f>IF(INDEX($E$77:$G$81,MATCH("●",INDEX($H$77:$AQ$81,,MATCH($D222,$71:$71,0)-7),0),1)=VLOOKUP($D$76,$AD$9:$AN$20,8,FALSE),"","sed -i "&amp;IF($AK$192="MacOS","'' ","")&amp;"'s#"&amp;$D$76&amp;"="""&amp;INDEX($E$77:$G$81,MATCH("●",INDEX($H$77:$AQ$81,,MATCH($D222,$71:$71,0)-7),0),1)&amp;""""&amp;"#"&amp;$D$76&amp;"="&amp;""""&amp;VLOOKUP($D$76,$AD$9:$AN$20,8,FALSE)&amp;""""&amp;"#g'"&amp;"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2" s="5" t="str">
        <f>IF(VLOOKUP($D$82,$AD$9:$AN$20,8,FALSE)=INDEX($E$83:$G$94,MATCH("●",INDEX($H$83:$AQ$94,,MATCH($D222,$71:$71,0)-7),0),1),"","sed -i "&amp;IF($AK$192="MacOS","'' ","")&amp;"'s#"&amp;$D$82&amp;"="""&amp;VLOOKUP($D$82,$AD$9:$AN$20,8,FALSE)&amp;""""&amp;"#"&amp;$D$82&amp;"="&amp;""""&amp;INDEX($E$83:$G$94,MATCH("●",INDEX($H$83:$AQ$94,,MATCH($D222,$71:$71,0)-7),0),1)&amp;""""&amp;"#g'"&amp;" ${CONFIG_DIR}db_data_config.txt; export "&amp;$D$82&amp;"="&amp;""""&amp;INDEX($E$83:$G$94,MATCH("●",INDEX($H$83:$AQ$94,,MATCH($D222,$71:$71,0)-7),0),1)&amp;""";")</f>
        <v>sed -i '' 's#COLUMN_DATA_TYPE="string"#COLUMN_DATA_TYPE="int"#g' ${CONFIG_DIR}db_data_config.txt; export COLUMN_DATA_TYPE="int";</v>
      </c>
      <c r="AY222" s="5" t="str">
        <f>IF(INDEX($E$83:$G$94,MATCH("●",INDEX($H$83:$AQ$94,,MATCH($D222,$71:$71,0)-7),0),1)=VLOOKUP($D$82,$AD$9:$AN$20,8,FALSE),"","sed -i "&amp;IF($AK$192="MacOS","'' ","")&amp;"'s#"&amp;$D$82&amp;"="""&amp;INDEX($E$83:$G$94,MATCH("●",INDEX($H$83:$AQ$94,,MATCH($D222,$71:$71,0)-7),0),1)&amp;""""&amp;"#"&amp;$D$82&amp;"="&amp;""""&amp;VLOOKUP($D$82,$AD$9:$AN$20,8,FALSE)&amp;""""&amp;"#g'"&amp;"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2" s="5" t="str">
        <f>IF(VLOOKUP($D$95,$AD$9:$AN$20,8,FALSE)=INDEX($E$96:$G$115,MATCH("●",INDEX($H$96:$AQ$115,,MATCH($D222,$71:$71,0)-7),0),1),"","sed -i "&amp;IF($AK$192="MacOS","'' ","")&amp;"'s#"&amp;$D$95&amp;"="""&amp;VLOOKUP($D$95,$AD$9:$AN$20,8,FALSE)&amp;""""&amp;"#"&amp;$D$95&amp;"="&amp;""""&amp;INDEX($E$96:$G$115,MATCH("●",INDEX($H$96:$AQ$115,,MATCH($D222,$71:$71,0)-7),0),1)&amp;""""&amp;"#g'"&amp;" ${CONFIG_DIR}db_data_config.txt; export "&amp;$D$95&amp;"="&amp;""""&amp;INDEX($E$96:$G$115,MATCH("●",INDEX($H$96:$AQ$115,,MATCH($D222,$71:$71,0)-7),0),1)&amp;""";")</f>
        <v>sed -i '' 's#COLUMN_DATA_LENGTH="7"#COLUMN_DATA_LENGTH="10"#g' ${CONFIG_DIR}db_data_config.txt; export COLUMN_DATA_LENGTH="10";</v>
      </c>
      <c r="BA222" s="5" t="str">
        <f>IF(INDEX($E$96:$G$115,MATCH("●",INDEX($H$96:$AQ$115,,MATCH($D222,$71:$71,0)-7),0),1)=VLOOKUP($D$95,$AD$9:$AN$20,8,FALSE),"","sed -i "&amp;IF($AK$192="MacOS","'' ","")&amp;"'s#"&amp;$D$95&amp;"="""&amp;INDEX($E$96:$G$115,MATCH("●",INDEX($H$96:$AQ$115,,MATCH($D222,$71:$71,0)-7),0),1)&amp;""""&amp;"#"&amp;$D$95&amp;"="&amp;""""&amp;VLOOKUP($D$95,$AD$9:$AN$20,8,FALSE)&amp;""""&amp;"#g'"&amp;"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2" s="5" t="str">
        <f>IF(VLOOKUP($D$116,$AD$9:$AN$20,8,FALSE)=INDEX($E$117:$G$127,MATCH("●",INDEX($H$117:$AQ$127,,MATCH($D222,$71:$71,0)-7),0),1),"","sed -i "&amp;IF($AK$192="MacOS","'' ","")&amp;"'s#"&amp;$D$116&amp;"="""&amp;VLOOKUP($D$116,$AD$9:$AN$20,8,FALSE)&amp;""""&amp;"#"&amp;$D$116&amp;"="&amp;""""&amp;INDEX($E$117:$G$127,MATCH("●",INDEX($H$117:$AQ$127,,MATCH($D222,$71:$71,0)-7),0),1)&amp;""""&amp;"#g'"&amp;" ${CONFIG_DIR}db_data_config.txt; export "&amp;$D$116&amp;"="&amp;""""&amp;INDEX($E$117:$G$127,MATCH("●",INDEX($H$117:$AQ$127,,MATCH($D222,$71:$71,0)-7),0),1)&amp;""";")</f>
        <v/>
      </c>
      <c r="BC222" s="5" t="str">
        <f>IF(INDEX($E$117:$G$127,MATCH("●",INDEX($H$117:$AQ$127,,MATCH($D222,$71:$71,0)-7),0),1)=VLOOKUP($D$116,$AD$9:$AN$20,8,FALSE),"","sed -i "&amp;IF($AK$192="MacOS","'' ","")&amp;"'s#"&amp;$D$116&amp;"="""&amp;INDEX($E$117:$G$127,MATCH("●",INDEX($H$117:$AQ$127,,MATCH($D222,$71:$71,0)-7),0),1)&amp;""""&amp;"#"&amp;$D$116&amp;"="&amp;""""&amp;VLOOKUP($D$116,$AD$9:$AN$20,8,FALSE)&amp;""""&amp;"#g'"&amp;"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2" s="5" t="str">
        <f>IF(VLOOKUP($D$134,$AD$9:$AN$20,8,FALSE)=INDEX($E$135:$G$139,MATCH("●",INDEX($H$135:$AQ$139,,MATCH($D222,$71:$71,0)-7),0),1),"","sed -i "&amp;IF($AK$192="MacOS","'' ","")&amp;"'s#"&amp;$D$134&amp;"="""&amp;VLOOKUP($D$134,$AD$9:$AN$20,8,FALSE)&amp;""""&amp;"#"&amp;$D$134&amp;"="&amp;""""&amp;INDEX($E$135:$G$139,MATCH("●",INDEX($H$135:$AQ$139,,MATCH($D222,$71:$71,0)-7),0),1)&amp;""""&amp;"#g'"&amp;" ${CONFIG_DIR}db_data_config.txt; export "&amp;$D$134&amp;"="&amp;""""&amp;INDEX($E$135:$G$139,MATCH("●",INDEX($H$135:$AQ$139,,MATCH($D222,$71:$71,0)-7),0),1)&amp;""";")</f>
        <v/>
      </c>
      <c r="BE222" s="5" t="str">
        <f>IF(INDEX($E$135:$G$139,MATCH("●",INDEX($H$135:$AQ$139,,MATCH($D222,$71:$71,0)-7),0),1)=VLOOKUP($D$134,$AD$9:$AN$20,8,FALSE),"","sed -i "&amp;IF($AK$192="MacOS","'' ","")&amp;"'s#"&amp;$D$134&amp;"="""&amp;INDEX($E$135:$G$139,MATCH("●",INDEX($H$135:$AQ$139,,MATCH($D222,$71:$71,0)-7),0),1)&amp;""""&amp;"#"&amp;$D$134&amp;"="&amp;""""&amp;VLOOKUP($D$134,$AD$9:$AN$20,8,FALSE)&amp;""""&amp;"#g'"&amp;"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2" s="5" t="str">
        <f>IF(VLOOKUP($D$140,$AD$9:$AN$20,8,FALSE)=INDEX($E$141:$G$144,MATCH("●",INDEX($H$141:$AQ$144,,MATCH($D222,$71:$71,0)-7),0),1),"","sed -i "&amp;IF($AK$192="MacOS","'' ","")&amp;"'s#"&amp;$D$140&amp;"="""&amp;VLOOKUP($D$140,$AD$9:$AN$20,8,FALSE)&amp;""""&amp;"#"&amp;$D$140&amp;"="&amp;""""&amp;INDEX($E$141:$G$144,MATCH("●",INDEX($H$141:$AQ$144,,MATCH($D222,$71:$71,0)-7),0),1)&amp;""""&amp;"#g'"&amp;" ${CONFIG_DIR}db_data_config.txt; export "&amp;$D$140&amp;"="&amp;""""&amp;INDEX($E$141:$G$144,MATCH("●",INDEX($H$141:$AQ$144,,MATCH($D222,$71:$71,0)-7),0),1)&amp;""";")</f>
        <v/>
      </c>
      <c r="BG222" s="5" t="str">
        <f>IF(INDEX($E$141:$G$144,MATCH("●",INDEX($H$141:$AQ$144,,MATCH($D222,$71:$71,0)-7),0),1)=VLOOKUP($D$140,$AD$9:$AN$20,8,FALSE),"","sed -i "&amp;IF($AK$192="MacOS","'' ","")&amp;"'s#"&amp;$D$140&amp;"="""&amp;INDEX($E$141:$G$144,MATCH("●",INDEX($H$141:$AQ$144,,MATCH($D222,$71:$71,0)-7),0),1)&amp;""""&amp;"#"&amp;$D$140&amp;"="&amp;""""&amp;VLOOKUP($D$140,$AD$9:$AN$20,8,FALSE)&amp;""""&amp;"#g'"&amp;"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2" s="5" t="str">
        <f>IF(VLOOKUP($D$145,$AD$9:$AN$20,8,FALSE)=INDEX($E$146:$G$148,MATCH("●",INDEX($H$146:$AQ$148,,MATCH($D222,$71:$71,0)-7),0),1),"","sed -i "&amp;IF($AK$192="MacOS","'' ","")&amp;"'s#"&amp;$D$145&amp;"="""&amp;VLOOKUP($D$145,$AD$9:$AN$20,8,FALSE)&amp;""""&amp;"#"&amp;$D$145&amp;"="&amp;""""&amp;INDEX($E$146:$G$148,MATCH("●",INDEX($H$146:$AQ$148,,MATCH($D222,$71:$71,0)-7),0),1)&amp;""""&amp;"#g'"&amp;" ${CONFIG_DIR}db_data_config.txt; export "&amp;$D$145&amp;"="&amp;""""&amp;INDEX($E$146:$G$148,MATCH("●",INDEX($H$146:$AQ$148,,MATCH($D222,$71:$71,0)-7),0),1)&amp;""";")</f>
        <v/>
      </c>
      <c r="BI222" s="5" t="str">
        <f>IF(INDEX($E$146:$G$148,MATCH("●",INDEX($H$146:$AQ$148,,MATCH($D222,$71:$71,0)-7),0),1)=VLOOKUP($D$145,$AD$9:$AN$20,8,FALSE),"","sed -i "&amp;IF($AK$192="MacOS","'' ","")&amp;"'s#"&amp;$D$145&amp;"="""&amp;INDEX($E$146:$G$148,MATCH("●",INDEX($H$146:$AQ$148,,MATCH($D222,$71:$71,0)-7),0),1)&amp;""""&amp;"#"&amp;$D$145&amp;"="&amp;""""&amp;VLOOKUP($D$145,$AD$9:$AN$20,8,FALSE)&amp;""""&amp;"#g'"&amp;"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2" s="5" t="str">
        <f>IF(VLOOKUP($D$149,$AD$9:$AN$20,8,FALSE)=INDEX($E$150:$G$152,MATCH("●",INDEX($H$150:$AQ$152,,MATCH($D222,$71:$71,0)-7),0),1),"","sed -i "&amp;IF($AK$192="MacOS","'' ","")&amp;"'s#"&amp;$D$149&amp;"="""&amp;VLOOKUP($D$149,$AD$9:$AN$20,8,FALSE)&amp;""""&amp;"#"&amp;$D$149&amp;"="&amp;""""&amp;INDEX($E$150:$G$152,MATCH("●",INDEX($H$150:$AQ$152,,MATCH($D222,$71:$71,0)-7),0),1)&amp;""""&amp;"#g'"&amp;" ${CONFIG_DIR}db_data_config.txt; export "&amp;$D$149&amp;"="&amp;""""&amp;INDEX($E$150:$G$152,MATCH("●",INDEX($H$150:$AQ$152,,MATCH($D222,$71:$71,0)-7),0),1)&amp;""";")</f>
        <v/>
      </c>
      <c r="BK222" s="5" t="str">
        <f>IF(INDEX($E$150:$G$152,MATCH("●",INDEX($H$150:$AQ$152,,MATCH($D222,$71:$71,0)-7),0),1)=VLOOKUP($D$149,$AD$9:$AN$20,8,FALSE),"","sed -i "&amp;IF($AK$192="MacOS","'' ","")&amp;"'s#"&amp;$D$149&amp;"="""&amp;INDEX($E$150:$G$152,MATCH("●",INDEX($H$150:$AQ$152,,MATCH($D222,$71:$71,0)-7),0),1)&amp;""""&amp;"#"&amp;$D$149&amp;"="&amp;""""&amp;VLOOKUP($D$149,$AD$9:$AN$20,8,FALSE)&amp;""""&amp;"#g'"&amp;"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2" s="5" t="str">
        <f>IF(VLOOKUP($D$153,$AD$9:$AN$20,8,FALSE)=INDEX($E$154:$G$156,MATCH("●",INDEX($H$154:$AQ$156,,MATCH($D222,$71:$71,0)-7),0),1),"","sed -i "&amp;IF($AK$192="MacOS","'' ","")&amp;"'s#"&amp;$D$153&amp;"="""&amp;VLOOKUP($D$153,$AD$9:$AN$20,8,FALSE)&amp;""""&amp;"#"&amp;$D$153&amp;"="&amp;""""&amp;INDEX($E$154:$G$156,MATCH("●",INDEX($H$154:$AQ$156,,MATCH($D222,$71:$71,0)-7),0),1)&amp;""""&amp;"#g'"&amp;" ${CONFIG_DIR}db_data_config.txt; export "&amp;$D$153&amp;"="&amp;""""&amp;INDEX($E$154:$G$156,MATCH("●",INDEX($H$154:$AQ$156,,MATCH($D222,$71:$71,0)-7),0),1)&amp;""";")</f>
        <v/>
      </c>
      <c r="BM222" s="5" t="str">
        <f>IF(INDEX($E$154:$G$156,MATCH("●",INDEX($H$154:$AQ$156,,MATCH($D222,$71:$71,0)-7),0),1)=VLOOKUP($D$153,$AD$9:$AN$20,8,FALSE),"","sed -i "&amp;IF($AK$192="MacOS","'' ","")&amp;"'s#"&amp;$D$153&amp;"="""&amp;INDEX($E$154:$G$156,MATCH("●",INDEX($H$154:$AQ$156,,MATCH($D222,$71:$71,0)-7),0),1)&amp;""""&amp;"#"&amp;$D$153&amp;"="&amp;""""&amp;VLOOKUP($D$153,$AD$9:$AN$20,8,FALSE)&amp;""""&amp;"#g'"&amp;"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2" s="5" t="str">
        <f>IF(VLOOKUP($D$157,$AD$9:$AN$20,8,FALSE)=INDEX($E$158:$G$161,MATCH("●",INDEX($H$158:$AQ$161,,MATCH($D222,$71:$71,0)-7),0),1),"","sed -i "&amp;IF($AK$192="MacOS","'' ","")&amp;"'s#"&amp;$D$157&amp;"="""&amp;VLOOKUP($D$157,$AD$9:$AN$20,8,FALSE)&amp;""""&amp;"#"&amp;$D$157&amp;"="&amp;""""&amp;INDEX($E$158:$G$161,MATCH("●",INDEX($H$158:$AQ$161,,MATCH($D222,$71:$71,0)-7),0),1)&amp;""""&amp;"#g'"&amp;" ${CONFIG_DIR}db_data_config.txt; export "&amp;$D$157&amp;"="&amp;""""&amp;INDEX($E$158:$G$161,MATCH("●",INDEX($H$158:$AQ$161,,MATCH($D222,$71:$71,0)-7),0),1)&amp;""";")</f>
        <v/>
      </c>
      <c r="BO222" s="5" t="str">
        <f>IF(INDEX($E$158:$G$161,MATCH("●",INDEX($H$158:$AQ$161,,MATCH($D222,$71:$71,0)-7),0),1)=VLOOKUP($D$157,$AD$9:$AN$20,8,FALSE),"","sed -i "&amp;IF($AK$192="MacOS","'' ","")&amp;"'s#"&amp;$D$157&amp;"="""&amp;INDEX($E$158:$G$161,MATCH("●",INDEX($H$158:$AQ$161,,MATCH($D222,$71:$71,0)-7),0),1)&amp;""""&amp;"#"&amp;$D$157&amp;"="&amp;""""&amp;VLOOKUP($D$157,$AD$9:$AN$20,8,FALSE)&amp;""""&amp;"#g'"&amp;"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2" s="5" t="str">
        <f>IF(VLOOKUP($D$162,$AD$9:$AN$20,8,FALSE)=INDEX($E$163:$G$169,MATCH("●",INDEX($H$163:$AQ$169,,MATCH($D222,$71:$71,0)-7),0),1),"","sed -i "&amp;IF($AK$192="MacOS","'' ","")&amp;"'s#"&amp;$D$162&amp;"="""&amp;VLOOKUP($D$162,$AD$9:$AN$20,8,FALSE)&amp;""""&amp;"#"&amp;$D$162&amp;"="&amp;""""&amp;INDEX($E$163:$G$169,MATCH("●",INDEX($H$163:$AQ$169,,MATCH($D222,$71:$71,0)-7),0),1)&amp;""""&amp;"#g'"&amp;" ${CONFIG_DIR}db_data_config.txt; export "&amp;$D$162&amp;"="&amp;""""&amp;INDEX($E$163:$G$169,MATCH("●",INDEX($H$163:$AQ$169,,MATCH($D222,$71:$71,0)-7),0),1)&amp;""";")</f>
        <v/>
      </c>
      <c r="BQ222" s="5" t="str">
        <f>IF(INDEX($E$163:$G$169,MATCH("●",INDEX($H$163:$AQ$169,,MATCH($D222,$71:$71,0)-7),0),1)=VLOOKUP($D$162,$AD$9:$AN$20,8,FALSE),"","sed -i "&amp;IF($AK$192="MacOS","'' ","")&amp;"'s#"&amp;$D$162&amp;"="""&amp;INDEX($E$163:$G$169,MATCH("●",INDEX($H$163:$AQ$169,,MATCH($D222,$71:$71,0)-7),0),1)&amp;""""&amp;"#"&amp;$D$162&amp;"="&amp;""""&amp;VLOOKUP($D$162,$AD$9:$AN$20,8,FALSE)&amp;""""&amp;"#g'"&amp;"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2" s="5" t="s">
        <v>868</v>
      </c>
    </row>
    <row r="223" spans="4:70" ht="18" customHeight="1">
      <c r="D223" s="166">
        <f t="shared" si="3"/>
        <v>64</v>
      </c>
      <c r="E223" s="167"/>
      <c r="F223" s="167"/>
      <c r="G223" s="168"/>
      <c r="H223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868</v>
      </c>
      <c r="T223" s="47" t="str">
        <f ca="1">SUBSTITUTE("clear; "&amp;AV223&amp;AX223&amp;AZ223&amp;BB223&amp;BD223&amp;BF223&amp;BH223&amp;BJ223&amp;BL223&amp;BN223&amp;BP223&amp;"sh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SUBSTITUTE(INDEX($H$171:$AQ$171, , MATCH($D223, $71:$71, 0)-7),"-","")</f>
        <v>異常</v>
      </c>
      <c r="AF223" s="117"/>
      <c r="AG223" s="118"/>
      <c r="AH223" s="171" t="s">
        <v>941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SUBSTITUTE(TEXT(INDEX($H$174:$AQ$174,1,$D223-36),"000000"),"-","")</f>
        <v>220133</v>
      </c>
      <c r="AV223" s="5" t="str">
        <f>IF(VLOOKUP($D$76,$AD$9:$AN$20,8,FALSE)=INDEX($E$77:$G$81,MATCH("●",INDEX($H$77:$AQ$81,,MATCH($D223,$71:$71,0)-7),0),1),"","sed -i "&amp;IF($AK$192="MacOS","'' ","")&amp;"'s#"&amp;$D$76&amp;"="""&amp;VLOOKUP($D$76,$AD$9:$AN$20,8,FALSE)&amp;""""&amp;"#"&amp;$D$76&amp;"="&amp;""""&amp;INDEX($E$77:$G$81,MATCH("●",INDEX($H$77:$AQ$81,,MATCH($D223,$71:$71,0)-7),0),1)&amp;""""&amp;"#g'"&amp;" ${CONFIG_DIR}db_data_config.txt; export "&amp;$D$76&amp;"="&amp;""""&amp;INDEX($E$77:$G$81,MATCH("●",INDEX($H$77:$AQ$81,,MATCH($D223,$71:$71,0)-7),0),1)&amp;""";")</f>
        <v/>
      </c>
      <c r="AW223" s="5" t="str">
        <f>IF(INDEX($E$77:$G$81,MATCH("●",INDEX($H$77:$AQ$81,,MATCH($D223,$71:$71,0)-7),0),1)=VLOOKUP($D$76,$AD$9:$AN$20,8,FALSE),"","sed -i "&amp;IF($AK$192="MacOS","'' ","")&amp;"'s#"&amp;$D$76&amp;"="""&amp;INDEX($E$77:$G$81,MATCH("●",INDEX($H$77:$AQ$81,,MATCH($D223,$71:$71,0)-7),0),1)&amp;""""&amp;"#"&amp;$D$76&amp;"="&amp;""""&amp;VLOOKUP($D$76,$AD$9:$AN$20,8,FALSE)&amp;""""&amp;"#g'"&amp;"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3" s="5" t="str">
        <f>IF(VLOOKUP($D$82,$AD$9:$AN$20,8,FALSE)=INDEX($E$83:$G$94,MATCH("●",INDEX($H$83:$AQ$94,,MATCH($D223,$71:$71,0)-7),0),1),"","sed -i "&amp;IF($AK$192="MacOS","'' ","")&amp;"'s#"&amp;$D$82&amp;"="""&amp;VLOOKUP($D$82,$AD$9:$AN$20,8,FALSE)&amp;""""&amp;"#"&amp;$D$82&amp;"="&amp;""""&amp;INDEX($E$83:$G$94,MATCH("●",INDEX($H$83:$AQ$94,,MATCH($D223,$71:$71,0)-7),0),1)&amp;""""&amp;"#g'"&amp;" ${CONFIG_DIR}db_data_config.txt; export "&amp;$D$82&amp;"="&amp;""""&amp;INDEX($E$83:$G$94,MATCH("●",INDEX($H$83:$AQ$94,,MATCH($D223,$71:$71,0)-7),0),1)&amp;""";")</f>
        <v>sed -i '' 's#COLUMN_DATA_TYPE="string"#COLUMN_DATA_TYPE="int"#g' ${CONFIG_DIR}db_data_config.txt; export COLUMN_DATA_TYPE="int";</v>
      </c>
      <c r="AY223" s="5" t="str">
        <f>IF(INDEX($E$83:$G$94,MATCH("●",INDEX($H$83:$AQ$94,,MATCH($D223,$71:$71,0)-7),0),1)=VLOOKUP($D$82,$AD$9:$AN$20,8,FALSE),"","sed -i "&amp;IF($AK$192="MacOS","'' ","")&amp;"'s#"&amp;$D$82&amp;"="""&amp;INDEX($E$83:$G$94,MATCH("●",INDEX($H$83:$AQ$94,,MATCH($D223,$71:$71,0)-7),0),1)&amp;""""&amp;"#"&amp;$D$82&amp;"="&amp;""""&amp;VLOOKUP($D$82,$AD$9:$AN$20,8,FALSE)&amp;""""&amp;"#g'"&amp;"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3" s="5" t="str">
        <f>IF(VLOOKUP($D$95,$AD$9:$AN$20,8,FALSE)=INDEX($E$96:$G$115,MATCH("●",INDEX($H$96:$AQ$115,,MATCH($D223,$71:$71,0)-7),0),1),"","sed -i "&amp;IF($AK$192="MacOS","'' ","")&amp;"'s#"&amp;$D$95&amp;"="""&amp;VLOOKUP($D$95,$AD$9:$AN$20,8,FALSE)&amp;""""&amp;"#"&amp;$D$95&amp;"="&amp;""""&amp;INDEX($E$96:$G$115,MATCH("●",INDEX($H$96:$AQ$115,,MATCH($D223,$71:$71,0)-7),0),1)&amp;""""&amp;"#g'"&amp;" ${CONFIG_DIR}db_data_config.txt; export "&amp;$D$95&amp;"="&amp;""""&amp;INDEX($E$96:$G$115,MATCH("●",INDEX($H$96:$AQ$115,,MATCH($D223,$71:$71,0)-7),0),1)&amp;""";")</f>
        <v>sed -i '' 's#COLUMN_DATA_LENGTH="7"#COLUMN_DATA_LENGTH="10"#g' ${CONFIG_DIR}db_data_config.txt; export COLUMN_DATA_LENGTH="10";</v>
      </c>
      <c r="BA223" s="5" t="str">
        <f>IF(INDEX($E$96:$G$115,MATCH("●",INDEX($H$96:$AQ$115,,MATCH($D223,$71:$71,0)-7),0),1)=VLOOKUP($D$95,$AD$9:$AN$20,8,FALSE),"","sed -i "&amp;IF($AK$192="MacOS","'' ","")&amp;"'s#"&amp;$D$95&amp;"="""&amp;INDEX($E$96:$G$115,MATCH("●",INDEX($H$96:$AQ$115,,MATCH($D223,$71:$71,0)-7),0),1)&amp;""""&amp;"#"&amp;$D$95&amp;"="&amp;""""&amp;VLOOKUP($D$95,$AD$9:$AN$20,8,FALSE)&amp;""""&amp;"#g'"&amp;"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3" s="5" t="str">
        <f>IF(VLOOKUP($D$116,$AD$9:$AN$20,8,FALSE)=INDEX($E$117:$G$127,MATCH("●",INDEX($H$117:$AQ$127,,MATCH($D223,$71:$71,0)-7),0),1),"","sed -i "&amp;IF($AK$192="MacOS","'' ","")&amp;"'s#"&amp;$D$116&amp;"="""&amp;VLOOKUP($D$116,$AD$9:$AN$20,8,FALSE)&amp;""""&amp;"#"&amp;$D$116&amp;"="&amp;""""&amp;INDEX($E$117:$G$127,MATCH("●",INDEX($H$117:$AQ$127,,MATCH($D223,$71:$71,0)-7),0),1)&amp;""""&amp;"#g'"&amp;" ${CONFIG_DIR}db_data_config.txt; export "&amp;$D$116&amp;"="&amp;""""&amp;INDEX($E$117:$G$127,MATCH("●",INDEX($H$117:$AQ$127,,MATCH($D223,$71:$71,0)-7),0),1)&amp;""";")</f>
        <v/>
      </c>
      <c r="BC223" s="5" t="str">
        <f>IF(INDEX($E$117:$G$127,MATCH("●",INDEX($H$117:$AQ$127,,MATCH($D223,$71:$71,0)-7),0),1)=VLOOKUP($D$116,$AD$9:$AN$20,8,FALSE),"","sed -i "&amp;IF($AK$192="MacOS","'' ","")&amp;"'s#"&amp;$D$116&amp;"="""&amp;INDEX($E$117:$G$127,MATCH("●",INDEX($H$117:$AQ$127,,MATCH($D223,$71:$71,0)-7),0),1)&amp;""""&amp;"#"&amp;$D$116&amp;"="&amp;""""&amp;VLOOKUP($D$116,$AD$9:$AN$20,8,FALSE)&amp;""""&amp;"#g'"&amp;"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3" s="5" t="str">
        <f>IF(VLOOKUP($D$134,$AD$9:$AN$20,8,FALSE)=INDEX($E$135:$G$139,MATCH("●",INDEX($H$135:$AQ$139,,MATCH($D223,$71:$71,0)-7),0),1),"","sed -i "&amp;IF($AK$192="MacOS","'' ","")&amp;"'s#"&amp;$D$134&amp;"="""&amp;VLOOKUP($D$134,$AD$9:$AN$20,8,FALSE)&amp;""""&amp;"#"&amp;$D$134&amp;"="&amp;""""&amp;INDEX($E$135:$G$139,MATCH("●",INDEX($H$135:$AQ$139,,MATCH($D223,$71:$71,0)-7),0),1)&amp;""""&amp;"#g'"&amp;" ${CONFIG_DIR}db_data_config.txt; export "&amp;$D$134&amp;"="&amp;""""&amp;INDEX($E$135:$G$139,MATCH("●",INDEX($H$135:$AQ$139,,MATCH($D223,$71:$71,0)-7),0),1)&amp;""";")</f>
        <v/>
      </c>
      <c r="BE223" s="5" t="str">
        <f>IF(INDEX($E$135:$G$139,MATCH("●",INDEX($H$135:$AQ$139,,MATCH($D223,$71:$71,0)-7),0),1)=VLOOKUP($D$134,$AD$9:$AN$20,8,FALSE),"","sed -i "&amp;IF($AK$192="MacOS","'' ","")&amp;"'s#"&amp;$D$134&amp;"="""&amp;INDEX($E$135:$G$139,MATCH("●",INDEX($H$135:$AQ$139,,MATCH($D223,$71:$71,0)-7),0),1)&amp;""""&amp;"#"&amp;$D$134&amp;"="&amp;""""&amp;VLOOKUP($D$134,$AD$9:$AN$20,8,FALSE)&amp;""""&amp;"#g'"&amp;"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3" s="5" t="str">
        <f>IF(VLOOKUP($D$140,$AD$9:$AN$20,8,FALSE)=INDEX($E$141:$G$144,MATCH("●",INDEX($H$141:$AQ$144,,MATCH($D223,$71:$71,0)-7),0),1),"","sed -i "&amp;IF($AK$192="MacOS","'' ","")&amp;"'s#"&amp;$D$140&amp;"="""&amp;VLOOKUP($D$140,$AD$9:$AN$20,8,FALSE)&amp;""""&amp;"#"&amp;$D$140&amp;"="&amp;""""&amp;INDEX($E$141:$G$144,MATCH("●",INDEX($H$141:$AQ$144,,MATCH($D223,$71:$71,0)-7),0),1)&amp;""""&amp;"#g'"&amp;" ${CONFIG_DIR}db_data_config.txt; export "&amp;$D$140&amp;"="&amp;""""&amp;INDEX($E$141:$G$144,MATCH("●",INDEX($H$141:$AQ$144,,MATCH($D223,$71:$71,0)-7),0),1)&amp;""";")</f>
        <v/>
      </c>
      <c r="BG223" s="5" t="str">
        <f>IF(INDEX($E$141:$G$144,MATCH("●",INDEX($H$141:$AQ$144,,MATCH($D223,$71:$71,0)-7),0),1)=VLOOKUP($D$140,$AD$9:$AN$20,8,FALSE),"","sed -i "&amp;IF($AK$192="MacOS","'' ","")&amp;"'s#"&amp;$D$140&amp;"="""&amp;INDEX($E$141:$G$144,MATCH("●",INDEX($H$141:$AQ$144,,MATCH($D223,$71:$71,0)-7),0),1)&amp;""""&amp;"#"&amp;$D$140&amp;"="&amp;""""&amp;VLOOKUP($D$140,$AD$9:$AN$20,8,FALSE)&amp;""""&amp;"#g'"&amp;"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3" s="5" t="str">
        <f>IF(VLOOKUP($D$145,$AD$9:$AN$20,8,FALSE)=INDEX($E$146:$G$148,MATCH("●",INDEX($H$146:$AQ$148,,MATCH($D223,$71:$71,0)-7),0),1),"","sed -i "&amp;IF($AK$192="MacOS","'' ","")&amp;"'s#"&amp;$D$145&amp;"="""&amp;VLOOKUP($D$145,$AD$9:$AN$20,8,FALSE)&amp;""""&amp;"#"&amp;$D$145&amp;"="&amp;""""&amp;INDEX($E$146:$G$148,MATCH("●",INDEX($H$146:$AQ$148,,MATCH($D223,$71:$71,0)-7),0),1)&amp;""""&amp;"#g'"&amp;" ${CONFIG_DIR}db_data_config.txt; export "&amp;$D$145&amp;"="&amp;""""&amp;INDEX($E$146:$G$148,MATCH("●",INDEX($H$146:$AQ$148,,MATCH($D223,$71:$71,0)-7),0),1)&amp;""";")</f>
        <v/>
      </c>
      <c r="BI223" s="5" t="str">
        <f>IF(INDEX($E$146:$G$148,MATCH("●",INDEX($H$146:$AQ$148,,MATCH($D223,$71:$71,0)-7),0),1)=VLOOKUP($D$145,$AD$9:$AN$20,8,FALSE),"","sed -i "&amp;IF($AK$192="MacOS","'' ","")&amp;"'s#"&amp;$D$145&amp;"="""&amp;INDEX($E$146:$G$148,MATCH("●",INDEX($H$146:$AQ$148,,MATCH($D223,$71:$71,0)-7),0),1)&amp;""""&amp;"#"&amp;$D$145&amp;"="&amp;""""&amp;VLOOKUP($D$145,$AD$9:$AN$20,8,FALSE)&amp;""""&amp;"#g'"&amp;"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3" s="5" t="str">
        <f>IF(VLOOKUP($D$149,$AD$9:$AN$20,8,FALSE)=INDEX($E$150:$G$152,MATCH("●",INDEX($H$150:$AQ$152,,MATCH($D223,$71:$71,0)-7),0),1),"","sed -i "&amp;IF($AK$192="MacOS","'' ","")&amp;"'s#"&amp;$D$149&amp;"="""&amp;VLOOKUP($D$149,$AD$9:$AN$20,8,FALSE)&amp;""""&amp;"#"&amp;$D$149&amp;"="&amp;""""&amp;INDEX($E$150:$G$152,MATCH("●",INDEX($H$150:$AQ$152,,MATCH($D223,$71:$71,0)-7),0),1)&amp;""""&amp;"#g'"&amp;" ${CONFIG_DIR}db_data_config.txt; export "&amp;$D$149&amp;"="&amp;""""&amp;INDEX($E$150:$G$152,MATCH("●",INDEX($H$150:$AQ$152,,MATCH($D223,$71:$71,0)-7),0),1)&amp;""";")</f>
        <v/>
      </c>
      <c r="BK223" s="5" t="str">
        <f>IF(INDEX($E$150:$G$152,MATCH("●",INDEX($H$150:$AQ$152,,MATCH($D223,$71:$71,0)-7),0),1)=VLOOKUP($D$149,$AD$9:$AN$20,8,FALSE),"","sed -i "&amp;IF($AK$192="MacOS","'' ","")&amp;"'s#"&amp;$D$149&amp;"="""&amp;INDEX($E$150:$G$152,MATCH("●",INDEX($H$150:$AQ$152,,MATCH($D223,$71:$71,0)-7),0),1)&amp;""""&amp;"#"&amp;$D$149&amp;"="&amp;""""&amp;VLOOKUP($D$149,$AD$9:$AN$20,8,FALSE)&amp;""""&amp;"#g'"&amp;"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3" s="5" t="str">
        <f>IF(VLOOKUP($D$153,$AD$9:$AN$20,8,FALSE)=INDEX($E$154:$G$156,MATCH("●",INDEX($H$154:$AQ$156,,MATCH($D223,$71:$71,0)-7),0),1),"","sed -i "&amp;IF($AK$192="MacOS","'' ","")&amp;"'s#"&amp;$D$153&amp;"="""&amp;VLOOKUP($D$153,$AD$9:$AN$20,8,FALSE)&amp;""""&amp;"#"&amp;$D$153&amp;"="&amp;""""&amp;INDEX($E$154:$G$156,MATCH("●",INDEX($H$154:$AQ$156,,MATCH($D223,$71:$71,0)-7),0),1)&amp;""""&amp;"#g'"&amp;" ${CONFIG_DIR}db_data_config.txt; export "&amp;$D$153&amp;"="&amp;""""&amp;INDEX($E$154:$G$156,MATCH("●",INDEX($H$154:$AQ$156,,MATCH($D223,$71:$71,0)-7),0),1)&amp;""";")</f>
        <v/>
      </c>
      <c r="BM223" s="5" t="str">
        <f>IF(INDEX($E$154:$G$156,MATCH("●",INDEX($H$154:$AQ$156,,MATCH($D223,$71:$71,0)-7),0),1)=VLOOKUP($D$153,$AD$9:$AN$20,8,FALSE),"","sed -i "&amp;IF($AK$192="MacOS","'' ","")&amp;"'s#"&amp;$D$153&amp;"="""&amp;INDEX($E$154:$G$156,MATCH("●",INDEX($H$154:$AQ$156,,MATCH($D223,$71:$71,0)-7),0),1)&amp;""""&amp;"#"&amp;$D$153&amp;"="&amp;""""&amp;VLOOKUP($D$153,$AD$9:$AN$20,8,FALSE)&amp;""""&amp;"#g'"&amp;"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3" s="5" t="str">
        <f>IF(VLOOKUP($D$157,$AD$9:$AN$20,8,FALSE)=INDEX($E$158:$G$161,MATCH("●",INDEX($H$158:$AQ$161,,MATCH($D223,$71:$71,0)-7),0),1),"","sed -i "&amp;IF($AK$192="MacOS","'' ","")&amp;"'s#"&amp;$D$157&amp;"="""&amp;VLOOKUP($D$157,$AD$9:$AN$20,8,FALSE)&amp;""""&amp;"#"&amp;$D$157&amp;"="&amp;""""&amp;INDEX($E$158:$G$161,MATCH("●",INDEX($H$158:$AQ$161,,MATCH($D223,$71:$71,0)-7),0),1)&amp;""""&amp;"#g'"&amp;" ${CONFIG_DIR}db_data_config.txt; export "&amp;$D$157&amp;"="&amp;""""&amp;INDEX($E$158:$G$161,MATCH("●",INDEX($H$158:$AQ$161,,MATCH($D223,$71:$71,0)-7),0),1)&amp;""";")</f>
        <v/>
      </c>
      <c r="BO223" s="5" t="str">
        <f>IF(INDEX($E$158:$G$161,MATCH("●",INDEX($H$158:$AQ$161,,MATCH($D223,$71:$71,0)-7),0),1)=VLOOKUP($D$157,$AD$9:$AN$20,8,FALSE),"","sed -i "&amp;IF($AK$192="MacOS","'' ","")&amp;"'s#"&amp;$D$157&amp;"="""&amp;INDEX($E$158:$G$161,MATCH("●",INDEX($H$158:$AQ$161,,MATCH($D223,$71:$71,0)-7),0),1)&amp;""""&amp;"#"&amp;$D$157&amp;"="&amp;""""&amp;VLOOKUP($D$157,$AD$9:$AN$20,8,FALSE)&amp;""""&amp;"#g'"&amp;"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3" s="5" t="str">
        <f>IF(VLOOKUP($D$162,$AD$9:$AN$20,8,FALSE)=INDEX($E$163:$G$169,MATCH("●",INDEX($H$163:$AQ$169,,MATCH($D223,$71:$71,0)-7),0),1),"","sed -i "&amp;IF($AK$192="MacOS","'' ","")&amp;"'s#"&amp;$D$162&amp;"="""&amp;VLOOKUP($D$162,$AD$9:$AN$20,8,FALSE)&amp;""""&amp;"#"&amp;$D$162&amp;"="&amp;""""&amp;INDEX($E$163:$G$169,MATCH("●",INDEX($H$163:$AQ$169,,MATCH($D223,$71:$71,0)-7),0),1)&amp;""""&amp;"#g'"&amp;" ${CONFIG_DIR}db_data_config.txt; export "&amp;$D$162&amp;"="&amp;""""&amp;INDEX($E$163:$G$169,MATCH("●",INDEX($H$163:$AQ$169,,MATCH($D223,$71:$71,0)-7),0),1)&amp;""";")</f>
        <v/>
      </c>
      <c r="BQ223" s="5" t="str">
        <f>IF(INDEX($E$163:$G$169,MATCH("●",INDEX($H$163:$AQ$169,,MATCH($D223,$71:$71,0)-7),0),1)=VLOOKUP($D$162,$AD$9:$AN$20,8,FALSE),"","sed -i "&amp;IF($AK$192="MacOS","'' ","")&amp;"'s#"&amp;$D$162&amp;"="""&amp;INDEX($E$163:$G$169,MATCH("●",INDEX($H$163:$AQ$169,,MATCH($D223,$71:$71,0)-7),0),1)&amp;""""&amp;"#"&amp;$D$162&amp;"="&amp;""""&amp;VLOOKUP($D$162,$AD$9:$AN$20,8,FALSE)&amp;""""&amp;"#g'"&amp;"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3" s="5" t="s">
        <v>868</v>
      </c>
    </row>
    <row r="224" spans="4:70" ht="18" customHeight="1">
      <c r="D224" s="166">
        <f t="shared" si="3"/>
        <v>65</v>
      </c>
      <c r="E224" s="167"/>
      <c r="F224" s="167"/>
      <c r="G224" s="168"/>
      <c r="H224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868</v>
      </c>
      <c r="T224" s="47" t="str">
        <f ca="1">SUBSTITUTE("clear; "&amp;AV224&amp;AX224&amp;AZ224&amp;BB224&amp;BD224&amp;BF224&amp;BH224&amp;BJ224&amp;BL224&amp;BN224&amp;BP224&amp;"sh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SUBSTITUTE(INDEX($H$171:$AQ$171, , MATCH($D224, $71:$71, 0)-7),"-","")</f>
        <v>異常</v>
      </c>
      <c r="AF224" s="117"/>
      <c r="AG224" s="118"/>
      <c r="AH224" s="171" t="s">
        <v>950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SUBSTITUTE(TEXT(INDEX($H$174:$AQ$174,1,$D224-36),"000000"),"-","")</f>
        <v>220135</v>
      </c>
      <c r="AV224" s="5" t="str">
        <f>IF(VLOOKUP($D$76,$AD$9:$AN$20,8,FALSE)=INDEX($E$77:$G$81,MATCH("●",INDEX($H$77:$AQ$81,,MATCH($D224,$71:$71,0)-7),0),1),"","sed -i "&amp;IF($AK$192="MacOS","'' ","")&amp;"'s#"&amp;$D$76&amp;"="""&amp;VLOOKUP($D$76,$AD$9:$AN$20,8,FALSE)&amp;""""&amp;"#"&amp;$D$76&amp;"="&amp;""""&amp;INDEX($E$77:$G$81,MATCH("●",INDEX($H$77:$AQ$81,,MATCH($D224,$71:$71,0)-7),0),1)&amp;""""&amp;"#g'"&amp;" ${CONFIG_DIR}db_data_config.txt; export "&amp;$D$76&amp;"="&amp;""""&amp;INDEX($E$77:$G$81,MATCH("●",INDEX($H$77:$AQ$81,,MATCH($D224,$71:$71,0)-7),0),1)&amp;""";")</f>
        <v/>
      </c>
      <c r="AW224" s="5" t="str">
        <f>IF(INDEX($E$77:$G$81,MATCH("●",INDEX($H$77:$AQ$81,,MATCH($D224,$71:$71,0)-7),0),1)=VLOOKUP($D$76,$AD$9:$AN$20,8,FALSE),"","sed -i "&amp;IF($AK$192="MacOS","'' ","")&amp;"'s#"&amp;$D$76&amp;"="""&amp;INDEX($E$77:$G$81,MATCH("●",INDEX($H$77:$AQ$81,,MATCH($D224,$71:$71,0)-7),0),1)&amp;""""&amp;"#"&amp;$D$76&amp;"="&amp;""""&amp;VLOOKUP($D$76,$AD$9:$AN$20,8,FALSE)&amp;""""&amp;"#g'"&amp;"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4" s="5" t="str">
        <f>IF(VLOOKUP($D$82,$AD$9:$AN$20,8,FALSE)=INDEX($E$83:$G$94,MATCH("●",INDEX($H$83:$AQ$94,,MATCH($D224,$71:$71,0)-7),0),1),"","sed -i "&amp;IF($AK$192="MacOS","'' ","")&amp;"'s#"&amp;$D$82&amp;"="""&amp;VLOOKUP($D$82,$AD$9:$AN$20,8,FALSE)&amp;""""&amp;"#"&amp;$D$82&amp;"="&amp;""""&amp;INDEX($E$83:$G$94,MATCH("●",INDEX($H$83:$AQ$94,,MATCH($D224,$71:$71,0)-7),0),1)&amp;""""&amp;"#g'"&amp;" ${CONFIG_DIR}db_data_config.txt; export "&amp;$D$82&amp;"="&amp;""""&amp;INDEX($E$83:$G$94,MATCH("●",INDEX($H$83:$AQ$94,,MATCH($D224,$71:$71,0)-7),0),1)&amp;""";")</f>
        <v>sed -i '' 's#COLUMN_DATA_TYPE="string"#COLUMN_DATA_TYPE="int"#g' ${CONFIG_DIR}db_data_config.txt; export COLUMN_DATA_TYPE="int";</v>
      </c>
      <c r="AY224" s="5" t="str">
        <f>IF(INDEX($E$83:$G$94,MATCH("●",INDEX($H$83:$AQ$94,,MATCH($D224,$71:$71,0)-7),0),1)=VLOOKUP($D$82,$AD$9:$AN$20,8,FALSE),"","sed -i "&amp;IF($AK$192="MacOS","'' ","")&amp;"'s#"&amp;$D$82&amp;"="""&amp;INDEX($E$83:$G$94,MATCH("●",INDEX($H$83:$AQ$94,,MATCH($D224,$71:$71,0)-7),0),1)&amp;""""&amp;"#"&amp;$D$82&amp;"="&amp;""""&amp;VLOOKUP($D$82,$AD$9:$AN$20,8,FALSE)&amp;""""&amp;"#g'"&amp;"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4" s="5" t="str">
        <f>IF(VLOOKUP($D$95,$AD$9:$AN$20,8,FALSE)=INDEX($E$96:$G$115,MATCH("●",INDEX($H$96:$AQ$115,,MATCH($D224,$71:$71,0)-7),0),1),"","sed -i "&amp;IF($AK$192="MacOS","'' ","")&amp;"'s#"&amp;$D$95&amp;"="""&amp;VLOOKUP($D$95,$AD$9:$AN$20,8,FALSE)&amp;""""&amp;"#"&amp;$D$95&amp;"="&amp;""""&amp;INDEX($E$96:$G$115,MATCH("●",INDEX($H$96:$AQ$115,,MATCH($D224,$71:$71,0)-7),0),1)&amp;""""&amp;"#g'"&amp;" ${CONFIG_DIR}db_data_config.txt; export "&amp;$D$95&amp;"="&amp;""""&amp;INDEX($E$96:$G$115,MATCH("●",INDEX($H$96:$AQ$115,,MATCH($D224,$71:$71,0)-7),0),1)&amp;""";")</f>
        <v>sed -i '' 's#COLUMN_DATA_LENGTH="7"#COLUMN_DATA_LENGTH="10"#g' ${CONFIG_DIR}db_data_config.txt; export COLUMN_DATA_LENGTH="10";</v>
      </c>
      <c r="BA224" s="5" t="str">
        <f>IF(INDEX($E$96:$G$115,MATCH("●",INDEX($H$96:$AQ$115,,MATCH($D224,$71:$71,0)-7),0),1)=VLOOKUP($D$95,$AD$9:$AN$20,8,FALSE),"","sed -i "&amp;IF($AK$192="MacOS","'' ","")&amp;"'s#"&amp;$D$95&amp;"="""&amp;INDEX($E$96:$G$115,MATCH("●",INDEX($H$96:$AQ$115,,MATCH($D224,$71:$71,0)-7),0),1)&amp;""""&amp;"#"&amp;$D$95&amp;"="&amp;""""&amp;VLOOKUP($D$95,$AD$9:$AN$20,8,FALSE)&amp;""""&amp;"#g'"&amp;"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4" s="5" t="str">
        <f>IF(VLOOKUP($D$116,$AD$9:$AN$20,8,FALSE)=INDEX($E$117:$G$127,MATCH("●",INDEX($H$117:$AQ$127,,MATCH($D224,$71:$71,0)-7),0),1),"","sed -i "&amp;IF($AK$192="MacOS","'' ","")&amp;"'s#"&amp;$D$116&amp;"="""&amp;VLOOKUP($D$116,$AD$9:$AN$20,8,FALSE)&amp;""""&amp;"#"&amp;$D$116&amp;"="&amp;""""&amp;INDEX($E$117:$G$127,MATCH("●",INDEX($H$117:$AQ$127,,MATCH($D224,$71:$71,0)-7),0),1)&amp;""""&amp;"#g'"&amp;" ${CONFIG_DIR}db_data_config.txt; export "&amp;$D$116&amp;"="&amp;""""&amp;INDEX($E$117:$G$127,MATCH("●",INDEX($H$117:$AQ$127,,MATCH($D224,$71:$71,0)-7),0),1)&amp;""";")</f>
        <v/>
      </c>
      <c r="BC224" s="5" t="str">
        <f>IF(INDEX($E$117:$G$127,MATCH("●",INDEX($H$117:$AQ$127,,MATCH($D224,$71:$71,0)-7),0),1)=VLOOKUP($D$116,$AD$9:$AN$20,8,FALSE),"","sed -i "&amp;IF($AK$192="MacOS","'' ","")&amp;"'s#"&amp;$D$116&amp;"="""&amp;INDEX($E$117:$G$127,MATCH("●",INDEX($H$117:$AQ$127,,MATCH($D224,$71:$71,0)-7),0),1)&amp;""""&amp;"#"&amp;$D$116&amp;"="&amp;""""&amp;VLOOKUP($D$116,$AD$9:$AN$20,8,FALSE)&amp;""""&amp;"#g'"&amp;"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4" s="5" t="str">
        <f>IF(VLOOKUP($D$134,$AD$9:$AN$20,8,FALSE)=INDEX($E$135:$G$139,MATCH("●",INDEX($H$135:$AQ$139,,MATCH($D224,$71:$71,0)-7),0),1),"","sed -i "&amp;IF($AK$192="MacOS","'' ","")&amp;"'s#"&amp;$D$134&amp;"="""&amp;VLOOKUP($D$134,$AD$9:$AN$20,8,FALSE)&amp;""""&amp;"#"&amp;$D$134&amp;"="&amp;""""&amp;INDEX($E$135:$G$139,MATCH("●",INDEX($H$135:$AQ$139,,MATCH($D224,$71:$71,0)-7),0),1)&amp;""""&amp;"#g'"&amp;" ${CONFIG_DIR}db_data_config.txt; export "&amp;$D$134&amp;"="&amp;""""&amp;INDEX($E$135:$G$139,MATCH("●",INDEX($H$135:$AQ$139,,MATCH($D224,$71:$71,0)-7),0),1)&amp;""";")</f>
        <v/>
      </c>
      <c r="BE224" s="5" t="str">
        <f>IF(INDEX($E$135:$G$139,MATCH("●",INDEX($H$135:$AQ$139,,MATCH($D224,$71:$71,0)-7),0),1)=VLOOKUP($D$134,$AD$9:$AN$20,8,FALSE),"","sed -i "&amp;IF($AK$192="MacOS","'' ","")&amp;"'s#"&amp;$D$134&amp;"="""&amp;INDEX($E$135:$G$139,MATCH("●",INDEX($H$135:$AQ$139,,MATCH($D224,$71:$71,0)-7),0),1)&amp;""""&amp;"#"&amp;$D$134&amp;"="&amp;""""&amp;VLOOKUP($D$134,$AD$9:$AN$20,8,FALSE)&amp;""""&amp;"#g'"&amp;"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4" s="5" t="str">
        <f>IF(VLOOKUP($D$140,$AD$9:$AN$20,8,FALSE)=INDEX($E$141:$G$144,MATCH("●",INDEX($H$141:$AQ$144,,MATCH($D224,$71:$71,0)-7),0),1),"","sed -i "&amp;IF($AK$192="MacOS","'' ","")&amp;"'s#"&amp;$D$140&amp;"="""&amp;VLOOKUP($D$140,$AD$9:$AN$20,8,FALSE)&amp;""""&amp;"#"&amp;$D$140&amp;"="&amp;""""&amp;INDEX($E$141:$G$144,MATCH("●",INDEX($H$141:$AQ$144,,MATCH($D224,$71:$71,0)-7),0),1)&amp;""""&amp;"#g'"&amp;" ${CONFIG_DIR}db_data_config.txt; export "&amp;$D$140&amp;"="&amp;""""&amp;INDEX($E$141:$G$144,MATCH("●",INDEX($H$141:$AQ$144,,MATCH($D224,$71:$71,0)-7),0),1)&amp;""";")</f>
        <v/>
      </c>
      <c r="BG224" s="5" t="str">
        <f>IF(INDEX($E$141:$G$144,MATCH("●",INDEX($H$141:$AQ$144,,MATCH($D224,$71:$71,0)-7),0),1)=VLOOKUP($D$140,$AD$9:$AN$20,8,FALSE),"","sed -i "&amp;IF($AK$192="MacOS","'' ","")&amp;"'s#"&amp;$D$140&amp;"="""&amp;INDEX($E$141:$G$144,MATCH("●",INDEX($H$141:$AQ$144,,MATCH($D224,$71:$71,0)-7),0),1)&amp;""""&amp;"#"&amp;$D$140&amp;"="&amp;""""&amp;VLOOKUP($D$140,$AD$9:$AN$20,8,FALSE)&amp;""""&amp;"#g'"&amp;"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4" s="5" t="str">
        <f>IF(VLOOKUP($D$145,$AD$9:$AN$20,8,FALSE)=INDEX($E$146:$G$148,MATCH("●",INDEX($H$146:$AQ$148,,MATCH($D224,$71:$71,0)-7),0),1),"","sed -i "&amp;IF($AK$192="MacOS","'' ","")&amp;"'s#"&amp;$D$145&amp;"="""&amp;VLOOKUP($D$145,$AD$9:$AN$20,8,FALSE)&amp;""""&amp;"#"&amp;$D$145&amp;"="&amp;""""&amp;INDEX($E$146:$G$148,MATCH("●",INDEX($H$146:$AQ$148,,MATCH($D224,$71:$71,0)-7),0),1)&amp;""""&amp;"#g'"&amp;" ${CONFIG_DIR}db_data_config.txt; export "&amp;$D$145&amp;"="&amp;""""&amp;INDEX($E$146:$G$148,MATCH("●",INDEX($H$146:$AQ$148,,MATCH($D224,$71:$71,0)-7),0),1)&amp;""";")</f>
        <v/>
      </c>
      <c r="BI224" s="5" t="str">
        <f>IF(INDEX($E$146:$G$148,MATCH("●",INDEX($H$146:$AQ$148,,MATCH($D224,$71:$71,0)-7),0),1)=VLOOKUP($D$145,$AD$9:$AN$20,8,FALSE),"","sed -i "&amp;IF($AK$192="MacOS","'' ","")&amp;"'s#"&amp;$D$145&amp;"="""&amp;INDEX($E$146:$G$148,MATCH("●",INDEX($H$146:$AQ$148,,MATCH($D224,$71:$71,0)-7),0),1)&amp;""""&amp;"#"&amp;$D$145&amp;"="&amp;""""&amp;VLOOKUP($D$145,$AD$9:$AN$20,8,FALSE)&amp;""""&amp;"#g'"&amp;"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4" s="5" t="str">
        <f>IF(VLOOKUP($D$149,$AD$9:$AN$20,8,FALSE)=INDEX($E$150:$G$152,MATCH("●",INDEX($H$150:$AQ$152,,MATCH($D224,$71:$71,0)-7),0),1),"","sed -i "&amp;IF($AK$192="MacOS","'' ","")&amp;"'s#"&amp;$D$149&amp;"="""&amp;VLOOKUP($D$149,$AD$9:$AN$20,8,FALSE)&amp;""""&amp;"#"&amp;$D$149&amp;"="&amp;""""&amp;INDEX($E$150:$G$152,MATCH("●",INDEX($H$150:$AQ$152,,MATCH($D224,$71:$71,0)-7),0),1)&amp;""""&amp;"#g'"&amp;" ${CONFIG_DIR}db_data_config.txt; export "&amp;$D$149&amp;"="&amp;""""&amp;INDEX($E$150:$G$152,MATCH("●",INDEX($H$150:$AQ$152,,MATCH($D224,$71:$71,0)-7),0),1)&amp;""";")</f>
        <v/>
      </c>
      <c r="BK224" s="5" t="str">
        <f>IF(INDEX($E$150:$G$152,MATCH("●",INDEX($H$150:$AQ$152,,MATCH($D224,$71:$71,0)-7),0),1)=VLOOKUP($D$149,$AD$9:$AN$20,8,FALSE),"","sed -i "&amp;IF($AK$192="MacOS","'' ","")&amp;"'s#"&amp;$D$149&amp;"="""&amp;INDEX($E$150:$G$152,MATCH("●",INDEX($H$150:$AQ$152,,MATCH($D224,$71:$71,0)-7),0),1)&amp;""""&amp;"#"&amp;$D$149&amp;"="&amp;""""&amp;VLOOKUP($D$149,$AD$9:$AN$20,8,FALSE)&amp;""""&amp;"#g'"&amp;"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4" s="5" t="str">
        <f>IF(VLOOKUP($D$153,$AD$9:$AN$20,8,FALSE)=INDEX($E$154:$G$156,MATCH("●",INDEX($H$154:$AQ$156,,MATCH($D224,$71:$71,0)-7),0),1),"","sed -i "&amp;IF($AK$192="MacOS","'' ","")&amp;"'s#"&amp;$D$153&amp;"="""&amp;VLOOKUP($D$153,$AD$9:$AN$20,8,FALSE)&amp;""""&amp;"#"&amp;$D$153&amp;"="&amp;""""&amp;INDEX($E$154:$G$156,MATCH("●",INDEX($H$154:$AQ$156,,MATCH($D224,$71:$71,0)-7),0),1)&amp;""""&amp;"#g'"&amp;" ${CONFIG_DIR}db_data_config.txt; export "&amp;$D$153&amp;"="&amp;""""&amp;INDEX($E$154:$G$156,MATCH("●",INDEX($H$154:$AQ$156,,MATCH($D224,$71:$71,0)-7),0),1)&amp;""";")</f>
        <v/>
      </c>
      <c r="BM224" s="5" t="str">
        <f>IF(INDEX($E$154:$G$156,MATCH("●",INDEX($H$154:$AQ$156,,MATCH($D224,$71:$71,0)-7),0),1)=VLOOKUP($D$153,$AD$9:$AN$20,8,FALSE),"","sed -i "&amp;IF($AK$192="MacOS","'' ","")&amp;"'s#"&amp;$D$153&amp;"="""&amp;INDEX($E$154:$G$156,MATCH("●",INDEX($H$154:$AQ$156,,MATCH($D224,$71:$71,0)-7),0),1)&amp;""""&amp;"#"&amp;$D$153&amp;"="&amp;""""&amp;VLOOKUP($D$153,$AD$9:$AN$20,8,FALSE)&amp;""""&amp;"#g'"&amp;"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4" s="5" t="str">
        <f>IF(VLOOKUP($D$157,$AD$9:$AN$20,8,FALSE)=INDEX($E$158:$G$161,MATCH("●",INDEX($H$158:$AQ$161,,MATCH($D224,$71:$71,0)-7),0),1),"","sed -i "&amp;IF($AK$192="MacOS","'' ","")&amp;"'s#"&amp;$D$157&amp;"="""&amp;VLOOKUP($D$157,$AD$9:$AN$20,8,FALSE)&amp;""""&amp;"#"&amp;$D$157&amp;"="&amp;""""&amp;INDEX($E$158:$G$161,MATCH("●",INDEX($H$158:$AQ$161,,MATCH($D224,$71:$71,0)-7),0),1)&amp;""""&amp;"#g'"&amp;" ${CONFIG_DIR}db_data_config.txt; export "&amp;$D$157&amp;"="&amp;""""&amp;INDEX($E$158:$G$161,MATCH("●",INDEX($H$158:$AQ$161,,MATCH($D224,$71:$71,0)-7),0),1)&amp;""";")</f>
        <v/>
      </c>
      <c r="BO224" s="5" t="str">
        <f>IF(INDEX($E$158:$G$161,MATCH("●",INDEX($H$158:$AQ$161,,MATCH($D224,$71:$71,0)-7),0),1)=VLOOKUP($D$157,$AD$9:$AN$20,8,FALSE),"","sed -i "&amp;IF($AK$192="MacOS","'' ","")&amp;"'s#"&amp;$D$157&amp;"="""&amp;INDEX($E$158:$G$161,MATCH("●",INDEX($H$158:$AQ$161,,MATCH($D224,$71:$71,0)-7),0),1)&amp;""""&amp;"#"&amp;$D$157&amp;"="&amp;""""&amp;VLOOKUP($D$157,$AD$9:$AN$20,8,FALSE)&amp;""""&amp;"#g'"&amp;"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4" s="5" t="str">
        <f>IF(VLOOKUP($D$162,$AD$9:$AN$20,8,FALSE)=INDEX($E$163:$G$169,MATCH("●",INDEX($H$163:$AQ$169,,MATCH($D224,$71:$71,0)-7),0),1),"","sed -i "&amp;IF($AK$192="MacOS","'' ","")&amp;"'s#"&amp;$D$162&amp;"="""&amp;VLOOKUP($D$162,$AD$9:$AN$20,8,FALSE)&amp;""""&amp;"#"&amp;$D$162&amp;"="&amp;""""&amp;INDEX($E$163:$G$169,MATCH("●",INDEX($H$163:$AQ$169,,MATCH($D224,$71:$71,0)-7),0),1)&amp;""""&amp;"#g'"&amp;" ${CONFIG_DIR}db_data_config.txt; export "&amp;$D$162&amp;"="&amp;""""&amp;INDEX($E$163:$G$169,MATCH("●",INDEX($H$163:$AQ$169,,MATCH($D224,$71:$71,0)-7),0),1)&amp;""";")</f>
        <v/>
      </c>
      <c r="BQ224" s="5" t="str">
        <f>IF(INDEX($E$163:$G$169,MATCH("●",INDEX($H$163:$AQ$169,,MATCH($D224,$71:$71,0)-7),0),1)=VLOOKUP($D$162,$AD$9:$AN$20,8,FALSE),"","sed -i "&amp;IF($AK$192="MacOS","'' ","")&amp;"'s#"&amp;$D$162&amp;"="""&amp;INDEX($E$163:$G$169,MATCH("●",INDEX($H$163:$AQ$169,,MATCH($D224,$71:$71,0)-7),0),1)&amp;""""&amp;"#"&amp;$D$162&amp;"="&amp;""""&amp;VLOOKUP($D$162,$AD$9:$AN$20,8,FALSE)&amp;""""&amp;"#g'"&amp;"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4" s="5" t="s">
        <v>868</v>
      </c>
    </row>
    <row r="225" spans="4:70" ht="18" customHeight="1">
      <c r="D225" s="166">
        <f t="shared" si="3"/>
        <v>66</v>
      </c>
      <c r="E225" s="167"/>
      <c r="F225" s="167"/>
      <c r="G225" s="168"/>
      <c r="H225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868</v>
      </c>
      <c r="T225" s="47" t="str">
        <f ca="1">SUBSTITUTE("clear; "&amp;AV225&amp;AX225&amp;AZ225&amp;BB225&amp;BD225&amp;BF225&amp;BH225&amp;BJ225&amp;BL225&amp;BN225&amp;BP225&amp;"sh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SUBSTITUTE(INDEX($H$171:$AQ$171, , MATCH($D225, $71:$71, 0)-7),"-","")</f>
        <v>異常</v>
      </c>
      <c r="AF225" s="117"/>
      <c r="AG225" s="118"/>
      <c r="AH225" s="171" t="s">
        <v>951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SUBSTITUTE(TEXT(INDEX($H$174:$AQ$174,1,$D225-36),"000000"),"-","")</f>
        <v>220135</v>
      </c>
      <c r="AV225" s="5" t="str">
        <f>IF(VLOOKUP($D$76,$AD$9:$AN$20,8,FALSE)=INDEX($E$77:$G$81,MATCH("●",INDEX($H$77:$AQ$81,,MATCH($D225,$71:$71,0)-7),0),1),"","sed -i "&amp;IF($AK$192="MacOS","'' ","")&amp;"'s#"&amp;$D$76&amp;"="""&amp;VLOOKUP($D$76,$AD$9:$AN$20,8,FALSE)&amp;""""&amp;"#"&amp;$D$76&amp;"="&amp;""""&amp;INDEX($E$77:$G$81,MATCH("●",INDEX($H$77:$AQ$81,,MATCH($D225,$71:$71,0)-7),0),1)&amp;""""&amp;"#g'"&amp;" ${CONFIG_DIR}db_data_config.txt; export "&amp;$D$76&amp;"="&amp;""""&amp;INDEX($E$77:$G$81,MATCH("●",INDEX($H$77:$AQ$81,,MATCH($D225,$71:$71,0)-7),0),1)&amp;""";")</f>
        <v/>
      </c>
      <c r="AW225" s="5" t="str">
        <f>IF(INDEX($E$77:$G$81,MATCH("●",INDEX($H$77:$AQ$81,,MATCH($D225,$71:$71,0)-7),0),1)=VLOOKUP($D$76,$AD$9:$AN$20,8,FALSE),"","sed -i "&amp;IF($AK$192="MacOS","'' ","")&amp;"'s#"&amp;$D$76&amp;"="""&amp;INDEX($E$77:$G$81,MATCH("●",INDEX($H$77:$AQ$81,,MATCH($D225,$71:$71,0)-7),0),1)&amp;""""&amp;"#"&amp;$D$76&amp;"="&amp;""""&amp;VLOOKUP($D$76,$AD$9:$AN$20,8,FALSE)&amp;""""&amp;"#g'"&amp;"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5" s="5" t="str">
        <f>IF(VLOOKUP($D$82,$AD$9:$AN$20,8,FALSE)=INDEX($E$83:$G$94,MATCH("●",INDEX($H$83:$AQ$94,,MATCH($D225,$71:$71,0)-7),0),1),"","sed -i "&amp;IF($AK$192="MacOS","'' ","")&amp;"'s#"&amp;$D$82&amp;"="""&amp;VLOOKUP($D$82,$AD$9:$AN$20,8,FALSE)&amp;""""&amp;"#"&amp;$D$82&amp;"="&amp;""""&amp;INDEX($E$83:$G$94,MATCH("●",INDEX($H$83:$AQ$94,,MATCH($D225,$71:$71,0)-7),0),1)&amp;""""&amp;"#g'"&amp;" ${CONFIG_DIR}db_data_config.txt; export "&amp;$D$82&amp;"="&amp;""""&amp;INDEX($E$83:$G$94,MATCH("●",INDEX($H$83:$AQ$94,,MATCH($D225,$71:$71,0)-7),0),1)&amp;""";")</f>
        <v>sed -i '' 's#COLUMN_DATA_TYPE="string"#COLUMN_DATA_TYPE="int"#g' ${CONFIG_DIR}db_data_config.txt; export COLUMN_DATA_TYPE="int";</v>
      </c>
      <c r="AY225" s="5" t="str">
        <f>IF(INDEX($E$83:$G$94,MATCH("●",INDEX($H$83:$AQ$94,,MATCH($D225,$71:$71,0)-7),0),1)=VLOOKUP($D$82,$AD$9:$AN$20,8,FALSE),"","sed -i "&amp;IF($AK$192="MacOS","'' ","")&amp;"'s#"&amp;$D$82&amp;"="""&amp;INDEX($E$83:$G$94,MATCH("●",INDEX($H$83:$AQ$94,,MATCH($D225,$71:$71,0)-7),0),1)&amp;""""&amp;"#"&amp;$D$82&amp;"="&amp;""""&amp;VLOOKUP($D$82,$AD$9:$AN$20,8,FALSE)&amp;""""&amp;"#g'"&amp;"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5" s="5" t="str">
        <f>IF(VLOOKUP($D$95,$AD$9:$AN$20,8,FALSE)=INDEX($E$96:$G$115,MATCH("●",INDEX($H$96:$AQ$115,,MATCH($D225,$71:$71,0)-7),0),1),"","sed -i "&amp;IF($AK$192="MacOS","'' ","")&amp;"'s#"&amp;$D$95&amp;"="""&amp;VLOOKUP($D$95,$AD$9:$AN$20,8,FALSE)&amp;""""&amp;"#"&amp;$D$95&amp;"="&amp;""""&amp;INDEX($E$96:$G$115,MATCH("●",INDEX($H$96:$AQ$115,,MATCH($D225,$71:$71,0)-7),0),1)&amp;""""&amp;"#g'"&amp;" ${CONFIG_DIR}db_data_config.txt; export "&amp;$D$95&amp;"="&amp;""""&amp;INDEX($E$96:$G$115,MATCH("●",INDEX($H$96:$AQ$115,,MATCH($D225,$71:$71,0)-7),0),1)&amp;""";")</f>
        <v>sed -i '' 's#COLUMN_DATA_LENGTH="7"#COLUMN_DATA_LENGTH="10"#g' ${CONFIG_DIR}db_data_config.txt; export COLUMN_DATA_LENGTH="10";</v>
      </c>
      <c r="BA225" s="5" t="str">
        <f>IF(INDEX($E$96:$G$115,MATCH("●",INDEX($H$96:$AQ$115,,MATCH($D225,$71:$71,0)-7),0),1)=VLOOKUP($D$95,$AD$9:$AN$20,8,FALSE),"","sed -i "&amp;IF($AK$192="MacOS","'' ","")&amp;"'s#"&amp;$D$95&amp;"="""&amp;INDEX($E$96:$G$115,MATCH("●",INDEX($H$96:$AQ$115,,MATCH($D225,$71:$71,0)-7),0),1)&amp;""""&amp;"#"&amp;$D$95&amp;"="&amp;""""&amp;VLOOKUP($D$95,$AD$9:$AN$20,8,FALSE)&amp;""""&amp;"#g'"&amp;"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5" s="5" t="str">
        <f>IF(VLOOKUP($D$116,$AD$9:$AN$20,8,FALSE)=INDEX($E$117:$G$127,MATCH("●",INDEX($H$117:$AQ$127,,MATCH($D225,$71:$71,0)-7),0),1),"","sed -i "&amp;IF($AK$192="MacOS","'' ","")&amp;"'s#"&amp;$D$116&amp;"="""&amp;VLOOKUP($D$116,$AD$9:$AN$20,8,FALSE)&amp;""""&amp;"#"&amp;$D$116&amp;"="&amp;""""&amp;INDEX($E$117:$G$127,MATCH("●",INDEX($H$117:$AQ$127,,MATCH($D225,$71:$71,0)-7),0),1)&amp;""""&amp;"#g'"&amp;" ${CONFIG_DIR}db_data_config.txt; export "&amp;$D$116&amp;"="&amp;""""&amp;INDEX($E$117:$G$127,MATCH("●",INDEX($H$117:$AQ$127,,MATCH($D225,$71:$71,0)-7),0),1)&amp;""";")</f>
        <v/>
      </c>
      <c r="BC225" s="5" t="str">
        <f>IF(INDEX($E$117:$G$127,MATCH("●",INDEX($H$117:$AQ$127,,MATCH($D225,$71:$71,0)-7),0),1)=VLOOKUP($D$116,$AD$9:$AN$20,8,FALSE),"","sed -i "&amp;IF($AK$192="MacOS","'' ","")&amp;"'s#"&amp;$D$116&amp;"="""&amp;INDEX($E$117:$G$127,MATCH("●",INDEX($H$117:$AQ$127,,MATCH($D225,$71:$71,0)-7),0),1)&amp;""""&amp;"#"&amp;$D$116&amp;"="&amp;""""&amp;VLOOKUP($D$116,$AD$9:$AN$20,8,FALSE)&amp;""""&amp;"#g'"&amp;"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5" s="5" t="str">
        <f>IF(VLOOKUP($D$134,$AD$9:$AN$20,8,FALSE)=INDEX($E$135:$G$139,MATCH("●",INDEX($H$135:$AQ$139,,MATCH($D225,$71:$71,0)-7),0),1),"","sed -i "&amp;IF($AK$192="MacOS","'' ","")&amp;"'s#"&amp;$D$134&amp;"="""&amp;VLOOKUP($D$134,$AD$9:$AN$20,8,FALSE)&amp;""""&amp;"#"&amp;$D$134&amp;"="&amp;""""&amp;INDEX($E$135:$G$139,MATCH("●",INDEX($H$135:$AQ$139,,MATCH($D225,$71:$71,0)-7),0),1)&amp;""""&amp;"#g'"&amp;" ${CONFIG_DIR}db_data_config.txt; export "&amp;$D$134&amp;"="&amp;""""&amp;INDEX($E$135:$G$139,MATCH("●",INDEX($H$135:$AQ$139,,MATCH($D225,$71:$71,0)-7),0),1)&amp;""";")</f>
        <v/>
      </c>
      <c r="BE225" s="5" t="str">
        <f>IF(INDEX($E$135:$G$139,MATCH("●",INDEX($H$135:$AQ$139,,MATCH($D225,$71:$71,0)-7),0),1)=VLOOKUP($D$134,$AD$9:$AN$20,8,FALSE),"","sed -i "&amp;IF($AK$192="MacOS","'' ","")&amp;"'s#"&amp;$D$134&amp;"="""&amp;INDEX($E$135:$G$139,MATCH("●",INDEX($H$135:$AQ$139,,MATCH($D225,$71:$71,0)-7),0),1)&amp;""""&amp;"#"&amp;$D$134&amp;"="&amp;""""&amp;VLOOKUP($D$134,$AD$9:$AN$20,8,FALSE)&amp;""""&amp;"#g'"&amp;"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5" s="5" t="str">
        <f>IF(VLOOKUP($D$140,$AD$9:$AN$20,8,FALSE)=INDEX($E$141:$G$144,MATCH("●",INDEX($H$141:$AQ$144,,MATCH($D225,$71:$71,0)-7),0),1),"","sed -i "&amp;IF($AK$192="MacOS","'' ","")&amp;"'s#"&amp;$D$140&amp;"="""&amp;VLOOKUP($D$140,$AD$9:$AN$20,8,FALSE)&amp;""""&amp;"#"&amp;$D$140&amp;"="&amp;""""&amp;INDEX($E$141:$G$144,MATCH("●",INDEX($H$141:$AQ$144,,MATCH($D225,$71:$71,0)-7),0),1)&amp;""""&amp;"#g'"&amp;" ${CONFIG_DIR}db_data_config.txt; export "&amp;$D$140&amp;"="&amp;""""&amp;INDEX($E$141:$G$144,MATCH("●",INDEX($H$141:$AQ$144,,MATCH($D225,$71:$71,0)-7),0),1)&amp;""";")</f>
        <v/>
      </c>
      <c r="BG225" s="5" t="str">
        <f>IF(INDEX($E$141:$G$144,MATCH("●",INDEX($H$141:$AQ$144,,MATCH($D225,$71:$71,0)-7),0),1)=VLOOKUP($D$140,$AD$9:$AN$20,8,FALSE),"","sed -i "&amp;IF($AK$192="MacOS","'' ","")&amp;"'s#"&amp;$D$140&amp;"="""&amp;INDEX($E$141:$G$144,MATCH("●",INDEX($H$141:$AQ$144,,MATCH($D225,$71:$71,0)-7),0),1)&amp;""""&amp;"#"&amp;$D$140&amp;"="&amp;""""&amp;VLOOKUP($D$140,$AD$9:$AN$20,8,FALSE)&amp;""""&amp;"#g'"&amp;"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5" s="5" t="str">
        <f>IF(VLOOKUP($D$145,$AD$9:$AN$20,8,FALSE)=INDEX($E$146:$G$148,MATCH("●",INDEX($H$146:$AQ$148,,MATCH($D225,$71:$71,0)-7),0),1),"","sed -i "&amp;IF($AK$192="MacOS","'' ","")&amp;"'s#"&amp;$D$145&amp;"="""&amp;VLOOKUP($D$145,$AD$9:$AN$20,8,FALSE)&amp;""""&amp;"#"&amp;$D$145&amp;"="&amp;""""&amp;INDEX($E$146:$G$148,MATCH("●",INDEX($H$146:$AQ$148,,MATCH($D225,$71:$71,0)-7),0),1)&amp;""""&amp;"#g'"&amp;" ${CONFIG_DIR}db_data_config.txt; export "&amp;$D$145&amp;"="&amp;""""&amp;INDEX($E$146:$G$148,MATCH("●",INDEX($H$146:$AQ$148,,MATCH($D225,$71:$71,0)-7),0),1)&amp;""";")</f>
        <v/>
      </c>
      <c r="BI225" s="5" t="str">
        <f>IF(INDEX($E$146:$G$148,MATCH("●",INDEX($H$146:$AQ$148,,MATCH($D225,$71:$71,0)-7),0),1)=VLOOKUP($D$145,$AD$9:$AN$20,8,FALSE),"","sed -i "&amp;IF($AK$192="MacOS","'' ","")&amp;"'s#"&amp;$D$145&amp;"="""&amp;INDEX($E$146:$G$148,MATCH("●",INDEX($H$146:$AQ$148,,MATCH($D225,$71:$71,0)-7),0),1)&amp;""""&amp;"#"&amp;$D$145&amp;"="&amp;""""&amp;VLOOKUP($D$145,$AD$9:$AN$20,8,FALSE)&amp;""""&amp;"#g'"&amp;"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5" s="5" t="str">
        <f>IF(VLOOKUP($D$149,$AD$9:$AN$20,8,FALSE)=INDEX($E$150:$G$152,MATCH("●",INDEX($H$150:$AQ$152,,MATCH($D225,$71:$71,0)-7),0),1),"","sed -i "&amp;IF($AK$192="MacOS","'' ","")&amp;"'s#"&amp;$D$149&amp;"="""&amp;VLOOKUP($D$149,$AD$9:$AN$20,8,FALSE)&amp;""""&amp;"#"&amp;$D$149&amp;"="&amp;""""&amp;INDEX($E$150:$G$152,MATCH("●",INDEX($H$150:$AQ$152,,MATCH($D225,$71:$71,0)-7),0),1)&amp;""""&amp;"#g'"&amp;" ${CONFIG_DIR}db_data_config.txt; export "&amp;$D$149&amp;"="&amp;""""&amp;INDEX($E$150:$G$152,MATCH("●",INDEX($H$150:$AQ$152,,MATCH($D225,$71:$71,0)-7),0),1)&amp;""";")</f>
        <v/>
      </c>
      <c r="BK225" s="5" t="str">
        <f>IF(INDEX($E$150:$G$152,MATCH("●",INDEX($H$150:$AQ$152,,MATCH($D225,$71:$71,0)-7),0),1)=VLOOKUP($D$149,$AD$9:$AN$20,8,FALSE),"","sed -i "&amp;IF($AK$192="MacOS","'' ","")&amp;"'s#"&amp;$D$149&amp;"="""&amp;INDEX($E$150:$G$152,MATCH("●",INDEX($H$150:$AQ$152,,MATCH($D225,$71:$71,0)-7),0),1)&amp;""""&amp;"#"&amp;$D$149&amp;"="&amp;""""&amp;VLOOKUP($D$149,$AD$9:$AN$20,8,FALSE)&amp;""""&amp;"#g'"&amp;"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5" s="5" t="str">
        <f>IF(VLOOKUP($D$153,$AD$9:$AN$20,8,FALSE)=INDEX($E$154:$G$156,MATCH("●",INDEX($H$154:$AQ$156,,MATCH($D225,$71:$71,0)-7),0),1),"","sed -i "&amp;IF($AK$192="MacOS","'' ","")&amp;"'s#"&amp;$D$153&amp;"="""&amp;VLOOKUP($D$153,$AD$9:$AN$20,8,FALSE)&amp;""""&amp;"#"&amp;$D$153&amp;"="&amp;""""&amp;INDEX($E$154:$G$156,MATCH("●",INDEX($H$154:$AQ$156,,MATCH($D225,$71:$71,0)-7),0),1)&amp;""""&amp;"#g'"&amp;" ${CONFIG_DIR}db_data_config.txt; export "&amp;$D$153&amp;"="&amp;""""&amp;INDEX($E$154:$G$156,MATCH("●",INDEX($H$154:$AQ$156,,MATCH($D225,$71:$71,0)-7),0),1)&amp;""";")</f>
        <v/>
      </c>
      <c r="BM225" s="5" t="str">
        <f>IF(INDEX($E$154:$G$156,MATCH("●",INDEX($H$154:$AQ$156,,MATCH($D225,$71:$71,0)-7),0),1)=VLOOKUP($D$153,$AD$9:$AN$20,8,FALSE),"","sed -i "&amp;IF($AK$192="MacOS","'' ","")&amp;"'s#"&amp;$D$153&amp;"="""&amp;INDEX($E$154:$G$156,MATCH("●",INDEX($H$154:$AQ$156,,MATCH($D225,$71:$71,0)-7),0),1)&amp;""""&amp;"#"&amp;$D$153&amp;"="&amp;""""&amp;VLOOKUP($D$153,$AD$9:$AN$20,8,FALSE)&amp;""""&amp;"#g'"&amp;"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5" s="5" t="str">
        <f>IF(VLOOKUP($D$157,$AD$9:$AN$20,8,FALSE)=INDEX($E$158:$G$161,MATCH("●",INDEX($H$158:$AQ$161,,MATCH($D225,$71:$71,0)-7),0),1),"","sed -i "&amp;IF($AK$192="MacOS","'' ","")&amp;"'s#"&amp;$D$157&amp;"="""&amp;VLOOKUP($D$157,$AD$9:$AN$20,8,FALSE)&amp;""""&amp;"#"&amp;$D$157&amp;"="&amp;""""&amp;INDEX($E$158:$G$161,MATCH("●",INDEX($H$158:$AQ$161,,MATCH($D225,$71:$71,0)-7),0),1)&amp;""""&amp;"#g'"&amp;" ${CONFIG_DIR}db_data_config.txt; export "&amp;$D$157&amp;"="&amp;""""&amp;INDEX($E$158:$G$161,MATCH("●",INDEX($H$158:$AQ$161,,MATCH($D225,$71:$71,0)-7),0),1)&amp;""";")</f>
        <v/>
      </c>
      <c r="BO225" s="5" t="str">
        <f>IF(INDEX($E$158:$G$161,MATCH("●",INDEX($H$158:$AQ$161,,MATCH($D225,$71:$71,0)-7),0),1)=VLOOKUP($D$157,$AD$9:$AN$20,8,FALSE),"","sed -i "&amp;IF($AK$192="MacOS","'' ","")&amp;"'s#"&amp;$D$157&amp;"="""&amp;INDEX($E$158:$G$161,MATCH("●",INDEX($H$158:$AQ$161,,MATCH($D225,$71:$71,0)-7),0),1)&amp;""""&amp;"#"&amp;$D$157&amp;"="&amp;""""&amp;VLOOKUP($D$157,$AD$9:$AN$20,8,FALSE)&amp;""""&amp;"#g'"&amp;"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5" s="5" t="str">
        <f>IF(VLOOKUP($D$162,$AD$9:$AN$20,8,FALSE)=INDEX($E$163:$G$169,MATCH("●",INDEX($H$163:$AQ$169,,MATCH($D225,$71:$71,0)-7),0),1),"","sed -i "&amp;IF($AK$192="MacOS","'' ","")&amp;"'s#"&amp;$D$162&amp;"="""&amp;VLOOKUP($D$162,$AD$9:$AN$20,8,FALSE)&amp;""""&amp;"#"&amp;$D$162&amp;"="&amp;""""&amp;INDEX($E$163:$G$169,MATCH("●",INDEX($H$163:$AQ$169,,MATCH($D225,$71:$71,0)-7),0),1)&amp;""""&amp;"#g'"&amp;" ${CONFIG_DIR}db_data_config.txt; export "&amp;$D$162&amp;"="&amp;""""&amp;INDEX($E$163:$G$169,MATCH("●",INDEX($H$163:$AQ$169,,MATCH($D225,$71:$71,0)-7),0),1)&amp;""";")</f>
        <v/>
      </c>
      <c r="BQ225" s="5" t="str">
        <f>IF(INDEX($E$163:$G$169,MATCH("●",INDEX($H$163:$AQ$169,,MATCH($D225,$71:$71,0)-7),0),1)=VLOOKUP($D$162,$AD$9:$AN$20,8,FALSE),"","sed -i "&amp;IF($AK$192="MacOS","'' ","")&amp;"'s#"&amp;$D$162&amp;"="""&amp;INDEX($E$163:$G$169,MATCH("●",INDEX($H$163:$AQ$169,,MATCH($D225,$71:$71,0)-7),0),1)&amp;""""&amp;"#"&amp;$D$162&amp;"="&amp;""""&amp;VLOOKUP($D$162,$AD$9:$AN$20,8,FALSE)&amp;""""&amp;"#g'"&amp;"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5" s="5" t="s">
        <v>868</v>
      </c>
    </row>
    <row r="226" spans="4:70" ht="18" customHeight="1">
      <c r="D226" s="166">
        <f t="shared" si="3"/>
        <v>67</v>
      </c>
      <c r="E226" s="167"/>
      <c r="F226" s="167"/>
      <c r="G226" s="168"/>
      <c r="H226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868</v>
      </c>
      <c r="T226" s="47" t="str">
        <f ca="1">SUBSTITUTE("clear; "&amp;AV226&amp;AX226&amp;AZ226&amp;BB226&amp;BD226&amp;BF226&amp;BH226&amp;BJ226&amp;BL226&amp;BN226&amp;BP226&amp;"sh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SUBSTITUTE(INDEX($H$171:$AQ$171, , MATCH($D226, $71:$71, 0)-7),"-","")</f>
        <v>異常</v>
      </c>
      <c r="AF226" s="117"/>
      <c r="AG226" s="118"/>
      <c r="AH226" s="171" t="s">
        <v>943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SUBSTITUTE(TEXT(INDEX($H$174:$AQ$174,1,$D226-36),"000000"),"-","")</f>
        <v>220104</v>
      </c>
      <c r="AV226" s="5" t="str">
        <f>IF(VLOOKUP($D$76,$AD$9:$AN$20,8,FALSE)=INDEX($E$77:$G$81,MATCH("●",INDEX($H$77:$AQ$81,,MATCH($D226,$71:$71,0)-7),0),1),"","sed -i "&amp;IF($AK$192="MacOS","'' ","")&amp;"'s#"&amp;$D$76&amp;"="""&amp;VLOOKUP($D$76,$AD$9:$AN$20,8,FALSE)&amp;""""&amp;"#"&amp;$D$76&amp;"="&amp;""""&amp;INDEX($E$77:$G$81,MATCH("●",INDEX($H$77:$AQ$81,,MATCH($D226,$71:$71,0)-7),0),1)&amp;""""&amp;"#g'"&amp;" ${CONFIG_DIR}db_data_config.txt; export "&amp;$D$76&amp;"="&amp;""""&amp;INDEX($E$77:$G$81,MATCH("●",INDEX($H$77:$AQ$81,,MATCH($D226,$71:$71,0)-7),0),1)&amp;""";")</f>
        <v/>
      </c>
      <c r="AW226" s="5" t="str">
        <f>IF(INDEX($E$77:$G$81,MATCH("●",INDEX($H$77:$AQ$81,,MATCH($D226,$71:$71,0)-7),0),1)=VLOOKUP($D$76,$AD$9:$AN$20,8,FALSE),"","sed -i "&amp;IF($AK$192="MacOS","'' ","")&amp;"'s#"&amp;$D$76&amp;"="""&amp;INDEX($E$77:$G$81,MATCH("●",INDEX($H$77:$AQ$81,,MATCH($D226,$71:$71,0)-7),0),1)&amp;""""&amp;"#"&amp;$D$76&amp;"="&amp;""""&amp;VLOOKUP($D$76,$AD$9:$AN$20,8,FALSE)&amp;""""&amp;"#g'"&amp;"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6" s="5" t="str">
        <f>IF(VLOOKUP($D$82,$AD$9:$AN$20,8,FALSE)=INDEX($E$83:$G$94,MATCH("●",INDEX($H$83:$AQ$94,,MATCH($D226,$71:$71,0)-7),0),1),"","sed -i "&amp;IF($AK$192="MacOS","'' ","")&amp;"'s#"&amp;$D$82&amp;"="""&amp;VLOOKUP($D$82,$AD$9:$AN$20,8,FALSE)&amp;""""&amp;"#"&amp;$D$82&amp;"="&amp;""""&amp;INDEX($E$83:$G$94,MATCH("●",INDEX($H$83:$AQ$94,,MATCH($D226,$71:$71,0)-7),0),1)&amp;""""&amp;"#g'"&amp;" ${CONFIG_DIR}db_data_config.txt; export "&amp;$D$82&amp;"="&amp;""""&amp;INDEX($E$83:$G$94,MATCH("●",INDEX($H$83:$AQ$94,,MATCH($D226,$71:$71,0)-7),0),1)&amp;""";")</f>
        <v>sed -i '' 's#COLUMN_DATA_TYPE="string"#COLUMN_DATA_TYPE="int"#g' ${CONFIG_DIR}db_data_config.txt; export COLUMN_DATA_TYPE="int";</v>
      </c>
      <c r="AY226" s="5" t="str">
        <f>IF(INDEX($E$83:$G$94,MATCH("●",INDEX($H$83:$AQ$94,,MATCH($D226,$71:$71,0)-7),0),1)=VLOOKUP($D$82,$AD$9:$AN$20,8,FALSE),"","sed -i "&amp;IF($AK$192="MacOS","'' ","")&amp;"'s#"&amp;$D$82&amp;"="""&amp;INDEX($E$83:$G$94,MATCH("●",INDEX($H$83:$AQ$94,,MATCH($D226,$71:$71,0)-7),0),1)&amp;""""&amp;"#"&amp;$D$82&amp;"="&amp;""""&amp;VLOOKUP($D$82,$AD$9:$AN$20,8,FALSE)&amp;""""&amp;"#g'"&amp;"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6" s="5" t="str">
        <f>IF(VLOOKUP($D$95,$AD$9:$AN$20,8,FALSE)=INDEX($E$96:$G$115,MATCH("●",INDEX($H$96:$AQ$115,,MATCH($D226,$71:$71,0)-7),0),1),"","sed -i "&amp;IF($AK$192="MacOS","'' ","")&amp;"'s#"&amp;$D$95&amp;"="""&amp;VLOOKUP($D$95,$AD$9:$AN$20,8,FALSE)&amp;""""&amp;"#"&amp;$D$95&amp;"="&amp;""""&amp;INDEX($E$96:$G$115,MATCH("●",INDEX($H$96:$AQ$115,,MATCH($D226,$71:$71,0)-7),0),1)&amp;""""&amp;"#g'"&amp;" ${CONFIG_DIR}db_data_config.txt; export "&amp;$D$95&amp;"="&amp;""""&amp;INDEX($E$96:$G$115,MATCH("●",INDEX($H$96:$AQ$115,,MATCH($D226,$71:$71,0)-7),0),1)&amp;""";")</f>
        <v>sed -i '' 's#COLUMN_DATA_LENGTH="7"#COLUMN_DATA_LENGTH="10"#g' ${CONFIG_DIR}db_data_config.txt; export COLUMN_DATA_LENGTH="10";</v>
      </c>
      <c r="BA226" s="5" t="str">
        <f>IF(INDEX($E$96:$G$115,MATCH("●",INDEX($H$96:$AQ$115,,MATCH($D226,$71:$71,0)-7),0),1)=VLOOKUP($D$95,$AD$9:$AN$20,8,FALSE),"","sed -i "&amp;IF($AK$192="MacOS","'' ","")&amp;"'s#"&amp;$D$95&amp;"="""&amp;INDEX($E$96:$G$115,MATCH("●",INDEX($H$96:$AQ$115,,MATCH($D226,$71:$71,0)-7),0),1)&amp;""""&amp;"#"&amp;$D$95&amp;"="&amp;""""&amp;VLOOKUP($D$95,$AD$9:$AN$20,8,FALSE)&amp;""""&amp;"#g'"&amp;"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6" s="5" t="str">
        <f>IF(VLOOKUP($D$116,$AD$9:$AN$20,8,FALSE)=INDEX($E$117:$G$127,MATCH("●",INDEX($H$117:$AQ$127,,MATCH($D226,$71:$71,0)-7),0),1),"","sed -i "&amp;IF($AK$192="MacOS","'' ","")&amp;"'s#"&amp;$D$116&amp;"="""&amp;VLOOKUP($D$116,$AD$9:$AN$20,8,FALSE)&amp;""""&amp;"#"&amp;$D$116&amp;"="&amp;""""&amp;INDEX($E$117:$G$127,MATCH("●",INDEX($H$117:$AQ$127,,MATCH($D226,$71:$71,0)-7),0),1)&amp;""""&amp;"#g'"&amp;" ${CONFIG_DIR}db_data_config.txt; export "&amp;$D$116&amp;"="&amp;""""&amp;INDEX($E$117:$G$127,MATCH("●",INDEX($H$117:$AQ$127,,MATCH($D226,$71:$71,0)-7),0),1)&amp;""";")</f>
        <v/>
      </c>
      <c r="BC226" s="5" t="str">
        <f>IF(INDEX($E$117:$G$127,MATCH("●",INDEX($H$117:$AQ$127,,MATCH($D226,$71:$71,0)-7),0),1)=VLOOKUP($D$116,$AD$9:$AN$20,8,FALSE),"","sed -i "&amp;IF($AK$192="MacOS","'' ","")&amp;"'s#"&amp;$D$116&amp;"="""&amp;INDEX($E$117:$G$127,MATCH("●",INDEX($H$117:$AQ$127,,MATCH($D226,$71:$71,0)-7),0),1)&amp;""""&amp;"#"&amp;$D$116&amp;"="&amp;""""&amp;VLOOKUP($D$116,$AD$9:$AN$20,8,FALSE)&amp;""""&amp;"#g'"&amp;"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6" s="5" t="str">
        <f>IF(VLOOKUP($D$134,$AD$9:$AN$20,8,FALSE)=INDEX($E$135:$G$139,MATCH("●",INDEX($H$135:$AQ$139,,MATCH($D226,$71:$71,0)-7),0),1),"","sed -i "&amp;IF($AK$192="MacOS","'' ","")&amp;"'s#"&amp;$D$134&amp;"="""&amp;VLOOKUP($D$134,$AD$9:$AN$20,8,FALSE)&amp;""""&amp;"#"&amp;$D$134&amp;"="&amp;""""&amp;INDEX($E$135:$G$139,MATCH("●",INDEX($H$135:$AQ$139,,MATCH($D226,$71:$71,0)-7),0),1)&amp;""""&amp;"#g'"&amp;" ${CONFIG_DIR}db_data_config.txt; export "&amp;$D$134&amp;"="&amp;""""&amp;INDEX($E$135:$G$139,MATCH("●",INDEX($H$135:$AQ$139,,MATCH($D226,$71:$71,0)-7),0),1)&amp;""";")</f>
        <v/>
      </c>
      <c r="BE226" s="5" t="str">
        <f>IF(INDEX($E$135:$G$139,MATCH("●",INDEX($H$135:$AQ$139,,MATCH($D226,$71:$71,0)-7),0),1)=VLOOKUP($D$134,$AD$9:$AN$20,8,FALSE),"","sed -i "&amp;IF($AK$192="MacOS","'' ","")&amp;"'s#"&amp;$D$134&amp;"="""&amp;INDEX($E$135:$G$139,MATCH("●",INDEX($H$135:$AQ$139,,MATCH($D226,$71:$71,0)-7),0),1)&amp;""""&amp;"#"&amp;$D$134&amp;"="&amp;""""&amp;VLOOKUP($D$134,$AD$9:$AN$20,8,FALSE)&amp;""""&amp;"#g'"&amp;"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6" s="5" t="str">
        <f>IF(VLOOKUP($D$140,$AD$9:$AN$20,8,FALSE)=INDEX($E$141:$G$144,MATCH("●",INDEX($H$141:$AQ$144,,MATCH($D226,$71:$71,0)-7),0),1),"","sed -i "&amp;IF($AK$192="MacOS","'' ","")&amp;"'s#"&amp;$D$140&amp;"="""&amp;VLOOKUP($D$140,$AD$9:$AN$20,8,FALSE)&amp;""""&amp;"#"&amp;$D$140&amp;"="&amp;""""&amp;INDEX($E$141:$G$144,MATCH("●",INDEX($H$141:$AQ$144,,MATCH($D226,$71:$71,0)-7),0),1)&amp;""""&amp;"#g'"&amp;" ${CONFIG_DIR}db_data_config.txt; export "&amp;$D$140&amp;"="&amp;""""&amp;INDEX($E$141:$G$144,MATCH("●",INDEX($H$141:$AQ$144,,MATCH($D226,$71:$71,0)-7),0),1)&amp;""";")</f>
        <v/>
      </c>
      <c r="BG226" s="5" t="str">
        <f>IF(INDEX($E$141:$G$144,MATCH("●",INDEX($H$141:$AQ$144,,MATCH($D226,$71:$71,0)-7),0),1)=VLOOKUP($D$140,$AD$9:$AN$20,8,FALSE),"","sed -i "&amp;IF($AK$192="MacOS","'' ","")&amp;"'s#"&amp;$D$140&amp;"="""&amp;INDEX($E$141:$G$144,MATCH("●",INDEX($H$141:$AQ$144,,MATCH($D226,$71:$71,0)-7),0),1)&amp;""""&amp;"#"&amp;$D$140&amp;"="&amp;""""&amp;VLOOKUP($D$140,$AD$9:$AN$20,8,FALSE)&amp;""""&amp;"#g'"&amp;"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6" s="5" t="str">
        <f>IF(VLOOKUP($D$145,$AD$9:$AN$20,8,FALSE)=INDEX($E$146:$G$148,MATCH("●",INDEX($H$146:$AQ$148,,MATCH($D226,$71:$71,0)-7),0),1),"","sed -i "&amp;IF($AK$192="MacOS","'' ","")&amp;"'s#"&amp;$D$145&amp;"="""&amp;VLOOKUP($D$145,$AD$9:$AN$20,8,FALSE)&amp;""""&amp;"#"&amp;$D$145&amp;"="&amp;""""&amp;INDEX($E$146:$G$148,MATCH("●",INDEX($H$146:$AQ$148,,MATCH($D226,$71:$71,0)-7),0),1)&amp;""""&amp;"#g'"&amp;" ${CONFIG_DIR}db_data_config.txt; export "&amp;$D$145&amp;"="&amp;""""&amp;INDEX($E$146:$G$148,MATCH("●",INDEX($H$146:$AQ$148,,MATCH($D226,$71:$71,0)-7),0),1)&amp;""";")</f>
        <v/>
      </c>
      <c r="BI226" s="5" t="str">
        <f>IF(INDEX($E$146:$G$148,MATCH("●",INDEX($H$146:$AQ$148,,MATCH($D226,$71:$71,0)-7),0),1)=VLOOKUP($D$145,$AD$9:$AN$20,8,FALSE),"","sed -i "&amp;IF($AK$192="MacOS","'' ","")&amp;"'s#"&amp;$D$145&amp;"="""&amp;INDEX($E$146:$G$148,MATCH("●",INDEX($H$146:$AQ$148,,MATCH($D226,$71:$71,0)-7),0),1)&amp;""""&amp;"#"&amp;$D$145&amp;"="&amp;""""&amp;VLOOKUP($D$145,$AD$9:$AN$20,8,FALSE)&amp;""""&amp;"#g'"&amp;"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6" s="5" t="str">
        <f>IF(VLOOKUP($D$149,$AD$9:$AN$20,8,FALSE)=INDEX($E$150:$G$152,MATCH("●",INDEX($H$150:$AQ$152,,MATCH($D226,$71:$71,0)-7),0),1),"","sed -i "&amp;IF($AK$192="MacOS","'' ","")&amp;"'s#"&amp;$D$149&amp;"="""&amp;VLOOKUP($D$149,$AD$9:$AN$20,8,FALSE)&amp;""""&amp;"#"&amp;$D$149&amp;"="&amp;""""&amp;INDEX($E$150:$G$152,MATCH("●",INDEX($H$150:$AQ$152,,MATCH($D226,$71:$71,0)-7),0),1)&amp;""""&amp;"#g'"&amp;" ${CONFIG_DIR}db_data_config.txt; export "&amp;$D$149&amp;"="&amp;""""&amp;INDEX($E$150:$G$152,MATCH("●",INDEX($H$150:$AQ$152,,MATCH($D226,$71:$71,0)-7),0),1)&amp;""";")</f>
        <v/>
      </c>
      <c r="BK226" s="5" t="str">
        <f>IF(INDEX($E$150:$G$152,MATCH("●",INDEX($H$150:$AQ$152,,MATCH($D226,$71:$71,0)-7),0),1)=VLOOKUP($D$149,$AD$9:$AN$20,8,FALSE),"","sed -i "&amp;IF($AK$192="MacOS","'' ","")&amp;"'s#"&amp;$D$149&amp;"="""&amp;INDEX($E$150:$G$152,MATCH("●",INDEX($H$150:$AQ$152,,MATCH($D226,$71:$71,0)-7),0),1)&amp;""""&amp;"#"&amp;$D$149&amp;"="&amp;""""&amp;VLOOKUP($D$149,$AD$9:$AN$20,8,FALSE)&amp;""""&amp;"#g'"&amp;"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6" s="5" t="str">
        <f>IF(VLOOKUP($D$153,$AD$9:$AN$20,8,FALSE)=INDEX($E$154:$G$156,MATCH("●",INDEX($H$154:$AQ$156,,MATCH($D226,$71:$71,0)-7),0),1),"","sed -i "&amp;IF($AK$192="MacOS","'' ","")&amp;"'s#"&amp;$D$153&amp;"="""&amp;VLOOKUP($D$153,$AD$9:$AN$20,8,FALSE)&amp;""""&amp;"#"&amp;$D$153&amp;"="&amp;""""&amp;INDEX($E$154:$G$156,MATCH("●",INDEX($H$154:$AQ$156,,MATCH($D226,$71:$71,0)-7),0),1)&amp;""""&amp;"#g'"&amp;" ${CONFIG_DIR}db_data_config.txt; export "&amp;$D$153&amp;"="&amp;""""&amp;INDEX($E$154:$G$156,MATCH("●",INDEX($H$154:$AQ$156,,MATCH($D226,$71:$71,0)-7),0),1)&amp;""";")</f>
        <v/>
      </c>
      <c r="BM226" s="5" t="str">
        <f>IF(INDEX($E$154:$G$156,MATCH("●",INDEX($H$154:$AQ$156,,MATCH($D226,$71:$71,0)-7),0),1)=VLOOKUP($D$153,$AD$9:$AN$20,8,FALSE),"","sed -i "&amp;IF($AK$192="MacOS","'' ","")&amp;"'s#"&amp;$D$153&amp;"="""&amp;INDEX($E$154:$G$156,MATCH("●",INDEX($H$154:$AQ$156,,MATCH($D226,$71:$71,0)-7),0),1)&amp;""""&amp;"#"&amp;$D$153&amp;"="&amp;""""&amp;VLOOKUP($D$153,$AD$9:$AN$20,8,FALSE)&amp;""""&amp;"#g'"&amp;"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6" s="5" t="str">
        <f>IF(VLOOKUP($D$157,$AD$9:$AN$20,8,FALSE)=INDEX($E$158:$G$161,MATCH("●",INDEX($H$158:$AQ$161,,MATCH($D226,$71:$71,0)-7),0),1),"","sed -i "&amp;IF($AK$192="MacOS","'' ","")&amp;"'s#"&amp;$D$157&amp;"="""&amp;VLOOKUP($D$157,$AD$9:$AN$20,8,FALSE)&amp;""""&amp;"#"&amp;$D$157&amp;"="&amp;""""&amp;INDEX($E$158:$G$161,MATCH("●",INDEX($H$158:$AQ$161,,MATCH($D226,$71:$71,0)-7),0),1)&amp;""""&amp;"#g'"&amp;" ${CONFIG_DIR}db_data_config.txt; export "&amp;$D$157&amp;"="&amp;""""&amp;INDEX($E$158:$G$161,MATCH("●",INDEX($H$158:$AQ$161,,MATCH($D226,$71:$71,0)-7),0),1)&amp;""";")</f>
        <v/>
      </c>
      <c r="BO226" s="5" t="str">
        <f>IF(INDEX($E$158:$G$161,MATCH("●",INDEX($H$158:$AQ$161,,MATCH($D226,$71:$71,0)-7),0),1)=VLOOKUP($D$157,$AD$9:$AN$20,8,FALSE),"","sed -i "&amp;IF($AK$192="MacOS","'' ","")&amp;"'s#"&amp;$D$157&amp;"="""&amp;INDEX($E$158:$G$161,MATCH("●",INDEX($H$158:$AQ$161,,MATCH($D226,$71:$71,0)-7),0),1)&amp;""""&amp;"#"&amp;$D$157&amp;"="&amp;""""&amp;VLOOKUP($D$157,$AD$9:$AN$20,8,FALSE)&amp;""""&amp;"#g'"&amp;"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6" s="5" t="str">
        <f>IF(VLOOKUP($D$162,$AD$9:$AN$20,8,FALSE)=INDEX($E$163:$G$169,MATCH("●",INDEX($H$163:$AQ$169,,MATCH($D226,$71:$71,0)-7),0),1),"","sed -i "&amp;IF($AK$192="MacOS","'' ","")&amp;"'s#"&amp;$D$162&amp;"="""&amp;VLOOKUP($D$162,$AD$9:$AN$20,8,FALSE)&amp;""""&amp;"#"&amp;$D$162&amp;"="&amp;""""&amp;INDEX($E$163:$G$169,MATCH("●",INDEX($H$163:$AQ$169,,MATCH($D226,$71:$71,0)-7),0),1)&amp;""""&amp;"#g'"&amp;" ${CONFIG_DIR}db_data_config.txt; export "&amp;$D$162&amp;"="&amp;""""&amp;INDEX($E$163:$G$169,MATCH("●",INDEX($H$163:$AQ$169,,MATCH($D226,$71:$71,0)-7),0),1)&amp;""";")</f>
        <v/>
      </c>
      <c r="BQ226" s="5" t="str">
        <f>IF(INDEX($E$163:$G$169,MATCH("●",INDEX($H$163:$AQ$169,,MATCH($D226,$71:$71,0)-7),0),1)=VLOOKUP($D$162,$AD$9:$AN$20,8,FALSE),"","sed -i "&amp;IF($AK$192="MacOS","'' ","")&amp;"'s#"&amp;$D$162&amp;"="""&amp;INDEX($E$163:$G$169,MATCH("●",INDEX($H$163:$AQ$169,,MATCH($D226,$71:$71,0)-7),0),1)&amp;""""&amp;"#"&amp;$D$162&amp;"="&amp;""""&amp;VLOOKUP($D$162,$AD$9:$AN$20,8,FALSE)&amp;""""&amp;"#g'"&amp;"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6" s="5" t="s">
        <v>868</v>
      </c>
    </row>
    <row r="227" spans="4:70" ht="18" customHeight="1">
      <c r="D227" s="166">
        <f t="shared" si="3"/>
        <v>68</v>
      </c>
      <c r="E227" s="167"/>
      <c r="F227" s="167"/>
      <c r="G227" s="168"/>
      <c r="H227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's#SIGN_DIGIT="0"#SIGN_DIGIT=""#g' ${CONFIG_DIR}db_data_config.txt; export SIGN_DIGIT="";sh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's#SIGN_DIGIT=""#SIGN_DIGIT="0"#g' ${CONFIG_DIR}db_data_config.txt; export SIGN_DIGIT="0";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868</v>
      </c>
      <c r="T227" s="47" t="str">
        <f ca="1">SUBSTITUTE("clear; "&amp;AV227&amp;AX227&amp;AZ227&amp;BB227&amp;BD227&amp;BF227&amp;BH227&amp;BJ227&amp;BL227&amp;BN227&amp;BP227&amp;"sh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's#SIGN_DIGIT="0"#SIGN_DIGIT=""#g' ${CONFIG_DIR}db_data_config.txt; export SIGN_DIGIT="";sh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SUBSTITUTE(INDEX($H$171:$AQ$171, , MATCH($D227, $71:$71, 0)-7),"-","")</f>
        <v>異常</v>
      </c>
      <c r="AF227" s="117"/>
      <c r="AG227" s="118"/>
      <c r="AH227" s="171" t="s">
        <v>944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SUBSTITUTE(TEXT(INDEX($H$174:$AQ$174,1,$D227-36),"000000"),"-","")</f>
        <v>220137</v>
      </c>
      <c r="AV227" s="5" t="str">
        <f>IF(VLOOKUP($D$76,$AD$9:$AN$20,8,FALSE)=INDEX($E$77:$G$81,MATCH("●",INDEX($H$77:$AQ$81,,MATCH($D227,$71:$71,0)-7),0),1),"","sed -i "&amp;IF($AK$192="MacOS","'' ","")&amp;"'s#"&amp;$D$76&amp;"="""&amp;VLOOKUP($D$76,$AD$9:$AN$20,8,FALSE)&amp;""""&amp;"#"&amp;$D$76&amp;"="&amp;""""&amp;INDEX($E$77:$G$81,MATCH("●",INDEX($H$77:$AQ$81,,MATCH($D227,$71:$71,0)-7),0),1)&amp;""""&amp;"#g'"&amp;" ${CONFIG_DIR}db_data_config.txt; export "&amp;$D$76&amp;"="&amp;""""&amp;INDEX($E$77:$G$81,MATCH("●",INDEX($H$77:$AQ$81,,MATCH($D227,$71:$71,0)-7),0),1)&amp;""";")</f>
        <v/>
      </c>
      <c r="AW227" s="5" t="str">
        <f>IF(INDEX($E$77:$G$81,MATCH("●",INDEX($H$77:$AQ$81,,MATCH($D227,$71:$71,0)-7),0),1)=VLOOKUP($D$76,$AD$9:$AN$20,8,FALSE),"","sed -i "&amp;IF($AK$192="MacOS","'' ","")&amp;"'s#"&amp;$D$76&amp;"="""&amp;INDEX($E$77:$G$81,MATCH("●",INDEX($H$77:$AQ$81,,MATCH($D227,$71:$71,0)-7),0),1)&amp;""""&amp;"#"&amp;$D$76&amp;"="&amp;""""&amp;VLOOKUP($D$76,$AD$9:$AN$20,8,FALSE)&amp;""""&amp;"#g'"&amp;"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7" s="5" t="str">
        <f>IF(VLOOKUP($D$82,$AD$9:$AN$20,8,FALSE)=INDEX($E$83:$G$94,MATCH("●",INDEX($H$83:$AQ$94,,MATCH($D227,$71:$71,0)-7),0),1),"","sed -i "&amp;IF($AK$192="MacOS","'' ","")&amp;"'s#"&amp;$D$82&amp;"="""&amp;VLOOKUP($D$82,$AD$9:$AN$20,8,FALSE)&amp;""""&amp;"#"&amp;$D$82&amp;"="&amp;""""&amp;INDEX($E$83:$G$94,MATCH("●",INDEX($H$83:$AQ$94,,MATCH($D227,$71:$71,0)-7),0),1)&amp;""""&amp;"#g'"&amp;" ${CONFIG_DIR}db_data_config.txt; export "&amp;$D$82&amp;"="&amp;""""&amp;INDEX($E$83:$G$94,MATCH("●",INDEX($H$83:$AQ$94,,MATCH($D227,$71:$71,0)-7),0),1)&amp;""";")</f>
        <v>sed -i '' 's#COLUMN_DATA_TYPE="string"#COLUMN_DATA_TYPE="int"#g' ${CONFIG_DIR}db_data_config.txt; export COLUMN_DATA_TYPE="int";</v>
      </c>
      <c r="AY227" s="5" t="str">
        <f>IF(INDEX($E$83:$G$94,MATCH("●",INDEX($H$83:$AQ$94,,MATCH($D227,$71:$71,0)-7),0),1)=VLOOKUP($D$82,$AD$9:$AN$20,8,FALSE),"","sed -i "&amp;IF($AK$192="MacOS","'' ","")&amp;"'s#"&amp;$D$82&amp;"="""&amp;INDEX($E$83:$G$94,MATCH("●",INDEX($H$83:$AQ$94,,MATCH($D227,$71:$71,0)-7),0),1)&amp;""""&amp;"#"&amp;$D$82&amp;"="&amp;""""&amp;VLOOKUP($D$82,$AD$9:$AN$20,8,FALSE)&amp;""""&amp;"#g'"&amp;"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7" s="5" t="str">
        <f>IF(VLOOKUP($D$95,$AD$9:$AN$20,8,FALSE)=INDEX($E$96:$G$115,MATCH("●",INDEX($H$96:$AQ$115,,MATCH($D227,$71:$71,0)-7),0),1),"","sed -i "&amp;IF($AK$192="MacOS","'' ","")&amp;"'s#"&amp;$D$95&amp;"="""&amp;VLOOKUP($D$95,$AD$9:$AN$20,8,FALSE)&amp;""""&amp;"#"&amp;$D$95&amp;"="&amp;""""&amp;INDEX($E$96:$G$115,MATCH("●",INDEX($H$96:$AQ$115,,MATCH($D227,$71:$71,0)-7),0),1)&amp;""""&amp;"#g'"&amp;" ${CONFIG_DIR}db_data_config.txt; export "&amp;$D$95&amp;"="&amp;""""&amp;INDEX($E$96:$G$115,MATCH("●",INDEX($H$96:$AQ$115,,MATCH($D227,$71:$71,0)-7),0),1)&amp;""";")</f>
        <v>sed -i '' 's#COLUMN_DATA_LENGTH="7"#COLUMN_DATA_LENGTH="10"#g' ${CONFIG_DIR}db_data_config.txt; export COLUMN_DATA_LENGTH="10";</v>
      </c>
      <c r="BA227" s="5" t="str">
        <f>IF(INDEX($E$96:$G$115,MATCH("●",INDEX($H$96:$AQ$115,,MATCH($D227,$71:$71,0)-7),0),1)=VLOOKUP($D$95,$AD$9:$AN$20,8,FALSE),"","sed -i "&amp;IF($AK$192="MacOS","'' ","")&amp;"'s#"&amp;$D$95&amp;"="""&amp;INDEX($E$96:$G$115,MATCH("●",INDEX($H$96:$AQ$115,,MATCH($D227,$71:$71,0)-7),0),1)&amp;""""&amp;"#"&amp;$D$95&amp;"="&amp;""""&amp;VLOOKUP($D$95,$AD$9:$AN$20,8,FALSE)&amp;""""&amp;"#g'"&amp;"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7" s="5" t="str">
        <f>IF(VLOOKUP($D$116,$AD$9:$AN$20,8,FALSE)=INDEX($E$117:$G$127,MATCH("●",INDEX($H$117:$AQ$127,,MATCH($D227,$71:$71,0)-7),0),1),"","sed -i "&amp;IF($AK$192="MacOS","'' ","")&amp;"'s#"&amp;$D$116&amp;"="""&amp;VLOOKUP($D$116,$AD$9:$AN$20,8,FALSE)&amp;""""&amp;"#"&amp;$D$116&amp;"="&amp;""""&amp;INDEX($E$117:$G$127,MATCH("●",INDEX($H$117:$AQ$127,,MATCH($D227,$71:$71,0)-7),0),1)&amp;""""&amp;"#g'"&amp;" ${CONFIG_DIR}db_data_config.txt; export "&amp;$D$116&amp;"="&amp;""""&amp;INDEX($E$117:$G$127,MATCH("●",INDEX($H$117:$AQ$127,,MATCH($D227,$71:$71,0)-7),0),1)&amp;""";")</f>
        <v/>
      </c>
      <c r="BC227" s="5" t="str">
        <f>IF(INDEX($E$117:$G$127,MATCH("●",INDEX($H$117:$AQ$127,,MATCH($D227,$71:$71,0)-7),0),1)=VLOOKUP($D$116,$AD$9:$AN$20,8,FALSE),"","sed -i "&amp;IF($AK$192="MacOS","'' ","")&amp;"'s#"&amp;$D$116&amp;"="""&amp;INDEX($E$117:$G$127,MATCH("●",INDEX($H$117:$AQ$127,,MATCH($D227,$71:$71,0)-7),0),1)&amp;""""&amp;"#"&amp;$D$116&amp;"="&amp;""""&amp;VLOOKUP($D$116,$AD$9:$AN$20,8,FALSE)&amp;""""&amp;"#g'"&amp;"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7" s="5" t="str">
        <f>IF(VLOOKUP($D$134,$AD$9:$AN$20,8,FALSE)=INDEX($E$135:$G$139,MATCH("●",INDEX($H$135:$AQ$139,,MATCH($D227,$71:$71,0)-7),0),1),"","sed -i "&amp;IF($AK$192="MacOS","'' ","")&amp;"'s#"&amp;$D$134&amp;"="""&amp;VLOOKUP($D$134,$AD$9:$AN$20,8,FALSE)&amp;""""&amp;"#"&amp;$D$134&amp;"="&amp;""""&amp;INDEX($E$135:$G$139,MATCH("●",INDEX($H$135:$AQ$139,,MATCH($D227,$71:$71,0)-7),0),1)&amp;""""&amp;"#g'"&amp;" ${CONFIG_DIR}db_data_config.txt; export "&amp;$D$134&amp;"="&amp;""""&amp;INDEX($E$135:$G$139,MATCH("●",INDEX($H$135:$AQ$139,,MATCH($D227,$71:$71,0)-7),0),1)&amp;""";")</f>
        <v>sed -i '' 's#SIGN_DIGIT="0"#SIGN_DIGIT="なし"#g' ${CONFIG_DIR}db_data_config.txt; export SIGN_DIGIT="なし";</v>
      </c>
      <c r="BE227" s="5" t="str">
        <f>IF(INDEX($E$135:$G$139,MATCH("●",INDEX($H$135:$AQ$139,,MATCH($D227,$71:$71,0)-7),0),1)=VLOOKUP($D$134,$AD$9:$AN$20,8,FALSE),"","sed -i "&amp;IF($AK$192="MacOS","'' ","")&amp;"'s#"&amp;$D$134&amp;"="""&amp;INDEX($E$135:$G$139,MATCH("●",INDEX($H$135:$AQ$139,,MATCH($D227,$71:$71,0)-7),0),1)&amp;""""&amp;"#"&amp;$D$134&amp;"="&amp;""""&amp;VLOOKUP($D$134,$AD$9:$AN$20,8,FALSE)&amp;""""&amp;"#g'"&amp;"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's#SIGN_DIGIT="なし"#SIGN_DIGIT="0"#g' ${CONFIG_DIR}db_data_config.txt; export SIGN_DIGIT="0";</v>
      </c>
      <c r="BF227" s="5" t="str">
        <f>IF(VLOOKUP($D$140,$AD$9:$AN$20,8,FALSE)=INDEX($E$141:$G$144,MATCH("●",INDEX($H$141:$AQ$144,,MATCH($D227,$71:$71,0)-7),0),1),"","sed -i "&amp;IF($AK$192="MacOS","'' ","")&amp;"'s#"&amp;$D$140&amp;"="""&amp;VLOOKUP($D$140,$AD$9:$AN$20,8,FALSE)&amp;""""&amp;"#"&amp;$D$140&amp;"="&amp;""""&amp;INDEX($E$141:$G$144,MATCH("●",INDEX($H$141:$AQ$144,,MATCH($D227,$71:$71,0)-7),0),1)&amp;""""&amp;"#g'"&amp;" ${CONFIG_DIR}db_data_config.txt; export "&amp;$D$140&amp;"="&amp;""""&amp;INDEX($E$141:$G$144,MATCH("●",INDEX($H$141:$AQ$144,,MATCH($D227,$71:$71,0)-7),0),1)&amp;""";")</f>
        <v/>
      </c>
      <c r="BG227" s="5" t="str">
        <f>IF(INDEX($E$141:$G$144,MATCH("●",INDEX($H$141:$AQ$144,,MATCH($D227,$71:$71,0)-7),0),1)=VLOOKUP($D$140,$AD$9:$AN$20,8,FALSE),"","sed -i "&amp;IF($AK$192="MacOS","'' ","")&amp;"'s#"&amp;$D$140&amp;"="""&amp;INDEX($E$141:$G$144,MATCH("●",INDEX($H$141:$AQ$144,,MATCH($D227,$71:$71,0)-7),0),1)&amp;""""&amp;"#"&amp;$D$140&amp;"="&amp;""""&amp;VLOOKUP($D$140,$AD$9:$AN$20,8,FALSE)&amp;""""&amp;"#g'"&amp;"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7" s="5" t="str">
        <f>IF(VLOOKUP($D$145,$AD$9:$AN$20,8,FALSE)=INDEX($E$146:$G$148,MATCH("●",INDEX($H$146:$AQ$148,,MATCH($D227,$71:$71,0)-7),0),1),"","sed -i "&amp;IF($AK$192="MacOS","'' ","")&amp;"'s#"&amp;$D$145&amp;"="""&amp;VLOOKUP($D$145,$AD$9:$AN$20,8,FALSE)&amp;""""&amp;"#"&amp;$D$145&amp;"="&amp;""""&amp;INDEX($E$146:$G$148,MATCH("●",INDEX($H$146:$AQ$148,,MATCH($D227,$71:$71,0)-7),0),1)&amp;""""&amp;"#g'"&amp;" ${CONFIG_DIR}db_data_config.txt; export "&amp;$D$145&amp;"="&amp;""""&amp;INDEX($E$146:$G$148,MATCH("●",INDEX($H$146:$AQ$148,,MATCH($D227,$71:$71,0)-7),0),1)&amp;""";")</f>
        <v/>
      </c>
      <c r="BI227" s="5" t="str">
        <f>IF(INDEX($E$146:$G$148,MATCH("●",INDEX($H$146:$AQ$148,,MATCH($D227,$71:$71,0)-7),0),1)=VLOOKUP($D$145,$AD$9:$AN$20,8,FALSE),"","sed -i "&amp;IF($AK$192="MacOS","'' ","")&amp;"'s#"&amp;$D$145&amp;"="""&amp;INDEX($E$146:$G$148,MATCH("●",INDEX($H$146:$AQ$148,,MATCH($D227,$71:$71,0)-7),0),1)&amp;""""&amp;"#"&amp;$D$145&amp;"="&amp;""""&amp;VLOOKUP($D$145,$AD$9:$AN$20,8,FALSE)&amp;""""&amp;"#g'"&amp;"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7" s="5" t="str">
        <f>IF(VLOOKUP($D$149,$AD$9:$AN$20,8,FALSE)=INDEX($E$150:$G$152,MATCH("●",INDEX($H$150:$AQ$152,,MATCH($D227,$71:$71,0)-7),0),1),"","sed -i "&amp;IF($AK$192="MacOS","'' ","")&amp;"'s#"&amp;$D$149&amp;"="""&amp;VLOOKUP($D$149,$AD$9:$AN$20,8,FALSE)&amp;""""&amp;"#"&amp;$D$149&amp;"="&amp;""""&amp;INDEX($E$150:$G$152,MATCH("●",INDEX($H$150:$AQ$152,,MATCH($D227,$71:$71,0)-7),0),1)&amp;""""&amp;"#g'"&amp;" ${CONFIG_DIR}db_data_config.txt; export "&amp;$D$149&amp;"="&amp;""""&amp;INDEX($E$150:$G$152,MATCH("●",INDEX($H$150:$AQ$152,,MATCH($D227,$71:$71,0)-7),0),1)&amp;""";")</f>
        <v/>
      </c>
      <c r="BK227" s="5" t="str">
        <f>IF(INDEX($E$150:$G$152,MATCH("●",INDEX($H$150:$AQ$152,,MATCH($D227,$71:$71,0)-7),0),1)=VLOOKUP($D$149,$AD$9:$AN$20,8,FALSE),"","sed -i "&amp;IF($AK$192="MacOS","'' ","")&amp;"'s#"&amp;$D$149&amp;"="""&amp;INDEX($E$150:$G$152,MATCH("●",INDEX($H$150:$AQ$152,,MATCH($D227,$71:$71,0)-7),0),1)&amp;""""&amp;"#"&amp;$D$149&amp;"="&amp;""""&amp;VLOOKUP($D$149,$AD$9:$AN$20,8,FALSE)&amp;""""&amp;"#g'"&amp;"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7" s="5" t="str">
        <f>IF(VLOOKUP($D$153,$AD$9:$AN$20,8,FALSE)=INDEX($E$154:$G$156,MATCH("●",INDEX($H$154:$AQ$156,,MATCH($D227,$71:$71,0)-7),0),1),"","sed -i "&amp;IF($AK$192="MacOS","'' ","")&amp;"'s#"&amp;$D$153&amp;"="""&amp;VLOOKUP($D$153,$AD$9:$AN$20,8,FALSE)&amp;""""&amp;"#"&amp;$D$153&amp;"="&amp;""""&amp;INDEX($E$154:$G$156,MATCH("●",INDEX($H$154:$AQ$156,,MATCH($D227,$71:$71,0)-7),0),1)&amp;""""&amp;"#g'"&amp;" ${CONFIG_DIR}db_data_config.txt; export "&amp;$D$153&amp;"="&amp;""""&amp;INDEX($E$154:$G$156,MATCH("●",INDEX($H$154:$AQ$156,,MATCH($D227,$71:$71,0)-7),0),1)&amp;""";")</f>
        <v/>
      </c>
      <c r="BM227" s="5" t="str">
        <f>IF(INDEX($E$154:$G$156,MATCH("●",INDEX($H$154:$AQ$156,,MATCH($D227,$71:$71,0)-7),0),1)=VLOOKUP($D$153,$AD$9:$AN$20,8,FALSE),"","sed -i "&amp;IF($AK$192="MacOS","'' ","")&amp;"'s#"&amp;$D$153&amp;"="""&amp;INDEX($E$154:$G$156,MATCH("●",INDEX($H$154:$AQ$156,,MATCH($D227,$71:$71,0)-7),0),1)&amp;""""&amp;"#"&amp;$D$153&amp;"="&amp;""""&amp;VLOOKUP($D$153,$AD$9:$AN$20,8,FALSE)&amp;""""&amp;"#g'"&amp;"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7" s="5" t="str">
        <f>IF(VLOOKUP($D$157,$AD$9:$AN$20,8,FALSE)=INDEX($E$158:$G$161,MATCH("●",INDEX($H$158:$AQ$161,,MATCH($D227,$71:$71,0)-7),0),1),"","sed -i "&amp;IF($AK$192="MacOS","'' ","")&amp;"'s#"&amp;$D$157&amp;"="""&amp;VLOOKUP($D$157,$AD$9:$AN$20,8,FALSE)&amp;""""&amp;"#"&amp;$D$157&amp;"="&amp;""""&amp;INDEX($E$158:$G$161,MATCH("●",INDEX($H$158:$AQ$161,,MATCH($D227,$71:$71,0)-7),0),1)&amp;""""&amp;"#g'"&amp;" ${CONFIG_DIR}db_data_config.txt; export "&amp;$D$157&amp;"="&amp;""""&amp;INDEX($E$158:$G$161,MATCH("●",INDEX($H$158:$AQ$161,,MATCH($D227,$71:$71,0)-7),0),1)&amp;""";")</f>
        <v/>
      </c>
      <c r="BO227" s="5" t="str">
        <f>IF(INDEX($E$158:$G$161,MATCH("●",INDEX($H$158:$AQ$161,,MATCH($D227,$71:$71,0)-7),0),1)=VLOOKUP($D$157,$AD$9:$AN$20,8,FALSE),"","sed -i "&amp;IF($AK$192="MacOS","'' ","")&amp;"'s#"&amp;$D$157&amp;"="""&amp;INDEX($E$158:$G$161,MATCH("●",INDEX($H$158:$AQ$161,,MATCH($D227,$71:$71,0)-7),0),1)&amp;""""&amp;"#"&amp;$D$157&amp;"="&amp;""""&amp;VLOOKUP($D$157,$AD$9:$AN$20,8,FALSE)&amp;""""&amp;"#g'"&amp;"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7" s="5" t="str">
        <f>IF(VLOOKUP($D$162,$AD$9:$AN$20,8,FALSE)=INDEX($E$163:$G$169,MATCH("●",INDEX($H$163:$AQ$169,,MATCH($D227,$71:$71,0)-7),0),1),"","sed -i "&amp;IF($AK$192="MacOS","'' ","")&amp;"'s#"&amp;$D$162&amp;"="""&amp;VLOOKUP($D$162,$AD$9:$AN$20,8,FALSE)&amp;""""&amp;"#"&amp;$D$162&amp;"="&amp;""""&amp;INDEX($E$163:$G$169,MATCH("●",INDEX($H$163:$AQ$169,,MATCH($D227,$71:$71,0)-7),0),1)&amp;""""&amp;"#g'"&amp;" ${CONFIG_DIR}db_data_config.txt; export "&amp;$D$162&amp;"="&amp;""""&amp;INDEX($E$163:$G$169,MATCH("●",INDEX($H$163:$AQ$169,,MATCH($D227,$71:$71,0)-7),0),1)&amp;""";")</f>
        <v/>
      </c>
      <c r="BQ227" s="5" t="str">
        <f>IF(INDEX($E$163:$G$169,MATCH("●",INDEX($H$163:$AQ$169,,MATCH($D227,$71:$71,0)-7),0),1)=VLOOKUP($D$162,$AD$9:$AN$20,8,FALSE),"","sed -i "&amp;IF($AK$192="MacOS","'' ","")&amp;"'s#"&amp;$D$162&amp;"="""&amp;INDEX($E$163:$G$169,MATCH("●",INDEX($H$163:$AQ$169,,MATCH($D227,$71:$71,0)-7),0),1)&amp;""""&amp;"#"&amp;$D$162&amp;"="&amp;""""&amp;VLOOKUP($D$162,$AD$9:$AN$20,8,FALSE)&amp;""""&amp;"#g'"&amp;"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7" s="5" t="s">
        <v>868</v>
      </c>
    </row>
    <row r="228" spans="4:70" ht="18" customHeight="1">
      <c r="D228" s="166">
        <f t="shared" si="3"/>
        <v>69</v>
      </c>
      <c r="E228" s="167"/>
      <c r="F228" s="167"/>
      <c r="G228" s="168"/>
      <c r="H228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868</v>
      </c>
      <c r="T228" s="47" t="str">
        <f t="shared" ref="T228:T231" ca="1" si="4">SUBSTITUTE("clear; "&amp;AV228&amp;AX228&amp;AZ228&amp;BB228&amp;BD228&amp;BF228&amp;BH228&amp;BJ228&amp;BL228&amp;BN228&amp;BP228&amp;"sh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SUBSTITUTE(INDEX($H$171:$AQ$171, , MATCH($D228, $71:$71, 0)-7),"-","")</f>
        <v>正常</v>
      </c>
      <c r="AF228" s="117"/>
      <c r="AG228" s="118"/>
      <c r="AH228" s="171" t="s">
        <v>945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SUBSTITUTE(TEXT(INDEX($H$174:$AQ$174,1,$D228-36),"000000"),"-","")</f>
        <v>220001</v>
      </c>
      <c r="AV228" s="5" t="str">
        <f>IF(VLOOKUP($D$76,$AD$9:$AN$20,8,FALSE)=INDEX($E$77:$G$81,MATCH("●",INDEX($H$77:$AQ$81,,MATCH($D228,$71:$71,0)-7),0),1),"","sed -i "&amp;IF($AK$192="MacOS","'' ","")&amp;"'s#"&amp;$D$76&amp;"="""&amp;VLOOKUP($D$76,$AD$9:$AN$20,8,FALSE)&amp;""""&amp;"#"&amp;$D$76&amp;"="&amp;""""&amp;INDEX($E$77:$G$81,MATCH("●",INDEX($H$77:$AQ$81,,MATCH($D228,$71:$71,0)-7),0),1)&amp;""""&amp;"#g'"&amp;" ${CONFIG_DIR}db_data_config.txt; export "&amp;$D$76&amp;"="&amp;""""&amp;INDEX($E$77:$G$81,MATCH("●",INDEX($H$77:$AQ$81,,MATCH($D228,$71:$71,0)-7),0),1)&amp;""";")</f>
        <v/>
      </c>
      <c r="AW228" s="5" t="str">
        <f>IF(INDEX($E$77:$G$81,MATCH("●",INDEX($H$77:$AQ$81,,MATCH($D228,$71:$71,0)-7),0),1)=VLOOKUP($D$76,$AD$9:$AN$20,8,FALSE),"","sed -i "&amp;IF($AK$192="MacOS","'' ","")&amp;"'s#"&amp;$D$76&amp;"="""&amp;INDEX($E$77:$G$81,MATCH("●",INDEX($H$77:$AQ$81,,MATCH($D228,$71:$71,0)-7),0),1)&amp;""""&amp;"#"&amp;$D$76&amp;"="&amp;""""&amp;VLOOKUP($D$76,$AD$9:$AN$20,8,FALSE)&amp;""""&amp;"#g'"&amp;"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8" s="5" t="str">
        <f>IF(VLOOKUP($D$82,$AD$9:$AN$20,8,FALSE)=INDEX($E$83:$G$94,MATCH("●",INDEX($H$83:$AQ$94,,MATCH($D228,$71:$71,0)-7),0),1),"","sed -i "&amp;IF($AK$192="MacOS","'' ","")&amp;"'s#"&amp;$D$82&amp;"="""&amp;VLOOKUP($D$82,$AD$9:$AN$20,8,FALSE)&amp;""""&amp;"#"&amp;$D$82&amp;"="&amp;""""&amp;INDEX($E$83:$G$94,MATCH("●",INDEX($H$83:$AQ$94,,MATCH($D228,$71:$71,0)-7),0),1)&amp;""""&amp;"#g'"&amp;" ${CONFIG_DIR}db_data_config.txt; export "&amp;$D$82&amp;"="&amp;""""&amp;INDEX($E$83:$G$94,MATCH("●",INDEX($H$83:$AQ$94,,MATCH($D228,$71:$71,0)-7),0),1)&amp;""";")</f>
        <v>sed -i '' 's#COLUMN_DATA_TYPE="string"#COLUMN_DATA_TYPE="int"#g' ${CONFIG_DIR}db_data_config.txt; export COLUMN_DATA_TYPE="int";</v>
      </c>
      <c r="AY228" s="5" t="str">
        <f>IF(INDEX($E$83:$G$94,MATCH("●",INDEX($H$83:$AQ$94,,MATCH($D228,$71:$71,0)-7),0),1)=VLOOKUP($D$82,$AD$9:$AN$20,8,FALSE),"","sed -i "&amp;IF($AK$192="MacOS","'' ","")&amp;"'s#"&amp;$D$82&amp;"="""&amp;INDEX($E$83:$G$94,MATCH("●",INDEX($H$83:$AQ$94,,MATCH($D228,$71:$71,0)-7),0),1)&amp;""""&amp;"#"&amp;$D$82&amp;"="&amp;""""&amp;VLOOKUP($D$82,$AD$9:$AN$20,8,FALSE)&amp;""""&amp;"#g'"&amp;"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8" s="5" t="str">
        <f>IF(VLOOKUP($D$95,$AD$9:$AN$20,8,FALSE)=INDEX($E$96:$G$115,MATCH("●",INDEX($H$96:$AQ$115,,MATCH($D228,$71:$71,0)-7),0),1),"","sed -i "&amp;IF($AK$192="MacOS","'' ","")&amp;"'s#"&amp;$D$95&amp;"="""&amp;VLOOKUP($D$95,$AD$9:$AN$20,8,FALSE)&amp;""""&amp;"#"&amp;$D$95&amp;"="&amp;""""&amp;INDEX($E$96:$G$115,MATCH("●",INDEX($H$96:$AQ$115,,MATCH($D228,$71:$71,0)-7),0),1)&amp;""""&amp;"#g'"&amp;" ${CONFIG_DIR}db_data_config.txt; export "&amp;$D$95&amp;"="&amp;""""&amp;INDEX($E$96:$G$115,MATCH("●",INDEX($H$96:$AQ$115,,MATCH($D228,$71:$71,0)-7),0),1)&amp;""";")</f>
        <v>sed -i '' 's#COLUMN_DATA_LENGTH="7"#COLUMN_DATA_LENGTH="10"#g' ${CONFIG_DIR}db_data_config.txt; export COLUMN_DATA_LENGTH="10";</v>
      </c>
      <c r="BA228" s="5" t="str">
        <f>IF(INDEX($E$96:$G$115,MATCH("●",INDEX($H$96:$AQ$115,,MATCH($D228,$71:$71,0)-7),0),1)=VLOOKUP($D$95,$AD$9:$AN$20,8,FALSE),"","sed -i "&amp;IF($AK$192="MacOS","'' ","")&amp;"'s#"&amp;$D$95&amp;"="""&amp;INDEX($E$96:$G$115,MATCH("●",INDEX($H$96:$AQ$115,,MATCH($D228,$71:$71,0)-7),0),1)&amp;""""&amp;"#"&amp;$D$95&amp;"="&amp;""""&amp;VLOOKUP($D$95,$AD$9:$AN$20,8,FALSE)&amp;""""&amp;"#g'"&amp;"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8" s="5" t="str">
        <f>IF(VLOOKUP($D$116,$AD$9:$AN$20,8,FALSE)=INDEX($E$117:$G$127,MATCH("●",INDEX($H$117:$AQ$127,,MATCH($D228,$71:$71,0)-7),0),1),"","sed -i "&amp;IF($AK$192="MacOS","'' ","")&amp;"'s#"&amp;$D$116&amp;"="""&amp;VLOOKUP($D$116,$AD$9:$AN$20,8,FALSE)&amp;""""&amp;"#"&amp;$D$116&amp;"="&amp;""""&amp;INDEX($E$117:$G$127,MATCH("●",INDEX($H$117:$AQ$127,,MATCH($D228,$71:$71,0)-7),0),1)&amp;""""&amp;"#g'"&amp;" ${CONFIG_DIR}db_data_config.txt; export "&amp;$D$116&amp;"="&amp;""""&amp;INDEX($E$117:$G$127,MATCH("●",INDEX($H$117:$AQ$127,,MATCH($D228,$71:$71,0)-7),0),1)&amp;""";")</f>
        <v/>
      </c>
      <c r="BC228" s="5" t="str">
        <f>IF(INDEX($E$117:$G$127,MATCH("●",INDEX($H$117:$AQ$127,,MATCH($D228,$71:$71,0)-7),0),1)=VLOOKUP($D$116,$AD$9:$AN$20,8,FALSE),"","sed -i "&amp;IF($AK$192="MacOS","'' ","")&amp;"'s#"&amp;$D$116&amp;"="""&amp;INDEX($E$117:$G$127,MATCH("●",INDEX($H$117:$AQ$127,,MATCH($D228,$71:$71,0)-7),0),1)&amp;""""&amp;"#"&amp;$D$116&amp;"="&amp;""""&amp;VLOOKUP($D$116,$AD$9:$AN$20,8,FALSE)&amp;""""&amp;"#g'"&amp;"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8" s="5" t="str">
        <f>IF(VLOOKUP($D$134,$AD$9:$AN$20,8,FALSE)=INDEX($E$135:$G$139,MATCH("●",INDEX($H$135:$AQ$139,,MATCH($D228,$71:$71,0)-7),0),1),"","sed -i "&amp;IF($AK$192="MacOS","'' ","")&amp;"'s#"&amp;$D$134&amp;"="""&amp;VLOOKUP($D$134,$AD$9:$AN$20,8,FALSE)&amp;""""&amp;"#"&amp;$D$134&amp;"="&amp;""""&amp;INDEX($E$135:$G$139,MATCH("●",INDEX($H$135:$AQ$139,,MATCH($D228,$71:$71,0)-7),0),1)&amp;""""&amp;"#g'"&amp;" ${CONFIG_DIR}db_data_config.txt; export "&amp;$D$134&amp;"="&amp;""""&amp;INDEX($E$135:$G$139,MATCH("●",INDEX($H$135:$AQ$139,,MATCH($D228,$71:$71,0)-7),0),1)&amp;""";")</f>
        <v/>
      </c>
      <c r="BE228" s="5" t="str">
        <f>IF(INDEX($E$135:$G$139,MATCH("●",INDEX($H$135:$AQ$139,,MATCH($D228,$71:$71,0)-7),0),1)=VLOOKUP($D$134,$AD$9:$AN$20,8,FALSE),"","sed -i "&amp;IF($AK$192="MacOS","'' ","")&amp;"'s#"&amp;$D$134&amp;"="""&amp;INDEX($E$135:$G$139,MATCH("●",INDEX($H$135:$AQ$139,,MATCH($D228,$71:$71,0)-7),0),1)&amp;""""&amp;"#"&amp;$D$134&amp;"="&amp;""""&amp;VLOOKUP($D$134,$AD$9:$AN$20,8,FALSE)&amp;""""&amp;"#g'"&amp;"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228" s="5" t="str">
        <f>IF(VLOOKUP($D$140,$AD$9:$AN$20,8,FALSE)=INDEX($E$141:$G$144,MATCH("●",INDEX($H$141:$AQ$144,,MATCH($D228,$71:$71,0)-7),0),1),"","sed -i "&amp;IF($AK$192="MacOS","'' ","")&amp;"'s#"&amp;$D$140&amp;"="""&amp;VLOOKUP($D$140,$AD$9:$AN$20,8,FALSE)&amp;""""&amp;"#"&amp;$D$140&amp;"="&amp;""""&amp;INDEX($E$141:$G$144,MATCH("●",INDEX($H$141:$AQ$144,,MATCH($D228,$71:$71,0)-7),0),1)&amp;""""&amp;"#g'"&amp;" ${CONFIG_DIR}db_data_config.txt; export "&amp;$D$140&amp;"="&amp;""""&amp;INDEX($E$141:$G$144,MATCH("●",INDEX($H$141:$AQ$144,,MATCH($D228,$71:$71,0)-7),0),1)&amp;""";")</f>
        <v/>
      </c>
      <c r="BG228" s="5" t="str">
        <f>IF(INDEX($E$141:$G$144,MATCH("●",INDEX($H$141:$AQ$144,,MATCH($D228,$71:$71,0)-7),0),1)=VLOOKUP($D$140,$AD$9:$AN$20,8,FALSE),"","sed -i "&amp;IF($AK$192="MacOS","'' ","")&amp;"'s#"&amp;$D$140&amp;"="""&amp;INDEX($E$141:$G$144,MATCH("●",INDEX($H$141:$AQ$144,,MATCH($D228,$71:$71,0)-7),0),1)&amp;""""&amp;"#"&amp;$D$140&amp;"="&amp;""""&amp;VLOOKUP($D$140,$AD$9:$AN$20,8,FALSE)&amp;""""&amp;"#g'"&amp;"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8" s="5" t="str">
        <f>IF(VLOOKUP($D$145,$AD$9:$AN$20,8,FALSE)=INDEX($E$146:$G$148,MATCH("●",INDEX($H$146:$AQ$148,,MATCH($D228,$71:$71,0)-7),0),1),"","sed -i "&amp;IF($AK$192="MacOS","'' ","")&amp;"'s#"&amp;$D$145&amp;"="""&amp;VLOOKUP($D$145,$AD$9:$AN$20,8,FALSE)&amp;""""&amp;"#"&amp;$D$145&amp;"="&amp;""""&amp;INDEX($E$146:$G$148,MATCH("●",INDEX($H$146:$AQ$148,,MATCH($D228,$71:$71,0)-7),0),1)&amp;""""&amp;"#g'"&amp;" ${CONFIG_DIR}db_data_config.txt; export "&amp;$D$145&amp;"="&amp;""""&amp;INDEX($E$146:$G$148,MATCH("●",INDEX($H$146:$AQ$148,,MATCH($D228,$71:$71,0)-7),0),1)&amp;""";")</f>
        <v/>
      </c>
      <c r="BI228" s="5" t="str">
        <f>IF(INDEX($E$146:$G$148,MATCH("●",INDEX($H$146:$AQ$148,,MATCH($D228,$71:$71,0)-7),0),1)=VLOOKUP($D$145,$AD$9:$AN$20,8,FALSE),"","sed -i "&amp;IF($AK$192="MacOS","'' ","")&amp;"'s#"&amp;$D$145&amp;"="""&amp;INDEX($E$146:$G$148,MATCH("●",INDEX($H$146:$AQ$148,,MATCH($D228,$71:$71,0)-7),0),1)&amp;""""&amp;"#"&amp;$D$145&amp;"="&amp;""""&amp;VLOOKUP($D$145,$AD$9:$AN$20,8,FALSE)&amp;""""&amp;"#g'"&amp;"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8" s="5" t="str">
        <f>IF(VLOOKUP($D$149,$AD$9:$AN$20,8,FALSE)=INDEX($E$150:$G$152,MATCH("●",INDEX($H$150:$AQ$152,,MATCH($D228,$71:$71,0)-7),0),1),"","sed -i "&amp;IF($AK$192="MacOS","'' ","")&amp;"'s#"&amp;$D$149&amp;"="""&amp;VLOOKUP($D$149,$AD$9:$AN$20,8,FALSE)&amp;""""&amp;"#"&amp;$D$149&amp;"="&amp;""""&amp;INDEX($E$150:$G$152,MATCH("●",INDEX($H$150:$AQ$152,,MATCH($D228,$71:$71,0)-7),0),1)&amp;""""&amp;"#g'"&amp;" ${CONFIG_DIR}db_data_config.txt; export "&amp;$D$149&amp;"="&amp;""""&amp;INDEX($E$150:$G$152,MATCH("●",INDEX($H$150:$AQ$152,,MATCH($D228,$71:$71,0)-7),0),1)&amp;""";")</f>
        <v/>
      </c>
      <c r="BK228" s="5" t="str">
        <f>IF(INDEX($E$150:$G$152,MATCH("●",INDEX($H$150:$AQ$152,,MATCH($D228,$71:$71,0)-7),0),1)=VLOOKUP($D$149,$AD$9:$AN$20,8,FALSE),"","sed -i "&amp;IF($AK$192="MacOS","'' ","")&amp;"'s#"&amp;$D$149&amp;"="""&amp;INDEX($E$150:$G$152,MATCH("●",INDEX($H$150:$AQ$152,,MATCH($D228,$71:$71,0)-7),0),1)&amp;""""&amp;"#"&amp;$D$149&amp;"="&amp;""""&amp;VLOOKUP($D$149,$AD$9:$AN$20,8,FALSE)&amp;""""&amp;"#g'"&amp;"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8" s="5" t="str">
        <f>IF(VLOOKUP($D$153,$AD$9:$AN$20,8,FALSE)=INDEX($E$154:$G$156,MATCH("●",INDEX($H$154:$AQ$156,,MATCH($D228,$71:$71,0)-7),0),1),"","sed -i "&amp;IF($AK$192="MacOS","'' ","")&amp;"'s#"&amp;$D$153&amp;"="""&amp;VLOOKUP($D$153,$AD$9:$AN$20,8,FALSE)&amp;""""&amp;"#"&amp;$D$153&amp;"="&amp;""""&amp;INDEX($E$154:$G$156,MATCH("●",INDEX($H$154:$AQ$156,,MATCH($D228,$71:$71,0)-7),0),1)&amp;""""&amp;"#g'"&amp;" ${CONFIG_DIR}db_data_config.txt; export "&amp;$D$153&amp;"="&amp;""""&amp;INDEX($E$154:$G$156,MATCH("●",INDEX($H$154:$AQ$156,,MATCH($D228,$71:$71,0)-7),0),1)&amp;""";")</f>
        <v/>
      </c>
      <c r="BM228" s="5" t="str">
        <f>IF(INDEX($E$154:$G$156,MATCH("●",INDEX($H$154:$AQ$156,,MATCH($D228,$71:$71,0)-7),0),1)=VLOOKUP($D$153,$AD$9:$AN$20,8,FALSE),"","sed -i "&amp;IF($AK$192="MacOS","'' ","")&amp;"'s#"&amp;$D$153&amp;"="""&amp;INDEX($E$154:$G$156,MATCH("●",INDEX($H$154:$AQ$156,,MATCH($D228,$71:$71,0)-7),0),1)&amp;""""&amp;"#"&amp;$D$153&amp;"="&amp;""""&amp;VLOOKUP($D$153,$AD$9:$AN$20,8,FALSE)&amp;""""&amp;"#g'"&amp;"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8" s="5" t="str">
        <f>IF(VLOOKUP($D$157,$AD$9:$AN$20,8,FALSE)=INDEX($E$158:$G$161,MATCH("●",INDEX($H$158:$AQ$161,,MATCH($D228,$71:$71,0)-7),0),1),"","sed -i "&amp;IF($AK$192="MacOS","'' ","")&amp;"'s#"&amp;$D$157&amp;"="""&amp;VLOOKUP($D$157,$AD$9:$AN$20,8,FALSE)&amp;""""&amp;"#"&amp;$D$157&amp;"="&amp;""""&amp;INDEX($E$158:$G$161,MATCH("●",INDEX($H$158:$AQ$161,,MATCH($D228,$71:$71,0)-7),0),1)&amp;""""&amp;"#g'"&amp;" ${CONFIG_DIR}db_data_config.txt; export "&amp;$D$157&amp;"="&amp;""""&amp;INDEX($E$158:$G$161,MATCH("●",INDEX($H$158:$AQ$161,,MATCH($D228,$71:$71,0)-7),0),1)&amp;""";")</f>
        <v/>
      </c>
      <c r="BO228" s="5" t="str">
        <f>IF(INDEX($E$158:$G$161,MATCH("●",INDEX($H$158:$AQ$161,,MATCH($D228,$71:$71,0)-7),0),1)=VLOOKUP($D$157,$AD$9:$AN$20,8,FALSE),"","sed -i "&amp;IF($AK$192="MacOS","'' ","")&amp;"'s#"&amp;$D$157&amp;"="""&amp;INDEX($E$158:$G$161,MATCH("●",INDEX($H$158:$AQ$161,,MATCH($D228,$71:$71,0)-7),0),1)&amp;""""&amp;"#"&amp;$D$157&amp;"="&amp;""""&amp;VLOOKUP($D$157,$AD$9:$AN$20,8,FALSE)&amp;""""&amp;"#g'"&amp;"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8" s="5" t="str">
        <f>IF(VLOOKUP($D$162,$AD$9:$AN$20,8,FALSE)=INDEX($E$163:$G$169,MATCH("●",INDEX($H$163:$AQ$169,,MATCH($D228,$71:$71,0)-7),0),1),"","sed -i "&amp;IF($AK$192="MacOS","'' ","")&amp;"'s#"&amp;$D$162&amp;"="""&amp;VLOOKUP($D$162,$AD$9:$AN$20,8,FALSE)&amp;""""&amp;"#"&amp;$D$162&amp;"="&amp;""""&amp;INDEX($E$163:$G$169,MATCH("●",INDEX($H$163:$AQ$169,,MATCH($D228,$71:$71,0)-7),0),1)&amp;""""&amp;"#g'"&amp;" ${CONFIG_DIR}db_data_config.txt; export "&amp;$D$162&amp;"="&amp;""""&amp;INDEX($E$163:$G$169,MATCH("●",INDEX($H$163:$AQ$169,,MATCH($D228,$71:$71,0)-7),0),1)&amp;""";")</f>
        <v/>
      </c>
      <c r="BQ228" s="5" t="str">
        <f>IF(INDEX($E$163:$G$169,MATCH("●",INDEX($H$163:$AQ$169,,MATCH($D228,$71:$71,0)-7),0),1)=VLOOKUP($D$162,$AD$9:$AN$20,8,FALSE),"","sed -i "&amp;IF($AK$192="MacOS","'' ","")&amp;"'s#"&amp;$D$162&amp;"="""&amp;INDEX($E$163:$G$169,MATCH("●",INDEX($H$163:$AQ$169,,MATCH($D228,$71:$71,0)-7),0),1)&amp;""""&amp;"#"&amp;$D$162&amp;"="&amp;""""&amp;VLOOKUP($D$162,$AD$9:$AN$20,8,FALSE)&amp;""""&amp;"#g'"&amp;"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8" s="5" t="s">
        <v>868</v>
      </c>
    </row>
    <row r="229" spans="4:70" ht="18" customHeight="1">
      <c r="D229" s="166">
        <f t="shared" si="3"/>
        <v>70</v>
      </c>
      <c r="E229" s="167"/>
      <c r="F229" s="167"/>
      <c r="G229" s="168"/>
      <c r="H229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's#SIGN_DIGIT="0"#SIGN_DIGIT="1"#g' ${CONFIG_DIR}db_data_config.txt; export SIGN_DIGIT="1";sh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's#SIGN_DIGIT="1"#SIGN_DIGIT="0"#g' ${CONFIG_DIR}db_data_config.txt; export SIGN_DIGIT="0";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868</v>
      </c>
      <c r="T229" s="47" t="str">
        <f t="shared" ca="1" si="4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's#SIGN_DIGIT="0"#SIGN_DIGIT="1"#g' ${CONFIG_DIR}db_data_config.txt; export SIGN_DIGIT="1";sh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SUBSTITUTE(INDEX($H$171:$AQ$171, , MATCH($D229, $71:$71, 0)-7),"-","")</f>
        <v>正常</v>
      </c>
      <c r="AF229" s="117"/>
      <c r="AG229" s="118"/>
      <c r="AH229" s="171" t="s">
        <v>947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SUBSTITUTE(TEXT(INDEX($H$174:$AQ$174,1,$D229-36),"000000"),"-","")</f>
        <v>220001</v>
      </c>
      <c r="AV229" s="5" t="str">
        <f>IF(VLOOKUP($D$76,$AD$9:$AN$20,8,FALSE)=INDEX($E$77:$G$81,MATCH("●",INDEX($H$77:$AQ$81,,MATCH($D229,$71:$71,0)-7),0),1),"","sed -i "&amp;IF($AK$192="MacOS","'' ","")&amp;"'s#"&amp;$D$76&amp;"="""&amp;VLOOKUP($D$76,$AD$9:$AN$20,8,FALSE)&amp;""""&amp;"#"&amp;$D$76&amp;"="&amp;""""&amp;INDEX($E$77:$G$81,MATCH("●",INDEX($H$77:$AQ$81,,MATCH($D229,$71:$71,0)-7),0),1)&amp;""""&amp;"#g'"&amp;" ${CONFIG_DIR}db_data_config.txt; export "&amp;$D$76&amp;"="&amp;""""&amp;INDEX($E$77:$G$81,MATCH("●",INDEX($H$77:$AQ$81,,MATCH($D229,$71:$71,0)-7),0),1)&amp;""";")</f>
        <v/>
      </c>
      <c r="AW229" s="5" t="str">
        <f>IF(INDEX($E$77:$G$81,MATCH("●",INDEX($H$77:$AQ$81,,MATCH($D229,$71:$71,0)-7),0),1)=VLOOKUP($D$76,$AD$9:$AN$20,8,FALSE),"","sed -i "&amp;IF($AK$192="MacOS","'' ","")&amp;"'s#"&amp;$D$76&amp;"="""&amp;INDEX($E$77:$G$81,MATCH("●",INDEX($H$77:$AQ$81,,MATCH($D229,$71:$71,0)-7),0),1)&amp;""""&amp;"#"&amp;$D$76&amp;"="&amp;""""&amp;VLOOKUP($D$76,$AD$9:$AN$20,8,FALSE)&amp;""""&amp;"#g'"&amp;"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9" s="5" t="str">
        <f>IF(VLOOKUP($D$82,$AD$9:$AN$20,8,FALSE)=INDEX($E$83:$G$94,MATCH("●",INDEX($H$83:$AQ$94,,MATCH($D229,$71:$71,0)-7),0),1),"","sed -i "&amp;IF($AK$192="MacOS","'' ","")&amp;"'s#"&amp;$D$82&amp;"="""&amp;VLOOKUP($D$82,$AD$9:$AN$20,8,FALSE)&amp;""""&amp;"#"&amp;$D$82&amp;"="&amp;""""&amp;INDEX($E$83:$G$94,MATCH("●",INDEX($H$83:$AQ$94,,MATCH($D229,$71:$71,0)-7),0),1)&amp;""""&amp;"#g'"&amp;" ${CONFIG_DIR}db_data_config.txt; export "&amp;$D$82&amp;"="&amp;""""&amp;INDEX($E$83:$G$94,MATCH("●",INDEX($H$83:$AQ$94,,MATCH($D229,$71:$71,0)-7),0),1)&amp;""";")</f>
        <v>sed -i '' 's#COLUMN_DATA_TYPE="string"#COLUMN_DATA_TYPE="int"#g' ${CONFIG_DIR}db_data_config.txt; export COLUMN_DATA_TYPE="int";</v>
      </c>
      <c r="AY229" s="5" t="str">
        <f>IF(INDEX($E$83:$G$94,MATCH("●",INDEX($H$83:$AQ$94,,MATCH($D229,$71:$71,0)-7),0),1)=VLOOKUP($D$82,$AD$9:$AN$20,8,FALSE),"","sed -i "&amp;IF($AK$192="MacOS","'' ","")&amp;"'s#"&amp;$D$82&amp;"="""&amp;INDEX($E$83:$G$94,MATCH("●",INDEX($H$83:$AQ$94,,MATCH($D229,$71:$71,0)-7),0),1)&amp;""""&amp;"#"&amp;$D$82&amp;"="&amp;""""&amp;VLOOKUP($D$82,$AD$9:$AN$20,8,FALSE)&amp;""""&amp;"#g'"&amp;"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29" s="5" t="str">
        <f>IF(VLOOKUP($D$95,$AD$9:$AN$20,8,FALSE)=INDEX($E$96:$G$115,MATCH("●",INDEX($H$96:$AQ$115,,MATCH($D229,$71:$71,0)-7),0),1),"","sed -i "&amp;IF($AK$192="MacOS","'' ","")&amp;"'s#"&amp;$D$95&amp;"="""&amp;VLOOKUP($D$95,$AD$9:$AN$20,8,FALSE)&amp;""""&amp;"#"&amp;$D$95&amp;"="&amp;""""&amp;INDEX($E$96:$G$115,MATCH("●",INDEX($H$96:$AQ$115,,MATCH($D229,$71:$71,0)-7),0),1)&amp;""""&amp;"#g'"&amp;" ${CONFIG_DIR}db_data_config.txt; export "&amp;$D$95&amp;"="&amp;""""&amp;INDEX($E$96:$G$115,MATCH("●",INDEX($H$96:$AQ$115,,MATCH($D229,$71:$71,0)-7),0),1)&amp;""";")</f>
        <v>sed -i '' 's#COLUMN_DATA_LENGTH="7"#COLUMN_DATA_LENGTH="10"#g' ${CONFIG_DIR}db_data_config.txt; export COLUMN_DATA_LENGTH="10";</v>
      </c>
      <c r="BA229" s="5" t="str">
        <f>IF(INDEX($E$96:$G$115,MATCH("●",INDEX($H$96:$AQ$115,,MATCH($D229,$71:$71,0)-7),0),1)=VLOOKUP($D$95,$AD$9:$AN$20,8,FALSE),"","sed -i "&amp;IF($AK$192="MacOS","'' ","")&amp;"'s#"&amp;$D$95&amp;"="""&amp;INDEX($E$96:$G$115,MATCH("●",INDEX($H$96:$AQ$115,,MATCH($D229,$71:$71,0)-7),0),1)&amp;""""&amp;"#"&amp;$D$95&amp;"="&amp;""""&amp;VLOOKUP($D$95,$AD$9:$AN$20,8,FALSE)&amp;""""&amp;"#g'"&amp;"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29" s="5" t="str">
        <f>IF(VLOOKUP($D$116,$AD$9:$AN$20,8,FALSE)=INDEX($E$117:$G$127,MATCH("●",INDEX($H$117:$AQ$127,,MATCH($D229,$71:$71,0)-7),0),1),"","sed -i "&amp;IF($AK$192="MacOS","'' ","")&amp;"'s#"&amp;$D$116&amp;"="""&amp;VLOOKUP($D$116,$AD$9:$AN$20,8,FALSE)&amp;""""&amp;"#"&amp;$D$116&amp;"="&amp;""""&amp;INDEX($E$117:$G$127,MATCH("●",INDEX($H$117:$AQ$127,,MATCH($D229,$71:$71,0)-7),0),1)&amp;""""&amp;"#g'"&amp;" ${CONFIG_DIR}db_data_config.txt; export "&amp;$D$116&amp;"="&amp;""""&amp;INDEX($E$117:$G$127,MATCH("●",INDEX($H$117:$AQ$127,,MATCH($D229,$71:$71,0)-7),0),1)&amp;""";")</f>
        <v/>
      </c>
      <c r="BC229" s="5" t="str">
        <f>IF(INDEX($E$117:$G$127,MATCH("●",INDEX($H$117:$AQ$127,,MATCH($D229,$71:$71,0)-7),0),1)=VLOOKUP($D$116,$AD$9:$AN$20,8,FALSE),"","sed -i "&amp;IF($AK$192="MacOS","'' ","")&amp;"'s#"&amp;$D$116&amp;"="""&amp;INDEX($E$117:$G$127,MATCH("●",INDEX($H$117:$AQ$127,,MATCH($D229,$71:$71,0)-7),0),1)&amp;""""&amp;"#"&amp;$D$116&amp;"="&amp;""""&amp;VLOOKUP($D$116,$AD$9:$AN$20,8,FALSE)&amp;""""&amp;"#g'"&amp;"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29" s="5" t="str">
        <f>IF(VLOOKUP($D$134,$AD$9:$AN$20,8,FALSE)=INDEX($E$135:$G$139,MATCH("●",INDEX($H$135:$AQ$139,,MATCH($D229,$71:$71,0)-7),0),1),"","sed -i "&amp;IF($AK$192="MacOS","'' ","")&amp;"'s#"&amp;$D$134&amp;"="""&amp;VLOOKUP($D$134,$AD$9:$AN$20,8,FALSE)&amp;""""&amp;"#"&amp;$D$134&amp;"="&amp;""""&amp;INDEX($E$135:$G$139,MATCH("●",INDEX($H$135:$AQ$139,,MATCH($D229,$71:$71,0)-7),0),1)&amp;""""&amp;"#g'"&amp;" ${CONFIG_DIR}db_data_config.txt; export "&amp;$D$134&amp;"="&amp;""""&amp;INDEX($E$135:$G$139,MATCH("●",INDEX($H$135:$AQ$139,,MATCH($D229,$71:$71,0)-7),0),1)&amp;""";")</f>
        <v>sed -i '' 's#SIGN_DIGIT="0"#SIGN_DIGIT="1"#g' ${CONFIG_DIR}db_data_config.txt; export SIGN_DIGIT="1";</v>
      </c>
      <c r="BE229" s="5" t="str">
        <f>IF(INDEX($E$135:$G$139,MATCH("●",INDEX($H$135:$AQ$139,,MATCH($D229,$71:$71,0)-7),0),1)=VLOOKUP($D$134,$AD$9:$AN$20,8,FALSE),"","sed -i "&amp;IF($AK$192="MacOS","'' ","")&amp;"'s#"&amp;$D$134&amp;"="""&amp;INDEX($E$135:$G$139,MATCH("●",INDEX($H$135:$AQ$139,,MATCH($D229,$71:$71,0)-7),0),1)&amp;""""&amp;"#"&amp;$D$134&amp;"="&amp;""""&amp;VLOOKUP($D$134,$AD$9:$AN$20,8,FALSE)&amp;""""&amp;"#g'"&amp;"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's#SIGN_DIGIT="1"#SIGN_DIGIT="0"#g' ${CONFIG_DIR}db_data_config.txt; export SIGN_DIGIT="0";</v>
      </c>
      <c r="BF229" s="5" t="str">
        <f>IF(VLOOKUP($D$140,$AD$9:$AN$20,8,FALSE)=INDEX($E$141:$G$144,MATCH("●",INDEX($H$141:$AQ$144,,MATCH($D229,$71:$71,0)-7),0),1),"","sed -i "&amp;IF($AK$192="MacOS","'' ","")&amp;"'s#"&amp;$D$140&amp;"="""&amp;VLOOKUP($D$140,$AD$9:$AN$20,8,FALSE)&amp;""""&amp;"#"&amp;$D$140&amp;"="&amp;""""&amp;INDEX($E$141:$G$144,MATCH("●",INDEX($H$141:$AQ$144,,MATCH($D229,$71:$71,0)-7),0),1)&amp;""""&amp;"#g'"&amp;" ${CONFIG_DIR}db_data_config.txt; export "&amp;$D$140&amp;"="&amp;""""&amp;INDEX($E$141:$G$144,MATCH("●",INDEX($H$141:$AQ$144,,MATCH($D229,$71:$71,0)-7),0),1)&amp;""";")</f>
        <v/>
      </c>
      <c r="BG229" s="5" t="str">
        <f>IF(INDEX($E$141:$G$144,MATCH("●",INDEX($H$141:$AQ$144,,MATCH($D229,$71:$71,0)-7),0),1)=VLOOKUP($D$140,$AD$9:$AN$20,8,FALSE),"","sed -i "&amp;IF($AK$192="MacOS","'' ","")&amp;"'s#"&amp;$D$140&amp;"="""&amp;INDEX($E$141:$G$144,MATCH("●",INDEX($H$141:$AQ$144,,MATCH($D229,$71:$71,0)-7),0),1)&amp;""""&amp;"#"&amp;$D$140&amp;"="&amp;""""&amp;VLOOKUP($D$140,$AD$9:$AN$20,8,FALSE)&amp;""""&amp;"#g'"&amp;"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29" s="5" t="str">
        <f>IF(VLOOKUP($D$145,$AD$9:$AN$20,8,FALSE)=INDEX($E$146:$G$148,MATCH("●",INDEX($H$146:$AQ$148,,MATCH($D229,$71:$71,0)-7),0),1),"","sed -i "&amp;IF($AK$192="MacOS","'' ","")&amp;"'s#"&amp;$D$145&amp;"="""&amp;VLOOKUP($D$145,$AD$9:$AN$20,8,FALSE)&amp;""""&amp;"#"&amp;$D$145&amp;"="&amp;""""&amp;INDEX($E$146:$G$148,MATCH("●",INDEX($H$146:$AQ$148,,MATCH($D229,$71:$71,0)-7),0),1)&amp;""""&amp;"#g'"&amp;" ${CONFIG_DIR}db_data_config.txt; export "&amp;$D$145&amp;"="&amp;""""&amp;INDEX($E$146:$G$148,MATCH("●",INDEX($H$146:$AQ$148,,MATCH($D229,$71:$71,0)-7),0),1)&amp;""";")</f>
        <v/>
      </c>
      <c r="BI229" s="5" t="str">
        <f>IF(INDEX($E$146:$G$148,MATCH("●",INDEX($H$146:$AQ$148,,MATCH($D229,$71:$71,0)-7),0),1)=VLOOKUP($D$145,$AD$9:$AN$20,8,FALSE),"","sed -i "&amp;IF($AK$192="MacOS","'' ","")&amp;"'s#"&amp;$D$145&amp;"="""&amp;INDEX($E$146:$G$148,MATCH("●",INDEX($H$146:$AQ$148,,MATCH($D229,$71:$71,0)-7),0),1)&amp;""""&amp;"#"&amp;$D$145&amp;"="&amp;""""&amp;VLOOKUP($D$145,$AD$9:$AN$20,8,FALSE)&amp;""""&amp;"#g'"&amp;"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29" s="5" t="str">
        <f>IF(VLOOKUP($D$149,$AD$9:$AN$20,8,FALSE)=INDEX($E$150:$G$152,MATCH("●",INDEX($H$150:$AQ$152,,MATCH($D229,$71:$71,0)-7),0),1),"","sed -i "&amp;IF($AK$192="MacOS","'' ","")&amp;"'s#"&amp;$D$149&amp;"="""&amp;VLOOKUP($D$149,$AD$9:$AN$20,8,FALSE)&amp;""""&amp;"#"&amp;$D$149&amp;"="&amp;""""&amp;INDEX($E$150:$G$152,MATCH("●",INDEX($H$150:$AQ$152,,MATCH($D229,$71:$71,0)-7),0),1)&amp;""""&amp;"#g'"&amp;" ${CONFIG_DIR}db_data_config.txt; export "&amp;$D$149&amp;"="&amp;""""&amp;INDEX($E$150:$G$152,MATCH("●",INDEX($H$150:$AQ$152,,MATCH($D229,$71:$71,0)-7),0),1)&amp;""";")</f>
        <v/>
      </c>
      <c r="BK229" s="5" t="str">
        <f>IF(INDEX($E$150:$G$152,MATCH("●",INDEX($H$150:$AQ$152,,MATCH($D229,$71:$71,0)-7),0),1)=VLOOKUP($D$149,$AD$9:$AN$20,8,FALSE),"","sed -i "&amp;IF($AK$192="MacOS","'' ","")&amp;"'s#"&amp;$D$149&amp;"="""&amp;INDEX($E$150:$G$152,MATCH("●",INDEX($H$150:$AQ$152,,MATCH($D229,$71:$71,0)-7),0),1)&amp;""""&amp;"#"&amp;$D$149&amp;"="&amp;""""&amp;VLOOKUP($D$149,$AD$9:$AN$20,8,FALSE)&amp;""""&amp;"#g'"&amp;"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29" s="5" t="str">
        <f>IF(VLOOKUP($D$153,$AD$9:$AN$20,8,FALSE)=INDEX($E$154:$G$156,MATCH("●",INDEX($H$154:$AQ$156,,MATCH($D229,$71:$71,0)-7),0),1),"","sed -i "&amp;IF($AK$192="MacOS","'' ","")&amp;"'s#"&amp;$D$153&amp;"="""&amp;VLOOKUP($D$153,$AD$9:$AN$20,8,FALSE)&amp;""""&amp;"#"&amp;$D$153&amp;"="&amp;""""&amp;INDEX($E$154:$G$156,MATCH("●",INDEX($H$154:$AQ$156,,MATCH($D229,$71:$71,0)-7),0),1)&amp;""""&amp;"#g'"&amp;" ${CONFIG_DIR}db_data_config.txt; export "&amp;$D$153&amp;"="&amp;""""&amp;INDEX($E$154:$G$156,MATCH("●",INDEX($H$154:$AQ$156,,MATCH($D229,$71:$71,0)-7),0),1)&amp;""";")</f>
        <v/>
      </c>
      <c r="BM229" s="5" t="str">
        <f>IF(INDEX($E$154:$G$156,MATCH("●",INDEX($H$154:$AQ$156,,MATCH($D229,$71:$71,0)-7),0),1)=VLOOKUP($D$153,$AD$9:$AN$20,8,FALSE),"","sed -i "&amp;IF($AK$192="MacOS","'' ","")&amp;"'s#"&amp;$D$153&amp;"="""&amp;INDEX($E$154:$G$156,MATCH("●",INDEX($H$154:$AQ$156,,MATCH($D229,$71:$71,0)-7),0),1)&amp;""""&amp;"#"&amp;$D$153&amp;"="&amp;""""&amp;VLOOKUP($D$153,$AD$9:$AN$20,8,FALSE)&amp;""""&amp;"#g'"&amp;"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29" s="5" t="str">
        <f>IF(VLOOKUP($D$157,$AD$9:$AN$20,8,FALSE)=INDEX($E$158:$G$161,MATCH("●",INDEX($H$158:$AQ$161,,MATCH($D229,$71:$71,0)-7),0),1),"","sed -i "&amp;IF($AK$192="MacOS","'' ","")&amp;"'s#"&amp;$D$157&amp;"="""&amp;VLOOKUP($D$157,$AD$9:$AN$20,8,FALSE)&amp;""""&amp;"#"&amp;$D$157&amp;"="&amp;""""&amp;INDEX($E$158:$G$161,MATCH("●",INDEX($H$158:$AQ$161,,MATCH($D229,$71:$71,0)-7),0),1)&amp;""""&amp;"#g'"&amp;" ${CONFIG_DIR}db_data_config.txt; export "&amp;$D$157&amp;"="&amp;""""&amp;INDEX($E$158:$G$161,MATCH("●",INDEX($H$158:$AQ$161,,MATCH($D229,$71:$71,0)-7),0),1)&amp;""";")</f>
        <v/>
      </c>
      <c r="BO229" s="5" t="str">
        <f>IF(INDEX($E$158:$G$161,MATCH("●",INDEX($H$158:$AQ$161,,MATCH($D229,$71:$71,0)-7),0),1)=VLOOKUP($D$157,$AD$9:$AN$20,8,FALSE),"","sed -i "&amp;IF($AK$192="MacOS","'' ","")&amp;"'s#"&amp;$D$157&amp;"="""&amp;INDEX($E$158:$G$161,MATCH("●",INDEX($H$158:$AQ$161,,MATCH($D229,$71:$71,0)-7),0),1)&amp;""""&amp;"#"&amp;$D$157&amp;"="&amp;""""&amp;VLOOKUP($D$157,$AD$9:$AN$20,8,FALSE)&amp;""""&amp;"#g'"&amp;"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29" s="5" t="str">
        <f>IF(VLOOKUP($D$162,$AD$9:$AN$20,8,FALSE)=INDEX($E$163:$G$169,MATCH("●",INDEX($H$163:$AQ$169,,MATCH($D229,$71:$71,0)-7),0),1),"","sed -i "&amp;IF($AK$192="MacOS","'' ","")&amp;"'s#"&amp;$D$162&amp;"="""&amp;VLOOKUP($D$162,$AD$9:$AN$20,8,FALSE)&amp;""""&amp;"#"&amp;$D$162&amp;"="&amp;""""&amp;INDEX($E$163:$G$169,MATCH("●",INDEX($H$163:$AQ$169,,MATCH($D229,$71:$71,0)-7),0),1)&amp;""""&amp;"#g'"&amp;" ${CONFIG_DIR}db_data_config.txt; export "&amp;$D$162&amp;"="&amp;""""&amp;INDEX($E$163:$G$169,MATCH("●",INDEX($H$163:$AQ$169,,MATCH($D229,$71:$71,0)-7),0),1)&amp;""";")</f>
        <v/>
      </c>
      <c r="BQ229" s="5" t="str">
        <f>IF(INDEX($E$163:$G$169,MATCH("●",INDEX($H$163:$AQ$169,,MATCH($D229,$71:$71,0)-7),0),1)=VLOOKUP($D$162,$AD$9:$AN$20,8,FALSE),"","sed -i "&amp;IF($AK$192="MacOS","'' ","")&amp;"'s#"&amp;$D$162&amp;"="""&amp;INDEX($E$163:$G$169,MATCH("●",INDEX($H$163:$AQ$169,,MATCH($D229,$71:$71,0)-7),0),1)&amp;""""&amp;"#"&amp;$D$162&amp;"="&amp;""""&amp;VLOOKUP($D$162,$AD$9:$AN$20,8,FALSE)&amp;""""&amp;"#g'"&amp;"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29" s="5" t="s">
        <v>868</v>
      </c>
    </row>
    <row r="230" spans="4:70" ht="18" customHeight="1">
      <c r="D230" s="166">
        <f t="shared" si="3"/>
        <v>71</v>
      </c>
      <c r="E230" s="167"/>
      <c r="F230" s="167"/>
      <c r="G230" s="168"/>
      <c r="H230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's#SIGN_DIGIT="0"#SIGN_DIGIT="2"#g' ${CONFIG_DIR}db_data_config.txt; export SIGN_DIGIT="2";sh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's#SIGN_DIGIT="2"#SIGN_DIGIT="0"#g' ${CONFIG_DIR}db_data_config.txt; export SIGN_DIGIT="0";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868</v>
      </c>
      <c r="T230" s="47" t="str">
        <f t="shared" ca="1" si="4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's#SIGN_DIGIT="0"#SIGN_DIGIT="2"#g' ${CONFIG_DIR}db_data_config.txt; export SIGN_DIGIT="2";sh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SUBSTITUTE(INDEX($H$171:$AQ$171, , MATCH($D230, $71:$71, 0)-7),"-","")</f>
        <v>異常</v>
      </c>
      <c r="AF230" s="117"/>
      <c r="AG230" s="118"/>
      <c r="AH230" s="171" t="s">
        <v>948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SUBSTITUTE(TEXT(INDEX($H$174:$AQ$174,1,$D230-36),"000000"),"-","")</f>
        <v>220125</v>
      </c>
      <c r="AV230" s="5" t="str">
        <f>IF(VLOOKUP($D$76,$AD$9:$AN$20,8,FALSE)=INDEX($E$77:$G$81,MATCH("●",INDEX($H$77:$AQ$81,,MATCH($D230,$71:$71,0)-7),0),1),"","sed -i "&amp;IF($AK$192="MacOS","'' ","")&amp;"'s#"&amp;$D$76&amp;"="""&amp;VLOOKUP($D$76,$AD$9:$AN$20,8,FALSE)&amp;""""&amp;"#"&amp;$D$76&amp;"="&amp;""""&amp;INDEX($E$77:$G$81,MATCH("●",INDEX($H$77:$AQ$81,,MATCH($D230,$71:$71,0)-7),0),1)&amp;""""&amp;"#g'"&amp;" ${CONFIG_DIR}db_data_config.txt; export "&amp;$D$76&amp;"="&amp;""""&amp;INDEX($E$77:$G$81,MATCH("●",INDEX($H$77:$AQ$81,,MATCH($D230,$71:$71,0)-7),0),1)&amp;""";")</f>
        <v/>
      </c>
      <c r="AW230" s="5" t="str">
        <f>IF(INDEX($E$77:$G$81,MATCH("●",INDEX($H$77:$AQ$81,,MATCH($D230,$71:$71,0)-7),0),1)=VLOOKUP($D$76,$AD$9:$AN$20,8,FALSE),"","sed -i "&amp;IF($AK$192="MacOS","'' ","")&amp;"'s#"&amp;$D$76&amp;"="""&amp;INDEX($E$77:$G$81,MATCH("●",INDEX($H$77:$AQ$81,,MATCH($D230,$71:$71,0)-7),0),1)&amp;""""&amp;"#"&amp;$D$76&amp;"="&amp;""""&amp;VLOOKUP($D$76,$AD$9:$AN$20,8,FALSE)&amp;""""&amp;"#g'"&amp;"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0" s="5" t="str">
        <f>IF(VLOOKUP($D$82,$AD$9:$AN$20,8,FALSE)=INDEX($E$83:$G$94,MATCH("●",INDEX($H$83:$AQ$94,,MATCH($D230,$71:$71,0)-7),0),1),"","sed -i "&amp;IF($AK$192="MacOS","'' ","")&amp;"'s#"&amp;$D$82&amp;"="""&amp;VLOOKUP($D$82,$AD$9:$AN$20,8,FALSE)&amp;""""&amp;"#"&amp;$D$82&amp;"="&amp;""""&amp;INDEX($E$83:$G$94,MATCH("●",INDEX($H$83:$AQ$94,,MATCH($D230,$71:$71,0)-7),0),1)&amp;""""&amp;"#g'"&amp;" ${CONFIG_DIR}db_data_config.txt; export "&amp;$D$82&amp;"="&amp;""""&amp;INDEX($E$83:$G$94,MATCH("●",INDEX($H$83:$AQ$94,,MATCH($D230,$71:$71,0)-7),0),1)&amp;""";")</f>
        <v>sed -i '' 's#COLUMN_DATA_TYPE="string"#COLUMN_DATA_TYPE="int"#g' ${CONFIG_DIR}db_data_config.txt; export COLUMN_DATA_TYPE="int";</v>
      </c>
      <c r="AY230" s="5" t="str">
        <f>IF(INDEX($E$83:$G$94,MATCH("●",INDEX($H$83:$AQ$94,,MATCH($D230,$71:$71,0)-7),0),1)=VLOOKUP($D$82,$AD$9:$AN$20,8,FALSE),"","sed -i "&amp;IF($AK$192="MacOS","'' ","")&amp;"'s#"&amp;$D$82&amp;"="""&amp;INDEX($E$83:$G$94,MATCH("●",INDEX($H$83:$AQ$94,,MATCH($D230,$71:$71,0)-7),0),1)&amp;""""&amp;"#"&amp;$D$82&amp;"="&amp;""""&amp;VLOOKUP($D$82,$AD$9:$AN$20,8,FALSE)&amp;""""&amp;"#g'"&amp;"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30" s="5" t="str">
        <f>IF(VLOOKUP($D$95,$AD$9:$AN$20,8,FALSE)=INDEX($E$96:$G$115,MATCH("●",INDEX($H$96:$AQ$115,,MATCH($D230,$71:$71,0)-7),0),1),"","sed -i "&amp;IF($AK$192="MacOS","'' ","")&amp;"'s#"&amp;$D$95&amp;"="""&amp;VLOOKUP($D$95,$AD$9:$AN$20,8,FALSE)&amp;""""&amp;"#"&amp;$D$95&amp;"="&amp;""""&amp;INDEX($E$96:$G$115,MATCH("●",INDEX($H$96:$AQ$115,,MATCH($D230,$71:$71,0)-7),0),1)&amp;""""&amp;"#g'"&amp;" ${CONFIG_DIR}db_data_config.txt; export "&amp;$D$95&amp;"="&amp;""""&amp;INDEX($E$96:$G$115,MATCH("●",INDEX($H$96:$AQ$115,,MATCH($D230,$71:$71,0)-7),0),1)&amp;""";")</f>
        <v>sed -i '' 's#COLUMN_DATA_LENGTH="7"#COLUMN_DATA_LENGTH="10"#g' ${CONFIG_DIR}db_data_config.txt; export COLUMN_DATA_LENGTH="10";</v>
      </c>
      <c r="BA230" s="5" t="str">
        <f>IF(INDEX($E$96:$G$115,MATCH("●",INDEX($H$96:$AQ$115,,MATCH($D230,$71:$71,0)-7),0),1)=VLOOKUP($D$95,$AD$9:$AN$20,8,FALSE),"","sed -i "&amp;IF($AK$192="MacOS","'' ","")&amp;"'s#"&amp;$D$95&amp;"="""&amp;INDEX($E$96:$G$115,MATCH("●",INDEX($H$96:$AQ$115,,MATCH($D230,$71:$71,0)-7),0),1)&amp;""""&amp;"#"&amp;$D$95&amp;"="&amp;""""&amp;VLOOKUP($D$95,$AD$9:$AN$20,8,FALSE)&amp;""""&amp;"#g'"&amp;"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30" s="5" t="str">
        <f>IF(VLOOKUP($D$116,$AD$9:$AN$20,8,FALSE)=INDEX($E$117:$G$127,MATCH("●",INDEX($H$117:$AQ$127,,MATCH($D230,$71:$71,0)-7),0),1),"","sed -i "&amp;IF($AK$192="MacOS","'' ","")&amp;"'s#"&amp;$D$116&amp;"="""&amp;VLOOKUP($D$116,$AD$9:$AN$20,8,FALSE)&amp;""""&amp;"#"&amp;$D$116&amp;"="&amp;""""&amp;INDEX($E$117:$G$127,MATCH("●",INDEX($H$117:$AQ$127,,MATCH($D230,$71:$71,0)-7),0),1)&amp;""""&amp;"#g'"&amp;" ${CONFIG_DIR}db_data_config.txt; export "&amp;$D$116&amp;"="&amp;""""&amp;INDEX($E$117:$G$127,MATCH("●",INDEX($H$117:$AQ$127,,MATCH($D230,$71:$71,0)-7),0),1)&amp;""";")</f>
        <v/>
      </c>
      <c r="BC230" s="5" t="str">
        <f>IF(INDEX($E$117:$G$127,MATCH("●",INDEX($H$117:$AQ$127,,MATCH($D230,$71:$71,0)-7),0),1)=VLOOKUP($D$116,$AD$9:$AN$20,8,FALSE),"","sed -i "&amp;IF($AK$192="MacOS","'' ","")&amp;"'s#"&amp;$D$116&amp;"="""&amp;INDEX($E$117:$G$127,MATCH("●",INDEX($H$117:$AQ$127,,MATCH($D230,$71:$71,0)-7),0),1)&amp;""""&amp;"#"&amp;$D$116&amp;"="&amp;""""&amp;VLOOKUP($D$116,$AD$9:$AN$20,8,FALSE)&amp;""""&amp;"#g'"&amp;"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30" s="5" t="str">
        <f>IF(VLOOKUP($D$134,$AD$9:$AN$20,8,FALSE)=INDEX($E$135:$G$139,MATCH("●",INDEX($H$135:$AQ$139,,MATCH($D230,$71:$71,0)-7),0),1),"","sed -i "&amp;IF($AK$192="MacOS","'' ","")&amp;"'s#"&amp;$D$134&amp;"="""&amp;VLOOKUP($D$134,$AD$9:$AN$20,8,FALSE)&amp;""""&amp;"#"&amp;$D$134&amp;"="&amp;""""&amp;INDEX($E$135:$G$139,MATCH("●",INDEX($H$135:$AQ$139,,MATCH($D230,$71:$71,0)-7),0),1)&amp;""""&amp;"#g'"&amp;" ${CONFIG_DIR}db_data_config.txt; export "&amp;$D$134&amp;"="&amp;""""&amp;INDEX($E$135:$G$139,MATCH("●",INDEX($H$135:$AQ$139,,MATCH($D230,$71:$71,0)-7),0),1)&amp;""";")</f>
        <v>sed -i '' 's#SIGN_DIGIT="0"#SIGN_DIGIT="2"#g' ${CONFIG_DIR}db_data_config.txt; export SIGN_DIGIT="2";</v>
      </c>
      <c r="BE230" s="5" t="str">
        <f>IF(INDEX($E$135:$G$139,MATCH("●",INDEX($H$135:$AQ$139,,MATCH($D230,$71:$71,0)-7),0),1)=VLOOKUP($D$134,$AD$9:$AN$20,8,FALSE),"","sed -i "&amp;IF($AK$192="MacOS","'' ","")&amp;"'s#"&amp;$D$134&amp;"="""&amp;INDEX($E$135:$G$139,MATCH("●",INDEX($H$135:$AQ$139,,MATCH($D230,$71:$71,0)-7),0),1)&amp;""""&amp;"#"&amp;$D$134&amp;"="&amp;""""&amp;VLOOKUP($D$134,$AD$9:$AN$20,8,FALSE)&amp;""""&amp;"#g'"&amp;"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's#SIGN_DIGIT="2"#SIGN_DIGIT="0"#g' ${CONFIG_DIR}db_data_config.txt; export SIGN_DIGIT="0";</v>
      </c>
      <c r="BF230" s="5" t="str">
        <f>IF(VLOOKUP($D$140,$AD$9:$AN$20,8,FALSE)=INDEX($E$141:$G$144,MATCH("●",INDEX($H$141:$AQ$144,,MATCH($D230,$71:$71,0)-7),0),1),"","sed -i "&amp;IF($AK$192="MacOS","'' ","")&amp;"'s#"&amp;$D$140&amp;"="""&amp;VLOOKUP($D$140,$AD$9:$AN$20,8,FALSE)&amp;""""&amp;"#"&amp;$D$140&amp;"="&amp;""""&amp;INDEX($E$141:$G$144,MATCH("●",INDEX($H$141:$AQ$144,,MATCH($D230,$71:$71,0)-7),0),1)&amp;""""&amp;"#g'"&amp;" ${CONFIG_DIR}db_data_config.txt; export "&amp;$D$140&amp;"="&amp;""""&amp;INDEX($E$141:$G$144,MATCH("●",INDEX($H$141:$AQ$144,,MATCH($D230,$71:$71,0)-7),0),1)&amp;""";")</f>
        <v/>
      </c>
      <c r="BG230" s="5" t="str">
        <f>IF(INDEX($E$141:$G$144,MATCH("●",INDEX($H$141:$AQ$144,,MATCH($D230,$71:$71,0)-7),0),1)=VLOOKUP($D$140,$AD$9:$AN$20,8,FALSE),"","sed -i "&amp;IF($AK$192="MacOS","'' ","")&amp;"'s#"&amp;$D$140&amp;"="""&amp;INDEX($E$141:$G$144,MATCH("●",INDEX($H$141:$AQ$144,,MATCH($D230,$71:$71,0)-7),0),1)&amp;""""&amp;"#"&amp;$D$140&amp;"="&amp;""""&amp;VLOOKUP($D$140,$AD$9:$AN$20,8,FALSE)&amp;""""&amp;"#g'"&amp;"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30" s="5" t="str">
        <f>IF(VLOOKUP($D$145,$AD$9:$AN$20,8,FALSE)=INDEX($E$146:$G$148,MATCH("●",INDEX($H$146:$AQ$148,,MATCH($D230,$71:$71,0)-7),0),1),"","sed -i "&amp;IF($AK$192="MacOS","'' ","")&amp;"'s#"&amp;$D$145&amp;"="""&amp;VLOOKUP($D$145,$AD$9:$AN$20,8,FALSE)&amp;""""&amp;"#"&amp;$D$145&amp;"="&amp;""""&amp;INDEX($E$146:$G$148,MATCH("●",INDEX($H$146:$AQ$148,,MATCH($D230,$71:$71,0)-7),0),1)&amp;""""&amp;"#g'"&amp;" ${CONFIG_DIR}db_data_config.txt; export "&amp;$D$145&amp;"="&amp;""""&amp;INDEX($E$146:$G$148,MATCH("●",INDEX($H$146:$AQ$148,,MATCH($D230,$71:$71,0)-7),0),1)&amp;""";")</f>
        <v/>
      </c>
      <c r="BI230" s="5" t="str">
        <f>IF(INDEX($E$146:$G$148,MATCH("●",INDEX($H$146:$AQ$148,,MATCH($D230,$71:$71,0)-7),0),1)=VLOOKUP($D$145,$AD$9:$AN$20,8,FALSE),"","sed -i "&amp;IF($AK$192="MacOS","'' ","")&amp;"'s#"&amp;$D$145&amp;"="""&amp;INDEX($E$146:$G$148,MATCH("●",INDEX($H$146:$AQ$148,,MATCH($D230,$71:$71,0)-7),0),1)&amp;""""&amp;"#"&amp;$D$145&amp;"="&amp;""""&amp;VLOOKUP($D$145,$AD$9:$AN$20,8,FALSE)&amp;""""&amp;"#g'"&amp;"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30" s="5" t="str">
        <f>IF(VLOOKUP($D$149,$AD$9:$AN$20,8,FALSE)=INDEX($E$150:$G$152,MATCH("●",INDEX($H$150:$AQ$152,,MATCH($D230,$71:$71,0)-7),0),1),"","sed -i "&amp;IF($AK$192="MacOS","'' ","")&amp;"'s#"&amp;$D$149&amp;"="""&amp;VLOOKUP($D$149,$AD$9:$AN$20,8,FALSE)&amp;""""&amp;"#"&amp;$D$149&amp;"="&amp;""""&amp;INDEX($E$150:$G$152,MATCH("●",INDEX($H$150:$AQ$152,,MATCH($D230,$71:$71,0)-7),0),1)&amp;""""&amp;"#g'"&amp;" ${CONFIG_DIR}db_data_config.txt; export "&amp;$D$149&amp;"="&amp;""""&amp;INDEX($E$150:$G$152,MATCH("●",INDEX($H$150:$AQ$152,,MATCH($D230,$71:$71,0)-7),0),1)&amp;""";")</f>
        <v/>
      </c>
      <c r="BK230" s="5" t="str">
        <f>IF(INDEX($E$150:$G$152,MATCH("●",INDEX($H$150:$AQ$152,,MATCH($D230,$71:$71,0)-7),0),1)=VLOOKUP($D$149,$AD$9:$AN$20,8,FALSE),"","sed -i "&amp;IF($AK$192="MacOS","'' ","")&amp;"'s#"&amp;$D$149&amp;"="""&amp;INDEX($E$150:$G$152,MATCH("●",INDEX($H$150:$AQ$152,,MATCH($D230,$71:$71,0)-7),0),1)&amp;""""&amp;"#"&amp;$D$149&amp;"="&amp;""""&amp;VLOOKUP($D$149,$AD$9:$AN$20,8,FALSE)&amp;""""&amp;"#g'"&amp;"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30" s="5" t="str">
        <f>IF(VLOOKUP($D$153,$AD$9:$AN$20,8,FALSE)=INDEX($E$154:$G$156,MATCH("●",INDEX($H$154:$AQ$156,,MATCH($D230,$71:$71,0)-7),0),1),"","sed -i "&amp;IF($AK$192="MacOS","'' ","")&amp;"'s#"&amp;$D$153&amp;"="""&amp;VLOOKUP($D$153,$AD$9:$AN$20,8,FALSE)&amp;""""&amp;"#"&amp;$D$153&amp;"="&amp;""""&amp;INDEX($E$154:$G$156,MATCH("●",INDEX($H$154:$AQ$156,,MATCH($D230,$71:$71,0)-7),0),1)&amp;""""&amp;"#g'"&amp;" ${CONFIG_DIR}db_data_config.txt; export "&amp;$D$153&amp;"="&amp;""""&amp;INDEX($E$154:$G$156,MATCH("●",INDEX($H$154:$AQ$156,,MATCH($D230,$71:$71,0)-7),0),1)&amp;""";")</f>
        <v/>
      </c>
      <c r="BM230" s="5" t="str">
        <f>IF(INDEX($E$154:$G$156,MATCH("●",INDEX($H$154:$AQ$156,,MATCH($D230,$71:$71,0)-7),0),1)=VLOOKUP($D$153,$AD$9:$AN$20,8,FALSE),"","sed -i "&amp;IF($AK$192="MacOS","'' ","")&amp;"'s#"&amp;$D$153&amp;"="""&amp;INDEX($E$154:$G$156,MATCH("●",INDEX($H$154:$AQ$156,,MATCH($D230,$71:$71,0)-7),0),1)&amp;""""&amp;"#"&amp;$D$153&amp;"="&amp;""""&amp;VLOOKUP($D$153,$AD$9:$AN$20,8,FALSE)&amp;""""&amp;"#g'"&amp;"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30" s="5" t="str">
        <f>IF(VLOOKUP($D$157,$AD$9:$AN$20,8,FALSE)=INDEX($E$158:$G$161,MATCH("●",INDEX($H$158:$AQ$161,,MATCH($D230,$71:$71,0)-7),0),1),"","sed -i "&amp;IF($AK$192="MacOS","'' ","")&amp;"'s#"&amp;$D$157&amp;"="""&amp;VLOOKUP($D$157,$AD$9:$AN$20,8,FALSE)&amp;""""&amp;"#"&amp;$D$157&amp;"="&amp;""""&amp;INDEX($E$158:$G$161,MATCH("●",INDEX($H$158:$AQ$161,,MATCH($D230,$71:$71,0)-7),0),1)&amp;""""&amp;"#g'"&amp;" ${CONFIG_DIR}db_data_config.txt; export "&amp;$D$157&amp;"="&amp;""""&amp;INDEX($E$158:$G$161,MATCH("●",INDEX($H$158:$AQ$161,,MATCH($D230,$71:$71,0)-7),0),1)&amp;""";")</f>
        <v/>
      </c>
      <c r="BO230" s="5" t="str">
        <f>IF(INDEX($E$158:$G$161,MATCH("●",INDEX($H$158:$AQ$161,,MATCH($D230,$71:$71,0)-7),0),1)=VLOOKUP($D$157,$AD$9:$AN$20,8,FALSE),"","sed -i "&amp;IF($AK$192="MacOS","'' ","")&amp;"'s#"&amp;$D$157&amp;"="""&amp;INDEX($E$158:$G$161,MATCH("●",INDEX($H$158:$AQ$161,,MATCH($D230,$71:$71,0)-7),0),1)&amp;""""&amp;"#"&amp;$D$157&amp;"="&amp;""""&amp;VLOOKUP($D$157,$AD$9:$AN$20,8,FALSE)&amp;""""&amp;"#g'"&amp;"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30" s="5" t="str">
        <f>IF(VLOOKUP($D$162,$AD$9:$AN$20,8,FALSE)=INDEX($E$163:$G$169,MATCH("●",INDEX($H$163:$AQ$169,,MATCH($D230,$71:$71,0)-7),0),1),"","sed -i "&amp;IF($AK$192="MacOS","'' ","")&amp;"'s#"&amp;$D$162&amp;"="""&amp;VLOOKUP($D$162,$AD$9:$AN$20,8,FALSE)&amp;""""&amp;"#"&amp;$D$162&amp;"="&amp;""""&amp;INDEX($E$163:$G$169,MATCH("●",INDEX($H$163:$AQ$169,,MATCH($D230,$71:$71,0)-7),0),1)&amp;""""&amp;"#g'"&amp;" ${CONFIG_DIR}db_data_config.txt; export "&amp;$D$162&amp;"="&amp;""""&amp;INDEX($E$163:$G$169,MATCH("●",INDEX($H$163:$AQ$169,,MATCH($D230,$71:$71,0)-7),0),1)&amp;""";")</f>
        <v/>
      </c>
      <c r="BQ230" s="5" t="str">
        <f>IF(INDEX($E$163:$G$169,MATCH("●",INDEX($H$163:$AQ$169,,MATCH($D230,$71:$71,0)-7),0),1)=VLOOKUP($D$162,$AD$9:$AN$20,8,FALSE),"","sed -i "&amp;IF($AK$192="MacOS","'' ","")&amp;"'s#"&amp;$D$162&amp;"="""&amp;INDEX($E$163:$G$169,MATCH("●",INDEX($H$163:$AQ$169,,MATCH($D230,$71:$71,0)-7),0),1)&amp;""""&amp;"#"&amp;$D$162&amp;"="&amp;""""&amp;VLOOKUP($D$162,$AD$9:$AN$20,8,FALSE)&amp;""""&amp;"#g'"&amp;"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30" s="5" t="s">
        <v>868</v>
      </c>
    </row>
    <row r="231" spans="4:70" ht="18" customHeight="1">
      <c r="D231" s="166">
        <f t="shared" si="3"/>
        <v>72</v>
      </c>
      <c r="E231" s="167"/>
      <c r="F231" s="167"/>
      <c r="G231" s="168"/>
      <c r="H231" s="46" t="str">
        <f t="shared" ca="1" si="1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's#SIGN_DIGIT="0"#SIGN_DIGIT="None"#g' ${CONFIG_DIR}db_data_config.txt; export SIGN_DIGIT="None";sh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's#SIGN_DIGIT="None"#SIGN_DIGIT="0"#g' ${CONFIG_DIR}db_data_config.txt; export SIGN_DIGIT="0";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868</v>
      </c>
      <c r="T231" s="47" t="str">
        <f t="shared" ca="1" si="4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's#SIGN_DIGIT="0"#SIGN_DIGIT="None"#g' ${CONFIG_DIR}db_data_config.txt; export SIGN_DIGIT="None";sh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SUBSTITUTE(INDEX($H$171:$AQ$171, , MATCH($D231, $71:$71, 0)-7),"-","")</f>
        <v>異常</v>
      </c>
      <c r="AF231" s="117"/>
      <c r="AG231" s="118"/>
      <c r="AH231" s="171" t="s">
        <v>946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SUBSTITUTE(TEXT(INDEX($H$174:$AQ$174,1,$D231-36),"000000"),"-","")</f>
        <v>220137</v>
      </c>
      <c r="AV231" s="5" t="str">
        <f>IF(VLOOKUP($D$76,$AD$9:$AN$20,8,FALSE)=INDEX($E$77:$G$81,MATCH("●",INDEX($H$77:$AQ$81,,MATCH($D231,$71:$71,0)-7),0),1),"","sed -i "&amp;IF($AK$192="MacOS","'' ","")&amp;"'s#"&amp;$D$76&amp;"="""&amp;VLOOKUP($D$76,$AD$9:$AN$20,8,FALSE)&amp;""""&amp;"#"&amp;$D$76&amp;"="&amp;""""&amp;INDEX($E$77:$G$81,MATCH("●",INDEX($H$77:$AQ$81,,MATCH($D231,$71:$71,0)-7),0),1)&amp;""""&amp;"#g'"&amp;" ${CONFIG_DIR}db_data_config.txt; export "&amp;$D$76&amp;"="&amp;""""&amp;INDEX($E$77:$G$81,MATCH("●",INDEX($H$77:$AQ$81,,MATCH($D231,$71:$71,0)-7),0),1)&amp;""";")</f>
        <v/>
      </c>
      <c r="AW231" s="5" t="str">
        <f>IF(INDEX($E$77:$G$81,MATCH("●",INDEX($H$77:$AQ$81,,MATCH($D231,$71:$71,0)-7),0),1)=VLOOKUP($D$76,$AD$9:$AN$20,8,FALSE),"","sed -i "&amp;IF($AK$192="MacOS","'' ","")&amp;"'s#"&amp;$D$76&amp;"="""&amp;INDEX($E$77:$G$81,MATCH("●",INDEX($H$77:$AQ$81,,MATCH($D231,$71:$71,0)-7),0),1)&amp;""""&amp;"#"&amp;$D$76&amp;"="&amp;""""&amp;VLOOKUP($D$76,$AD$9:$AN$20,8,FALSE)&amp;""""&amp;"#g'"&amp;"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1" s="5" t="str">
        <f>IF(VLOOKUP($D$82,$AD$9:$AN$20,8,FALSE)=INDEX($E$83:$G$94,MATCH("●",INDEX($H$83:$AQ$94,,MATCH($D231,$71:$71,0)-7),0),1),"","sed -i "&amp;IF($AK$192="MacOS","'' ","")&amp;"'s#"&amp;$D$82&amp;"="""&amp;VLOOKUP($D$82,$AD$9:$AN$20,8,FALSE)&amp;""""&amp;"#"&amp;$D$82&amp;"="&amp;""""&amp;INDEX($E$83:$G$94,MATCH("●",INDEX($H$83:$AQ$94,,MATCH($D231,$71:$71,0)-7),0),1)&amp;""""&amp;"#g'"&amp;" ${CONFIG_DIR}db_data_config.txt; export "&amp;$D$82&amp;"="&amp;""""&amp;INDEX($E$83:$G$94,MATCH("●",INDEX($H$83:$AQ$94,,MATCH($D231,$71:$71,0)-7),0),1)&amp;""";")</f>
        <v>sed -i '' 's#COLUMN_DATA_TYPE="string"#COLUMN_DATA_TYPE="int"#g' ${CONFIG_DIR}db_data_config.txt; export COLUMN_DATA_TYPE="int";</v>
      </c>
      <c r="AY231" s="5" t="str">
        <f>IF(INDEX($E$83:$G$94,MATCH("●",INDEX($H$83:$AQ$94,,MATCH($D231,$71:$71,0)-7),0),1)=VLOOKUP($D$82,$AD$9:$AN$20,8,FALSE),"","sed -i "&amp;IF($AK$192="MacOS","'' ","")&amp;"'s#"&amp;$D$82&amp;"="""&amp;INDEX($E$83:$G$94,MATCH("●",INDEX($H$83:$AQ$94,,MATCH($D231,$71:$71,0)-7),0),1)&amp;""""&amp;"#"&amp;$D$82&amp;"="&amp;""""&amp;VLOOKUP($D$82,$AD$9:$AN$20,8,FALSE)&amp;""""&amp;"#g'"&amp;"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's#COLUMN_DATA_TYPE="int"#COLUMN_DATA_TYPE="string"#g' ${CONFIG_DIR}db_data_config.txt; export COLUMN_DATA_TYPE="string";</v>
      </c>
      <c r="AZ231" s="5" t="str">
        <f>IF(VLOOKUP($D$95,$AD$9:$AN$20,8,FALSE)=INDEX($E$96:$G$115,MATCH("●",INDEX($H$96:$AQ$115,,MATCH($D231,$71:$71,0)-7),0),1),"","sed -i "&amp;IF($AK$192="MacOS","'' ","")&amp;"'s#"&amp;$D$95&amp;"="""&amp;VLOOKUP($D$95,$AD$9:$AN$20,8,FALSE)&amp;""""&amp;"#"&amp;$D$95&amp;"="&amp;""""&amp;INDEX($E$96:$G$115,MATCH("●",INDEX($H$96:$AQ$115,,MATCH($D231,$71:$71,0)-7),0),1)&amp;""""&amp;"#g'"&amp;" ${CONFIG_DIR}db_data_config.txt; export "&amp;$D$95&amp;"="&amp;""""&amp;INDEX($E$96:$G$115,MATCH("●",INDEX($H$96:$AQ$115,,MATCH($D231,$71:$71,0)-7),0),1)&amp;""";")</f>
        <v>sed -i '' 's#COLUMN_DATA_LENGTH="7"#COLUMN_DATA_LENGTH="10"#g' ${CONFIG_DIR}db_data_config.txt; export COLUMN_DATA_LENGTH="10";</v>
      </c>
      <c r="BA231" s="5" t="str">
        <f>IF(INDEX($E$96:$G$115,MATCH("●",INDEX($H$96:$AQ$115,,MATCH($D231,$71:$71,0)-7),0),1)=VLOOKUP($D$95,$AD$9:$AN$20,8,FALSE),"","sed -i "&amp;IF($AK$192="MacOS","'' ","")&amp;"'s#"&amp;$D$95&amp;"="""&amp;INDEX($E$96:$G$115,MATCH("●",INDEX($H$96:$AQ$115,,MATCH($D231,$71:$71,0)-7),0),1)&amp;""""&amp;"#"&amp;$D$95&amp;"="&amp;""""&amp;VLOOKUP($D$95,$AD$9:$AN$20,8,FALSE)&amp;""""&amp;"#g'"&amp;"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's#COLUMN_DATA_LENGTH="10"#COLUMN_DATA_LENGTH="7"#g' ${CONFIG_DIR}db_data_config.txt; export COLUMN_DATA_LENGTH="7";</v>
      </c>
      <c r="BB231" s="5" t="str">
        <f>IF(VLOOKUP($D$116,$AD$9:$AN$20,8,FALSE)=INDEX($E$117:$G$127,MATCH("●",INDEX($H$117:$AQ$127,,MATCH($D231,$71:$71,0)-7),0),1),"","sed -i "&amp;IF($AK$192="MacOS","'' ","")&amp;"'s#"&amp;$D$116&amp;"="""&amp;VLOOKUP($D$116,$AD$9:$AN$20,8,FALSE)&amp;""""&amp;"#"&amp;$D$116&amp;"="&amp;""""&amp;INDEX($E$117:$G$127,MATCH("●",INDEX($H$117:$AQ$127,,MATCH($D231,$71:$71,0)-7),0),1)&amp;""""&amp;"#g'"&amp;" ${CONFIG_DIR}db_data_config.txt; export "&amp;$D$116&amp;"="&amp;""""&amp;INDEX($E$117:$G$127,MATCH("●",INDEX($H$117:$AQ$127,,MATCH($D231,$71:$71,0)-7),0),1)&amp;""";")</f>
        <v/>
      </c>
      <c r="BC231" s="5" t="str">
        <f>IF(INDEX($E$117:$G$127,MATCH("●",INDEX($H$117:$AQ$127,,MATCH($D231,$71:$71,0)-7),0),1)=VLOOKUP($D$116,$AD$9:$AN$20,8,FALSE),"","sed -i "&amp;IF($AK$192="MacOS","'' ","")&amp;"'s#"&amp;$D$116&amp;"="""&amp;INDEX($E$117:$G$127,MATCH("●",INDEX($H$117:$AQ$127,,MATCH($D231,$71:$71,0)-7),0),1)&amp;""""&amp;"#"&amp;$D$116&amp;"="&amp;""""&amp;VLOOKUP($D$116,$AD$9:$AN$20,8,FALSE)&amp;""""&amp;"#g'"&amp;"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231" s="5" t="str">
        <f>IF(VLOOKUP($D$134,$AD$9:$AN$20,8,FALSE)=INDEX($E$135:$G$139,MATCH("●",INDEX($H$135:$AQ$139,,MATCH($D231,$71:$71,0)-7),0),1),"","sed -i "&amp;IF($AK$192="MacOS","'' ","")&amp;"'s#"&amp;$D$134&amp;"="""&amp;VLOOKUP($D$134,$AD$9:$AN$20,8,FALSE)&amp;""""&amp;"#"&amp;$D$134&amp;"="&amp;""""&amp;INDEX($E$135:$G$139,MATCH("●",INDEX($H$135:$AQ$139,,MATCH($D231,$71:$71,0)-7),0),1)&amp;""""&amp;"#g'"&amp;" ${CONFIG_DIR}db_data_config.txt; export "&amp;$D$134&amp;"="&amp;""""&amp;INDEX($E$135:$G$139,MATCH("●",INDEX($H$135:$AQ$139,,MATCH($D231,$71:$71,0)-7),0),1)&amp;""";")</f>
        <v>sed -i '' 's#SIGN_DIGIT="0"#SIGN_DIGIT="None"#g' ${CONFIG_DIR}db_data_config.txt; export SIGN_DIGIT="None";</v>
      </c>
      <c r="BE231" s="5" t="str">
        <f>IF(INDEX($E$135:$G$139,MATCH("●",INDEX($H$135:$AQ$139,,MATCH($D231,$71:$71,0)-7),0),1)=VLOOKUP($D$134,$AD$9:$AN$20,8,FALSE),"","sed -i "&amp;IF($AK$192="MacOS","'' ","")&amp;"'s#"&amp;$D$134&amp;"="""&amp;INDEX($E$135:$G$139,MATCH("●",INDEX($H$135:$AQ$139,,MATCH($D231,$71:$71,0)-7),0),1)&amp;""""&amp;"#"&amp;$D$134&amp;"="&amp;""""&amp;VLOOKUP($D$134,$AD$9:$AN$20,8,FALSE)&amp;""""&amp;"#g'"&amp;" ${CONFIG_DIR}db_data_config.txt; export "&amp;$D$134&amp;"="&amp;""""&amp;VLOOKUP($D$134,$AD$9:$AN$20,8,FALSE)&amp;""";")</f>
        <v>sed -i '' 's#SIGN_DIGIT="None"#SIGN_DIGIT="0"#g' ${CONFIG_DIR}db_data_config.txt; export SIGN_DIGIT="0";</v>
      </c>
      <c r="BF231" s="5" t="str">
        <f>IF(VLOOKUP($D$140,$AD$9:$AN$20,8,FALSE)=INDEX($E$141:$G$144,MATCH("●",INDEX($H$141:$AQ$144,,MATCH($D231,$71:$71,0)-7),0),1),"","sed -i "&amp;IF($AK$192="MacOS","'' ","")&amp;"'s#"&amp;$D$140&amp;"="""&amp;VLOOKUP($D$140,$AD$9:$AN$20,8,FALSE)&amp;""""&amp;"#"&amp;$D$140&amp;"="&amp;""""&amp;INDEX($E$141:$G$144,MATCH("●",INDEX($H$141:$AQ$144,,MATCH($D231,$71:$71,0)-7),0),1)&amp;""""&amp;"#g'"&amp;" ${CONFIG_DIR}db_data_config.txt; export "&amp;$D$140&amp;"="&amp;""""&amp;INDEX($E$141:$G$144,MATCH("●",INDEX($H$141:$AQ$144,,MATCH($D231,$71:$71,0)-7),0),1)&amp;""";")</f>
        <v/>
      </c>
      <c r="BG231" s="5" t="str">
        <f>IF(INDEX($E$141:$G$144,MATCH("●",INDEX($H$141:$AQ$144,,MATCH($D231,$71:$71,0)-7),0),1)=VLOOKUP($D$140,$AD$9:$AN$20,8,FALSE),"","sed -i "&amp;IF($AK$192="MacOS","'' ","")&amp;"'s#"&amp;$D$140&amp;"="""&amp;INDEX($E$141:$G$144,MATCH("●",INDEX($H$141:$AQ$144,,MATCH($D231,$71:$71,0)-7),0),1)&amp;""""&amp;"#"&amp;$D$140&amp;"="&amp;""""&amp;VLOOKUP($D$140,$AD$9:$AN$20,8,FALSE)&amp;""""&amp;"#g'"&amp;"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231" s="5" t="str">
        <f>IF(VLOOKUP($D$145,$AD$9:$AN$20,8,FALSE)=INDEX($E$146:$G$148,MATCH("●",INDEX($H$146:$AQ$148,,MATCH($D231,$71:$71,0)-7),0),1),"","sed -i "&amp;IF($AK$192="MacOS","'' ","")&amp;"'s#"&amp;$D$145&amp;"="""&amp;VLOOKUP($D$145,$AD$9:$AN$20,8,FALSE)&amp;""""&amp;"#"&amp;$D$145&amp;"="&amp;""""&amp;INDEX($E$146:$G$148,MATCH("●",INDEX($H$146:$AQ$148,,MATCH($D231,$71:$71,0)-7),0),1)&amp;""""&amp;"#g'"&amp;" ${CONFIG_DIR}db_data_config.txt; export "&amp;$D$145&amp;"="&amp;""""&amp;INDEX($E$146:$G$148,MATCH("●",INDEX($H$146:$AQ$148,,MATCH($D231,$71:$71,0)-7),0),1)&amp;""";")</f>
        <v/>
      </c>
      <c r="BI231" s="5" t="str">
        <f>IF(INDEX($E$146:$G$148,MATCH("●",INDEX($H$146:$AQ$148,,MATCH($D231,$71:$71,0)-7),0),1)=VLOOKUP($D$145,$AD$9:$AN$20,8,FALSE),"","sed -i "&amp;IF($AK$192="MacOS","'' ","")&amp;"'s#"&amp;$D$145&amp;"="""&amp;INDEX($E$146:$G$148,MATCH("●",INDEX($H$146:$AQ$148,,MATCH($D231,$71:$71,0)-7),0),1)&amp;""""&amp;"#"&amp;$D$145&amp;"="&amp;""""&amp;VLOOKUP($D$145,$AD$9:$AN$20,8,FALSE)&amp;""""&amp;"#g'"&amp;"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231" s="5" t="str">
        <f>IF(VLOOKUP($D$149,$AD$9:$AN$20,8,FALSE)=INDEX($E$150:$G$152,MATCH("●",INDEX($H$150:$AQ$152,,MATCH($D231,$71:$71,0)-7),0),1),"","sed -i "&amp;IF($AK$192="MacOS","'' ","")&amp;"'s#"&amp;$D$149&amp;"="""&amp;VLOOKUP($D$149,$AD$9:$AN$20,8,FALSE)&amp;""""&amp;"#"&amp;$D$149&amp;"="&amp;""""&amp;INDEX($E$150:$G$152,MATCH("●",INDEX($H$150:$AQ$152,,MATCH($D231,$71:$71,0)-7),0),1)&amp;""""&amp;"#g'"&amp;" ${CONFIG_DIR}db_data_config.txt; export "&amp;$D$149&amp;"="&amp;""""&amp;INDEX($E$150:$G$152,MATCH("●",INDEX($H$150:$AQ$152,,MATCH($D231,$71:$71,0)-7),0),1)&amp;""";")</f>
        <v/>
      </c>
      <c r="BK231" s="5" t="str">
        <f>IF(INDEX($E$150:$G$152,MATCH("●",INDEX($H$150:$AQ$152,,MATCH($D231,$71:$71,0)-7),0),1)=VLOOKUP($D$149,$AD$9:$AN$20,8,FALSE),"","sed -i "&amp;IF($AK$192="MacOS","'' ","")&amp;"'s#"&amp;$D$149&amp;"="""&amp;INDEX($E$150:$G$152,MATCH("●",INDEX($H$150:$AQ$152,,MATCH($D231,$71:$71,0)-7),0),1)&amp;""""&amp;"#"&amp;$D$149&amp;"="&amp;""""&amp;VLOOKUP($D$149,$AD$9:$AN$20,8,FALSE)&amp;""""&amp;"#g'"&amp;"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231" s="5" t="str">
        <f>IF(VLOOKUP($D$153,$AD$9:$AN$20,8,FALSE)=INDEX($E$154:$G$156,MATCH("●",INDEX($H$154:$AQ$156,,MATCH($D231,$71:$71,0)-7),0),1),"","sed -i "&amp;IF($AK$192="MacOS","'' ","")&amp;"'s#"&amp;$D$153&amp;"="""&amp;VLOOKUP($D$153,$AD$9:$AN$20,8,FALSE)&amp;""""&amp;"#"&amp;$D$153&amp;"="&amp;""""&amp;INDEX($E$154:$G$156,MATCH("●",INDEX($H$154:$AQ$156,,MATCH($D231,$71:$71,0)-7),0),1)&amp;""""&amp;"#g'"&amp;" ${CONFIG_DIR}db_data_config.txt; export "&amp;$D$153&amp;"="&amp;""""&amp;INDEX($E$154:$G$156,MATCH("●",INDEX($H$154:$AQ$156,,MATCH($D231,$71:$71,0)-7),0),1)&amp;""";")</f>
        <v/>
      </c>
      <c r="BM231" s="5" t="str">
        <f>IF(INDEX($E$154:$G$156,MATCH("●",INDEX($H$154:$AQ$156,,MATCH($D231,$71:$71,0)-7),0),1)=VLOOKUP($D$153,$AD$9:$AN$20,8,FALSE),"","sed -i "&amp;IF($AK$192="MacOS","'' ","")&amp;"'s#"&amp;$D$153&amp;"="""&amp;INDEX($E$154:$G$156,MATCH("●",INDEX($H$154:$AQ$156,,MATCH($D231,$71:$71,0)-7),0),1)&amp;""""&amp;"#"&amp;$D$153&amp;"="&amp;""""&amp;VLOOKUP($D$153,$AD$9:$AN$20,8,FALSE)&amp;""""&amp;"#g'"&amp;"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231" s="5" t="str">
        <f>IF(VLOOKUP($D$157,$AD$9:$AN$20,8,FALSE)=INDEX($E$158:$G$161,MATCH("●",INDEX($H$158:$AQ$161,,MATCH($D231,$71:$71,0)-7),0),1),"","sed -i "&amp;IF($AK$192="MacOS","'' ","")&amp;"'s#"&amp;$D$157&amp;"="""&amp;VLOOKUP($D$157,$AD$9:$AN$20,8,FALSE)&amp;""""&amp;"#"&amp;$D$157&amp;"="&amp;""""&amp;INDEX($E$158:$G$161,MATCH("●",INDEX($H$158:$AQ$161,,MATCH($D231,$71:$71,0)-7),0),1)&amp;""""&amp;"#g'"&amp;" ${CONFIG_DIR}db_data_config.txt; export "&amp;$D$157&amp;"="&amp;""""&amp;INDEX($E$158:$G$161,MATCH("●",INDEX($H$158:$AQ$161,,MATCH($D231,$71:$71,0)-7),0),1)&amp;""";")</f>
        <v/>
      </c>
      <c r="BO231" s="5" t="str">
        <f>IF(INDEX($E$158:$G$161,MATCH("●",INDEX($H$158:$AQ$161,,MATCH($D231,$71:$71,0)-7),0),1)=VLOOKUP($D$157,$AD$9:$AN$20,8,FALSE),"","sed -i "&amp;IF($AK$192="MacOS","'' ","")&amp;"'s#"&amp;$D$157&amp;"="""&amp;INDEX($E$158:$G$161,MATCH("●",INDEX($H$158:$AQ$161,,MATCH($D231,$71:$71,0)-7),0),1)&amp;""""&amp;"#"&amp;$D$157&amp;"="&amp;""""&amp;VLOOKUP($D$157,$AD$9:$AN$20,8,FALSE)&amp;""""&amp;"#g'"&amp;"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231" s="5" t="str">
        <f>IF(VLOOKUP($D$162,$AD$9:$AN$20,8,FALSE)=INDEX($E$163:$G$169,MATCH("●",INDEX($H$163:$AQ$169,,MATCH($D231,$71:$71,0)-7),0),1),"","sed -i "&amp;IF($AK$192="MacOS","'' ","")&amp;"'s#"&amp;$D$162&amp;"="""&amp;VLOOKUP($D$162,$AD$9:$AN$20,8,FALSE)&amp;""""&amp;"#"&amp;$D$162&amp;"="&amp;""""&amp;INDEX($E$163:$G$169,MATCH("●",INDEX($H$163:$AQ$169,,MATCH($D231,$71:$71,0)-7),0),1)&amp;""""&amp;"#g'"&amp;" ${CONFIG_DIR}db_data_config.txt; export "&amp;$D$162&amp;"="&amp;""""&amp;INDEX($E$163:$G$169,MATCH("●",INDEX($H$163:$AQ$169,,MATCH($D231,$71:$71,0)-7),0),1)&amp;""";")</f>
        <v/>
      </c>
      <c r="BQ231" s="5" t="str">
        <f>IF(INDEX($E$163:$G$169,MATCH("●",INDEX($H$163:$AQ$169,,MATCH($D231,$71:$71,0)-7),0),1)=VLOOKUP($D$162,$AD$9:$AN$20,8,FALSE),"","sed -i "&amp;IF($AK$192="MacOS","'' ","")&amp;"'s#"&amp;$D$162&amp;"="""&amp;INDEX($E$163:$G$169,MATCH("●",INDEX($H$163:$AQ$169,,MATCH($D231,$71:$71,0)-7),0),1)&amp;""""&amp;"#"&amp;$D$162&amp;"="&amp;""""&amp;VLOOKUP($D$162,$AD$9:$AN$20,8,FALSE)&amp;""""&amp;"#g'"&amp;"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231" s="5" t="s">
        <v>868</v>
      </c>
    </row>
    <row r="249" spans="8:8" ht="18" customHeight="1">
      <c r="H249" s="46"/>
    </row>
  </sheetData>
  <mergeCells count="407">
    <mergeCell ref="D231:G231"/>
    <mergeCell ref="AE231:AG231"/>
    <mergeCell ref="AH231:AQ231"/>
    <mergeCell ref="D229:G229"/>
    <mergeCell ref="AE229:AG229"/>
    <mergeCell ref="AH229:AQ229"/>
    <mergeCell ref="D230:G230"/>
    <mergeCell ref="AE230:AG230"/>
    <mergeCell ref="AH230:AQ230"/>
    <mergeCell ref="D227:G227"/>
    <mergeCell ref="AE227:AG227"/>
    <mergeCell ref="AH227:AQ227"/>
    <mergeCell ref="D228:G228"/>
    <mergeCell ref="AE228:AG228"/>
    <mergeCell ref="AH228:AQ228"/>
    <mergeCell ref="D225:G225"/>
    <mergeCell ref="AE225:AG225"/>
    <mergeCell ref="AH225:AQ225"/>
    <mergeCell ref="D226:G226"/>
    <mergeCell ref="AE226:AG226"/>
    <mergeCell ref="AH226:AQ226"/>
    <mergeCell ref="D223:G223"/>
    <mergeCell ref="AE223:AG223"/>
    <mergeCell ref="AH223:AQ223"/>
    <mergeCell ref="D224:G224"/>
    <mergeCell ref="AE224:AG224"/>
    <mergeCell ref="AH224:AQ224"/>
    <mergeCell ref="D221:G221"/>
    <mergeCell ref="AE221:AG221"/>
    <mergeCell ref="AH221:AQ221"/>
    <mergeCell ref="D222:G222"/>
    <mergeCell ref="AE222:AG222"/>
    <mergeCell ref="AH222:AQ222"/>
    <mergeCell ref="D219:G219"/>
    <mergeCell ref="AE219:AG219"/>
    <mergeCell ref="AH219:AQ219"/>
    <mergeCell ref="D220:G220"/>
    <mergeCell ref="AE220:AG220"/>
    <mergeCell ref="AH220:AQ220"/>
    <mergeCell ref="D217:G217"/>
    <mergeCell ref="AE217:AG217"/>
    <mergeCell ref="AH217:AQ217"/>
    <mergeCell ref="D218:G218"/>
    <mergeCell ref="AE218:AG218"/>
    <mergeCell ref="AH218:AQ218"/>
    <mergeCell ref="D215:G215"/>
    <mergeCell ref="AE215:AG215"/>
    <mergeCell ref="AH215:AQ215"/>
    <mergeCell ref="D216:G216"/>
    <mergeCell ref="AE216:AG216"/>
    <mergeCell ref="AH216:AQ216"/>
    <mergeCell ref="D213:G213"/>
    <mergeCell ref="AE213:AG213"/>
    <mergeCell ref="AH213:AQ213"/>
    <mergeCell ref="D214:G214"/>
    <mergeCell ref="AE214:AG214"/>
    <mergeCell ref="AH214:AQ214"/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BL194:BM194"/>
    <mergeCell ref="BN194:BO194"/>
    <mergeCell ref="BP194:BQ194"/>
    <mergeCell ref="D196:G196"/>
    <mergeCell ref="AE196:AG196"/>
    <mergeCell ref="AH196:AQ196"/>
    <mergeCell ref="AZ194:BA194"/>
    <mergeCell ref="BB194:BC194"/>
    <mergeCell ref="BD194:BE194"/>
    <mergeCell ref="BF194:BG194"/>
    <mergeCell ref="BH194:BI194"/>
    <mergeCell ref="BJ194:BK194"/>
    <mergeCell ref="D194:G195"/>
    <mergeCell ref="H194:AD195"/>
    <mergeCell ref="AE194:AG195"/>
    <mergeCell ref="AH194:AQ195"/>
    <mergeCell ref="AV194:AW194"/>
    <mergeCell ref="AX194:AY194"/>
    <mergeCell ref="AM183:AM186"/>
    <mergeCell ref="AN183:AN186"/>
    <mergeCell ref="AO183:AO186"/>
    <mergeCell ref="AP183:AP186"/>
    <mergeCell ref="AQ183:AQ186"/>
    <mergeCell ref="AK192:AN192"/>
    <mergeCell ref="AG183:AG186"/>
    <mergeCell ref="AH183:AH186"/>
    <mergeCell ref="AI183:AI186"/>
    <mergeCell ref="AJ183:AJ186"/>
    <mergeCell ref="AK183:AK186"/>
    <mergeCell ref="AL183:AL186"/>
    <mergeCell ref="AA183:AA186"/>
    <mergeCell ref="AB183:AB186"/>
    <mergeCell ref="AC183:AC186"/>
    <mergeCell ref="AD183:AD186"/>
    <mergeCell ref="AE183:AE186"/>
    <mergeCell ref="AF183:AF186"/>
    <mergeCell ref="U183:U186"/>
    <mergeCell ref="V183:V186"/>
    <mergeCell ref="W183:W186"/>
    <mergeCell ref="X183:X186"/>
    <mergeCell ref="Y183:Y186"/>
    <mergeCell ref="Z183:Z186"/>
    <mergeCell ref="O183:O186"/>
    <mergeCell ref="P183:P186"/>
    <mergeCell ref="Q183:Q186"/>
    <mergeCell ref="R183:R186"/>
    <mergeCell ref="S183:S186"/>
    <mergeCell ref="T183:T186"/>
    <mergeCell ref="AP180:AP182"/>
    <mergeCell ref="AQ180:AQ182"/>
    <mergeCell ref="D183:G186"/>
    <mergeCell ref="H183:H186"/>
    <mergeCell ref="I183:I186"/>
    <mergeCell ref="J183:J186"/>
    <mergeCell ref="K183:K186"/>
    <mergeCell ref="L183:L186"/>
    <mergeCell ref="M183:M186"/>
    <mergeCell ref="N183:N186"/>
    <mergeCell ref="AJ180:AJ182"/>
    <mergeCell ref="AK180:AK182"/>
    <mergeCell ref="AL180:AL182"/>
    <mergeCell ref="AM180:AM182"/>
    <mergeCell ref="AN180:AN182"/>
    <mergeCell ref="AO180:AO182"/>
    <mergeCell ref="AD180:AD182"/>
    <mergeCell ref="AE180:AE182"/>
    <mergeCell ref="AF180:AF182"/>
    <mergeCell ref="AG180:AG182"/>
    <mergeCell ref="AH180:AH182"/>
    <mergeCell ref="AI180:AI182"/>
    <mergeCell ref="X180:X182"/>
    <mergeCell ref="Y180:Y182"/>
    <mergeCell ref="Z180:Z182"/>
    <mergeCell ref="AA180:AA182"/>
    <mergeCell ref="AB180:AB182"/>
    <mergeCell ref="AC180:AC182"/>
    <mergeCell ref="R180:R182"/>
    <mergeCell ref="S180:S182"/>
    <mergeCell ref="T180:T182"/>
    <mergeCell ref="U180:U182"/>
    <mergeCell ref="V180:V182"/>
    <mergeCell ref="W180:W182"/>
    <mergeCell ref="L180:L182"/>
    <mergeCell ref="M180:M182"/>
    <mergeCell ref="N180:N182"/>
    <mergeCell ref="O180:O182"/>
    <mergeCell ref="P180:P182"/>
    <mergeCell ref="Q180:Q182"/>
    <mergeCell ref="AM174:AM178"/>
    <mergeCell ref="AN174:AN178"/>
    <mergeCell ref="AO174:AO178"/>
    <mergeCell ref="AP174:AP178"/>
    <mergeCell ref="AQ174:AQ178"/>
    <mergeCell ref="D180:G182"/>
    <mergeCell ref="H180:H182"/>
    <mergeCell ref="I180:I182"/>
    <mergeCell ref="J180:J182"/>
    <mergeCell ref="K180:K182"/>
    <mergeCell ref="AG174:AG178"/>
    <mergeCell ref="AH174:AH178"/>
    <mergeCell ref="AI174:AI178"/>
    <mergeCell ref="AJ174:AJ178"/>
    <mergeCell ref="AK174:AK178"/>
    <mergeCell ref="AL174:AL178"/>
    <mergeCell ref="AA174:AA178"/>
    <mergeCell ref="AB174:AB178"/>
    <mergeCell ref="AC174:AC178"/>
    <mergeCell ref="AD174:AD178"/>
    <mergeCell ref="AE174:AE178"/>
    <mergeCell ref="AF174:AF178"/>
    <mergeCell ref="U174:U178"/>
    <mergeCell ref="V174:V178"/>
    <mergeCell ref="W174:W178"/>
    <mergeCell ref="X174:X178"/>
    <mergeCell ref="Y174:Y178"/>
    <mergeCell ref="Z174:Z178"/>
    <mergeCell ref="O174:O178"/>
    <mergeCell ref="P174:P178"/>
    <mergeCell ref="Q174:Q178"/>
    <mergeCell ref="R174:R178"/>
    <mergeCell ref="S174:S178"/>
    <mergeCell ref="T174:T178"/>
    <mergeCell ref="AP171:AP173"/>
    <mergeCell ref="AQ171:AQ173"/>
    <mergeCell ref="D174:G178"/>
    <mergeCell ref="H174:H178"/>
    <mergeCell ref="I174:I178"/>
    <mergeCell ref="J174:J178"/>
    <mergeCell ref="K174:K178"/>
    <mergeCell ref="L174:L178"/>
    <mergeCell ref="M174:M178"/>
    <mergeCell ref="N174:N178"/>
    <mergeCell ref="AJ171:AJ173"/>
    <mergeCell ref="AK171:AK173"/>
    <mergeCell ref="AL171:AL173"/>
    <mergeCell ref="AM171:AM173"/>
    <mergeCell ref="AN171:AN173"/>
    <mergeCell ref="AO171:AO173"/>
    <mergeCell ref="AD171:AD173"/>
    <mergeCell ref="AE171:AE173"/>
    <mergeCell ref="AF171:AF173"/>
    <mergeCell ref="AG171:AG173"/>
    <mergeCell ref="AH171:AH173"/>
    <mergeCell ref="AI171:AI173"/>
    <mergeCell ref="X171:X173"/>
    <mergeCell ref="Y171:Y173"/>
    <mergeCell ref="Z171:Z173"/>
    <mergeCell ref="AA171:AA173"/>
    <mergeCell ref="AB171:AB173"/>
    <mergeCell ref="AC171:AC173"/>
    <mergeCell ref="R171:R173"/>
    <mergeCell ref="S171:S173"/>
    <mergeCell ref="T171:T173"/>
    <mergeCell ref="U171:U173"/>
    <mergeCell ref="V171:V173"/>
    <mergeCell ref="W171:W173"/>
    <mergeCell ref="L171:L173"/>
    <mergeCell ref="M171:M173"/>
    <mergeCell ref="N171:N173"/>
    <mergeCell ref="O171:O173"/>
    <mergeCell ref="P171:P173"/>
    <mergeCell ref="Q171:Q173"/>
    <mergeCell ref="E169:G169"/>
    <mergeCell ref="D171:G173"/>
    <mergeCell ref="H171:H173"/>
    <mergeCell ref="I171:I173"/>
    <mergeCell ref="J171:J173"/>
    <mergeCell ref="K171:K173"/>
    <mergeCell ref="E163:G163"/>
    <mergeCell ref="E164:G164"/>
    <mergeCell ref="E165:G165"/>
    <mergeCell ref="E166:G166"/>
    <mergeCell ref="E167:G167"/>
    <mergeCell ref="E168:G168"/>
    <mergeCell ref="E155:G155"/>
    <mergeCell ref="E156:G156"/>
    <mergeCell ref="E158:G158"/>
    <mergeCell ref="E159:G159"/>
    <mergeCell ref="E160:G160"/>
    <mergeCell ref="E161:G161"/>
    <mergeCell ref="E147:G147"/>
    <mergeCell ref="E148:G148"/>
    <mergeCell ref="E150:G150"/>
    <mergeCell ref="E151:G151"/>
    <mergeCell ref="E152:G152"/>
    <mergeCell ref="E154:G154"/>
    <mergeCell ref="E139:G139"/>
    <mergeCell ref="E141:G141"/>
    <mergeCell ref="E142:G142"/>
    <mergeCell ref="E143:G143"/>
    <mergeCell ref="E144:G144"/>
    <mergeCell ref="E146:G146"/>
    <mergeCell ref="E132:G132"/>
    <mergeCell ref="E133:G133"/>
    <mergeCell ref="E135:G135"/>
    <mergeCell ref="E136:G136"/>
    <mergeCell ref="E137:G137"/>
    <mergeCell ref="E138:G138"/>
    <mergeCell ref="E125:G125"/>
    <mergeCell ref="E126:G126"/>
    <mergeCell ref="E127:G127"/>
    <mergeCell ref="E129:G129"/>
    <mergeCell ref="E130:G130"/>
    <mergeCell ref="E131:G131"/>
    <mergeCell ref="E119:G119"/>
    <mergeCell ref="E120:G120"/>
    <mergeCell ref="E121:G121"/>
    <mergeCell ref="E122:G122"/>
    <mergeCell ref="E123:G123"/>
    <mergeCell ref="E124:G124"/>
    <mergeCell ref="E112:G112"/>
    <mergeCell ref="E113:G113"/>
    <mergeCell ref="E114:G114"/>
    <mergeCell ref="E115:G115"/>
    <mergeCell ref="E117:G117"/>
    <mergeCell ref="E118:G118"/>
    <mergeCell ref="E109:G109"/>
    <mergeCell ref="E110:G110"/>
    <mergeCell ref="E111:G111"/>
    <mergeCell ref="E105:G105"/>
    <mergeCell ref="E106:G106"/>
    <mergeCell ref="E107:G107"/>
    <mergeCell ref="E108:G108"/>
    <mergeCell ref="E99:G99"/>
    <mergeCell ref="E100:G100"/>
    <mergeCell ref="E101:G101"/>
    <mergeCell ref="E102:G102"/>
    <mergeCell ref="E103:G103"/>
    <mergeCell ref="E104:G104"/>
    <mergeCell ref="E92:G92"/>
    <mergeCell ref="E93:G93"/>
    <mergeCell ref="E94:G94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9:G79"/>
    <mergeCell ref="E80:G80"/>
    <mergeCell ref="E81:G81"/>
    <mergeCell ref="E83:G83"/>
    <mergeCell ref="E84:G84"/>
    <mergeCell ref="E85:G85"/>
    <mergeCell ref="AQ71:AQ73"/>
    <mergeCell ref="E75:G75"/>
    <mergeCell ref="AV76:AW76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H180:AQ182 H171:AQ173" xr:uid="{97304AE8-EC18-5B4F-B7AE-3FF082C4D845}">
      <formula1>"-,正常,異常,警告"</formula1>
    </dataValidation>
    <dataValidation type="list" allowBlank="1" showInputMessage="1" showErrorMessage="1" sqref="AK192" xr:uid="{CE7D0CD5-C089-174B-AEA4-9A7C807E3FDE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  <rowBreaks count="2" manualBreakCount="2">
    <brk id="145" max="43" man="1"/>
    <brk id="214" max="4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K18" sqref="K18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2025/02/10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2030/02/10</v>
      </c>
      <c r="G5" s="16"/>
    </row>
    <row r="7" spans="2:7">
      <c r="B7" s="24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14</vt:i4>
      </vt:variant>
    </vt:vector>
  </HeadingPairs>
  <TitlesOfParts>
    <vt:vector size="31" baseType="lpstr">
      <vt:lpstr>表紙</vt:lpstr>
      <vt:lpstr>修正履歴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設定ファイル</vt:lpstr>
      <vt:lpstr>設定値一覧</vt:lpstr>
      <vt:lpstr>詳細設計</vt:lpstr>
      <vt:lpstr>ログ一覧</vt:lpstr>
      <vt:lpstr>db_check_data_validate_config1</vt:lpstr>
      <vt:lpstr>db_check_data_validate_config2</vt:lpstr>
      <vt:lpstr>db_check_data_validate_config3</vt:lpstr>
      <vt:lpstr>ラベル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db_check_data_validate_config3!Print_Area</vt:lpstr>
      <vt:lpstr>db_check_files_exist!Print_Area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정 민기</cp:lastModifiedBy>
  <dcterms:created xsi:type="dcterms:W3CDTF">2025-02-10T10:53:53Z</dcterms:created>
  <dcterms:modified xsi:type="dcterms:W3CDTF">2025-02-25T14:51:13Z</dcterms:modified>
</cp:coreProperties>
</file>