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047BD99-9F12-4EF1-ACD5-8D0B0C168B9B}" xr6:coauthVersionLast="40" xr6:coauthVersionMax="40" xr10:uidLastSave="{00000000-0000-0000-0000-000000000000}"/>
  <bookViews>
    <workbookView xWindow="0" yWindow="0" windowWidth="22260" windowHeight="12645" firstSheet="2" activeTab="2" xr2:uid="{00000000-000D-0000-FFFF-FFFF00000000}"/>
  </bookViews>
  <sheets>
    <sheet name="Zad.3" sheetId="1" r:id="rId1"/>
    <sheet name="Zad.4" sheetId="2" r:id="rId2"/>
    <sheet name="Zad.5" sheetId="3" r:id="rId3"/>
    <sheet name="Zad.6" sheetId="4" r:id="rId4"/>
    <sheet name="Zad.7" sheetId="5" r:id="rId5"/>
    <sheet name="Zad.8" sheetId="6" r:id="rId6"/>
    <sheet name="Zad.9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3" l="1"/>
  <c r="J15" i="3"/>
  <c r="J9" i="3"/>
  <c r="I15" i="3"/>
  <c r="I12" i="3"/>
  <c r="I9" i="3"/>
  <c r="I6" i="3"/>
  <c r="H15" i="3"/>
  <c r="H13" i="3"/>
  <c r="H11" i="3"/>
  <c r="H9" i="3"/>
  <c r="H7" i="3"/>
  <c r="H5" i="3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4" i="3"/>
  <c r="E3" i="7"/>
  <c r="E4" i="7"/>
  <c r="E5" i="7"/>
  <c r="E6" i="7"/>
  <c r="E7" i="7"/>
  <c r="E8" i="7"/>
  <c r="E9" i="7"/>
  <c r="E10" i="6"/>
  <c r="E11" i="6"/>
  <c r="E12" i="6"/>
  <c r="E13" i="6"/>
  <c r="E9" i="6"/>
  <c r="E10" i="5"/>
  <c r="E11" i="5"/>
  <c r="E12" i="5"/>
  <c r="E13" i="5"/>
  <c r="E14" i="5"/>
  <c r="E15" i="5"/>
  <c r="D4" i="7"/>
  <c r="D5" i="7"/>
  <c r="D6" i="7"/>
  <c r="D7" i="7"/>
  <c r="D8" i="7"/>
  <c r="D9" i="7"/>
  <c r="D3" i="7"/>
  <c r="C28" i="4" l="1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E12" i="3"/>
  <c r="E9" i="3"/>
  <c r="E6" i="3"/>
  <c r="D15" i="3"/>
  <c r="D13" i="3"/>
  <c r="D11" i="3"/>
  <c r="D9" i="3"/>
  <c r="D7" i="3"/>
  <c r="D5" i="3"/>
  <c r="D4" i="2"/>
  <c r="D5" i="2"/>
  <c r="D6" i="2"/>
  <c r="D7" i="2"/>
  <c r="D8" i="2"/>
  <c r="D9" i="2"/>
  <c r="D10" i="2"/>
  <c r="D11" i="2"/>
  <c r="D12" i="2"/>
  <c r="E4" i="2"/>
  <c r="E5" i="2"/>
  <c r="E6" i="2"/>
  <c r="E7" i="2"/>
  <c r="E8" i="2"/>
  <c r="E9" i="2"/>
  <c r="E10" i="2"/>
  <c r="E11" i="2"/>
  <c r="E12" i="2"/>
  <c r="F4" i="2"/>
  <c r="F5" i="2"/>
  <c r="F6" i="2"/>
  <c r="F7" i="2"/>
  <c r="F8" i="2"/>
  <c r="F9" i="2"/>
  <c r="F10" i="2"/>
  <c r="F11" i="2"/>
  <c r="F12" i="2"/>
  <c r="G4" i="2"/>
  <c r="G5" i="2"/>
  <c r="G6" i="2"/>
  <c r="G7" i="2"/>
  <c r="G8" i="2"/>
  <c r="G9" i="2"/>
  <c r="G10" i="2"/>
  <c r="G11" i="2"/>
  <c r="G12" i="2"/>
  <c r="H4" i="2"/>
  <c r="H5" i="2"/>
  <c r="H6" i="2"/>
  <c r="H7" i="2"/>
  <c r="H8" i="2"/>
  <c r="H9" i="2"/>
  <c r="H10" i="2"/>
  <c r="H11" i="2"/>
  <c r="H12" i="2"/>
  <c r="I10" i="2"/>
  <c r="I11" i="2"/>
  <c r="I12" i="2"/>
  <c r="I4" i="2"/>
  <c r="I5" i="2"/>
  <c r="I6" i="2"/>
  <c r="I7" i="2"/>
  <c r="I8" i="2"/>
  <c r="I9" i="2"/>
  <c r="J12" i="2"/>
  <c r="J4" i="2"/>
  <c r="J5" i="2"/>
  <c r="J6" i="2"/>
  <c r="J7" i="2"/>
  <c r="J8" i="2"/>
  <c r="J9" i="2"/>
  <c r="J10" i="2"/>
  <c r="J11" i="2"/>
  <c r="K4" i="2"/>
  <c r="K5" i="2"/>
  <c r="K6" i="2"/>
  <c r="K7" i="2"/>
  <c r="K8" i="2"/>
  <c r="K9" i="2"/>
  <c r="K10" i="2"/>
  <c r="K11" i="2"/>
  <c r="K12" i="2"/>
  <c r="L4" i="2"/>
  <c r="L5" i="2"/>
  <c r="L6" i="2"/>
  <c r="L7" i="2"/>
  <c r="L8" i="2"/>
  <c r="L9" i="2"/>
  <c r="L10" i="2"/>
  <c r="L11" i="2"/>
  <c r="L12" i="2"/>
  <c r="D3" i="2"/>
  <c r="E3" i="2"/>
  <c r="F3" i="2"/>
  <c r="G3" i="2"/>
  <c r="H3" i="2"/>
  <c r="I3" i="2"/>
  <c r="J3" i="2"/>
  <c r="K3" i="2"/>
  <c r="L3" i="2"/>
  <c r="C4" i="2"/>
  <c r="C5" i="2"/>
  <c r="C6" i="2"/>
  <c r="C7" i="2"/>
  <c r="C8" i="2"/>
  <c r="C9" i="2"/>
  <c r="C10" i="2"/>
  <c r="C11" i="2"/>
  <c r="C12" i="2"/>
  <c r="C3" i="2"/>
  <c r="B3" i="1"/>
  <c r="B4" i="1"/>
  <c r="B5" i="1"/>
  <c r="B6" i="1"/>
  <c r="B2" i="1"/>
  <c r="E15" i="3" l="1"/>
</calcChain>
</file>

<file path=xl/sharedStrings.xml><?xml version="1.0" encoding="utf-8"?>
<sst xmlns="http://schemas.openxmlformats.org/spreadsheetml/2006/main" count="74" uniqueCount="59">
  <si>
    <t>Kwora [euro]</t>
  </si>
  <si>
    <t>Kwota [zł]</t>
  </si>
  <si>
    <t>Kurs euro</t>
  </si>
  <si>
    <t>*</t>
  </si>
  <si>
    <t>Tyg.</t>
  </si>
  <si>
    <t>7 dni 9,5%</t>
  </si>
  <si>
    <t>14 dni 11%</t>
  </si>
  <si>
    <t>21 dni 11,5%</t>
  </si>
  <si>
    <t>M-ce</t>
  </si>
  <si>
    <t>1 m-c 13%</t>
  </si>
  <si>
    <t>2 m-c 13,5%</t>
  </si>
  <si>
    <t>3 m-ce 15%</t>
  </si>
  <si>
    <t>6 m-cy 16%</t>
  </si>
  <si>
    <t>1 rok 18%</t>
  </si>
  <si>
    <t>Inflacja</t>
  </si>
  <si>
    <t>Rodzaj klienta</t>
  </si>
  <si>
    <t>% bonifikaty</t>
  </si>
  <si>
    <t>zwykły</t>
  </si>
  <si>
    <t>stały</t>
  </si>
  <si>
    <t>vip</t>
  </si>
  <si>
    <t>specjalny</t>
  </si>
  <si>
    <t>Nazwisko</t>
  </si>
  <si>
    <t>Rodzaj Klienta</t>
  </si>
  <si>
    <t>Suma zakupu</t>
  </si>
  <si>
    <t>Do zapłaty</t>
  </si>
  <si>
    <t>Jan Kowalski</t>
  </si>
  <si>
    <t>Ferdynant Kiepski</t>
  </si>
  <si>
    <t>Aleksander Kwaśniewski</t>
  </si>
  <si>
    <t>Marian Paździoch</t>
  </si>
  <si>
    <t>Elzbieta II</t>
  </si>
  <si>
    <t>Kaczor Donald</t>
  </si>
  <si>
    <t>Symbol waluty</t>
  </si>
  <si>
    <t>Kurs</t>
  </si>
  <si>
    <t>USD</t>
  </si>
  <si>
    <t>EURO</t>
  </si>
  <si>
    <t>FRS</t>
  </si>
  <si>
    <t>JEN</t>
  </si>
  <si>
    <t>Wynagrodzenie</t>
  </si>
  <si>
    <t>Waluta wynagrodzenie</t>
  </si>
  <si>
    <t>Wartość wynagrodzenia</t>
  </si>
  <si>
    <t>Sikorka</t>
  </si>
  <si>
    <t>Wróbel</t>
  </si>
  <si>
    <t>Szczygieł</t>
  </si>
  <si>
    <t>Sowa</t>
  </si>
  <si>
    <t>Kruk</t>
  </si>
  <si>
    <t>Wzrost</t>
  </si>
  <si>
    <t>Kategoria</t>
  </si>
  <si>
    <t>Piętaszek</t>
  </si>
  <si>
    <t>Rumcajs</t>
  </si>
  <si>
    <t>Janosik</t>
  </si>
  <si>
    <t>Tell</t>
  </si>
  <si>
    <t>Guliwer</t>
  </si>
  <si>
    <t>Robinson</t>
  </si>
  <si>
    <t>Calineczka</t>
  </si>
  <si>
    <t>Granice wzrostu</t>
  </si>
  <si>
    <t>niski</t>
  </si>
  <si>
    <t>sredni</t>
  </si>
  <si>
    <t>wysoki</t>
  </si>
  <si>
    <t>b.wysoki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</si>
</sst>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zł&quot;"/>
    <numFmt numFmtId="165" formatCode="#,##0.00\ [$€-1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9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1" fillId="0" borderId="1" xfId="0" applyNumberFormat="1" applyFont="1" applyBorder="1"/>
    <xf numFmtId="0" fontId="1" fillId="0" borderId="1" xfId="0" applyFont="1" applyBorder="1"/>
    <xf numFmtId="10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" fontId="0" fillId="0" borderId="1" xfId="0" applyNumberFormat="1" applyBorder="1"/>
    <xf numFmtId="0" fontId="0" fillId="0" borderId="0" xfId="0" applyAlignment="1">
      <alignment vertical="center" wrapText="1"/>
    </xf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2" sqref="B2:B6"/>
    </sheetView>
  </sheetViews>
  <sheetFormatPr defaultRowHeight="15" x14ac:dyDescent="0.25"/>
  <cols>
    <col min="1" max="1" width="12.5703125" bestFit="1" customWidth="1"/>
    <col min="2" max="2" width="9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3">
        <v>1000</v>
      </c>
      <c r="B2" s="2">
        <f>A2*$A$9</f>
        <v>3700</v>
      </c>
    </row>
    <row r="3" spans="1:2" x14ac:dyDescent="0.25">
      <c r="A3" s="3">
        <v>1234</v>
      </c>
      <c r="B3" s="2">
        <f t="shared" ref="B3:B6" si="0">A3*$A$9</f>
        <v>4565.8</v>
      </c>
    </row>
    <row r="4" spans="1:2" x14ac:dyDescent="0.25">
      <c r="A4" s="3">
        <v>540</v>
      </c>
      <c r="B4" s="2">
        <f t="shared" si="0"/>
        <v>1998</v>
      </c>
    </row>
    <row r="5" spans="1:2" x14ac:dyDescent="0.25">
      <c r="A5" s="3">
        <v>1560</v>
      </c>
      <c r="B5" s="2">
        <f t="shared" si="0"/>
        <v>5772</v>
      </c>
    </row>
    <row r="6" spans="1:2" x14ac:dyDescent="0.25">
      <c r="A6" s="3">
        <v>2050</v>
      </c>
      <c r="B6" s="2">
        <f t="shared" si="0"/>
        <v>7585</v>
      </c>
    </row>
    <row r="8" spans="1:2" x14ac:dyDescent="0.25">
      <c r="A8" s="1" t="s">
        <v>2</v>
      </c>
    </row>
    <row r="9" spans="1:2" x14ac:dyDescent="0.25">
      <c r="A9" s="2">
        <v>3.7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A48DA-04C7-4190-B2A5-93BDB86BD4D1}">
  <dimension ref="B2:L12"/>
  <sheetViews>
    <sheetView workbookViewId="0">
      <selection activeCell="J12" sqref="J12"/>
    </sheetView>
  </sheetViews>
  <sheetFormatPr defaultRowHeight="15" x14ac:dyDescent="0.25"/>
  <cols>
    <col min="1" max="11" width="4" customWidth="1"/>
    <col min="12" max="12" width="4" bestFit="1" customWidth="1"/>
  </cols>
  <sheetData>
    <row r="2" spans="2:12" x14ac:dyDescent="0.25">
      <c r="B2" s="6" t="s">
        <v>3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</row>
    <row r="3" spans="2:12" x14ac:dyDescent="0.25">
      <c r="B3" s="4">
        <v>1</v>
      </c>
      <c r="C3" s="5">
        <f t="shared" ref="C3:L12" si="0">C$2*$B3</f>
        <v>1</v>
      </c>
      <c r="D3" s="5">
        <f t="shared" si="0"/>
        <v>2</v>
      </c>
      <c r="E3" s="5">
        <f t="shared" si="0"/>
        <v>3</v>
      </c>
      <c r="F3" s="5">
        <f t="shared" si="0"/>
        <v>4</v>
      </c>
      <c r="G3" s="5">
        <f t="shared" si="0"/>
        <v>5</v>
      </c>
      <c r="H3" s="5">
        <f t="shared" si="0"/>
        <v>6</v>
      </c>
      <c r="I3" s="5">
        <f t="shared" si="0"/>
        <v>7</v>
      </c>
      <c r="J3" s="5">
        <f t="shared" si="0"/>
        <v>8</v>
      </c>
      <c r="K3" s="5">
        <f t="shared" si="0"/>
        <v>9</v>
      </c>
      <c r="L3" s="5">
        <f t="shared" si="0"/>
        <v>10</v>
      </c>
    </row>
    <row r="4" spans="2:12" x14ac:dyDescent="0.25">
      <c r="B4" s="4">
        <v>2</v>
      </c>
      <c r="C4" s="5">
        <f t="shared" si="0"/>
        <v>2</v>
      </c>
      <c r="D4" s="5">
        <f t="shared" si="0"/>
        <v>4</v>
      </c>
      <c r="E4" s="5">
        <f t="shared" si="0"/>
        <v>6</v>
      </c>
      <c r="F4" s="5">
        <f t="shared" si="0"/>
        <v>8</v>
      </c>
      <c r="G4" s="5">
        <f t="shared" si="0"/>
        <v>10</v>
      </c>
      <c r="H4" s="5">
        <f t="shared" si="0"/>
        <v>12</v>
      </c>
      <c r="I4" s="5">
        <f t="shared" si="0"/>
        <v>14</v>
      </c>
      <c r="J4" s="5">
        <f t="shared" si="0"/>
        <v>16</v>
      </c>
      <c r="K4" s="5">
        <f t="shared" si="0"/>
        <v>18</v>
      </c>
      <c r="L4" s="5">
        <f t="shared" si="0"/>
        <v>20</v>
      </c>
    </row>
    <row r="5" spans="2:12" x14ac:dyDescent="0.25">
      <c r="B5" s="4">
        <v>3</v>
      </c>
      <c r="C5" s="5">
        <f t="shared" si="0"/>
        <v>3</v>
      </c>
      <c r="D5" s="5">
        <f t="shared" si="0"/>
        <v>6</v>
      </c>
      <c r="E5" s="5">
        <f t="shared" si="0"/>
        <v>9</v>
      </c>
      <c r="F5" s="5">
        <f t="shared" si="0"/>
        <v>12</v>
      </c>
      <c r="G5" s="5">
        <f t="shared" si="0"/>
        <v>15</v>
      </c>
      <c r="H5" s="5">
        <f t="shared" si="0"/>
        <v>18</v>
      </c>
      <c r="I5" s="5">
        <f t="shared" si="0"/>
        <v>21</v>
      </c>
      <c r="J5" s="5">
        <f t="shared" si="0"/>
        <v>24</v>
      </c>
      <c r="K5" s="5">
        <f t="shared" si="0"/>
        <v>27</v>
      </c>
      <c r="L5" s="5">
        <f t="shared" si="0"/>
        <v>30</v>
      </c>
    </row>
    <row r="6" spans="2:12" x14ac:dyDescent="0.25">
      <c r="B6" s="4">
        <v>4</v>
      </c>
      <c r="C6" s="5">
        <f t="shared" si="0"/>
        <v>4</v>
      </c>
      <c r="D6" s="5">
        <f t="shared" si="0"/>
        <v>8</v>
      </c>
      <c r="E6" s="5">
        <f t="shared" si="0"/>
        <v>12</v>
      </c>
      <c r="F6" s="5">
        <f t="shared" si="0"/>
        <v>16</v>
      </c>
      <c r="G6" s="5">
        <f t="shared" si="0"/>
        <v>20</v>
      </c>
      <c r="H6" s="5">
        <f t="shared" si="0"/>
        <v>24</v>
      </c>
      <c r="I6" s="5">
        <f t="shared" si="0"/>
        <v>28</v>
      </c>
      <c r="J6" s="5">
        <f t="shared" si="0"/>
        <v>32</v>
      </c>
      <c r="K6" s="5">
        <f t="shared" si="0"/>
        <v>36</v>
      </c>
      <c r="L6" s="5">
        <f t="shared" si="0"/>
        <v>40</v>
      </c>
    </row>
    <row r="7" spans="2:12" x14ac:dyDescent="0.25">
      <c r="B7" s="4">
        <v>5</v>
      </c>
      <c r="C7" s="5">
        <f t="shared" si="0"/>
        <v>5</v>
      </c>
      <c r="D7" s="5">
        <f t="shared" si="0"/>
        <v>10</v>
      </c>
      <c r="E7" s="5">
        <f t="shared" si="0"/>
        <v>15</v>
      </c>
      <c r="F7" s="5">
        <f t="shared" si="0"/>
        <v>20</v>
      </c>
      <c r="G7" s="5">
        <f t="shared" si="0"/>
        <v>25</v>
      </c>
      <c r="H7" s="5">
        <f t="shared" si="0"/>
        <v>30</v>
      </c>
      <c r="I7" s="5">
        <f t="shared" si="0"/>
        <v>35</v>
      </c>
      <c r="J7" s="5">
        <f t="shared" si="0"/>
        <v>40</v>
      </c>
      <c r="K7" s="5">
        <f t="shared" si="0"/>
        <v>45</v>
      </c>
      <c r="L7" s="5">
        <f t="shared" si="0"/>
        <v>50</v>
      </c>
    </row>
    <row r="8" spans="2:12" x14ac:dyDescent="0.25">
      <c r="B8" s="4">
        <v>6</v>
      </c>
      <c r="C8" s="5">
        <f t="shared" si="0"/>
        <v>6</v>
      </c>
      <c r="D8" s="5">
        <f t="shared" si="0"/>
        <v>12</v>
      </c>
      <c r="E8" s="5">
        <f t="shared" si="0"/>
        <v>18</v>
      </c>
      <c r="F8" s="5">
        <f t="shared" si="0"/>
        <v>24</v>
      </c>
      <c r="G8" s="5">
        <f t="shared" si="0"/>
        <v>30</v>
      </c>
      <c r="H8" s="5">
        <f t="shared" si="0"/>
        <v>36</v>
      </c>
      <c r="I8" s="5">
        <f t="shared" si="0"/>
        <v>42</v>
      </c>
      <c r="J8" s="5">
        <f t="shared" si="0"/>
        <v>48</v>
      </c>
      <c r="K8" s="5">
        <f t="shared" si="0"/>
        <v>54</v>
      </c>
      <c r="L8" s="5">
        <f t="shared" si="0"/>
        <v>60</v>
      </c>
    </row>
    <row r="9" spans="2:12" x14ac:dyDescent="0.25">
      <c r="B9" s="4">
        <v>7</v>
      </c>
      <c r="C9" s="5">
        <f t="shared" si="0"/>
        <v>7</v>
      </c>
      <c r="D9" s="5">
        <f t="shared" si="0"/>
        <v>14</v>
      </c>
      <c r="E9" s="5">
        <f t="shared" si="0"/>
        <v>21</v>
      </c>
      <c r="F9" s="5">
        <f t="shared" si="0"/>
        <v>28</v>
      </c>
      <c r="G9" s="5">
        <f t="shared" si="0"/>
        <v>35</v>
      </c>
      <c r="H9" s="5">
        <f t="shared" si="0"/>
        <v>42</v>
      </c>
      <c r="I9" s="5">
        <f t="shared" si="0"/>
        <v>49</v>
      </c>
      <c r="J9" s="5">
        <f t="shared" si="0"/>
        <v>56</v>
      </c>
      <c r="K9" s="5">
        <f t="shared" si="0"/>
        <v>63</v>
      </c>
      <c r="L9" s="5">
        <f t="shared" si="0"/>
        <v>70</v>
      </c>
    </row>
    <row r="10" spans="2:12" x14ac:dyDescent="0.25">
      <c r="B10" s="4">
        <v>8</v>
      </c>
      <c r="C10" s="5">
        <f t="shared" si="0"/>
        <v>8</v>
      </c>
      <c r="D10" s="5">
        <f t="shared" si="0"/>
        <v>16</v>
      </c>
      <c r="E10" s="5">
        <f t="shared" si="0"/>
        <v>24</v>
      </c>
      <c r="F10" s="5">
        <f t="shared" si="0"/>
        <v>32</v>
      </c>
      <c r="G10" s="5">
        <f t="shared" si="0"/>
        <v>40</v>
      </c>
      <c r="H10" s="5">
        <f t="shared" si="0"/>
        <v>48</v>
      </c>
      <c r="I10" s="5">
        <f t="shared" si="0"/>
        <v>56</v>
      </c>
      <c r="J10" s="5">
        <f t="shared" si="0"/>
        <v>64</v>
      </c>
      <c r="K10" s="5">
        <f t="shared" si="0"/>
        <v>72</v>
      </c>
      <c r="L10" s="5">
        <f t="shared" si="0"/>
        <v>80</v>
      </c>
    </row>
    <row r="11" spans="2:12" x14ac:dyDescent="0.25">
      <c r="B11" s="4">
        <v>9</v>
      </c>
      <c r="C11" s="5">
        <f t="shared" si="0"/>
        <v>9</v>
      </c>
      <c r="D11" s="5">
        <f t="shared" si="0"/>
        <v>18</v>
      </c>
      <c r="E11" s="5">
        <f t="shared" si="0"/>
        <v>27</v>
      </c>
      <c r="F11" s="5">
        <f t="shared" si="0"/>
        <v>36</v>
      </c>
      <c r="G11" s="5">
        <f t="shared" si="0"/>
        <v>45</v>
      </c>
      <c r="H11" s="5">
        <f t="shared" si="0"/>
        <v>54</v>
      </c>
      <c r="I11" s="5">
        <f t="shared" si="0"/>
        <v>63</v>
      </c>
      <c r="J11" s="5">
        <f t="shared" si="0"/>
        <v>72</v>
      </c>
      <c r="K11" s="5">
        <f t="shared" si="0"/>
        <v>81</v>
      </c>
      <c r="L11" s="5">
        <f t="shared" si="0"/>
        <v>90</v>
      </c>
    </row>
    <row r="12" spans="2:12" x14ac:dyDescent="0.25">
      <c r="B12" s="4">
        <v>10</v>
      </c>
      <c r="C12" s="5">
        <f t="shared" si="0"/>
        <v>10</v>
      </c>
      <c r="D12" s="5">
        <f t="shared" si="0"/>
        <v>20</v>
      </c>
      <c r="E12" s="5">
        <f t="shared" si="0"/>
        <v>30</v>
      </c>
      <c r="F12" s="5">
        <f t="shared" si="0"/>
        <v>40</v>
      </c>
      <c r="G12" s="5">
        <f t="shared" si="0"/>
        <v>50</v>
      </c>
      <c r="H12" s="5">
        <f t="shared" si="0"/>
        <v>60</v>
      </c>
      <c r="I12" s="5">
        <f t="shared" si="0"/>
        <v>70</v>
      </c>
      <c r="J12" s="5">
        <f t="shared" si="0"/>
        <v>80</v>
      </c>
      <c r="K12" s="5">
        <f t="shared" si="0"/>
        <v>90</v>
      </c>
      <c r="L12" s="5">
        <f t="shared" si="0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A52-CC6A-4C2D-9249-8D868FE1C17A}">
  <dimension ref="B2:K19"/>
  <sheetViews>
    <sheetView tabSelected="1" workbookViewId="0">
      <selection activeCell="D21" sqref="D21"/>
    </sheetView>
  </sheetViews>
  <sheetFormatPr defaultRowHeight="15" x14ac:dyDescent="0.25"/>
  <cols>
    <col min="2" max="2" width="4.5703125" bestFit="1" customWidth="1"/>
    <col min="3" max="3" width="9.85546875" bestFit="1" customWidth="1"/>
    <col min="4" max="4" width="10.28515625" bestFit="1" customWidth="1"/>
    <col min="5" max="5" width="11.85546875" bestFit="1" customWidth="1"/>
    <col min="6" max="6" width="5.42578125" bestFit="1" customWidth="1"/>
    <col min="7" max="7" width="9.7109375" bestFit="1" customWidth="1"/>
    <col min="8" max="8" width="11.28515625" bestFit="1" customWidth="1"/>
    <col min="9" max="9" width="10.85546875" bestFit="1" customWidth="1"/>
    <col min="10" max="10" width="10.7109375" bestFit="1" customWidth="1"/>
    <col min="11" max="11" width="9.85546875" bestFit="1" customWidth="1"/>
  </cols>
  <sheetData>
    <row r="2" spans="2:11" x14ac:dyDescent="0.25"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</row>
    <row r="3" spans="2:11" x14ac:dyDescent="0.25">
      <c r="B3" s="8">
        <v>0</v>
      </c>
      <c r="C3" s="7">
        <v>1000</v>
      </c>
      <c r="D3" s="7">
        <v>1000</v>
      </c>
      <c r="E3" s="7">
        <v>1000</v>
      </c>
      <c r="F3" s="8">
        <v>0</v>
      </c>
      <c r="G3" s="7">
        <v>1000</v>
      </c>
      <c r="H3" s="7">
        <v>1000</v>
      </c>
      <c r="I3" s="7">
        <v>1000</v>
      </c>
      <c r="J3" s="7">
        <v>1000</v>
      </c>
      <c r="K3" s="7">
        <v>1000</v>
      </c>
    </row>
    <row r="4" spans="2:11" x14ac:dyDescent="0.25">
      <c r="B4" s="8">
        <v>1</v>
      </c>
      <c r="C4" s="7">
        <f>C3+C3*(9.5%/52)</f>
        <v>1001.8269230769231</v>
      </c>
      <c r="D4" s="7"/>
      <c r="E4" s="7"/>
      <c r="F4" s="8">
        <v>1</v>
      </c>
      <c r="G4" s="7">
        <f>G3+G3*(13%/(12))</f>
        <v>1010.8333333333334</v>
      </c>
      <c r="H4" s="7"/>
      <c r="I4" s="7"/>
      <c r="J4" s="7"/>
      <c r="K4" s="7"/>
    </row>
    <row r="5" spans="2:11" x14ac:dyDescent="0.25">
      <c r="B5" s="8">
        <v>2</v>
      </c>
      <c r="C5" s="7">
        <f t="shared" ref="C5:C15" si="0">C4+C4*(9.5%/52)</f>
        <v>1003.6571838017752</v>
      </c>
      <c r="D5" s="7">
        <f>D3+D3*(11%/(52/2))</f>
        <v>1004.2307692307693</v>
      </c>
      <c r="E5" s="7"/>
      <c r="F5" s="8">
        <v>2</v>
      </c>
      <c r="G5" s="7">
        <f t="shared" ref="G5:G15" si="1">G4+G4*(13%/(12))</f>
        <v>1021.7840277777779</v>
      </c>
      <c r="H5" s="7">
        <f>H3+H3*(13.5%/(12/2))</f>
        <v>1022.5</v>
      </c>
      <c r="I5" s="7"/>
      <c r="J5" s="7"/>
      <c r="K5" s="7"/>
    </row>
    <row r="6" spans="2:11" x14ac:dyDescent="0.25">
      <c r="B6" s="8">
        <v>3</v>
      </c>
      <c r="C6" s="7">
        <f t="shared" si="0"/>
        <v>1005.4907882721823</v>
      </c>
      <c r="D6" s="7"/>
      <c r="E6" s="7">
        <f>E3+E3*(11.5%/(52/3))</f>
        <v>1006.6346153846154</v>
      </c>
      <c r="F6" s="8">
        <v>3</v>
      </c>
      <c r="G6" s="7">
        <f t="shared" si="1"/>
        <v>1032.8533547453706</v>
      </c>
      <c r="H6" s="7"/>
      <c r="I6" s="7">
        <f>I3+I3*(15%/(12/3))</f>
        <v>1037.5</v>
      </c>
      <c r="J6" s="7"/>
      <c r="K6" s="7"/>
    </row>
    <row r="7" spans="2:11" x14ac:dyDescent="0.25">
      <c r="B7" s="8">
        <v>4</v>
      </c>
      <c r="C7" s="7">
        <f t="shared" si="0"/>
        <v>1007.3277425969103</v>
      </c>
      <c r="D7" s="7">
        <f>D5+D5*(11%/(52/2))</f>
        <v>1008.4794378698225</v>
      </c>
      <c r="E7" s="7"/>
      <c r="F7" s="8">
        <v>4</v>
      </c>
      <c r="G7" s="7">
        <f t="shared" si="1"/>
        <v>1044.0425994217787</v>
      </c>
      <c r="H7" s="7">
        <f>H5+H5*(13.5%/(12/2))</f>
        <v>1045.5062499999999</v>
      </c>
      <c r="I7" s="7"/>
      <c r="J7" s="7"/>
      <c r="K7" s="7"/>
    </row>
    <row r="8" spans="2:11" x14ac:dyDescent="0.25">
      <c r="B8" s="8">
        <v>5</v>
      </c>
      <c r="C8" s="7">
        <f t="shared" si="0"/>
        <v>1009.1680528958855</v>
      </c>
      <c r="D8" s="7"/>
      <c r="E8" s="7"/>
      <c r="F8" s="8">
        <v>5</v>
      </c>
      <c r="G8" s="7">
        <f t="shared" si="1"/>
        <v>1055.3530609155146</v>
      </c>
      <c r="H8" s="7"/>
      <c r="I8" s="7"/>
      <c r="J8" s="7"/>
      <c r="K8" s="7"/>
    </row>
    <row r="9" spans="2:11" x14ac:dyDescent="0.25">
      <c r="B9" s="8">
        <v>6</v>
      </c>
      <c r="C9" s="7">
        <f t="shared" si="0"/>
        <v>1011.0117253002145</v>
      </c>
      <c r="D9" s="7">
        <f>D7+D7*(11%/(52/2))</f>
        <v>1012.7460816454256</v>
      </c>
      <c r="E9" s="7">
        <f>E6+E6*(11.5%/(52/3))</f>
        <v>1013.3132488905325</v>
      </c>
      <c r="F9" s="8">
        <v>6</v>
      </c>
      <c r="G9" s="7">
        <f t="shared" si="1"/>
        <v>1066.786052408766</v>
      </c>
      <c r="H9" s="7">
        <f>H7+H7*(13.5%/(12/2))</f>
        <v>1069.0301406249998</v>
      </c>
      <c r="I9" s="7">
        <f>I6+I6*(15%/(12/3))</f>
        <v>1076.40625</v>
      </c>
      <c r="J9" s="7">
        <f>J3+J3*(16%/(12/6))</f>
        <v>1080</v>
      </c>
      <c r="K9" s="7"/>
    </row>
    <row r="10" spans="2:11" x14ac:dyDescent="0.25">
      <c r="B10" s="8">
        <v>7</v>
      </c>
      <c r="C10" s="7">
        <f t="shared" si="0"/>
        <v>1012.8587659522053</v>
      </c>
      <c r="D10" s="7"/>
      <c r="E10" s="7"/>
      <c r="F10" s="8">
        <v>7</v>
      </c>
      <c r="G10" s="7">
        <f t="shared" si="1"/>
        <v>1078.342901309861</v>
      </c>
      <c r="H10" s="7"/>
      <c r="I10" s="7"/>
      <c r="J10" s="7"/>
      <c r="K10" s="7"/>
    </row>
    <row r="11" spans="2:11" x14ac:dyDescent="0.25">
      <c r="B11" s="8">
        <v>8</v>
      </c>
      <c r="C11" s="7">
        <f t="shared" si="0"/>
        <v>1014.7091810053872</v>
      </c>
      <c r="D11" s="7">
        <f>D9+D9*(11%/(52/2))</f>
        <v>1017.0307766062332</v>
      </c>
      <c r="E11" s="7"/>
      <c r="F11" s="8">
        <v>8</v>
      </c>
      <c r="G11" s="7">
        <f t="shared" si="1"/>
        <v>1090.0249494073844</v>
      </c>
      <c r="H11" s="7">
        <f>H9+H9*(13.5%/(12/2))</f>
        <v>1093.0833187890623</v>
      </c>
      <c r="I11" s="7"/>
      <c r="J11" s="7"/>
      <c r="K11" s="7"/>
    </row>
    <row r="12" spans="2:11" x14ac:dyDescent="0.25">
      <c r="B12" s="8">
        <v>9</v>
      </c>
      <c r="C12" s="7">
        <f t="shared" si="0"/>
        <v>1016.5629766245316</v>
      </c>
      <c r="D12" s="7"/>
      <c r="E12" s="7">
        <f>E9+E9*(11.5%/(52/3))</f>
        <v>1020.0361925610562</v>
      </c>
      <c r="F12" s="8">
        <v>9</v>
      </c>
      <c r="G12" s="7">
        <f t="shared" si="1"/>
        <v>1101.8335530259644</v>
      </c>
      <c r="H12" s="7"/>
      <c r="I12" s="7">
        <f>I9+I9*(15%/(12/3))</f>
        <v>1116.771484375</v>
      </c>
      <c r="J12" s="7"/>
      <c r="K12" s="7"/>
    </row>
    <row r="13" spans="2:11" x14ac:dyDescent="0.25">
      <c r="B13" s="9">
        <v>10</v>
      </c>
      <c r="C13" s="7">
        <f t="shared" si="0"/>
        <v>1018.4201589856726</v>
      </c>
      <c r="D13" s="7">
        <f>D11+D11*(11%/(52/2))</f>
        <v>1021.3335991226442</v>
      </c>
      <c r="E13" s="5"/>
      <c r="F13" s="9">
        <v>10</v>
      </c>
      <c r="G13" s="7">
        <f t="shared" si="1"/>
        <v>1113.7700831837458</v>
      </c>
      <c r="H13" s="7">
        <f>H11+H11*(13.5%/(12/2))</f>
        <v>1117.6776934618163</v>
      </c>
      <c r="I13" s="5"/>
      <c r="J13" s="5"/>
      <c r="K13" s="5"/>
    </row>
    <row r="14" spans="2:11" x14ac:dyDescent="0.25">
      <c r="B14" s="9">
        <v>11</v>
      </c>
      <c r="C14" s="7">
        <f t="shared" si="0"/>
        <v>1020.2807342761272</v>
      </c>
      <c r="D14" s="5"/>
      <c r="E14" s="5"/>
      <c r="F14" s="9">
        <v>11</v>
      </c>
      <c r="G14" s="7">
        <f t="shared" si="1"/>
        <v>1125.8359257515697</v>
      </c>
      <c r="H14" s="5"/>
      <c r="I14" s="5"/>
      <c r="J14" s="5"/>
      <c r="K14" s="5"/>
    </row>
    <row r="15" spans="2:11" x14ac:dyDescent="0.25">
      <c r="B15" s="9">
        <v>12</v>
      </c>
      <c r="C15" s="7">
        <f t="shared" si="0"/>
        <v>1022.1447086945162</v>
      </c>
      <c r="D15" s="7">
        <f>D13+D13*(11%/(52/2))</f>
        <v>1025.6546258881631</v>
      </c>
      <c r="E15" s="7">
        <f>E12+E12*(11.5%/(52/3))</f>
        <v>1026.8037403770863</v>
      </c>
      <c r="F15" s="9">
        <v>12</v>
      </c>
      <c r="G15" s="7">
        <f t="shared" si="1"/>
        <v>1138.0324816138784</v>
      </c>
      <c r="H15" s="7">
        <f>H13+H13*(13.5%/(12/2))</f>
        <v>1142.825441564707</v>
      </c>
      <c r="I15" s="7">
        <f>I12+I12*(15%/(12/3))</f>
        <v>1158.6504150390624</v>
      </c>
      <c r="J15" s="7">
        <f>J9+J9*(16%/(12/6))</f>
        <v>1166.4000000000001</v>
      </c>
      <c r="K15" s="7">
        <f>K3+K3*(18%/(12/12))</f>
        <v>1180</v>
      </c>
    </row>
    <row r="18" spans="2:11" x14ac:dyDescent="0.25">
      <c r="B18" s="27"/>
      <c r="C18" s="27"/>
      <c r="D18" s="27"/>
      <c r="E18" s="27"/>
      <c r="F18" s="27"/>
      <c r="G18" s="27"/>
      <c r="H18" s="27"/>
      <c r="I18" s="27"/>
      <c r="J18" s="27"/>
      <c r="K18" s="27"/>
    </row>
    <row r="19" spans="2:11" x14ac:dyDescent="0.25">
      <c r="B19" s="27"/>
      <c r="C19" s="27"/>
      <c r="D19" s="27"/>
      <c r="E19" s="27"/>
      <c r="F19" s="27"/>
      <c r="G19" s="27"/>
      <c r="H19" s="27"/>
      <c r="I19" s="27"/>
      <c r="J19" s="27"/>
      <c r="K19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2EC2-DBA0-4D78-9695-763BAC13E014}">
  <dimension ref="B2:U28"/>
  <sheetViews>
    <sheetView workbookViewId="0">
      <selection activeCell="I12" sqref="I12"/>
    </sheetView>
  </sheetViews>
  <sheetFormatPr defaultRowHeight="15" x14ac:dyDescent="0.25"/>
  <cols>
    <col min="1" max="2" width="7.42578125" customWidth="1"/>
    <col min="3" max="5" width="6.5703125" bestFit="1" customWidth="1"/>
    <col min="6" max="7" width="7.5703125" bestFit="1" customWidth="1"/>
    <col min="8" max="9" width="8.5703125" bestFit="1" customWidth="1"/>
    <col min="10" max="12" width="9.5703125" bestFit="1" customWidth="1"/>
    <col min="13" max="15" width="10.5703125" bestFit="1" customWidth="1"/>
    <col min="16" max="19" width="11.5703125" bestFit="1" customWidth="1"/>
    <col min="20" max="20" width="7.42578125" customWidth="1"/>
    <col min="21" max="21" width="12.5703125" bestFit="1" customWidth="1"/>
  </cols>
  <sheetData>
    <row r="2" spans="2:21" x14ac:dyDescent="0.25">
      <c r="B2" s="12" t="s">
        <v>14</v>
      </c>
      <c r="C2" s="13">
        <v>0.1</v>
      </c>
      <c r="D2" s="13">
        <v>0.15</v>
      </c>
      <c r="E2" s="13">
        <v>0.2</v>
      </c>
      <c r="F2" s="13">
        <v>0.25</v>
      </c>
      <c r="G2" s="13">
        <v>0.3</v>
      </c>
      <c r="H2" s="13">
        <v>0.35</v>
      </c>
      <c r="I2" s="13">
        <v>0.4</v>
      </c>
      <c r="J2" s="13">
        <v>0.45</v>
      </c>
      <c r="K2" s="13">
        <v>0.5</v>
      </c>
      <c r="L2" s="13">
        <v>0.55000000000000004</v>
      </c>
      <c r="M2" s="13">
        <v>0.6</v>
      </c>
      <c r="N2" s="13">
        <v>0.65</v>
      </c>
      <c r="O2" s="13">
        <v>0.7</v>
      </c>
      <c r="P2" s="13">
        <v>0.75</v>
      </c>
      <c r="Q2" s="13">
        <v>0.8</v>
      </c>
      <c r="R2" s="13">
        <v>0.85</v>
      </c>
      <c r="S2" s="13">
        <v>0.9</v>
      </c>
      <c r="T2" s="13">
        <v>0.95</v>
      </c>
      <c r="U2" s="13">
        <v>1</v>
      </c>
    </row>
    <row r="3" spans="2:21" x14ac:dyDescent="0.25">
      <c r="B3" s="14">
        <v>0</v>
      </c>
      <c r="C3" s="13">
        <v>1</v>
      </c>
      <c r="D3" s="13">
        <v>1</v>
      </c>
      <c r="E3" s="13">
        <v>1</v>
      </c>
      <c r="F3" s="13">
        <v>1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3">
        <v>1</v>
      </c>
      <c r="P3" s="13">
        <v>1</v>
      </c>
      <c r="Q3" s="13">
        <v>1</v>
      </c>
      <c r="R3" s="13">
        <v>1</v>
      </c>
      <c r="S3" s="13">
        <v>1</v>
      </c>
      <c r="T3" s="13">
        <v>1</v>
      </c>
      <c r="U3" s="13">
        <v>1</v>
      </c>
    </row>
    <row r="4" spans="2:21" x14ac:dyDescent="0.25">
      <c r="B4" s="14">
        <v>1</v>
      </c>
      <c r="C4" s="10">
        <f>C3+C3*C$2</f>
        <v>1.1000000000000001</v>
      </c>
      <c r="D4" s="10">
        <f t="shared" ref="D4:U18" si="0">D3+D3*D$2</f>
        <v>1.1499999999999999</v>
      </c>
      <c r="E4" s="10">
        <f t="shared" si="0"/>
        <v>1.2</v>
      </c>
      <c r="F4" s="10">
        <f t="shared" si="0"/>
        <v>1.25</v>
      </c>
      <c r="G4" s="10">
        <f t="shared" si="0"/>
        <v>1.3</v>
      </c>
      <c r="H4" s="10">
        <f t="shared" si="0"/>
        <v>1.35</v>
      </c>
      <c r="I4" s="10">
        <f t="shared" si="0"/>
        <v>1.4</v>
      </c>
      <c r="J4" s="10">
        <f t="shared" si="0"/>
        <v>1.45</v>
      </c>
      <c r="K4" s="10">
        <f t="shared" si="0"/>
        <v>1.5</v>
      </c>
      <c r="L4" s="10">
        <f t="shared" si="0"/>
        <v>1.55</v>
      </c>
      <c r="M4" s="10">
        <f t="shared" si="0"/>
        <v>1.6</v>
      </c>
      <c r="N4" s="10">
        <f t="shared" si="0"/>
        <v>1.65</v>
      </c>
      <c r="O4" s="10">
        <f t="shared" si="0"/>
        <v>1.7</v>
      </c>
      <c r="P4" s="10">
        <f t="shared" si="0"/>
        <v>1.75</v>
      </c>
      <c r="Q4" s="10">
        <f t="shared" si="0"/>
        <v>1.8</v>
      </c>
      <c r="R4" s="10">
        <f t="shared" si="0"/>
        <v>1.85</v>
      </c>
      <c r="S4" s="10">
        <f t="shared" si="0"/>
        <v>1.9</v>
      </c>
      <c r="T4" s="10">
        <f t="shared" si="0"/>
        <v>1.95</v>
      </c>
      <c r="U4" s="10">
        <f t="shared" si="0"/>
        <v>2</v>
      </c>
    </row>
    <row r="5" spans="2:21" x14ac:dyDescent="0.25">
      <c r="B5" s="14">
        <v>2</v>
      </c>
      <c r="C5" s="10">
        <f>C4+C4*C$2</f>
        <v>1.2100000000000002</v>
      </c>
      <c r="D5" s="10">
        <f t="shared" si="0"/>
        <v>1.3224999999999998</v>
      </c>
      <c r="E5" s="10">
        <f t="shared" si="0"/>
        <v>1.44</v>
      </c>
      <c r="F5" s="10">
        <f t="shared" si="0"/>
        <v>1.5625</v>
      </c>
      <c r="G5" s="10">
        <f t="shared" si="0"/>
        <v>1.69</v>
      </c>
      <c r="H5" s="10">
        <f t="shared" si="0"/>
        <v>1.8225</v>
      </c>
      <c r="I5" s="10">
        <f t="shared" si="0"/>
        <v>1.96</v>
      </c>
      <c r="J5" s="10">
        <f t="shared" si="0"/>
        <v>2.1025</v>
      </c>
      <c r="K5" s="10">
        <f t="shared" si="0"/>
        <v>2.25</v>
      </c>
      <c r="L5" s="10">
        <f t="shared" si="0"/>
        <v>2.4025000000000003</v>
      </c>
      <c r="M5" s="10">
        <f t="shared" si="0"/>
        <v>2.56</v>
      </c>
      <c r="N5" s="10">
        <f t="shared" si="0"/>
        <v>2.7225000000000001</v>
      </c>
      <c r="O5" s="10">
        <f t="shared" si="0"/>
        <v>2.8899999999999997</v>
      </c>
      <c r="P5" s="10">
        <f t="shared" si="0"/>
        <v>3.0625</v>
      </c>
      <c r="Q5" s="10">
        <f t="shared" si="0"/>
        <v>3.24</v>
      </c>
      <c r="R5" s="10">
        <f t="shared" si="0"/>
        <v>3.4225000000000003</v>
      </c>
      <c r="S5" s="10">
        <f t="shared" si="0"/>
        <v>3.61</v>
      </c>
      <c r="T5" s="10">
        <f t="shared" si="0"/>
        <v>3.8024999999999998</v>
      </c>
      <c r="U5" s="10">
        <f t="shared" si="0"/>
        <v>4</v>
      </c>
    </row>
    <row r="6" spans="2:21" x14ac:dyDescent="0.25">
      <c r="B6" s="14">
        <v>3</v>
      </c>
      <c r="C6" s="10">
        <f t="shared" ref="C6:C28" si="1">C5+C5*C$2</f>
        <v>1.3310000000000002</v>
      </c>
      <c r="D6" s="10">
        <f t="shared" si="0"/>
        <v>1.5208749999999998</v>
      </c>
      <c r="E6" s="10">
        <f t="shared" si="0"/>
        <v>1.728</v>
      </c>
      <c r="F6" s="10">
        <f t="shared" si="0"/>
        <v>1.953125</v>
      </c>
      <c r="G6" s="10">
        <f t="shared" si="0"/>
        <v>2.1970000000000001</v>
      </c>
      <c r="H6" s="10">
        <f t="shared" si="0"/>
        <v>2.460375</v>
      </c>
      <c r="I6" s="10">
        <f t="shared" si="0"/>
        <v>2.7439999999999998</v>
      </c>
      <c r="J6" s="10">
        <f t="shared" si="0"/>
        <v>3.0486249999999999</v>
      </c>
      <c r="K6" s="10">
        <f t="shared" si="0"/>
        <v>3.375</v>
      </c>
      <c r="L6" s="10">
        <f t="shared" si="0"/>
        <v>3.7238750000000005</v>
      </c>
      <c r="M6" s="10">
        <f t="shared" si="0"/>
        <v>4.0960000000000001</v>
      </c>
      <c r="N6" s="10">
        <f t="shared" si="0"/>
        <v>4.4921250000000006</v>
      </c>
      <c r="O6" s="10">
        <f t="shared" si="0"/>
        <v>4.9129999999999994</v>
      </c>
      <c r="P6" s="10">
        <f t="shared" si="0"/>
        <v>5.359375</v>
      </c>
      <c r="Q6" s="10">
        <f t="shared" si="0"/>
        <v>5.8320000000000007</v>
      </c>
      <c r="R6" s="10">
        <f t="shared" si="0"/>
        <v>6.3316250000000007</v>
      </c>
      <c r="S6" s="10">
        <f t="shared" si="0"/>
        <v>6.859</v>
      </c>
      <c r="T6" s="10">
        <f t="shared" si="0"/>
        <v>7.4148749999999994</v>
      </c>
      <c r="U6" s="10">
        <f t="shared" si="0"/>
        <v>8</v>
      </c>
    </row>
    <row r="7" spans="2:21" x14ac:dyDescent="0.25">
      <c r="B7" s="14">
        <v>4</v>
      </c>
      <c r="C7" s="10">
        <f t="shared" si="1"/>
        <v>1.4641000000000002</v>
      </c>
      <c r="D7" s="10">
        <f t="shared" si="0"/>
        <v>1.7490062499999997</v>
      </c>
      <c r="E7" s="10">
        <f t="shared" si="0"/>
        <v>2.0735999999999999</v>
      </c>
      <c r="F7" s="10">
        <f t="shared" si="0"/>
        <v>2.44140625</v>
      </c>
      <c r="G7" s="10">
        <f t="shared" si="0"/>
        <v>2.8561000000000001</v>
      </c>
      <c r="H7" s="10">
        <f t="shared" si="0"/>
        <v>3.3215062499999997</v>
      </c>
      <c r="I7" s="10">
        <f t="shared" si="0"/>
        <v>3.8415999999999997</v>
      </c>
      <c r="J7" s="10">
        <f t="shared" si="0"/>
        <v>4.4205062499999999</v>
      </c>
      <c r="K7" s="10">
        <f t="shared" si="0"/>
        <v>5.0625</v>
      </c>
      <c r="L7" s="10">
        <f t="shared" si="0"/>
        <v>5.7720062500000004</v>
      </c>
      <c r="M7" s="10">
        <f t="shared" si="0"/>
        <v>6.5535999999999994</v>
      </c>
      <c r="N7" s="10">
        <f t="shared" si="0"/>
        <v>7.412006250000001</v>
      </c>
      <c r="O7" s="10">
        <f t="shared" si="0"/>
        <v>8.3520999999999983</v>
      </c>
      <c r="P7" s="10">
        <f t="shared" si="0"/>
        <v>9.37890625</v>
      </c>
      <c r="Q7" s="10">
        <f t="shared" si="0"/>
        <v>10.497600000000002</v>
      </c>
      <c r="R7" s="10">
        <f t="shared" si="0"/>
        <v>11.713506250000002</v>
      </c>
      <c r="S7" s="10">
        <f t="shared" si="0"/>
        <v>13.0321</v>
      </c>
      <c r="T7" s="10">
        <f t="shared" si="0"/>
        <v>14.459006249999998</v>
      </c>
      <c r="U7" s="10">
        <f t="shared" si="0"/>
        <v>16</v>
      </c>
    </row>
    <row r="8" spans="2:21" x14ac:dyDescent="0.25">
      <c r="B8" s="14">
        <v>5</v>
      </c>
      <c r="C8" s="10">
        <f t="shared" si="1"/>
        <v>1.6105100000000001</v>
      </c>
      <c r="D8" s="10">
        <f t="shared" si="0"/>
        <v>2.0113571874999998</v>
      </c>
      <c r="E8" s="10">
        <f t="shared" si="0"/>
        <v>2.4883199999999999</v>
      </c>
      <c r="F8" s="10">
        <f t="shared" si="0"/>
        <v>3.0517578125</v>
      </c>
      <c r="G8" s="10">
        <f t="shared" si="0"/>
        <v>3.7129300000000001</v>
      </c>
      <c r="H8" s="10">
        <f t="shared" si="0"/>
        <v>4.4840334374999991</v>
      </c>
      <c r="I8" s="10">
        <f t="shared" si="0"/>
        <v>5.3782399999999999</v>
      </c>
      <c r="J8" s="10">
        <f t="shared" si="0"/>
        <v>6.4097340625000001</v>
      </c>
      <c r="K8" s="10">
        <f t="shared" si="0"/>
        <v>7.59375</v>
      </c>
      <c r="L8" s="10">
        <f t="shared" si="0"/>
        <v>8.9466096875000005</v>
      </c>
      <c r="M8" s="10">
        <f t="shared" si="0"/>
        <v>10.485759999999999</v>
      </c>
      <c r="N8" s="10">
        <f t="shared" si="0"/>
        <v>12.229810312500002</v>
      </c>
      <c r="O8" s="10">
        <f t="shared" si="0"/>
        <v>14.198569999999997</v>
      </c>
      <c r="P8" s="10">
        <f t="shared" si="0"/>
        <v>16.4130859375</v>
      </c>
      <c r="Q8" s="10">
        <f t="shared" si="0"/>
        <v>18.895680000000006</v>
      </c>
      <c r="R8" s="10">
        <f t="shared" si="0"/>
        <v>21.669986562500004</v>
      </c>
      <c r="S8" s="10">
        <f t="shared" si="0"/>
        <v>24.76099</v>
      </c>
      <c r="T8" s="10">
        <f t="shared" si="0"/>
        <v>28.195062187499996</v>
      </c>
      <c r="U8" s="10">
        <f t="shared" si="0"/>
        <v>32</v>
      </c>
    </row>
    <row r="9" spans="2:21" x14ac:dyDescent="0.25">
      <c r="B9" s="14">
        <v>6</v>
      </c>
      <c r="C9" s="10">
        <f t="shared" si="1"/>
        <v>1.7715610000000002</v>
      </c>
      <c r="D9" s="10">
        <f t="shared" si="0"/>
        <v>2.313060765625</v>
      </c>
      <c r="E9" s="10">
        <f t="shared" si="0"/>
        <v>2.9859839999999997</v>
      </c>
      <c r="F9" s="10">
        <f t="shared" si="0"/>
        <v>3.814697265625</v>
      </c>
      <c r="G9" s="10">
        <f t="shared" si="0"/>
        <v>4.8268089999999999</v>
      </c>
      <c r="H9" s="10">
        <f t="shared" si="0"/>
        <v>6.0534451406249987</v>
      </c>
      <c r="I9" s="10">
        <f t="shared" si="0"/>
        <v>7.5295360000000002</v>
      </c>
      <c r="J9" s="10">
        <f t="shared" si="0"/>
        <v>9.2941143906250012</v>
      </c>
      <c r="K9" s="10">
        <f t="shared" si="0"/>
        <v>11.390625</v>
      </c>
      <c r="L9" s="10">
        <f t="shared" si="0"/>
        <v>13.867245015625002</v>
      </c>
      <c r="M9" s="10">
        <f t="shared" si="0"/>
        <v>16.777215999999999</v>
      </c>
      <c r="N9" s="10">
        <f t="shared" si="0"/>
        <v>20.179187015625004</v>
      </c>
      <c r="O9" s="10">
        <f t="shared" si="0"/>
        <v>24.137568999999992</v>
      </c>
      <c r="P9" s="10">
        <f t="shared" si="0"/>
        <v>28.722900390625</v>
      </c>
      <c r="Q9" s="10">
        <f t="shared" si="0"/>
        <v>34.01222400000001</v>
      </c>
      <c r="R9" s="10">
        <f t="shared" si="0"/>
        <v>40.089475140625005</v>
      </c>
      <c r="S9" s="10">
        <f t="shared" si="0"/>
        <v>47.045881000000001</v>
      </c>
      <c r="T9" s="10">
        <f t="shared" si="0"/>
        <v>54.980371265624996</v>
      </c>
      <c r="U9" s="10">
        <f t="shared" si="0"/>
        <v>64</v>
      </c>
    </row>
    <row r="10" spans="2:21" x14ac:dyDescent="0.25">
      <c r="B10" s="14">
        <v>7</v>
      </c>
      <c r="C10" s="10">
        <f t="shared" si="1"/>
        <v>1.9487171000000001</v>
      </c>
      <c r="D10" s="10">
        <f t="shared" si="0"/>
        <v>2.66001988046875</v>
      </c>
      <c r="E10" s="10">
        <f t="shared" si="0"/>
        <v>3.5831807999999996</v>
      </c>
      <c r="F10" s="10">
        <f t="shared" si="0"/>
        <v>4.76837158203125</v>
      </c>
      <c r="G10" s="10">
        <f t="shared" si="0"/>
        <v>6.2748517000000001</v>
      </c>
      <c r="H10" s="10">
        <f t="shared" si="0"/>
        <v>8.172150939843748</v>
      </c>
      <c r="I10" s="10">
        <f t="shared" si="0"/>
        <v>10.541350400000001</v>
      </c>
      <c r="J10" s="10">
        <f t="shared" si="0"/>
        <v>13.476465866406251</v>
      </c>
      <c r="K10" s="10">
        <f t="shared" si="0"/>
        <v>17.0859375</v>
      </c>
      <c r="L10" s="10">
        <f t="shared" si="0"/>
        <v>21.494229774218752</v>
      </c>
      <c r="M10" s="10">
        <f t="shared" si="0"/>
        <v>26.843545599999999</v>
      </c>
      <c r="N10" s="10">
        <f t="shared" si="0"/>
        <v>33.29565857578126</v>
      </c>
      <c r="O10" s="10">
        <f t="shared" si="0"/>
        <v>41.033867299999983</v>
      </c>
      <c r="P10" s="10">
        <f t="shared" si="0"/>
        <v>50.26507568359375</v>
      </c>
      <c r="Q10" s="10">
        <f t="shared" si="0"/>
        <v>61.222003200000017</v>
      </c>
      <c r="R10" s="10">
        <f t="shared" si="0"/>
        <v>74.165529010156263</v>
      </c>
      <c r="S10" s="10">
        <f t="shared" si="0"/>
        <v>89.387173899999993</v>
      </c>
      <c r="T10" s="10">
        <f t="shared" si="0"/>
        <v>107.21172396796874</v>
      </c>
      <c r="U10" s="10">
        <f t="shared" si="0"/>
        <v>128</v>
      </c>
    </row>
    <row r="11" spans="2:21" x14ac:dyDescent="0.25">
      <c r="B11" s="14">
        <v>8</v>
      </c>
      <c r="C11" s="10">
        <f t="shared" si="1"/>
        <v>2.1435888100000002</v>
      </c>
      <c r="D11" s="10">
        <f t="shared" si="0"/>
        <v>3.0590228625390625</v>
      </c>
      <c r="E11" s="10">
        <f t="shared" si="0"/>
        <v>4.2998169599999994</v>
      </c>
      <c r="F11" s="10">
        <f t="shared" si="0"/>
        <v>5.9604644775390625</v>
      </c>
      <c r="G11" s="10">
        <f t="shared" si="0"/>
        <v>8.1573072100000008</v>
      </c>
      <c r="H11" s="10">
        <f t="shared" si="0"/>
        <v>11.032403768789059</v>
      </c>
      <c r="I11" s="10">
        <f t="shared" si="0"/>
        <v>14.75789056</v>
      </c>
      <c r="J11" s="10">
        <f t="shared" si="0"/>
        <v>19.540875506289062</v>
      </c>
      <c r="K11" s="10">
        <f t="shared" si="0"/>
        <v>25.62890625</v>
      </c>
      <c r="L11" s="10">
        <f t="shared" si="0"/>
        <v>33.316056150039067</v>
      </c>
      <c r="M11" s="10">
        <f t="shared" si="0"/>
        <v>42.949672960000001</v>
      </c>
      <c r="N11" s="10">
        <f t="shared" si="0"/>
        <v>54.937836650039081</v>
      </c>
      <c r="O11" s="10">
        <f t="shared" si="0"/>
        <v>69.757574409999961</v>
      </c>
      <c r="P11" s="10">
        <f t="shared" si="0"/>
        <v>87.963882446289063</v>
      </c>
      <c r="Q11" s="10">
        <f t="shared" si="0"/>
        <v>110.19960576000003</v>
      </c>
      <c r="R11" s="10">
        <f t="shared" si="0"/>
        <v>137.20622866878909</v>
      </c>
      <c r="S11" s="10">
        <f t="shared" si="0"/>
        <v>169.83563040999999</v>
      </c>
      <c r="T11" s="10">
        <f t="shared" si="0"/>
        <v>209.06286173753904</v>
      </c>
      <c r="U11" s="10">
        <f t="shared" si="0"/>
        <v>256</v>
      </c>
    </row>
    <row r="12" spans="2:21" x14ac:dyDescent="0.25">
      <c r="B12" s="14">
        <v>9</v>
      </c>
      <c r="C12" s="10">
        <f t="shared" si="1"/>
        <v>2.3579476910000001</v>
      </c>
      <c r="D12" s="10">
        <f t="shared" si="0"/>
        <v>3.5178762919199218</v>
      </c>
      <c r="E12" s="10">
        <f t="shared" si="0"/>
        <v>5.1597803519999994</v>
      </c>
      <c r="F12" s="10">
        <f t="shared" si="0"/>
        <v>7.4505805969238281</v>
      </c>
      <c r="G12" s="10">
        <f t="shared" si="0"/>
        <v>10.604499373000001</v>
      </c>
      <c r="H12" s="10">
        <f t="shared" si="0"/>
        <v>14.893745087865231</v>
      </c>
      <c r="I12" s="10">
        <f t="shared" si="0"/>
        <v>20.661046784</v>
      </c>
      <c r="J12" s="10">
        <f t="shared" si="0"/>
        <v>28.33426948411914</v>
      </c>
      <c r="K12" s="10">
        <f t="shared" si="0"/>
        <v>38.443359375</v>
      </c>
      <c r="L12" s="10">
        <f t="shared" si="0"/>
        <v>51.639887032560551</v>
      </c>
      <c r="M12" s="10">
        <f t="shared" si="0"/>
        <v>68.719476736000004</v>
      </c>
      <c r="N12" s="10">
        <f t="shared" si="0"/>
        <v>90.64743047256448</v>
      </c>
      <c r="O12" s="10">
        <f t="shared" si="0"/>
        <v>118.58787649699994</v>
      </c>
      <c r="P12" s="10">
        <f t="shared" si="0"/>
        <v>153.93679428100586</v>
      </c>
      <c r="Q12" s="10">
        <f t="shared" si="0"/>
        <v>198.35929036800005</v>
      </c>
      <c r="R12" s="10">
        <f t="shared" si="0"/>
        <v>253.83152303725984</v>
      </c>
      <c r="S12" s="10">
        <f t="shared" si="0"/>
        <v>322.68769777900002</v>
      </c>
      <c r="T12" s="10">
        <f t="shared" si="0"/>
        <v>407.67258038820114</v>
      </c>
      <c r="U12" s="10">
        <f t="shared" si="0"/>
        <v>512</v>
      </c>
    </row>
    <row r="13" spans="2:21" x14ac:dyDescent="0.25">
      <c r="B13" s="14">
        <v>10</v>
      </c>
      <c r="C13" s="10">
        <f t="shared" si="1"/>
        <v>2.5937424601000001</v>
      </c>
      <c r="D13" s="10">
        <f t="shared" si="0"/>
        <v>4.0455577357079102</v>
      </c>
      <c r="E13" s="10">
        <f t="shared" si="0"/>
        <v>6.1917364223999991</v>
      </c>
      <c r="F13" s="10">
        <f t="shared" si="0"/>
        <v>9.3132257461547852</v>
      </c>
      <c r="G13" s="10">
        <f t="shared" si="0"/>
        <v>13.785849184900002</v>
      </c>
      <c r="H13" s="10">
        <f t="shared" si="0"/>
        <v>20.106555868618059</v>
      </c>
      <c r="I13" s="10">
        <f t="shared" si="0"/>
        <v>28.925465497600001</v>
      </c>
      <c r="J13" s="10">
        <f t="shared" si="0"/>
        <v>41.084690751972758</v>
      </c>
      <c r="K13" s="10">
        <f t="shared" si="0"/>
        <v>57.6650390625</v>
      </c>
      <c r="L13" s="10">
        <f t="shared" si="0"/>
        <v>80.041824900468853</v>
      </c>
      <c r="M13" s="10">
        <f t="shared" si="0"/>
        <v>109.9511627776</v>
      </c>
      <c r="N13" s="10">
        <f t="shared" si="0"/>
        <v>149.56826027973139</v>
      </c>
      <c r="O13" s="10">
        <f t="shared" si="0"/>
        <v>201.59939004489991</v>
      </c>
      <c r="P13" s="10">
        <f t="shared" si="0"/>
        <v>269.38938999176025</v>
      </c>
      <c r="Q13" s="10">
        <f t="shared" si="0"/>
        <v>357.0467226624001</v>
      </c>
      <c r="R13" s="10">
        <f t="shared" si="0"/>
        <v>469.58831761893072</v>
      </c>
      <c r="S13" s="10">
        <f t="shared" si="0"/>
        <v>613.1066257801001</v>
      </c>
      <c r="T13" s="10">
        <f t="shared" si="0"/>
        <v>794.96153175699214</v>
      </c>
      <c r="U13" s="10">
        <f t="shared" si="0"/>
        <v>1024</v>
      </c>
    </row>
    <row r="14" spans="2:21" x14ac:dyDescent="0.25">
      <c r="B14" s="14">
        <v>11</v>
      </c>
      <c r="C14" s="10">
        <f t="shared" si="1"/>
        <v>2.8531167061100002</v>
      </c>
      <c r="D14" s="10">
        <f t="shared" si="0"/>
        <v>4.6523913960640968</v>
      </c>
      <c r="E14" s="10">
        <f t="shared" si="0"/>
        <v>7.4300837068799988</v>
      </c>
      <c r="F14" s="10">
        <f t="shared" si="0"/>
        <v>11.641532182693481</v>
      </c>
      <c r="G14" s="10">
        <f t="shared" si="0"/>
        <v>17.921603940370002</v>
      </c>
      <c r="H14" s="10">
        <f t="shared" si="0"/>
        <v>27.14385042263438</v>
      </c>
      <c r="I14" s="10">
        <f t="shared" si="0"/>
        <v>40.495651696640003</v>
      </c>
      <c r="J14" s="10">
        <f t="shared" si="0"/>
        <v>59.572801590360498</v>
      </c>
      <c r="K14" s="10">
        <f t="shared" si="0"/>
        <v>86.49755859375</v>
      </c>
      <c r="L14" s="10">
        <f t="shared" si="0"/>
        <v>124.06482859572672</v>
      </c>
      <c r="M14" s="10">
        <f t="shared" si="0"/>
        <v>175.92186044416002</v>
      </c>
      <c r="N14" s="10">
        <f t="shared" si="0"/>
        <v>246.7876294615568</v>
      </c>
      <c r="O14" s="10">
        <f t="shared" si="0"/>
        <v>342.71896307632983</v>
      </c>
      <c r="P14" s="10">
        <f t="shared" si="0"/>
        <v>471.43143248558044</v>
      </c>
      <c r="Q14" s="10">
        <f t="shared" si="0"/>
        <v>642.68410079232012</v>
      </c>
      <c r="R14" s="10">
        <f t="shared" si="0"/>
        <v>868.73838759502178</v>
      </c>
      <c r="S14" s="10">
        <f t="shared" si="0"/>
        <v>1164.9025889821901</v>
      </c>
      <c r="T14" s="10">
        <f t="shared" si="0"/>
        <v>1550.1749869261348</v>
      </c>
      <c r="U14" s="10">
        <f t="shared" si="0"/>
        <v>2048</v>
      </c>
    </row>
    <row r="15" spans="2:21" x14ac:dyDescent="0.25">
      <c r="B15" s="14">
        <v>12</v>
      </c>
      <c r="C15" s="10">
        <f t="shared" si="1"/>
        <v>3.1384283767210004</v>
      </c>
      <c r="D15" s="10">
        <f t="shared" si="0"/>
        <v>5.3502501054737115</v>
      </c>
      <c r="E15" s="10">
        <f t="shared" si="0"/>
        <v>8.9161004482559996</v>
      </c>
      <c r="F15" s="10">
        <f t="shared" si="0"/>
        <v>14.551915228366852</v>
      </c>
      <c r="G15" s="10">
        <f t="shared" si="0"/>
        <v>23.298085122481002</v>
      </c>
      <c r="H15" s="10">
        <f t="shared" si="0"/>
        <v>36.644198070556413</v>
      </c>
      <c r="I15" s="10">
        <f t="shared" si="0"/>
        <v>56.693912375296009</v>
      </c>
      <c r="J15" s="10">
        <f t="shared" si="0"/>
        <v>86.380562306022725</v>
      </c>
      <c r="K15" s="10">
        <f t="shared" si="0"/>
        <v>129.746337890625</v>
      </c>
      <c r="L15" s="10">
        <f t="shared" si="0"/>
        <v>192.30048432337642</v>
      </c>
      <c r="M15" s="10">
        <f t="shared" si="0"/>
        <v>281.47497671065605</v>
      </c>
      <c r="N15" s="10">
        <f t="shared" si="0"/>
        <v>407.19958861156874</v>
      </c>
      <c r="O15" s="10">
        <f t="shared" si="0"/>
        <v>582.62223722976069</v>
      </c>
      <c r="P15" s="10">
        <f t="shared" si="0"/>
        <v>825.00500684976578</v>
      </c>
      <c r="Q15" s="10">
        <f t="shared" si="0"/>
        <v>1156.8313814261762</v>
      </c>
      <c r="R15" s="10">
        <f t="shared" si="0"/>
        <v>1607.1660170507903</v>
      </c>
      <c r="S15" s="10">
        <f t="shared" si="0"/>
        <v>2213.3149190661611</v>
      </c>
      <c r="T15" s="10">
        <f t="shared" si="0"/>
        <v>3022.8412245059626</v>
      </c>
      <c r="U15" s="10">
        <f t="shared" si="0"/>
        <v>4096</v>
      </c>
    </row>
    <row r="16" spans="2:21" x14ac:dyDescent="0.25">
      <c r="B16" s="14">
        <v>13</v>
      </c>
      <c r="C16" s="10">
        <f t="shared" si="1"/>
        <v>3.4522712143931003</v>
      </c>
      <c r="D16" s="10">
        <f t="shared" si="0"/>
        <v>6.1527876212947685</v>
      </c>
      <c r="E16" s="10">
        <f t="shared" si="0"/>
        <v>10.6993205379072</v>
      </c>
      <c r="F16" s="10">
        <f t="shared" si="0"/>
        <v>18.189894035458565</v>
      </c>
      <c r="G16" s="10">
        <f t="shared" si="0"/>
        <v>30.287510659225301</v>
      </c>
      <c r="H16" s="10">
        <f t="shared" si="0"/>
        <v>49.469667395251157</v>
      </c>
      <c r="I16" s="10">
        <f t="shared" si="0"/>
        <v>79.371477325414418</v>
      </c>
      <c r="J16" s="10">
        <f t="shared" si="0"/>
        <v>125.25181534373294</v>
      </c>
      <c r="K16" s="10">
        <f t="shared" si="0"/>
        <v>194.6195068359375</v>
      </c>
      <c r="L16" s="10">
        <f t="shared" si="0"/>
        <v>298.06575070123347</v>
      </c>
      <c r="M16" s="10">
        <f t="shared" si="0"/>
        <v>450.35996273704967</v>
      </c>
      <c r="N16" s="10">
        <f t="shared" si="0"/>
        <v>671.8793212090884</v>
      </c>
      <c r="O16" s="10">
        <f t="shared" si="0"/>
        <v>990.45780329059312</v>
      </c>
      <c r="P16" s="10">
        <f t="shared" si="0"/>
        <v>1443.7587619870901</v>
      </c>
      <c r="Q16" s="10">
        <f t="shared" si="0"/>
        <v>2082.2964865671174</v>
      </c>
      <c r="R16" s="10">
        <f t="shared" si="0"/>
        <v>2973.2571315439618</v>
      </c>
      <c r="S16" s="10">
        <f t="shared" si="0"/>
        <v>4205.2983462257062</v>
      </c>
      <c r="T16" s="10">
        <f t="shared" si="0"/>
        <v>5894.5403877866265</v>
      </c>
      <c r="U16" s="10">
        <f t="shared" si="0"/>
        <v>8192</v>
      </c>
    </row>
    <row r="17" spans="2:21" x14ac:dyDescent="0.25">
      <c r="B17" s="14">
        <v>14</v>
      </c>
      <c r="C17" s="10">
        <f t="shared" si="1"/>
        <v>3.7974983358324104</v>
      </c>
      <c r="D17" s="10">
        <f t="shared" si="0"/>
        <v>7.0757057644889834</v>
      </c>
      <c r="E17" s="10">
        <f t="shared" si="0"/>
        <v>12.83918464548864</v>
      </c>
      <c r="F17" s="10">
        <f t="shared" si="0"/>
        <v>22.737367544323206</v>
      </c>
      <c r="G17" s="10">
        <f t="shared" si="0"/>
        <v>39.373763856992895</v>
      </c>
      <c r="H17" s="10">
        <f t="shared" si="0"/>
        <v>66.784050983589054</v>
      </c>
      <c r="I17" s="10">
        <f t="shared" si="0"/>
        <v>111.12006825558018</v>
      </c>
      <c r="J17" s="10">
        <f t="shared" si="0"/>
        <v>181.61513224841278</v>
      </c>
      <c r="K17" s="10">
        <f t="shared" si="0"/>
        <v>291.92926025390625</v>
      </c>
      <c r="L17" s="10">
        <f t="shared" si="0"/>
        <v>462.00191358691188</v>
      </c>
      <c r="M17" s="10">
        <f t="shared" si="0"/>
        <v>720.57594037927947</v>
      </c>
      <c r="N17" s="10">
        <f t="shared" si="0"/>
        <v>1108.6008799949959</v>
      </c>
      <c r="O17" s="10">
        <f t="shared" si="0"/>
        <v>1683.7782655940082</v>
      </c>
      <c r="P17" s="10">
        <f t="shared" si="0"/>
        <v>2526.5778334774077</v>
      </c>
      <c r="Q17" s="10">
        <f t="shared" si="0"/>
        <v>3748.1336758208117</v>
      </c>
      <c r="R17" s="10">
        <f t="shared" si="0"/>
        <v>5500.5256933563287</v>
      </c>
      <c r="S17" s="10">
        <f t="shared" si="0"/>
        <v>7990.0668578288423</v>
      </c>
      <c r="T17" s="10">
        <f t="shared" si="0"/>
        <v>11494.353756183922</v>
      </c>
      <c r="U17" s="10">
        <f t="shared" si="0"/>
        <v>16384</v>
      </c>
    </row>
    <row r="18" spans="2:21" x14ac:dyDescent="0.25">
      <c r="B18" s="14">
        <v>15</v>
      </c>
      <c r="C18" s="10">
        <f t="shared" si="1"/>
        <v>4.1772481694156518</v>
      </c>
      <c r="D18" s="10">
        <f t="shared" si="0"/>
        <v>8.1370616291623303</v>
      </c>
      <c r="E18" s="10">
        <f t="shared" si="0"/>
        <v>15.407021574586368</v>
      </c>
      <c r="F18" s="10">
        <f t="shared" si="0"/>
        <v>28.421709430404007</v>
      </c>
      <c r="G18" s="10">
        <f t="shared" ref="G18:G28" si="2">G17+G17*G$2</f>
        <v>51.185893014090766</v>
      </c>
      <c r="H18" s="10">
        <f t="shared" ref="H18:H28" si="3">H17+H17*H$2</f>
        <v>90.158468827845226</v>
      </c>
      <c r="I18" s="10">
        <f t="shared" ref="I18:I28" si="4">I17+I17*I$2</f>
        <v>155.56809555781226</v>
      </c>
      <c r="J18" s="10">
        <f t="shared" ref="J18:J28" si="5">J17+J17*J$2</f>
        <v>263.34194176019855</v>
      </c>
      <c r="K18" s="10">
        <f t="shared" ref="K18:K28" si="6">K17+K17*K$2</f>
        <v>437.89389038085938</v>
      </c>
      <c r="L18" s="10">
        <f t="shared" ref="L18:L28" si="7">L17+L17*L$2</f>
        <v>716.10296605971348</v>
      </c>
      <c r="M18" s="10">
        <f t="shared" ref="M18:M28" si="8">M17+M17*M$2</f>
        <v>1152.9215046068471</v>
      </c>
      <c r="N18" s="10">
        <f t="shared" ref="N18:N28" si="9">N17+N17*N$2</f>
        <v>1829.1914519917432</v>
      </c>
      <c r="O18" s="10">
        <f t="shared" ref="O18:O28" si="10">O17+O17*O$2</f>
        <v>2862.4230515098138</v>
      </c>
      <c r="P18" s="10">
        <f t="shared" ref="P18:P28" si="11">P17+P17*P$2</f>
        <v>4421.5112085854635</v>
      </c>
      <c r="Q18" s="10">
        <f t="shared" ref="Q18:Q28" si="12">Q17+Q17*Q$2</f>
        <v>6746.6406164774617</v>
      </c>
      <c r="R18" s="10">
        <f t="shared" ref="R18:R28" si="13">R17+R17*R$2</f>
        <v>10175.972532709209</v>
      </c>
      <c r="S18" s="10">
        <f t="shared" ref="S18:S28" si="14">S17+S17*S$2</f>
        <v>15181.1270298748</v>
      </c>
      <c r="T18" s="10">
        <f t="shared" ref="T18:T28" si="15">T17+T17*T$2</f>
        <v>22413.989824558648</v>
      </c>
      <c r="U18" s="10">
        <f t="shared" ref="U18:U28" si="16">U17+U17*U$2</f>
        <v>32768</v>
      </c>
    </row>
    <row r="19" spans="2:21" x14ac:dyDescent="0.25">
      <c r="B19" s="14">
        <v>16</v>
      </c>
      <c r="C19" s="10">
        <f t="shared" si="1"/>
        <v>4.5949729863572166</v>
      </c>
      <c r="D19" s="10">
        <f t="shared" ref="D19:D28" si="17">D18+D18*D$2</f>
        <v>9.3576208735366802</v>
      </c>
      <c r="E19" s="10">
        <f t="shared" ref="E19:E28" si="18">E18+E18*E$2</f>
        <v>18.488425889503642</v>
      </c>
      <c r="F19" s="10">
        <f t="shared" ref="F19:F28" si="19">F18+F18*F$2</f>
        <v>35.527136788005009</v>
      </c>
      <c r="G19" s="10">
        <f t="shared" si="2"/>
        <v>66.541660918318001</v>
      </c>
      <c r="H19" s="10">
        <f t="shared" si="3"/>
        <v>121.71393291759105</v>
      </c>
      <c r="I19" s="10">
        <f t="shared" si="4"/>
        <v>217.79533378093717</v>
      </c>
      <c r="J19" s="10">
        <f t="shared" si="5"/>
        <v>381.84581555228789</v>
      </c>
      <c r="K19" s="10">
        <f t="shared" si="6"/>
        <v>656.84083557128906</v>
      </c>
      <c r="L19" s="10">
        <f t="shared" si="7"/>
        <v>1109.9595973925559</v>
      </c>
      <c r="M19" s="10">
        <f t="shared" si="8"/>
        <v>1844.6744073709551</v>
      </c>
      <c r="N19" s="10">
        <f t="shared" si="9"/>
        <v>3018.1658957863765</v>
      </c>
      <c r="O19" s="10">
        <f t="shared" si="10"/>
        <v>4866.1191875666836</v>
      </c>
      <c r="P19" s="10">
        <f t="shared" si="11"/>
        <v>7737.6446150245611</v>
      </c>
      <c r="Q19" s="10">
        <f t="shared" si="12"/>
        <v>12143.953109659431</v>
      </c>
      <c r="R19" s="10">
        <f t="shared" si="13"/>
        <v>18825.549185512034</v>
      </c>
      <c r="S19" s="10">
        <f t="shared" si="14"/>
        <v>28844.14135676212</v>
      </c>
      <c r="T19" s="10">
        <f t="shared" si="15"/>
        <v>43707.280157889363</v>
      </c>
      <c r="U19" s="10">
        <f t="shared" si="16"/>
        <v>65536</v>
      </c>
    </row>
    <row r="20" spans="2:21" x14ac:dyDescent="0.25">
      <c r="B20" s="14">
        <v>17</v>
      </c>
      <c r="C20" s="10">
        <f t="shared" si="1"/>
        <v>5.0544702849929379</v>
      </c>
      <c r="D20" s="10">
        <f t="shared" si="17"/>
        <v>10.761264004567183</v>
      </c>
      <c r="E20" s="10">
        <f t="shared" si="18"/>
        <v>22.186111067404369</v>
      </c>
      <c r="F20" s="10">
        <f t="shared" si="19"/>
        <v>44.408920985006262</v>
      </c>
      <c r="G20" s="10">
        <f t="shared" si="2"/>
        <v>86.504159193813393</v>
      </c>
      <c r="H20" s="10">
        <f t="shared" si="3"/>
        <v>164.31380943874791</v>
      </c>
      <c r="I20" s="10">
        <f t="shared" si="4"/>
        <v>304.91346729331201</v>
      </c>
      <c r="J20" s="10">
        <f t="shared" si="5"/>
        <v>553.67643255081748</v>
      </c>
      <c r="K20" s="10">
        <f t="shared" si="6"/>
        <v>985.26125335693359</v>
      </c>
      <c r="L20" s="10">
        <f t="shared" si="7"/>
        <v>1720.4373759584619</v>
      </c>
      <c r="M20" s="10">
        <f t="shared" si="8"/>
        <v>2951.479051793528</v>
      </c>
      <c r="N20" s="10">
        <f t="shared" si="9"/>
        <v>4979.973728047521</v>
      </c>
      <c r="O20" s="10">
        <f t="shared" si="10"/>
        <v>8272.4026188633616</v>
      </c>
      <c r="P20" s="10">
        <f t="shared" si="11"/>
        <v>13540.878076292982</v>
      </c>
      <c r="Q20" s="10">
        <f t="shared" si="12"/>
        <v>21859.115597386975</v>
      </c>
      <c r="R20" s="10">
        <f t="shared" si="13"/>
        <v>34827.265993197259</v>
      </c>
      <c r="S20" s="10">
        <f t="shared" si="14"/>
        <v>54803.868577848029</v>
      </c>
      <c r="T20" s="10">
        <f t="shared" si="15"/>
        <v>85229.196307884253</v>
      </c>
      <c r="U20" s="10">
        <f t="shared" si="16"/>
        <v>131072</v>
      </c>
    </row>
    <row r="21" spans="2:21" x14ac:dyDescent="0.25">
      <c r="B21" s="14">
        <v>18</v>
      </c>
      <c r="C21" s="10">
        <f t="shared" si="1"/>
        <v>5.5599173134922317</v>
      </c>
      <c r="D21" s="10">
        <f t="shared" si="17"/>
        <v>12.375453605252261</v>
      </c>
      <c r="E21" s="10">
        <f t="shared" si="18"/>
        <v>26.623333280885241</v>
      </c>
      <c r="F21" s="10">
        <f t="shared" si="19"/>
        <v>55.511151231257827</v>
      </c>
      <c r="G21" s="10">
        <f t="shared" si="2"/>
        <v>112.45540695195741</v>
      </c>
      <c r="H21" s="10">
        <f t="shared" si="3"/>
        <v>221.82364274230969</v>
      </c>
      <c r="I21" s="10">
        <f t="shared" si="4"/>
        <v>426.8788542106368</v>
      </c>
      <c r="J21" s="10">
        <f t="shared" si="5"/>
        <v>802.83082719868537</v>
      </c>
      <c r="K21" s="10">
        <f t="shared" si="6"/>
        <v>1477.8918800354004</v>
      </c>
      <c r="L21" s="10">
        <f t="shared" si="7"/>
        <v>2666.6779327356162</v>
      </c>
      <c r="M21" s="10">
        <f t="shared" si="8"/>
        <v>4722.3664828696446</v>
      </c>
      <c r="N21" s="10">
        <f t="shared" si="9"/>
        <v>8216.9566512784095</v>
      </c>
      <c r="O21" s="10">
        <f t="shared" si="10"/>
        <v>14063.084452067715</v>
      </c>
      <c r="P21" s="10">
        <f t="shared" si="11"/>
        <v>23696.536633512718</v>
      </c>
      <c r="Q21" s="10">
        <f t="shared" si="12"/>
        <v>39346.408075296553</v>
      </c>
      <c r="R21" s="10">
        <f t="shared" si="13"/>
        <v>64430.442087414929</v>
      </c>
      <c r="S21" s="10">
        <f t="shared" si="14"/>
        <v>104127.35029791125</v>
      </c>
      <c r="T21" s="10">
        <f t="shared" si="15"/>
        <v>166196.93280037428</v>
      </c>
      <c r="U21" s="10">
        <f t="shared" si="16"/>
        <v>262144</v>
      </c>
    </row>
    <row r="22" spans="2:21" x14ac:dyDescent="0.25">
      <c r="B22" s="14">
        <v>19</v>
      </c>
      <c r="C22" s="10">
        <f t="shared" si="1"/>
        <v>6.1159090448414553</v>
      </c>
      <c r="D22" s="10">
        <f t="shared" si="17"/>
        <v>14.2317716460401</v>
      </c>
      <c r="E22" s="10">
        <f t="shared" si="18"/>
        <v>31.947999937062288</v>
      </c>
      <c r="F22" s="10">
        <f t="shared" si="19"/>
        <v>69.388939039072284</v>
      </c>
      <c r="G22" s="10">
        <f t="shared" si="2"/>
        <v>146.19202903754464</v>
      </c>
      <c r="H22" s="10">
        <f t="shared" si="3"/>
        <v>299.46191770211806</v>
      </c>
      <c r="I22" s="10">
        <f t="shared" si="4"/>
        <v>597.63039589489154</v>
      </c>
      <c r="J22" s="10">
        <f t="shared" si="5"/>
        <v>1164.1046994380938</v>
      </c>
      <c r="K22" s="10">
        <f t="shared" si="6"/>
        <v>2216.8378200531006</v>
      </c>
      <c r="L22" s="10">
        <f t="shared" si="7"/>
        <v>4133.3507957402053</v>
      </c>
      <c r="M22" s="10">
        <f t="shared" si="8"/>
        <v>7555.7863725914312</v>
      </c>
      <c r="N22" s="10">
        <f t="shared" si="9"/>
        <v>13557.978474609376</v>
      </c>
      <c r="O22" s="10">
        <f t="shared" si="10"/>
        <v>23907.243568515114</v>
      </c>
      <c r="P22" s="10">
        <f t="shared" si="11"/>
        <v>41468.939108647261</v>
      </c>
      <c r="Q22" s="10">
        <f t="shared" si="12"/>
        <v>70823.534535533792</v>
      </c>
      <c r="R22" s="10">
        <f t="shared" si="13"/>
        <v>119196.31786171762</v>
      </c>
      <c r="S22" s="10">
        <f t="shared" si="14"/>
        <v>197841.9655660314</v>
      </c>
      <c r="T22" s="10">
        <f t="shared" si="15"/>
        <v>324084.01896072982</v>
      </c>
      <c r="U22" s="10">
        <f t="shared" si="16"/>
        <v>524288</v>
      </c>
    </row>
    <row r="23" spans="2:21" x14ac:dyDescent="0.25">
      <c r="B23" s="14">
        <v>20</v>
      </c>
      <c r="C23" s="10">
        <f t="shared" si="1"/>
        <v>6.7274999493256011</v>
      </c>
      <c r="D23" s="10">
        <f t="shared" si="17"/>
        <v>16.366537392946114</v>
      </c>
      <c r="E23" s="10">
        <f t="shared" si="18"/>
        <v>38.337599924474745</v>
      </c>
      <c r="F23" s="10">
        <f t="shared" si="19"/>
        <v>86.736173798840355</v>
      </c>
      <c r="G23" s="10">
        <f t="shared" si="2"/>
        <v>190.04963774880804</v>
      </c>
      <c r="H23" s="10">
        <f t="shared" si="3"/>
        <v>404.27358889785938</v>
      </c>
      <c r="I23" s="10">
        <f t="shared" si="4"/>
        <v>836.68255425284815</v>
      </c>
      <c r="J23" s="10">
        <f t="shared" si="5"/>
        <v>1687.9518141852359</v>
      </c>
      <c r="K23" s="10">
        <f t="shared" si="6"/>
        <v>3325.2567300796509</v>
      </c>
      <c r="L23" s="10">
        <f t="shared" si="7"/>
        <v>6406.6937333973183</v>
      </c>
      <c r="M23" s="10">
        <f t="shared" si="8"/>
        <v>12089.258196146289</v>
      </c>
      <c r="N23" s="10">
        <f t="shared" si="9"/>
        <v>22370.664483105469</v>
      </c>
      <c r="O23" s="10">
        <f t="shared" si="10"/>
        <v>40642.314066475694</v>
      </c>
      <c r="P23" s="10">
        <f t="shared" si="11"/>
        <v>72570.643440132699</v>
      </c>
      <c r="Q23" s="10">
        <f t="shared" si="12"/>
        <v>127482.36216396083</v>
      </c>
      <c r="R23" s="10">
        <f t="shared" si="13"/>
        <v>220513.1880441776</v>
      </c>
      <c r="S23" s="10">
        <f t="shared" si="14"/>
        <v>375899.73457545968</v>
      </c>
      <c r="T23" s="10">
        <f t="shared" si="15"/>
        <v>631963.83697342314</v>
      </c>
      <c r="U23" s="10">
        <f t="shared" si="16"/>
        <v>1048576</v>
      </c>
    </row>
    <row r="24" spans="2:21" x14ac:dyDescent="0.25">
      <c r="B24" s="14">
        <v>21</v>
      </c>
      <c r="C24" s="10">
        <f t="shared" si="1"/>
        <v>7.4002499442581611</v>
      </c>
      <c r="D24" s="10">
        <f t="shared" si="17"/>
        <v>18.82151800188803</v>
      </c>
      <c r="E24" s="10">
        <f t="shared" si="18"/>
        <v>46.005119909369697</v>
      </c>
      <c r="F24" s="10">
        <f t="shared" si="19"/>
        <v>108.42021724855044</v>
      </c>
      <c r="G24" s="10">
        <f t="shared" si="2"/>
        <v>247.06452907345044</v>
      </c>
      <c r="H24" s="10">
        <f t="shared" si="3"/>
        <v>545.76934501211019</v>
      </c>
      <c r="I24" s="10">
        <f t="shared" si="4"/>
        <v>1171.3555759539875</v>
      </c>
      <c r="J24" s="10">
        <f t="shared" si="5"/>
        <v>2447.5301305685921</v>
      </c>
      <c r="K24" s="10">
        <f t="shared" si="6"/>
        <v>4987.8850951194763</v>
      </c>
      <c r="L24" s="10">
        <f t="shared" si="7"/>
        <v>9930.3752867658441</v>
      </c>
      <c r="M24" s="10">
        <f t="shared" si="8"/>
        <v>19342.813113834061</v>
      </c>
      <c r="N24" s="10">
        <f t="shared" si="9"/>
        <v>36911.596397124027</v>
      </c>
      <c r="O24" s="10">
        <f t="shared" si="10"/>
        <v>69091.933913008674</v>
      </c>
      <c r="P24" s="10">
        <f t="shared" si="11"/>
        <v>126998.62602023222</v>
      </c>
      <c r="Q24" s="10">
        <f t="shared" si="12"/>
        <v>229468.25189512951</v>
      </c>
      <c r="R24" s="10">
        <f t="shared" si="13"/>
        <v>407949.3978817286</v>
      </c>
      <c r="S24" s="10">
        <f t="shared" si="14"/>
        <v>714209.49569337338</v>
      </c>
      <c r="T24" s="10">
        <f t="shared" si="15"/>
        <v>1232329.4820981752</v>
      </c>
      <c r="U24" s="10">
        <f t="shared" si="16"/>
        <v>2097152</v>
      </c>
    </row>
    <row r="25" spans="2:21" x14ac:dyDescent="0.25">
      <c r="B25" s="14">
        <v>22</v>
      </c>
      <c r="C25" s="10">
        <f t="shared" si="1"/>
        <v>8.1402749386839766</v>
      </c>
      <c r="D25" s="10">
        <f t="shared" si="17"/>
        <v>21.644745702171235</v>
      </c>
      <c r="E25" s="10">
        <f t="shared" si="18"/>
        <v>55.206143891243634</v>
      </c>
      <c r="F25" s="10">
        <f t="shared" si="19"/>
        <v>135.52527156068805</v>
      </c>
      <c r="G25" s="10">
        <f t="shared" si="2"/>
        <v>321.18388779548559</v>
      </c>
      <c r="H25" s="10">
        <f t="shared" si="3"/>
        <v>736.78861576634881</v>
      </c>
      <c r="I25" s="10">
        <f t="shared" si="4"/>
        <v>1639.8978063355826</v>
      </c>
      <c r="J25" s="10">
        <f t="shared" si="5"/>
        <v>3548.9186893244587</v>
      </c>
      <c r="K25" s="10">
        <f t="shared" si="6"/>
        <v>7481.8276426792145</v>
      </c>
      <c r="L25" s="10">
        <f t="shared" si="7"/>
        <v>15392.081694487058</v>
      </c>
      <c r="M25" s="10">
        <f t="shared" si="8"/>
        <v>30948.500982134497</v>
      </c>
      <c r="N25" s="10">
        <f t="shared" si="9"/>
        <v>60904.134055254646</v>
      </c>
      <c r="O25" s="10">
        <f t="shared" si="10"/>
        <v>117456.28765211474</v>
      </c>
      <c r="P25" s="10">
        <f t="shared" si="11"/>
        <v>222247.59553540638</v>
      </c>
      <c r="Q25" s="10">
        <f t="shared" si="12"/>
        <v>413042.85341123311</v>
      </c>
      <c r="R25" s="10">
        <f t="shared" si="13"/>
        <v>754706.38608119788</v>
      </c>
      <c r="S25" s="10">
        <f t="shared" si="14"/>
        <v>1356998.0418174095</v>
      </c>
      <c r="T25" s="10">
        <f t="shared" si="15"/>
        <v>2403042.4900914417</v>
      </c>
      <c r="U25" s="10">
        <f t="shared" si="16"/>
        <v>4194304</v>
      </c>
    </row>
    <row r="26" spans="2:21" x14ac:dyDescent="0.25">
      <c r="B26" s="14">
        <v>23</v>
      </c>
      <c r="C26" s="10">
        <f t="shared" si="1"/>
        <v>8.9543024325523746</v>
      </c>
      <c r="D26" s="10">
        <f t="shared" si="17"/>
        <v>24.891457557496921</v>
      </c>
      <c r="E26" s="10">
        <f t="shared" si="18"/>
        <v>66.247372669492364</v>
      </c>
      <c r="F26" s="10">
        <f t="shared" si="19"/>
        <v>169.40658945086005</v>
      </c>
      <c r="G26" s="10">
        <f t="shared" si="2"/>
        <v>417.53905413413128</v>
      </c>
      <c r="H26" s="10">
        <f t="shared" si="3"/>
        <v>994.66463128457087</v>
      </c>
      <c r="I26" s="10">
        <f t="shared" si="4"/>
        <v>2295.8569288698154</v>
      </c>
      <c r="J26" s="10">
        <f t="shared" si="5"/>
        <v>5145.9320995204653</v>
      </c>
      <c r="K26" s="10">
        <f t="shared" si="6"/>
        <v>11222.741464018822</v>
      </c>
      <c r="L26" s="10">
        <f t="shared" si="7"/>
        <v>23857.72662645494</v>
      </c>
      <c r="M26" s="10">
        <f t="shared" si="8"/>
        <v>49517.601571415194</v>
      </c>
      <c r="N26" s="10">
        <f t="shared" si="9"/>
        <v>100491.82119117017</v>
      </c>
      <c r="O26" s="10">
        <f t="shared" si="10"/>
        <v>199675.68900859507</v>
      </c>
      <c r="P26" s="10">
        <f t="shared" si="11"/>
        <v>388933.29218696116</v>
      </c>
      <c r="Q26" s="10">
        <f t="shared" si="12"/>
        <v>743477.13614021963</v>
      </c>
      <c r="R26" s="10">
        <f t="shared" si="13"/>
        <v>1396206.8142502161</v>
      </c>
      <c r="S26" s="10">
        <f t="shared" si="14"/>
        <v>2578296.2794530783</v>
      </c>
      <c r="T26" s="10">
        <f t="shared" si="15"/>
        <v>4685932.8556783106</v>
      </c>
      <c r="U26" s="10">
        <f t="shared" si="16"/>
        <v>8388608</v>
      </c>
    </row>
    <row r="27" spans="2:21" x14ac:dyDescent="0.25">
      <c r="B27" s="14">
        <v>24</v>
      </c>
      <c r="C27" s="10">
        <f t="shared" si="1"/>
        <v>9.849732675807612</v>
      </c>
      <c r="D27" s="10">
        <f t="shared" si="17"/>
        <v>28.625176191121458</v>
      </c>
      <c r="E27" s="10">
        <f t="shared" si="18"/>
        <v>79.496847203390843</v>
      </c>
      <c r="F27" s="10">
        <f t="shared" si="19"/>
        <v>211.75823681357508</v>
      </c>
      <c r="G27" s="10">
        <f t="shared" si="2"/>
        <v>542.8007703743707</v>
      </c>
      <c r="H27" s="10">
        <f t="shared" si="3"/>
        <v>1342.7972522341706</v>
      </c>
      <c r="I27" s="10">
        <f t="shared" si="4"/>
        <v>3214.1997004177415</v>
      </c>
      <c r="J27" s="10">
        <f t="shared" si="5"/>
        <v>7461.6015443046745</v>
      </c>
      <c r="K27" s="10">
        <f t="shared" si="6"/>
        <v>16834.112196028233</v>
      </c>
      <c r="L27" s="10">
        <f t="shared" si="7"/>
        <v>36979.476271005158</v>
      </c>
      <c r="M27" s="10">
        <f t="shared" si="8"/>
        <v>79228.162514264317</v>
      </c>
      <c r="N27" s="10">
        <f t="shared" si="9"/>
        <v>165811.50496543077</v>
      </c>
      <c r="O27" s="10">
        <f t="shared" si="10"/>
        <v>339448.67131461162</v>
      </c>
      <c r="P27" s="10">
        <f t="shared" si="11"/>
        <v>680633.26132718206</v>
      </c>
      <c r="Q27" s="10">
        <f t="shared" si="12"/>
        <v>1338258.8450523955</v>
      </c>
      <c r="R27" s="10">
        <f t="shared" si="13"/>
        <v>2582982.6063628998</v>
      </c>
      <c r="S27" s="10">
        <f t="shared" si="14"/>
        <v>4898762.9309608489</v>
      </c>
      <c r="T27" s="10">
        <f t="shared" si="15"/>
        <v>9137569.0685727056</v>
      </c>
      <c r="U27" s="10">
        <f t="shared" si="16"/>
        <v>16777216</v>
      </c>
    </row>
    <row r="28" spans="2:21" x14ac:dyDescent="0.25">
      <c r="B28" s="14">
        <v>25</v>
      </c>
      <c r="C28" s="10">
        <f t="shared" si="1"/>
        <v>10.834705943388373</v>
      </c>
      <c r="D28" s="10">
        <f t="shared" si="17"/>
        <v>32.918952619789678</v>
      </c>
      <c r="E28" s="10">
        <f t="shared" si="18"/>
        <v>95.396216644069014</v>
      </c>
      <c r="F28" s="10">
        <f t="shared" si="19"/>
        <v>264.69779601696882</v>
      </c>
      <c r="G28" s="10">
        <f t="shared" si="2"/>
        <v>705.64100148668194</v>
      </c>
      <c r="H28" s="10">
        <f t="shared" si="3"/>
        <v>1812.7762905161303</v>
      </c>
      <c r="I28" s="10">
        <f t="shared" si="4"/>
        <v>4499.8795805848385</v>
      </c>
      <c r="J28" s="10">
        <f t="shared" si="5"/>
        <v>10819.322239241777</v>
      </c>
      <c r="K28" s="10">
        <f t="shared" si="6"/>
        <v>25251.168294042349</v>
      </c>
      <c r="L28" s="10">
        <f t="shared" si="7"/>
        <v>57318.188220058</v>
      </c>
      <c r="M28" s="10">
        <f t="shared" si="8"/>
        <v>126765.0600228229</v>
      </c>
      <c r="N28" s="10">
        <f t="shared" si="9"/>
        <v>273588.98319296073</v>
      </c>
      <c r="O28" s="10">
        <f t="shared" si="10"/>
        <v>577062.74123483978</v>
      </c>
      <c r="P28" s="10">
        <f t="shared" si="11"/>
        <v>1191108.2073225686</v>
      </c>
      <c r="Q28" s="10">
        <f t="shared" si="12"/>
        <v>2408865.9210943119</v>
      </c>
      <c r="R28" s="10">
        <f t="shared" si="13"/>
        <v>4778517.8217713647</v>
      </c>
      <c r="S28" s="10">
        <f t="shared" si="14"/>
        <v>9307649.5688256137</v>
      </c>
      <c r="T28" s="10">
        <f t="shared" si="15"/>
        <v>17818259.683716774</v>
      </c>
      <c r="U28" s="10">
        <f t="shared" si="16"/>
        <v>33554432</v>
      </c>
    </row>
  </sheetData>
  <conditionalFormatting sqref="C4:U28">
    <cfRule type="cellIs" dxfId="0" priority="1" operator="greater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C0228-C8A6-4D82-AB7C-8EB30DB8868D}">
  <dimension ref="B2:E15"/>
  <sheetViews>
    <sheetView zoomScaleNormal="100" workbookViewId="0">
      <selection activeCell="E10" sqref="E10"/>
    </sheetView>
  </sheetViews>
  <sheetFormatPr defaultRowHeight="15" x14ac:dyDescent="0.25"/>
  <cols>
    <col min="2" max="2" width="17" bestFit="1" customWidth="1"/>
    <col min="3" max="3" width="12" bestFit="1" customWidth="1"/>
    <col min="4" max="5" width="9.85546875" bestFit="1" customWidth="1"/>
  </cols>
  <sheetData>
    <row r="2" spans="2:5" x14ac:dyDescent="0.25">
      <c r="B2" s="14" t="s">
        <v>15</v>
      </c>
      <c r="C2" s="14" t="s">
        <v>16</v>
      </c>
    </row>
    <row r="3" spans="2:5" x14ac:dyDescent="0.25">
      <c r="B3" s="5" t="s">
        <v>17</v>
      </c>
      <c r="C3" s="15">
        <v>0.01</v>
      </c>
    </row>
    <row r="4" spans="2:5" x14ac:dyDescent="0.25">
      <c r="B4" s="5" t="s">
        <v>18</v>
      </c>
      <c r="C4" s="15">
        <v>0.05</v>
      </c>
    </row>
    <row r="5" spans="2:5" x14ac:dyDescent="0.25">
      <c r="B5" s="5" t="s">
        <v>19</v>
      </c>
      <c r="C5" s="15">
        <v>0.5</v>
      </c>
    </row>
    <row r="6" spans="2:5" x14ac:dyDescent="0.25">
      <c r="B6" s="5" t="s">
        <v>20</v>
      </c>
      <c r="C6" s="15">
        <v>0.99</v>
      </c>
    </row>
    <row r="8" spans="2:5" x14ac:dyDescent="0.25">
      <c r="B8" s="23" t="s">
        <v>21</v>
      </c>
      <c r="C8" s="24" t="s">
        <v>22</v>
      </c>
      <c r="D8" s="24" t="s">
        <v>23</v>
      </c>
      <c r="E8" s="24" t="s">
        <v>24</v>
      </c>
    </row>
    <row r="9" spans="2:5" x14ac:dyDescent="0.25">
      <c r="B9" s="23"/>
      <c r="C9" s="24"/>
      <c r="D9" s="24"/>
      <c r="E9" s="24"/>
    </row>
    <row r="10" spans="2:5" x14ac:dyDescent="0.25">
      <c r="B10" s="5" t="s">
        <v>25</v>
      </c>
      <c r="C10" s="5" t="s">
        <v>17</v>
      </c>
      <c r="D10" s="16">
        <v>250</v>
      </c>
      <c r="E10" s="17">
        <f>IF(C10=VLOOKUP(C10,$B$3:$C$6,1,0),D10-D10*VLOOKUP(C10,$B$3:$C$6,2,0),1)</f>
        <v>247.5</v>
      </c>
    </row>
    <row r="11" spans="2:5" x14ac:dyDescent="0.25">
      <c r="B11" s="5" t="s">
        <v>26</v>
      </c>
      <c r="C11" s="5" t="s">
        <v>18</v>
      </c>
      <c r="D11" s="16">
        <v>120</v>
      </c>
      <c r="E11" s="17">
        <f t="shared" ref="E11:E15" si="0">IF(C11=VLOOKUP(C11,$B$3:$C$6,1,0),D11-D11*VLOOKUP(C11,$B$3:$C$6,2,0),1)</f>
        <v>114</v>
      </c>
    </row>
    <row r="12" spans="2:5" ht="30" x14ac:dyDescent="0.25">
      <c r="B12" s="18" t="s">
        <v>27</v>
      </c>
      <c r="C12" s="19" t="s">
        <v>19</v>
      </c>
      <c r="D12" s="17">
        <v>1205</v>
      </c>
      <c r="E12" s="17">
        <f t="shared" si="0"/>
        <v>602.5</v>
      </c>
    </row>
    <row r="13" spans="2:5" x14ac:dyDescent="0.25">
      <c r="B13" s="5" t="s">
        <v>28</v>
      </c>
      <c r="C13" s="5" t="s">
        <v>18</v>
      </c>
      <c r="D13" s="16">
        <v>327</v>
      </c>
      <c r="E13" s="17">
        <f t="shared" si="0"/>
        <v>310.64999999999998</v>
      </c>
    </row>
    <row r="14" spans="2:5" x14ac:dyDescent="0.25">
      <c r="B14" s="5" t="s">
        <v>29</v>
      </c>
      <c r="C14" s="5" t="s">
        <v>20</v>
      </c>
      <c r="D14" s="16">
        <v>2135</v>
      </c>
      <c r="E14" s="17">
        <f t="shared" si="0"/>
        <v>21.349999999999909</v>
      </c>
    </row>
    <row r="15" spans="2:5" x14ac:dyDescent="0.25">
      <c r="B15" s="5" t="s">
        <v>30</v>
      </c>
      <c r="C15" s="5" t="s">
        <v>20</v>
      </c>
      <c r="D15" s="16">
        <v>6500</v>
      </c>
      <c r="E15" s="17">
        <f t="shared" si="0"/>
        <v>65</v>
      </c>
    </row>
  </sheetData>
  <mergeCells count="4">
    <mergeCell ref="B8:B9"/>
    <mergeCell ref="C8:C9"/>
    <mergeCell ref="D8:D9"/>
    <mergeCell ref="E8:E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9EB68-245B-4F83-9025-635523703F69}">
  <dimension ref="B2:E13"/>
  <sheetViews>
    <sheetView workbookViewId="0">
      <selection activeCell="E12" sqref="E12"/>
    </sheetView>
  </sheetViews>
  <sheetFormatPr defaultRowHeight="15" x14ac:dyDescent="0.25"/>
  <cols>
    <col min="2" max="2" width="9.42578125" bestFit="1" customWidth="1"/>
    <col min="3" max="3" width="15.140625" bestFit="1" customWidth="1"/>
    <col min="4" max="4" width="14.7109375" bestFit="1" customWidth="1"/>
    <col min="5" max="5" width="14.5703125" bestFit="1" customWidth="1"/>
  </cols>
  <sheetData>
    <row r="2" spans="2:5" ht="30" x14ac:dyDescent="0.25">
      <c r="B2" s="20" t="s">
        <v>31</v>
      </c>
      <c r="C2" s="21" t="s">
        <v>32</v>
      </c>
    </row>
    <row r="3" spans="2:5" x14ac:dyDescent="0.25">
      <c r="B3" s="11" t="s">
        <v>33</v>
      </c>
      <c r="C3" s="16">
        <v>4.2</v>
      </c>
    </row>
    <row r="4" spans="2:5" x14ac:dyDescent="0.25">
      <c r="B4" s="11" t="s">
        <v>34</v>
      </c>
      <c r="C4" s="16">
        <v>4.5999999999999996</v>
      </c>
    </row>
    <row r="5" spans="2:5" x14ac:dyDescent="0.25">
      <c r="B5" s="11" t="s">
        <v>35</v>
      </c>
      <c r="C5" s="16">
        <v>3.5</v>
      </c>
    </row>
    <row r="6" spans="2:5" x14ac:dyDescent="0.25">
      <c r="B6" s="11" t="s">
        <v>36</v>
      </c>
      <c r="C6" s="16">
        <v>0.05</v>
      </c>
    </row>
    <row r="8" spans="2:5" ht="30" customHeight="1" x14ac:dyDescent="0.25">
      <c r="B8" s="21" t="s">
        <v>21</v>
      </c>
      <c r="C8" s="21" t="s">
        <v>37</v>
      </c>
      <c r="D8" s="22" t="s">
        <v>38</v>
      </c>
      <c r="E8" s="22" t="s">
        <v>39</v>
      </c>
    </row>
    <row r="9" spans="2:5" x14ac:dyDescent="0.25">
      <c r="B9" s="5" t="s">
        <v>40</v>
      </c>
      <c r="C9" s="26">
        <v>1200</v>
      </c>
      <c r="D9" s="11" t="s">
        <v>33</v>
      </c>
      <c r="E9" s="16">
        <f>IF(D9=VLOOKUP(D9,$B$3:$C$6,1,0),C9*VLOOKUP(D9,$B$3:$C$6,2,0),1)</f>
        <v>5040</v>
      </c>
    </row>
    <row r="10" spans="2:5" x14ac:dyDescent="0.25">
      <c r="B10" s="5" t="s">
        <v>41</v>
      </c>
      <c r="C10" s="26">
        <v>1500</v>
      </c>
      <c r="D10" s="11" t="s">
        <v>34</v>
      </c>
      <c r="E10" s="16">
        <f t="shared" ref="E10:E13" si="0">IF(D10=VLOOKUP(D10,$B$3:$C$6,1,0),C10*VLOOKUP(D10,$B$3:$C$6,2,0),1)</f>
        <v>6899.9999999999991</v>
      </c>
    </row>
    <row r="11" spans="2:5" x14ac:dyDescent="0.25">
      <c r="B11" s="5" t="s">
        <v>42</v>
      </c>
      <c r="C11" s="26">
        <v>1000</v>
      </c>
      <c r="D11" s="11" t="s">
        <v>33</v>
      </c>
      <c r="E11" s="16">
        <f t="shared" si="0"/>
        <v>4200</v>
      </c>
    </row>
    <row r="12" spans="2:5" x14ac:dyDescent="0.25">
      <c r="B12" s="5" t="s">
        <v>43</v>
      </c>
      <c r="C12" s="26">
        <v>10000</v>
      </c>
      <c r="D12" s="11" t="s">
        <v>36</v>
      </c>
      <c r="E12" s="16">
        <f t="shared" si="0"/>
        <v>500</v>
      </c>
    </row>
    <row r="13" spans="2:5" x14ac:dyDescent="0.25">
      <c r="B13" s="5" t="s">
        <v>44</v>
      </c>
      <c r="C13" s="26">
        <v>850</v>
      </c>
      <c r="D13" s="11" t="s">
        <v>35</v>
      </c>
      <c r="E13" s="16">
        <f t="shared" si="0"/>
        <v>2975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15929-4CDB-4236-8749-021B800D3E5D}">
  <dimension ref="B2:E15"/>
  <sheetViews>
    <sheetView workbookViewId="0">
      <selection activeCell="D15" sqref="D15"/>
    </sheetView>
  </sheetViews>
  <sheetFormatPr defaultRowHeight="15" x14ac:dyDescent="0.25"/>
  <cols>
    <col min="2" max="2" width="10.28515625" bestFit="1" customWidth="1"/>
    <col min="3" max="3" width="7.28515625" bestFit="1" customWidth="1"/>
    <col min="4" max="5" width="9.42578125" bestFit="1" customWidth="1"/>
  </cols>
  <sheetData>
    <row r="2" spans="2:5" x14ac:dyDescent="0.25">
      <c r="B2" s="14" t="s">
        <v>21</v>
      </c>
      <c r="C2" s="14" t="s">
        <v>45</v>
      </c>
      <c r="D2" s="12" t="s">
        <v>46</v>
      </c>
      <c r="E2" s="12" t="s">
        <v>46</v>
      </c>
    </row>
    <row r="3" spans="2:5" x14ac:dyDescent="0.25">
      <c r="B3" s="5" t="s">
        <v>47</v>
      </c>
      <c r="C3" s="5">
        <v>130</v>
      </c>
      <c r="D3" s="11" t="str">
        <f>VLOOKUP(C3,$B$12:$D$15,3,1)</f>
        <v>niski</v>
      </c>
      <c r="E3" s="11" t="str">
        <f>IF($C$12&gt;C3,$D$12,IF($C$13&gt;C3,$D$13,IF($C$14&gt;C3,$D$14,IF($C$15&gt;C3,$D$15,0))))</f>
        <v>niski</v>
      </c>
    </row>
    <row r="4" spans="2:5" x14ac:dyDescent="0.25">
      <c r="B4" s="5" t="s">
        <v>48</v>
      </c>
      <c r="C4" s="5">
        <v>162</v>
      </c>
      <c r="D4" s="11" t="str">
        <f t="shared" ref="D4:D9" si="0">VLOOKUP(C4,$B$12:$D$15,3,1)</f>
        <v>sredni</v>
      </c>
      <c r="E4" s="11" t="str">
        <f t="shared" ref="E4:E9" si="1">IF($C$12&gt;C4,$D$12,IF($C$13&gt;C4,$D$13,IF($C$14&gt;C4,$D$14,IF($C$15&gt;C4,$D$15,0))))</f>
        <v>sredni</v>
      </c>
    </row>
    <row r="5" spans="2:5" x14ac:dyDescent="0.25">
      <c r="B5" s="5" t="s">
        <v>49</v>
      </c>
      <c r="C5" s="5">
        <v>185</v>
      </c>
      <c r="D5" s="11" t="str">
        <f t="shared" si="0"/>
        <v>wysoki</v>
      </c>
      <c r="E5" s="11" t="str">
        <f t="shared" si="1"/>
        <v>wysoki</v>
      </c>
    </row>
    <row r="6" spans="2:5" x14ac:dyDescent="0.25">
      <c r="B6" s="5" t="s">
        <v>50</v>
      </c>
      <c r="C6" s="5">
        <v>173</v>
      </c>
      <c r="D6" s="11" t="str">
        <f t="shared" si="0"/>
        <v>sredni</v>
      </c>
      <c r="E6" s="11" t="str">
        <f t="shared" si="1"/>
        <v>sredni</v>
      </c>
    </row>
    <row r="7" spans="2:5" x14ac:dyDescent="0.25">
      <c r="B7" s="5" t="s">
        <v>51</v>
      </c>
      <c r="C7" s="5">
        <v>220</v>
      </c>
      <c r="D7" s="11" t="str">
        <f t="shared" si="0"/>
        <v>b.wysoki</v>
      </c>
      <c r="E7" s="11" t="str">
        <f t="shared" si="1"/>
        <v>b.wysoki</v>
      </c>
    </row>
    <row r="8" spans="2:5" x14ac:dyDescent="0.25">
      <c r="B8" s="5" t="s">
        <v>52</v>
      </c>
      <c r="C8" s="5">
        <v>152</v>
      </c>
      <c r="D8" s="11" t="str">
        <f t="shared" si="0"/>
        <v>niski</v>
      </c>
      <c r="E8" s="11" t="str">
        <f t="shared" si="1"/>
        <v>niski</v>
      </c>
    </row>
    <row r="9" spans="2:5" x14ac:dyDescent="0.25">
      <c r="B9" s="5" t="s">
        <v>53</v>
      </c>
      <c r="C9" s="5">
        <v>15</v>
      </c>
      <c r="D9" s="11" t="str">
        <f t="shared" si="0"/>
        <v>niski</v>
      </c>
      <c r="E9" s="11" t="str">
        <f t="shared" si="1"/>
        <v>niski</v>
      </c>
    </row>
    <row r="11" spans="2:5" x14ac:dyDescent="0.25">
      <c r="B11" s="25" t="s">
        <v>54</v>
      </c>
      <c r="C11" s="25"/>
      <c r="D11" s="14" t="s">
        <v>46</v>
      </c>
    </row>
    <row r="12" spans="2:5" x14ac:dyDescent="0.25">
      <c r="B12" s="5">
        <v>0</v>
      </c>
      <c r="C12" s="5">
        <v>160</v>
      </c>
      <c r="D12" s="11" t="s">
        <v>55</v>
      </c>
    </row>
    <row r="13" spans="2:5" x14ac:dyDescent="0.25">
      <c r="B13" s="5">
        <v>161</v>
      </c>
      <c r="C13" s="5">
        <v>180</v>
      </c>
      <c r="D13" s="11" t="s">
        <v>56</v>
      </c>
    </row>
    <row r="14" spans="2:5" x14ac:dyDescent="0.25">
      <c r="B14" s="5">
        <v>181</v>
      </c>
      <c r="C14" s="5">
        <v>200</v>
      </c>
      <c r="D14" s="11" t="s">
        <v>57</v>
      </c>
    </row>
    <row r="15" spans="2:5" x14ac:dyDescent="0.25">
      <c r="B15" s="5">
        <v>201</v>
      </c>
      <c r="C15" s="5">
        <v>250</v>
      </c>
      <c r="D15" s="11" t="s">
        <v>58</v>
      </c>
    </row>
  </sheetData>
  <mergeCells count="1">
    <mergeCell ref="B11:C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Zad.3</vt:lpstr>
      <vt:lpstr>Zad.4</vt:lpstr>
      <vt:lpstr>Zad.5</vt:lpstr>
      <vt:lpstr>Zad.6</vt:lpstr>
      <vt:lpstr>Zad.7</vt:lpstr>
      <vt:lpstr>Zad.8</vt:lpstr>
      <vt:lpstr>Zad.9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2018-12-07T03:26:30Z</dcterms:modified>
</cp:coreProperties>
</file>