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ENTAS" sheetId="1" r:id="rId4"/>
    <sheet state="visible" name="L. DIARIO" sheetId="2" r:id="rId5"/>
    <sheet state="visible" name="VENTAS" sheetId="3" r:id="rId6"/>
    <sheet state="visible" name="BALANCE" sheetId="4" r:id="rId7"/>
    <sheet state="visible" name="IVAS" sheetId="5" r:id="rId8"/>
    <sheet state="visible" name="HONORARIOS" sheetId="6" r:id="rId9"/>
    <sheet state="visible" name="COMPRAS" sheetId="7" r:id="rId10"/>
  </sheets>
  <externalReferences>
    <externalReference r:id="rId11"/>
    <externalReference r:id="rId12"/>
  </externalReferences>
  <definedNames>
    <definedName name="GLOSA">'L. DIARIO'!$F$5:$F$505</definedName>
    <definedName name="COMP">'L. DIARIO'!$B$5:$B$505</definedName>
    <definedName name="CUENTA">'L. DIARIO'!$E$5:$E$505</definedName>
    <definedName name="FECHA">'L. DIARIO'!$A$5:$A$505</definedName>
    <definedName name="DEBE">'L. DIARIO'!$H$5:$H$505</definedName>
    <definedName name="HABER">'L. DIARIO'!$I$5:$I$505</definedName>
    <definedName hidden="1" localSheetId="1" name="_xlnm._FilterDatabase">'L. DIARIO'!$A$4:$I$686</definedName>
  </definedNames>
  <calcPr/>
</workbook>
</file>

<file path=xl/sharedStrings.xml><?xml version="1.0" encoding="utf-8"?>
<sst xmlns="http://schemas.openxmlformats.org/spreadsheetml/2006/main" count="2171" uniqueCount="338">
  <si>
    <t>PLAN DE CUENTAS</t>
  </si>
  <si>
    <t>CODIGO</t>
  </si>
  <si>
    <t>CLASIFICACIÒN</t>
  </si>
  <si>
    <t>CUENTAS</t>
  </si>
  <si>
    <t>ACTIVO</t>
  </si>
  <si>
    <t>DISPONBLE</t>
  </si>
  <si>
    <t>CAJA</t>
  </si>
  <si>
    <t>TIPO</t>
  </si>
  <si>
    <t>BANCO</t>
  </si>
  <si>
    <t>SUBTITULO</t>
  </si>
  <si>
    <t>CUENTAS POR COBRAR</t>
  </si>
  <si>
    <t>CLIENTES</t>
  </si>
  <si>
    <t xml:space="preserve">GRUPO </t>
  </si>
  <si>
    <t>IVA CREDITO</t>
  </si>
  <si>
    <t>SUBGRUPO</t>
  </si>
  <si>
    <t>REMANENTE DE IVA</t>
  </si>
  <si>
    <t>CUENTA</t>
  </si>
  <si>
    <t>EXISTENCIAS</t>
  </si>
  <si>
    <t>MATERIA PRIMA</t>
  </si>
  <si>
    <t>PRODUCTOS EN PROCESO</t>
  </si>
  <si>
    <t>PRODUCTOS TERMINADOS</t>
  </si>
  <si>
    <t>PROPIEDADES, PLANTAS Y EQUIPOS</t>
  </si>
  <si>
    <t>REFRIGERACION</t>
  </si>
  <si>
    <t>DEPRECIACIÒN ACUM.</t>
  </si>
  <si>
    <t>PASIVO</t>
  </si>
  <si>
    <t>PASIVO CORRIENTE</t>
  </si>
  <si>
    <t>PROVEEDORES</t>
  </si>
  <si>
    <t>ACREEDORES VARIOS</t>
  </si>
  <si>
    <t>HONORARIOS POR PAGAR</t>
  </si>
  <si>
    <t>RETENCIÓN DE IMPUESTO</t>
  </si>
  <si>
    <t>IVA DEBITO</t>
  </si>
  <si>
    <t>PPM</t>
  </si>
  <si>
    <t>PROVISIÓN DE GASTOS</t>
  </si>
  <si>
    <t>PATRIMONIO</t>
  </si>
  <si>
    <t>CAPITAL</t>
  </si>
  <si>
    <t>RESULTADOS ACUMULADOS</t>
  </si>
  <si>
    <t>RESULTADO DEL EJERCICIO</t>
  </si>
  <si>
    <t>CUENTAS DE RESULTADO</t>
  </si>
  <si>
    <t>COSTOS DE EXPLOTACIÒN</t>
  </si>
  <si>
    <t xml:space="preserve">MATERIALES </t>
  </si>
  <si>
    <t>ENVASES</t>
  </si>
  <si>
    <t>ETIQUETAS</t>
  </si>
  <si>
    <t>GASTOS DE ADMINITRACIÒN Y VENTAS</t>
  </si>
  <si>
    <t>HERRAMIENTAS</t>
  </si>
  <si>
    <t>E-COMMERS</t>
  </si>
  <si>
    <t>LIBRERÍA</t>
  </si>
  <si>
    <t>TAZONES</t>
  </si>
  <si>
    <t xml:space="preserve">ALIMENTACIÒN </t>
  </si>
  <si>
    <t>ESTACIONAMIENTO</t>
  </si>
  <si>
    <t>MATERIAL DE PRESENTACIÒN</t>
  </si>
  <si>
    <t>UTILES DE ASEO</t>
  </si>
  <si>
    <t>GASTOS GENERALES</t>
  </si>
  <si>
    <t>DEPRECIACIÒN EJERCICIO</t>
  </si>
  <si>
    <t>GASTOS FUERA DE EXPLOTACIÒN</t>
  </si>
  <si>
    <t>MULTA E INTERESES</t>
  </si>
  <si>
    <t>AJUSTE POR MONEDA</t>
  </si>
  <si>
    <t>GASTOS BANCARIOS</t>
  </si>
  <si>
    <t>OTROS GASTOS</t>
  </si>
  <si>
    <t>INGRESOS DE EXPLOTACIÒN</t>
  </si>
  <si>
    <t>BOLETAS</t>
  </si>
  <si>
    <t>E-BOLETAS</t>
  </si>
  <si>
    <t>FACTURAS</t>
  </si>
  <si>
    <t>INGRESOS FUERA EXPLOTACIÒN</t>
  </si>
  <si>
    <t>OTROS INGRESOS</t>
  </si>
  <si>
    <t>INGRESOS FINANCIEROS</t>
  </si>
  <si>
    <t xml:space="preserve">LIBRO DIARIO </t>
  </si>
  <si>
    <t>E</t>
  </si>
  <si>
    <t>DEL 01 DE ENERO AL 31 DE DICIEMBRE DE 2024</t>
  </si>
  <si>
    <t>SALDO</t>
  </si>
  <si>
    <t>I</t>
  </si>
  <si>
    <t>FECHA</t>
  </si>
  <si>
    <t>COMP</t>
  </si>
  <si>
    <t>N°</t>
  </si>
  <si>
    <t>COD.</t>
  </si>
  <si>
    <t>GLOSA</t>
  </si>
  <si>
    <t>DCO. Nº</t>
  </si>
  <si>
    <t xml:space="preserve">DEBE </t>
  </si>
  <si>
    <t>HABER</t>
  </si>
  <si>
    <t>T</t>
  </si>
  <si>
    <t>21111</t>
  </si>
  <si>
    <t>COMPRA EN MARIA ENVASES DESECHABLE VALERY AYALA INOSTROZA EIRL</t>
  </si>
  <si>
    <t>COMPRA EN DISTRIBUIDORA DON MATEO SPA</t>
  </si>
  <si>
    <t>COMPRA EN COSTA HERMANOS Y CIA LTDA</t>
  </si>
  <si>
    <t>TRANSBANK S.A.</t>
  </si>
  <si>
    <t>VIRUTEX CHILE S A</t>
  </si>
  <si>
    <t>MARIA ENVASES DESECHABLE VALERY AYALA INOSTROZA EIRL</t>
  </si>
  <si>
    <t>IMPORTADORA Y EXPORTADORA DREAM DIY LIMITADA</t>
  </si>
  <si>
    <t>MI STICKER SPA</t>
  </si>
  <si>
    <t>COSTA HERMANOS Y CIA LTDA</t>
  </si>
  <si>
    <t>IKEA</t>
  </si>
  <si>
    <t>COMERCIALIZADORA Y DISTRIBUIDORA TEXTIL ANONIMA LIMITADA</t>
  </si>
  <si>
    <t>FERRETERIA NUEVA LTDA.</t>
  </si>
  <si>
    <t>PRODUCCIONES PUBLICATE SPA</t>
  </si>
  <si>
    <t>IMPORTADORA Y EXPORTADORA D  J LIMITADA</t>
  </si>
  <si>
    <t>DISTRIBUIDORA COSTA LIMITADA</t>
  </si>
  <si>
    <t>COMERCIAL ABASTO SPA</t>
  </si>
  <si>
    <t>DISTRIBUIDORA DON MATEO SPA</t>
  </si>
  <si>
    <t>SODIMAC S.A.</t>
  </si>
  <si>
    <t>EASY RETAIL S.A.</t>
  </si>
  <si>
    <t>LORENZO DANIEL  ARIAS MARTINEZ</t>
  </si>
  <si>
    <t>PERSONAL COMPUTER FACTORY S.A.</t>
  </si>
  <si>
    <t>INVERSIONES VALDUC LIMITADA</t>
  </si>
  <si>
    <t>ALVI S.A.</t>
  </si>
  <si>
    <t>COOPERATIVA AGRICOLA Y LECHERA DE LA UNION LTDA</t>
  </si>
  <si>
    <t>DISTRIBUIDORA EL GRAN SANTIAGO SPA</t>
  </si>
  <si>
    <t>TIMBRES CHAVEZ SPA</t>
  </si>
  <si>
    <t>ESIGN SA</t>
  </si>
  <si>
    <t>FABRICA DE BANDEJAS LIMITADA</t>
  </si>
  <si>
    <t>PURATOS DE CHILE S.A.</t>
  </si>
  <si>
    <t>WALMART CHILE MAYORISTA LIMITADA</t>
  </si>
  <si>
    <t>COMERCIAL YIYI SPA</t>
  </si>
  <si>
    <t>IMPORTADORA Y EXPORTADORA ZHENGDA CHILE LIMITADA</t>
  </si>
  <si>
    <t>COMERCIAL MATRINA SPA</t>
  </si>
  <si>
    <t>SARA NIEVES SUAZO MUNOZ</t>
  </si>
  <si>
    <t>COMERCIAL LUBBA SPA</t>
  </si>
  <si>
    <t>OSCAR ANTONIO LIZARDI TORRES</t>
  </si>
  <si>
    <t>COMERCIAL DON MATEO SPA</t>
  </si>
  <si>
    <t>ESQUINA BLANCA SPA</t>
  </si>
  <si>
    <t>INDUSTRIA DE BARQUILLOS BRIC Y BRIC LTDA.</t>
  </si>
  <si>
    <t>SAN MARTIN Y MUNOZ LIMITADA</t>
  </si>
  <si>
    <t>MATRIZ IDEAS S A</t>
  </si>
  <si>
    <t>ILOP S A</t>
  </si>
  <si>
    <t>LEÃ“N IMPORT SPA</t>
  </si>
  <si>
    <t>RED GLOBAL S.A.</t>
  </si>
  <si>
    <t>COMERCIAL LOOKING LIMITADA</t>
  </si>
  <si>
    <t>COMERCIAL PLASTICOS MAURICIO GAUNE VILLARROEL E.I.R.L.</t>
  </si>
  <si>
    <t>CENCOSUD RETAIL S.A.</t>
  </si>
  <si>
    <t>CENTRALIZACION DE COMPRAS</t>
  </si>
  <si>
    <t>ENVASES Y EMPAQUES</t>
  </si>
  <si>
    <t>12121</t>
  </si>
  <si>
    <t>HERRAMIENTAS DE COCINA</t>
  </si>
  <si>
    <t>CENTRALIZACION DE VENTAS</t>
  </si>
  <si>
    <t>TEF BANCOESTADO DE VASQUEZ CANEO LO</t>
  </si>
  <si>
    <t>ABONO TRANSBANK TARJETA DEBITO</t>
  </si>
  <si>
    <t>TEF BANCOESTADO DE CERDA MARAMBIO S</t>
  </si>
  <si>
    <t>TEF DE JOFRE ANDRADE PALOMA TAHIRI</t>
  </si>
  <si>
    <t>TEF DE CORREA CARRASCO IGNACIA DENI</t>
  </si>
  <si>
    <t>TEF DE SORIA RODRIGUEZ NAYARETH SCH</t>
  </si>
  <si>
    <t>TEF BANCOESTADO DE LEIVA CISTERNAS</t>
  </si>
  <si>
    <t>DEPOSITO EN EFECTIVO CRC: C58D5649</t>
  </si>
  <si>
    <t>DEPOSITO EN EFECTIVO CRC: SIN CRC</t>
  </si>
  <si>
    <t>TEF BANCOESTADO DE CASTRO SANHUEZA</t>
  </si>
  <si>
    <t>TEF DE MUNOZ BARRERA STEPHANIE DAYA</t>
  </si>
  <si>
    <t>TEF DE TORO MARCHANT SCARLET ALEXIA</t>
  </si>
  <si>
    <t>TEF DE CIFUENTES PASTEN MARIA LORET</t>
  </si>
  <si>
    <t>TEF DE VALDES OLAVE MARCELA NOEMI</t>
  </si>
  <si>
    <t>TEF DE ARMIJO CELIS TATIANA ANDREA</t>
  </si>
  <si>
    <t>TEF BANCOESTADO DE SANDOVAL ARAVENA</t>
  </si>
  <si>
    <t>TEF BANCOESTADO DE ROJAS OLGUIN ALE</t>
  </si>
  <si>
    <t>TEF BANCOESTADO DE BRITO MUNOZ BEAT</t>
  </si>
  <si>
    <t>TEF BANCOESTADO DE CAYUL CANIO JUAN</t>
  </si>
  <si>
    <t>TEF DE ECHEVERRIA AHUMADA MARIA CAR</t>
  </si>
  <si>
    <t>TEF DE RAMIREZ ARAYA CAROLINA BERTA</t>
  </si>
  <si>
    <t>TEF DE BRAVO TOVAR MARBELIS COROMOT</t>
  </si>
  <si>
    <t>TEF DE MENESES SILVA CATALINA DE LO</t>
  </si>
  <si>
    <t>TEF DE MOLINA MOLINA LEONARDO ADOLF</t>
  </si>
  <si>
    <t>TEF DE CARO ZARABIA LUNA DEL ROSARI</t>
  </si>
  <si>
    <t>TEF DE LEON BARRIENTOS SEBASTIAN GE</t>
  </si>
  <si>
    <t>TEF DE SERRANO GONZALEZ KAREN NICOL</t>
  </si>
  <si>
    <t>TEF DE MASSONE AVILA GIULIANA FRANC</t>
  </si>
  <si>
    <t>TEF DE REBOLLEDO NUNEZ JAVIERA ALEJ</t>
  </si>
  <si>
    <t>TEF BANCOESTADO DE OPAZO VASQUEZ RA</t>
  </si>
  <si>
    <t>TEF BANCOESTADO DE PENALOZA ARRIAZA</t>
  </si>
  <si>
    <t>TEF BANCOESTADO DE SAEZ MUNOZ JULIA</t>
  </si>
  <si>
    <t>TEF DE VALENZUELA FLORES GABRIELA I</t>
  </si>
  <si>
    <t>TEF DE TAPIA TOBAR MELISSA NATALIA</t>
  </si>
  <si>
    <t>TEF BANCOESTADO DE VARGAS SEPULVEDA</t>
  </si>
  <si>
    <t>TEF BANCOESTADO DE PARRA ULLOA FERN</t>
  </si>
  <si>
    <t>DEPOSITO EN EFECTIVO CRC: E34249BC</t>
  </si>
  <si>
    <t>TEF DE GALVEZ BERRIOS ANDREA CAROLI</t>
  </si>
  <si>
    <t>TEF DE CACERES ULLOA ANGELICA MARIA</t>
  </si>
  <si>
    <t>TEF DE CANCINO LANDAETA RODRIGO AND</t>
  </si>
  <si>
    <t>TEF BANCOESTADO DE JARA MOREL CAMIL</t>
  </si>
  <si>
    <t>TEF BANCOESTADO DE PINTO CABALLERO</t>
  </si>
  <si>
    <t>DEPOSITO EN EFECTIVO</t>
  </si>
  <si>
    <t>TEF DE CATALAN JARA MARCIA DORIS</t>
  </si>
  <si>
    <t>TEF BANCOESTADO DE GODOY QUIROZ SEB</t>
  </si>
  <si>
    <t>TEF BANCOESTADO DE LARA MUNOZ JEMIM</t>
  </si>
  <si>
    <t>TEF BANCOESTADO DE FIERRO GUERRERO</t>
  </si>
  <si>
    <t>TEF BANCOESTADO DE SANCHEZ VIVEROS</t>
  </si>
  <si>
    <t>DEPOSITO EN EFECTIVO CRC: 9268B3FF</t>
  </si>
  <si>
    <t>TEF DE ESCHEIK CASTRO NADIRA NAYLE</t>
  </si>
  <si>
    <t>DEPOSITO EN EFECTIVO SERVIESTADO</t>
  </si>
  <si>
    <t>TEF BANCOESTADO DE ORTEGA CAUTIVO I</t>
  </si>
  <si>
    <t>TEF DE AVELLO SEPULVEDA DENISSE MAR</t>
  </si>
  <si>
    <t>TEF DE DE RUT 77795432-6</t>
  </si>
  <si>
    <t>TEF DE ALARCON CERDA CATALINA BELEN</t>
  </si>
  <si>
    <t>TEF BANCOESTADO DE NORAMBUENA ROMER</t>
  </si>
  <si>
    <t>TEF BANCOESTADO DE PICHILEN OPAZO F</t>
  </si>
  <si>
    <t>TEF DE GONZALEZ PARRA JOCELYNE TAMA</t>
  </si>
  <si>
    <t>REGULARIZA TARJETA DEBITO NACIONAL</t>
  </si>
  <si>
    <t>TEF DE IMPORTADORA Y EXPORTADORA BA</t>
  </si>
  <si>
    <t>TEF BANCOESTADO DE SEPULVEDA TRAIPE</t>
  </si>
  <si>
    <t>TEF BANCOESTADO DE LEON GONZALEZ NA</t>
  </si>
  <si>
    <t>PAGOS VARIOS RUT 70003010-5</t>
  </si>
  <si>
    <t>TEF BANCOESTADO DE ESPINA CRUZ DANI</t>
  </si>
  <si>
    <t>TEF BANCOESTADO DE MONTENEGRO VERA</t>
  </si>
  <si>
    <t>PAGOS VARIOS DESDE BCO SANTANDER</t>
  </si>
  <si>
    <t>TEF DE CORTES CAMPILLAY YANINA ALEJ</t>
  </si>
  <si>
    <t>TEF BANCOESTADO DE CARO RETAMAL ROC</t>
  </si>
  <si>
    <t>TEF DE MONTIEL AGUILERA CATALINA DE</t>
  </si>
  <si>
    <t>TEF BANCOESTADO DE SHEPHERD SHEPHER</t>
  </si>
  <si>
    <t>TEF BANCOESTADO DE BARRAZA ERCOLE M</t>
  </si>
  <si>
    <t>TEF DE OPAZO MUNOZ JACQUELINE DEL C</t>
  </si>
  <si>
    <t>TEF BANCOESTADO DE CORDOVA VILLALON</t>
  </si>
  <si>
    <t>TEF DE HIDALGO VINALES NAZARETH DAN</t>
  </si>
  <si>
    <t>TEF BANCOESTADO DE MELLA ROJAS TAMA</t>
  </si>
  <si>
    <t>TEF BANCOESTADO DE CUMIAN CUMIN MAR</t>
  </si>
  <si>
    <t>TEF DE MACHUCA VALDES MARIA JESUS</t>
  </si>
  <si>
    <t>TEF BANCOESTADO DE ROMERO PETIT KRI</t>
  </si>
  <si>
    <t>TEF BANCOESTADO DE GOMEZ VASQUEZ RO</t>
  </si>
  <si>
    <t>TEF DE VERGARA HERRERA DANIELA MARI</t>
  </si>
  <si>
    <t>TEF DE HERNANDEZ VIVES AYLINE ALEJA</t>
  </si>
  <si>
    <t>TEF BANCOESTADO DE ROSALES CONTRERA</t>
  </si>
  <si>
    <t>TEF BANCOESTADO DE DAZA GONZALEZ RO</t>
  </si>
  <si>
    <t>TEF BANCOESTADO DE VELASQUEZ MEJIAS</t>
  </si>
  <si>
    <t>TEF DE OLAVE ALLENDE NATALIA DEL RO</t>
  </si>
  <si>
    <t>TEF BANCOESTADO DE FRIAS HENRIQUEZ</t>
  </si>
  <si>
    <t>TEF DE PICERO ACEVEDO PAMELA DE LAS</t>
  </si>
  <si>
    <t>TEF DE CRISTI GALLARDO GILDA XIMENA</t>
  </si>
  <si>
    <t>TEF BANCOESTADO DE MASSONE AVILA GI</t>
  </si>
  <si>
    <t>TEF BANCOESTADO DE CARO ZARABIA LUN</t>
  </si>
  <si>
    <t>TEF BANCOESTADO DE PENA MACHUCA SOL</t>
  </si>
  <si>
    <t>TEF BANCOESTADO DE MELLADO ORTEGA K</t>
  </si>
  <si>
    <t>TEF DE CONTRERAS FAJARDO MARCELA AN</t>
  </si>
  <si>
    <t>TEF BANCOESTADO DE MATEU CONTRERAS</t>
  </si>
  <si>
    <t>TEF BANCOESTADO DE LOPEZ HENRIQUEZ</t>
  </si>
  <si>
    <t>DEPOSITO EN EFECTIVO CRC: 1120C2CC</t>
  </si>
  <si>
    <t>TEF DE GUTIERREZ CALZADILLA NICOLAS</t>
  </si>
  <si>
    <t>TEF BANCOESTADO DE QUIROZ JAQUE RUT</t>
  </si>
  <si>
    <t>TEF BANCOESTADO DE ANTOGNONI RIOS F</t>
  </si>
  <si>
    <t>TEF DE MORA MOYA JAVIERA CATALINA</t>
  </si>
  <si>
    <t>DEPOSITO EN EFECTIVO CRC: 97C85F82</t>
  </si>
  <si>
    <t>TEF BANCOESTADO DE VASQUEZ MENDOZA</t>
  </si>
  <si>
    <t>TEF BANCOESTADO DE ARRIAGADA GALVEZ</t>
  </si>
  <si>
    <t>TEF DE PIZARRO GUTIERREZ HERNAN JON</t>
  </si>
  <si>
    <t>TEF BANCOESTADO DE ARAVENA CASTILLO</t>
  </si>
  <si>
    <t>COMPRAQUI</t>
  </si>
  <si>
    <t>DEPOSITO EN EFECTIVO CRC: E6065969</t>
  </si>
  <si>
    <t>RESUMEN DE VENTAS ANUALES</t>
  </si>
  <si>
    <t>ENERO A DICIEMBRE DE 2024</t>
  </si>
  <si>
    <t>Tipo Documento</t>
  </si>
  <si>
    <t>MES</t>
  </si>
  <si>
    <t>Factura Electronica (33)</t>
  </si>
  <si>
    <t>Total Oper. del mes Boleta Electr. (39)</t>
  </si>
  <si>
    <t>Total mes Comprobantes Pago Electronico (48)</t>
  </si>
  <si>
    <t>Nota de Credito Electronica (61)</t>
  </si>
  <si>
    <t>TOTAL VENTA</t>
  </si>
  <si>
    <t>Monto Exento</t>
  </si>
  <si>
    <t>Monto Neto</t>
  </si>
  <si>
    <t>IVA Recuperable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</si>
  <si>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</si>
  <si>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</si>
  <si>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</si>
  <si>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</si>
  <si>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</si>
  <si>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</si>
  <si>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</si>
  <si>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</si>
  <si>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</si>
  <si>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</si>
  <si>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</si>
  <si>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</si>
  <si>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</si>
  <si>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Balance Tributario 2022</t>
  </si>
  <si>
    <t>LDE ASESORIAS INTEGRALES SPA</t>
  </si>
  <si>
    <t>Sumatoria</t>
  </si>
  <si>
    <t>Saldo</t>
  </si>
  <si>
    <t>Balance</t>
  </si>
  <si>
    <t>Resultado</t>
  </si>
  <si>
    <t>Debe</t>
  </si>
  <si>
    <t>Haber</t>
  </si>
  <si>
    <t>Deudor</t>
  </si>
  <si>
    <t>Acreedor</t>
  </si>
  <si>
    <t>Activo</t>
  </si>
  <si>
    <t>Pasivo</t>
  </si>
  <si>
    <t>Perdida</t>
  </si>
  <si>
    <t>Ganancia</t>
  </si>
  <si>
    <t>SUMATORIA</t>
  </si>
  <si>
    <t>RESUMEN IVAS MENSUALES</t>
  </si>
  <si>
    <t>ENERO A DICIEMBRE 2024</t>
  </si>
  <si>
    <t>COD</t>
  </si>
  <si>
    <t>ITEM</t>
  </si>
  <si>
    <t>CRÉD. IVA POR DCTOS. ELECTRÓNICOS</t>
  </si>
  <si>
    <t>REMANENTE CRÉDITO MES ANTERIOR</t>
  </si>
  <si>
    <t>REMANENTE DE CRÉDITO FISC.</t>
  </si>
  <si>
    <t>CRÉDITO REC. Y REINT./FACT. DEL GIRO</t>
  </si>
  <si>
    <t>CRÉDITO RECUP. Y REINT NOTAS DE CRÉD</t>
  </si>
  <si>
    <t>TOTAL CRÉDITOS</t>
  </si>
  <si>
    <t>BASE IMPONIBLE</t>
  </si>
  <si>
    <t>DEBITO FACTURAS EMITIDAS</t>
  </si>
  <si>
    <t>TOTAL DÉBITOS</t>
  </si>
  <si>
    <t xml:space="preserve">IMP. DETERM. IVA </t>
  </si>
  <si>
    <t xml:space="preserve">RETENCION TASA LEY 21.133 SOBRE RENTAS </t>
  </si>
  <si>
    <t xml:space="preserve">PPM NETO DETERMINADO </t>
  </si>
  <si>
    <t>SUB TOTAL IMP. DETERMINADO ANVERSO</t>
  </si>
  <si>
    <t xml:space="preserve">TOTAL DETERMINADO </t>
  </si>
  <si>
    <t>TOTAL A PAGAR DENTRO DEL PLAZO LEGAL</t>
  </si>
  <si>
    <t>MAS IPC</t>
  </si>
  <si>
    <t>MAS INTERESES Y MULTAS</t>
  </si>
  <si>
    <t>CONDONACIÓN</t>
  </si>
  <si>
    <t>TOTAL A PAGAR CON RECARGO</t>
  </si>
  <si>
    <t xml:space="preserve">FECHA DE PAGO </t>
  </si>
  <si>
    <t>RESUMEN LIBRO DE HONORARIOS</t>
  </si>
  <si>
    <t>Boleta N°</t>
  </si>
  <si>
    <t>Fecha</t>
  </si>
  <si>
    <t>RUT</t>
  </si>
  <si>
    <t>Nombre o Razón Social</t>
  </si>
  <si>
    <t>Honorarios Brutos</t>
  </si>
  <si>
    <t>Retención</t>
  </si>
  <si>
    <t>Pagado</t>
  </si>
  <si>
    <t>12259916-7</t>
  </si>
  <si>
    <t>LORENA DEL PILAR VASQUEZ CANEO </t>
  </si>
  <si>
    <t>LIBRO DE COMPRAS 2024</t>
  </si>
  <si>
    <t>DEL 01 DE ENERO AL 31 DE DICIEMBRE</t>
  </si>
  <si>
    <t>RUT Proveedor</t>
  </si>
  <si>
    <t>Razon Social</t>
  </si>
  <si>
    <t>Folio</t>
  </si>
  <si>
    <t>Fecha Docto</t>
  </si>
  <si>
    <t>MATERIALES</t>
  </si>
  <si>
    <t>ACTIVOS FIJO</t>
  </si>
  <si>
    <t>COMERCIO ELECTRONICO</t>
  </si>
  <si>
    <t>MATERIAL EXPOSICIÓN</t>
  </si>
  <si>
    <t>GG</t>
  </si>
  <si>
    <t>PROD. PARA LA VENTA</t>
  </si>
  <si>
    <t>MONTO TOTAL</t>
  </si>
  <si>
    <t>Total 2</t>
  </si>
  <si>
    <t>Total 3</t>
  </si>
  <si>
    <t>Total 4</t>
  </si>
  <si>
    <t>Total 5</t>
  </si>
  <si>
    <t>Total 6</t>
  </si>
  <si>
    <t>Total 7</t>
  </si>
  <si>
    <t>Total 8</t>
  </si>
  <si>
    <t>Total 9</t>
  </si>
  <si>
    <t>Total 10</t>
  </si>
  <si>
    <t>Total 11</t>
  </si>
  <si>
    <t>Total 12</t>
  </si>
  <si>
    <t>Total general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</si>
</sst>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;[Red]#,##0"/>
    <numFmt numFmtId="165" formatCode="_ * #,##0_ ;_ * \-#,##0_ ;_ * &quot;-&quot;_ ;_ @_ "/>
    <numFmt numFmtId="166" formatCode="_ &quot;$&quot;* #,##0_ ;_ &quot;$&quot;* \-#,##0_ ;_ &quot;$&quot;* &quot;-&quot;_ ;_ @_ "/>
    <numFmt numFmtId="167" formatCode="#,##0_ ;[Red]\-#,##0\ "/>
  </numFmts>
  <fonts count="23">
    <font>
      <sz val="11.0"/>
      <color/>
      <name val="Arial"/>
      <scheme val="minor"/>
    </font>
    <font>
      <sz val="11.0"/>
      <color/>
      <name val="Arial Narrow"/>
    </font>
    <font>
      <sz val="11.0"/>
      <name val="Arial Narrow"/>
    </font>
    <font>
      <b/>
      <sz val="11.0"/>
      <color/>
      <name val="Arial Narrow"/>
    </font>
    <font>
      <b/>
      <sz val="22.0"/>
      <color/>
      <name val="Arial Narrow"/>
    </font>
    <font/>
    <font>
      <b/>
      <sz val="12.0"/>
      <color/>
      <name val="Arial Narrow"/>
    </font>
    <font>
      <b/>
      <sz val="11.0"/>
      <name val="Arial Narrow"/>
    </font>
    <font>
      <sz val="10.0"/>
      <color/>
      <name val="Arial Narrow"/>
    </font>
    <font>
      <b/>
      <sz val="10.0"/>
      <color/>
      <name val="Arial Narrow"/>
    </font>
    <font>
      <sz val="11.0"/>
      <color/>
      <name val="Calibri"/>
    </font>
    <font>
      <b/>
      <sz val="22.0"/>
      <color/>
      <name val="Calibri"/>
    </font>
    <font>
      <sz val="12.0"/>
      <color/>
      <name val="Calibri"/>
    </font>
    <font>
      <b/>
      <sz val="11.0"/>
      <color/>
      <name val="Calibri"/>
    </font>
    <font>
      <b/>
      <sz val="14.0"/>
      <name val="Arial Narrow"/>
    </font>
    <font>
      <sz val="11.0"/>
      <name val="Calibri"/>
    </font>
    <font>
      <b/>
      <sz val="22.0"/>
      <name val="Calibri"/>
    </font>
    <font>
      <sz val="12.0"/>
      <name val="Calibri"/>
    </font>
    <font>
      <b/>
      <sz val="14.0"/>
      <name val="Calibri"/>
    </font>
    <font>
      <b/>
      <sz val="12.0"/>
      <name val="Calibri"/>
    </font>
    <font>
      <b/>
      <sz val="11.0"/>
      <name val="Calibri"/>
    </font>
    <font>
      <b/>
      <u/>
      <sz val="11.0"/>
      <color/>
      <name val="Calibri"/>
    </font>
    <font>
      <u/>
      <sz val="11.0"/>
      <color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ADADA"/>
        <bgColor rgb="FFDADADA"/>
      </patternFill>
    </fill>
    <fill>
      <patternFill patternType="solid">
        <fgColor rgb="FFFFFF00"/>
        <bgColor rgb="FFFFFF00"/>
      </patternFill>
    </fill>
  </fills>
  <borders count="20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vertical="center"/>
    </xf>
    <xf borderId="1" fillId="0" fontId="3" numFmtId="0" xfId="0" applyBorder="1" applyFont="1"/>
    <xf borderId="2" fillId="0" fontId="4" numFmtId="0" xfId="0" applyAlignment="1" applyBorder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1" fillId="0" fontId="6" numFmtId="0" xfId="0" applyBorder="1" applyFont="1"/>
    <xf borderId="2" fillId="0" fontId="6" numFmtId="0" xfId="0" applyAlignment="1" applyBorder="1" applyFont="1">
      <alignment horizontal="center" vertical="center"/>
    </xf>
    <xf borderId="1" fillId="0" fontId="3" numFmtId="0" xfId="0" applyAlignment="1" applyBorder="1" applyFont="1">
      <alignment vertical="center"/>
    </xf>
    <xf borderId="5" fillId="0" fontId="3" numFmtId="0" xfId="0" applyBorder="1" applyFont="1"/>
    <xf borderId="5" fillId="0" fontId="7" numFmtId="0" xfId="0" applyAlignment="1" applyBorder="1" applyFont="1">
      <alignment vertical="center"/>
    </xf>
    <xf borderId="5" fillId="0" fontId="1" numFmtId="0" xfId="0" applyBorder="1" applyFont="1"/>
    <xf borderId="5" fillId="0" fontId="2" numFmtId="0" xfId="0" applyAlignment="1" applyBorder="1" applyFont="1">
      <alignment vertical="center"/>
    </xf>
    <xf borderId="1" fillId="0" fontId="8" numFmtId="0" xfId="0" applyAlignment="1" applyBorder="1" applyFont="1">
      <alignment vertical="center"/>
    </xf>
    <xf borderId="1" fillId="0" fontId="8" numFmtId="0" xfId="0" applyAlignment="1" applyBorder="1" applyFont="1">
      <alignment horizontal="center" vertical="center"/>
    </xf>
    <xf borderId="1" fillId="0" fontId="8" numFmtId="164" xfId="0" applyAlignment="1" applyBorder="1" applyFont="1" applyNumberFormat="1">
      <alignment vertical="center"/>
    </xf>
    <xf borderId="1" fillId="0" fontId="9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vertical="center"/>
    </xf>
    <xf borderId="7" fillId="0" fontId="5" numFmtId="0" xfId="0" applyBorder="1" applyFont="1"/>
    <xf borderId="8" fillId="0" fontId="5" numFmtId="0" xfId="0" applyBorder="1" applyFont="1"/>
    <xf borderId="1" fillId="0" fontId="8" numFmtId="0" xfId="0" applyAlignment="1" applyBorder="1" applyFont="1">
      <alignment horizontal="right" vertical="center"/>
    </xf>
    <xf borderId="1" fillId="0" fontId="9" numFmtId="0" xfId="0" applyAlignment="1" applyBorder="1" applyFont="1">
      <alignment horizontal="right" vertical="center"/>
    </xf>
    <xf borderId="1" fillId="0" fontId="9" numFmtId="164" xfId="0" applyAlignment="1" applyBorder="1" applyFont="1" applyNumberFormat="1">
      <alignment vertical="center"/>
    </xf>
    <xf borderId="9" fillId="0" fontId="9" numFmtId="0" xfId="0" applyAlignment="1" applyBorder="1" applyFont="1">
      <alignment horizontal="center" vertical="center"/>
    </xf>
    <xf borderId="9" fillId="0" fontId="9" numFmtId="164" xfId="0" applyAlignment="1" applyBorder="1" applyFont="1" applyNumberFormat="1">
      <alignment horizontal="center" vertical="center"/>
    </xf>
    <xf borderId="5" fillId="0" fontId="8" numFmtId="14" xfId="0" applyAlignment="1" applyBorder="1" applyFont="1" applyNumberFormat="1">
      <alignment vertical="center"/>
    </xf>
    <xf borderId="5" fillId="0" fontId="8" numFmtId="0" xfId="0" applyAlignment="1" applyBorder="1" applyFont="1">
      <alignment horizontal="center" vertical="center"/>
    </xf>
    <xf borderId="5" fillId="0" fontId="8" numFmtId="49" xfId="0" applyAlignment="1" applyBorder="1" applyFont="1" applyNumberFormat="1">
      <alignment horizontal="center" vertical="center"/>
    </xf>
    <xf borderId="5" fillId="0" fontId="8" numFmtId="0" xfId="0" applyAlignment="1" applyBorder="1" applyFont="1">
      <alignment vertical="center"/>
    </xf>
    <xf borderId="5" fillId="0" fontId="8" numFmtId="164" xfId="0" applyAlignment="1" applyBorder="1" applyFont="1" applyNumberFormat="1">
      <alignment vertical="center"/>
    </xf>
    <xf borderId="5" fillId="0" fontId="8" numFmtId="0" xfId="0" applyAlignment="1" applyBorder="1" applyFont="1">
      <alignment horizontal="center"/>
    </xf>
    <xf borderId="5" fillId="0" fontId="8" numFmtId="0" xfId="0" applyAlignment="1" applyBorder="1" applyFont="1">
      <alignment horizontal="right" vertical="center"/>
    </xf>
    <xf borderId="5" fillId="0" fontId="8" numFmtId="0" xfId="0" applyAlignment="1" applyBorder="1" applyFont="1">
      <alignment horizontal="left" vertical="center"/>
    </xf>
    <xf borderId="5" fillId="0" fontId="8" numFmtId="14" xfId="0" applyAlignment="1" applyBorder="1" applyFont="1" applyNumberFormat="1">
      <alignment horizontal="right" vertical="center"/>
    </xf>
    <xf borderId="5" fillId="0" fontId="10" numFmtId="0" xfId="0" applyAlignment="1" applyBorder="1" applyFont="1">
      <alignment vertical="center"/>
    </xf>
    <xf borderId="5" fillId="0" fontId="10" numFmtId="14" xfId="0" applyAlignment="1" applyBorder="1" applyFont="1" applyNumberFormat="1">
      <alignment vertical="center"/>
    </xf>
    <xf borderId="9" fillId="0" fontId="10" numFmtId="14" xfId="0" applyAlignment="1" applyBorder="1" applyFont="1" applyNumberFormat="1">
      <alignment vertical="center"/>
    </xf>
    <xf borderId="10" fillId="0" fontId="10" numFmtId="14" xfId="0" applyAlignment="1" applyBorder="1" applyFont="1" applyNumberFormat="1">
      <alignment vertical="center"/>
    </xf>
    <xf borderId="1" fillId="0" fontId="10" numFmtId="0" xfId="0" applyAlignment="1" applyBorder="1" applyFont="1">
      <alignment vertical="center"/>
    </xf>
    <xf borderId="1" fillId="0" fontId="10" numFmtId="165" xfId="0" applyAlignment="1" applyBorder="1" applyFont="1" applyNumberFormat="1">
      <alignment vertical="center"/>
    </xf>
    <xf borderId="2" fillId="0" fontId="11" numFmtId="0" xfId="0" applyAlignment="1" applyBorder="1" applyFont="1">
      <alignment horizontal="center" vertical="center"/>
    </xf>
    <xf borderId="2" fillId="0" fontId="12" numFmtId="0" xfId="0" applyAlignment="1" applyBorder="1" applyFont="1">
      <alignment horizontal="center" vertical="center"/>
    </xf>
    <xf borderId="1" fillId="0" fontId="12" numFmtId="0" xfId="0" applyAlignment="1" applyBorder="1" applyFont="1">
      <alignment vertical="center"/>
    </xf>
    <xf borderId="5" fillId="0" fontId="13" numFmtId="0" xfId="0" applyAlignment="1" applyBorder="1" applyFont="1">
      <alignment horizontal="center" shrinkToFit="0" vertical="center" wrapText="1"/>
    </xf>
    <xf borderId="11" fillId="0" fontId="13" numFmtId="0" xfId="0" applyAlignment="1" applyBorder="1" applyFont="1">
      <alignment horizontal="center" shrinkToFit="0" vertical="center" wrapText="1"/>
    </xf>
    <xf borderId="12" fillId="0" fontId="5" numFmtId="0" xfId="0" applyBorder="1" applyFont="1"/>
    <xf borderId="13" fillId="0" fontId="5" numFmtId="0" xfId="0" applyBorder="1" applyFont="1"/>
    <xf borderId="14" fillId="0" fontId="13" numFmtId="0" xfId="0" applyAlignment="1" applyBorder="1" applyFont="1">
      <alignment horizontal="center" shrinkToFit="0" vertical="center" wrapText="1"/>
    </xf>
    <xf borderId="15" fillId="0" fontId="5" numFmtId="0" xfId="0" applyBorder="1" applyFont="1"/>
    <xf borderId="5" fillId="0" fontId="13" numFmtId="165" xfId="0" applyAlignment="1" applyBorder="1" applyFont="1" applyNumberForma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5" fillId="0" fontId="13" numFmtId="0" xfId="0" applyAlignment="1" applyBorder="1" applyFont="1">
      <alignment vertical="center"/>
    </xf>
    <xf borderId="5" fillId="0" fontId="10" numFmtId="164" xfId="0" applyAlignment="1" applyBorder="1" applyFont="1" applyNumberFormat="1">
      <alignment vertical="center"/>
    </xf>
    <xf borderId="1" fillId="0" fontId="10" numFmtId="164" xfId="0" applyAlignment="1" applyBorder="1" applyFont="1" applyNumberFormat="1">
      <alignment vertical="center"/>
    </xf>
    <xf borderId="5" fillId="0" fontId="13" numFmtId="164" xfId="0" applyAlignment="1" applyBorder="1" applyFont="1" applyNumberFormat="1">
      <alignment vertical="center"/>
    </xf>
    <xf borderId="2" fillId="0" fontId="14" numFmtId="0" xfId="0" applyAlignment="1" applyBorder="1" applyFont="1">
      <alignment horizontal="center" vertical="center"/>
    </xf>
    <xf borderId="6" fillId="0" fontId="14" numFmtId="0" xfId="0" applyAlignment="1" applyBorder="1" applyFont="1">
      <alignment horizontal="center" vertical="center"/>
    </xf>
    <xf borderId="1" fillId="0" fontId="7" numFmtId="0" xfId="0" applyAlignment="1" applyBorder="1" applyFont="1">
      <alignment vertical="center"/>
    </xf>
    <xf borderId="11" fillId="0" fontId="7" numFmtId="0" xfId="0" applyAlignment="1" applyBorder="1" applyFont="1">
      <alignment horizontal="center" vertical="center"/>
    </xf>
    <xf borderId="11" fillId="0" fontId="7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vertical="center"/>
    </xf>
    <xf borderId="5" fillId="0" fontId="2" numFmtId="165" xfId="0" applyAlignment="1" applyBorder="1" applyFont="1" applyNumberFormat="1">
      <alignment vertical="center"/>
    </xf>
    <xf borderId="1" fillId="0" fontId="2" numFmtId="166" xfId="0" applyAlignment="1" applyBorder="1" applyFont="1" applyNumberFormat="1">
      <alignment vertical="center"/>
    </xf>
    <xf borderId="1" fillId="0" fontId="2" numFmtId="165" xfId="0" applyAlignment="1" applyBorder="1" applyFont="1" applyNumberFormat="1">
      <alignment vertical="center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vertical="center"/>
    </xf>
    <xf borderId="1" fillId="0" fontId="15" numFmtId="167" xfId="0" applyAlignment="1" applyBorder="1" applyFont="1" applyNumberFormat="1">
      <alignment vertical="center"/>
    </xf>
    <xf borderId="2" fillId="0" fontId="16" numFmtId="0" xfId="0" applyAlignment="1" applyBorder="1" applyFont="1">
      <alignment horizontal="center" vertical="center"/>
    </xf>
    <xf borderId="2" fillId="0" fontId="17" numFmtId="0" xfId="0" applyAlignment="1" applyBorder="1" applyFont="1">
      <alignment horizontal="center" vertical="center"/>
    </xf>
    <xf borderId="1" fillId="0" fontId="18" numFmtId="0" xfId="0" applyAlignment="1" applyBorder="1" applyFont="1">
      <alignment horizontal="center" vertical="center"/>
    </xf>
    <xf borderId="5" fillId="0" fontId="19" numFmtId="0" xfId="0" applyAlignment="1" applyBorder="1" applyFont="1">
      <alignment horizontal="center" vertical="center"/>
    </xf>
    <xf borderId="16" fillId="0" fontId="19" numFmtId="167" xfId="0" applyAlignment="1" applyBorder="1" applyFont="1" applyNumberFormat="1">
      <alignment horizontal="center" vertical="center"/>
    </xf>
    <xf borderId="5" fillId="0" fontId="19" numFmtId="167" xfId="0" applyAlignment="1" applyBorder="1" applyFont="1" applyNumberFormat="1">
      <alignment horizontal="center" vertical="center"/>
    </xf>
    <xf borderId="17" fillId="0" fontId="19" numFmtId="167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8" fillId="0" fontId="15" numFmtId="0" xfId="0" applyAlignment="1" applyBorder="1" applyFont="1">
      <alignment vertical="center"/>
    </xf>
    <xf borderId="19" fillId="0" fontId="15" numFmtId="167" xfId="0" applyAlignment="1" applyBorder="1" applyFont="1" applyNumberFormat="1">
      <alignment vertical="center"/>
    </xf>
    <xf borderId="18" fillId="0" fontId="15" numFmtId="167" xfId="0" applyAlignment="1" applyBorder="1" applyFont="1" applyNumberFormat="1">
      <alignment vertical="center"/>
    </xf>
    <xf borderId="5" fillId="0" fontId="20" numFmtId="0" xfId="0" applyAlignment="1" applyBorder="1" applyFont="1">
      <alignment horizontal="center" vertical="center"/>
    </xf>
    <xf borderId="5" fillId="0" fontId="20" numFmtId="0" xfId="0" applyAlignment="1" applyBorder="1" applyFont="1">
      <alignment vertical="center"/>
    </xf>
    <xf borderId="16" fillId="0" fontId="20" numFmtId="167" xfId="0" applyAlignment="1" applyBorder="1" applyFont="1" applyNumberFormat="1">
      <alignment vertical="center"/>
    </xf>
    <xf borderId="5" fillId="0" fontId="20" numFmtId="167" xfId="0" applyAlignment="1" applyBorder="1" applyFont="1" applyNumberFormat="1">
      <alignment vertical="center"/>
    </xf>
    <xf borderId="17" fillId="0" fontId="20" numFmtId="167" xfId="0" applyAlignment="1" applyBorder="1" applyFont="1" applyNumberFormat="1">
      <alignment vertical="center"/>
    </xf>
    <xf borderId="18" fillId="0" fontId="20" numFmtId="0" xfId="0" applyAlignment="1" applyBorder="1" applyFont="1">
      <alignment horizontal="center" vertical="center"/>
    </xf>
    <xf borderId="18" fillId="0" fontId="20" numFmtId="0" xfId="0" applyAlignment="1" applyBorder="1" applyFont="1">
      <alignment vertical="center"/>
    </xf>
    <xf borderId="19" fillId="0" fontId="20" numFmtId="167" xfId="0" applyAlignment="1" applyBorder="1" applyFont="1" applyNumberFormat="1">
      <alignment vertical="center"/>
    </xf>
    <xf borderId="18" fillId="0" fontId="20" numFmtId="167" xfId="0" applyAlignment="1" applyBorder="1" applyFont="1" applyNumberFormat="1">
      <alignment vertical="center"/>
    </xf>
    <xf borderId="1" fillId="0" fontId="20" numFmtId="167" xfId="0" applyAlignment="1" applyBorder="1" applyFont="1" applyNumberFormat="1">
      <alignment vertical="center"/>
    </xf>
    <xf borderId="5" fillId="0" fontId="20" numFmtId="14" xfId="0" applyAlignment="1" applyBorder="1" applyFont="1" applyNumberFormat="1">
      <alignment horizontal="center" vertical="center"/>
    </xf>
    <xf borderId="5" fillId="0" fontId="20" numFmtId="14" xfId="0" applyAlignment="1" applyBorder="1" applyFont="1" applyNumberFormat="1">
      <alignment vertical="center"/>
    </xf>
    <xf borderId="16" fillId="0" fontId="20" numFmtId="14" xfId="0" applyAlignment="1" applyBorder="1" applyFont="1" applyNumberFormat="1">
      <alignment vertical="center"/>
    </xf>
    <xf borderId="17" fillId="0" fontId="20" numFmtId="14" xfId="0" applyAlignment="1" applyBorder="1" applyFont="1" applyNumberFormat="1">
      <alignment vertical="center"/>
    </xf>
    <xf borderId="1" fillId="0" fontId="10" numFmtId="167" xfId="0" applyAlignment="1" applyBorder="1" applyFont="1" applyNumberFormat="1">
      <alignment vertical="center"/>
    </xf>
    <xf borderId="5" fillId="2" fontId="13" numFmtId="0" xfId="0" applyAlignment="1" applyBorder="1" applyFill="1" applyFont="1">
      <alignment horizontal="center" shrinkToFit="0" vertical="center" wrapText="1"/>
    </xf>
    <xf borderId="5" fillId="2" fontId="13" numFmtId="167" xfId="0" applyAlignment="1" applyBorder="1" applyFont="1" applyNumberFormat="1">
      <alignment horizontal="center" shrinkToFit="0" vertical="center" wrapText="1"/>
    </xf>
    <xf borderId="1" fillId="0" fontId="10" numFmtId="167" xfId="0" applyAlignment="1" applyBorder="1" applyFont="1" applyNumberFormat="1">
      <alignment horizontal="center" shrinkToFit="0" vertical="center" wrapText="1"/>
    </xf>
    <xf borderId="5" fillId="0" fontId="10" numFmtId="167" xfId="0" applyAlignment="1" applyBorder="1" applyFont="1" applyNumberFormat="1">
      <alignment vertical="center"/>
    </xf>
    <xf borderId="1" fillId="0" fontId="21" numFmtId="0" xfId="0" applyAlignment="1" applyBorder="1" applyFont="1">
      <alignment vertical="center"/>
    </xf>
    <xf borderId="5" fillId="0" fontId="13" numFmtId="167" xfId="0" applyAlignment="1" applyBorder="1" applyFont="1" applyNumberFormat="1">
      <alignment vertical="center"/>
    </xf>
    <xf borderId="1" fillId="0" fontId="13" numFmtId="167" xfId="0" applyAlignment="1" applyBorder="1" applyFont="1" applyNumberFormat="1">
      <alignment vertical="center"/>
    </xf>
    <xf borderId="1" fillId="0" fontId="13" numFmtId="0" xfId="0" applyAlignment="1" applyBorder="1" applyFont="1">
      <alignment vertical="center"/>
    </xf>
    <xf borderId="1" fillId="0" fontId="22" numFmtId="0" xfId="0" applyAlignment="1" applyBorder="1" applyFont="1">
      <alignment vertical="center"/>
    </xf>
    <xf borderId="1" fillId="0" fontId="10" numFmtId="14" xfId="0" applyAlignment="1" applyBorder="1" applyFont="1" applyNumberFormat="1">
      <alignment vertical="center"/>
    </xf>
    <xf borderId="5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vertical="center"/>
    </xf>
    <xf borderId="10" fillId="0" fontId="10" numFmtId="0" xfId="0" applyAlignment="1" applyBorder="1" applyFont="1">
      <alignment vertical="center"/>
    </xf>
    <xf borderId="1" fillId="3" fontId="13" numFmtId="0" xfId="0" applyAlignment="1" applyBorder="1" applyFill="1" applyFont="1">
      <alignment vertical="center"/>
    </xf>
    <xf borderId="5" fillId="3" fontId="13" numFmtId="0" xfId="0" applyAlignment="1" applyBorder="1" applyFont="1">
      <alignment vertical="center"/>
    </xf>
    <xf borderId="5" fillId="3" fontId="13" numFmtId="14" xfId="0" applyAlignment="1" applyBorder="1" applyFont="1" applyNumberFormat="1">
      <alignment vertical="center"/>
    </xf>
    <xf borderId="5" fillId="3" fontId="13" numFmtId="167" xfId="0" applyAlignment="1" applyBorder="1" applyFont="1" applyNumberFormat="1">
      <alignment vertical="center"/>
    </xf>
    <xf borderId="1" fillId="3" fontId="13" numFmtId="167" xfId="0" applyAlignment="1" applyBorder="1" applyFont="1" applyNumberFormat="1">
      <alignment vertical="center"/>
    </xf>
    <xf borderId="11" fillId="0" fontId="13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HP/Desktop/PERCY%20-%20SII/REGISTRO%20DE%20VENTAS%202024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HP/Desktop/PERCY%20-%20SII/REGISTRO%20DE%20COMPRAS%202024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EB"/>
      <sheetName val="MAR"/>
      <sheetName val="ABR"/>
      <sheetName val="MAY"/>
      <sheetName val="JUN"/>
      <sheetName val="JUL"/>
      <sheetName val="AGO"/>
      <sheetName val="SEP"/>
      <sheetName val="OCT"/>
      <sheetName val="NOV"/>
      <sheetName val="DIC"/>
      <sheetName val="RESUMEN AN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EB"/>
      <sheetName val="MAR"/>
      <sheetName val="ABR"/>
      <sheetName val="MAY"/>
      <sheetName val="JUN"/>
      <sheetName val="JUL"/>
      <sheetName val="AGO"/>
      <sheetName val="SEP"/>
      <sheetName val="OCT"/>
      <sheetName val="NOV"/>
      <sheetName val="DIC"/>
      <sheetName val="Hoja3"/>
      <sheetName val="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loa.sii.cl/cgi_IMT/TMBCOC_InformeMensualBheRec.cgi?cbanoinformemensual=2022&amp;cbmesinformemensual=03&amp;dv_arrastre=7&amp;pagina_solicitada=0&amp;rut_arrastre=77333119" TargetMode="External"/><Relationship Id="rId2" Type="http://schemas.openxmlformats.org/officeDocument/2006/relationships/hyperlink" Target="https://loa.sii.cl/cgi_IMT/TMBCOC_InformeMensualBheRec.cgi?cbanoinformemensual=2022&amp;cbmesinformemensual=04&amp;dv_arrastre=7&amp;pagina_solicitada=0&amp;rut_arrastre=77333119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11.43"/>
    <col customWidth="1" min="3" max="3" width="23.86"/>
    <col customWidth="1" min="4" max="4" width="35.0"/>
    <col customWidth="1" min="5" max="5" width="26.71"/>
    <col customWidth="1" min="6" max="9" width="11.43"/>
    <col customWidth="1" min="10" max="11" width="10.71"/>
  </cols>
  <sheetData>
    <row r="1" ht="16.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1"/>
    </row>
    <row r="2" ht="16.5" customHeight="1">
      <c r="A2" s="3"/>
      <c r="B2" s="4" t="s">
        <v>0</v>
      </c>
      <c r="C2" s="5"/>
      <c r="D2" s="5"/>
      <c r="E2" s="6"/>
      <c r="F2" s="3"/>
      <c r="G2" s="3"/>
      <c r="H2" s="3"/>
      <c r="I2" s="3"/>
      <c r="J2" s="3"/>
      <c r="K2" s="3"/>
    </row>
    <row r="3" ht="16.5" customHeight="1">
      <c r="A3" s="7"/>
      <c r="B3" s="8"/>
      <c r="C3" s="5"/>
      <c r="D3" s="5"/>
      <c r="E3" s="6"/>
      <c r="F3" s="7"/>
      <c r="G3" s="7"/>
      <c r="H3" s="7"/>
      <c r="I3" s="7"/>
      <c r="J3" s="7"/>
      <c r="K3" s="7"/>
    </row>
    <row r="4" ht="16.5" customHeight="1">
      <c r="A4" s="3"/>
      <c r="B4" s="3"/>
      <c r="C4" s="3"/>
      <c r="D4" s="3"/>
      <c r="E4" s="9"/>
      <c r="F4" s="3"/>
      <c r="G4" s="3"/>
      <c r="H4" s="3"/>
      <c r="I4" s="3"/>
      <c r="J4" s="3"/>
      <c r="K4" s="3"/>
    </row>
    <row r="5" ht="16.5" customHeight="1">
      <c r="A5" s="3"/>
      <c r="B5" s="10" t="s">
        <v>1</v>
      </c>
      <c r="C5" s="10" t="s">
        <v>2</v>
      </c>
      <c r="D5" s="10"/>
      <c r="E5" s="11" t="s">
        <v>3</v>
      </c>
      <c r="F5" s="3"/>
      <c r="G5" s="3"/>
      <c r="H5" s="3"/>
      <c r="I5" s="3"/>
      <c r="J5" s="3"/>
      <c r="K5" s="3"/>
    </row>
    <row r="6" ht="16.5" customHeight="1">
      <c r="A6" s="1"/>
      <c r="B6" s="12">
        <v>11111.0</v>
      </c>
      <c r="C6" s="12" t="s">
        <v>4</v>
      </c>
      <c r="D6" s="12" t="s">
        <v>5</v>
      </c>
      <c r="E6" s="13" t="s">
        <v>6</v>
      </c>
      <c r="F6" s="1"/>
      <c r="G6" s="1"/>
      <c r="H6" s="1">
        <v>1.0</v>
      </c>
      <c r="I6" s="1" t="s">
        <v>7</v>
      </c>
      <c r="J6" s="1"/>
      <c r="K6" s="1"/>
    </row>
    <row r="7" ht="16.5" customHeight="1">
      <c r="A7" s="1"/>
      <c r="B7" s="12">
        <v>11112.0</v>
      </c>
      <c r="C7" s="12" t="s">
        <v>4</v>
      </c>
      <c r="D7" s="12" t="s">
        <v>5</v>
      </c>
      <c r="E7" s="13" t="s">
        <v>8</v>
      </c>
      <c r="F7" s="1"/>
      <c r="G7" s="1"/>
      <c r="H7" s="1">
        <v>11.0</v>
      </c>
      <c r="I7" s="1" t="s">
        <v>9</v>
      </c>
      <c r="J7" s="1"/>
      <c r="K7" s="1"/>
    </row>
    <row r="8" ht="16.5" customHeight="1">
      <c r="A8" s="1"/>
      <c r="B8" s="12">
        <v>12111.0</v>
      </c>
      <c r="C8" s="12" t="s">
        <v>4</v>
      </c>
      <c r="D8" s="12" t="s">
        <v>10</v>
      </c>
      <c r="E8" s="13" t="s">
        <v>11</v>
      </c>
      <c r="F8" s="1"/>
      <c r="G8" s="1"/>
      <c r="H8" s="1">
        <v>111.0</v>
      </c>
      <c r="I8" s="1" t="s">
        <v>12</v>
      </c>
      <c r="J8" s="1"/>
      <c r="K8" s="1"/>
    </row>
    <row r="9" ht="16.5" customHeight="1">
      <c r="A9" s="1"/>
      <c r="B9" s="12">
        <v>12121.0</v>
      </c>
      <c r="C9" s="12" t="s">
        <v>4</v>
      </c>
      <c r="D9" s="12" t="s">
        <v>10</v>
      </c>
      <c r="E9" s="13" t="s">
        <v>13</v>
      </c>
      <c r="F9" s="1"/>
      <c r="G9" s="1"/>
      <c r="H9" s="1">
        <v>1111.0</v>
      </c>
      <c r="I9" s="1" t="s">
        <v>14</v>
      </c>
      <c r="J9" s="1"/>
      <c r="K9" s="1"/>
    </row>
    <row r="10" ht="16.5" customHeight="1">
      <c r="A10" s="1"/>
      <c r="B10" s="12">
        <v>12122.0</v>
      </c>
      <c r="C10" s="12" t="s">
        <v>4</v>
      </c>
      <c r="D10" s="12" t="s">
        <v>10</v>
      </c>
      <c r="E10" s="13" t="s">
        <v>15</v>
      </c>
      <c r="F10" s="1"/>
      <c r="G10" s="1"/>
      <c r="H10" s="1">
        <v>11111.0</v>
      </c>
      <c r="I10" s="1" t="s">
        <v>16</v>
      </c>
      <c r="J10" s="1"/>
      <c r="K10" s="1"/>
    </row>
    <row r="11" ht="16.5" customHeight="1">
      <c r="A11" s="1"/>
      <c r="B11" s="12">
        <v>13111.0</v>
      </c>
      <c r="C11" s="12" t="s">
        <v>4</v>
      </c>
      <c r="D11" s="12" t="s">
        <v>17</v>
      </c>
      <c r="E11" s="13" t="s">
        <v>18</v>
      </c>
      <c r="F11" s="1"/>
      <c r="G11" s="1"/>
      <c r="H11" s="1"/>
      <c r="I11" s="1"/>
      <c r="J11" s="1"/>
      <c r="K11" s="1"/>
    </row>
    <row r="12" ht="16.5" customHeight="1">
      <c r="A12" s="1"/>
      <c r="B12" s="12">
        <v>13121.0</v>
      </c>
      <c r="C12" s="12" t="s">
        <v>4</v>
      </c>
      <c r="D12" s="12" t="s">
        <v>17</v>
      </c>
      <c r="E12" s="13" t="s">
        <v>19</v>
      </c>
      <c r="F12" s="1"/>
      <c r="G12" s="1"/>
      <c r="H12" s="1"/>
      <c r="I12" s="1"/>
      <c r="J12" s="1"/>
      <c r="K12" s="1"/>
    </row>
    <row r="13" ht="16.5" customHeight="1">
      <c r="A13" s="1"/>
      <c r="B13" s="12">
        <v>13131.0</v>
      </c>
      <c r="C13" s="12" t="s">
        <v>4</v>
      </c>
      <c r="D13" s="12" t="s">
        <v>17</v>
      </c>
      <c r="E13" s="13" t="s">
        <v>20</v>
      </c>
      <c r="F13" s="1"/>
      <c r="G13" s="1"/>
      <c r="H13" s="1"/>
      <c r="I13" s="1"/>
      <c r="J13" s="1"/>
      <c r="K13" s="1"/>
    </row>
    <row r="14" ht="16.5" customHeight="1">
      <c r="A14" s="1"/>
      <c r="B14" s="12">
        <v>14111.0</v>
      </c>
      <c r="C14" s="12" t="s">
        <v>4</v>
      </c>
      <c r="D14" s="12" t="s">
        <v>21</v>
      </c>
      <c r="E14" s="13" t="s">
        <v>22</v>
      </c>
      <c r="F14" s="1"/>
      <c r="G14" s="1"/>
      <c r="H14" s="1"/>
      <c r="I14" s="1"/>
      <c r="J14" s="1"/>
      <c r="K14" s="1"/>
    </row>
    <row r="15" ht="16.5" customHeight="1">
      <c r="A15" s="1"/>
      <c r="B15" s="12">
        <v>14121.0</v>
      </c>
      <c r="C15" s="12" t="s">
        <v>4</v>
      </c>
      <c r="D15" s="12" t="s">
        <v>21</v>
      </c>
      <c r="E15" s="13" t="s">
        <v>23</v>
      </c>
      <c r="F15" s="1"/>
      <c r="G15" s="1"/>
      <c r="H15" s="1"/>
      <c r="I15" s="1"/>
      <c r="J15" s="1"/>
      <c r="K15" s="1"/>
    </row>
    <row r="16" ht="16.5" customHeight="1">
      <c r="A16" s="1"/>
      <c r="B16" s="12">
        <v>21111.0</v>
      </c>
      <c r="C16" s="12" t="s">
        <v>24</v>
      </c>
      <c r="D16" s="12" t="s">
        <v>25</v>
      </c>
      <c r="E16" s="13" t="s">
        <v>26</v>
      </c>
      <c r="F16" s="1"/>
      <c r="G16" s="1"/>
      <c r="H16" s="1"/>
      <c r="I16" s="1"/>
      <c r="J16" s="1"/>
      <c r="K16" s="1"/>
    </row>
    <row r="17" ht="16.5" customHeight="1">
      <c r="A17" s="1"/>
      <c r="B17" s="12">
        <v>21112.0</v>
      </c>
      <c r="C17" s="12" t="s">
        <v>24</v>
      </c>
      <c r="D17" s="12" t="s">
        <v>25</v>
      </c>
      <c r="E17" s="13" t="s">
        <v>27</v>
      </c>
      <c r="F17" s="1"/>
      <c r="G17" s="1"/>
      <c r="H17" s="1"/>
      <c r="I17" s="1"/>
      <c r="J17" s="1"/>
      <c r="K17" s="1"/>
    </row>
    <row r="18" ht="16.5" customHeight="1">
      <c r="A18" s="1"/>
      <c r="B18" s="12">
        <v>21121.0</v>
      </c>
      <c r="C18" s="12" t="s">
        <v>24</v>
      </c>
      <c r="D18" s="12" t="s">
        <v>25</v>
      </c>
      <c r="E18" s="13" t="s">
        <v>28</v>
      </c>
      <c r="F18" s="1"/>
      <c r="G18" s="1"/>
      <c r="H18" s="1"/>
      <c r="I18" s="1"/>
      <c r="J18" s="1"/>
      <c r="K18" s="1"/>
    </row>
    <row r="19" ht="16.5" customHeight="1">
      <c r="A19" s="1"/>
      <c r="B19" s="12">
        <v>21131.0</v>
      </c>
      <c r="C19" s="12" t="s">
        <v>24</v>
      </c>
      <c r="D19" s="12" t="s">
        <v>25</v>
      </c>
      <c r="E19" s="13" t="s">
        <v>29</v>
      </c>
      <c r="F19" s="1"/>
      <c r="G19" s="1"/>
      <c r="H19" s="1"/>
      <c r="I19" s="1"/>
      <c r="J19" s="1"/>
      <c r="K19" s="1"/>
    </row>
    <row r="20" ht="16.5" customHeight="1">
      <c r="A20" s="1"/>
      <c r="B20" s="12">
        <v>21132.0</v>
      </c>
      <c r="C20" s="12" t="s">
        <v>24</v>
      </c>
      <c r="D20" s="12" t="s">
        <v>25</v>
      </c>
      <c r="E20" s="13" t="s">
        <v>30</v>
      </c>
      <c r="F20" s="1"/>
      <c r="G20" s="1"/>
      <c r="H20" s="1"/>
      <c r="I20" s="1"/>
      <c r="J20" s="1"/>
      <c r="K20" s="1"/>
    </row>
    <row r="21" ht="16.5" customHeight="1">
      <c r="A21" s="1"/>
      <c r="B21" s="12">
        <v>21133.0</v>
      </c>
      <c r="C21" s="12" t="s">
        <v>24</v>
      </c>
      <c r="D21" s="12" t="s">
        <v>25</v>
      </c>
      <c r="E21" s="13" t="s">
        <v>31</v>
      </c>
      <c r="F21" s="1"/>
      <c r="G21" s="1"/>
      <c r="H21" s="1"/>
      <c r="I21" s="1"/>
      <c r="J21" s="1"/>
      <c r="K21" s="1"/>
    </row>
    <row r="22" ht="16.5" customHeight="1">
      <c r="A22" s="1"/>
      <c r="B22" s="12">
        <v>21211.0</v>
      </c>
      <c r="C22" s="12" t="s">
        <v>24</v>
      </c>
      <c r="D22" s="12" t="s">
        <v>25</v>
      </c>
      <c r="E22" s="13" t="s">
        <v>32</v>
      </c>
      <c r="F22" s="1"/>
      <c r="G22" s="1"/>
      <c r="H22" s="1"/>
      <c r="I22" s="1"/>
      <c r="J22" s="1"/>
      <c r="K22" s="1"/>
    </row>
    <row r="23" ht="16.5" customHeight="1">
      <c r="A23" s="1"/>
      <c r="B23" s="12">
        <v>22111.0</v>
      </c>
      <c r="C23" s="12" t="s">
        <v>24</v>
      </c>
      <c r="D23" s="12" t="s">
        <v>33</v>
      </c>
      <c r="E23" s="13" t="s">
        <v>34</v>
      </c>
      <c r="F23" s="1"/>
      <c r="G23" s="1"/>
      <c r="H23" s="1"/>
      <c r="I23" s="1"/>
      <c r="J23" s="1"/>
      <c r="K23" s="1"/>
    </row>
    <row r="24" ht="16.5" customHeight="1">
      <c r="A24" s="1"/>
      <c r="B24" s="12">
        <v>22112.0</v>
      </c>
      <c r="C24" s="12" t="s">
        <v>24</v>
      </c>
      <c r="D24" s="12" t="s">
        <v>33</v>
      </c>
      <c r="E24" s="13" t="s">
        <v>35</v>
      </c>
      <c r="F24" s="1"/>
      <c r="G24" s="1"/>
      <c r="H24" s="1"/>
      <c r="I24" s="1"/>
      <c r="J24" s="1"/>
      <c r="K24" s="1"/>
    </row>
    <row r="25" ht="16.5" customHeight="1">
      <c r="A25" s="1"/>
      <c r="B25" s="12">
        <v>22113.0</v>
      </c>
      <c r="C25" s="12" t="s">
        <v>24</v>
      </c>
      <c r="D25" s="12" t="s">
        <v>33</v>
      </c>
      <c r="E25" s="13" t="s">
        <v>36</v>
      </c>
      <c r="F25" s="1"/>
      <c r="G25" s="1"/>
      <c r="H25" s="1"/>
      <c r="I25" s="1"/>
      <c r="J25" s="1"/>
      <c r="K25" s="1"/>
    </row>
    <row r="26" ht="16.5" customHeight="1">
      <c r="A26" s="1"/>
      <c r="B26" s="12">
        <v>31111.0</v>
      </c>
      <c r="C26" s="12" t="s">
        <v>37</v>
      </c>
      <c r="D26" s="12" t="s">
        <v>38</v>
      </c>
      <c r="E26" s="13" t="s">
        <v>39</v>
      </c>
      <c r="F26" s="1"/>
      <c r="G26" s="1"/>
      <c r="H26" s="1"/>
      <c r="I26" s="1"/>
      <c r="J26" s="1"/>
      <c r="K26" s="1"/>
    </row>
    <row r="27" ht="16.5" customHeight="1">
      <c r="A27" s="1"/>
      <c r="B27" s="12">
        <v>31112.0</v>
      </c>
      <c r="C27" s="12" t="s">
        <v>37</v>
      </c>
      <c r="D27" s="12" t="s">
        <v>38</v>
      </c>
      <c r="E27" s="13" t="s">
        <v>40</v>
      </c>
      <c r="F27" s="1"/>
      <c r="G27" s="1"/>
      <c r="H27" s="1"/>
      <c r="I27" s="1"/>
      <c r="J27" s="1"/>
      <c r="K27" s="1"/>
    </row>
    <row r="28" ht="16.5" customHeight="1">
      <c r="A28" s="1"/>
      <c r="B28" s="12">
        <v>31113.0</v>
      </c>
      <c r="C28" s="12" t="s">
        <v>37</v>
      </c>
      <c r="D28" s="12" t="s">
        <v>38</v>
      </c>
      <c r="E28" s="13" t="s">
        <v>41</v>
      </c>
      <c r="F28" s="1"/>
      <c r="G28" s="1"/>
      <c r="H28" s="1"/>
      <c r="I28" s="1"/>
      <c r="J28" s="1"/>
      <c r="K28" s="1"/>
    </row>
    <row r="29" ht="16.5" customHeight="1">
      <c r="A29" s="1"/>
      <c r="B29" s="12">
        <v>31211.0</v>
      </c>
      <c r="C29" s="12" t="s">
        <v>37</v>
      </c>
      <c r="D29" s="12" t="s">
        <v>42</v>
      </c>
      <c r="E29" s="13" t="s">
        <v>43</v>
      </c>
      <c r="F29" s="1"/>
      <c r="G29" s="1"/>
      <c r="H29" s="1"/>
      <c r="I29" s="1"/>
      <c r="J29" s="1"/>
      <c r="K29" s="1"/>
    </row>
    <row r="30" ht="16.5" customHeight="1">
      <c r="A30" s="1"/>
      <c r="B30" s="12">
        <v>31212.0</v>
      </c>
      <c r="C30" s="12" t="s">
        <v>37</v>
      </c>
      <c r="D30" s="12" t="s">
        <v>42</v>
      </c>
      <c r="E30" s="13" t="s">
        <v>44</v>
      </c>
      <c r="F30" s="1"/>
      <c r="G30" s="1"/>
      <c r="H30" s="1"/>
      <c r="I30" s="1"/>
      <c r="J30" s="1"/>
      <c r="K30" s="1"/>
    </row>
    <row r="31" ht="16.5" customHeight="1">
      <c r="A31" s="1"/>
      <c r="B31" s="12">
        <v>31213.0</v>
      </c>
      <c r="C31" s="12" t="s">
        <v>37</v>
      </c>
      <c r="D31" s="12" t="s">
        <v>42</v>
      </c>
      <c r="E31" s="13" t="s">
        <v>45</v>
      </c>
      <c r="F31" s="1"/>
      <c r="G31" s="1"/>
      <c r="H31" s="1"/>
      <c r="I31" s="1"/>
      <c r="J31" s="1"/>
      <c r="K31" s="1"/>
    </row>
    <row r="32" ht="16.5" customHeight="1">
      <c r="A32" s="1"/>
      <c r="B32" s="12">
        <v>31214.0</v>
      </c>
      <c r="C32" s="12" t="s">
        <v>37</v>
      </c>
      <c r="D32" s="12" t="s">
        <v>42</v>
      </c>
      <c r="E32" s="13" t="s">
        <v>46</v>
      </c>
      <c r="F32" s="1"/>
      <c r="G32" s="1"/>
      <c r="H32" s="1"/>
      <c r="I32" s="1"/>
      <c r="J32" s="1"/>
      <c r="K32" s="1"/>
    </row>
    <row r="33" ht="16.5" customHeight="1">
      <c r="A33" s="1"/>
      <c r="B33" s="12">
        <v>31215.0</v>
      </c>
      <c r="C33" s="12" t="s">
        <v>37</v>
      </c>
      <c r="D33" s="12" t="s">
        <v>42</v>
      </c>
      <c r="E33" s="13" t="s">
        <v>47</v>
      </c>
      <c r="F33" s="1"/>
      <c r="G33" s="1"/>
      <c r="H33" s="1"/>
      <c r="I33" s="1"/>
      <c r="J33" s="1"/>
      <c r="K33" s="1"/>
    </row>
    <row r="34" ht="16.5" customHeight="1">
      <c r="A34" s="1"/>
      <c r="B34" s="12">
        <v>31216.0</v>
      </c>
      <c r="C34" s="12" t="s">
        <v>37</v>
      </c>
      <c r="D34" s="12" t="s">
        <v>42</v>
      </c>
      <c r="E34" s="13" t="s">
        <v>48</v>
      </c>
      <c r="F34" s="1"/>
      <c r="G34" s="1"/>
      <c r="H34" s="1"/>
      <c r="I34" s="1"/>
      <c r="J34" s="1"/>
      <c r="K34" s="1"/>
    </row>
    <row r="35" ht="16.5" customHeight="1">
      <c r="A35" s="1"/>
      <c r="B35" s="12">
        <v>31217.0</v>
      </c>
      <c r="C35" s="12" t="s">
        <v>37</v>
      </c>
      <c r="D35" s="12" t="s">
        <v>42</v>
      </c>
      <c r="E35" s="13" t="s">
        <v>49</v>
      </c>
      <c r="F35" s="1"/>
      <c r="G35" s="1"/>
      <c r="H35" s="1"/>
      <c r="I35" s="1"/>
      <c r="J35" s="1"/>
      <c r="K35" s="1"/>
    </row>
    <row r="36" ht="16.5" customHeight="1">
      <c r="A36" s="1"/>
      <c r="B36" s="12">
        <v>31218.0</v>
      </c>
      <c r="C36" s="12" t="s">
        <v>37</v>
      </c>
      <c r="D36" s="12" t="s">
        <v>42</v>
      </c>
      <c r="E36" s="13" t="s">
        <v>50</v>
      </c>
      <c r="F36" s="1"/>
      <c r="G36" s="1"/>
      <c r="H36" s="1"/>
      <c r="I36" s="1"/>
      <c r="J36" s="1"/>
      <c r="K36" s="1"/>
    </row>
    <row r="37" ht="16.5" customHeight="1">
      <c r="A37" s="1"/>
      <c r="B37" s="12">
        <v>31219.0</v>
      </c>
      <c r="C37" s="12" t="s">
        <v>37</v>
      </c>
      <c r="D37" s="12" t="s">
        <v>42</v>
      </c>
      <c r="E37" s="13" t="s">
        <v>51</v>
      </c>
      <c r="F37" s="1"/>
      <c r="G37" s="1"/>
      <c r="H37" s="1"/>
      <c r="I37" s="1"/>
      <c r="J37" s="1"/>
      <c r="K37" s="1"/>
    </row>
    <row r="38" ht="16.5" customHeight="1">
      <c r="A38" s="1"/>
      <c r="B38" s="12">
        <v>31220.0</v>
      </c>
      <c r="C38" s="12" t="s">
        <v>37</v>
      </c>
      <c r="D38" s="12" t="s">
        <v>42</v>
      </c>
      <c r="E38" s="13" t="s">
        <v>52</v>
      </c>
      <c r="F38" s="1"/>
      <c r="G38" s="1"/>
      <c r="H38" s="1"/>
      <c r="I38" s="1"/>
      <c r="J38" s="1"/>
      <c r="K38" s="1"/>
    </row>
    <row r="39" ht="16.5" customHeight="1">
      <c r="A39" s="1"/>
      <c r="B39" s="12">
        <v>31311.0</v>
      </c>
      <c r="C39" s="12" t="s">
        <v>37</v>
      </c>
      <c r="D39" s="12" t="s">
        <v>53</v>
      </c>
      <c r="E39" s="13" t="s">
        <v>54</v>
      </c>
      <c r="F39" s="1"/>
      <c r="G39" s="1"/>
      <c r="H39" s="1"/>
      <c r="I39" s="1"/>
      <c r="J39" s="1"/>
      <c r="K39" s="1"/>
    </row>
    <row r="40" ht="16.5" customHeight="1">
      <c r="A40" s="1"/>
      <c r="B40" s="12">
        <v>31312.0</v>
      </c>
      <c r="C40" s="12" t="s">
        <v>37</v>
      </c>
      <c r="D40" s="12" t="s">
        <v>53</v>
      </c>
      <c r="E40" s="13" t="s">
        <v>55</v>
      </c>
      <c r="F40" s="1"/>
      <c r="G40" s="1"/>
      <c r="H40" s="1"/>
      <c r="I40" s="1"/>
      <c r="J40" s="1"/>
      <c r="K40" s="1"/>
    </row>
    <row r="41" ht="16.5" customHeight="1">
      <c r="A41" s="1"/>
      <c r="B41" s="12">
        <v>31313.0</v>
      </c>
      <c r="C41" s="12" t="s">
        <v>37</v>
      </c>
      <c r="D41" s="12" t="s">
        <v>53</v>
      </c>
      <c r="E41" s="13" t="s">
        <v>56</v>
      </c>
      <c r="F41" s="1"/>
      <c r="G41" s="1"/>
      <c r="H41" s="1"/>
      <c r="I41" s="1"/>
      <c r="J41" s="1"/>
      <c r="K41" s="1"/>
    </row>
    <row r="42" ht="16.5" customHeight="1">
      <c r="A42" s="1"/>
      <c r="B42" s="12">
        <v>31411.0</v>
      </c>
      <c r="C42" s="12" t="s">
        <v>37</v>
      </c>
      <c r="D42" s="12" t="s">
        <v>53</v>
      </c>
      <c r="E42" s="13" t="s">
        <v>57</v>
      </c>
      <c r="F42" s="1"/>
      <c r="G42" s="1"/>
      <c r="H42" s="1"/>
      <c r="I42" s="1"/>
      <c r="J42" s="1"/>
      <c r="K42" s="1"/>
    </row>
    <row r="43" ht="16.5" customHeight="1">
      <c r="A43" s="1"/>
      <c r="B43" s="12">
        <v>41111.0</v>
      </c>
      <c r="C43" s="12" t="s">
        <v>37</v>
      </c>
      <c r="D43" s="12" t="s">
        <v>58</v>
      </c>
      <c r="E43" s="13" t="s">
        <v>59</v>
      </c>
      <c r="F43" s="1"/>
      <c r="G43" s="1"/>
      <c r="H43" s="1"/>
      <c r="I43" s="1"/>
      <c r="J43" s="1"/>
      <c r="K43" s="1"/>
    </row>
    <row r="44" ht="16.5" customHeight="1">
      <c r="A44" s="1"/>
      <c r="B44" s="12">
        <v>41112.0</v>
      </c>
      <c r="C44" s="12" t="s">
        <v>37</v>
      </c>
      <c r="D44" s="12" t="s">
        <v>58</v>
      </c>
      <c r="E44" s="13" t="s">
        <v>60</v>
      </c>
      <c r="F44" s="1"/>
      <c r="G44" s="1"/>
      <c r="H44" s="1"/>
      <c r="I44" s="1"/>
      <c r="J44" s="1"/>
      <c r="K44" s="1"/>
    </row>
    <row r="45" ht="16.5" customHeight="1">
      <c r="A45" s="1"/>
      <c r="B45" s="12">
        <v>41113.0</v>
      </c>
      <c r="C45" s="12" t="s">
        <v>37</v>
      </c>
      <c r="D45" s="12" t="s">
        <v>58</v>
      </c>
      <c r="E45" s="13" t="s">
        <v>61</v>
      </c>
      <c r="F45" s="1"/>
      <c r="G45" s="1"/>
      <c r="H45" s="1"/>
      <c r="I45" s="1"/>
      <c r="J45" s="1"/>
      <c r="K45" s="1"/>
    </row>
    <row r="46" ht="16.5" customHeight="1">
      <c r="A46" s="1"/>
      <c r="B46" s="12">
        <v>41211.0</v>
      </c>
      <c r="C46" s="12" t="s">
        <v>37</v>
      </c>
      <c r="D46" s="12" t="s">
        <v>62</v>
      </c>
      <c r="E46" s="13" t="s">
        <v>63</v>
      </c>
      <c r="F46" s="1"/>
      <c r="G46" s="1"/>
      <c r="H46" s="1"/>
      <c r="I46" s="1"/>
      <c r="J46" s="1"/>
      <c r="K46" s="1"/>
    </row>
    <row r="47" ht="16.5" customHeight="1">
      <c r="A47" s="1"/>
      <c r="B47" s="12">
        <v>41311.0</v>
      </c>
      <c r="C47" s="12" t="s">
        <v>37</v>
      </c>
      <c r="D47" s="12" t="s">
        <v>62</v>
      </c>
      <c r="E47" s="13" t="s">
        <v>64</v>
      </c>
      <c r="F47" s="1"/>
      <c r="G47" s="1"/>
      <c r="H47" s="1"/>
      <c r="I47" s="1"/>
      <c r="J47" s="1"/>
      <c r="K47" s="1"/>
    </row>
    <row r="48" ht="16.5" customHeight="1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</row>
    <row r="49" ht="16.5" customHeight="1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</row>
    <row r="50" ht="16.5" customHeight="1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</row>
    <row r="51" ht="16.5" customHeight="1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</row>
    <row r="52" ht="16.5" customHeight="1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</row>
    <row r="53" ht="16.5" customHeight="1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</row>
    <row r="54" ht="16.5" customHeight="1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</row>
    <row r="55" ht="16.5" customHeight="1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</row>
    <row r="56" ht="16.5" customHeight="1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</row>
    <row r="57" ht="16.5" customHeight="1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</row>
    <row r="58" ht="16.5" customHeight="1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</row>
    <row r="59" ht="16.5" customHeight="1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</row>
    <row r="60" ht="16.5" customHeight="1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</row>
    <row r="61" ht="16.5" customHeight="1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</row>
    <row r="62" ht="16.5" customHeight="1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</row>
    <row r="63" ht="16.5" customHeight="1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</row>
    <row r="64" ht="16.5" customHeight="1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</row>
    <row r="65" ht="16.5" customHeight="1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</row>
    <row r="66" ht="16.5" customHeight="1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</row>
    <row r="67" ht="16.5" customHeight="1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</row>
    <row r="68" ht="16.5" customHeight="1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</row>
    <row r="69" ht="16.5" customHeight="1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</row>
    <row r="70" ht="16.5" customHeight="1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</row>
    <row r="71" ht="16.5" customHeight="1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</row>
    <row r="72" ht="16.5" customHeight="1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</row>
    <row r="73" ht="16.5" customHeight="1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</row>
    <row r="74" ht="16.5" customHeight="1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</row>
    <row r="75" ht="16.5" customHeight="1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</row>
    <row r="76" ht="16.5" customHeight="1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</row>
    <row r="77" ht="16.5" customHeight="1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</row>
    <row r="78" ht="16.5" customHeight="1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</row>
    <row r="79" ht="16.5" customHeight="1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</row>
    <row r="80" ht="16.5" customHeight="1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</row>
    <row r="81" ht="16.5" customHeight="1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</row>
    <row r="82" ht="16.5" customHeight="1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</row>
    <row r="83" ht="16.5" customHeight="1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</row>
    <row r="84" ht="16.5" customHeight="1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</row>
    <row r="85" ht="16.5" customHeight="1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</row>
    <row r="86" ht="16.5" customHeight="1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</row>
    <row r="87" ht="16.5" customHeight="1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</row>
    <row r="88" ht="16.5" customHeight="1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</row>
    <row r="89" ht="16.5" customHeight="1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</row>
    <row r="90" ht="16.5" customHeight="1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</row>
    <row r="91" ht="16.5" customHeight="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</row>
    <row r="92" ht="16.5" customHeight="1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</row>
    <row r="93" ht="16.5" customHeight="1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</row>
    <row r="94" ht="16.5" customHeight="1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</row>
    <row r="95" ht="16.5" customHeight="1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</row>
    <row r="96" ht="16.5" customHeight="1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</row>
    <row r="97" ht="16.5" customHeight="1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</row>
    <row r="98" ht="16.5" customHeight="1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</row>
    <row r="99" ht="16.5" customHeight="1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</row>
    <row r="100" ht="16.5" customHeight="1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</row>
  </sheetData>
  <mergeCells count="2">
    <mergeCell ref="B2:E2"/>
    <mergeCell ref="B3:E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1.43"/>
    <col customWidth="1" min="2" max="3" width="6.57"/>
    <col customWidth="1" min="4" max="4" width="7.71"/>
    <col customWidth="1" min="5" max="5" width="32.71"/>
    <col customWidth="1" min="6" max="6" width="56.57"/>
    <col customWidth="1" min="7" max="7" width="12.86"/>
    <col customWidth="1" min="8" max="9" width="15.0"/>
    <col customWidth="1" min="10" max="10" width="11.43"/>
    <col customWidth="1" min="11" max="11" width="4.14"/>
  </cols>
  <sheetData>
    <row r="1" ht="12.75" customHeight="1">
      <c r="A1" s="14"/>
      <c r="B1" s="15"/>
      <c r="C1" s="15"/>
      <c r="D1" s="15"/>
      <c r="E1" s="14"/>
      <c r="F1" s="14"/>
      <c r="G1" s="14"/>
      <c r="H1" s="16"/>
      <c r="I1" s="16"/>
      <c r="J1" s="16"/>
      <c r="K1" s="17"/>
    </row>
    <row r="2" ht="30.75" customHeight="1">
      <c r="A2" s="18" t="s">
        <v>65</v>
      </c>
      <c r="B2" s="5"/>
      <c r="C2" s="5"/>
      <c r="D2" s="5"/>
      <c r="E2" s="5"/>
      <c r="F2" s="5"/>
      <c r="G2" s="5"/>
      <c r="H2" s="5"/>
      <c r="I2" s="6"/>
      <c r="J2" s="16"/>
      <c r="K2" s="17" t="s">
        <v>66</v>
      </c>
    </row>
    <row r="3" ht="30.75" customHeight="1">
      <c r="A3" s="19" t="s">
        <v>67</v>
      </c>
      <c r="B3" s="20"/>
      <c r="C3" s="20"/>
      <c r="D3" s="20"/>
      <c r="E3" s="21"/>
      <c r="F3" s="22"/>
      <c r="G3" s="23" t="s">
        <v>68</v>
      </c>
      <c r="H3" s="24" t="str">
        <f t="shared" ref="H3:I3" si="1">SUM(H5:H505)</f>
        <v>#ERROR!</v>
      </c>
      <c r="I3" s="24" t="str">
        <f t="shared" si="1"/>
        <v>#ERROR!</v>
      </c>
      <c r="J3" s="16" t="str">
        <f>+H3-I3</f>
        <v>#ERROR!</v>
      </c>
      <c r="K3" s="17" t="s">
        <v>69</v>
      </c>
    </row>
    <row r="4" ht="12.75" customHeight="1">
      <c r="A4" s="25" t="s">
        <v>70</v>
      </c>
      <c r="B4" s="25" t="s">
        <v>71</v>
      </c>
      <c r="C4" s="25" t="s">
        <v>72</v>
      </c>
      <c r="D4" s="25" t="s">
        <v>73</v>
      </c>
      <c r="E4" s="25" t="s">
        <v>16</v>
      </c>
      <c r="F4" s="25" t="s">
        <v>74</v>
      </c>
      <c r="G4" s="25" t="s">
        <v>75</v>
      </c>
      <c r="H4" s="26" t="s">
        <v>76</v>
      </c>
      <c r="I4" s="26" t="s">
        <v>77</v>
      </c>
      <c r="J4" s="16"/>
      <c r="K4" s="17" t="s">
        <v>78</v>
      </c>
    </row>
    <row r="5" ht="12.75" hidden="1" customHeight="1">
      <c r="A5" s="27">
        <v>45339.0</v>
      </c>
      <c r="B5" s="28" t="s">
        <v>66</v>
      </c>
      <c r="C5" s="28"/>
      <c r="D5" s="29" t="s">
        <v>79</v>
      </c>
      <c r="E5" s="30" t="s">
        <v>26</v>
      </c>
      <c r="F5" s="30" t="s">
        <v>80</v>
      </c>
      <c r="G5" s="30">
        <v>808.0</v>
      </c>
      <c r="H5" s="31">
        <v>13800.0</v>
      </c>
      <c r="I5" s="31"/>
      <c r="J5" s="16"/>
      <c r="K5" s="17"/>
    </row>
    <row r="6" ht="12.75" hidden="1" customHeight="1">
      <c r="A6" s="27">
        <v>45339.0</v>
      </c>
      <c r="B6" s="28" t="s">
        <v>66</v>
      </c>
      <c r="C6" s="28"/>
      <c r="D6" s="32">
        <v>11112.0</v>
      </c>
      <c r="E6" s="30" t="s">
        <v>8</v>
      </c>
      <c r="F6" s="30" t="s">
        <v>80</v>
      </c>
      <c r="G6" s="30">
        <v>808.0</v>
      </c>
      <c r="H6" s="31"/>
      <c r="I6" s="31">
        <v>13800.0</v>
      </c>
      <c r="J6" s="16"/>
      <c r="K6" s="17"/>
    </row>
    <row r="7" ht="12.75" hidden="1" customHeight="1">
      <c r="A7" s="27">
        <v>45339.0</v>
      </c>
      <c r="B7" s="28" t="s">
        <v>66</v>
      </c>
      <c r="C7" s="28"/>
      <c r="D7" s="29" t="s">
        <v>79</v>
      </c>
      <c r="E7" s="30" t="s">
        <v>26</v>
      </c>
      <c r="F7" s="30" t="s">
        <v>81</v>
      </c>
      <c r="G7" s="30">
        <v>37804.0</v>
      </c>
      <c r="H7" s="31">
        <v>191320.0</v>
      </c>
      <c r="I7" s="31"/>
      <c r="J7" s="16"/>
      <c r="K7" s="17"/>
    </row>
    <row r="8" ht="12.75" hidden="1" customHeight="1">
      <c r="A8" s="27">
        <v>45339.0</v>
      </c>
      <c r="B8" s="28" t="s">
        <v>66</v>
      </c>
      <c r="C8" s="28"/>
      <c r="D8" s="32">
        <v>11112.0</v>
      </c>
      <c r="E8" s="30" t="s">
        <v>8</v>
      </c>
      <c r="F8" s="30" t="s">
        <v>81</v>
      </c>
      <c r="G8" s="30">
        <v>37804.0</v>
      </c>
      <c r="H8" s="31"/>
      <c r="I8" s="31">
        <v>191320.0</v>
      </c>
      <c r="J8" s="16"/>
      <c r="K8" s="17"/>
    </row>
    <row r="9" ht="12.75" hidden="1" customHeight="1">
      <c r="A9" s="27">
        <v>45342.0</v>
      </c>
      <c r="B9" s="28" t="s">
        <v>66</v>
      </c>
      <c r="C9" s="28"/>
      <c r="D9" s="29" t="s">
        <v>79</v>
      </c>
      <c r="E9" s="30" t="s">
        <v>26</v>
      </c>
      <c r="F9" s="30" t="s">
        <v>82</v>
      </c>
      <c r="G9" s="30">
        <v>76336.0</v>
      </c>
      <c r="H9" s="31">
        <v>18610.0</v>
      </c>
      <c r="I9" s="31"/>
      <c r="J9" s="16"/>
      <c r="K9" s="17"/>
    </row>
    <row r="10" ht="12.75" hidden="1" customHeight="1">
      <c r="A10" s="27">
        <v>45342.0</v>
      </c>
      <c r="B10" s="28" t="s">
        <v>66</v>
      </c>
      <c r="C10" s="28"/>
      <c r="D10" s="32">
        <v>11112.0</v>
      </c>
      <c r="E10" s="30" t="s">
        <v>8</v>
      </c>
      <c r="F10" s="30" t="s">
        <v>82</v>
      </c>
      <c r="G10" s="30">
        <v>76336.0</v>
      </c>
      <c r="H10" s="31"/>
      <c r="I10" s="31">
        <v>18610.0</v>
      </c>
      <c r="J10" s="16"/>
      <c r="K10" s="17"/>
    </row>
    <row r="11" ht="12.75" hidden="1" customHeight="1">
      <c r="A11" s="27">
        <v>45344.0</v>
      </c>
      <c r="B11" s="28" t="s">
        <v>66</v>
      </c>
      <c r="C11" s="28"/>
      <c r="D11" s="29" t="s">
        <v>79</v>
      </c>
      <c r="E11" s="30" t="s">
        <v>26</v>
      </c>
      <c r="F11" s="30" t="s">
        <v>83</v>
      </c>
      <c r="G11" s="30">
        <v>5.1005359E7</v>
      </c>
      <c r="H11" s="31">
        <v>9990.0</v>
      </c>
      <c r="I11" s="31"/>
      <c r="J11" s="16"/>
      <c r="K11" s="17"/>
    </row>
    <row r="12" ht="12.75" hidden="1" customHeight="1">
      <c r="A12" s="27">
        <v>45344.0</v>
      </c>
      <c r="B12" s="28" t="s">
        <v>66</v>
      </c>
      <c r="C12" s="28"/>
      <c r="D12" s="32">
        <v>11112.0</v>
      </c>
      <c r="E12" s="30" t="s">
        <v>8</v>
      </c>
      <c r="F12" s="30" t="s">
        <v>83</v>
      </c>
      <c r="G12" s="30">
        <v>5.1005359E7</v>
      </c>
      <c r="H12" s="31"/>
      <c r="I12" s="31">
        <v>9990.0</v>
      </c>
      <c r="J12" s="16"/>
      <c r="K12" s="17"/>
    </row>
    <row r="13" ht="12.75" hidden="1" customHeight="1">
      <c r="A13" s="27">
        <v>45346.0</v>
      </c>
      <c r="B13" s="28" t="s">
        <v>66</v>
      </c>
      <c r="C13" s="28"/>
      <c r="D13" s="29" t="s">
        <v>79</v>
      </c>
      <c r="E13" s="30" t="s">
        <v>26</v>
      </c>
      <c r="F13" s="30" t="s">
        <v>84</v>
      </c>
      <c r="G13" s="30">
        <v>44958.0</v>
      </c>
      <c r="H13" s="31">
        <v>39190.0</v>
      </c>
      <c r="I13" s="31"/>
      <c r="J13" s="16"/>
      <c r="K13" s="17"/>
    </row>
    <row r="14" ht="12.75" hidden="1" customHeight="1">
      <c r="A14" s="27">
        <v>45346.0</v>
      </c>
      <c r="B14" s="28" t="s">
        <v>66</v>
      </c>
      <c r="C14" s="28"/>
      <c r="D14" s="32">
        <v>11112.0</v>
      </c>
      <c r="E14" s="30" t="s">
        <v>8</v>
      </c>
      <c r="F14" s="30" t="s">
        <v>84</v>
      </c>
      <c r="G14" s="30">
        <v>44958.0</v>
      </c>
      <c r="H14" s="31"/>
      <c r="I14" s="31">
        <v>39190.0</v>
      </c>
      <c r="J14" s="16"/>
      <c r="K14" s="17"/>
    </row>
    <row r="15" ht="12.75" hidden="1" customHeight="1">
      <c r="A15" s="27">
        <v>45346.0</v>
      </c>
      <c r="B15" s="28" t="s">
        <v>66</v>
      </c>
      <c r="C15" s="28"/>
      <c r="D15" s="29" t="s">
        <v>79</v>
      </c>
      <c r="E15" s="30" t="s">
        <v>26</v>
      </c>
      <c r="F15" s="30" t="s">
        <v>85</v>
      </c>
      <c r="G15" s="30">
        <v>868.0</v>
      </c>
      <c r="H15" s="31">
        <v>12960.0</v>
      </c>
      <c r="I15" s="31"/>
      <c r="J15" s="16"/>
      <c r="K15" s="17"/>
    </row>
    <row r="16" ht="12.75" hidden="1" customHeight="1">
      <c r="A16" s="27">
        <v>45346.0</v>
      </c>
      <c r="B16" s="28" t="s">
        <v>66</v>
      </c>
      <c r="C16" s="28"/>
      <c r="D16" s="32">
        <v>11112.0</v>
      </c>
      <c r="E16" s="30" t="s">
        <v>8</v>
      </c>
      <c r="F16" s="30" t="s">
        <v>80</v>
      </c>
      <c r="G16" s="30">
        <v>868.0</v>
      </c>
      <c r="H16" s="31"/>
      <c r="I16" s="31">
        <v>12960.0</v>
      </c>
      <c r="J16" s="16"/>
      <c r="K16" s="17"/>
    </row>
    <row r="17" ht="12.75" hidden="1" customHeight="1">
      <c r="A17" s="27">
        <v>45346.0</v>
      </c>
      <c r="B17" s="28" t="s">
        <v>66</v>
      </c>
      <c r="C17" s="28"/>
      <c r="D17" s="29" t="s">
        <v>79</v>
      </c>
      <c r="E17" s="30" t="s">
        <v>26</v>
      </c>
      <c r="F17" s="30" t="s">
        <v>86</v>
      </c>
      <c r="G17" s="30">
        <v>15515.0</v>
      </c>
      <c r="H17" s="31">
        <v>8140.0</v>
      </c>
      <c r="I17" s="31"/>
      <c r="J17" s="16"/>
      <c r="K17" s="17"/>
    </row>
    <row r="18" ht="12.75" hidden="1" customHeight="1">
      <c r="A18" s="27">
        <v>45346.0</v>
      </c>
      <c r="B18" s="28" t="s">
        <v>66</v>
      </c>
      <c r="C18" s="28"/>
      <c r="D18" s="32">
        <v>11112.0</v>
      </c>
      <c r="E18" s="30" t="s">
        <v>8</v>
      </c>
      <c r="F18" s="30" t="s">
        <v>86</v>
      </c>
      <c r="G18" s="30">
        <v>15515.0</v>
      </c>
      <c r="H18" s="31"/>
      <c r="I18" s="31">
        <v>8140.0</v>
      </c>
      <c r="J18" s="16"/>
      <c r="K18" s="17"/>
    </row>
    <row r="19" ht="12.75" hidden="1" customHeight="1">
      <c r="A19" s="27">
        <v>45347.0</v>
      </c>
      <c r="B19" s="28" t="s">
        <v>66</v>
      </c>
      <c r="C19" s="28"/>
      <c r="D19" s="29" t="s">
        <v>79</v>
      </c>
      <c r="E19" s="30" t="s">
        <v>26</v>
      </c>
      <c r="F19" s="30" t="s">
        <v>87</v>
      </c>
      <c r="G19" s="30">
        <v>741.0</v>
      </c>
      <c r="H19" s="31">
        <v>92011.0</v>
      </c>
      <c r="I19" s="31"/>
      <c r="J19" s="16"/>
      <c r="K19" s="17"/>
    </row>
    <row r="20" ht="12.75" hidden="1" customHeight="1">
      <c r="A20" s="27">
        <v>45347.0</v>
      </c>
      <c r="B20" s="28" t="s">
        <v>66</v>
      </c>
      <c r="C20" s="28"/>
      <c r="D20" s="32">
        <v>11112.0</v>
      </c>
      <c r="E20" s="30" t="s">
        <v>8</v>
      </c>
      <c r="F20" s="30" t="s">
        <v>87</v>
      </c>
      <c r="G20" s="30">
        <v>741.0</v>
      </c>
      <c r="H20" s="31"/>
      <c r="I20" s="31">
        <v>92011.0</v>
      </c>
      <c r="J20" s="16"/>
      <c r="K20" s="17"/>
    </row>
    <row r="21" ht="12.75" hidden="1" customHeight="1">
      <c r="A21" s="27">
        <v>45351.0</v>
      </c>
      <c r="B21" s="28" t="s">
        <v>66</v>
      </c>
      <c r="C21" s="28"/>
      <c r="D21" s="29" t="s">
        <v>79</v>
      </c>
      <c r="E21" s="30" t="s">
        <v>26</v>
      </c>
      <c r="F21" s="30" t="s">
        <v>88</v>
      </c>
      <c r="G21" s="30">
        <v>76422.0</v>
      </c>
      <c r="H21" s="31">
        <v>15910.0</v>
      </c>
      <c r="I21" s="31"/>
      <c r="J21" s="16"/>
      <c r="K21" s="17"/>
    </row>
    <row r="22" ht="12.75" hidden="1" customHeight="1">
      <c r="A22" s="27">
        <v>45351.0</v>
      </c>
      <c r="B22" s="28" t="s">
        <v>66</v>
      </c>
      <c r="C22" s="28"/>
      <c r="D22" s="32">
        <v>11112.0</v>
      </c>
      <c r="E22" s="30" t="s">
        <v>8</v>
      </c>
      <c r="F22" s="30" t="s">
        <v>88</v>
      </c>
      <c r="G22" s="30">
        <v>76422.0</v>
      </c>
      <c r="H22" s="31"/>
      <c r="I22" s="31">
        <v>15910.0</v>
      </c>
      <c r="J22" s="16"/>
      <c r="K22" s="17"/>
    </row>
    <row r="23" ht="12.75" hidden="1" customHeight="1">
      <c r="A23" s="27">
        <v>45349.0</v>
      </c>
      <c r="B23" s="28" t="s">
        <v>66</v>
      </c>
      <c r="C23" s="28"/>
      <c r="D23" s="32">
        <v>11112.0</v>
      </c>
      <c r="E23" s="30" t="s">
        <v>8</v>
      </c>
      <c r="F23" s="30" t="s">
        <v>83</v>
      </c>
      <c r="G23" s="30">
        <v>5.1018566E7</v>
      </c>
      <c r="H23" s="31">
        <v>20.0</v>
      </c>
      <c r="I23" s="31"/>
      <c r="J23" s="16"/>
      <c r="K23" s="17"/>
    </row>
    <row r="24" ht="12.75" hidden="1" customHeight="1">
      <c r="A24" s="27">
        <v>45349.0</v>
      </c>
      <c r="B24" s="28" t="s">
        <v>66</v>
      </c>
      <c r="C24" s="28"/>
      <c r="D24" s="29" t="s">
        <v>79</v>
      </c>
      <c r="E24" s="30" t="s">
        <v>26</v>
      </c>
      <c r="F24" s="30" t="s">
        <v>83</v>
      </c>
      <c r="G24" s="30">
        <v>5.1018566E7</v>
      </c>
      <c r="H24" s="31"/>
      <c r="I24" s="31">
        <v>20.0</v>
      </c>
      <c r="J24" s="16"/>
      <c r="K24" s="17"/>
    </row>
    <row r="25" ht="12.75" hidden="1" customHeight="1">
      <c r="A25" s="27">
        <v>45350.0</v>
      </c>
      <c r="B25" s="28" t="s">
        <v>66</v>
      </c>
      <c r="C25" s="28"/>
      <c r="D25" s="29" t="s">
        <v>79</v>
      </c>
      <c r="E25" s="30" t="s">
        <v>26</v>
      </c>
      <c r="F25" s="30" t="s">
        <v>83</v>
      </c>
      <c r="G25" s="33">
        <v>5.1248825E7</v>
      </c>
      <c r="H25" s="31">
        <v>1473.0</v>
      </c>
      <c r="I25" s="31"/>
      <c r="J25" s="16"/>
      <c r="K25" s="17"/>
    </row>
    <row r="26" ht="12.75" hidden="1" customHeight="1">
      <c r="A26" s="27">
        <v>45350.0</v>
      </c>
      <c r="B26" s="28" t="s">
        <v>66</v>
      </c>
      <c r="C26" s="28"/>
      <c r="D26" s="32">
        <v>11112.0</v>
      </c>
      <c r="E26" s="30" t="s">
        <v>8</v>
      </c>
      <c r="F26" s="30" t="s">
        <v>83</v>
      </c>
      <c r="G26" s="33">
        <v>5.1248825E7</v>
      </c>
      <c r="H26" s="31"/>
      <c r="I26" s="31">
        <v>1473.0</v>
      </c>
      <c r="J26" s="16"/>
      <c r="K26" s="17"/>
    </row>
    <row r="27" ht="12.75" hidden="1" customHeight="1">
      <c r="A27" s="27">
        <v>45358.0</v>
      </c>
      <c r="B27" s="28" t="s">
        <v>66</v>
      </c>
      <c r="C27" s="28"/>
      <c r="D27" s="29" t="s">
        <v>79</v>
      </c>
      <c r="E27" s="30" t="s">
        <v>26</v>
      </c>
      <c r="F27" s="30" t="s">
        <v>89</v>
      </c>
      <c r="G27" s="33">
        <v>573064.0</v>
      </c>
      <c r="H27" s="31">
        <v>74850.0</v>
      </c>
      <c r="I27" s="31"/>
      <c r="J27" s="16"/>
      <c r="K27" s="17"/>
    </row>
    <row r="28" ht="12.75" hidden="1" customHeight="1">
      <c r="A28" s="27">
        <v>45358.0</v>
      </c>
      <c r="B28" s="28" t="s">
        <v>66</v>
      </c>
      <c r="C28" s="28"/>
      <c r="D28" s="32">
        <v>11112.0</v>
      </c>
      <c r="E28" s="30" t="s">
        <v>8</v>
      </c>
      <c r="F28" s="30" t="s">
        <v>89</v>
      </c>
      <c r="G28" s="33">
        <v>573064.0</v>
      </c>
      <c r="H28" s="31"/>
      <c r="I28" s="31">
        <v>74850.0</v>
      </c>
      <c r="J28" s="16"/>
      <c r="K28" s="17"/>
    </row>
    <row r="29" ht="12.75" hidden="1" customHeight="1">
      <c r="A29" s="27">
        <v>45363.0</v>
      </c>
      <c r="B29" s="28" t="s">
        <v>66</v>
      </c>
      <c r="C29" s="28"/>
      <c r="D29" s="29" t="s">
        <v>79</v>
      </c>
      <c r="E29" s="30" t="s">
        <v>26</v>
      </c>
      <c r="F29" s="30" t="s">
        <v>90</v>
      </c>
      <c r="G29" s="33">
        <v>14100.0</v>
      </c>
      <c r="H29" s="31">
        <v>27951.0</v>
      </c>
      <c r="I29" s="31"/>
      <c r="J29" s="16"/>
      <c r="K29" s="17"/>
    </row>
    <row r="30" ht="12.75" hidden="1" customHeight="1">
      <c r="A30" s="27">
        <v>45363.0</v>
      </c>
      <c r="B30" s="28" t="s">
        <v>66</v>
      </c>
      <c r="C30" s="28"/>
      <c r="D30" s="32">
        <v>11112.0</v>
      </c>
      <c r="E30" s="30" t="s">
        <v>8</v>
      </c>
      <c r="F30" s="30" t="s">
        <v>90</v>
      </c>
      <c r="G30" s="33">
        <v>14100.0</v>
      </c>
      <c r="H30" s="31"/>
      <c r="I30" s="31">
        <v>27951.0</v>
      </c>
      <c r="J30" s="16"/>
      <c r="K30" s="17"/>
    </row>
    <row r="31" ht="12.75" hidden="1" customHeight="1">
      <c r="A31" s="27">
        <v>45365.0</v>
      </c>
      <c r="B31" s="28" t="s">
        <v>66</v>
      </c>
      <c r="C31" s="29"/>
      <c r="D31" s="29" t="s">
        <v>79</v>
      </c>
      <c r="E31" s="30" t="s">
        <v>26</v>
      </c>
      <c r="F31" s="34" t="s">
        <v>91</v>
      </c>
      <c r="G31" s="33">
        <v>190230.0</v>
      </c>
      <c r="H31" s="31">
        <v>13994.0</v>
      </c>
      <c r="I31" s="31"/>
      <c r="J31" s="16"/>
      <c r="K31" s="17"/>
    </row>
    <row r="32" ht="12.75" hidden="1" customHeight="1">
      <c r="A32" s="27">
        <v>45365.0</v>
      </c>
      <c r="B32" s="28" t="s">
        <v>66</v>
      </c>
      <c r="C32" s="29"/>
      <c r="D32" s="32">
        <v>11112.0</v>
      </c>
      <c r="E32" s="30" t="s">
        <v>8</v>
      </c>
      <c r="F32" s="34" t="s">
        <v>91</v>
      </c>
      <c r="G32" s="33">
        <v>190230.0</v>
      </c>
      <c r="H32" s="31"/>
      <c r="I32" s="31">
        <v>13994.0</v>
      </c>
      <c r="J32" s="16"/>
      <c r="K32" s="17"/>
    </row>
    <row r="33" ht="12.75" hidden="1" customHeight="1">
      <c r="A33" s="27">
        <v>45367.0</v>
      </c>
      <c r="B33" s="28" t="s">
        <v>66</v>
      </c>
      <c r="C33" s="29"/>
      <c r="D33" s="29" t="s">
        <v>79</v>
      </c>
      <c r="E33" s="30" t="s">
        <v>26</v>
      </c>
      <c r="F33" s="34" t="s">
        <v>92</v>
      </c>
      <c r="G33" s="33">
        <v>92.0</v>
      </c>
      <c r="H33" s="31">
        <v>83300.0</v>
      </c>
      <c r="I33" s="31"/>
      <c r="J33" s="16"/>
      <c r="K33" s="17"/>
    </row>
    <row r="34" ht="12.75" hidden="1" customHeight="1">
      <c r="A34" s="27">
        <v>45367.0</v>
      </c>
      <c r="B34" s="28" t="s">
        <v>66</v>
      </c>
      <c r="C34" s="29"/>
      <c r="D34" s="32">
        <v>11112.0</v>
      </c>
      <c r="E34" s="30" t="s">
        <v>8</v>
      </c>
      <c r="F34" s="34" t="s">
        <v>92</v>
      </c>
      <c r="G34" s="33">
        <v>92.0</v>
      </c>
      <c r="H34" s="31"/>
      <c r="I34" s="31">
        <v>83300.0</v>
      </c>
      <c r="J34" s="16"/>
      <c r="K34" s="17"/>
    </row>
    <row r="35" ht="12.75" hidden="1" customHeight="1">
      <c r="A35" s="27">
        <v>45370.0</v>
      </c>
      <c r="B35" s="28" t="s">
        <v>66</v>
      </c>
      <c r="C35" s="29"/>
      <c r="D35" s="29" t="s">
        <v>79</v>
      </c>
      <c r="E35" s="30" t="s">
        <v>26</v>
      </c>
      <c r="F35" s="30" t="s">
        <v>93</v>
      </c>
      <c r="G35" s="33">
        <v>68.0</v>
      </c>
      <c r="H35" s="31">
        <v>38973.0</v>
      </c>
      <c r="I35" s="31"/>
      <c r="J35" s="16"/>
      <c r="K35" s="17"/>
    </row>
    <row r="36" ht="12.75" hidden="1" customHeight="1">
      <c r="A36" s="27">
        <v>45370.0</v>
      </c>
      <c r="B36" s="28" t="s">
        <v>66</v>
      </c>
      <c r="C36" s="29"/>
      <c r="D36" s="32">
        <v>11112.0</v>
      </c>
      <c r="E36" s="30" t="s">
        <v>8</v>
      </c>
      <c r="F36" s="30" t="s">
        <v>93</v>
      </c>
      <c r="G36" s="33">
        <v>68.0</v>
      </c>
      <c r="H36" s="31"/>
      <c r="I36" s="31">
        <v>38973.0</v>
      </c>
      <c r="J36" s="16"/>
      <c r="K36" s="17"/>
    </row>
    <row r="37" ht="12.75" hidden="1" customHeight="1">
      <c r="A37" s="27">
        <v>45372.0</v>
      </c>
      <c r="B37" s="28" t="s">
        <v>66</v>
      </c>
      <c r="C37" s="29"/>
      <c r="D37" s="29" t="s">
        <v>79</v>
      </c>
      <c r="E37" s="30" t="s">
        <v>26</v>
      </c>
      <c r="F37" s="30" t="s">
        <v>94</v>
      </c>
      <c r="G37" s="33">
        <v>24487.0</v>
      </c>
      <c r="H37" s="31">
        <v>106660.0</v>
      </c>
      <c r="I37" s="31"/>
      <c r="J37" s="16"/>
      <c r="K37" s="17"/>
    </row>
    <row r="38" ht="12.75" hidden="1" customHeight="1">
      <c r="A38" s="27">
        <v>45372.0</v>
      </c>
      <c r="B38" s="28" t="s">
        <v>66</v>
      </c>
      <c r="C38" s="29"/>
      <c r="D38" s="32">
        <v>11112.0</v>
      </c>
      <c r="E38" s="30" t="s">
        <v>8</v>
      </c>
      <c r="F38" s="30" t="s">
        <v>94</v>
      </c>
      <c r="G38" s="33">
        <v>24487.0</v>
      </c>
      <c r="H38" s="31"/>
      <c r="I38" s="31">
        <v>106660.0</v>
      </c>
      <c r="J38" s="16"/>
      <c r="K38" s="17"/>
    </row>
    <row r="39" ht="12.75" hidden="1" customHeight="1">
      <c r="A39" s="27">
        <v>45378.0</v>
      </c>
      <c r="B39" s="28" t="s">
        <v>66</v>
      </c>
      <c r="C39" s="29"/>
      <c r="D39" s="29" t="s">
        <v>79</v>
      </c>
      <c r="E39" s="30" t="s">
        <v>26</v>
      </c>
      <c r="F39" s="30" t="s">
        <v>95</v>
      </c>
      <c r="G39" s="33">
        <v>632775.0</v>
      </c>
      <c r="H39" s="31">
        <v>12589.0</v>
      </c>
      <c r="I39" s="31"/>
      <c r="J39" s="16"/>
      <c r="K39" s="17"/>
    </row>
    <row r="40" ht="12.75" hidden="1" customHeight="1">
      <c r="A40" s="27">
        <v>45378.0</v>
      </c>
      <c r="B40" s="28" t="s">
        <v>66</v>
      </c>
      <c r="C40" s="29"/>
      <c r="D40" s="32">
        <v>11112.0</v>
      </c>
      <c r="E40" s="30" t="s">
        <v>8</v>
      </c>
      <c r="F40" s="30" t="s">
        <v>95</v>
      </c>
      <c r="G40" s="33">
        <v>632775.0</v>
      </c>
      <c r="H40" s="31"/>
      <c r="I40" s="31">
        <v>12589.0</v>
      </c>
      <c r="J40" s="16"/>
      <c r="K40" s="17"/>
    </row>
    <row r="41" ht="12.75" hidden="1" customHeight="1">
      <c r="A41" s="27">
        <v>45378.0</v>
      </c>
      <c r="B41" s="28" t="s">
        <v>66</v>
      </c>
      <c r="C41" s="29"/>
      <c r="D41" s="29" t="s">
        <v>79</v>
      </c>
      <c r="E41" s="30" t="s">
        <v>26</v>
      </c>
      <c r="F41" s="30" t="s">
        <v>96</v>
      </c>
      <c r="G41" s="33">
        <v>40079.0</v>
      </c>
      <c r="H41" s="31">
        <v>70460.0</v>
      </c>
      <c r="I41" s="31"/>
      <c r="J41" s="16"/>
      <c r="K41" s="17"/>
    </row>
    <row r="42" ht="12.75" hidden="1" customHeight="1">
      <c r="A42" s="27">
        <v>45378.0</v>
      </c>
      <c r="B42" s="28" t="s">
        <v>66</v>
      </c>
      <c r="C42" s="29"/>
      <c r="D42" s="32">
        <v>11112.0</v>
      </c>
      <c r="E42" s="30" t="s">
        <v>8</v>
      </c>
      <c r="F42" s="30" t="s">
        <v>96</v>
      </c>
      <c r="G42" s="33">
        <v>40079.0</v>
      </c>
      <c r="H42" s="31"/>
      <c r="I42" s="31">
        <v>70460.0</v>
      </c>
      <c r="J42" s="16"/>
      <c r="K42" s="17"/>
    </row>
    <row r="43" ht="12.75" hidden="1" customHeight="1">
      <c r="A43" s="27">
        <v>45379.0</v>
      </c>
      <c r="B43" s="28" t="s">
        <v>66</v>
      </c>
      <c r="C43" s="29"/>
      <c r="D43" s="29" t="s">
        <v>79</v>
      </c>
      <c r="E43" s="30" t="s">
        <v>26</v>
      </c>
      <c r="F43" s="30" t="s">
        <v>96</v>
      </c>
      <c r="G43" s="33">
        <v>41351.0</v>
      </c>
      <c r="H43" s="31">
        <v>38020.0</v>
      </c>
      <c r="I43" s="31"/>
      <c r="J43" s="16"/>
      <c r="K43" s="17"/>
    </row>
    <row r="44" ht="12.75" hidden="1" customHeight="1">
      <c r="A44" s="27">
        <v>45379.0</v>
      </c>
      <c r="B44" s="28" t="s">
        <v>66</v>
      </c>
      <c r="C44" s="29"/>
      <c r="D44" s="32">
        <v>11112.0</v>
      </c>
      <c r="E44" s="30" t="s">
        <v>8</v>
      </c>
      <c r="F44" s="30" t="s">
        <v>96</v>
      </c>
      <c r="G44" s="33">
        <v>41351.0</v>
      </c>
      <c r="H44" s="31"/>
      <c r="I44" s="31">
        <v>38020.0</v>
      </c>
      <c r="J44" s="16"/>
      <c r="K44" s="17"/>
    </row>
    <row r="45" ht="12.75" hidden="1" customHeight="1">
      <c r="A45" s="27">
        <v>45379.0</v>
      </c>
      <c r="B45" s="28" t="s">
        <v>66</v>
      </c>
      <c r="C45" s="28"/>
      <c r="D45" s="29" t="s">
        <v>79</v>
      </c>
      <c r="E45" s="30" t="s">
        <v>26</v>
      </c>
      <c r="F45" s="30" t="s">
        <v>97</v>
      </c>
      <c r="G45" s="33">
        <v>1.31960695E8</v>
      </c>
      <c r="H45" s="31">
        <v>8369.0</v>
      </c>
      <c r="I45" s="31"/>
      <c r="J45" s="16"/>
      <c r="K45" s="17"/>
    </row>
    <row r="46" ht="12.75" hidden="1" customHeight="1">
      <c r="A46" s="27">
        <v>45379.0</v>
      </c>
      <c r="B46" s="28" t="s">
        <v>66</v>
      </c>
      <c r="C46" s="28"/>
      <c r="D46" s="32">
        <v>11112.0</v>
      </c>
      <c r="E46" s="30" t="s">
        <v>8</v>
      </c>
      <c r="F46" s="30" t="s">
        <v>97</v>
      </c>
      <c r="G46" s="33">
        <v>1.31960695E8</v>
      </c>
      <c r="H46" s="31"/>
      <c r="I46" s="31">
        <v>8369.0</v>
      </c>
      <c r="J46" s="16"/>
      <c r="K46" s="17"/>
    </row>
    <row r="47" ht="12.75" hidden="1" customHeight="1">
      <c r="A47" s="35">
        <v>45377.0</v>
      </c>
      <c r="B47" s="28" t="s">
        <v>66</v>
      </c>
      <c r="C47" s="28"/>
      <c r="D47" s="29" t="s">
        <v>79</v>
      </c>
      <c r="E47" s="30" t="s">
        <v>26</v>
      </c>
      <c r="F47" s="30" t="s">
        <v>83</v>
      </c>
      <c r="G47" s="33">
        <v>5.1286535E7</v>
      </c>
      <c r="H47" s="31">
        <v>358.0</v>
      </c>
      <c r="I47" s="31"/>
      <c r="J47" s="16"/>
      <c r="K47" s="17"/>
    </row>
    <row r="48" ht="12.75" hidden="1" customHeight="1">
      <c r="A48" s="35">
        <v>45377.0</v>
      </c>
      <c r="B48" s="28" t="s">
        <v>66</v>
      </c>
      <c r="C48" s="28"/>
      <c r="D48" s="32">
        <v>11112.0</v>
      </c>
      <c r="E48" s="30" t="s">
        <v>8</v>
      </c>
      <c r="F48" s="30" t="s">
        <v>83</v>
      </c>
      <c r="G48" s="33">
        <v>5.1286535E7</v>
      </c>
      <c r="H48" s="31"/>
      <c r="I48" s="31">
        <v>358.0</v>
      </c>
      <c r="J48" s="16"/>
      <c r="K48" s="17"/>
    </row>
    <row r="49" ht="12.75" hidden="1" customHeight="1">
      <c r="A49" s="35">
        <v>45378.0</v>
      </c>
      <c r="B49" s="28" t="s">
        <v>66</v>
      </c>
      <c r="C49" s="28"/>
      <c r="D49" s="29" t="s">
        <v>79</v>
      </c>
      <c r="E49" s="30" t="s">
        <v>26</v>
      </c>
      <c r="F49" s="30" t="s">
        <v>83</v>
      </c>
      <c r="G49" s="33">
        <v>5.1516194E7</v>
      </c>
      <c r="H49" s="31">
        <v>3796.0</v>
      </c>
      <c r="I49" s="31"/>
      <c r="J49" s="16"/>
      <c r="K49" s="17"/>
    </row>
    <row r="50" ht="12.75" hidden="1" customHeight="1">
      <c r="A50" s="35">
        <v>45378.0</v>
      </c>
      <c r="B50" s="28" t="s">
        <v>66</v>
      </c>
      <c r="C50" s="28"/>
      <c r="D50" s="32">
        <v>11112.0</v>
      </c>
      <c r="E50" s="30" t="s">
        <v>8</v>
      </c>
      <c r="F50" s="30" t="s">
        <v>83</v>
      </c>
      <c r="G50" s="33">
        <v>5.1516194E7</v>
      </c>
      <c r="H50" s="31"/>
      <c r="I50" s="31">
        <v>3796.0</v>
      </c>
      <c r="J50" s="16"/>
      <c r="K50" s="17"/>
    </row>
    <row r="51" ht="12.75" hidden="1" customHeight="1">
      <c r="A51" s="27">
        <v>45381.0</v>
      </c>
      <c r="B51" s="28" t="s">
        <v>66</v>
      </c>
      <c r="C51" s="28"/>
      <c r="D51" s="29" t="s">
        <v>79</v>
      </c>
      <c r="E51" s="30" t="s">
        <v>26</v>
      </c>
      <c r="F51" s="30" t="s">
        <v>98</v>
      </c>
      <c r="G51" s="33">
        <v>3.1017207E7</v>
      </c>
      <c r="H51" s="31">
        <v>29750.0</v>
      </c>
      <c r="I51" s="31"/>
      <c r="J51" s="16"/>
      <c r="K51" s="17"/>
    </row>
    <row r="52" ht="12.75" hidden="1" customHeight="1">
      <c r="A52" s="27">
        <v>45381.0</v>
      </c>
      <c r="B52" s="28" t="s">
        <v>66</v>
      </c>
      <c r="C52" s="28"/>
      <c r="D52" s="32">
        <v>11112.0</v>
      </c>
      <c r="E52" s="30" t="s">
        <v>8</v>
      </c>
      <c r="F52" s="30" t="s">
        <v>98</v>
      </c>
      <c r="G52" s="33">
        <v>3.1017207E7</v>
      </c>
      <c r="H52" s="31"/>
      <c r="I52" s="31">
        <v>29750.0</v>
      </c>
      <c r="J52" s="16"/>
      <c r="K52" s="17"/>
    </row>
    <row r="53" ht="12.75" hidden="1" customHeight="1">
      <c r="A53" s="27">
        <v>45382.0</v>
      </c>
      <c r="B53" s="28" t="s">
        <v>66</v>
      </c>
      <c r="C53" s="28"/>
      <c r="D53" s="32">
        <v>11112.0</v>
      </c>
      <c r="E53" s="30" t="s">
        <v>8</v>
      </c>
      <c r="F53" s="30" t="s">
        <v>98</v>
      </c>
      <c r="G53" s="33">
        <v>1.2162049E7</v>
      </c>
      <c r="H53" s="31">
        <v>12280.0</v>
      </c>
      <c r="I53" s="31"/>
      <c r="J53" s="16"/>
      <c r="K53" s="17"/>
    </row>
    <row r="54" ht="12.75" hidden="1" customHeight="1">
      <c r="A54" s="27">
        <v>45382.0</v>
      </c>
      <c r="B54" s="28" t="s">
        <v>66</v>
      </c>
      <c r="C54" s="28"/>
      <c r="D54" s="29" t="s">
        <v>79</v>
      </c>
      <c r="E54" s="30" t="s">
        <v>26</v>
      </c>
      <c r="F54" s="30" t="s">
        <v>98</v>
      </c>
      <c r="G54" s="33">
        <v>1.2162049E7</v>
      </c>
      <c r="H54" s="31"/>
      <c r="I54" s="31">
        <v>12280.0</v>
      </c>
      <c r="J54" s="16"/>
      <c r="K54" s="17"/>
    </row>
    <row r="55" ht="12.75" hidden="1" customHeight="1">
      <c r="A55" s="27">
        <v>45378.0</v>
      </c>
      <c r="B55" s="28" t="s">
        <v>66</v>
      </c>
      <c r="C55" s="28"/>
      <c r="D55" s="29" t="s">
        <v>79</v>
      </c>
      <c r="E55" s="30" t="s">
        <v>26</v>
      </c>
      <c r="F55" s="36" t="s">
        <v>99</v>
      </c>
      <c r="G55" s="33">
        <v>6367.0</v>
      </c>
      <c r="H55" s="31">
        <v>121939.0</v>
      </c>
      <c r="I55" s="31"/>
      <c r="J55" s="16"/>
      <c r="K55" s="17"/>
    </row>
    <row r="56" ht="12.75" hidden="1" customHeight="1">
      <c r="A56" s="27">
        <v>45378.0</v>
      </c>
      <c r="B56" s="28" t="s">
        <v>66</v>
      </c>
      <c r="C56" s="28"/>
      <c r="D56" s="32">
        <v>11112.0</v>
      </c>
      <c r="E56" s="30" t="s">
        <v>8</v>
      </c>
      <c r="F56" s="36" t="s">
        <v>99</v>
      </c>
      <c r="G56" s="33">
        <v>6367.0</v>
      </c>
      <c r="H56" s="31"/>
      <c r="I56" s="31">
        <v>121939.0</v>
      </c>
      <c r="J56" s="16"/>
      <c r="K56" s="17"/>
    </row>
    <row r="57" ht="12.75" hidden="1" customHeight="1">
      <c r="A57" s="27">
        <v>45383.0</v>
      </c>
      <c r="B57" s="28" t="s">
        <v>66</v>
      </c>
      <c r="C57" s="28"/>
      <c r="D57" s="29" t="s">
        <v>79</v>
      </c>
      <c r="E57" s="30" t="s">
        <v>26</v>
      </c>
      <c r="F57" s="36" t="s">
        <v>99</v>
      </c>
      <c r="G57" s="33">
        <v>6376.0</v>
      </c>
      <c r="H57" s="31">
        <v>4499.0</v>
      </c>
      <c r="I57" s="31"/>
      <c r="J57" s="16"/>
      <c r="K57" s="17"/>
    </row>
    <row r="58" ht="12.75" hidden="1" customHeight="1">
      <c r="A58" s="27">
        <v>45383.0</v>
      </c>
      <c r="B58" s="28" t="s">
        <v>66</v>
      </c>
      <c r="C58" s="28"/>
      <c r="D58" s="32">
        <v>11112.0</v>
      </c>
      <c r="E58" s="30" t="s">
        <v>8</v>
      </c>
      <c r="F58" s="36" t="s">
        <v>99</v>
      </c>
      <c r="G58" s="33">
        <v>6376.0</v>
      </c>
      <c r="H58" s="31"/>
      <c r="I58" s="31">
        <v>4499.0</v>
      </c>
      <c r="J58" s="16"/>
      <c r="K58" s="17"/>
    </row>
    <row r="59" ht="12.75" hidden="1" customHeight="1">
      <c r="A59" s="27">
        <v>45389.0</v>
      </c>
      <c r="B59" s="28" t="s">
        <v>66</v>
      </c>
      <c r="C59" s="29"/>
      <c r="D59" s="29" t="s">
        <v>79</v>
      </c>
      <c r="E59" s="30" t="s">
        <v>26</v>
      </c>
      <c r="F59" s="36" t="s">
        <v>100</v>
      </c>
      <c r="G59" s="33">
        <v>5135862.0</v>
      </c>
      <c r="H59" s="31">
        <v>24090.0</v>
      </c>
      <c r="I59" s="31"/>
      <c r="J59" s="16"/>
      <c r="K59" s="17"/>
    </row>
    <row r="60" ht="12.75" hidden="1" customHeight="1">
      <c r="A60" s="27">
        <v>45389.0</v>
      </c>
      <c r="B60" s="28" t="s">
        <v>66</v>
      </c>
      <c r="C60" s="29"/>
      <c r="D60" s="32">
        <v>11112.0</v>
      </c>
      <c r="E60" s="30" t="s">
        <v>8</v>
      </c>
      <c r="F60" s="36" t="s">
        <v>100</v>
      </c>
      <c r="G60" s="33">
        <v>5135862.0</v>
      </c>
      <c r="H60" s="31"/>
      <c r="I60" s="31">
        <v>24090.0</v>
      </c>
      <c r="J60" s="16"/>
      <c r="K60" s="17"/>
    </row>
    <row r="61" ht="12.75" hidden="1" customHeight="1">
      <c r="A61" s="27">
        <v>45391.0</v>
      </c>
      <c r="B61" s="28" t="s">
        <v>66</v>
      </c>
      <c r="C61" s="29"/>
      <c r="D61" s="29" t="s">
        <v>79</v>
      </c>
      <c r="E61" s="30" t="s">
        <v>26</v>
      </c>
      <c r="F61" s="36" t="s">
        <v>95</v>
      </c>
      <c r="G61" s="33">
        <v>635667.0</v>
      </c>
      <c r="H61" s="31">
        <v>5297.0</v>
      </c>
      <c r="I61" s="31"/>
      <c r="J61" s="16"/>
      <c r="K61" s="17"/>
    </row>
    <row r="62" ht="12.75" hidden="1" customHeight="1">
      <c r="A62" s="27">
        <v>45391.0</v>
      </c>
      <c r="B62" s="28" t="s">
        <v>66</v>
      </c>
      <c r="C62" s="29"/>
      <c r="D62" s="32">
        <v>11112.0</v>
      </c>
      <c r="E62" s="30" t="s">
        <v>8</v>
      </c>
      <c r="F62" s="36" t="s">
        <v>95</v>
      </c>
      <c r="G62" s="33">
        <v>635667.0</v>
      </c>
      <c r="H62" s="31"/>
      <c r="I62" s="31">
        <v>5297.0</v>
      </c>
      <c r="J62" s="16"/>
      <c r="K62" s="17"/>
    </row>
    <row r="63" ht="12.75" hidden="1" customHeight="1">
      <c r="A63" s="27">
        <v>45391.0</v>
      </c>
      <c r="B63" s="28" t="s">
        <v>66</v>
      </c>
      <c r="C63" s="29"/>
      <c r="D63" s="29" t="s">
        <v>79</v>
      </c>
      <c r="E63" s="30" t="s">
        <v>26</v>
      </c>
      <c r="F63" s="36" t="s">
        <v>96</v>
      </c>
      <c r="G63" s="33">
        <v>41554.0</v>
      </c>
      <c r="H63" s="31">
        <v>254640.0</v>
      </c>
      <c r="I63" s="31"/>
      <c r="J63" s="16"/>
      <c r="K63" s="17"/>
    </row>
    <row r="64" ht="12.75" hidden="1" customHeight="1">
      <c r="A64" s="27">
        <v>45391.0</v>
      </c>
      <c r="B64" s="28" t="s">
        <v>66</v>
      </c>
      <c r="C64" s="29"/>
      <c r="D64" s="32">
        <v>11112.0</v>
      </c>
      <c r="E64" s="30" t="s">
        <v>8</v>
      </c>
      <c r="F64" s="36" t="s">
        <v>96</v>
      </c>
      <c r="G64" s="33">
        <v>41554.0</v>
      </c>
      <c r="H64" s="31"/>
      <c r="I64" s="31">
        <v>254640.0</v>
      </c>
      <c r="J64" s="16"/>
      <c r="K64" s="17"/>
    </row>
    <row r="65" ht="12.75" hidden="1" customHeight="1">
      <c r="A65" s="27">
        <v>45391.0</v>
      </c>
      <c r="B65" s="28" t="s">
        <v>66</v>
      </c>
      <c r="C65" s="29"/>
      <c r="D65" s="29" t="s">
        <v>79</v>
      </c>
      <c r="E65" s="30" t="s">
        <v>26</v>
      </c>
      <c r="F65" s="36" t="s">
        <v>85</v>
      </c>
      <c r="G65" s="33">
        <v>1354.0</v>
      </c>
      <c r="H65" s="31">
        <v>9650.0</v>
      </c>
      <c r="I65" s="31"/>
      <c r="J65" s="16"/>
      <c r="K65" s="17"/>
    </row>
    <row r="66" ht="12.75" hidden="1" customHeight="1">
      <c r="A66" s="27">
        <v>45391.0</v>
      </c>
      <c r="B66" s="28" t="s">
        <v>66</v>
      </c>
      <c r="C66" s="29"/>
      <c r="D66" s="32">
        <v>11112.0</v>
      </c>
      <c r="E66" s="30" t="s">
        <v>8</v>
      </c>
      <c r="F66" s="36" t="s">
        <v>85</v>
      </c>
      <c r="G66" s="33">
        <v>1354.0</v>
      </c>
      <c r="H66" s="31"/>
      <c r="I66" s="31">
        <v>9650.0</v>
      </c>
      <c r="J66" s="16"/>
      <c r="K66" s="17"/>
    </row>
    <row r="67" ht="12.75" hidden="1" customHeight="1">
      <c r="A67" s="27">
        <v>45392.0</v>
      </c>
      <c r="B67" s="28" t="s">
        <v>66</v>
      </c>
      <c r="C67" s="29"/>
      <c r="D67" s="29" t="s">
        <v>79</v>
      </c>
      <c r="E67" s="30" t="s">
        <v>26</v>
      </c>
      <c r="F67" s="36" t="s">
        <v>101</v>
      </c>
      <c r="G67" s="33">
        <v>12245.0</v>
      </c>
      <c r="H67" s="31">
        <v>52348.0</v>
      </c>
      <c r="I67" s="31"/>
      <c r="J67" s="16"/>
      <c r="K67" s="17"/>
    </row>
    <row r="68" ht="12.75" hidden="1" customHeight="1">
      <c r="A68" s="27">
        <v>45392.0</v>
      </c>
      <c r="B68" s="28" t="s">
        <v>66</v>
      </c>
      <c r="C68" s="29"/>
      <c r="D68" s="32">
        <v>11112.0</v>
      </c>
      <c r="E68" s="30" t="s">
        <v>8</v>
      </c>
      <c r="F68" s="36" t="s">
        <v>101</v>
      </c>
      <c r="G68" s="33">
        <v>12245.0</v>
      </c>
      <c r="H68" s="31"/>
      <c r="I68" s="31">
        <v>52348.0</v>
      </c>
      <c r="J68" s="16"/>
      <c r="K68" s="17"/>
    </row>
    <row r="69" ht="12.75" hidden="1" customHeight="1">
      <c r="A69" s="27">
        <v>45399.0</v>
      </c>
      <c r="B69" s="28" t="s">
        <v>66</v>
      </c>
      <c r="C69" s="29"/>
      <c r="D69" s="29" t="s">
        <v>79</v>
      </c>
      <c r="E69" s="30" t="s">
        <v>26</v>
      </c>
      <c r="F69" s="36" t="s">
        <v>99</v>
      </c>
      <c r="G69" s="33">
        <v>6432.0</v>
      </c>
      <c r="H69" s="31">
        <v>72309.0</v>
      </c>
      <c r="I69" s="31"/>
      <c r="J69" s="16"/>
      <c r="K69" s="17"/>
    </row>
    <row r="70" ht="12.75" hidden="1" customHeight="1">
      <c r="A70" s="27">
        <v>45399.0</v>
      </c>
      <c r="B70" s="28" t="s">
        <v>66</v>
      </c>
      <c r="C70" s="29"/>
      <c r="D70" s="32">
        <v>11112.0</v>
      </c>
      <c r="E70" s="30" t="s">
        <v>8</v>
      </c>
      <c r="F70" s="36" t="s">
        <v>99</v>
      </c>
      <c r="G70" s="33">
        <v>6432.0</v>
      </c>
      <c r="H70" s="31"/>
      <c r="I70" s="31">
        <v>72309.0</v>
      </c>
      <c r="J70" s="16"/>
      <c r="K70" s="17"/>
    </row>
    <row r="71" ht="12.75" hidden="1" customHeight="1">
      <c r="A71" s="27">
        <v>45400.0</v>
      </c>
      <c r="B71" s="28" t="s">
        <v>66</v>
      </c>
      <c r="C71" s="29"/>
      <c r="D71" s="29" t="s">
        <v>79</v>
      </c>
      <c r="E71" s="30" t="s">
        <v>26</v>
      </c>
      <c r="F71" s="36" t="s">
        <v>102</v>
      </c>
      <c r="G71" s="33">
        <v>2.7753197E7</v>
      </c>
      <c r="H71" s="31">
        <v>140270.0</v>
      </c>
      <c r="I71" s="31"/>
      <c r="J71" s="16"/>
      <c r="K71" s="17"/>
    </row>
    <row r="72" ht="12.75" hidden="1" customHeight="1">
      <c r="A72" s="27">
        <v>45400.0</v>
      </c>
      <c r="B72" s="28" t="s">
        <v>66</v>
      </c>
      <c r="C72" s="29"/>
      <c r="D72" s="32">
        <v>11112.0</v>
      </c>
      <c r="E72" s="30" t="s">
        <v>8</v>
      </c>
      <c r="F72" s="36" t="s">
        <v>102</v>
      </c>
      <c r="G72" s="33">
        <v>2.7753197E7</v>
      </c>
      <c r="H72" s="31"/>
      <c r="I72" s="31">
        <v>140270.0</v>
      </c>
      <c r="J72" s="16"/>
      <c r="K72" s="17"/>
    </row>
    <row r="73" ht="12.75" hidden="1" customHeight="1">
      <c r="A73" s="27">
        <v>45404.0</v>
      </c>
      <c r="B73" s="28" t="s">
        <v>66</v>
      </c>
      <c r="C73" s="29"/>
      <c r="D73" s="29" t="s">
        <v>79</v>
      </c>
      <c r="E73" s="30" t="s">
        <v>26</v>
      </c>
      <c r="F73" s="36" t="s">
        <v>103</v>
      </c>
      <c r="G73" s="33">
        <v>2.6901863E7</v>
      </c>
      <c r="H73" s="31">
        <v>76229.0</v>
      </c>
      <c r="I73" s="31"/>
      <c r="J73" s="16"/>
      <c r="K73" s="17"/>
    </row>
    <row r="74" ht="12.75" hidden="1" customHeight="1">
      <c r="A74" s="27">
        <v>45404.0</v>
      </c>
      <c r="B74" s="28" t="s">
        <v>66</v>
      </c>
      <c r="C74" s="29"/>
      <c r="D74" s="32">
        <v>11112.0</v>
      </c>
      <c r="E74" s="30" t="s">
        <v>8</v>
      </c>
      <c r="F74" s="36" t="s">
        <v>103</v>
      </c>
      <c r="G74" s="33">
        <v>2.6901863E7</v>
      </c>
      <c r="H74" s="31"/>
      <c r="I74" s="31">
        <v>76229.0</v>
      </c>
      <c r="J74" s="16"/>
      <c r="K74" s="17"/>
    </row>
    <row r="75" ht="12.75" hidden="1" customHeight="1">
      <c r="A75" s="35">
        <v>45405.0</v>
      </c>
      <c r="B75" s="28" t="s">
        <v>66</v>
      </c>
      <c r="C75" s="28"/>
      <c r="D75" s="29" t="s">
        <v>79</v>
      </c>
      <c r="E75" s="30" t="s">
        <v>26</v>
      </c>
      <c r="F75" s="36" t="s">
        <v>104</v>
      </c>
      <c r="G75" s="33">
        <v>899.0</v>
      </c>
      <c r="H75" s="31">
        <v>33589.0</v>
      </c>
      <c r="I75" s="31"/>
      <c r="J75" s="16"/>
      <c r="K75" s="17"/>
    </row>
    <row r="76" ht="12.75" hidden="1" customHeight="1">
      <c r="A76" s="35">
        <v>45405.0</v>
      </c>
      <c r="B76" s="28" t="s">
        <v>66</v>
      </c>
      <c r="C76" s="28"/>
      <c r="D76" s="32">
        <v>11112.0</v>
      </c>
      <c r="E76" s="30" t="s">
        <v>8</v>
      </c>
      <c r="F76" s="36" t="s">
        <v>104</v>
      </c>
      <c r="G76" s="33">
        <v>899.0</v>
      </c>
      <c r="H76" s="31"/>
      <c r="I76" s="31">
        <v>33589.0</v>
      </c>
      <c r="J76" s="16"/>
      <c r="K76" s="17"/>
    </row>
    <row r="77" ht="12.75" hidden="1" customHeight="1">
      <c r="A77" s="35">
        <v>45411.0</v>
      </c>
      <c r="B77" s="28" t="s">
        <v>66</v>
      </c>
      <c r="C77" s="28"/>
      <c r="D77" s="29" t="s">
        <v>79</v>
      </c>
      <c r="E77" s="30" t="s">
        <v>26</v>
      </c>
      <c r="F77" s="36" t="s">
        <v>102</v>
      </c>
      <c r="G77" s="33">
        <v>2.7837483E7</v>
      </c>
      <c r="H77" s="31">
        <v>54360.0</v>
      </c>
      <c r="I77" s="31"/>
      <c r="J77" s="16"/>
      <c r="K77" s="17"/>
    </row>
    <row r="78" ht="12.75" hidden="1" customHeight="1">
      <c r="A78" s="35">
        <v>45411.0</v>
      </c>
      <c r="B78" s="28" t="s">
        <v>66</v>
      </c>
      <c r="C78" s="28"/>
      <c r="D78" s="32">
        <v>11112.0</v>
      </c>
      <c r="E78" s="30" t="s">
        <v>8</v>
      </c>
      <c r="F78" s="36" t="s">
        <v>102</v>
      </c>
      <c r="G78" s="33">
        <v>2.7837483E7</v>
      </c>
      <c r="H78" s="31"/>
      <c r="I78" s="31">
        <v>54360.0</v>
      </c>
      <c r="J78" s="16"/>
      <c r="K78" s="17"/>
    </row>
    <row r="79" ht="12.75" hidden="1" customHeight="1">
      <c r="A79" s="35">
        <v>45408.0</v>
      </c>
      <c r="B79" s="28" t="s">
        <v>66</v>
      </c>
      <c r="C79" s="28"/>
      <c r="D79" s="29" t="s">
        <v>79</v>
      </c>
      <c r="E79" s="30" t="s">
        <v>26</v>
      </c>
      <c r="F79" s="36" t="s">
        <v>83</v>
      </c>
      <c r="G79" s="33">
        <v>5.1548204E7</v>
      </c>
      <c r="H79" s="31">
        <v>2747.0</v>
      </c>
      <c r="I79" s="31"/>
      <c r="J79" s="16"/>
      <c r="K79" s="17"/>
    </row>
    <row r="80" ht="12.75" hidden="1" customHeight="1">
      <c r="A80" s="35">
        <v>45408.0</v>
      </c>
      <c r="B80" s="28" t="s">
        <v>66</v>
      </c>
      <c r="C80" s="28"/>
      <c r="D80" s="32">
        <v>11112.0</v>
      </c>
      <c r="E80" s="30" t="s">
        <v>8</v>
      </c>
      <c r="F80" s="36" t="s">
        <v>83</v>
      </c>
      <c r="G80" s="33">
        <v>5.1548204E7</v>
      </c>
      <c r="H80" s="31"/>
      <c r="I80" s="31">
        <v>2747.0</v>
      </c>
      <c r="J80" s="16"/>
      <c r="K80" s="17"/>
    </row>
    <row r="81" ht="12.75" hidden="1" customHeight="1">
      <c r="A81" s="27">
        <v>45409.0</v>
      </c>
      <c r="B81" s="28" t="s">
        <v>66</v>
      </c>
      <c r="C81" s="28"/>
      <c r="D81" s="29" t="s">
        <v>79</v>
      </c>
      <c r="E81" s="30" t="s">
        <v>26</v>
      </c>
      <c r="F81" s="36" t="s">
        <v>94</v>
      </c>
      <c r="G81" s="33">
        <v>24930.0</v>
      </c>
      <c r="H81" s="31">
        <v>31716.0</v>
      </c>
      <c r="I81" s="31"/>
      <c r="J81" s="16"/>
      <c r="K81" s="17"/>
    </row>
    <row r="82" ht="12.75" customHeight="1">
      <c r="A82" s="27">
        <v>45409.0</v>
      </c>
      <c r="B82" s="28"/>
      <c r="C82" s="28"/>
      <c r="D82" s="32">
        <v>11112.0</v>
      </c>
      <c r="E82" s="30" t="s">
        <v>8</v>
      </c>
      <c r="F82" s="36" t="s">
        <v>94</v>
      </c>
      <c r="G82" s="33">
        <v>24930.0</v>
      </c>
      <c r="H82" s="31"/>
      <c r="I82" s="31">
        <v>31716.0</v>
      </c>
      <c r="J82" s="16"/>
      <c r="K82" s="17"/>
    </row>
    <row r="83" ht="12.75" hidden="1" customHeight="1">
      <c r="A83" s="27">
        <v>45411.0</v>
      </c>
      <c r="B83" s="28" t="s">
        <v>66</v>
      </c>
      <c r="C83" s="28"/>
      <c r="D83" s="29" t="s">
        <v>79</v>
      </c>
      <c r="E83" s="30" t="s">
        <v>26</v>
      </c>
      <c r="F83" s="36" t="s">
        <v>83</v>
      </c>
      <c r="G83" s="33">
        <v>5.177766E7</v>
      </c>
      <c r="H83" s="31">
        <v>9139.0</v>
      </c>
      <c r="I83" s="31"/>
      <c r="J83" s="16"/>
      <c r="K83" s="17"/>
    </row>
    <row r="84" ht="12.75" customHeight="1">
      <c r="A84" s="27">
        <v>45411.0</v>
      </c>
      <c r="B84" s="28"/>
      <c r="C84" s="28"/>
      <c r="D84" s="32">
        <v>11112.0</v>
      </c>
      <c r="E84" s="30" t="s">
        <v>8</v>
      </c>
      <c r="F84" s="36" t="s">
        <v>83</v>
      </c>
      <c r="G84" s="33">
        <v>5.177766E7</v>
      </c>
      <c r="H84" s="31"/>
      <c r="I84" s="31">
        <v>9139.0</v>
      </c>
      <c r="J84" s="16"/>
      <c r="K84" s="17"/>
    </row>
    <row r="85" ht="12.75" hidden="1" customHeight="1">
      <c r="A85" s="27">
        <v>45418.0</v>
      </c>
      <c r="B85" s="28" t="s">
        <v>66</v>
      </c>
      <c r="C85" s="28"/>
      <c r="D85" s="29" t="s">
        <v>79</v>
      </c>
      <c r="E85" s="30" t="s">
        <v>26</v>
      </c>
      <c r="F85" s="36" t="s">
        <v>105</v>
      </c>
      <c r="G85" s="33">
        <v>1722.0</v>
      </c>
      <c r="H85" s="31">
        <v>11900.0</v>
      </c>
      <c r="I85" s="31"/>
      <c r="J85" s="16"/>
      <c r="K85" s="17"/>
    </row>
    <row r="86" ht="12.75" customHeight="1">
      <c r="A86" s="27">
        <v>45418.0</v>
      </c>
      <c r="B86" s="28"/>
      <c r="C86" s="28"/>
      <c r="D86" s="32">
        <v>11112.0</v>
      </c>
      <c r="E86" s="30" t="s">
        <v>8</v>
      </c>
      <c r="F86" s="36" t="s">
        <v>105</v>
      </c>
      <c r="G86" s="33">
        <v>1722.0</v>
      </c>
      <c r="H86" s="31"/>
      <c r="I86" s="31">
        <v>11900.0</v>
      </c>
      <c r="J86" s="16"/>
      <c r="K86" s="17"/>
    </row>
    <row r="87" ht="12.75" hidden="1" customHeight="1">
      <c r="A87" s="27">
        <v>45420.0</v>
      </c>
      <c r="B87" s="28" t="s">
        <v>66</v>
      </c>
      <c r="C87" s="28"/>
      <c r="D87" s="29" t="s">
        <v>79</v>
      </c>
      <c r="E87" s="30" t="s">
        <v>26</v>
      </c>
      <c r="F87" s="36" t="s">
        <v>106</v>
      </c>
      <c r="G87" s="33">
        <v>455937.0</v>
      </c>
      <c r="H87" s="31">
        <v>20338.0</v>
      </c>
      <c r="I87" s="31"/>
      <c r="J87" s="16"/>
      <c r="K87" s="17"/>
    </row>
    <row r="88" ht="12.75" customHeight="1">
      <c r="A88" s="27">
        <v>45420.0</v>
      </c>
      <c r="B88" s="28"/>
      <c r="C88" s="28"/>
      <c r="D88" s="32">
        <v>11112.0</v>
      </c>
      <c r="E88" s="30" t="s">
        <v>8</v>
      </c>
      <c r="F88" s="36" t="s">
        <v>106</v>
      </c>
      <c r="G88" s="33">
        <v>455937.0</v>
      </c>
      <c r="H88" s="31"/>
      <c r="I88" s="31">
        <v>20338.0</v>
      </c>
      <c r="J88" s="16"/>
      <c r="K88" s="17"/>
    </row>
    <row r="89" ht="12.75" hidden="1" customHeight="1">
      <c r="A89" s="27">
        <v>45421.0</v>
      </c>
      <c r="B89" s="28" t="s">
        <v>66</v>
      </c>
      <c r="C89" s="29"/>
      <c r="D89" s="29" t="s">
        <v>79</v>
      </c>
      <c r="E89" s="30" t="s">
        <v>26</v>
      </c>
      <c r="F89" s="36" t="s">
        <v>96</v>
      </c>
      <c r="G89" s="33">
        <v>42161.0</v>
      </c>
      <c r="H89" s="31">
        <v>93470.0</v>
      </c>
      <c r="I89" s="31"/>
      <c r="J89" s="16"/>
      <c r="K89" s="17"/>
    </row>
    <row r="90" ht="12.75" customHeight="1">
      <c r="A90" s="27">
        <v>45421.0</v>
      </c>
      <c r="B90" s="28"/>
      <c r="C90" s="29"/>
      <c r="D90" s="32">
        <v>11112.0</v>
      </c>
      <c r="E90" s="30" t="s">
        <v>8</v>
      </c>
      <c r="F90" s="36" t="s">
        <v>96</v>
      </c>
      <c r="G90" s="33">
        <v>42161.0</v>
      </c>
      <c r="H90" s="31"/>
      <c r="I90" s="31">
        <v>93470.0</v>
      </c>
      <c r="J90" s="16"/>
      <c r="K90" s="17"/>
    </row>
    <row r="91" ht="12.75" hidden="1" customHeight="1">
      <c r="A91" s="27">
        <v>45421.0</v>
      </c>
      <c r="B91" s="28" t="s">
        <v>66</v>
      </c>
      <c r="C91" s="29"/>
      <c r="D91" s="29" t="s">
        <v>79</v>
      </c>
      <c r="E91" s="30" t="s">
        <v>26</v>
      </c>
      <c r="F91" s="36" t="s">
        <v>99</v>
      </c>
      <c r="G91" s="33">
        <v>6525.0</v>
      </c>
      <c r="H91" s="31">
        <v>11240.0</v>
      </c>
      <c r="I91" s="31"/>
      <c r="J91" s="16"/>
      <c r="K91" s="17"/>
    </row>
    <row r="92" ht="12.75" customHeight="1">
      <c r="A92" s="27">
        <v>45421.0</v>
      </c>
      <c r="B92" s="28"/>
      <c r="C92" s="29"/>
      <c r="D92" s="32">
        <v>11112.0</v>
      </c>
      <c r="E92" s="30" t="s">
        <v>8</v>
      </c>
      <c r="F92" s="36" t="s">
        <v>99</v>
      </c>
      <c r="G92" s="33">
        <v>6525.0</v>
      </c>
      <c r="H92" s="31"/>
      <c r="I92" s="31">
        <v>11240.0</v>
      </c>
      <c r="J92" s="16"/>
      <c r="K92" s="17"/>
    </row>
    <row r="93" ht="12.75" hidden="1" customHeight="1">
      <c r="A93" s="27">
        <v>45421.0</v>
      </c>
      <c r="B93" s="28" t="s">
        <v>66</v>
      </c>
      <c r="C93" s="29"/>
      <c r="D93" s="29" t="s">
        <v>79</v>
      </c>
      <c r="E93" s="30" t="s">
        <v>26</v>
      </c>
      <c r="F93" s="36" t="s">
        <v>107</v>
      </c>
      <c r="G93" s="33">
        <v>5025274.0</v>
      </c>
      <c r="H93" s="31">
        <v>9033.0</v>
      </c>
      <c r="I93" s="31"/>
      <c r="J93" s="16"/>
      <c r="K93" s="17"/>
    </row>
    <row r="94" ht="12.75" customHeight="1">
      <c r="A94" s="27">
        <v>45421.0</v>
      </c>
      <c r="B94" s="28"/>
      <c r="C94" s="29"/>
      <c r="D94" s="32">
        <v>11112.0</v>
      </c>
      <c r="E94" s="30" t="s">
        <v>8</v>
      </c>
      <c r="F94" s="36" t="s">
        <v>107</v>
      </c>
      <c r="G94" s="33">
        <v>5025274.0</v>
      </c>
      <c r="H94" s="31"/>
      <c r="I94" s="31">
        <v>9033.0</v>
      </c>
      <c r="J94" s="16"/>
      <c r="K94" s="17"/>
    </row>
    <row r="95" ht="12.75" hidden="1" customHeight="1">
      <c r="A95" s="27">
        <v>45422.0</v>
      </c>
      <c r="B95" s="28" t="s">
        <v>66</v>
      </c>
      <c r="C95" s="29"/>
      <c r="D95" s="29" t="s">
        <v>79</v>
      </c>
      <c r="E95" s="30" t="s">
        <v>26</v>
      </c>
      <c r="F95" s="36" t="s">
        <v>108</v>
      </c>
      <c r="G95" s="33">
        <v>778402.0</v>
      </c>
      <c r="H95" s="31">
        <v>183861.0</v>
      </c>
      <c r="I95" s="31"/>
      <c r="J95" s="16"/>
      <c r="K95" s="17"/>
    </row>
    <row r="96" ht="12.75" customHeight="1">
      <c r="A96" s="27">
        <v>45422.0</v>
      </c>
      <c r="B96" s="28"/>
      <c r="C96" s="29"/>
      <c r="D96" s="32">
        <v>11112.0</v>
      </c>
      <c r="E96" s="30" t="s">
        <v>8</v>
      </c>
      <c r="F96" s="36" t="s">
        <v>108</v>
      </c>
      <c r="G96" s="33">
        <v>778402.0</v>
      </c>
      <c r="H96" s="31"/>
      <c r="I96" s="31">
        <v>183861.0</v>
      </c>
      <c r="J96" s="16"/>
      <c r="K96" s="17"/>
    </row>
    <row r="97" ht="12.75" hidden="1" customHeight="1">
      <c r="A97" s="27">
        <v>45427.0</v>
      </c>
      <c r="B97" s="28" t="s">
        <v>66</v>
      </c>
      <c r="C97" s="29"/>
      <c r="D97" s="29" t="s">
        <v>79</v>
      </c>
      <c r="E97" s="30" t="s">
        <v>26</v>
      </c>
      <c r="F97" s="36" t="s">
        <v>103</v>
      </c>
      <c r="G97" s="33">
        <v>2.6940954E7</v>
      </c>
      <c r="H97" s="31">
        <v>56569.0</v>
      </c>
      <c r="I97" s="31"/>
      <c r="J97" s="16"/>
      <c r="K97" s="17"/>
    </row>
    <row r="98" ht="12.75" customHeight="1">
      <c r="A98" s="27">
        <v>45427.0</v>
      </c>
      <c r="B98" s="28"/>
      <c r="C98" s="29"/>
      <c r="D98" s="32">
        <v>11112.0</v>
      </c>
      <c r="E98" s="30" t="s">
        <v>8</v>
      </c>
      <c r="F98" s="36" t="s">
        <v>103</v>
      </c>
      <c r="G98" s="33">
        <v>2.6940954E7</v>
      </c>
      <c r="H98" s="31"/>
      <c r="I98" s="31">
        <v>56569.0</v>
      </c>
      <c r="J98" s="16"/>
      <c r="K98" s="17"/>
    </row>
    <row r="99" ht="12.75" hidden="1" customHeight="1">
      <c r="A99" s="27">
        <v>45428.0</v>
      </c>
      <c r="B99" s="28" t="s">
        <v>66</v>
      </c>
      <c r="C99" s="28"/>
      <c r="D99" s="29" t="s">
        <v>79</v>
      </c>
      <c r="E99" s="30" t="s">
        <v>26</v>
      </c>
      <c r="F99" s="36" t="s">
        <v>103</v>
      </c>
      <c r="G99" s="33">
        <v>2.6942621E7</v>
      </c>
      <c r="H99" s="31">
        <v>74033.0</v>
      </c>
      <c r="I99" s="31"/>
      <c r="J99" s="16"/>
      <c r="K99" s="17"/>
    </row>
    <row r="100" ht="12.75" customHeight="1">
      <c r="A100" s="27">
        <v>45428.0</v>
      </c>
      <c r="B100" s="28"/>
      <c r="C100" s="28"/>
      <c r="D100" s="32">
        <v>11112.0</v>
      </c>
      <c r="E100" s="30" t="s">
        <v>8</v>
      </c>
      <c r="F100" s="36" t="s">
        <v>103</v>
      </c>
      <c r="G100" s="33">
        <v>2.6942621E7</v>
      </c>
      <c r="H100" s="31"/>
      <c r="I100" s="31">
        <v>74033.0</v>
      </c>
      <c r="J100" s="16"/>
      <c r="K100" s="17"/>
    </row>
    <row r="101" ht="12.75" hidden="1" customHeight="1">
      <c r="A101" s="27">
        <v>45429.0</v>
      </c>
      <c r="B101" s="28" t="s">
        <v>66</v>
      </c>
      <c r="C101" s="28"/>
      <c r="D101" s="29" t="s">
        <v>79</v>
      </c>
      <c r="E101" s="30" t="s">
        <v>26</v>
      </c>
      <c r="F101" s="36" t="s">
        <v>108</v>
      </c>
      <c r="G101" s="33">
        <v>779743.0</v>
      </c>
      <c r="H101" s="31">
        <v>76722.0</v>
      </c>
      <c r="I101" s="31"/>
      <c r="J101" s="16"/>
      <c r="K101" s="17"/>
    </row>
    <row r="102" ht="12.75" customHeight="1">
      <c r="A102" s="27">
        <v>45429.0</v>
      </c>
      <c r="B102" s="28"/>
      <c r="C102" s="28"/>
      <c r="D102" s="32">
        <v>11112.0</v>
      </c>
      <c r="E102" s="30" t="s">
        <v>8</v>
      </c>
      <c r="F102" s="36" t="s">
        <v>108</v>
      </c>
      <c r="G102" s="33">
        <v>779743.0</v>
      </c>
      <c r="H102" s="31"/>
      <c r="I102" s="31">
        <v>76722.0</v>
      </c>
      <c r="J102" s="16"/>
      <c r="K102" s="17"/>
    </row>
    <row r="103" ht="12.75" hidden="1" customHeight="1">
      <c r="A103" s="27">
        <v>45429.0</v>
      </c>
      <c r="B103" s="28" t="s">
        <v>66</v>
      </c>
      <c r="C103" s="28"/>
      <c r="D103" s="29" t="s">
        <v>79</v>
      </c>
      <c r="E103" s="30" t="s">
        <v>26</v>
      </c>
      <c r="F103" s="36" t="s">
        <v>109</v>
      </c>
      <c r="G103" s="33">
        <v>4620972.0</v>
      </c>
      <c r="H103" s="31">
        <v>68026.0</v>
      </c>
      <c r="I103" s="31"/>
      <c r="J103" s="16"/>
      <c r="K103" s="17"/>
    </row>
    <row r="104" ht="12.75" customHeight="1">
      <c r="A104" s="27">
        <v>45429.0</v>
      </c>
      <c r="B104" s="28"/>
      <c r="C104" s="28"/>
      <c r="D104" s="32">
        <v>11112.0</v>
      </c>
      <c r="E104" s="30" t="s">
        <v>8</v>
      </c>
      <c r="F104" s="36" t="s">
        <v>109</v>
      </c>
      <c r="G104" s="33">
        <v>4620972.0</v>
      </c>
      <c r="H104" s="31"/>
      <c r="I104" s="31">
        <v>68026.0</v>
      </c>
      <c r="J104" s="16"/>
      <c r="K104" s="17"/>
    </row>
    <row r="105" ht="12.75" hidden="1" customHeight="1">
      <c r="A105" s="27">
        <v>45443.0</v>
      </c>
      <c r="B105" s="28" t="s">
        <v>66</v>
      </c>
      <c r="C105" s="28"/>
      <c r="D105" s="29" t="s">
        <v>79</v>
      </c>
      <c r="E105" s="30" t="s">
        <v>26</v>
      </c>
      <c r="F105" s="36" t="s">
        <v>85</v>
      </c>
      <c r="G105" s="33">
        <v>1942.0</v>
      </c>
      <c r="H105" s="31">
        <v>9700.0</v>
      </c>
      <c r="I105" s="31"/>
      <c r="J105" s="16"/>
      <c r="K105" s="17"/>
    </row>
    <row r="106" ht="12.75" customHeight="1">
      <c r="A106" s="27">
        <v>45443.0</v>
      </c>
      <c r="B106" s="28"/>
      <c r="C106" s="28"/>
      <c r="D106" s="32">
        <v>11112.0</v>
      </c>
      <c r="E106" s="30" t="s">
        <v>8</v>
      </c>
      <c r="F106" s="36" t="s">
        <v>85</v>
      </c>
      <c r="G106" s="33">
        <v>1942.0</v>
      </c>
      <c r="H106" s="31"/>
      <c r="I106" s="31">
        <v>9700.0</v>
      </c>
      <c r="J106" s="16"/>
      <c r="K106" s="17"/>
    </row>
    <row r="107" ht="12.75" hidden="1" customHeight="1">
      <c r="A107" s="27">
        <v>45441.0</v>
      </c>
      <c r="B107" s="28" t="s">
        <v>66</v>
      </c>
      <c r="C107" s="28"/>
      <c r="D107" s="29" t="s">
        <v>79</v>
      </c>
      <c r="E107" s="30" t="s">
        <v>26</v>
      </c>
      <c r="F107" s="36" t="s">
        <v>83</v>
      </c>
      <c r="G107" s="33">
        <v>5.1807913E7</v>
      </c>
      <c r="H107" s="31">
        <v>1313.0</v>
      </c>
      <c r="I107" s="31"/>
      <c r="J107" s="16"/>
      <c r="K107" s="17"/>
    </row>
    <row r="108" ht="12.75" hidden="1" customHeight="1">
      <c r="A108" s="27">
        <v>45441.0</v>
      </c>
      <c r="B108" s="28" t="s">
        <v>66</v>
      </c>
      <c r="C108" s="28"/>
      <c r="D108" s="32">
        <v>11112.0</v>
      </c>
      <c r="E108" s="30" t="s">
        <v>8</v>
      </c>
      <c r="F108" s="36" t="s">
        <v>83</v>
      </c>
      <c r="G108" s="33">
        <v>5.1807913E7</v>
      </c>
      <c r="H108" s="31"/>
      <c r="I108" s="31">
        <v>1313.0</v>
      </c>
      <c r="J108" s="16"/>
      <c r="K108" s="17"/>
    </row>
    <row r="109" ht="12.75" hidden="1" customHeight="1">
      <c r="A109" s="27">
        <v>45440.0</v>
      </c>
      <c r="B109" s="28" t="s">
        <v>66</v>
      </c>
      <c r="C109" s="28"/>
      <c r="D109" s="32">
        <v>11112.0</v>
      </c>
      <c r="E109" s="30" t="s">
        <v>8</v>
      </c>
      <c r="F109" s="36" t="s">
        <v>83</v>
      </c>
      <c r="G109" s="33">
        <v>9352674.0</v>
      </c>
      <c r="H109" s="31">
        <v>21.0</v>
      </c>
      <c r="I109" s="31"/>
      <c r="J109" s="16"/>
      <c r="K109" s="17"/>
    </row>
    <row r="110" ht="12.75" hidden="1" customHeight="1">
      <c r="A110" s="27">
        <v>45440.0</v>
      </c>
      <c r="B110" s="28" t="s">
        <v>66</v>
      </c>
      <c r="C110" s="28"/>
      <c r="D110" s="29" t="s">
        <v>79</v>
      </c>
      <c r="E110" s="30" t="s">
        <v>26</v>
      </c>
      <c r="F110" s="36" t="s">
        <v>83</v>
      </c>
      <c r="G110" s="33">
        <v>9352674.0</v>
      </c>
      <c r="H110" s="31"/>
      <c r="I110" s="31">
        <v>21.0</v>
      </c>
      <c r="J110" s="16"/>
      <c r="K110" s="17"/>
    </row>
    <row r="111" ht="12.75" hidden="1" customHeight="1">
      <c r="A111" s="27">
        <v>45436.0</v>
      </c>
      <c r="B111" s="28" t="s">
        <v>66</v>
      </c>
      <c r="C111" s="28"/>
      <c r="D111" s="29" t="s">
        <v>79</v>
      </c>
      <c r="E111" s="30" t="s">
        <v>26</v>
      </c>
      <c r="F111" s="30" t="s">
        <v>108</v>
      </c>
      <c r="G111" s="33">
        <v>780851.0</v>
      </c>
      <c r="H111" s="31">
        <v>183861.0</v>
      </c>
      <c r="I111" s="31"/>
      <c r="J111" s="16"/>
      <c r="K111" s="17"/>
    </row>
    <row r="112" ht="12.75" hidden="1" customHeight="1">
      <c r="A112" s="27">
        <v>45436.0</v>
      </c>
      <c r="B112" s="28" t="s">
        <v>66</v>
      </c>
      <c r="C112" s="28"/>
      <c r="D112" s="32">
        <v>11112.0</v>
      </c>
      <c r="E112" s="30" t="s">
        <v>8</v>
      </c>
      <c r="F112" s="30" t="s">
        <v>108</v>
      </c>
      <c r="G112" s="33">
        <v>780851.0</v>
      </c>
      <c r="H112" s="31"/>
      <c r="I112" s="31">
        <v>183861.0</v>
      </c>
      <c r="J112" s="16"/>
      <c r="K112" s="17"/>
    </row>
    <row r="113" ht="12.75" hidden="1" customHeight="1">
      <c r="A113" s="27">
        <v>45443.0</v>
      </c>
      <c r="B113" s="28" t="s">
        <v>66</v>
      </c>
      <c r="C113" s="28"/>
      <c r="D113" s="29" t="s">
        <v>79</v>
      </c>
      <c r="E113" s="30" t="s">
        <v>26</v>
      </c>
      <c r="F113" s="30" t="s">
        <v>109</v>
      </c>
      <c r="G113" s="33">
        <v>4637463.0</v>
      </c>
      <c r="H113" s="31">
        <v>88350.0</v>
      </c>
      <c r="I113" s="31"/>
      <c r="J113" s="16"/>
      <c r="K113" s="17"/>
    </row>
    <row r="114" ht="12.75" hidden="1" customHeight="1">
      <c r="A114" s="27">
        <v>45443.0</v>
      </c>
      <c r="B114" s="28" t="s">
        <v>66</v>
      </c>
      <c r="C114" s="28"/>
      <c r="D114" s="32">
        <v>11112.0</v>
      </c>
      <c r="E114" s="30" t="s">
        <v>8</v>
      </c>
      <c r="F114" s="30" t="s">
        <v>109</v>
      </c>
      <c r="G114" s="33">
        <v>4637463.0</v>
      </c>
      <c r="H114" s="31"/>
      <c r="I114" s="31">
        <v>88350.0</v>
      </c>
      <c r="J114" s="16"/>
      <c r="K114" s="17"/>
    </row>
    <row r="115" ht="12.75" hidden="1" customHeight="1">
      <c r="A115" s="27">
        <v>45442.0</v>
      </c>
      <c r="B115" s="28" t="s">
        <v>66</v>
      </c>
      <c r="C115" s="28"/>
      <c r="D115" s="29" t="s">
        <v>79</v>
      </c>
      <c r="E115" s="30" t="s">
        <v>26</v>
      </c>
      <c r="F115" s="30" t="s">
        <v>83</v>
      </c>
      <c r="G115" s="33">
        <v>5.2027564E7</v>
      </c>
      <c r="H115" s="31">
        <v>2342.0</v>
      </c>
      <c r="I115" s="31"/>
      <c r="J115" s="16"/>
      <c r="K115" s="17"/>
    </row>
    <row r="116" ht="12.75" hidden="1" customHeight="1">
      <c r="A116" s="27">
        <v>45442.0</v>
      </c>
      <c r="B116" s="28" t="s">
        <v>66</v>
      </c>
      <c r="C116" s="28"/>
      <c r="D116" s="32">
        <v>11112.0</v>
      </c>
      <c r="E116" s="30" t="s">
        <v>8</v>
      </c>
      <c r="F116" s="30" t="s">
        <v>83</v>
      </c>
      <c r="G116" s="33">
        <v>5.2027564E7</v>
      </c>
      <c r="H116" s="31"/>
      <c r="I116" s="31">
        <v>2342.0</v>
      </c>
      <c r="J116" s="16"/>
      <c r="K116" s="17"/>
    </row>
    <row r="117" ht="12.75" hidden="1" customHeight="1">
      <c r="A117" s="27">
        <v>45449.0</v>
      </c>
      <c r="B117" s="28" t="s">
        <v>66</v>
      </c>
      <c r="C117" s="28"/>
      <c r="D117" s="29" t="s">
        <v>79</v>
      </c>
      <c r="E117" s="30" t="s">
        <v>26</v>
      </c>
      <c r="F117" s="30" t="s">
        <v>110</v>
      </c>
      <c r="G117" s="33">
        <v>17387.0</v>
      </c>
      <c r="H117" s="31">
        <v>6270.0</v>
      </c>
      <c r="I117" s="31"/>
      <c r="J117" s="16"/>
      <c r="K117" s="17"/>
    </row>
    <row r="118" ht="12.75" hidden="1" customHeight="1">
      <c r="A118" s="27">
        <v>45449.0</v>
      </c>
      <c r="B118" s="28" t="s">
        <v>66</v>
      </c>
      <c r="C118" s="28"/>
      <c r="D118" s="32">
        <v>11112.0</v>
      </c>
      <c r="E118" s="30" t="s">
        <v>8</v>
      </c>
      <c r="F118" s="30" t="s">
        <v>110</v>
      </c>
      <c r="G118" s="33">
        <v>17387.0</v>
      </c>
      <c r="H118" s="31"/>
      <c r="I118" s="31">
        <v>6270.0</v>
      </c>
      <c r="J118" s="16"/>
      <c r="K118" s="17"/>
    </row>
    <row r="119" ht="12.75" hidden="1" customHeight="1">
      <c r="A119" s="27">
        <v>45449.0</v>
      </c>
      <c r="B119" s="28" t="s">
        <v>66</v>
      </c>
      <c r="C119" s="29"/>
      <c r="D119" s="29" t="s">
        <v>79</v>
      </c>
      <c r="E119" s="30" t="s">
        <v>26</v>
      </c>
      <c r="F119" s="30" t="s">
        <v>111</v>
      </c>
      <c r="G119" s="33">
        <v>87494.0</v>
      </c>
      <c r="H119" s="31">
        <v>41003.0</v>
      </c>
      <c r="I119" s="31"/>
      <c r="J119" s="16"/>
      <c r="K119" s="17"/>
    </row>
    <row r="120" ht="12.75" hidden="1" customHeight="1">
      <c r="A120" s="27">
        <v>45449.0</v>
      </c>
      <c r="B120" s="28" t="s">
        <v>66</v>
      </c>
      <c r="C120" s="29"/>
      <c r="D120" s="32">
        <v>11112.0</v>
      </c>
      <c r="E120" s="30" t="s">
        <v>8</v>
      </c>
      <c r="F120" s="30" t="s">
        <v>111</v>
      </c>
      <c r="G120" s="33">
        <v>87494.0</v>
      </c>
      <c r="H120" s="31"/>
      <c r="I120" s="31">
        <v>41003.0</v>
      </c>
      <c r="J120" s="16"/>
      <c r="K120" s="17"/>
    </row>
    <row r="121" ht="12.75" hidden="1" customHeight="1">
      <c r="A121" s="27">
        <v>45455.0</v>
      </c>
      <c r="B121" s="28" t="s">
        <v>66</v>
      </c>
      <c r="C121" s="29"/>
      <c r="D121" s="29" t="s">
        <v>79</v>
      </c>
      <c r="E121" s="30" t="s">
        <v>26</v>
      </c>
      <c r="F121" s="30" t="s">
        <v>103</v>
      </c>
      <c r="G121" s="33">
        <v>2.6976051E7</v>
      </c>
      <c r="H121" s="31">
        <v>82260.0</v>
      </c>
      <c r="I121" s="31"/>
      <c r="J121" s="16"/>
      <c r="K121" s="17"/>
    </row>
    <row r="122" ht="12.75" hidden="1" customHeight="1">
      <c r="A122" s="27">
        <v>45455.0</v>
      </c>
      <c r="B122" s="28" t="s">
        <v>66</v>
      </c>
      <c r="C122" s="29"/>
      <c r="D122" s="32">
        <v>11112.0</v>
      </c>
      <c r="E122" s="30" t="s">
        <v>8</v>
      </c>
      <c r="F122" s="30" t="s">
        <v>103</v>
      </c>
      <c r="G122" s="33">
        <v>2.6976051E7</v>
      </c>
      <c r="H122" s="31"/>
      <c r="I122" s="31">
        <v>82260.0</v>
      </c>
      <c r="J122" s="16"/>
      <c r="K122" s="17"/>
    </row>
    <row r="123" ht="12.75" hidden="1" customHeight="1">
      <c r="A123" s="27">
        <v>45456.0</v>
      </c>
      <c r="B123" s="28" t="s">
        <v>66</v>
      </c>
      <c r="C123" s="29"/>
      <c r="D123" s="29" t="s">
        <v>79</v>
      </c>
      <c r="E123" s="30" t="s">
        <v>26</v>
      </c>
      <c r="F123" s="30" t="s">
        <v>103</v>
      </c>
      <c r="G123" s="33">
        <v>2.6978021E7</v>
      </c>
      <c r="H123" s="31">
        <v>112335.0</v>
      </c>
      <c r="I123" s="31"/>
      <c r="J123" s="16"/>
      <c r="K123" s="17"/>
    </row>
    <row r="124" ht="12.75" hidden="1" customHeight="1">
      <c r="A124" s="27">
        <v>45456.0</v>
      </c>
      <c r="B124" s="28" t="s">
        <v>66</v>
      </c>
      <c r="C124" s="29"/>
      <c r="D124" s="32">
        <v>11112.0</v>
      </c>
      <c r="E124" s="30" t="s">
        <v>8</v>
      </c>
      <c r="F124" s="30" t="s">
        <v>103</v>
      </c>
      <c r="G124" s="33">
        <v>2.6978021E7</v>
      </c>
      <c r="H124" s="31"/>
      <c r="I124" s="31">
        <v>112335.0</v>
      </c>
      <c r="J124" s="16"/>
      <c r="K124" s="17"/>
    </row>
    <row r="125" ht="12.75" hidden="1" customHeight="1">
      <c r="A125" s="27">
        <v>45457.0</v>
      </c>
      <c r="B125" s="28" t="s">
        <v>66</v>
      </c>
      <c r="C125" s="29"/>
      <c r="D125" s="29" t="s">
        <v>79</v>
      </c>
      <c r="E125" s="30" t="s">
        <v>26</v>
      </c>
      <c r="F125" s="30" t="s">
        <v>103</v>
      </c>
      <c r="G125" s="33">
        <v>2.7192634E7</v>
      </c>
      <c r="H125" s="31">
        <v>100034.0</v>
      </c>
      <c r="I125" s="31"/>
      <c r="J125" s="16"/>
      <c r="K125" s="17"/>
    </row>
    <row r="126" ht="12.75" hidden="1" customHeight="1">
      <c r="A126" s="27">
        <v>45457.0</v>
      </c>
      <c r="B126" s="28" t="s">
        <v>66</v>
      </c>
      <c r="C126" s="29"/>
      <c r="D126" s="32">
        <v>11112.0</v>
      </c>
      <c r="E126" s="30" t="s">
        <v>8</v>
      </c>
      <c r="F126" s="30" t="s">
        <v>103</v>
      </c>
      <c r="G126" s="33">
        <v>2.7192634E7</v>
      </c>
      <c r="H126" s="31"/>
      <c r="I126" s="31">
        <v>100034.0</v>
      </c>
      <c r="J126" s="16"/>
      <c r="K126" s="17"/>
    </row>
    <row r="127" ht="12.75" hidden="1" customHeight="1">
      <c r="A127" s="27">
        <v>45457.0</v>
      </c>
      <c r="B127" s="28" t="s">
        <v>66</v>
      </c>
      <c r="C127" s="28"/>
      <c r="D127" s="29" t="s">
        <v>79</v>
      </c>
      <c r="E127" s="30" t="s">
        <v>26</v>
      </c>
      <c r="F127" s="30" t="s">
        <v>87</v>
      </c>
      <c r="G127" s="33">
        <v>767.0</v>
      </c>
      <c r="H127" s="31">
        <v>38080.0</v>
      </c>
      <c r="I127" s="31"/>
      <c r="J127" s="16"/>
      <c r="K127" s="17"/>
    </row>
    <row r="128" ht="12.75" hidden="1" customHeight="1">
      <c r="A128" s="27">
        <v>45457.0</v>
      </c>
      <c r="B128" s="28" t="s">
        <v>66</v>
      </c>
      <c r="C128" s="28"/>
      <c r="D128" s="32">
        <v>11112.0</v>
      </c>
      <c r="E128" s="30" t="s">
        <v>8</v>
      </c>
      <c r="F128" s="30" t="s">
        <v>87</v>
      </c>
      <c r="G128" s="33">
        <v>767.0</v>
      </c>
      <c r="H128" s="31"/>
      <c r="I128" s="31">
        <v>38080.0</v>
      </c>
      <c r="J128" s="16"/>
      <c r="K128" s="17"/>
    </row>
    <row r="129" ht="12.75" hidden="1" customHeight="1">
      <c r="A129" s="27">
        <v>45459.0</v>
      </c>
      <c r="B129" s="28" t="s">
        <v>66</v>
      </c>
      <c r="C129" s="28"/>
      <c r="D129" s="29" t="s">
        <v>79</v>
      </c>
      <c r="E129" s="30" t="s">
        <v>26</v>
      </c>
      <c r="F129" s="30" t="s">
        <v>112</v>
      </c>
      <c r="G129" s="33">
        <v>4853.0</v>
      </c>
      <c r="H129" s="31">
        <v>23480.0</v>
      </c>
      <c r="I129" s="31"/>
      <c r="J129" s="16"/>
      <c r="K129" s="17"/>
    </row>
    <row r="130" ht="12.75" hidden="1" customHeight="1">
      <c r="A130" s="27">
        <v>45459.0</v>
      </c>
      <c r="B130" s="28" t="s">
        <v>66</v>
      </c>
      <c r="C130" s="28"/>
      <c r="D130" s="32">
        <v>11112.0</v>
      </c>
      <c r="E130" s="30" t="s">
        <v>8</v>
      </c>
      <c r="F130" s="30" t="s">
        <v>112</v>
      </c>
      <c r="G130" s="33">
        <v>4853.0</v>
      </c>
      <c r="H130" s="31"/>
      <c r="I130" s="31">
        <v>23480.0</v>
      </c>
      <c r="J130" s="16"/>
      <c r="K130" s="17"/>
    </row>
    <row r="131" ht="12.75" hidden="1" customHeight="1">
      <c r="A131" s="27">
        <v>45463.0</v>
      </c>
      <c r="B131" s="28" t="s">
        <v>66</v>
      </c>
      <c r="C131" s="29"/>
      <c r="D131" s="29" t="s">
        <v>79</v>
      </c>
      <c r="E131" s="30" t="s">
        <v>26</v>
      </c>
      <c r="F131" s="34" t="s">
        <v>102</v>
      </c>
      <c r="G131" s="33">
        <v>2.7942584E7</v>
      </c>
      <c r="H131" s="31">
        <v>11700.0</v>
      </c>
      <c r="I131" s="31"/>
      <c r="J131" s="16"/>
      <c r="K131" s="17"/>
    </row>
    <row r="132" ht="12.75" hidden="1" customHeight="1">
      <c r="A132" s="27">
        <v>45463.0</v>
      </c>
      <c r="B132" s="28" t="s">
        <v>66</v>
      </c>
      <c r="C132" s="29"/>
      <c r="D132" s="32">
        <v>11112.0</v>
      </c>
      <c r="E132" s="30" t="s">
        <v>8</v>
      </c>
      <c r="F132" s="34" t="s">
        <v>102</v>
      </c>
      <c r="G132" s="33">
        <v>2.7942584E7</v>
      </c>
      <c r="H132" s="31"/>
      <c r="I132" s="31">
        <v>11700.0</v>
      </c>
      <c r="J132" s="16"/>
      <c r="K132" s="17"/>
    </row>
    <row r="133" ht="12.75" hidden="1" customHeight="1">
      <c r="A133" s="27">
        <v>45467.0</v>
      </c>
      <c r="B133" s="28" t="s">
        <v>66</v>
      </c>
      <c r="C133" s="29"/>
      <c r="D133" s="29" t="s">
        <v>79</v>
      </c>
      <c r="E133" s="30" t="s">
        <v>26</v>
      </c>
      <c r="F133" s="34" t="s">
        <v>113</v>
      </c>
      <c r="G133" s="33">
        <v>19889.0</v>
      </c>
      <c r="H133" s="31">
        <v>110000.0</v>
      </c>
      <c r="I133" s="31"/>
      <c r="J133" s="16"/>
      <c r="K133" s="17"/>
    </row>
    <row r="134" ht="12.75" hidden="1" customHeight="1">
      <c r="A134" s="27">
        <v>45467.0</v>
      </c>
      <c r="B134" s="28" t="s">
        <v>66</v>
      </c>
      <c r="C134" s="29"/>
      <c r="D134" s="32">
        <v>11112.0</v>
      </c>
      <c r="E134" s="30" t="s">
        <v>8</v>
      </c>
      <c r="F134" s="34" t="s">
        <v>113</v>
      </c>
      <c r="G134" s="33">
        <v>19889.0</v>
      </c>
      <c r="H134" s="31"/>
      <c r="I134" s="31">
        <v>110000.0</v>
      </c>
      <c r="J134" s="16"/>
      <c r="K134" s="17"/>
    </row>
    <row r="135" ht="12.75" hidden="1" customHeight="1">
      <c r="A135" s="27">
        <v>45469.0</v>
      </c>
      <c r="B135" s="28" t="s">
        <v>66</v>
      </c>
      <c r="C135" s="28"/>
      <c r="D135" s="29" t="s">
        <v>79</v>
      </c>
      <c r="E135" s="30" t="s">
        <v>26</v>
      </c>
      <c r="F135" s="30" t="s">
        <v>83</v>
      </c>
      <c r="G135" s="33">
        <v>5.2055856E7</v>
      </c>
      <c r="H135" s="31">
        <v>1824.0</v>
      </c>
      <c r="I135" s="31"/>
      <c r="J135" s="16"/>
      <c r="K135" s="17"/>
    </row>
    <row r="136" ht="12.75" hidden="1" customHeight="1">
      <c r="A136" s="27">
        <v>45469.0</v>
      </c>
      <c r="B136" s="28" t="s">
        <v>66</v>
      </c>
      <c r="C136" s="28"/>
      <c r="D136" s="32">
        <v>11112.0</v>
      </c>
      <c r="E136" s="30" t="s">
        <v>8</v>
      </c>
      <c r="F136" s="30" t="s">
        <v>83</v>
      </c>
      <c r="G136" s="33">
        <v>5.2055856E7</v>
      </c>
      <c r="H136" s="31"/>
      <c r="I136" s="31">
        <v>1824.0</v>
      </c>
      <c r="J136" s="16"/>
      <c r="K136" s="17"/>
    </row>
    <row r="137" ht="12.75" hidden="1" customHeight="1">
      <c r="A137" s="27">
        <v>45471.0</v>
      </c>
      <c r="B137" s="28" t="s">
        <v>66</v>
      </c>
      <c r="C137" s="28"/>
      <c r="D137" s="29" t="s">
        <v>79</v>
      </c>
      <c r="E137" s="30" t="s">
        <v>26</v>
      </c>
      <c r="F137" s="30" t="s">
        <v>88</v>
      </c>
      <c r="G137" s="33">
        <v>77730.0</v>
      </c>
      <c r="H137" s="31">
        <v>19900.0</v>
      </c>
      <c r="I137" s="31"/>
      <c r="J137" s="16"/>
      <c r="K137" s="17"/>
    </row>
    <row r="138" ht="12.75" hidden="1" customHeight="1">
      <c r="A138" s="27">
        <v>45471.0</v>
      </c>
      <c r="B138" s="28" t="s">
        <v>66</v>
      </c>
      <c r="C138" s="28"/>
      <c r="D138" s="32">
        <v>11112.0</v>
      </c>
      <c r="E138" s="30" t="s">
        <v>8</v>
      </c>
      <c r="F138" s="30" t="s">
        <v>88</v>
      </c>
      <c r="G138" s="33">
        <v>77730.0</v>
      </c>
      <c r="H138" s="31"/>
      <c r="I138" s="31">
        <v>19900.0</v>
      </c>
      <c r="J138" s="16"/>
      <c r="K138" s="17"/>
    </row>
    <row r="139" ht="12.75" hidden="1" customHeight="1">
      <c r="A139" s="27">
        <v>45472.0</v>
      </c>
      <c r="B139" s="28" t="s">
        <v>66</v>
      </c>
      <c r="C139" s="28"/>
      <c r="D139" s="29" t="s">
        <v>79</v>
      </c>
      <c r="E139" s="30" t="s">
        <v>26</v>
      </c>
      <c r="F139" s="30" t="s">
        <v>85</v>
      </c>
      <c r="G139" s="33">
        <v>2309.0</v>
      </c>
      <c r="H139" s="31">
        <v>8720.0</v>
      </c>
      <c r="I139" s="31"/>
      <c r="J139" s="16"/>
      <c r="K139" s="17"/>
    </row>
    <row r="140" ht="12.75" hidden="1" customHeight="1">
      <c r="A140" s="27">
        <v>45472.0</v>
      </c>
      <c r="B140" s="28" t="s">
        <v>66</v>
      </c>
      <c r="C140" s="28"/>
      <c r="D140" s="32">
        <v>11112.0</v>
      </c>
      <c r="E140" s="30" t="s">
        <v>8</v>
      </c>
      <c r="F140" s="30" t="s">
        <v>85</v>
      </c>
      <c r="G140" s="33">
        <v>2309.0</v>
      </c>
      <c r="H140" s="31"/>
      <c r="I140" s="31">
        <v>8720.0</v>
      </c>
      <c r="J140" s="16"/>
      <c r="K140" s="17"/>
    </row>
    <row r="141" ht="12.75" hidden="1" customHeight="1">
      <c r="A141" s="27">
        <v>45472.0</v>
      </c>
      <c r="B141" s="28" t="s">
        <v>66</v>
      </c>
      <c r="C141" s="28"/>
      <c r="D141" s="29" t="s">
        <v>79</v>
      </c>
      <c r="E141" s="30" t="s">
        <v>26</v>
      </c>
      <c r="F141" s="30" t="s">
        <v>96</v>
      </c>
      <c r="G141" s="33">
        <v>43189.0</v>
      </c>
      <c r="H141" s="31">
        <v>186404.0</v>
      </c>
      <c r="I141" s="31"/>
      <c r="J141" s="16"/>
      <c r="K141" s="17"/>
    </row>
    <row r="142" ht="12.75" hidden="1" customHeight="1">
      <c r="A142" s="27">
        <v>45472.0</v>
      </c>
      <c r="B142" s="28" t="s">
        <v>66</v>
      </c>
      <c r="C142" s="28"/>
      <c r="D142" s="32">
        <v>11112.0</v>
      </c>
      <c r="E142" s="30" t="s">
        <v>8</v>
      </c>
      <c r="F142" s="30" t="s">
        <v>96</v>
      </c>
      <c r="G142" s="33">
        <v>43189.0</v>
      </c>
      <c r="H142" s="31"/>
      <c r="I142" s="31">
        <v>186404.0</v>
      </c>
      <c r="J142" s="16"/>
      <c r="K142" s="17"/>
    </row>
    <row r="143" ht="12.75" hidden="1" customHeight="1">
      <c r="A143" s="27">
        <v>45449.0</v>
      </c>
      <c r="B143" s="28" t="s">
        <v>66</v>
      </c>
      <c r="C143" s="28"/>
      <c r="D143" s="32">
        <v>11112.0</v>
      </c>
      <c r="E143" s="30" t="s">
        <v>8</v>
      </c>
      <c r="F143" s="30" t="s">
        <v>108</v>
      </c>
      <c r="G143" s="33">
        <v>42843.0</v>
      </c>
      <c r="H143" s="31">
        <v>65323.0</v>
      </c>
      <c r="I143" s="31"/>
      <c r="J143" s="16"/>
      <c r="K143" s="17"/>
    </row>
    <row r="144" ht="12.75" hidden="1" customHeight="1">
      <c r="A144" s="27">
        <v>45449.0</v>
      </c>
      <c r="B144" s="28" t="s">
        <v>66</v>
      </c>
      <c r="C144" s="28"/>
      <c r="D144" s="29" t="s">
        <v>79</v>
      </c>
      <c r="E144" s="30" t="s">
        <v>26</v>
      </c>
      <c r="F144" s="30" t="s">
        <v>108</v>
      </c>
      <c r="G144" s="33">
        <v>42843.0</v>
      </c>
      <c r="H144" s="31"/>
      <c r="I144" s="31">
        <v>65323.0</v>
      </c>
      <c r="J144" s="16"/>
      <c r="K144" s="17"/>
    </row>
    <row r="145" ht="12.75" hidden="1" customHeight="1">
      <c r="A145" s="27">
        <v>45456.0</v>
      </c>
      <c r="B145" s="28" t="s">
        <v>66</v>
      </c>
      <c r="C145" s="28"/>
      <c r="D145" s="32">
        <v>11112.0</v>
      </c>
      <c r="E145" s="30" t="s">
        <v>8</v>
      </c>
      <c r="F145" s="30" t="s">
        <v>103</v>
      </c>
      <c r="G145" s="33">
        <v>3598048.0</v>
      </c>
      <c r="H145" s="31">
        <v>82260.0</v>
      </c>
      <c r="I145" s="31"/>
      <c r="J145" s="16"/>
      <c r="K145" s="17"/>
    </row>
    <row r="146" ht="12.75" hidden="1" customHeight="1">
      <c r="A146" s="27">
        <v>45456.0</v>
      </c>
      <c r="B146" s="28" t="s">
        <v>66</v>
      </c>
      <c r="C146" s="28"/>
      <c r="D146" s="29" t="s">
        <v>79</v>
      </c>
      <c r="E146" s="30" t="s">
        <v>26</v>
      </c>
      <c r="F146" s="30" t="s">
        <v>103</v>
      </c>
      <c r="G146" s="33">
        <v>3598048.0</v>
      </c>
      <c r="H146" s="31"/>
      <c r="I146" s="31">
        <v>82260.0</v>
      </c>
      <c r="J146" s="16"/>
      <c r="K146" s="17"/>
    </row>
    <row r="147" ht="12.75" hidden="1" customHeight="1">
      <c r="A147" s="27">
        <v>45457.0</v>
      </c>
      <c r="B147" s="28" t="s">
        <v>66</v>
      </c>
      <c r="C147" s="28"/>
      <c r="D147" s="32">
        <v>11112.0</v>
      </c>
      <c r="E147" s="30" t="s">
        <v>8</v>
      </c>
      <c r="F147" s="30" t="s">
        <v>103</v>
      </c>
      <c r="G147" s="33">
        <v>3598348.0</v>
      </c>
      <c r="H147" s="31">
        <v>112335.0</v>
      </c>
      <c r="I147" s="31"/>
      <c r="J147" s="16"/>
      <c r="K147" s="17"/>
    </row>
    <row r="148" ht="12.75" hidden="1" customHeight="1">
      <c r="A148" s="27">
        <v>45457.0</v>
      </c>
      <c r="B148" s="28" t="s">
        <v>66</v>
      </c>
      <c r="C148" s="28"/>
      <c r="D148" s="29" t="s">
        <v>79</v>
      </c>
      <c r="E148" s="30" t="s">
        <v>26</v>
      </c>
      <c r="F148" s="30" t="s">
        <v>103</v>
      </c>
      <c r="G148" s="33">
        <v>3598348.0</v>
      </c>
      <c r="H148" s="31"/>
      <c r="I148" s="31">
        <v>112335.0</v>
      </c>
      <c r="J148" s="16"/>
      <c r="K148" s="17"/>
    </row>
    <row r="149" ht="12.75" hidden="1" customHeight="1">
      <c r="A149" s="27">
        <v>45467.0</v>
      </c>
      <c r="B149" s="28" t="s">
        <v>66</v>
      </c>
      <c r="C149" s="28"/>
      <c r="D149" s="32">
        <v>11112.0</v>
      </c>
      <c r="E149" s="30" t="s">
        <v>8</v>
      </c>
      <c r="F149" s="30" t="s">
        <v>83</v>
      </c>
      <c r="G149" s="33">
        <v>9458406.0</v>
      </c>
      <c r="H149" s="31">
        <v>647.0</v>
      </c>
      <c r="I149" s="31"/>
      <c r="J149" s="16"/>
      <c r="K149" s="17"/>
    </row>
    <row r="150" ht="12.75" hidden="1" customHeight="1">
      <c r="A150" s="27">
        <v>45467.0</v>
      </c>
      <c r="B150" s="28" t="s">
        <v>66</v>
      </c>
      <c r="C150" s="28"/>
      <c r="D150" s="29" t="s">
        <v>79</v>
      </c>
      <c r="E150" s="30" t="s">
        <v>26</v>
      </c>
      <c r="F150" s="30" t="s">
        <v>83</v>
      </c>
      <c r="G150" s="33">
        <v>9458406.0</v>
      </c>
      <c r="H150" s="31"/>
      <c r="I150" s="31">
        <v>647.0</v>
      </c>
      <c r="J150" s="16"/>
      <c r="K150" s="17"/>
    </row>
    <row r="151" ht="12.75" hidden="1" customHeight="1">
      <c r="A151" s="37">
        <v>45472.0</v>
      </c>
      <c r="B151" s="28" t="s">
        <v>66</v>
      </c>
      <c r="C151" s="28"/>
      <c r="D151" s="29" t="s">
        <v>79</v>
      </c>
      <c r="E151" s="30" t="s">
        <v>26</v>
      </c>
      <c r="F151" s="30" t="s">
        <v>114</v>
      </c>
      <c r="G151" s="30">
        <v>91207.0</v>
      </c>
      <c r="H151" s="31">
        <v>24199.0</v>
      </c>
      <c r="I151" s="31"/>
      <c r="J151" s="16"/>
      <c r="K151" s="17"/>
    </row>
    <row r="152" ht="12.75" hidden="1" customHeight="1">
      <c r="A152" s="37">
        <v>45472.0</v>
      </c>
      <c r="B152" s="28" t="s">
        <v>66</v>
      </c>
      <c r="C152" s="28"/>
      <c r="D152" s="32">
        <v>11112.0</v>
      </c>
      <c r="E152" s="30" t="s">
        <v>8</v>
      </c>
      <c r="F152" s="30" t="s">
        <v>114</v>
      </c>
      <c r="G152" s="30">
        <v>91207.0</v>
      </c>
      <c r="H152" s="31"/>
      <c r="I152" s="31">
        <v>24199.0</v>
      </c>
      <c r="J152" s="16"/>
      <c r="K152" s="17"/>
    </row>
    <row r="153" ht="12.75" hidden="1" customHeight="1">
      <c r="A153" s="37">
        <v>45470.0</v>
      </c>
      <c r="B153" s="28" t="s">
        <v>66</v>
      </c>
      <c r="C153" s="28"/>
      <c r="D153" s="29" t="s">
        <v>79</v>
      </c>
      <c r="E153" s="30" t="s">
        <v>26</v>
      </c>
      <c r="F153" s="30" t="s">
        <v>83</v>
      </c>
      <c r="G153" s="30">
        <v>5.2375219E7</v>
      </c>
      <c r="H153" s="31">
        <v>5287.0</v>
      </c>
      <c r="I153" s="31"/>
      <c r="J153" s="16"/>
      <c r="K153" s="17"/>
    </row>
    <row r="154" ht="12.75" hidden="1" customHeight="1">
      <c r="A154" s="37">
        <v>45470.0</v>
      </c>
      <c r="B154" s="28" t="s">
        <v>66</v>
      </c>
      <c r="C154" s="28"/>
      <c r="D154" s="32">
        <v>11112.0</v>
      </c>
      <c r="E154" s="30" t="s">
        <v>8</v>
      </c>
      <c r="F154" s="30" t="s">
        <v>83</v>
      </c>
      <c r="G154" s="30">
        <v>5.2375219E7</v>
      </c>
      <c r="H154" s="31"/>
      <c r="I154" s="31">
        <v>5287.0</v>
      </c>
      <c r="J154" s="16"/>
      <c r="K154" s="17"/>
    </row>
    <row r="155" ht="12.75" hidden="1" customHeight="1">
      <c r="A155" s="37">
        <v>45477.0</v>
      </c>
      <c r="B155" s="28" t="s">
        <v>66</v>
      </c>
      <c r="C155" s="28"/>
      <c r="D155" s="29" t="s">
        <v>79</v>
      </c>
      <c r="E155" s="30" t="s">
        <v>26</v>
      </c>
      <c r="F155" s="30" t="s">
        <v>103</v>
      </c>
      <c r="G155" s="30">
        <v>2.7217304E7</v>
      </c>
      <c r="H155" s="31">
        <v>89282.0</v>
      </c>
      <c r="I155" s="31"/>
      <c r="J155" s="16"/>
      <c r="K155" s="17"/>
    </row>
    <row r="156" ht="12.75" hidden="1" customHeight="1">
      <c r="A156" s="37">
        <v>45477.0</v>
      </c>
      <c r="B156" s="28" t="s">
        <v>66</v>
      </c>
      <c r="C156" s="28"/>
      <c r="D156" s="32">
        <v>11112.0</v>
      </c>
      <c r="E156" s="30" t="s">
        <v>8</v>
      </c>
      <c r="F156" s="30" t="s">
        <v>103</v>
      </c>
      <c r="G156" s="30">
        <v>2.7217304E7</v>
      </c>
      <c r="H156" s="31"/>
      <c r="I156" s="31">
        <v>89282.0</v>
      </c>
      <c r="J156" s="16"/>
      <c r="K156" s="17"/>
    </row>
    <row r="157" ht="12.75" hidden="1" customHeight="1">
      <c r="A157" s="37">
        <v>45478.0</v>
      </c>
      <c r="B157" s="28" t="s">
        <v>66</v>
      </c>
      <c r="C157" s="28"/>
      <c r="D157" s="29" t="s">
        <v>79</v>
      </c>
      <c r="E157" s="30" t="s">
        <v>26</v>
      </c>
      <c r="F157" s="30" t="s">
        <v>108</v>
      </c>
      <c r="G157" s="30">
        <v>788354.0</v>
      </c>
      <c r="H157" s="31">
        <v>219895.0</v>
      </c>
      <c r="I157" s="31"/>
      <c r="J157" s="16"/>
      <c r="K157" s="17"/>
    </row>
    <row r="158" ht="12.75" hidden="1" customHeight="1">
      <c r="A158" s="37">
        <v>45478.0</v>
      </c>
      <c r="B158" s="28" t="s">
        <v>66</v>
      </c>
      <c r="C158" s="28"/>
      <c r="D158" s="32">
        <v>11112.0</v>
      </c>
      <c r="E158" s="30" t="s">
        <v>8</v>
      </c>
      <c r="F158" s="30" t="s">
        <v>108</v>
      </c>
      <c r="G158" s="30">
        <v>788354.0</v>
      </c>
      <c r="H158" s="31"/>
      <c r="I158" s="31">
        <v>219895.0</v>
      </c>
      <c r="J158" s="16"/>
      <c r="K158" s="17"/>
    </row>
    <row r="159" ht="12.75" hidden="1" customHeight="1">
      <c r="A159" s="37">
        <v>45479.0</v>
      </c>
      <c r="B159" s="28" t="s">
        <v>66</v>
      </c>
      <c r="C159" s="29"/>
      <c r="D159" s="29" t="s">
        <v>79</v>
      </c>
      <c r="E159" s="30" t="s">
        <v>26</v>
      </c>
      <c r="F159" s="34" t="s">
        <v>115</v>
      </c>
      <c r="G159" s="34">
        <v>10872.0</v>
      </c>
      <c r="H159" s="31">
        <v>15200.0</v>
      </c>
      <c r="I159" s="31"/>
      <c r="J159" s="16"/>
      <c r="K159" s="17"/>
    </row>
    <row r="160" ht="12.75" hidden="1" customHeight="1">
      <c r="A160" s="37">
        <v>45479.0</v>
      </c>
      <c r="B160" s="28" t="s">
        <v>66</v>
      </c>
      <c r="C160" s="29"/>
      <c r="D160" s="32">
        <v>11112.0</v>
      </c>
      <c r="E160" s="30" t="s">
        <v>8</v>
      </c>
      <c r="F160" s="34" t="s">
        <v>115</v>
      </c>
      <c r="G160" s="34">
        <v>10872.0</v>
      </c>
      <c r="H160" s="31"/>
      <c r="I160" s="31">
        <v>15200.0</v>
      </c>
      <c r="J160" s="16"/>
      <c r="K160" s="17"/>
    </row>
    <row r="161" ht="12.75" hidden="1" customHeight="1">
      <c r="A161" s="37">
        <v>45479.0</v>
      </c>
      <c r="B161" s="28" t="s">
        <v>66</v>
      </c>
      <c r="C161" s="29"/>
      <c r="D161" s="29" t="s">
        <v>79</v>
      </c>
      <c r="E161" s="30" t="s">
        <v>26</v>
      </c>
      <c r="F161" s="34" t="s">
        <v>102</v>
      </c>
      <c r="G161" s="34">
        <v>2.802301E7</v>
      </c>
      <c r="H161" s="31">
        <v>50700.0</v>
      </c>
      <c r="I161" s="31"/>
      <c r="J161" s="16"/>
      <c r="K161" s="17"/>
    </row>
    <row r="162" ht="12.75" hidden="1" customHeight="1">
      <c r="A162" s="37">
        <v>45479.0</v>
      </c>
      <c r="B162" s="28" t="s">
        <v>66</v>
      </c>
      <c r="C162" s="29"/>
      <c r="D162" s="32">
        <v>11112.0</v>
      </c>
      <c r="E162" s="30" t="s">
        <v>8</v>
      </c>
      <c r="F162" s="34" t="s">
        <v>102</v>
      </c>
      <c r="G162" s="34">
        <v>2.802301E7</v>
      </c>
      <c r="H162" s="31"/>
      <c r="I162" s="31">
        <v>50700.0</v>
      </c>
      <c r="J162" s="16"/>
      <c r="K162" s="17"/>
    </row>
    <row r="163" ht="12.75" hidden="1" customHeight="1">
      <c r="A163" s="37">
        <v>45481.0</v>
      </c>
      <c r="B163" s="28" t="s">
        <v>66</v>
      </c>
      <c r="C163" s="28"/>
      <c r="D163" s="29" t="s">
        <v>79</v>
      </c>
      <c r="E163" s="30" t="s">
        <v>26</v>
      </c>
      <c r="F163" s="30" t="s">
        <v>116</v>
      </c>
      <c r="G163" s="30">
        <v>78584.0</v>
      </c>
      <c r="H163" s="31">
        <v>122500.0</v>
      </c>
      <c r="I163" s="31"/>
      <c r="J163" s="16"/>
      <c r="K163" s="17"/>
    </row>
    <row r="164" ht="12.75" hidden="1" customHeight="1">
      <c r="A164" s="37">
        <v>45481.0</v>
      </c>
      <c r="B164" s="28" t="s">
        <v>66</v>
      </c>
      <c r="C164" s="28"/>
      <c r="D164" s="32">
        <v>11112.0</v>
      </c>
      <c r="E164" s="30" t="s">
        <v>8</v>
      </c>
      <c r="F164" s="30" t="s">
        <v>116</v>
      </c>
      <c r="G164" s="30">
        <v>78584.0</v>
      </c>
      <c r="H164" s="31"/>
      <c r="I164" s="31">
        <v>122500.0</v>
      </c>
      <c r="J164" s="16"/>
      <c r="K164" s="17"/>
    </row>
    <row r="165" ht="12.75" hidden="1" customHeight="1">
      <c r="A165" s="38">
        <v>45482.0</v>
      </c>
      <c r="B165" s="28" t="s">
        <v>66</v>
      </c>
      <c r="C165" s="28"/>
      <c r="D165" s="29" t="s">
        <v>79</v>
      </c>
      <c r="E165" s="30" t="s">
        <v>26</v>
      </c>
      <c r="F165" s="30" t="s">
        <v>117</v>
      </c>
      <c r="G165" s="30">
        <v>38749.0</v>
      </c>
      <c r="H165" s="31">
        <v>56010.0</v>
      </c>
      <c r="I165" s="31"/>
      <c r="J165" s="16"/>
      <c r="K165" s="17"/>
    </row>
    <row r="166" ht="12.75" hidden="1" customHeight="1">
      <c r="A166" s="38">
        <v>45482.0</v>
      </c>
      <c r="B166" s="28" t="s">
        <v>66</v>
      </c>
      <c r="C166" s="28"/>
      <c r="D166" s="32">
        <v>11112.0</v>
      </c>
      <c r="E166" s="30" t="s">
        <v>8</v>
      </c>
      <c r="F166" s="30" t="s">
        <v>117</v>
      </c>
      <c r="G166" s="30">
        <v>38749.0</v>
      </c>
      <c r="H166" s="31"/>
      <c r="I166" s="31">
        <v>56010.0</v>
      </c>
      <c r="J166" s="16"/>
      <c r="K166" s="17"/>
    </row>
    <row r="167" ht="12.75" hidden="1" customHeight="1">
      <c r="A167" s="38">
        <v>45482.0</v>
      </c>
      <c r="B167" s="28" t="s">
        <v>66</v>
      </c>
      <c r="C167" s="29"/>
      <c r="D167" s="29" t="s">
        <v>79</v>
      </c>
      <c r="E167" s="30" t="s">
        <v>26</v>
      </c>
      <c r="F167" s="30" t="s">
        <v>118</v>
      </c>
      <c r="G167" s="30">
        <v>42685.0</v>
      </c>
      <c r="H167" s="31">
        <v>15120.0</v>
      </c>
      <c r="I167" s="31"/>
      <c r="J167" s="16"/>
      <c r="K167" s="17"/>
    </row>
    <row r="168" ht="12.75" hidden="1" customHeight="1">
      <c r="A168" s="38">
        <v>45482.0</v>
      </c>
      <c r="B168" s="28" t="s">
        <v>66</v>
      </c>
      <c r="C168" s="29"/>
      <c r="D168" s="32">
        <v>11112.0</v>
      </c>
      <c r="E168" s="30" t="s">
        <v>8</v>
      </c>
      <c r="F168" s="30" t="s">
        <v>118</v>
      </c>
      <c r="G168" s="30">
        <v>42685.0</v>
      </c>
      <c r="H168" s="31"/>
      <c r="I168" s="31">
        <v>15120.0</v>
      </c>
      <c r="J168" s="16"/>
      <c r="K168" s="17"/>
    </row>
    <row r="169" ht="12.75" hidden="1" customHeight="1">
      <c r="A169" s="39">
        <v>45484.0</v>
      </c>
      <c r="B169" s="28" t="s">
        <v>66</v>
      </c>
      <c r="C169" s="29"/>
      <c r="D169" s="29" t="s">
        <v>79</v>
      </c>
      <c r="E169" s="30" t="s">
        <v>26</v>
      </c>
      <c r="F169" s="30" t="s">
        <v>107</v>
      </c>
      <c r="G169" s="30">
        <v>5129495.0</v>
      </c>
      <c r="H169" s="31">
        <v>12538.0</v>
      </c>
      <c r="I169" s="31"/>
      <c r="J169" s="16"/>
      <c r="K169" s="17"/>
    </row>
    <row r="170" ht="12.75" hidden="1" customHeight="1">
      <c r="A170" s="39">
        <v>45484.0</v>
      </c>
      <c r="B170" s="28" t="s">
        <v>66</v>
      </c>
      <c r="C170" s="29"/>
      <c r="D170" s="32">
        <v>11112.0</v>
      </c>
      <c r="E170" s="30" t="s">
        <v>8</v>
      </c>
      <c r="F170" s="30" t="s">
        <v>107</v>
      </c>
      <c r="G170" s="30">
        <v>5129495.0</v>
      </c>
      <c r="H170" s="31"/>
      <c r="I170" s="31">
        <v>12538.0</v>
      </c>
      <c r="J170" s="16"/>
      <c r="K170" s="17"/>
    </row>
    <row r="171" ht="12.75" hidden="1" customHeight="1">
      <c r="A171" s="37">
        <v>45486.0</v>
      </c>
      <c r="B171" s="28" t="s">
        <v>66</v>
      </c>
      <c r="C171" s="29"/>
      <c r="D171" s="29" t="s">
        <v>79</v>
      </c>
      <c r="E171" s="30" t="s">
        <v>26</v>
      </c>
      <c r="F171" s="30" t="s">
        <v>103</v>
      </c>
      <c r="G171" s="30">
        <v>2.7230096E7</v>
      </c>
      <c r="H171" s="31">
        <v>78392.0</v>
      </c>
      <c r="I171" s="31"/>
      <c r="J171" s="16"/>
      <c r="K171" s="17"/>
    </row>
    <row r="172" ht="12.75" hidden="1" customHeight="1">
      <c r="A172" s="37">
        <v>45486.0</v>
      </c>
      <c r="B172" s="28" t="s">
        <v>66</v>
      </c>
      <c r="C172" s="29"/>
      <c r="D172" s="32">
        <v>11112.0</v>
      </c>
      <c r="E172" s="30" t="s">
        <v>8</v>
      </c>
      <c r="F172" s="30" t="s">
        <v>103</v>
      </c>
      <c r="G172" s="30">
        <v>2.7230096E7</v>
      </c>
      <c r="H172" s="31"/>
      <c r="I172" s="31">
        <v>78392.0</v>
      </c>
      <c r="J172" s="16"/>
      <c r="K172" s="17"/>
    </row>
    <row r="173" ht="12.75" hidden="1" customHeight="1">
      <c r="A173" s="37">
        <v>45490.0</v>
      </c>
      <c r="B173" s="28" t="s">
        <v>66</v>
      </c>
      <c r="C173" s="29"/>
      <c r="D173" s="29" t="s">
        <v>79</v>
      </c>
      <c r="E173" s="30" t="s">
        <v>26</v>
      </c>
      <c r="F173" s="30" t="s">
        <v>93</v>
      </c>
      <c r="G173" s="30">
        <v>102.0</v>
      </c>
      <c r="H173" s="31">
        <v>11981.0</v>
      </c>
      <c r="I173" s="31"/>
      <c r="J173" s="16"/>
      <c r="K173" s="17"/>
    </row>
    <row r="174" ht="12.75" hidden="1" customHeight="1">
      <c r="A174" s="37">
        <v>45490.0</v>
      </c>
      <c r="B174" s="28" t="s">
        <v>66</v>
      </c>
      <c r="C174" s="29"/>
      <c r="D174" s="32">
        <v>11112.0</v>
      </c>
      <c r="E174" s="30" t="s">
        <v>8</v>
      </c>
      <c r="F174" s="30" t="s">
        <v>93</v>
      </c>
      <c r="G174" s="30">
        <v>102.0</v>
      </c>
      <c r="H174" s="31"/>
      <c r="I174" s="31">
        <v>11981.0</v>
      </c>
      <c r="J174" s="16"/>
      <c r="K174" s="17"/>
    </row>
    <row r="175" ht="12.75" hidden="1" customHeight="1">
      <c r="A175" s="37">
        <v>45502.0</v>
      </c>
      <c r="B175" s="28" t="s">
        <v>66</v>
      </c>
      <c r="C175" s="29"/>
      <c r="D175" s="29" t="s">
        <v>79</v>
      </c>
      <c r="E175" s="30" t="s">
        <v>26</v>
      </c>
      <c r="F175" s="30" t="s">
        <v>83</v>
      </c>
      <c r="G175" s="30">
        <v>5.2574984E7</v>
      </c>
      <c r="H175" s="31">
        <v>1012.0</v>
      </c>
      <c r="I175" s="31"/>
      <c r="J175" s="16"/>
      <c r="K175" s="17"/>
    </row>
    <row r="176" ht="12.75" hidden="1" customHeight="1">
      <c r="A176" s="37">
        <v>45502.0</v>
      </c>
      <c r="B176" s="28" t="s">
        <v>66</v>
      </c>
      <c r="C176" s="29"/>
      <c r="D176" s="32">
        <v>11112.0</v>
      </c>
      <c r="E176" s="30" t="s">
        <v>8</v>
      </c>
      <c r="F176" s="30" t="s">
        <v>83</v>
      </c>
      <c r="G176" s="30">
        <v>5.2574984E7</v>
      </c>
      <c r="H176" s="31"/>
      <c r="I176" s="31">
        <v>1012.0</v>
      </c>
      <c r="J176" s="16"/>
      <c r="K176" s="17"/>
    </row>
    <row r="177" ht="12.75" hidden="1" customHeight="1">
      <c r="A177" s="27">
        <v>45497.0</v>
      </c>
      <c r="B177" s="28" t="s">
        <v>66</v>
      </c>
      <c r="C177" s="29"/>
      <c r="D177" s="29" t="s">
        <v>79</v>
      </c>
      <c r="E177" s="30" t="s">
        <v>26</v>
      </c>
      <c r="F177" s="34" t="s">
        <v>119</v>
      </c>
      <c r="G177" s="34">
        <v>11642.0</v>
      </c>
      <c r="H177" s="31">
        <v>37079.0</v>
      </c>
      <c r="I177" s="31"/>
      <c r="J177" s="16"/>
      <c r="K177" s="17"/>
    </row>
    <row r="178" ht="12.75" hidden="1" customHeight="1">
      <c r="A178" s="27">
        <v>45497.0</v>
      </c>
      <c r="B178" s="28" t="s">
        <v>66</v>
      </c>
      <c r="C178" s="29"/>
      <c r="D178" s="32">
        <v>11112.0</v>
      </c>
      <c r="E178" s="30" t="s">
        <v>8</v>
      </c>
      <c r="F178" s="34" t="s">
        <v>119</v>
      </c>
      <c r="G178" s="34">
        <v>11642.0</v>
      </c>
      <c r="H178" s="31"/>
      <c r="I178" s="31">
        <v>37079.0</v>
      </c>
      <c r="J178" s="16"/>
      <c r="K178" s="17"/>
    </row>
    <row r="179" ht="12.75" hidden="1" customHeight="1">
      <c r="A179" s="27">
        <v>45499.0</v>
      </c>
      <c r="B179" s="28" t="s">
        <v>66</v>
      </c>
      <c r="C179" s="28"/>
      <c r="D179" s="29" t="s">
        <v>79</v>
      </c>
      <c r="E179" s="30" t="s">
        <v>26</v>
      </c>
      <c r="F179" s="30" t="s">
        <v>103</v>
      </c>
      <c r="G179" s="30">
        <v>2.7246973E7</v>
      </c>
      <c r="H179" s="31">
        <v>77026.0</v>
      </c>
      <c r="I179" s="31"/>
      <c r="J179" s="16"/>
      <c r="K179" s="17"/>
    </row>
    <row r="180" ht="12.75" hidden="1" customHeight="1">
      <c r="A180" s="27">
        <v>45499.0</v>
      </c>
      <c r="B180" s="28" t="s">
        <v>66</v>
      </c>
      <c r="C180" s="28"/>
      <c r="D180" s="32">
        <v>11112.0</v>
      </c>
      <c r="E180" s="30" t="s">
        <v>8</v>
      </c>
      <c r="F180" s="30" t="s">
        <v>103</v>
      </c>
      <c r="G180" s="30">
        <v>2.7246973E7</v>
      </c>
      <c r="H180" s="31"/>
      <c r="I180" s="31">
        <v>77026.0</v>
      </c>
      <c r="J180" s="16"/>
      <c r="K180" s="17"/>
    </row>
    <row r="181" ht="12.75" hidden="1" customHeight="1">
      <c r="A181" s="27">
        <v>45505.0</v>
      </c>
      <c r="B181" s="28" t="s">
        <v>66</v>
      </c>
      <c r="C181" s="28"/>
      <c r="D181" s="29" t="s">
        <v>79</v>
      </c>
      <c r="E181" s="30" t="s">
        <v>26</v>
      </c>
      <c r="F181" s="30" t="s">
        <v>120</v>
      </c>
      <c r="G181" s="30">
        <v>330833.0</v>
      </c>
      <c r="H181" s="31">
        <v>11980.0</v>
      </c>
      <c r="I181" s="31"/>
      <c r="J181" s="16"/>
      <c r="K181" s="17"/>
    </row>
    <row r="182" ht="12.75" hidden="1" customHeight="1">
      <c r="A182" s="27">
        <v>45505.0</v>
      </c>
      <c r="B182" s="28" t="s">
        <v>66</v>
      </c>
      <c r="C182" s="28"/>
      <c r="D182" s="32">
        <v>11112.0</v>
      </c>
      <c r="E182" s="30" t="s">
        <v>8</v>
      </c>
      <c r="F182" s="30" t="s">
        <v>120</v>
      </c>
      <c r="G182" s="30">
        <v>330833.0</v>
      </c>
      <c r="H182" s="31"/>
      <c r="I182" s="31">
        <v>11980.0</v>
      </c>
      <c r="J182" s="16"/>
      <c r="K182" s="17"/>
    </row>
    <row r="183" ht="12.75" hidden="1" customHeight="1">
      <c r="A183" s="27">
        <v>45505.0</v>
      </c>
      <c r="B183" s="28" t="s">
        <v>66</v>
      </c>
      <c r="C183" s="28"/>
      <c r="D183" s="29" t="s">
        <v>79</v>
      </c>
      <c r="E183" s="30" t="s">
        <v>26</v>
      </c>
      <c r="F183" s="30" t="s">
        <v>121</v>
      </c>
      <c r="G183" s="30">
        <v>2707475.0</v>
      </c>
      <c r="H183" s="31">
        <v>11920.0</v>
      </c>
      <c r="I183" s="31"/>
      <c r="J183" s="16"/>
      <c r="K183" s="17"/>
    </row>
    <row r="184" ht="12.75" hidden="1" customHeight="1">
      <c r="A184" s="27">
        <v>45505.0</v>
      </c>
      <c r="B184" s="28" t="s">
        <v>66</v>
      </c>
      <c r="C184" s="28"/>
      <c r="D184" s="32">
        <v>11112.0</v>
      </c>
      <c r="E184" s="30" t="s">
        <v>8</v>
      </c>
      <c r="F184" s="30" t="s">
        <v>121</v>
      </c>
      <c r="G184" s="30">
        <v>2707475.0</v>
      </c>
      <c r="H184" s="31"/>
      <c r="I184" s="31">
        <v>11920.0</v>
      </c>
      <c r="J184" s="16"/>
      <c r="K184" s="17"/>
    </row>
    <row r="185" ht="12.75" hidden="1" customHeight="1">
      <c r="A185" s="27">
        <v>45503.0</v>
      </c>
      <c r="B185" s="28" t="s">
        <v>66</v>
      </c>
      <c r="C185" s="28"/>
      <c r="D185" s="29" t="s">
        <v>79</v>
      </c>
      <c r="E185" s="30" t="s">
        <v>26</v>
      </c>
      <c r="F185" s="30" t="s">
        <v>83</v>
      </c>
      <c r="G185" s="30">
        <v>5.2781859E7</v>
      </c>
      <c r="H185" s="31">
        <v>13923.0</v>
      </c>
      <c r="I185" s="31"/>
      <c r="J185" s="16"/>
      <c r="K185" s="17"/>
    </row>
    <row r="186" ht="12.75" hidden="1" customHeight="1">
      <c r="A186" s="27">
        <v>45503.0</v>
      </c>
      <c r="B186" s="28" t="s">
        <v>66</v>
      </c>
      <c r="C186" s="28"/>
      <c r="D186" s="32">
        <v>11112.0</v>
      </c>
      <c r="E186" s="30" t="s">
        <v>8</v>
      </c>
      <c r="F186" s="30" t="s">
        <v>83</v>
      </c>
      <c r="G186" s="30">
        <v>5.2781859E7</v>
      </c>
      <c r="H186" s="31"/>
      <c r="I186" s="31">
        <v>13923.0</v>
      </c>
      <c r="J186" s="16"/>
      <c r="K186" s="17"/>
    </row>
    <row r="187" ht="12.75" hidden="1" customHeight="1">
      <c r="A187" s="27">
        <v>45509.0</v>
      </c>
      <c r="B187" s="28" t="s">
        <v>66</v>
      </c>
      <c r="C187" s="28"/>
      <c r="D187" s="29" t="s">
        <v>79</v>
      </c>
      <c r="E187" s="30" t="s">
        <v>26</v>
      </c>
      <c r="F187" s="30" t="s">
        <v>107</v>
      </c>
      <c r="G187" s="30">
        <v>5211569.0</v>
      </c>
      <c r="H187" s="31">
        <v>11306.0</v>
      </c>
      <c r="I187" s="31"/>
      <c r="J187" s="16"/>
      <c r="K187" s="17"/>
    </row>
    <row r="188" ht="12.75" hidden="1" customHeight="1">
      <c r="A188" s="27">
        <v>45509.0</v>
      </c>
      <c r="B188" s="28" t="s">
        <v>66</v>
      </c>
      <c r="C188" s="28"/>
      <c r="D188" s="32">
        <v>11112.0</v>
      </c>
      <c r="E188" s="30" t="s">
        <v>8</v>
      </c>
      <c r="F188" s="30" t="s">
        <v>107</v>
      </c>
      <c r="G188" s="30">
        <v>5211569.0</v>
      </c>
      <c r="H188" s="31"/>
      <c r="I188" s="31">
        <v>11306.0</v>
      </c>
      <c r="J188" s="16"/>
      <c r="K188" s="17"/>
    </row>
    <row r="189" ht="12.75" hidden="1" customHeight="1">
      <c r="A189" s="27">
        <v>45509.0</v>
      </c>
      <c r="B189" s="28" t="s">
        <v>66</v>
      </c>
      <c r="C189" s="29"/>
      <c r="D189" s="29" t="s">
        <v>79</v>
      </c>
      <c r="E189" s="30" t="s">
        <v>26</v>
      </c>
      <c r="F189" s="30" t="s">
        <v>96</v>
      </c>
      <c r="G189" s="30">
        <v>44943.0</v>
      </c>
      <c r="H189" s="31">
        <v>120600.0</v>
      </c>
      <c r="I189" s="31"/>
      <c r="J189" s="16"/>
      <c r="K189" s="17"/>
    </row>
    <row r="190" ht="12.75" hidden="1" customHeight="1">
      <c r="A190" s="27">
        <v>45509.0</v>
      </c>
      <c r="B190" s="28" t="s">
        <v>66</v>
      </c>
      <c r="C190" s="29"/>
      <c r="D190" s="32">
        <v>11112.0</v>
      </c>
      <c r="E190" s="30" t="s">
        <v>8</v>
      </c>
      <c r="F190" s="30" t="s">
        <v>96</v>
      </c>
      <c r="G190" s="30">
        <v>44943.0</v>
      </c>
      <c r="H190" s="31"/>
      <c r="I190" s="31">
        <v>120600.0</v>
      </c>
      <c r="J190" s="16"/>
      <c r="K190" s="17"/>
    </row>
    <row r="191" ht="12.75" hidden="1" customHeight="1">
      <c r="A191" s="27">
        <v>45509.0</v>
      </c>
      <c r="B191" s="28" t="s">
        <v>66</v>
      </c>
      <c r="C191" s="29"/>
      <c r="D191" s="29" t="s">
        <v>79</v>
      </c>
      <c r="E191" s="30" t="s">
        <v>26</v>
      </c>
      <c r="F191" s="30" t="s">
        <v>93</v>
      </c>
      <c r="G191" s="30">
        <v>112.0</v>
      </c>
      <c r="H191" s="31">
        <v>65936.0</v>
      </c>
      <c r="I191" s="31"/>
      <c r="J191" s="16"/>
      <c r="K191" s="17"/>
    </row>
    <row r="192" ht="12.75" hidden="1" customHeight="1">
      <c r="A192" s="27">
        <v>45509.0</v>
      </c>
      <c r="B192" s="28" t="s">
        <v>66</v>
      </c>
      <c r="C192" s="29"/>
      <c r="D192" s="32">
        <v>11112.0</v>
      </c>
      <c r="E192" s="30" t="s">
        <v>8</v>
      </c>
      <c r="F192" s="30" t="s">
        <v>93</v>
      </c>
      <c r="G192" s="30">
        <v>112.0</v>
      </c>
      <c r="H192" s="31"/>
      <c r="I192" s="31">
        <v>65936.0</v>
      </c>
      <c r="J192" s="16"/>
      <c r="K192" s="17"/>
    </row>
    <row r="193" ht="12.75" hidden="1" customHeight="1">
      <c r="A193" s="27">
        <v>45510.0</v>
      </c>
      <c r="B193" s="28" t="s">
        <v>66</v>
      </c>
      <c r="C193" s="28"/>
      <c r="D193" s="29" t="s">
        <v>79</v>
      </c>
      <c r="E193" s="30" t="s">
        <v>26</v>
      </c>
      <c r="F193" s="30" t="s">
        <v>87</v>
      </c>
      <c r="G193" s="30">
        <v>777.0</v>
      </c>
      <c r="H193" s="31">
        <v>51622.0</v>
      </c>
      <c r="I193" s="31"/>
      <c r="J193" s="16"/>
      <c r="K193" s="17"/>
    </row>
    <row r="194" ht="12.75" hidden="1" customHeight="1">
      <c r="A194" s="27">
        <v>45510.0</v>
      </c>
      <c r="B194" s="28" t="s">
        <v>66</v>
      </c>
      <c r="C194" s="28"/>
      <c r="D194" s="32">
        <v>11112.0</v>
      </c>
      <c r="E194" s="30" t="s">
        <v>8</v>
      </c>
      <c r="F194" s="30" t="s">
        <v>87</v>
      </c>
      <c r="G194" s="30">
        <v>777.0</v>
      </c>
      <c r="H194" s="31"/>
      <c r="I194" s="31">
        <v>51622.0</v>
      </c>
      <c r="J194" s="16"/>
      <c r="K194" s="17"/>
    </row>
    <row r="195" ht="12.75" hidden="1" customHeight="1">
      <c r="A195" s="27">
        <v>45511.0</v>
      </c>
      <c r="B195" s="28" t="s">
        <v>66</v>
      </c>
      <c r="C195" s="29"/>
      <c r="D195" s="29" t="s">
        <v>79</v>
      </c>
      <c r="E195" s="30" t="s">
        <v>26</v>
      </c>
      <c r="F195" s="30" t="s">
        <v>102</v>
      </c>
      <c r="G195" s="30">
        <v>2.813431E7</v>
      </c>
      <c r="H195" s="31">
        <v>18920.0</v>
      </c>
      <c r="I195" s="31"/>
      <c r="J195" s="16"/>
      <c r="K195" s="17"/>
    </row>
    <row r="196" ht="12.75" hidden="1" customHeight="1">
      <c r="A196" s="27">
        <v>45511.0</v>
      </c>
      <c r="B196" s="28" t="s">
        <v>66</v>
      </c>
      <c r="C196" s="29"/>
      <c r="D196" s="32">
        <v>11112.0</v>
      </c>
      <c r="E196" s="30" t="s">
        <v>8</v>
      </c>
      <c r="F196" s="30" t="s">
        <v>102</v>
      </c>
      <c r="G196" s="30">
        <v>2.813431E7</v>
      </c>
      <c r="H196" s="31"/>
      <c r="I196" s="31">
        <v>18920.0</v>
      </c>
      <c r="J196" s="16"/>
      <c r="K196" s="17"/>
    </row>
    <row r="197" ht="12.75" hidden="1" customHeight="1">
      <c r="A197" s="27">
        <v>45512.0</v>
      </c>
      <c r="B197" s="28" t="s">
        <v>66</v>
      </c>
      <c r="C197" s="28"/>
      <c r="D197" s="29" t="s">
        <v>79</v>
      </c>
      <c r="E197" s="30" t="s">
        <v>26</v>
      </c>
      <c r="F197" s="30" t="s">
        <v>103</v>
      </c>
      <c r="G197" s="30">
        <v>2.7427973E7</v>
      </c>
      <c r="H197" s="31">
        <v>2163.0</v>
      </c>
      <c r="I197" s="31"/>
      <c r="J197" s="16"/>
      <c r="K197" s="17"/>
    </row>
    <row r="198" ht="12.75" hidden="1" customHeight="1">
      <c r="A198" s="27">
        <v>45512.0</v>
      </c>
      <c r="B198" s="28" t="s">
        <v>66</v>
      </c>
      <c r="C198" s="28"/>
      <c r="D198" s="32">
        <v>11112.0</v>
      </c>
      <c r="E198" s="30" t="s">
        <v>8</v>
      </c>
      <c r="F198" s="30" t="s">
        <v>103</v>
      </c>
      <c r="G198" s="30">
        <v>2.7427973E7</v>
      </c>
      <c r="H198" s="31"/>
      <c r="I198" s="31">
        <v>2163.0</v>
      </c>
      <c r="J198" s="16"/>
      <c r="K198" s="17"/>
    </row>
    <row r="199" ht="12.75" hidden="1" customHeight="1">
      <c r="A199" s="27">
        <v>45513.0</v>
      </c>
      <c r="B199" s="28" t="s">
        <v>66</v>
      </c>
      <c r="C199" s="28"/>
      <c r="D199" s="29" t="s">
        <v>79</v>
      </c>
      <c r="E199" s="30" t="s">
        <v>26</v>
      </c>
      <c r="F199" s="30" t="s">
        <v>84</v>
      </c>
      <c r="G199" s="30">
        <v>48619.0</v>
      </c>
      <c r="H199" s="31">
        <v>36646.0</v>
      </c>
      <c r="I199" s="31"/>
      <c r="J199" s="16"/>
      <c r="K199" s="17"/>
    </row>
    <row r="200" ht="12.75" hidden="1" customHeight="1">
      <c r="A200" s="27">
        <v>45513.0</v>
      </c>
      <c r="B200" s="28" t="s">
        <v>66</v>
      </c>
      <c r="C200" s="28"/>
      <c r="D200" s="32">
        <v>11112.0</v>
      </c>
      <c r="E200" s="30" t="s">
        <v>8</v>
      </c>
      <c r="F200" s="30" t="s">
        <v>84</v>
      </c>
      <c r="G200" s="30">
        <v>48619.0</v>
      </c>
      <c r="H200" s="31"/>
      <c r="I200" s="31">
        <v>36646.0</v>
      </c>
      <c r="J200" s="16"/>
      <c r="K200" s="17"/>
    </row>
    <row r="201" ht="12.75" hidden="1" customHeight="1">
      <c r="A201" s="27">
        <v>45513.0</v>
      </c>
      <c r="B201" s="28" t="s">
        <v>66</v>
      </c>
      <c r="C201" s="28"/>
      <c r="D201" s="29" t="s">
        <v>79</v>
      </c>
      <c r="E201" s="30" t="s">
        <v>26</v>
      </c>
      <c r="F201" s="30" t="s">
        <v>85</v>
      </c>
      <c r="G201" s="30">
        <v>2787.0</v>
      </c>
      <c r="H201" s="31">
        <v>3750.0</v>
      </c>
      <c r="I201" s="31"/>
      <c r="J201" s="16"/>
      <c r="K201" s="17"/>
    </row>
    <row r="202" ht="12.75" hidden="1" customHeight="1">
      <c r="A202" s="27">
        <v>45513.0</v>
      </c>
      <c r="B202" s="28" t="s">
        <v>66</v>
      </c>
      <c r="C202" s="28"/>
      <c r="D202" s="32">
        <v>11112.0</v>
      </c>
      <c r="E202" s="30" t="s">
        <v>8</v>
      </c>
      <c r="F202" s="30" t="s">
        <v>85</v>
      </c>
      <c r="G202" s="30">
        <v>2787.0</v>
      </c>
      <c r="H202" s="31"/>
      <c r="I202" s="31">
        <v>3750.0</v>
      </c>
      <c r="J202" s="16"/>
      <c r="K202" s="17"/>
    </row>
    <row r="203" ht="12.75" hidden="1" customHeight="1">
      <c r="A203" s="27">
        <v>45513.0</v>
      </c>
      <c r="B203" s="28" t="s">
        <v>66</v>
      </c>
      <c r="C203" s="28"/>
      <c r="D203" s="29" t="s">
        <v>79</v>
      </c>
      <c r="E203" s="30" t="s">
        <v>26</v>
      </c>
      <c r="F203" s="30" t="s">
        <v>96</v>
      </c>
      <c r="G203" s="30">
        <v>45369.0</v>
      </c>
      <c r="H203" s="31">
        <v>34830.0</v>
      </c>
      <c r="I203" s="31"/>
      <c r="J203" s="16"/>
      <c r="K203" s="17"/>
    </row>
    <row r="204" ht="12.75" hidden="1" customHeight="1">
      <c r="A204" s="27">
        <v>45513.0</v>
      </c>
      <c r="B204" s="28" t="s">
        <v>66</v>
      </c>
      <c r="C204" s="28"/>
      <c r="D204" s="32">
        <v>11112.0</v>
      </c>
      <c r="E204" s="30" t="s">
        <v>8</v>
      </c>
      <c r="F204" s="30" t="s">
        <v>96</v>
      </c>
      <c r="G204" s="30">
        <v>45369.0</v>
      </c>
      <c r="H204" s="31"/>
      <c r="I204" s="31">
        <v>34830.0</v>
      </c>
      <c r="J204" s="16"/>
      <c r="K204" s="17"/>
    </row>
    <row r="205" ht="12.75" hidden="1" customHeight="1">
      <c r="A205" s="27">
        <v>45514.0</v>
      </c>
      <c r="B205" s="28" t="s">
        <v>66</v>
      </c>
      <c r="C205" s="28"/>
      <c r="D205" s="29" t="s">
        <v>79</v>
      </c>
      <c r="E205" s="30" t="s">
        <v>26</v>
      </c>
      <c r="F205" s="30" t="s">
        <v>103</v>
      </c>
      <c r="G205" s="30">
        <v>2.7431438E7</v>
      </c>
      <c r="H205" s="31">
        <v>74033.0</v>
      </c>
      <c r="I205" s="31"/>
      <c r="J205" s="16"/>
      <c r="K205" s="17"/>
    </row>
    <row r="206" ht="12.75" hidden="1" customHeight="1">
      <c r="A206" s="27">
        <v>45514.0</v>
      </c>
      <c r="B206" s="28" t="s">
        <v>66</v>
      </c>
      <c r="C206" s="28"/>
      <c r="D206" s="32">
        <v>11112.0</v>
      </c>
      <c r="E206" s="30" t="s">
        <v>8</v>
      </c>
      <c r="F206" s="30" t="s">
        <v>103</v>
      </c>
      <c r="G206" s="30">
        <v>2.7431438E7</v>
      </c>
      <c r="H206" s="31"/>
      <c r="I206" s="31">
        <v>74033.0</v>
      </c>
      <c r="J206" s="16"/>
      <c r="K206" s="17"/>
    </row>
    <row r="207" ht="12.75" hidden="1" customHeight="1">
      <c r="A207" s="27">
        <v>45520.0</v>
      </c>
      <c r="B207" s="28" t="s">
        <v>66</v>
      </c>
      <c r="C207" s="29"/>
      <c r="D207" s="29" t="s">
        <v>79</v>
      </c>
      <c r="E207" s="30" t="s">
        <v>26</v>
      </c>
      <c r="F207" s="34" t="s">
        <v>108</v>
      </c>
      <c r="G207" s="34">
        <v>795857.0</v>
      </c>
      <c r="H207" s="31">
        <v>213515.0</v>
      </c>
      <c r="I207" s="31"/>
      <c r="J207" s="16"/>
      <c r="K207" s="17"/>
    </row>
    <row r="208" ht="12.75" hidden="1" customHeight="1">
      <c r="A208" s="27">
        <v>45520.0</v>
      </c>
      <c r="B208" s="28" t="s">
        <v>66</v>
      </c>
      <c r="C208" s="29"/>
      <c r="D208" s="32">
        <v>11112.0</v>
      </c>
      <c r="E208" s="30" t="s">
        <v>8</v>
      </c>
      <c r="F208" s="34" t="s">
        <v>108</v>
      </c>
      <c r="G208" s="34">
        <v>795857.0</v>
      </c>
      <c r="H208" s="31"/>
      <c r="I208" s="31">
        <v>213515.0</v>
      </c>
      <c r="J208" s="16"/>
      <c r="K208" s="17"/>
    </row>
    <row r="209" ht="12.75" hidden="1" customHeight="1">
      <c r="A209" s="27">
        <v>45530.0</v>
      </c>
      <c r="B209" s="28" t="s">
        <v>66</v>
      </c>
      <c r="C209" s="29"/>
      <c r="D209" s="29" t="s">
        <v>79</v>
      </c>
      <c r="E209" s="30" t="s">
        <v>26</v>
      </c>
      <c r="F209" s="34" t="s">
        <v>122</v>
      </c>
      <c r="G209" s="34">
        <v>3916.0</v>
      </c>
      <c r="H209" s="31">
        <v>12439.0</v>
      </c>
      <c r="I209" s="31"/>
      <c r="J209" s="16"/>
      <c r="K209" s="17"/>
    </row>
    <row r="210" ht="12.75" hidden="1" customHeight="1">
      <c r="A210" s="27">
        <v>45530.0</v>
      </c>
      <c r="B210" s="28" t="s">
        <v>66</v>
      </c>
      <c r="C210" s="29"/>
      <c r="D210" s="32">
        <v>11112.0</v>
      </c>
      <c r="E210" s="30" t="s">
        <v>8</v>
      </c>
      <c r="F210" s="34" t="s">
        <v>122</v>
      </c>
      <c r="G210" s="34">
        <v>3916.0</v>
      </c>
      <c r="H210" s="31"/>
      <c r="I210" s="31">
        <v>12439.0</v>
      </c>
      <c r="J210" s="16"/>
      <c r="K210" s="17"/>
    </row>
    <row r="211" ht="12.75" hidden="1" customHeight="1">
      <c r="A211" s="27">
        <v>45532.0</v>
      </c>
      <c r="B211" s="28" t="s">
        <v>66</v>
      </c>
      <c r="C211" s="29"/>
      <c r="D211" s="29" t="s">
        <v>79</v>
      </c>
      <c r="E211" s="30" t="s">
        <v>26</v>
      </c>
      <c r="F211" s="30" t="s">
        <v>83</v>
      </c>
      <c r="G211" s="30">
        <v>5.2930948E7</v>
      </c>
      <c r="H211" s="31">
        <v>2456.0</v>
      </c>
      <c r="I211" s="31"/>
      <c r="J211" s="16"/>
      <c r="K211" s="17"/>
    </row>
    <row r="212" ht="12.75" hidden="1" customHeight="1">
      <c r="A212" s="27">
        <v>45532.0</v>
      </c>
      <c r="B212" s="28" t="s">
        <v>66</v>
      </c>
      <c r="C212" s="29"/>
      <c r="D212" s="32">
        <v>11112.0</v>
      </c>
      <c r="E212" s="30" t="s">
        <v>8</v>
      </c>
      <c r="F212" s="30" t="s">
        <v>83</v>
      </c>
      <c r="G212" s="30">
        <v>5.2930948E7</v>
      </c>
      <c r="H212" s="31"/>
      <c r="I212" s="31">
        <v>2456.0</v>
      </c>
      <c r="J212" s="16"/>
      <c r="K212" s="17"/>
    </row>
    <row r="213" ht="12.75" hidden="1" customHeight="1">
      <c r="A213" s="27">
        <v>45530.0</v>
      </c>
      <c r="B213" s="28" t="s">
        <v>66</v>
      </c>
      <c r="C213" s="29"/>
      <c r="D213" s="29" t="s">
        <v>79</v>
      </c>
      <c r="E213" s="30" t="s">
        <v>26</v>
      </c>
      <c r="F213" s="30" t="s">
        <v>83</v>
      </c>
      <c r="G213" s="30">
        <v>9683887.0</v>
      </c>
      <c r="H213" s="31">
        <v>49.0</v>
      </c>
      <c r="I213" s="31"/>
      <c r="J213" s="16"/>
      <c r="K213" s="17"/>
    </row>
    <row r="214" ht="12.75" hidden="1" customHeight="1">
      <c r="A214" s="27">
        <v>45530.0</v>
      </c>
      <c r="B214" s="28" t="s">
        <v>66</v>
      </c>
      <c r="C214" s="28"/>
      <c r="D214" s="32">
        <v>11112.0</v>
      </c>
      <c r="E214" s="30" t="s">
        <v>8</v>
      </c>
      <c r="F214" s="30" t="s">
        <v>83</v>
      </c>
      <c r="G214" s="30">
        <v>9683887.0</v>
      </c>
      <c r="H214" s="31"/>
      <c r="I214" s="31">
        <v>49.0</v>
      </c>
      <c r="J214" s="16"/>
      <c r="K214" s="17"/>
    </row>
    <row r="215" ht="12.75" hidden="1" customHeight="1">
      <c r="A215" s="27">
        <v>45531.0</v>
      </c>
      <c r="B215" s="28" t="s">
        <v>66</v>
      </c>
      <c r="C215" s="28"/>
      <c r="D215" s="29" t="s">
        <v>79</v>
      </c>
      <c r="E215" s="30" t="s">
        <v>26</v>
      </c>
      <c r="F215" s="30" t="s">
        <v>103</v>
      </c>
      <c r="G215" s="30">
        <v>2.7452454E7</v>
      </c>
      <c r="H215" s="31">
        <v>82260.0</v>
      </c>
      <c r="I215" s="31"/>
      <c r="J215" s="16"/>
      <c r="K215" s="17"/>
    </row>
    <row r="216" ht="12.75" hidden="1" customHeight="1">
      <c r="A216" s="27">
        <v>45531.0</v>
      </c>
      <c r="B216" s="28" t="s">
        <v>66</v>
      </c>
      <c r="C216" s="28"/>
      <c r="D216" s="32">
        <v>11112.0</v>
      </c>
      <c r="E216" s="30" t="s">
        <v>8</v>
      </c>
      <c r="F216" s="30" t="s">
        <v>103</v>
      </c>
      <c r="G216" s="30">
        <v>2.7452454E7</v>
      </c>
      <c r="H216" s="31"/>
      <c r="I216" s="31">
        <v>82260.0</v>
      </c>
      <c r="J216" s="16"/>
      <c r="K216" s="17"/>
    </row>
    <row r="217" ht="12.75" hidden="1" customHeight="1">
      <c r="A217" s="27">
        <v>45533.0</v>
      </c>
      <c r="B217" s="28" t="s">
        <v>66</v>
      </c>
      <c r="C217" s="28"/>
      <c r="D217" s="29" t="s">
        <v>79</v>
      </c>
      <c r="E217" s="30" t="s">
        <v>26</v>
      </c>
      <c r="F217" s="30" t="s">
        <v>83</v>
      </c>
      <c r="G217" s="30">
        <v>5.3134291E7</v>
      </c>
      <c r="H217" s="31">
        <v>14946.0</v>
      </c>
      <c r="I217" s="31"/>
      <c r="J217" s="16"/>
      <c r="K217" s="17"/>
    </row>
    <row r="218" ht="12.75" hidden="1" customHeight="1">
      <c r="A218" s="27">
        <v>45533.0</v>
      </c>
      <c r="B218" s="28" t="s">
        <v>66</v>
      </c>
      <c r="C218" s="28"/>
      <c r="D218" s="32">
        <v>11112.0</v>
      </c>
      <c r="E218" s="30" t="s">
        <v>8</v>
      </c>
      <c r="F218" s="30" t="s">
        <v>83</v>
      </c>
      <c r="G218" s="30">
        <v>5.3134291E7</v>
      </c>
      <c r="H218" s="31"/>
      <c r="I218" s="31">
        <v>14946.0</v>
      </c>
      <c r="J218" s="16"/>
      <c r="K218" s="17"/>
    </row>
    <row r="219" ht="12.75" hidden="1" customHeight="1">
      <c r="A219" s="27">
        <v>45539.0</v>
      </c>
      <c r="B219" s="28" t="s">
        <v>66</v>
      </c>
      <c r="C219" s="28"/>
      <c r="D219" s="29" t="s">
        <v>79</v>
      </c>
      <c r="E219" s="30" t="s">
        <v>26</v>
      </c>
      <c r="F219" s="30" t="s">
        <v>94</v>
      </c>
      <c r="G219" s="30">
        <v>26265.0</v>
      </c>
      <c r="H219" s="31">
        <v>28850.0</v>
      </c>
      <c r="I219" s="31"/>
      <c r="J219" s="16"/>
      <c r="K219" s="17"/>
    </row>
    <row r="220" ht="12.75" hidden="1" customHeight="1">
      <c r="A220" s="27">
        <v>45539.0</v>
      </c>
      <c r="B220" s="28" t="s">
        <v>66</v>
      </c>
      <c r="C220" s="28"/>
      <c r="D220" s="32">
        <v>11112.0</v>
      </c>
      <c r="E220" s="30" t="s">
        <v>8</v>
      </c>
      <c r="F220" s="30" t="s">
        <v>94</v>
      </c>
      <c r="G220" s="30">
        <v>26265.0</v>
      </c>
      <c r="H220" s="31"/>
      <c r="I220" s="31">
        <v>28850.0</v>
      </c>
      <c r="J220" s="16"/>
      <c r="K220" s="17"/>
    </row>
    <row r="221" ht="12.75" hidden="1" customHeight="1">
      <c r="A221" s="27">
        <v>45541.0</v>
      </c>
      <c r="B221" s="28" t="s">
        <v>66</v>
      </c>
      <c r="C221" s="29"/>
      <c r="D221" s="29" t="s">
        <v>79</v>
      </c>
      <c r="E221" s="30" t="s">
        <v>26</v>
      </c>
      <c r="F221" s="34" t="s">
        <v>97</v>
      </c>
      <c r="G221" s="34">
        <v>1.35053956E8</v>
      </c>
      <c r="H221" s="31">
        <v>27990.0</v>
      </c>
      <c r="I221" s="31"/>
      <c r="J221" s="16"/>
      <c r="K221" s="17"/>
    </row>
    <row r="222" ht="12.75" hidden="1" customHeight="1">
      <c r="A222" s="27">
        <v>45541.0</v>
      </c>
      <c r="B222" s="28" t="s">
        <v>66</v>
      </c>
      <c r="C222" s="29"/>
      <c r="D222" s="32">
        <v>11112.0</v>
      </c>
      <c r="E222" s="30" t="s">
        <v>8</v>
      </c>
      <c r="F222" s="34" t="s">
        <v>97</v>
      </c>
      <c r="G222" s="34">
        <v>1.35053956E8</v>
      </c>
      <c r="H222" s="31"/>
      <c r="I222" s="31">
        <v>27990.0</v>
      </c>
      <c r="J222" s="16"/>
      <c r="K222" s="17"/>
    </row>
    <row r="223" ht="12.75" hidden="1" customHeight="1">
      <c r="A223" s="27">
        <v>45544.0</v>
      </c>
      <c r="B223" s="28" t="s">
        <v>66</v>
      </c>
      <c r="C223" s="29"/>
      <c r="D223" s="29" t="s">
        <v>79</v>
      </c>
      <c r="E223" s="30" t="s">
        <v>26</v>
      </c>
      <c r="F223" s="34" t="s">
        <v>113</v>
      </c>
      <c r="G223" s="34">
        <v>21038.0</v>
      </c>
      <c r="H223" s="31">
        <v>97000.0</v>
      </c>
      <c r="I223" s="31"/>
      <c r="J223" s="16"/>
      <c r="K223" s="17"/>
    </row>
    <row r="224" ht="12.75" hidden="1" customHeight="1">
      <c r="A224" s="27">
        <v>45544.0</v>
      </c>
      <c r="B224" s="28" t="s">
        <v>66</v>
      </c>
      <c r="C224" s="29"/>
      <c r="D224" s="32">
        <v>11112.0</v>
      </c>
      <c r="E224" s="30" t="s">
        <v>8</v>
      </c>
      <c r="F224" s="34" t="s">
        <v>113</v>
      </c>
      <c r="G224" s="34">
        <v>21038.0</v>
      </c>
      <c r="H224" s="31"/>
      <c r="I224" s="31">
        <v>97000.0</v>
      </c>
      <c r="J224" s="16"/>
      <c r="K224" s="17"/>
    </row>
    <row r="225" ht="12.75" hidden="1" customHeight="1">
      <c r="A225" s="27">
        <v>45545.0</v>
      </c>
      <c r="B225" s="28" t="s">
        <v>66</v>
      </c>
      <c r="C225" s="28"/>
      <c r="D225" s="29" t="s">
        <v>79</v>
      </c>
      <c r="E225" s="30" t="s">
        <v>26</v>
      </c>
      <c r="F225" s="30" t="s">
        <v>102</v>
      </c>
      <c r="G225" s="30">
        <v>2.8439386E7</v>
      </c>
      <c r="H225" s="31">
        <v>17290.0</v>
      </c>
      <c r="I225" s="31"/>
      <c r="J225" s="16"/>
      <c r="K225" s="17"/>
    </row>
    <row r="226" ht="12.75" hidden="1" customHeight="1">
      <c r="A226" s="27">
        <v>45545.0</v>
      </c>
      <c r="B226" s="28" t="s">
        <v>66</v>
      </c>
      <c r="C226" s="28"/>
      <c r="D226" s="32">
        <v>11112.0</v>
      </c>
      <c r="E226" s="30" t="s">
        <v>8</v>
      </c>
      <c r="F226" s="30" t="s">
        <v>102</v>
      </c>
      <c r="G226" s="30">
        <v>2.8439386E7</v>
      </c>
      <c r="H226" s="31"/>
      <c r="I226" s="31">
        <v>17290.0</v>
      </c>
      <c r="J226" s="16"/>
      <c r="K226" s="17"/>
    </row>
    <row r="227" ht="12.75" hidden="1" customHeight="1">
      <c r="A227" s="27">
        <v>45545.0</v>
      </c>
      <c r="B227" s="28" t="s">
        <v>66</v>
      </c>
      <c r="C227" s="28"/>
      <c r="D227" s="29" t="s">
        <v>79</v>
      </c>
      <c r="E227" s="30" t="s">
        <v>26</v>
      </c>
      <c r="F227" s="30" t="s">
        <v>109</v>
      </c>
      <c r="G227" s="30">
        <v>4815437.0</v>
      </c>
      <c r="H227" s="31">
        <v>63390.0</v>
      </c>
      <c r="I227" s="31"/>
      <c r="J227" s="16"/>
      <c r="K227" s="17"/>
    </row>
    <row r="228" ht="12.75" hidden="1" customHeight="1">
      <c r="A228" s="27">
        <v>45545.0</v>
      </c>
      <c r="B228" s="28" t="s">
        <v>66</v>
      </c>
      <c r="C228" s="28"/>
      <c r="D228" s="32">
        <v>11112.0</v>
      </c>
      <c r="E228" s="30" t="s">
        <v>8</v>
      </c>
      <c r="F228" s="30" t="s">
        <v>109</v>
      </c>
      <c r="G228" s="30">
        <v>4815437.0</v>
      </c>
      <c r="H228" s="31"/>
      <c r="I228" s="31">
        <v>63390.0</v>
      </c>
      <c r="J228" s="16"/>
      <c r="K228" s="17"/>
    </row>
    <row r="229" ht="12.75" hidden="1" customHeight="1">
      <c r="A229" s="27">
        <v>45545.0</v>
      </c>
      <c r="B229" s="28" t="s">
        <v>66</v>
      </c>
      <c r="C229" s="28"/>
      <c r="D229" s="29" t="s">
        <v>79</v>
      </c>
      <c r="E229" s="30" t="s">
        <v>26</v>
      </c>
      <c r="F229" s="30" t="s">
        <v>109</v>
      </c>
      <c r="G229" s="30">
        <v>4815438.0</v>
      </c>
      <c r="H229" s="31">
        <v>21177.0</v>
      </c>
      <c r="I229" s="31"/>
      <c r="J229" s="16"/>
      <c r="K229" s="17"/>
    </row>
    <row r="230" ht="12.75" hidden="1" customHeight="1">
      <c r="A230" s="27">
        <v>45545.0</v>
      </c>
      <c r="B230" s="28" t="s">
        <v>66</v>
      </c>
      <c r="C230" s="28"/>
      <c r="D230" s="32">
        <v>11112.0</v>
      </c>
      <c r="E230" s="30" t="s">
        <v>8</v>
      </c>
      <c r="F230" s="30" t="s">
        <v>109</v>
      </c>
      <c r="G230" s="30">
        <v>4815438.0</v>
      </c>
      <c r="H230" s="31"/>
      <c r="I230" s="31">
        <v>21177.0</v>
      </c>
      <c r="J230" s="16"/>
      <c r="K230" s="17"/>
    </row>
    <row r="231" ht="12.75" hidden="1" customHeight="1">
      <c r="A231" s="27">
        <v>45550.0</v>
      </c>
      <c r="B231" s="28" t="s">
        <v>66</v>
      </c>
      <c r="C231" s="28"/>
      <c r="D231" s="29" t="s">
        <v>79</v>
      </c>
      <c r="E231" s="30" t="s">
        <v>26</v>
      </c>
      <c r="F231" s="30" t="s">
        <v>85</v>
      </c>
      <c r="G231" s="30">
        <v>3271.0</v>
      </c>
      <c r="H231" s="31">
        <v>14200.0</v>
      </c>
      <c r="I231" s="31"/>
      <c r="J231" s="16"/>
      <c r="K231" s="17"/>
    </row>
    <row r="232" ht="12.75" hidden="1" customHeight="1">
      <c r="A232" s="27">
        <v>45550.0</v>
      </c>
      <c r="B232" s="28" t="s">
        <v>66</v>
      </c>
      <c r="C232" s="28"/>
      <c r="D232" s="32">
        <v>11112.0</v>
      </c>
      <c r="E232" s="30" t="s">
        <v>8</v>
      </c>
      <c r="F232" s="30" t="s">
        <v>85</v>
      </c>
      <c r="G232" s="30">
        <v>3271.0</v>
      </c>
      <c r="H232" s="31"/>
      <c r="I232" s="31">
        <v>14200.0</v>
      </c>
      <c r="J232" s="16"/>
      <c r="K232" s="17"/>
    </row>
    <row r="233" ht="12.75" hidden="1" customHeight="1">
      <c r="A233" s="27">
        <v>45552.0</v>
      </c>
      <c r="B233" s="28" t="s">
        <v>66</v>
      </c>
      <c r="C233" s="29"/>
      <c r="D233" s="29" t="s">
        <v>79</v>
      </c>
      <c r="E233" s="30" t="s">
        <v>26</v>
      </c>
      <c r="F233" s="30" t="s">
        <v>102</v>
      </c>
      <c r="G233" s="30">
        <v>2.8341698E7</v>
      </c>
      <c r="H233" s="31">
        <v>49500.0</v>
      </c>
      <c r="I233" s="31"/>
      <c r="J233" s="16"/>
      <c r="K233" s="17"/>
    </row>
    <row r="234" ht="12.75" hidden="1" customHeight="1">
      <c r="A234" s="27">
        <v>45552.0</v>
      </c>
      <c r="B234" s="28" t="s">
        <v>66</v>
      </c>
      <c r="C234" s="29"/>
      <c r="D234" s="32">
        <v>11112.0</v>
      </c>
      <c r="E234" s="30" t="s">
        <v>8</v>
      </c>
      <c r="F234" s="30" t="s">
        <v>102</v>
      </c>
      <c r="G234" s="30">
        <v>2.8341698E7</v>
      </c>
      <c r="H234" s="31"/>
      <c r="I234" s="31">
        <v>49500.0</v>
      </c>
      <c r="J234" s="16"/>
      <c r="K234" s="17"/>
    </row>
    <row r="235" ht="12.75" hidden="1" customHeight="1">
      <c r="A235" s="27">
        <v>45561.0</v>
      </c>
      <c r="B235" s="28" t="s">
        <v>66</v>
      </c>
      <c r="C235" s="29"/>
      <c r="D235" s="29" t="s">
        <v>79</v>
      </c>
      <c r="E235" s="30" t="s">
        <v>26</v>
      </c>
      <c r="F235" s="30" t="s">
        <v>83</v>
      </c>
      <c r="G235" s="30">
        <v>5.3162529E7</v>
      </c>
      <c r="H235" s="31">
        <v>5199.0</v>
      </c>
      <c r="I235" s="31"/>
      <c r="J235" s="16"/>
      <c r="K235" s="17"/>
    </row>
    <row r="236" ht="12.75" hidden="1" customHeight="1">
      <c r="A236" s="27">
        <v>45561.0</v>
      </c>
      <c r="B236" s="28" t="s">
        <v>66</v>
      </c>
      <c r="C236" s="29"/>
      <c r="D236" s="32">
        <v>11112.0</v>
      </c>
      <c r="E236" s="30" t="s">
        <v>8</v>
      </c>
      <c r="F236" s="30" t="s">
        <v>83</v>
      </c>
      <c r="G236" s="30">
        <v>5.3162529E7</v>
      </c>
      <c r="H236" s="31"/>
      <c r="I236" s="31">
        <v>5199.0</v>
      </c>
      <c r="J236" s="16"/>
      <c r="K236" s="17"/>
    </row>
    <row r="237" ht="12.75" hidden="1" customHeight="1">
      <c r="A237" s="27">
        <v>45560.0</v>
      </c>
      <c r="B237" s="28" t="s">
        <v>66</v>
      </c>
      <c r="C237" s="29"/>
      <c r="D237" s="32">
        <v>11112.0</v>
      </c>
      <c r="E237" s="30" t="s">
        <v>8</v>
      </c>
      <c r="F237" s="30" t="s">
        <v>83</v>
      </c>
      <c r="G237" s="30">
        <v>9743808.0</v>
      </c>
      <c r="H237" s="31">
        <v>95.0</v>
      </c>
      <c r="I237" s="31"/>
      <c r="J237" s="16"/>
      <c r="K237" s="17"/>
    </row>
    <row r="238" ht="12.75" hidden="1" customHeight="1">
      <c r="A238" s="27">
        <v>45560.0</v>
      </c>
      <c r="B238" s="28" t="s">
        <v>66</v>
      </c>
      <c r="C238" s="28"/>
      <c r="D238" s="29" t="s">
        <v>79</v>
      </c>
      <c r="E238" s="30" t="s">
        <v>26</v>
      </c>
      <c r="F238" s="30" t="s">
        <v>83</v>
      </c>
      <c r="G238" s="30">
        <v>9743808.0</v>
      </c>
      <c r="H238" s="31"/>
      <c r="I238" s="31">
        <v>95.0</v>
      </c>
      <c r="J238" s="16"/>
      <c r="K238" s="17"/>
    </row>
    <row r="239" ht="12.75" hidden="1" customHeight="1">
      <c r="A239" s="27">
        <v>45560.0</v>
      </c>
      <c r="B239" s="28" t="s">
        <v>66</v>
      </c>
      <c r="C239" s="28"/>
      <c r="D239" s="29" t="s">
        <v>79</v>
      </c>
      <c r="E239" s="30" t="s">
        <v>26</v>
      </c>
      <c r="F239" s="30" t="s">
        <v>94</v>
      </c>
      <c r="G239" s="30">
        <v>26440.0</v>
      </c>
      <c r="H239" s="31">
        <v>9450.0</v>
      </c>
      <c r="I239" s="31"/>
      <c r="J239" s="16"/>
      <c r="K239" s="17"/>
    </row>
    <row r="240" ht="12.75" hidden="1" customHeight="1">
      <c r="A240" s="27">
        <v>45560.0</v>
      </c>
      <c r="B240" s="28" t="s">
        <v>66</v>
      </c>
      <c r="C240" s="28"/>
      <c r="D240" s="32">
        <v>11112.0</v>
      </c>
      <c r="E240" s="30" t="s">
        <v>8</v>
      </c>
      <c r="F240" s="30" t="s">
        <v>94</v>
      </c>
      <c r="G240" s="30">
        <v>26440.0</v>
      </c>
      <c r="H240" s="31"/>
      <c r="I240" s="31">
        <v>9450.0</v>
      </c>
      <c r="J240" s="16"/>
      <c r="K240" s="17"/>
    </row>
    <row r="241" ht="12.75" hidden="1" customHeight="1">
      <c r="A241" s="27">
        <v>45565.0</v>
      </c>
      <c r="B241" s="28" t="s">
        <v>66</v>
      </c>
      <c r="C241" s="28"/>
      <c r="D241" s="29" t="s">
        <v>79</v>
      </c>
      <c r="E241" s="30" t="s">
        <v>26</v>
      </c>
      <c r="F241" s="30" t="s">
        <v>123</v>
      </c>
      <c r="G241" s="30">
        <v>2027750.0</v>
      </c>
      <c r="H241" s="31">
        <v>79950.0</v>
      </c>
      <c r="I241" s="31"/>
      <c r="J241" s="16"/>
      <c r="K241" s="17"/>
    </row>
    <row r="242" ht="12.75" hidden="1" customHeight="1">
      <c r="A242" s="27">
        <v>45565.0</v>
      </c>
      <c r="B242" s="28" t="s">
        <v>66</v>
      </c>
      <c r="C242" s="28"/>
      <c r="D242" s="32">
        <v>11112.0</v>
      </c>
      <c r="E242" s="30" t="s">
        <v>8</v>
      </c>
      <c r="F242" s="30" t="s">
        <v>123</v>
      </c>
      <c r="G242" s="30">
        <v>2027750.0</v>
      </c>
      <c r="H242" s="31"/>
      <c r="I242" s="31">
        <v>79950.0</v>
      </c>
      <c r="J242" s="16"/>
      <c r="K242" s="17"/>
    </row>
    <row r="243" ht="12.75" hidden="1" customHeight="1">
      <c r="A243" s="27">
        <v>45562.0</v>
      </c>
      <c r="B243" s="28" t="s">
        <v>66</v>
      </c>
      <c r="C243" s="28"/>
      <c r="D243" s="29" t="s">
        <v>79</v>
      </c>
      <c r="E243" s="30" t="s">
        <v>26</v>
      </c>
      <c r="F243" s="30" t="s">
        <v>83</v>
      </c>
      <c r="G243" s="30">
        <v>5.3363124E7</v>
      </c>
      <c r="H243" s="31">
        <v>34576.0</v>
      </c>
      <c r="I243" s="31"/>
      <c r="J243" s="16"/>
      <c r="K243" s="17"/>
    </row>
    <row r="244" ht="12.75" hidden="1" customHeight="1">
      <c r="A244" s="27">
        <v>45562.0</v>
      </c>
      <c r="B244" s="28" t="s">
        <v>66</v>
      </c>
      <c r="C244" s="28"/>
      <c r="D244" s="32">
        <v>11112.0</v>
      </c>
      <c r="E244" s="30" t="s">
        <v>8</v>
      </c>
      <c r="F244" s="30" t="s">
        <v>83</v>
      </c>
      <c r="G244" s="30">
        <v>5.3363124E7</v>
      </c>
      <c r="H244" s="31"/>
      <c r="I244" s="31">
        <v>34576.0</v>
      </c>
      <c r="J244" s="16"/>
      <c r="K244" s="17"/>
    </row>
    <row r="245" ht="12.75" hidden="1" customHeight="1">
      <c r="A245" s="27">
        <v>45568.0</v>
      </c>
      <c r="B245" s="28" t="s">
        <v>66</v>
      </c>
      <c r="C245" s="28"/>
      <c r="D245" s="29" t="s">
        <v>79</v>
      </c>
      <c r="E245" s="30" t="s">
        <v>26</v>
      </c>
      <c r="F245" s="30" t="s">
        <v>109</v>
      </c>
      <c r="G245" s="30">
        <v>4863428.0</v>
      </c>
      <c r="H245" s="31">
        <v>65600.0</v>
      </c>
      <c r="I245" s="31"/>
      <c r="J245" s="16"/>
      <c r="K245" s="17"/>
    </row>
    <row r="246" ht="12.75" hidden="1" customHeight="1">
      <c r="A246" s="27">
        <v>45568.0</v>
      </c>
      <c r="B246" s="28" t="s">
        <v>66</v>
      </c>
      <c r="C246" s="28"/>
      <c r="D246" s="32">
        <v>11112.0</v>
      </c>
      <c r="E246" s="30" t="s">
        <v>8</v>
      </c>
      <c r="F246" s="30" t="s">
        <v>109</v>
      </c>
      <c r="G246" s="30">
        <v>4863428.0</v>
      </c>
      <c r="H246" s="31"/>
      <c r="I246" s="31">
        <v>65600.0</v>
      </c>
      <c r="J246" s="16"/>
      <c r="K246" s="17"/>
    </row>
    <row r="247" ht="12.75" hidden="1" customHeight="1">
      <c r="A247" s="27">
        <v>45568.0</v>
      </c>
      <c r="B247" s="28" t="s">
        <v>66</v>
      </c>
      <c r="C247" s="28"/>
      <c r="D247" s="29" t="s">
        <v>79</v>
      </c>
      <c r="E247" s="30" t="s">
        <v>26</v>
      </c>
      <c r="F247" s="30" t="s">
        <v>102</v>
      </c>
      <c r="G247" s="30">
        <v>2.8777589E7</v>
      </c>
      <c r="H247" s="31">
        <v>65870.0</v>
      </c>
      <c r="I247" s="31"/>
      <c r="J247" s="16"/>
      <c r="K247" s="17"/>
    </row>
    <row r="248" ht="12.75" hidden="1" customHeight="1">
      <c r="A248" s="27">
        <v>45568.0</v>
      </c>
      <c r="B248" s="28" t="s">
        <v>66</v>
      </c>
      <c r="C248" s="28"/>
      <c r="D248" s="32">
        <v>11112.0</v>
      </c>
      <c r="E248" s="30" t="s">
        <v>8</v>
      </c>
      <c r="F248" s="30" t="s">
        <v>102</v>
      </c>
      <c r="G248" s="30">
        <v>2.8777589E7</v>
      </c>
      <c r="H248" s="31"/>
      <c r="I248" s="31">
        <v>65870.0</v>
      </c>
      <c r="J248" s="16"/>
      <c r="K248" s="17"/>
    </row>
    <row r="249" ht="12.75" hidden="1" customHeight="1">
      <c r="A249" s="27">
        <v>45571.0</v>
      </c>
      <c r="B249" s="28" t="s">
        <v>66</v>
      </c>
      <c r="C249" s="29"/>
      <c r="D249" s="29" t="s">
        <v>79</v>
      </c>
      <c r="E249" s="30" t="s">
        <v>26</v>
      </c>
      <c r="F249" s="34" t="s">
        <v>98</v>
      </c>
      <c r="G249" s="34">
        <v>3.3618893E7</v>
      </c>
      <c r="H249" s="31">
        <v>304982.0</v>
      </c>
      <c r="I249" s="31"/>
      <c r="J249" s="16"/>
      <c r="K249" s="17"/>
    </row>
    <row r="250" ht="12.75" hidden="1" customHeight="1">
      <c r="A250" s="27">
        <v>45571.0</v>
      </c>
      <c r="B250" s="28" t="s">
        <v>66</v>
      </c>
      <c r="C250" s="29"/>
      <c r="D250" s="32">
        <v>11112.0</v>
      </c>
      <c r="E250" s="30" t="s">
        <v>8</v>
      </c>
      <c r="F250" s="34" t="s">
        <v>98</v>
      </c>
      <c r="G250" s="34">
        <v>3.3618893E7</v>
      </c>
      <c r="H250" s="31"/>
      <c r="I250" s="31">
        <v>304982.0</v>
      </c>
      <c r="J250" s="16"/>
      <c r="K250" s="17"/>
    </row>
    <row r="251" ht="12.75" hidden="1" customHeight="1">
      <c r="A251" s="27">
        <v>45576.0</v>
      </c>
      <c r="B251" s="28" t="s">
        <v>66</v>
      </c>
      <c r="C251" s="29"/>
      <c r="D251" s="29" t="s">
        <v>79</v>
      </c>
      <c r="E251" s="30" t="s">
        <v>26</v>
      </c>
      <c r="F251" s="34" t="s">
        <v>124</v>
      </c>
      <c r="G251" s="34">
        <v>11001.0</v>
      </c>
      <c r="H251" s="31">
        <v>104720.0</v>
      </c>
      <c r="I251" s="31"/>
      <c r="J251" s="16"/>
      <c r="K251" s="17"/>
    </row>
    <row r="252" ht="12.75" hidden="1" customHeight="1">
      <c r="A252" s="27">
        <v>45576.0</v>
      </c>
      <c r="B252" s="28" t="s">
        <v>66</v>
      </c>
      <c r="C252" s="29"/>
      <c r="D252" s="32">
        <v>11112.0</v>
      </c>
      <c r="E252" s="30" t="s">
        <v>8</v>
      </c>
      <c r="F252" s="34" t="s">
        <v>124</v>
      </c>
      <c r="G252" s="34">
        <v>11001.0</v>
      </c>
      <c r="H252" s="31"/>
      <c r="I252" s="31">
        <v>104720.0</v>
      </c>
      <c r="J252" s="16"/>
      <c r="K252" s="17"/>
    </row>
    <row r="253" ht="12.75" hidden="1" customHeight="1">
      <c r="A253" s="27">
        <v>45576.0</v>
      </c>
      <c r="B253" s="28" t="s">
        <v>66</v>
      </c>
      <c r="C253" s="28"/>
      <c r="D253" s="29" t="s">
        <v>79</v>
      </c>
      <c r="E253" s="30" t="s">
        <v>26</v>
      </c>
      <c r="F253" s="30" t="s">
        <v>125</v>
      </c>
      <c r="G253" s="30">
        <v>126445.0</v>
      </c>
      <c r="H253" s="31">
        <v>10401.0</v>
      </c>
      <c r="I253" s="31"/>
      <c r="J253" s="16"/>
      <c r="K253" s="17"/>
    </row>
    <row r="254" ht="12.75" hidden="1" customHeight="1">
      <c r="A254" s="27">
        <v>45576.0</v>
      </c>
      <c r="B254" s="28" t="s">
        <v>66</v>
      </c>
      <c r="C254" s="28"/>
      <c r="D254" s="32">
        <v>11112.0</v>
      </c>
      <c r="E254" s="30" t="s">
        <v>8</v>
      </c>
      <c r="F254" s="30" t="s">
        <v>125</v>
      </c>
      <c r="G254" s="30">
        <v>126445.0</v>
      </c>
      <c r="H254" s="31"/>
      <c r="I254" s="31">
        <v>10401.0</v>
      </c>
      <c r="J254" s="16"/>
      <c r="K254" s="17"/>
    </row>
    <row r="255" ht="12.75" hidden="1" customHeight="1">
      <c r="A255" s="27">
        <v>45579.0</v>
      </c>
      <c r="B255" s="28" t="s">
        <v>66</v>
      </c>
      <c r="C255" s="28"/>
      <c r="D255" s="29" t="s">
        <v>79</v>
      </c>
      <c r="E255" s="30" t="s">
        <v>26</v>
      </c>
      <c r="F255" s="30" t="s">
        <v>126</v>
      </c>
      <c r="G255" s="30">
        <v>2.2593169E7</v>
      </c>
      <c r="H255" s="31">
        <v>19990.0</v>
      </c>
      <c r="I255" s="31"/>
      <c r="J255" s="16"/>
      <c r="K255" s="17"/>
    </row>
    <row r="256" ht="12.75" hidden="1" customHeight="1">
      <c r="A256" s="27">
        <v>45579.0</v>
      </c>
      <c r="B256" s="28" t="s">
        <v>66</v>
      </c>
      <c r="C256" s="28"/>
      <c r="D256" s="32">
        <v>11112.0</v>
      </c>
      <c r="E256" s="30" t="s">
        <v>8</v>
      </c>
      <c r="F256" s="30" t="s">
        <v>126</v>
      </c>
      <c r="G256" s="30">
        <v>2.2593169E7</v>
      </c>
      <c r="H256" s="31"/>
      <c r="I256" s="31">
        <v>19990.0</v>
      </c>
      <c r="J256" s="16"/>
      <c r="K256" s="17"/>
    </row>
    <row r="257" ht="12.75" hidden="1" customHeight="1">
      <c r="A257" s="27">
        <v>45580.0</v>
      </c>
      <c r="B257" s="28" t="s">
        <v>66</v>
      </c>
      <c r="C257" s="29"/>
      <c r="D257" s="29" t="s">
        <v>79</v>
      </c>
      <c r="E257" s="30" t="s">
        <v>26</v>
      </c>
      <c r="F257" s="30" t="s">
        <v>108</v>
      </c>
      <c r="G257" s="30">
        <v>807637.0</v>
      </c>
      <c r="H257" s="31">
        <v>166517.0</v>
      </c>
      <c r="I257" s="31"/>
      <c r="J257" s="16"/>
      <c r="K257" s="17"/>
    </row>
    <row r="258" ht="12.75" hidden="1" customHeight="1">
      <c r="A258" s="27">
        <v>45580.0</v>
      </c>
      <c r="B258" s="28" t="s">
        <v>66</v>
      </c>
      <c r="C258" s="29"/>
      <c r="D258" s="32">
        <v>11112.0</v>
      </c>
      <c r="E258" s="30" t="s">
        <v>8</v>
      </c>
      <c r="F258" s="30" t="s">
        <v>108</v>
      </c>
      <c r="G258" s="30">
        <v>807637.0</v>
      </c>
      <c r="H258" s="31"/>
      <c r="I258" s="31">
        <v>166517.0</v>
      </c>
      <c r="J258" s="16"/>
      <c r="K258" s="17"/>
    </row>
    <row r="259" ht="12.75" hidden="1" customHeight="1">
      <c r="A259" s="27">
        <v>45581.0</v>
      </c>
      <c r="B259" s="28" t="s">
        <v>66</v>
      </c>
      <c r="C259" s="29"/>
      <c r="D259" s="29" t="s">
        <v>79</v>
      </c>
      <c r="E259" s="30" t="s">
        <v>26</v>
      </c>
      <c r="F259" s="30" t="s">
        <v>121</v>
      </c>
      <c r="G259" s="30">
        <v>2746914.0</v>
      </c>
      <c r="H259" s="31">
        <v>9380.0</v>
      </c>
      <c r="I259" s="31"/>
      <c r="J259" s="16"/>
      <c r="K259" s="17"/>
    </row>
    <row r="260" ht="12.75" hidden="1" customHeight="1">
      <c r="A260" s="27">
        <v>45581.0</v>
      </c>
      <c r="B260" s="28" t="s">
        <v>66</v>
      </c>
      <c r="C260" s="29"/>
      <c r="D260" s="32">
        <v>11112.0</v>
      </c>
      <c r="E260" s="30" t="s">
        <v>8</v>
      </c>
      <c r="F260" s="30" t="s">
        <v>121</v>
      </c>
      <c r="G260" s="30">
        <v>2746914.0</v>
      </c>
      <c r="H260" s="31"/>
      <c r="I260" s="31">
        <v>9380.0</v>
      </c>
      <c r="J260" s="16"/>
      <c r="K260" s="17"/>
    </row>
    <row r="261" ht="12.75" hidden="1" customHeight="1">
      <c r="A261" s="27">
        <v>45583.0</v>
      </c>
      <c r="B261" s="28" t="s">
        <v>66</v>
      </c>
      <c r="C261" s="28"/>
      <c r="D261" s="29" t="s">
        <v>79</v>
      </c>
      <c r="E261" s="30" t="s">
        <v>26</v>
      </c>
      <c r="F261" s="30" t="s">
        <v>108</v>
      </c>
      <c r="G261" s="30">
        <v>808555.0</v>
      </c>
      <c r="H261" s="31">
        <v>59759.0</v>
      </c>
      <c r="I261" s="31"/>
      <c r="J261" s="16"/>
      <c r="K261" s="17"/>
    </row>
    <row r="262" ht="12.75" hidden="1" customHeight="1">
      <c r="A262" s="27">
        <v>45583.0</v>
      </c>
      <c r="B262" s="28" t="s">
        <v>66</v>
      </c>
      <c r="C262" s="28"/>
      <c r="D262" s="32">
        <v>11112.0</v>
      </c>
      <c r="E262" s="30" t="s">
        <v>8</v>
      </c>
      <c r="F262" s="30" t="s">
        <v>108</v>
      </c>
      <c r="G262" s="30">
        <v>808555.0</v>
      </c>
      <c r="H262" s="31"/>
      <c r="I262" s="31">
        <v>59759.0</v>
      </c>
      <c r="J262" s="16"/>
      <c r="K262" s="17"/>
    </row>
    <row r="263" ht="12.75" hidden="1" customHeight="1">
      <c r="A263" s="27">
        <v>45589.0</v>
      </c>
      <c r="B263" s="28" t="s">
        <v>66</v>
      </c>
      <c r="C263" s="28"/>
      <c r="D263" s="29" t="s">
        <v>79</v>
      </c>
      <c r="E263" s="30" t="s">
        <v>26</v>
      </c>
      <c r="F263" s="30" t="s">
        <v>102</v>
      </c>
      <c r="G263" s="30">
        <v>2.8744654E7</v>
      </c>
      <c r="H263" s="31">
        <v>59150.0</v>
      </c>
      <c r="I263" s="31"/>
      <c r="J263" s="16"/>
      <c r="K263" s="17"/>
    </row>
    <row r="264" ht="12.75" hidden="1" customHeight="1">
      <c r="A264" s="27">
        <v>45589.0</v>
      </c>
      <c r="B264" s="28" t="s">
        <v>66</v>
      </c>
      <c r="C264" s="28"/>
      <c r="D264" s="32">
        <v>11112.0</v>
      </c>
      <c r="E264" s="30" t="s">
        <v>8</v>
      </c>
      <c r="F264" s="30" t="s">
        <v>102</v>
      </c>
      <c r="G264" s="30">
        <v>2.8744654E7</v>
      </c>
      <c r="H264" s="31"/>
      <c r="I264" s="31">
        <v>59150.0</v>
      </c>
      <c r="J264" s="16"/>
      <c r="K264" s="17"/>
    </row>
    <row r="265" ht="12.75" hidden="1" customHeight="1">
      <c r="A265" s="27">
        <v>45589.0</v>
      </c>
      <c r="B265" s="28" t="s">
        <v>66</v>
      </c>
      <c r="C265" s="28"/>
      <c r="D265" s="32">
        <v>11112.0</v>
      </c>
      <c r="E265" s="30" t="s">
        <v>8</v>
      </c>
      <c r="F265" s="30" t="s">
        <v>83</v>
      </c>
      <c r="G265" s="30">
        <v>9907429.0</v>
      </c>
      <c r="H265" s="31">
        <v>79.0</v>
      </c>
      <c r="I265" s="31"/>
      <c r="J265" s="16"/>
      <c r="K265" s="17"/>
    </row>
    <row r="266" ht="12.75" hidden="1" customHeight="1">
      <c r="A266" s="27">
        <v>45589.0</v>
      </c>
      <c r="B266" s="28" t="s">
        <v>66</v>
      </c>
      <c r="C266" s="28"/>
      <c r="D266" s="29" t="s">
        <v>79</v>
      </c>
      <c r="E266" s="30" t="s">
        <v>26</v>
      </c>
      <c r="F266" s="30" t="s">
        <v>83</v>
      </c>
      <c r="G266" s="30">
        <v>9907429.0</v>
      </c>
      <c r="H266" s="31"/>
      <c r="I266" s="31">
        <v>79.0</v>
      </c>
      <c r="J266" s="16"/>
      <c r="K266" s="17"/>
    </row>
    <row r="267" ht="12.75" customHeight="1">
      <c r="A267" s="27">
        <v>45350.0</v>
      </c>
      <c r="B267" s="28" t="s">
        <v>78</v>
      </c>
      <c r="C267" s="28"/>
      <c r="D267" s="29">
        <v>31111.0</v>
      </c>
      <c r="E267" s="30" t="s">
        <v>39</v>
      </c>
      <c r="F267" s="30" t="s">
        <v>127</v>
      </c>
      <c r="G267" s="30"/>
      <c r="H267" s="31">
        <v>196622.0</v>
      </c>
      <c r="I267" s="31"/>
      <c r="J267" s="16"/>
      <c r="K267" s="17"/>
    </row>
    <row r="268" ht="12.75" customHeight="1">
      <c r="A268" s="27">
        <v>45350.0</v>
      </c>
      <c r="B268" s="28" t="s">
        <v>78</v>
      </c>
      <c r="C268" s="28"/>
      <c r="D268" s="29">
        <v>31112.0</v>
      </c>
      <c r="E268" s="30" t="s">
        <v>128</v>
      </c>
      <c r="F268" s="30" t="s">
        <v>127</v>
      </c>
      <c r="G268" s="30"/>
      <c r="H268" s="31">
        <v>22488.0</v>
      </c>
      <c r="I268" s="31"/>
      <c r="J268" s="16"/>
      <c r="K268" s="17"/>
    </row>
    <row r="269" ht="12.75" customHeight="1">
      <c r="A269" s="27">
        <v>45350.0</v>
      </c>
      <c r="B269" s="28" t="s">
        <v>78</v>
      </c>
      <c r="C269" s="28"/>
      <c r="D269" s="29">
        <v>31113.0</v>
      </c>
      <c r="E269" s="30" t="s">
        <v>41</v>
      </c>
      <c r="F269" s="30" t="s">
        <v>127</v>
      </c>
      <c r="G269" s="30"/>
      <c r="H269" s="31">
        <v>77320.0</v>
      </c>
      <c r="I269" s="31"/>
      <c r="J269" s="16"/>
      <c r="K269" s="17"/>
    </row>
    <row r="270" ht="12.75" customHeight="1">
      <c r="A270" s="27">
        <v>45350.0</v>
      </c>
      <c r="B270" s="28" t="s">
        <v>78</v>
      </c>
      <c r="C270" s="29"/>
      <c r="D270" s="29">
        <v>31212.0</v>
      </c>
      <c r="E270" s="30" t="s">
        <v>44</v>
      </c>
      <c r="F270" s="30" t="s">
        <v>127</v>
      </c>
      <c r="G270" s="34"/>
      <c r="H270" s="31">
        <v>8412.0</v>
      </c>
      <c r="I270" s="31"/>
      <c r="J270" s="16"/>
      <c r="K270" s="17"/>
    </row>
    <row r="271" ht="12.75" customHeight="1">
      <c r="A271" s="27">
        <v>45350.0</v>
      </c>
      <c r="B271" s="28" t="s">
        <v>78</v>
      </c>
      <c r="C271" s="28"/>
      <c r="D271" s="29">
        <v>31218.0</v>
      </c>
      <c r="E271" s="30" t="s">
        <v>50</v>
      </c>
      <c r="F271" s="30" t="s">
        <v>127</v>
      </c>
      <c r="G271" s="30"/>
      <c r="H271" s="31">
        <v>32933.0</v>
      </c>
      <c r="I271" s="31"/>
      <c r="J271" s="16"/>
      <c r="K271" s="17"/>
    </row>
    <row r="272" ht="12.75" customHeight="1">
      <c r="A272" s="27">
        <v>45350.0</v>
      </c>
      <c r="B272" s="28" t="s">
        <v>78</v>
      </c>
      <c r="C272" s="29"/>
      <c r="D272" s="29" t="s">
        <v>129</v>
      </c>
      <c r="E272" s="30" t="s">
        <v>13</v>
      </c>
      <c r="F272" s="30" t="s">
        <v>127</v>
      </c>
      <c r="G272" s="34"/>
      <c r="H272" s="31">
        <v>64176.0</v>
      </c>
      <c r="I272" s="31"/>
      <c r="J272" s="16"/>
      <c r="K272" s="17"/>
    </row>
    <row r="273" ht="12.75" customHeight="1">
      <c r="A273" s="27">
        <v>45350.0</v>
      </c>
      <c r="B273" s="28" t="s">
        <v>78</v>
      </c>
      <c r="C273" s="29"/>
      <c r="D273" s="29" t="s">
        <v>79</v>
      </c>
      <c r="E273" s="30" t="s">
        <v>26</v>
      </c>
      <c r="F273" s="30" t="s">
        <v>127</v>
      </c>
      <c r="G273" s="34"/>
      <c r="H273" s="31"/>
      <c r="I273" s="31">
        <v>401951.0</v>
      </c>
      <c r="J273" s="16"/>
      <c r="K273" s="17"/>
    </row>
    <row r="274" ht="12.75" customHeight="1">
      <c r="A274" s="27">
        <v>45382.0</v>
      </c>
      <c r="B274" s="28" t="s">
        <v>78</v>
      </c>
      <c r="C274" s="28"/>
      <c r="D274" s="29">
        <v>31111.0</v>
      </c>
      <c r="E274" s="30" t="s">
        <v>39</v>
      </c>
      <c r="F274" s="30" t="s">
        <v>127</v>
      </c>
      <c r="G274" s="30"/>
      <c r="H274" s="31">
        <v>214857.0</v>
      </c>
      <c r="I274" s="31"/>
      <c r="J274" s="16"/>
      <c r="K274" s="17"/>
    </row>
    <row r="275" ht="12.75" customHeight="1">
      <c r="A275" s="27">
        <v>45382.0</v>
      </c>
      <c r="B275" s="28" t="s">
        <v>78</v>
      </c>
      <c r="C275" s="28"/>
      <c r="D275" s="29"/>
      <c r="E275" s="30" t="s">
        <v>44</v>
      </c>
      <c r="F275" s="30" t="s">
        <v>127</v>
      </c>
      <c r="G275" s="30"/>
      <c r="H275" s="31">
        <v>4729.0</v>
      </c>
      <c r="I275" s="31"/>
      <c r="J275" s="16"/>
      <c r="K275" s="17"/>
    </row>
    <row r="276" ht="12.75" customHeight="1">
      <c r="A276" s="27">
        <v>45382.0</v>
      </c>
      <c r="B276" s="28" t="s">
        <v>78</v>
      </c>
      <c r="C276" s="28"/>
      <c r="D276" s="29"/>
      <c r="E276" s="30" t="s">
        <v>49</v>
      </c>
      <c r="F276" s="30" t="s">
        <v>127</v>
      </c>
      <c r="G276" s="30"/>
      <c r="H276" s="31">
        <v>62902.0</v>
      </c>
      <c r="I276" s="31"/>
      <c r="J276" s="16"/>
      <c r="K276" s="17"/>
    </row>
    <row r="277" ht="12.75" customHeight="1">
      <c r="A277" s="27">
        <v>45382.0</v>
      </c>
      <c r="B277" s="28" t="s">
        <v>78</v>
      </c>
      <c r="C277" s="29"/>
      <c r="D277" s="29"/>
      <c r="E277" s="30" t="s">
        <v>51</v>
      </c>
      <c r="F277" s="30" t="s">
        <v>127</v>
      </c>
      <c r="G277" s="34"/>
      <c r="H277" s="31">
        <v>103475.0</v>
      </c>
      <c r="I277" s="31"/>
      <c r="J277" s="16"/>
      <c r="K277" s="17"/>
    </row>
    <row r="278" ht="12.75" customHeight="1">
      <c r="A278" s="27">
        <v>45382.0</v>
      </c>
      <c r="B278" s="28" t="s">
        <v>78</v>
      </c>
      <c r="C278" s="28"/>
      <c r="D278" s="29"/>
      <c r="E278" s="30" t="s">
        <v>46</v>
      </c>
      <c r="F278" s="30" t="s">
        <v>127</v>
      </c>
      <c r="G278" s="30"/>
      <c r="H278" s="31">
        <v>32750.0</v>
      </c>
      <c r="I278" s="31"/>
      <c r="J278" s="16"/>
      <c r="K278" s="17"/>
    </row>
    <row r="279" ht="12.75" customHeight="1">
      <c r="A279" s="27">
        <v>45382.0</v>
      </c>
      <c r="B279" s="28" t="s">
        <v>78</v>
      </c>
      <c r="C279" s="29"/>
      <c r="D279" s="29" t="s">
        <v>129</v>
      </c>
      <c r="E279" s="30" t="s">
        <v>13</v>
      </c>
      <c r="F279" s="30" t="s">
        <v>127</v>
      </c>
      <c r="G279" s="34"/>
      <c r="H279" s="31">
        <v>79550.0</v>
      </c>
      <c r="I279" s="31"/>
      <c r="J279" s="16"/>
      <c r="K279" s="17"/>
    </row>
    <row r="280" ht="12.75" customHeight="1">
      <c r="A280" s="27">
        <v>45382.0</v>
      </c>
      <c r="B280" s="28" t="s">
        <v>78</v>
      </c>
      <c r="C280" s="29"/>
      <c r="D280" s="29" t="s">
        <v>79</v>
      </c>
      <c r="E280" s="30" t="s">
        <v>26</v>
      </c>
      <c r="F280" s="30" t="s">
        <v>127</v>
      </c>
      <c r="G280" s="34"/>
      <c r="H280" s="31"/>
      <c r="I280" s="31">
        <v>498263.0</v>
      </c>
      <c r="J280" s="16"/>
      <c r="K280" s="17"/>
    </row>
    <row r="281" ht="12.75" customHeight="1">
      <c r="A281" s="27">
        <v>45412.0</v>
      </c>
      <c r="B281" s="28" t="s">
        <v>78</v>
      </c>
      <c r="C281" s="29"/>
      <c r="D281" s="29"/>
      <c r="E281" s="30" t="s">
        <v>44</v>
      </c>
      <c r="F281" s="30" t="s">
        <v>127</v>
      </c>
      <c r="G281" s="30"/>
      <c r="H281" s="31">
        <v>2308.0</v>
      </c>
      <c r="I281" s="31"/>
      <c r="J281" s="16"/>
      <c r="K281" s="17"/>
    </row>
    <row r="282" ht="12.75" customHeight="1">
      <c r="A282" s="27">
        <v>45412.0</v>
      </c>
      <c r="B282" s="28" t="s">
        <v>78</v>
      </c>
      <c r="C282" s="28"/>
      <c r="D282" s="29">
        <v>31112.0</v>
      </c>
      <c r="E282" s="30" t="s">
        <v>128</v>
      </c>
      <c r="F282" s="30" t="s">
        <v>127</v>
      </c>
      <c r="G282" s="30"/>
      <c r="H282" s="31">
        <v>8109.0</v>
      </c>
      <c r="I282" s="31"/>
      <c r="J282" s="16"/>
      <c r="K282" s="17"/>
    </row>
    <row r="283" ht="12.75" customHeight="1">
      <c r="A283" s="27">
        <v>45412.0</v>
      </c>
      <c r="B283" s="28" t="s">
        <v>78</v>
      </c>
      <c r="C283" s="29"/>
      <c r="D283" s="29"/>
      <c r="E283" s="30" t="s">
        <v>51</v>
      </c>
      <c r="F283" s="30" t="s">
        <v>127</v>
      </c>
      <c r="G283" s="34"/>
      <c r="H283" s="31">
        <v>20244.0</v>
      </c>
      <c r="I283" s="31"/>
      <c r="J283" s="16"/>
      <c r="K283" s="17"/>
    </row>
    <row r="284" ht="12.75" customHeight="1">
      <c r="A284" s="27">
        <v>45412.0</v>
      </c>
      <c r="B284" s="28" t="s">
        <v>78</v>
      </c>
      <c r="C284" s="29"/>
      <c r="D284" s="29"/>
      <c r="E284" s="30" t="s">
        <v>39</v>
      </c>
      <c r="F284" s="30" t="s">
        <v>127</v>
      </c>
      <c r="G284" s="34"/>
      <c r="H284" s="31">
        <v>685278.0</v>
      </c>
      <c r="I284" s="31"/>
      <c r="J284" s="16"/>
      <c r="K284" s="17"/>
    </row>
    <row r="285" ht="12.75" customHeight="1">
      <c r="A285" s="27">
        <v>45412.0</v>
      </c>
      <c r="B285" s="28" t="s">
        <v>78</v>
      </c>
      <c r="C285" s="29"/>
      <c r="D285" s="29" t="s">
        <v>129</v>
      </c>
      <c r="E285" s="30" t="s">
        <v>13</v>
      </c>
      <c r="F285" s="30" t="s">
        <v>127</v>
      </c>
      <c r="G285" s="34"/>
      <c r="H285" s="31">
        <v>136028.0</v>
      </c>
      <c r="I285" s="31"/>
      <c r="J285" s="16"/>
      <c r="K285" s="17"/>
    </row>
    <row r="286" ht="12.75" customHeight="1">
      <c r="A286" s="27">
        <v>45412.0</v>
      </c>
      <c r="B286" s="28" t="s">
        <v>78</v>
      </c>
      <c r="C286" s="29"/>
      <c r="D286" s="29" t="s">
        <v>79</v>
      </c>
      <c r="E286" s="30" t="s">
        <v>26</v>
      </c>
      <c r="F286" s="30" t="s">
        <v>127</v>
      </c>
      <c r="G286" s="34"/>
      <c r="H286" s="31"/>
      <c r="I286" s="31">
        <v>851967.0</v>
      </c>
      <c r="J286" s="16"/>
      <c r="K286" s="17"/>
    </row>
    <row r="287" ht="12.75" customHeight="1">
      <c r="A287" s="27">
        <v>45443.0</v>
      </c>
      <c r="B287" s="28" t="s">
        <v>78</v>
      </c>
      <c r="C287" s="29"/>
      <c r="D287" s="29">
        <v>31111.0</v>
      </c>
      <c r="E287" s="30" t="s">
        <v>39</v>
      </c>
      <c r="F287" s="30" t="s">
        <v>127</v>
      </c>
      <c r="G287" s="34"/>
      <c r="H287" s="31">
        <v>500535.0</v>
      </c>
      <c r="I287" s="31"/>
      <c r="J287" s="16"/>
      <c r="K287" s="17"/>
    </row>
    <row r="288" ht="12.75" customHeight="1">
      <c r="A288" s="27">
        <v>45443.0</v>
      </c>
      <c r="B288" s="28" t="s">
        <v>78</v>
      </c>
      <c r="C288" s="29"/>
      <c r="D288" s="29"/>
      <c r="E288" s="30" t="s">
        <v>128</v>
      </c>
      <c r="F288" s="30" t="s">
        <v>127</v>
      </c>
      <c r="G288" s="34"/>
      <c r="H288" s="31">
        <v>15742.0</v>
      </c>
      <c r="I288" s="31"/>
      <c r="J288" s="16"/>
      <c r="K288" s="17"/>
    </row>
    <row r="289" ht="12.75" customHeight="1">
      <c r="A289" s="27">
        <v>45443.0</v>
      </c>
      <c r="B289" s="28" t="s">
        <v>78</v>
      </c>
      <c r="C289" s="29"/>
      <c r="D289" s="29"/>
      <c r="E289" s="30" t="s">
        <v>44</v>
      </c>
      <c r="F289" s="30" t="s">
        <v>127</v>
      </c>
      <c r="G289" s="34"/>
      <c r="H289" s="31">
        <v>8765.0</v>
      </c>
      <c r="I289" s="31"/>
      <c r="J289" s="16"/>
      <c r="K289" s="17"/>
    </row>
    <row r="290" ht="12.75" customHeight="1">
      <c r="A290" s="27">
        <v>45443.0</v>
      </c>
      <c r="B290" s="28" t="s">
        <v>78</v>
      </c>
      <c r="C290" s="29"/>
      <c r="D290" s="29"/>
      <c r="E290" s="30" t="s">
        <v>45</v>
      </c>
      <c r="F290" s="30" t="s">
        <v>127</v>
      </c>
      <c r="G290" s="34"/>
      <c r="H290" s="31">
        <v>10000.0</v>
      </c>
      <c r="I290" s="31"/>
      <c r="J290" s="16"/>
      <c r="K290" s="17"/>
    </row>
    <row r="291" ht="12.75" customHeight="1">
      <c r="A291" s="27">
        <v>45443.0</v>
      </c>
      <c r="B291" s="28" t="s">
        <v>78</v>
      </c>
      <c r="C291" s="29"/>
      <c r="D291" s="29"/>
      <c r="E291" s="30" t="s">
        <v>51</v>
      </c>
      <c r="F291" s="30" t="s">
        <v>127</v>
      </c>
      <c r="G291" s="34"/>
      <c r="H291" s="31">
        <v>17091.0</v>
      </c>
      <c r="I291" s="31"/>
      <c r="J291" s="16"/>
      <c r="K291" s="17"/>
    </row>
    <row r="292" ht="12.75" customHeight="1">
      <c r="A292" s="27">
        <v>45443.0</v>
      </c>
      <c r="B292" s="28" t="s">
        <v>78</v>
      </c>
      <c r="C292" s="29"/>
      <c r="D292" s="29" t="s">
        <v>129</v>
      </c>
      <c r="E292" s="30" t="s">
        <v>13</v>
      </c>
      <c r="F292" s="30" t="s">
        <v>127</v>
      </c>
      <c r="G292" s="34"/>
      <c r="H292" s="31">
        <v>104906.0</v>
      </c>
      <c r="I292" s="31"/>
      <c r="J292" s="16"/>
      <c r="K292" s="17"/>
    </row>
    <row r="293" ht="12.75" customHeight="1">
      <c r="A293" s="27">
        <v>45443.0</v>
      </c>
      <c r="B293" s="28" t="s">
        <v>78</v>
      </c>
      <c r="C293" s="29"/>
      <c r="D293" s="29" t="s">
        <v>79</v>
      </c>
      <c r="E293" s="30" t="s">
        <v>26</v>
      </c>
      <c r="F293" s="30" t="s">
        <v>127</v>
      </c>
      <c r="G293" s="34"/>
      <c r="H293" s="31"/>
      <c r="I293" s="31">
        <v>657039.0</v>
      </c>
      <c r="J293" s="16"/>
      <c r="K293" s="17"/>
    </row>
    <row r="294" ht="12.75" customHeight="1">
      <c r="A294" s="27">
        <v>45473.0</v>
      </c>
      <c r="B294" s="28" t="s">
        <v>78</v>
      </c>
      <c r="C294" s="29"/>
      <c r="D294" s="29">
        <v>31111.0</v>
      </c>
      <c r="E294" s="30" t="s">
        <v>39</v>
      </c>
      <c r="F294" s="30" t="s">
        <v>127</v>
      </c>
      <c r="G294" s="34"/>
      <c r="H294" s="31">
        <v>553283.0</v>
      </c>
      <c r="I294" s="31"/>
      <c r="J294" s="16"/>
      <c r="K294" s="17"/>
    </row>
    <row r="295" ht="12.75" customHeight="1">
      <c r="A295" s="27">
        <v>45473.0</v>
      </c>
      <c r="B295" s="28" t="s">
        <v>78</v>
      </c>
      <c r="C295" s="29"/>
      <c r="D295" s="29"/>
      <c r="E295" s="30" t="s">
        <v>128</v>
      </c>
      <c r="F295" s="30" t="s">
        <v>127</v>
      </c>
      <c r="G295" s="34"/>
      <c r="H295" s="31">
        <v>7328.0</v>
      </c>
      <c r="I295" s="31"/>
      <c r="J295" s="16"/>
      <c r="K295" s="17"/>
    </row>
    <row r="296" ht="12.75" customHeight="1">
      <c r="A296" s="27">
        <v>45473.0</v>
      </c>
      <c r="B296" s="28" t="s">
        <v>78</v>
      </c>
      <c r="C296" s="29"/>
      <c r="D296" s="29"/>
      <c r="E296" s="30" t="s">
        <v>41</v>
      </c>
      <c r="F296" s="30" t="s">
        <v>127</v>
      </c>
      <c r="G296" s="34"/>
      <c r="H296" s="31">
        <v>32000.0</v>
      </c>
      <c r="I296" s="31"/>
      <c r="J296" s="16"/>
      <c r="K296" s="17"/>
    </row>
    <row r="297" ht="12.75" customHeight="1">
      <c r="A297" s="27">
        <v>45473.0</v>
      </c>
      <c r="B297" s="28" t="s">
        <v>78</v>
      </c>
      <c r="C297" s="29"/>
      <c r="D297" s="29"/>
      <c r="E297" s="30" t="s">
        <v>44</v>
      </c>
      <c r="F297" s="30" t="s">
        <v>127</v>
      </c>
      <c r="G297" s="34"/>
      <c r="H297" s="31">
        <v>2957.0</v>
      </c>
      <c r="I297" s="31"/>
      <c r="J297" s="16"/>
      <c r="K297" s="17"/>
    </row>
    <row r="298" ht="12.75" customHeight="1">
      <c r="A298" s="27">
        <v>45473.0</v>
      </c>
      <c r="B298" s="28" t="s">
        <v>78</v>
      </c>
      <c r="C298" s="29"/>
      <c r="D298" s="29"/>
      <c r="E298" s="30" t="s">
        <v>130</v>
      </c>
      <c r="F298" s="30" t="s">
        <v>127</v>
      </c>
      <c r="G298" s="34"/>
      <c r="H298" s="31">
        <v>5269.0</v>
      </c>
      <c r="I298" s="31"/>
      <c r="J298" s="16"/>
      <c r="K298" s="17"/>
    </row>
    <row r="299" ht="12.75" customHeight="1">
      <c r="A299" s="27">
        <v>45473.0</v>
      </c>
      <c r="B299" s="28" t="s">
        <v>78</v>
      </c>
      <c r="C299" s="29"/>
      <c r="D299" s="29"/>
      <c r="E299" s="30" t="s">
        <v>49</v>
      </c>
      <c r="F299" s="30" t="s">
        <v>127</v>
      </c>
      <c r="G299" s="34"/>
      <c r="H299" s="31">
        <v>34456.0</v>
      </c>
      <c r="I299" s="31"/>
      <c r="J299" s="16"/>
      <c r="K299" s="17"/>
    </row>
    <row r="300" ht="12.75" customHeight="1">
      <c r="A300" s="27">
        <v>45473.0</v>
      </c>
      <c r="B300" s="28" t="s">
        <v>78</v>
      </c>
      <c r="C300" s="29"/>
      <c r="D300" s="29" t="s">
        <v>129</v>
      </c>
      <c r="E300" s="30" t="s">
        <v>13</v>
      </c>
      <c r="F300" s="30" t="s">
        <v>127</v>
      </c>
      <c r="G300" s="34"/>
      <c r="H300" s="31">
        <v>120705.0</v>
      </c>
      <c r="I300" s="31"/>
      <c r="J300" s="16"/>
      <c r="K300" s="17"/>
    </row>
    <row r="301" ht="12.75" customHeight="1">
      <c r="A301" s="27">
        <v>45473.0</v>
      </c>
      <c r="B301" s="28" t="s">
        <v>78</v>
      </c>
      <c r="C301" s="29"/>
      <c r="D301" s="29" t="s">
        <v>79</v>
      </c>
      <c r="E301" s="30" t="s">
        <v>26</v>
      </c>
      <c r="F301" s="30" t="s">
        <v>127</v>
      </c>
      <c r="G301" s="34"/>
      <c r="H301" s="31"/>
      <c r="I301" s="31">
        <v>755998.0</v>
      </c>
      <c r="J301" s="16"/>
      <c r="K301" s="17"/>
    </row>
    <row r="302" ht="12.75" customHeight="1">
      <c r="A302" s="27">
        <v>45504.0</v>
      </c>
      <c r="B302" s="28" t="s">
        <v>78</v>
      </c>
      <c r="C302" s="29"/>
      <c r="D302" s="29">
        <v>31111.0</v>
      </c>
      <c r="E302" s="30" t="s">
        <v>39</v>
      </c>
      <c r="F302" s="30" t="s">
        <v>127</v>
      </c>
      <c r="G302" s="34"/>
      <c r="H302" s="31">
        <v>517049.0</v>
      </c>
      <c r="I302" s="31"/>
      <c r="J302" s="16"/>
      <c r="K302" s="17"/>
    </row>
    <row r="303" ht="12.75" customHeight="1">
      <c r="A303" s="27">
        <v>45504.0</v>
      </c>
      <c r="B303" s="28" t="s">
        <v>78</v>
      </c>
      <c r="C303" s="29"/>
      <c r="D303" s="29"/>
      <c r="E303" s="30" t="s">
        <v>128</v>
      </c>
      <c r="F303" s="30" t="s">
        <v>127</v>
      </c>
      <c r="G303" s="34"/>
      <c r="H303" s="31">
        <v>57603.0</v>
      </c>
      <c r="I303" s="31"/>
      <c r="J303" s="16"/>
      <c r="K303" s="17"/>
    </row>
    <row r="304" ht="12.75" customHeight="1">
      <c r="A304" s="27">
        <v>45504.0</v>
      </c>
      <c r="B304" s="28" t="s">
        <v>78</v>
      </c>
      <c r="C304" s="29"/>
      <c r="D304" s="29"/>
      <c r="E304" s="30" t="s">
        <v>44</v>
      </c>
      <c r="F304" s="30" t="s">
        <v>127</v>
      </c>
      <c r="G304" s="34"/>
      <c r="H304" s="31">
        <v>5293.0</v>
      </c>
      <c r="I304" s="31"/>
      <c r="J304" s="16"/>
      <c r="K304" s="17"/>
    </row>
    <row r="305" ht="12.75" customHeight="1">
      <c r="A305" s="27">
        <v>45504.0</v>
      </c>
      <c r="B305" s="28" t="s">
        <v>78</v>
      </c>
      <c r="C305" s="29"/>
      <c r="D305" s="29"/>
      <c r="E305" s="30" t="s">
        <v>46</v>
      </c>
      <c r="F305" s="30" t="s">
        <v>127</v>
      </c>
      <c r="G305" s="34"/>
      <c r="H305" s="31">
        <v>10068.0</v>
      </c>
      <c r="I305" s="31"/>
      <c r="J305" s="16"/>
      <c r="K305" s="17"/>
    </row>
    <row r="306" ht="12.75" customHeight="1">
      <c r="A306" s="27">
        <v>45504.0</v>
      </c>
      <c r="B306" s="28" t="s">
        <v>78</v>
      </c>
      <c r="C306" s="29"/>
      <c r="D306" s="29" t="s">
        <v>129</v>
      </c>
      <c r="E306" s="30" t="s">
        <v>13</v>
      </c>
      <c r="F306" s="30" t="s">
        <v>127</v>
      </c>
      <c r="G306" s="34"/>
      <c r="H306" s="31">
        <v>112103.0</v>
      </c>
      <c r="I306" s="31"/>
      <c r="J306" s="16"/>
      <c r="K306" s="17"/>
    </row>
    <row r="307" ht="12.75" customHeight="1">
      <c r="A307" s="27">
        <v>45504.0</v>
      </c>
      <c r="B307" s="28" t="s">
        <v>78</v>
      </c>
      <c r="C307" s="29"/>
      <c r="D307" s="29" t="s">
        <v>79</v>
      </c>
      <c r="E307" s="30" t="s">
        <v>26</v>
      </c>
      <c r="F307" s="30" t="s">
        <v>127</v>
      </c>
      <c r="G307" s="34"/>
      <c r="H307" s="31"/>
      <c r="I307" s="31">
        <v>702116.0</v>
      </c>
      <c r="J307" s="16"/>
      <c r="K307" s="17"/>
    </row>
    <row r="308" ht="12.75" customHeight="1">
      <c r="A308" s="27">
        <v>45535.0</v>
      </c>
      <c r="B308" s="28" t="s">
        <v>78</v>
      </c>
      <c r="C308" s="29"/>
      <c r="D308" s="29">
        <v>31111.0</v>
      </c>
      <c r="E308" s="30" t="s">
        <v>39</v>
      </c>
      <c r="F308" s="30" t="s">
        <v>127</v>
      </c>
      <c r="G308" s="34"/>
      <c r="H308" s="31">
        <v>495922.0</v>
      </c>
      <c r="I308" s="31"/>
      <c r="J308" s="16"/>
      <c r="K308" s="17"/>
    </row>
    <row r="309" ht="12.75" customHeight="1">
      <c r="A309" s="27">
        <v>45535.0</v>
      </c>
      <c r="B309" s="28" t="s">
        <v>78</v>
      </c>
      <c r="C309" s="29"/>
      <c r="D309" s="29"/>
      <c r="E309" s="30" t="s">
        <v>128</v>
      </c>
      <c r="F309" s="30" t="s">
        <v>127</v>
      </c>
      <c r="G309" s="34"/>
      <c r="H309" s="31">
        <v>12652.0</v>
      </c>
      <c r="I309" s="31"/>
      <c r="J309" s="16"/>
      <c r="K309" s="17"/>
    </row>
    <row r="310" ht="12.75" customHeight="1">
      <c r="A310" s="27">
        <v>45535.0</v>
      </c>
      <c r="B310" s="28" t="s">
        <v>78</v>
      </c>
      <c r="C310" s="29"/>
      <c r="D310" s="29"/>
      <c r="E310" s="30" t="s">
        <v>41</v>
      </c>
      <c r="F310" s="30" t="s">
        <v>127</v>
      </c>
      <c r="G310" s="34"/>
      <c r="H310" s="31">
        <v>43380.0</v>
      </c>
      <c r="I310" s="31"/>
      <c r="J310" s="16"/>
      <c r="K310" s="17"/>
    </row>
    <row r="311" ht="12.75" customHeight="1">
      <c r="A311" s="27">
        <v>45535.0</v>
      </c>
      <c r="B311" s="28" t="s">
        <v>78</v>
      </c>
      <c r="C311" s="29"/>
      <c r="D311" s="29"/>
      <c r="E311" s="30" t="s">
        <v>44</v>
      </c>
      <c r="F311" s="30" t="s">
        <v>127</v>
      </c>
      <c r="G311" s="34"/>
      <c r="H311" s="31">
        <v>13723.0</v>
      </c>
      <c r="I311" s="31"/>
      <c r="J311" s="16"/>
      <c r="K311" s="17"/>
    </row>
    <row r="312" ht="12.75" customHeight="1">
      <c r="A312" s="27">
        <v>45535.0</v>
      </c>
      <c r="B312" s="28" t="s">
        <v>78</v>
      </c>
      <c r="C312" s="29"/>
      <c r="D312" s="29"/>
      <c r="E312" s="30" t="s">
        <v>45</v>
      </c>
      <c r="F312" s="30" t="s">
        <v>127</v>
      </c>
      <c r="G312" s="34"/>
      <c r="H312" s="31">
        <v>10017.0</v>
      </c>
      <c r="I312" s="31"/>
      <c r="J312" s="16"/>
      <c r="K312" s="17"/>
    </row>
    <row r="313" ht="12.75" customHeight="1">
      <c r="A313" s="27">
        <v>45535.0</v>
      </c>
      <c r="B313" s="28" t="s">
        <v>78</v>
      </c>
      <c r="C313" s="29"/>
      <c r="D313" s="29"/>
      <c r="E313" s="30" t="s">
        <v>50</v>
      </c>
      <c r="F313" s="30" t="s">
        <v>127</v>
      </c>
      <c r="G313" s="34"/>
      <c r="H313" s="31">
        <v>30795.0</v>
      </c>
      <c r="I313" s="31"/>
      <c r="J313" s="16"/>
      <c r="K313" s="17"/>
    </row>
    <row r="314" ht="12.75" customHeight="1">
      <c r="A314" s="27">
        <v>45535.0</v>
      </c>
      <c r="B314" s="28" t="s">
        <v>78</v>
      </c>
      <c r="C314" s="29"/>
      <c r="D314" s="29"/>
      <c r="E314" s="30" t="s">
        <v>51</v>
      </c>
      <c r="F314" s="30" t="s">
        <v>127</v>
      </c>
      <c r="G314" s="34"/>
      <c r="H314" s="31">
        <v>10453.0</v>
      </c>
      <c r="I314" s="31"/>
      <c r="J314" s="16"/>
      <c r="K314" s="17"/>
    </row>
    <row r="315" ht="12.75" customHeight="1">
      <c r="A315" s="27">
        <v>45535.0</v>
      </c>
      <c r="B315" s="28" t="s">
        <v>78</v>
      </c>
      <c r="C315" s="29"/>
      <c r="D315" s="29"/>
      <c r="E315" s="30" t="s">
        <v>46</v>
      </c>
      <c r="F315" s="30" t="s">
        <v>127</v>
      </c>
      <c r="G315" s="34"/>
      <c r="H315" s="31">
        <v>55408.0</v>
      </c>
      <c r="I315" s="31"/>
      <c r="J315" s="16"/>
      <c r="K315" s="17"/>
    </row>
    <row r="316" ht="12.75" customHeight="1">
      <c r="A316" s="27">
        <v>45535.0</v>
      </c>
      <c r="B316" s="28" t="s">
        <v>78</v>
      </c>
      <c r="C316" s="29"/>
      <c r="D316" s="29" t="s">
        <v>129</v>
      </c>
      <c r="E316" s="30" t="s">
        <v>13</v>
      </c>
      <c r="F316" s="30" t="s">
        <v>127</v>
      </c>
      <c r="G316" s="34"/>
      <c r="H316" s="31">
        <v>127745.0</v>
      </c>
      <c r="I316" s="31"/>
      <c r="J316" s="16"/>
      <c r="K316" s="17"/>
    </row>
    <row r="317" ht="12.75" customHeight="1">
      <c r="A317" s="27">
        <v>45535.0</v>
      </c>
      <c r="B317" s="28" t="s">
        <v>78</v>
      </c>
      <c r="C317" s="29"/>
      <c r="D317" s="29" t="s">
        <v>79</v>
      </c>
      <c r="E317" s="30" t="s">
        <v>26</v>
      </c>
      <c r="F317" s="30" t="s">
        <v>127</v>
      </c>
      <c r="G317" s="34"/>
      <c r="H317" s="31"/>
      <c r="I317" s="31">
        <v>800095.0</v>
      </c>
      <c r="J317" s="16"/>
      <c r="K317" s="17"/>
    </row>
    <row r="318" ht="12.75" customHeight="1">
      <c r="A318" s="27">
        <v>45565.0</v>
      </c>
      <c r="B318" s="28" t="s">
        <v>78</v>
      </c>
      <c r="C318" s="29"/>
      <c r="D318" s="29">
        <v>31111.0</v>
      </c>
      <c r="E318" s="30" t="s">
        <v>39</v>
      </c>
      <c r="F318" s="30" t="s">
        <v>127</v>
      </c>
      <c r="G318" s="34"/>
      <c r="H318" s="31">
        <v>302074.0</v>
      </c>
      <c r="I318" s="31"/>
      <c r="J318" s="16"/>
      <c r="K318" s="17"/>
    </row>
    <row r="319" ht="12.75" customHeight="1">
      <c r="A319" s="27">
        <v>45565.0</v>
      </c>
      <c r="B319" s="28" t="s">
        <v>78</v>
      </c>
      <c r="C319" s="29"/>
      <c r="D319" s="29"/>
      <c r="E319" s="30" t="s">
        <v>128</v>
      </c>
      <c r="F319" s="30" t="s">
        <v>127</v>
      </c>
      <c r="G319" s="34"/>
      <c r="H319" s="31">
        <v>11933.0</v>
      </c>
      <c r="I319" s="31"/>
      <c r="J319" s="16"/>
      <c r="K319" s="17"/>
    </row>
    <row r="320" ht="12.75" customHeight="1">
      <c r="A320" s="27">
        <v>45565.0</v>
      </c>
      <c r="B320" s="28" t="s">
        <v>78</v>
      </c>
      <c r="C320" s="29"/>
      <c r="D320" s="29"/>
      <c r="E320" s="30" t="s">
        <v>44</v>
      </c>
      <c r="F320" s="30" t="s">
        <v>127</v>
      </c>
      <c r="G320" s="34"/>
      <c r="H320" s="31">
        <v>16849.0</v>
      </c>
      <c r="I320" s="31"/>
      <c r="J320" s="16"/>
      <c r="K320" s="17"/>
    </row>
    <row r="321" ht="12.75" customHeight="1">
      <c r="A321" s="27">
        <v>45565.0</v>
      </c>
      <c r="B321" s="28" t="s">
        <v>78</v>
      </c>
      <c r="C321" s="29"/>
      <c r="D321" s="29"/>
      <c r="E321" s="30" t="s">
        <v>49</v>
      </c>
      <c r="F321" s="30" t="s">
        <v>127</v>
      </c>
      <c r="G321" s="34"/>
      <c r="H321" s="31">
        <v>23521.0</v>
      </c>
      <c r="I321" s="31"/>
      <c r="J321" s="16"/>
      <c r="K321" s="17"/>
    </row>
    <row r="322" ht="12.75" customHeight="1">
      <c r="A322" s="27">
        <v>45565.0</v>
      </c>
      <c r="B322" s="28" t="s">
        <v>78</v>
      </c>
      <c r="C322" s="28"/>
      <c r="D322" s="29" t="s">
        <v>129</v>
      </c>
      <c r="E322" s="30" t="s">
        <v>13</v>
      </c>
      <c r="F322" s="30" t="s">
        <v>127</v>
      </c>
      <c r="G322" s="30"/>
      <c r="H322" s="31">
        <v>67330.0</v>
      </c>
      <c r="I322" s="31"/>
      <c r="J322" s="16"/>
      <c r="K322" s="17"/>
    </row>
    <row r="323" ht="12.75" customHeight="1">
      <c r="A323" s="27">
        <v>45565.0</v>
      </c>
      <c r="B323" s="28" t="s">
        <v>78</v>
      </c>
      <c r="C323" s="28"/>
      <c r="D323" s="29" t="s">
        <v>79</v>
      </c>
      <c r="E323" s="30" t="s">
        <v>26</v>
      </c>
      <c r="F323" s="30" t="s">
        <v>127</v>
      </c>
      <c r="G323" s="30"/>
      <c r="H323" s="31"/>
      <c r="I323" s="31">
        <v>421707.0</v>
      </c>
      <c r="J323" s="16"/>
      <c r="K323" s="17"/>
    </row>
    <row r="324" ht="12.75" customHeight="1">
      <c r="A324" s="27">
        <v>45596.0</v>
      </c>
      <c r="B324" s="28" t="s">
        <v>78</v>
      </c>
      <c r="C324" s="28"/>
      <c r="D324" s="29">
        <v>31111.0</v>
      </c>
      <c r="E324" s="30" t="s">
        <v>39</v>
      </c>
      <c r="F324" s="30" t="s">
        <v>127</v>
      </c>
      <c r="G324" s="30"/>
      <c r="H324" s="31">
        <v>450997.0</v>
      </c>
      <c r="I324" s="31"/>
      <c r="J324" s="16"/>
      <c r="K324" s="17"/>
    </row>
    <row r="325" ht="12.75" customHeight="1">
      <c r="A325" s="27">
        <v>45596.0</v>
      </c>
      <c r="B325" s="28" t="s">
        <v>78</v>
      </c>
      <c r="C325" s="28"/>
      <c r="D325" s="29"/>
      <c r="E325" s="30" t="s">
        <v>22</v>
      </c>
      <c r="F325" s="30" t="s">
        <v>127</v>
      </c>
      <c r="G325" s="30"/>
      <c r="H325" s="31">
        <v>256287.0</v>
      </c>
      <c r="I325" s="31"/>
      <c r="J325" s="16"/>
      <c r="K325" s="17"/>
    </row>
    <row r="326" ht="12.75" customHeight="1">
      <c r="A326" s="27">
        <v>45596.0</v>
      </c>
      <c r="B326" s="28" t="s">
        <v>78</v>
      </c>
      <c r="C326" s="28"/>
      <c r="D326" s="29"/>
      <c r="E326" s="30" t="s">
        <v>44</v>
      </c>
      <c r="F326" s="30" t="s">
        <v>127</v>
      </c>
      <c r="G326" s="30"/>
      <c r="H326" s="31">
        <v>28989.0</v>
      </c>
      <c r="I326" s="31"/>
      <c r="J326" s="16"/>
      <c r="K326" s="17"/>
    </row>
    <row r="327" ht="12.75" customHeight="1">
      <c r="A327" s="27">
        <v>45596.0</v>
      </c>
      <c r="B327" s="28" t="s">
        <v>78</v>
      </c>
      <c r="C327" s="28"/>
      <c r="D327" s="29"/>
      <c r="E327" s="30" t="s">
        <v>45</v>
      </c>
      <c r="F327" s="30" t="s">
        <v>127</v>
      </c>
      <c r="G327" s="30"/>
      <c r="H327" s="31">
        <v>7882.0</v>
      </c>
      <c r="I327" s="31"/>
      <c r="J327" s="16"/>
      <c r="K327" s="17"/>
    </row>
    <row r="328" ht="12.75" customHeight="1">
      <c r="A328" s="27">
        <v>45596.0</v>
      </c>
      <c r="B328" s="28" t="s">
        <v>78</v>
      </c>
      <c r="C328" s="28"/>
      <c r="D328" s="29"/>
      <c r="E328" s="30" t="s">
        <v>46</v>
      </c>
      <c r="F328" s="30" t="s">
        <v>127</v>
      </c>
      <c r="G328" s="30"/>
      <c r="H328" s="31">
        <v>88000.0</v>
      </c>
      <c r="I328" s="31"/>
      <c r="J328" s="16"/>
      <c r="K328" s="17"/>
    </row>
    <row r="329" ht="12.75" customHeight="1">
      <c r="A329" s="27">
        <v>45596.0</v>
      </c>
      <c r="B329" s="28" t="s">
        <v>78</v>
      </c>
      <c r="C329" s="29"/>
      <c r="D329" s="29" t="s">
        <v>129</v>
      </c>
      <c r="E329" s="30" t="s">
        <v>13</v>
      </c>
      <c r="F329" s="30" t="s">
        <v>127</v>
      </c>
      <c r="G329" s="30"/>
      <c r="H329" s="31">
        <v>158111.0</v>
      </c>
      <c r="I329" s="31"/>
      <c r="J329" s="16"/>
      <c r="K329" s="17"/>
    </row>
    <row r="330" ht="12.75" customHeight="1">
      <c r="A330" s="27">
        <v>45596.0</v>
      </c>
      <c r="B330" s="28" t="s">
        <v>78</v>
      </c>
      <c r="C330" s="28"/>
      <c r="D330" s="29" t="s">
        <v>79</v>
      </c>
      <c r="E330" s="30" t="s">
        <v>26</v>
      </c>
      <c r="F330" s="30" t="s">
        <v>127</v>
      </c>
      <c r="G330" s="30"/>
      <c r="H330" s="31"/>
      <c r="I330" s="31">
        <v>990266.0</v>
      </c>
      <c r="J330" s="16"/>
      <c r="K330" s="17"/>
    </row>
    <row r="331" ht="12.75" customHeight="1">
      <c r="A331" s="27">
        <v>45350.0</v>
      </c>
      <c r="B331" s="28" t="s">
        <v>78</v>
      </c>
      <c r="C331" s="28"/>
      <c r="D331" s="29">
        <v>12111.0</v>
      </c>
      <c r="E331" s="30" t="s">
        <v>11</v>
      </c>
      <c r="F331" s="30" t="s">
        <v>131</v>
      </c>
      <c r="G331" s="30"/>
      <c r="H331" s="31">
        <v>212300.0</v>
      </c>
      <c r="I331" s="31"/>
      <c r="J331" s="16"/>
      <c r="K331" s="17"/>
    </row>
    <row r="332" ht="12.75" customHeight="1">
      <c r="A332" s="27">
        <v>45350.0</v>
      </c>
      <c r="B332" s="28" t="s">
        <v>78</v>
      </c>
      <c r="C332" s="28"/>
      <c r="D332" s="29">
        <v>41111.0</v>
      </c>
      <c r="E332" s="30" t="s">
        <v>59</v>
      </c>
      <c r="F332" s="30" t="s">
        <v>131</v>
      </c>
      <c r="G332" s="30"/>
      <c r="H332" s="31"/>
      <c r="I332" s="31">
        <v>177564.0</v>
      </c>
      <c r="J332" s="16"/>
      <c r="K332" s="17"/>
    </row>
    <row r="333" ht="12.75" customHeight="1">
      <c r="A333" s="27">
        <v>45350.0</v>
      </c>
      <c r="B333" s="28" t="s">
        <v>78</v>
      </c>
      <c r="C333" s="28"/>
      <c r="D333" s="29">
        <v>41112.0</v>
      </c>
      <c r="E333" s="30" t="s">
        <v>60</v>
      </c>
      <c r="F333" s="30" t="s">
        <v>131</v>
      </c>
      <c r="G333" s="30"/>
      <c r="H333" s="31"/>
      <c r="I333" s="31">
        <v>840.0</v>
      </c>
      <c r="J333" s="16"/>
      <c r="K333" s="17"/>
    </row>
    <row r="334" ht="12.75" customHeight="1">
      <c r="A334" s="27">
        <v>45350.0</v>
      </c>
      <c r="B334" s="28" t="s">
        <v>78</v>
      </c>
      <c r="C334" s="28"/>
      <c r="D334" s="29">
        <v>21132.0</v>
      </c>
      <c r="E334" s="30" t="s">
        <v>30</v>
      </c>
      <c r="F334" s="30" t="s">
        <v>131</v>
      </c>
      <c r="G334" s="30"/>
      <c r="H334" s="31"/>
      <c r="I334" s="31">
        <v>33896.0</v>
      </c>
      <c r="J334" s="16"/>
      <c r="K334" s="17"/>
    </row>
    <row r="335" ht="12.75" customHeight="1">
      <c r="A335" s="27">
        <v>45382.0</v>
      </c>
      <c r="B335" s="28" t="s">
        <v>78</v>
      </c>
      <c r="C335" s="28"/>
      <c r="D335" s="29">
        <v>12111.0</v>
      </c>
      <c r="E335" s="30" t="s">
        <v>11</v>
      </c>
      <c r="F335" s="30" t="s">
        <v>131</v>
      </c>
      <c r="G335" s="30"/>
      <c r="H335" s="31">
        <v>1367850.0</v>
      </c>
      <c r="I335" s="31"/>
      <c r="J335" s="16"/>
      <c r="K335" s="17"/>
    </row>
    <row r="336" ht="12.75" customHeight="1">
      <c r="A336" s="27">
        <v>45382.0</v>
      </c>
      <c r="B336" s="28" t="s">
        <v>78</v>
      </c>
      <c r="C336" s="28"/>
      <c r="D336" s="29">
        <v>41111.0</v>
      </c>
      <c r="E336" s="30" t="s">
        <v>59</v>
      </c>
      <c r="F336" s="30" t="s">
        <v>131</v>
      </c>
      <c r="G336" s="30"/>
      <c r="H336" s="31"/>
      <c r="I336" s="31">
        <v>1027737.0</v>
      </c>
      <c r="J336" s="16"/>
      <c r="K336" s="17"/>
    </row>
    <row r="337" ht="12.75" customHeight="1">
      <c r="A337" s="27">
        <v>45382.0</v>
      </c>
      <c r="B337" s="28" t="s">
        <v>78</v>
      </c>
      <c r="C337" s="28"/>
      <c r="D337" s="29">
        <v>41112.0</v>
      </c>
      <c r="E337" s="30" t="s">
        <v>60</v>
      </c>
      <c r="F337" s="30" t="s">
        <v>131</v>
      </c>
      <c r="G337" s="30"/>
      <c r="H337" s="31"/>
      <c r="I337" s="31">
        <v>121723.0</v>
      </c>
      <c r="J337" s="16"/>
      <c r="K337" s="17"/>
    </row>
    <row r="338" ht="12.75" customHeight="1">
      <c r="A338" s="27">
        <v>45382.0</v>
      </c>
      <c r="B338" s="28" t="s">
        <v>78</v>
      </c>
      <c r="C338" s="28"/>
      <c r="D338" s="29">
        <v>21132.0</v>
      </c>
      <c r="E338" s="30" t="s">
        <v>30</v>
      </c>
      <c r="F338" s="30" t="s">
        <v>131</v>
      </c>
      <c r="G338" s="30"/>
      <c r="H338" s="31"/>
      <c r="I338" s="31">
        <v>218390.0</v>
      </c>
      <c r="J338" s="16"/>
      <c r="K338" s="17"/>
    </row>
    <row r="339" ht="12.75" customHeight="1">
      <c r="A339" s="27">
        <v>45412.0</v>
      </c>
      <c r="B339" s="28" t="s">
        <v>78</v>
      </c>
      <c r="C339" s="28"/>
      <c r="D339" s="29">
        <v>12111.0</v>
      </c>
      <c r="E339" s="30" t="s">
        <v>11</v>
      </c>
      <c r="F339" s="30" t="s">
        <v>131</v>
      </c>
      <c r="G339" s="30"/>
      <c r="H339" s="31">
        <v>1011251.0</v>
      </c>
      <c r="I339" s="31"/>
      <c r="J339" s="16"/>
      <c r="K339" s="17"/>
    </row>
    <row r="340" ht="12.75" customHeight="1">
      <c r="A340" s="27">
        <v>45412.0</v>
      </c>
      <c r="B340" s="28" t="s">
        <v>78</v>
      </c>
      <c r="C340" s="28"/>
      <c r="D340" s="29">
        <v>41111.0</v>
      </c>
      <c r="E340" s="30" t="s">
        <v>59</v>
      </c>
      <c r="F340" s="30" t="s">
        <v>131</v>
      </c>
      <c r="G340" s="30"/>
      <c r="H340" s="31"/>
      <c r="I340" s="31">
        <v>582986.0</v>
      </c>
      <c r="J340" s="16"/>
      <c r="K340" s="17"/>
    </row>
    <row r="341" ht="12.75" customHeight="1">
      <c r="A341" s="27">
        <v>45412.0</v>
      </c>
      <c r="B341" s="28" t="s">
        <v>78</v>
      </c>
      <c r="C341" s="28"/>
      <c r="D341" s="29">
        <v>41112.0</v>
      </c>
      <c r="E341" s="30" t="s">
        <v>60</v>
      </c>
      <c r="F341" s="30" t="s">
        <v>131</v>
      </c>
      <c r="G341" s="30"/>
      <c r="H341" s="31"/>
      <c r="I341" s="31">
        <v>266807.0</v>
      </c>
      <c r="J341" s="16"/>
      <c r="K341" s="17"/>
    </row>
    <row r="342" ht="12.75" customHeight="1">
      <c r="A342" s="27">
        <v>45412.0</v>
      </c>
      <c r="B342" s="28" t="s">
        <v>78</v>
      </c>
      <c r="C342" s="28"/>
      <c r="D342" s="29">
        <v>21132.0</v>
      </c>
      <c r="E342" s="30" t="s">
        <v>30</v>
      </c>
      <c r="F342" s="30" t="s">
        <v>131</v>
      </c>
      <c r="G342" s="30"/>
      <c r="H342" s="31"/>
      <c r="I342" s="31">
        <v>161458.0</v>
      </c>
      <c r="J342" s="16"/>
      <c r="K342" s="17"/>
    </row>
    <row r="343" ht="12.75" customHeight="1">
      <c r="A343" s="27">
        <v>45443.0</v>
      </c>
      <c r="B343" s="28" t="s">
        <v>78</v>
      </c>
      <c r="C343" s="28"/>
      <c r="D343" s="29">
        <v>12111.0</v>
      </c>
      <c r="E343" s="30" t="s">
        <v>11</v>
      </c>
      <c r="F343" s="30" t="s">
        <v>131</v>
      </c>
      <c r="G343" s="30"/>
      <c r="H343" s="31" t="str">
        <f>+VENTAS!N12</f>
        <v>#ERROR!</v>
      </c>
      <c r="I343" s="31"/>
      <c r="J343" s="16"/>
      <c r="K343" s="17"/>
    </row>
    <row r="344" ht="12.75" customHeight="1">
      <c r="A344" s="27">
        <v>45443.0</v>
      </c>
      <c r="B344" s="28" t="s">
        <v>78</v>
      </c>
      <c r="C344" s="28"/>
      <c r="D344" s="29">
        <v>41111.0</v>
      </c>
      <c r="E344" s="30" t="s">
        <v>59</v>
      </c>
      <c r="F344" s="30" t="s">
        <v>131</v>
      </c>
      <c r="G344" s="30"/>
      <c r="H344" s="31"/>
      <c r="I344" s="31" t="str">
        <f>+VENTAS!F12</f>
        <v>#ERROR!</v>
      </c>
      <c r="J344" s="16"/>
      <c r="K344" s="17"/>
    </row>
    <row r="345" ht="12.75" customHeight="1">
      <c r="A345" s="27">
        <v>45443.0</v>
      </c>
      <c r="B345" s="28" t="s">
        <v>78</v>
      </c>
      <c r="C345" s="28"/>
      <c r="D345" s="29">
        <v>41112.0</v>
      </c>
      <c r="E345" s="30" t="s">
        <v>60</v>
      </c>
      <c r="F345" s="30" t="s">
        <v>131</v>
      </c>
      <c r="G345" s="30"/>
      <c r="H345" s="31"/>
      <c r="I345" s="31" t="str">
        <f>+VENTAS!I12</f>
        <v>#ERROR!</v>
      </c>
      <c r="J345" s="16"/>
      <c r="K345" s="17"/>
    </row>
    <row r="346" ht="12.75" customHeight="1">
      <c r="A346" s="27">
        <v>45443.0</v>
      </c>
      <c r="B346" s="28" t="s">
        <v>78</v>
      </c>
      <c r="C346" s="28"/>
      <c r="D346" s="29">
        <v>41113.0</v>
      </c>
      <c r="E346" s="30" t="s">
        <v>61</v>
      </c>
      <c r="F346" s="30" t="s">
        <v>131</v>
      </c>
      <c r="G346" s="30"/>
      <c r="H346" s="31"/>
      <c r="I346" s="31" t="str">
        <f>+VENTAS!C12</f>
        <v>#ERROR!</v>
      </c>
      <c r="J346" s="16"/>
      <c r="K346" s="17"/>
    </row>
    <row r="347" ht="12.75" customHeight="1">
      <c r="A347" s="27">
        <v>45443.0</v>
      </c>
      <c r="B347" s="28" t="s">
        <v>78</v>
      </c>
      <c r="C347" s="28"/>
      <c r="D347" s="29">
        <v>21132.0</v>
      </c>
      <c r="E347" s="30" t="s">
        <v>30</v>
      </c>
      <c r="F347" s="30" t="s">
        <v>131</v>
      </c>
      <c r="G347" s="30"/>
      <c r="H347" s="31"/>
      <c r="I347" s="31" t="str">
        <f>+VENTAS!O12</f>
        <v>#ERROR!</v>
      </c>
      <c r="J347" s="16"/>
      <c r="K347" s="17"/>
    </row>
    <row r="348" ht="12.75" customHeight="1">
      <c r="A348" s="27">
        <v>45473.0</v>
      </c>
      <c r="B348" s="28" t="s">
        <v>78</v>
      </c>
      <c r="C348" s="28"/>
      <c r="D348" s="29">
        <v>12111.0</v>
      </c>
      <c r="E348" s="30" t="s">
        <v>11</v>
      </c>
      <c r="F348" s="30" t="s">
        <v>131</v>
      </c>
      <c r="G348" s="30"/>
      <c r="H348" s="31">
        <v>1226528.0</v>
      </c>
      <c r="I348" s="31"/>
      <c r="J348" s="16"/>
      <c r="K348" s="17"/>
    </row>
    <row r="349" ht="12.75" customHeight="1">
      <c r="A349" s="27">
        <v>45473.0</v>
      </c>
      <c r="B349" s="28" t="s">
        <v>78</v>
      </c>
      <c r="C349" s="28"/>
      <c r="D349" s="29">
        <v>41111.0</v>
      </c>
      <c r="E349" s="30" t="s">
        <v>59</v>
      </c>
      <c r="F349" s="30" t="s">
        <v>131</v>
      </c>
      <c r="G349" s="30"/>
      <c r="H349" s="31"/>
      <c r="I349" s="31">
        <v>744531.0</v>
      </c>
      <c r="J349" s="16"/>
      <c r="K349" s="17"/>
    </row>
    <row r="350" ht="12.75" customHeight="1">
      <c r="A350" s="27">
        <v>45473.0</v>
      </c>
      <c r="B350" s="28" t="s">
        <v>78</v>
      </c>
      <c r="C350" s="28"/>
      <c r="D350" s="29">
        <v>41112.0</v>
      </c>
      <c r="E350" s="30" t="s">
        <v>60</v>
      </c>
      <c r="F350" s="30" t="s">
        <v>131</v>
      </c>
      <c r="G350" s="30"/>
      <c r="H350" s="31"/>
      <c r="I350" s="31">
        <v>225630.0</v>
      </c>
      <c r="J350" s="16"/>
      <c r="K350" s="17"/>
    </row>
    <row r="351" ht="12.75" customHeight="1">
      <c r="A351" s="27">
        <v>45473.0</v>
      </c>
      <c r="B351" s="28" t="s">
        <v>78</v>
      </c>
      <c r="C351" s="28"/>
      <c r="D351" s="29">
        <v>41113.0</v>
      </c>
      <c r="E351" s="30" t="s">
        <v>61</v>
      </c>
      <c r="F351" s="30" t="s">
        <v>131</v>
      </c>
      <c r="G351" s="30"/>
      <c r="H351" s="31"/>
      <c r="I351" s="31">
        <v>60528.0</v>
      </c>
      <c r="J351" s="16"/>
      <c r="K351" s="17"/>
    </row>
    <row r="352" ht="12.75" customHeight="1">
      <c r="A352" s="27">
        <v>45473.0</v>
      </c>
      <c r="B352" s="28" t="s">
        <v>78</v>
      </c>
      <c r="C352" s="28"/>
      <c r="D352" s="29">
        <v>21132.0</v>
      </c>
      <c r="E352" s="30" t="s">
        <v>30</v>
      </c>
      <c r="F352" s="30" t="s">
        <v>131</v>
      </c>
      <c r="G352" s="30"/>
      <c r="H352" s="31"/>
      <c r="I352" s="31">
        <v>195839.0</v>
      </c>
      <c r="J352" s="16"/>
      <c r="K352" s="17"/>
    </row>
    <row r="353" ht="12.75" customHeight="1">
      <c r="A353" s="27">
        <v>45504.0</v>
      </c>
      <c r="B353" s="28" t="s">
        <v>78</v>
      </c>
      <c r="C353" s="28"/>
      <c r="D353" s="29">
        <v>12111.0</v>
      </c>
      <c r="E353" s="30" t="s">
        <v>11</v>
      </c>
      <c r="F353" s="30" t="s">
        <v>131</v>
      </c>
      <c r="G353" s="30"/>
      <c r="H353" s="31" t="str">
        <f>+VENTAS!N14</f>
        <v>#ERROR!</v>
      </c>
      <c r="I353" s="31"/>
      <c r="J353" s="16"/>
      <c r="K353" s="17"/>
    </row>
    <row r="354" ht="12.75" customHeight="1">
      <c r="A354" s="27">
        <v>45504.0</v>
      </c>
      <c r="B354" s="28" t="s">
        <v>78</v>
      </c>
      <c r="C354" s="28"/>
      <c r="D354" s="29">
        <v>41111.0</v>
      </c>
      <c r="E354" s="30" t="s">
        <v>59</v>
      </c>
      <c r="F354" s="30" t="s">
        <v>131</v>
      </c>
      <c r="G354" s="30"/>
      <c r="H354" s="31"/>
      <c r="I354" s="31" t="str">
        <f>+VENTAS!F14</f>
        <v>#ERROR!</v>
      </c>
      <c r="J354" s="16"/>
      <c r="K354" s="17"/>
    </row>
    <row r="355" ht="12.75" customHeight="1">
      <c r="A355" s="27">
        <v>45504.0</v>
      </c>
      <c r="B355" s="28" t="s">
        <v>78</v>
      </c>
      <c r="C355" s="28"/>
      <c r="D355" s="29">
        <v>41112.0</v>
      </c>
      <c r="E355" s="30" t="s">
        <v>60</v>
      </c>
      <c r="F355" s="30" t="s">
        <v>131</v>
      </c>
      <c r="G355" s="30"/>
      <c r="H355" s="31"/>
      <c r="I355" s="31" t="str">
        <f>+VENTAS!I14</f>
        <v>#ERROR!</v>
      </c>
      <c r="J355" s="16"/>
      <c r="K355" s="17"/>
    </row>
    <row r="356" ht="12.75" customHeight="1">
      <c r="A356" s="27">
        <v>45504.0</v>
      </c>
      <c r="B356" s="28" t="s">
        <v>78</v>
      </c>
      <c r="C356" s="28"/>
      <c r="D356" s="29">
        <v>41113.0</v>
      </c>
      <c r="E356" s="30" t="s">
        <v>61</v>
      </c>
      <c r="F356" s="30" t="s">
        <v>131</v>
      </c>
      <c r="G356" s="30"/>
      <c r="H356" s="31"/>
      <c r="I356" s="16"/>
      <c r="J356" s="16"/>
      <c r="K356" s="17"/>
    </row>
    <row r="357" ht="12.75" customHeight="1">
      <c r="A357" s="27">
        <v>45504.0</v>
      </c>
      <c r="B357" s="28" t="s">
        <v>78</v>
      </c>
      <c r="C357" s="28"/>
      <c r="D357" s="29">
        <v>21132.0</v>
      </c>
      <c r="E357" s="30" t="s">
        <v>30</v>
      </c>
      <c r="F357" s="30" t="s">
        <v>131</v>
      </c>
      <c r="G357" s="30"/>
      <c r="H357" s="16"/>
      <c r="I357" s="31" t="str">
        <f>+VENTAS!O14</f>
        <v>#ERROR!</v>
      </c>
      <c r="J357" s="16"/>
      <c r="K357" s="17"/>
    </row>
    <row r="358" ht="12.75" customHeight="1">
      <c r="A358" s="27">
        <v>45535.0</v>
      </c>
      <c r="B358" s="28" t="s">
        <v>78</v>
      </c>
      <c r="C358" s="28"/>
      <c r="D358" s="29">
        <v>12111.0</v>
      </c>
      <c r="E358" s="30" t="s">
        <v>11</v>
      </c>
      <c r="F358" s="30" t="s">
        <v>131</v>
      </c>
      <c r="G358" s="30"/>
      <c r="H358" s="31" t="str">
        <f>+VENTAS!N15</f>
        <v>#ERROR!</v>
      </c>
      <c r="I358" s="31"/>
      <c r="J358" s="16"/>
      <c r="K358" s="17"/>
    </row>
    <row r="359" ht="12.75" customHeight="1">
      <c r="A359" s="27">
        <v>45535.0</v>
      </c>
      <c r="B359" s="28" t="s">
        <v>78</v>
      </c>
      <c r="C359" s="28"/>
      <c r="D359" s="29">
        <v>41111.0</v>
      </c>
      <c r="E359" s="30" t="s">
        <v>59</v>
      </c>
      <c r="F359" s="30" t="s">
        <v>131</v>
      </c>
      <c r="G359" s="30"/>
      <c r="H359" s="31"/>
      <c r="I359" s="31" t="str">
        <f>+VENTAS!F15</f>
        <v>#ERROR!</v>
      </c>
      <c r="J359" s="16"/>
      <c r="K359" s="17"/>
    </row>
    <row r="360" ht="12.75" customHeight="1">
      <c r="A360" s="27">
        <v>45535.0</v>
      </c>
      <c r="B360" s="28" t="s">
        <v>78</v>
      </c>
      <c r="C360" s="28"/>
      <c r="D360" s="29">
        <v>41112.0</v>
      </c>
      <c r="E360" s="30" t="s">
        <v>60</v>
      </c>
      <c r="F360" s="30" t="s">
        <v>131</v>
      </c>
      <c r="G360" s="30"/>
      <c r="H360" s="31"/>
      <c r="I360" s="31" t="str">
        <f>+VENTAS!I15</f>
        <v>#ERROR!</v>
      </c>
      <c r="J360" s="16"/>
      <c r="K360" s="17"/>
    </row>
    <row r="361" ht="12.75" customHeight="1">
      <c r="A361" s="27">
        <v>45535.0</v>
      </c>
      <c r="B361" s="28" t="s">
        <v>78</v>
      </c>
      <c r="C361" s="28"/>
      <c r="D361" s="29">
        <v>41113.0</v>
      </c>
      <c r="E361" s="30" t="s">
        <v>61</v>
      </c>
      <c r="F361" s="30" t="s">
        <v>131</v>
      </c>
      <c r="G361" s="30"/>
      <c r="H361" s="31"/>
      <c r="I361" s="31"/>
      <c r="J361" s="16"/>
      <c r="K361" s="17"/>
    </row>
    <row r="362" ht="12.75" customHeight="1">
      <c r="A362" s="27">
        <v>45535.0</v>
      </c>
      <c r="B362" s="28" t="s">
        <v>78</v>
      </c>
      <c r="C362" s="28"/>
      <c r="D362" s="29">
        <v>21132.0</v>
      </c>
      <c r="E362" s="30" t="s">
        <v>30</v>
      </c>
      <c r="F362" s="30" t="s">
        <v>131</v>
      </c>
      <c r="G362" s="30"/>
      <c r="H362" s="31"/>
      <c r="I362" s="31" t="str">
        <f>+VENTAS!O15</f>
        <v>#ERROR!</v>
      </c>
      <c r="J362" s="16"/>
      <c r="K362" s="17"/>
    </row>
    <row r="363" ht="12.75" customHeight="1">
      <c r="A363" s="27">
        <v>45565.0</v>
      </c>
      <c r="B363" s="28" t="s">
        <v>78</v>
      </c>
      <c r="C363" s="28"/>
      <c r="D363" s="29">
        <v>12111.0</v>
      </c>
      <c r="E363" s="30" t="s">
        <v>11</v>
      </c>
      <c r="F363" s="30" t="s">
        <v>131</v>
      </c>
      <c r="G363" s="30"/>
      <c r="H363" s="31" t="str">
        <f>+VENTAS!N16</f>
        <v>#ERROR!</v>
      </c>
      <c r="I363" s="31"/>
      <c r="J363" s="16"/>
      <c r="K363" s="17"/>
    </row>
    <row r="364" ht="12.75" customHeight="1">
      <c r="A364" s="27">
        <v>45565.0</v>
      </c>
      <c r="B364" s="28" t="s">
        <v>78</v>
      </c>
      <c r="C364" s="28"/>
      <c r="D364" s="29">
        <v>41111.0</v>
      </c>
      <c r="E364" s="30" t="s">
        <v>59</v>
      </c>
      <c r="F364" s="30" t="s">
        <v>131</v>
      </c>
      <c r="G364" s="30"/>
      <c r="H364" s="31"/>
      <c r="I364" s="31" t="str">
        <f>+VENTAS!F16</f>
        <v>#ERROR!</v>
      </c>
      <c r="J364" s="16"/>
      <c r="K364" s="17"/>
    </row>
    <row r="365" ht="12.75" customHeight="1">
      <c r="A365" s="27">
        <v>45565.0</v>
      </c>
      <c r="B365" s="28" t="s">
        <v>78</v>
      </c>
      <c r="C365" s="28"/>
      <c r="D365" s="29">
        <v>41112.0</v>
      </c>
      <c r="E365" s="30" t="s">
        <v>60</v>
      </c>
      <c r="F365" s="30" t="s">
        <v>131</v>
      </c>
      <c r="G365" s="30"/>
      <c r="H365" s="31"/>
      <c r="I365" s="31" t="str">
        <f>+VENTAS!I16</f>
        <v>#ERROR!</v>
      </c>
      <c r="J365" s="16"/>
      <c r="K365" s="17"/>
    </row>
    <row r="366" ht="12.75" customHeight="1">
      <c r="A366" s="27">
        <v>45565.0</v>
      </c>
      <c r="B366" s="28" t="s">
        <v>78</v>
      </c>
      <c r="C366" s="28"/>
      <c r="D366" s="29">
        <v>41113.0</v>
      </c>
      <c r="E366" s="30" t="s">
        <v>61</v>
      </c>
      <c r="F366" s="30" t="s">
        <v>131</v>
      </c>
      <c r="G366" s="30"/>
      <c r="H366" s="31"/>
      <c r="I366" s="31" t="str">
        <f>+VENTAS!C16</f>
        <v>#ERROR!</v>
      </c>
      <c r="J366" s="16"/>
      <c r="K366" s="17"/>
    </row>
    <row r="367" ht="12.75" customHeight="1">
      <c r="A367" s="27">
        <v>45565.0</v>
      </c>
      <c r="B367" s="28" t="s">
        <v>78</v>
      </c>
      <c r="C367" s="28"/>
      <c r="D367" s="29">
        <v>21132.0</v>
      </c>
      <c r="E367" s="30" t="s">
        <v>30</v>
      </c>
      <c r="F367" s="30" t="s">
        <v>131</v>
      </c>
      <c r="G367" s="30"/>
      <c r="H367" s="31"/>
      <c r="I367" s="31" t="str">
        <f>+VENTAS!O16</f>
        <v>#ERROR!</v>
      </c>
      <c r="J367" s="16"/>
      <c r="K367" s="17"/>
    </row>
    <row r="368" ht="12.75" customHeight="1">
      <c r="A368" s="27">
        <v>45596.0</v>
      </c>
      <c r="B368" s="28" t="s">
        <v>78</v>
      </c>
      <c r="C368" s="28"/>
      <c r="D368" s="29">
        <v>12111.0</v>
      </c>
      <c r="E368" s="30" t="s">
        <v>11</v>
      </c>
      <c r="F368" s="30" t="s">
        <v>131</v>
      </c>
      <c r="G368" s="30"/>
      <c r="H368" s="31" t="str">
        <f>+VENTAS!N17</f>
        <v>#ERROR!</v>
      </c>
      <c r="I368" s="31"/>
      <c r="J368" s="16"/>
      <c r="K368" s="17"/>
    </row>
    <row r="369" ht="12.75" customHeight="1">
      <c r="A369" s="27">
        <v>45596.0</v>
      </c>
      <c r="B369" s="28" t="s">
        <v>78</v>
      </c>
      <c r="C369" s="28"/>
      <c r="D369" s="29">
        <v>41111.0</v>
      </c>
      <c r="E369" s="30" t="s">
        <v>59</v>
      </c>
      <c r="F369" s="30" t="s">
        <v>131</v>
      </c>
      <c r="G369" s="30"/>
      <c r="H369" s="31"/>
      <c r="I369" s="31" t="str">
        <f>+VENTAS!F17</f>
        <v>#ERROR!</v>
      </c>
      <c r="J369" s="16"/>
      <c r="K369" s="17"/>
    </row>
    <row r="370" ht="12.75" customHeight="1">
      <c r="A370" s="27">
        <v>45596.0</v>
      </c>
      <c r="B370" s="28" t="s">
        <v>78</v>
      </c>
      <c r="C370" s="28"/>
      <c r="D370" s="29">
        <v>41112.0</v>
      </c>
      <c r="E370" s="30" t="s">
        <v>60</v>
      </c>
      <c r="F370" s="30" t="s">
        <v>131</v>
      </c>
      <c r="G370" s="30"/>
      <c r="H370" s="31"/>
      <c r="I370" s="31" t="str">
        <f>+VENTAS!I17</f>
        <v>#ERROR!</v>
      </c>
      <c r="J370" s="16"/>
      <c r="K370" s="17"/>
    </row>
    <row r="371" ht="12.75" customHeight="1">
      <c r="A371" s="27">
        <v>45596.0</v>
      </c>
      <c r="B371" s="28" t="s">
        <v>78</v>
      </c>
      <c r="C371" s="28"/>
      <c r="D371" s="29">
        <v>41113.0</v>
      </c>
      <c r="E371" s="30" t="s">
        <v>61</v>
      </c>
      <c r="F371" s="30" t="s">
        <v>131</v>
      </c>
      <c r="G371" s="30"/>
      <c r="H371" s="31"/>
      <c r="I371" s="31" t="str">
        <f>+VENTAS!C17</f>
        <v>#ERROR!</v>
      </c>
      <c r="J371" s="16"/>
      <c r="K371" s="17"/>
    </row>
    <row r="372" ht="12.75" customHeight="1">
      <c r="A372" s="27">
        <v>45596.0</v>
      </c>
      <c r="B372" s="28" t="s">
        <v>78</v>
      </c>
      <c r="C372" s="28"/>
      <c r="D372" s="29">
        <v>21132.0</v>
      </c>
      <c r="E372" s="30" t="s">
        <v>30</v>
      </c>
      <c r="F372" s="30" t="s">
        <v>131</v>
      </c>
      <c r="G372" s="30"/>
      <c r="H372" s="31"/>
      <c r="I372" s="31" t="str">
        <f>+VENTAS!O17</f>
        <v>#ERROR!</v>
      </c>
      <c r="J372" s="16"/>
      <c r="K372" s="17"/>
    </row>
    <row r="373" ht="12.75" customHeight="1">
      <c r="A373" s="27">
        <v>45343.0</v>
      </c>
      <c r="B373" s="28" t="s">
        <v>69</v>
      </c>
      <c r="C373" s="28"/>
      <c r="D373" s="32">
        <v>11112.0</v>
      </c>
      <c r="E373" s="30" t="s">
        <v>8</v>
      </c>
      <c r="F373" s="30" t="s">
        <v>132</v>
      </c>
      <c r="G373" s="30"/>
      <c r="H373" s="31">
        <v>10000.0</v>
      </c>
      <c r="I373" s="31"/>
      <c r="J373" s="16"/>
      <c r="K373" s="17"/>
    </row>
    <row r="374" ht="12.75" customHeight="1">
      <c r="A374" s="27">
        <v>45349.0</v>
      </c>
      <c r="B374" s="28" t="s">
        <v>69</v>
      </c>
      <c r="C374" s="28"/>
      <c r="D374" s="29"/>
      <c r="E374" s="30"/>
      <c r="F374" s="30" t="s">
        <v>133</v>
      </c>
      <c r="G374" s="30"/>
      <c r="H374" s="31">
        <v>7974.0</v>
      </c>
      <c r="I374" s="31"/>
      <c r="J374" s="16"/>
      <c r="K374" s="17"/>
    </row>
    <row r="375" ht="12.75" customHeight="1">
      <c r="A375" s="27">
        <v>45350.0</v>
      </c>
      <c r="B375" s="28" t="s">
        <v>69</v>
      </c>
      <c r="C375" s="28"/>
      <c r="D375" s="32"/>
      <c r="E375" s="30"/>
      <c r="F375" s="30" t="s">
        <v>133</v>
      </c>
      <c r="G375" s="30"/>
      <c r="H375" s="31">
        <v>21159.0</v>
      </c>
      <c r="I375" s="31"/>
      <c r="J375" s="16"/>
      <c r="K375" s="17"/>
    </row>
    <row r="376" ht="12.75" customHeight="1">
      <c r="A376" s="27">
        <v>45351.0</v>
      </c>
      <c r="B376" s="28" t="s">
        <v>69</v>
      </c>
      <c r="C376" s="28"/>
      <c r="D376" s="29"/>
      <c r="E376" s="30"/>
      <c r="F376" s="30" t="s">
        <v>134</v>
      </c>
      <c r="G376" s="30"/>
      <c r="H376" s="31">
        <v>6000.0</v>
      </c>
      <c r="I376" s="31"/>
      <c r="J376" s="16"/>
      <c r="K376" s="17"/>
    </row>
    <row r="377" ht="12.75" customHeight="1">
      <c r="A377" s="27">
        <v>45351.0</v>
      </c>
      <c r="B377" s="28" t="s">
        <v>69</v>
      </c>
      <c r="C377" s="28"/>
      <c r="D377" s="32"/>
      <c r="E377" s="30"/>
      <c r="F377" s="30" t="s">
        <v>135</v>
      </c>
      <c r="G377" s="30"/>
      <c r="H377" s="31">
        <v>2000.0</v>
      </c>
      <c r="I377" s="31"/>
      <c r="J377" s="16"/>
      <c r="K377" s="17"/>
    </row>
    <row r="378" ht="12.75" customHeight="1">
      <c r="A378" s="27">
        <v>45351.0</v>
      </c>
      <c r="B378" s="28" t="s">
        <v>69</v>
      </c>
      <c r="C378" s="28"/>
      <c r="D378" s="29"/>
      <c r="E378" s="30"/>
      <c r="F378" s="30" t="s">
        <v>133</v>
      </c>
      <c r="G378" s="30"/>
      <c r="H378" s="31">
        <v>64574.0</v>
      </c>
      <c r="I378" s="31"/>
      <c r="J378" s="16"/>
      <c r="K378" s="17"/>
    </row>
    <row r="379" ht="12.75" customHeight="1">
      <c r="A379" s="27">
        <v>45352.0</v>
      </c>
      <c r="B379" s="28" t="s">
        <v>69</v>
      </c>
      <c r="C379" s="28"/>
      <c r="D379" s="32"/>
      <c r="E379" s="30"/>
      <c r="F379" s="30" t="s">
        <v>136</v>
      </c>
      <c r="G379" s="30"/>
      <c r="H379" s="31">
        <v>2500.0</v>
      </c>
      <c r="I379" s="31"/>
      <c r="J379" s="16"/>
      <c r="K379" s="17"/>
    </row>
    <row r="380" ht="12.75" customHeight="1">
      <c r="A380" s="27">
        <v>45352.0</v>
      </c>
      <c r="B380" s="28" t="s">
        <v>69</v>
      </c>
      <c r="C380" s="28"/>
      <c r="D380" s="29"/>
      <c r="E380" s="30"/>
      <c r="F380" s="30" t="s">
        <v>133</v>
      </c>
      <c r="G380" s="30"/>
      <c r="H380" s="31">
        <v>54535.0</v>
      </c>
      <c r="I380" s="31"/>
      <c r="J380" s="16"/>
      <c r="K380" s="17"/>
    </row>
    <row r="381" ht="12.75" customHeight="1">
      <c r="A381" s="27">
        <v>45355.0</v>
      </c>
      <c r="B381" s="28" t="s">
        <v>69</v>
      </c>
      <c r="C381" s="28"/>
      <c r="D381" s="32"/>
      <c r="E381" s="30"/>
      <c r="F381" s="30" t="s">
        <v>137</v>
      </c>
      <c r="G381" s="30"/>
      <c r="H381" s="31">
        <v>2000.0</v>
      </c>
      <c r="I381" s="31"/>
      <c r="J381" s="16"/>
      <c r="K381" s="17"/>
    </row>
    <row r="382" ht="12.75" customHeight="1">
      <c r="A382" s="27">
        <v>45355.0</v>
      </c>
      <c r="B382" s="28" t="s">
        <v>69</v>
      </c>
      <c r="C382" s="28"/>
      <c r="D382" s="29"/>
      <c r="E382" s="30"/>
      <c r="F382" s="30" t="s">
        <v>138</v>
      </c>
      <c r="G382" s="30"/>
      <c r="H382" s="31">
        <v>3800.0</v>
      </c>
      <c r="I382" s="31"/>
      <c r="J382" s="16"/>
      <c r="K382" s="17"/>
    </row>
    <row r="383" ht="12.75" customHeight="1">
      <c r="A383" s="27">
        <v>45355.0</v>
      </c>
      <c r="B383" s="28" t="s">
        <v>69</v>
      </c>
      <c r="C383" s="28"/>
      <c r="D383" s="32"/>
      <c r="E383" s="30"/>
      <c r="F383" s="30" t="s">
        <v>139</v>
      </c>
      <c r="G383" s="30"/>
      <c r="H383" s="31">
        <v>300000.0</v>
      </c>
      <c r="I383" s="31"/>
      <c r="J383" s="16"/>
      <c r="K383" s="17"/>
    </row>
    <row r="384" ht="12.75" customHeight="1">
      <c r="A384" s="27">
        <v>45355.0</v>
      </c>
      <c r="B384" s="28" t="s">
        <v>69</v>
      </c>
      <c r="C384" s="28"/>
      <c r="D384" s="29"/>
      <c r="E384" s="30"/>
      <c r="F384" s="30" t="s">
        <v>140</v>
      </c>
      <c r="G384" s="30"/>
      <c r="H384" s="31">
        <v>52000.0</v>
      </c>
      <c r="I384" s="31"/>
      <c r="J384" s="16"/>
      <c r="K384" s="17"/>
    </row>
    <row r="385" ht="12.75" customHeight="1">
      <c r="A385" s="27">
        <v>45355.0</v>
      </c>
      <c r="B385" s="28" t="s">
        <v>69</v>
      </c>
      <c r="C385" s="28"/>
      <c r="D385" s="32"/>
      <c r="E385" s="30"/>
      <c r="F385" s="30" t="s">
        <v>133</v>
      </c>
      <c r="G385" s="30"/>
      <c r="H385" s="31">
        <v>62662.0</v>
      </c>
      <c r="I385" s="31"/>
      <c r="J385" s="16"/>
      <c r="K385" s="17"/>
    </row>
    <row r="386" ht="12.75" customHeight="1">
      <c r="A386" s="27">
        <v>45356.0</v>
      </c>
      <c r="B386" s="28" t="s">
        <v>69</v>
      </c>
      <c r="C386" s="28"/>
      <c r="D386" s="29"/>
      <c r="E386" s="30"/>
      <c r="F386" s="30" t="s">
        <v>133</v>
      </c>
      <c r="G386" s="30"/>
      <c r="H386" s="31">
        <v>57090.0</v>
      </c>
      <c r="I386" s="31"/>
      <c r="J386" s="16"/>
      <c r="K386" s="17"/>
    </row>
    <row r="387" ht="12.75" customHeight="1">
      <c r="A387" s="27">
        <v>45357.0</v>
      </c>
      <c r="B387" s="28" t="s">
        <v>69</v>
      </c>
      <c r="C387" s="28"/>
      <c r="D387" s="29"/>
      <c r="E387" s="30"/>
      <c r="F387" s="30" t="s">
        <v>133</v>
      </c>
      <c r="G387" s="30"/>
      <c r="H387" s="31">
        <v>4700.0</v>
      </c>
      <c r="I387" s="31"/>
      <c r="J387" s="16"/>
      <c r="K387" s="17"/>
    </row>
    <row r="388" ht="12.75" customHeight="1">
      <c r="A388" s="27">
        <v>45363.0</v>
      </c>
      <c r="B388" s="28" t="s">
        <v>69</v>
      </c>
      <c r="C388" s="28"/>
      <c r="D388" s="29"/>
      <c r="E388" s="30"/>
      <c r="F388" s="30" t="s">
        <v>141</v>
      </c>
      <c r="G388" s="30"/>
      <c r="H388" s="31">
        <v>7000.0</v>
      </c>
      <c r="I388" s="31"/>
      <c r="J388" s="16"/>
      <c r="K388" s="17"/>
    </row>
    <row r="389" ht="12.75" customHeight="1">
      <c r="A389" s="27">
        <v>45365.0</v>
      </c>
      <c r="B389" s="28" t="s">
        <v>69</v>
      </c>
      <c r="C389" s="28"/>
      <c r="D389" s="29"/>
      <c r="E389" s="30"/>
      <c r="F389" s="30" t="s">
        <v>142</v>
      </c>
      <c r="G389" s="30"/>
      <c r="H389" s="31">
        <v>18000.0</v>
      </c>
      <c r="I389" s="31"/>
      <c r="J389" s="16"/>
      <c r="K389" s="17"/>
    </row>
    <row r="390" ht="12.75" customHeight="1">
      <c r="A390" s="27">
        <v>45369.0</v>
      </c>
      <c r="B390" s="28" t="s">
        <v>69</v>
      </c>
      <c r="C390" s="28"/>
      <c r="D390" s="29"/>
      <c r="E390" s="30"/>
      <c r="F390" s="30" t="s">
        <v>143</v>
      </c>
      <c r="G390" s="30"/>
      <c r="H390" s="31">
        <v>5500.0</v>
      </c>
      <c r="I390" s="31"/>
      <c r="J390" s="16"/>
      <c r="K390" s="17"/>
    </row>
    <row r="391" ht="12.75" customHeight="1">
      <c r="A391" s="27">
        <v>45369.0</v>
      </c>
      <c r="B391" s="28" t="s">
        <v>69</v>
      </c>
      <c r="C391" s="28"/>
      <c r="D391" s="29"/>
      <c r="E391" s="30"/>
      <c r="F391" s="30" t="s">
        <v>133</v>
      </c>
      <c r="G391" s="30"/>
      <c r="H391" s="31">
        <v>4921.0</v>
      </c>
      <c r="I391" s="31"/>
      <c r="J391" s="16"/>
      <c r="K391" s="17"/>
    </row>
    <row r="392" ht="12.75" customHeight="1">
      <c r="A392" s="27">
        <v>45370.0</v>
      </c>
      <c r="B392" s="28" t="s">
        <v>69</v>
      </c>
      <c r="C392" s="28"/>
      <c r="D392" s="29"/>
      <c r="E392" s="30"/>
      <c r="F392" s="30" t="s">
        <v>133</v>
      </c>
      <c r="G392" s="30"/>
      <c r="H392" s="31">
        <v>70879.0</v>
      </c>
      <c r="I392" s="31"/>
      <c r="J392" s="16"/>
      <c r="K392" s="17"/>
    </row>
    <row r="393" ht="12.75" customHeight="1">
      <c r="A393" s="27">
        <v>45371.0</v>
      </c>
      <c r="B393" s="28" t="s">
        <v>69</v>
      </c>
      <c r="C393" s="28"/>
      <c r="D393" s="29"/>
      <c r="E393" s="30"/>
      <c r="F393" s="30" t="s">
        <v>133</v>
      </c>
      <c r="G393" s="30"/>
      <c r="H393" s="31">
        <v>1958.0</v>
      </c>
      <c r="I393" s="31"/>
      <c r="J393" s="16"/>
      <c r="K393" s="17"/>
    </row>
    <row r="394" ht="12.75" customHeight="1">
      <c r="A394" s="27">
        <v>45373.0</v>
      </c>
      <c r="B394" s="28" t="s">
        <v>69</v>
      </c>
      <c r="C394" s="28"/>
      <c r="D394" s="29"/>
      <c r="E394" s="30"/>
      <c r="F394" s="30" t="s">
        <v>144</v>
      </c>
      <c r="G394" s="30"/>
      <c r="H394" s="31">
        <v>2500.0</v>
      </c>
      <c r="I394" s="31"/>
      <c r="J394" s="16"/>
      <c r="K394" s="17"/>
    </row>
    <row r="395" ht="12.75" customHeight="1">
      <c r="A395" s="27">
        <v>45373.0</v>
      </c>
      <c r="B395" s="28" t="s">
        <v>69</v>
      </c>
      <c r="C395" s="28"/>
      <c r="D395" s="29"/>
      <c r="E395" s="30"/>
      <c r="F395" s="30" t="s">
        <v>145</v>
      </c>
      <c r="G395" s="30"/>
      <c r="H395" s="31">
        <v>2500.0</v>
      </c>
      <c r="I395" s="31"/>
      <c r="J395" s="16"/>
      <c r="K395" s="17"/>
    </row>
    <row r="396" ht="12.75" customHeight="1">
      <c r="A396" s="27">
        <v>45373.0</v>
      </c>
      <c r="B396" s="28" t="s">
        <v>69</v>
      </c>
      <c r="C396" s="28"/>
      <c r="D396" s="29"/>
      <c r="E396" s="30"/>
      <c r="F396" s="30" t="s">
        <v>146</v>
      </c>
      <c r="G396" s="30"/>
      <c r="H396" s="31">
        <v>2500.0</v>
      </c>
      <c r="I396" s="31"/>
      <c r="J396" s="16"/>
      <c r="K396" s="17"/>
    </row>
    <row r="397" ht="12.75" customHeight="1">
      <c r="A397" s="27">
        <v>45373.0</v>
      </c>
      <c r="B397" s="28" t="s">
        <v>69</v>
      </c>
      <c r="C397" s="28"/>
      <c r="D397" s="29"/>
      <c r="E397" s="30"/>
      <c r="F397" s="30" t="s">
        <v>147</v>
      </c>
      <c r="G397" s="30"/>
      <c r="H397" s="31">
        <v>2500.0</v>
      </c>
      <c r="I397" s="31"/>
      <c r="J397" s="16"/>
      <c r="K397" s="17"/>
    </row>
    <row r="398" ht="12.75" customHeight="1">
      <c r="A398" s="27">
        <v>45373.0</v>
      </c>
      <c r="B398" s="28" t="s">
        <v>69</v>
      </c>
      <c r="C398" s="28"/>
      <c r="D398" s="29"/>
      <c r="E398" s="30"/>
      <c r="F398" s="30" t="s">
        <v>148</v>
      </c>
      <c r="G398" s="30"/>
      <c r="H398" s="31">
        <v>2500.0</v>
      </c>
      <c r="I398" s="31"/>
      <c r="J398" s="16"/>
      <c r="K398" s="17"/>
    </row>
    <row r="399" ht="12.75" customHeight="1">
      <c r="A399" s="27">
        <v>45373.0</v>
      </c>
      <c r="B399" s="28" t="s">
        <v>69</v>
      </c>
      <c r="C399" s="28"/>
      <c r="D399" s="29"/>
      <c r="E399" s="30"/>
      <c r="F399" s="30" t="s">
        <v>149</v>
      </c>
      <c r="G399" s="30"/>
      <c r="H399" s="31">
        <v>2500.0</v>
      </c>
      <c r="I399" s="31"/>
      <c r="J399" s="16"/>
      <c r="K399" s="17"/>
    </row>
    <row r="400" ht="12.75" customHeight="1">
      <c r="A400" s="27">
        <v>45373.0</v>
      </c>
      <c r="B400" s="28" t="s">
        <v>69</v>
      </c>
      <c r="C400" s="28"/>
      <c r="D400" s="29"/>
      <c r="E400" s="30"/>
      <c r="F400" s="30" t="s">
        <v>150</v>
      </c>
      <c r="G400" s="30"/>
      <c r="H400" s="31">
        <v>2500.0</v>
      </c>
      <c r="I400" s="31"/>
      <c r="J400" s="16"/>
      <c r="K400" s="17"/>
    </row>
    <row r="401" ht="12.75" customHeight="1">
      <c r="A401" s="27">
        <v>45376.0</v>
      </c>
      <c r="B401" s="28" t="s">
        <v>69</v>
      </c>
      <c r="C401" s="28"/>
      <c r="D401" s="29"/>
      <c r="E401" s="30"/>
      <c r="F401" s="30" t="s">
        <v>151</v>
      </c>
      <c r="G401" s="30"/>
      <c r="H401" s="31">
        <v>7500.0</v>
      </c>
      <c r="I401" s="31"/>
      <c r="J401" s="16"/>
      <c r="K401" s="17"/>
    </row>
    <row r="402" ht="12.75" customHeight="1">
      <c r="A402" s="27">
        <v>45376.0</v>
      </c>
      <c r="B402" s="28" t="s">
        <v>69</v>
      </c>
      <c r="C402" s="28"/>
      <c r="D402" s="29"/>
      <c r="E402" s="30"/>
      <c r="F402" s="30" t="s">
        <v>152</v>
      </c>
      <c r="G402" s="30"/>
      <c r="H402" s="31">
        <v>5000.0</v>
      </c>
      <c r="I402" s="31"/>
      <c r="J402" s="16"/>
      <c r="K402" s="17"/>
    </row>
    <row r="403" ht="12.75" customHeight="1">
      <c r="A403" s="27">
        <v>45376.0</v>
      </c>
      <c r="B403" s="28" t="s">
        <v>69</v>
      </c>
      <c r="C403" s="28"/>
      <c r="D403" s="29"/>
      <c r="E403" s="30"/>
      <c r="F403" s="30" t="s">
        <v>141</v>
      </c>
      <c r="G403" s="30"/>
      <c r="H403" s="31">
        <v>4000.0</v>
      </c>
      <c r="I403" s="31"/>
      <c r="J403" s="16"/>
      <c r="K403" s="17"/>
    </row>
    <row r="404" ht="12.75" customHeight="1">
      <c r="A404" s="27">
        <v>45376.0</v>
      </c>
      <c r="B404" s="28" t="s">
        <v>69</v>
      </c>
      <c r="C404" s="28"/>
      <c r="D404" s="29"/>
      <c r="E404" s="30"/>
      <c r="F404" s="30" t="s">
        <v>153</v>
      </c>
      <c r="G404" s="30"/>
      <c r="H404" s="31">
        <v>2500.0</v>
      </c>
      <c r="I404" s="31"/>
      <c r="J404" s="16"/>
      <c r="K404" s="17"/>
    </row>
    <row r="405" ht="12.75" customHeight="1">
      <c r="A405" s="27">
        <v>45376.0</v>
      </c>
      <c r="B405" s="28" t="s">
        <v>69</v>
      </c>
      <c r="C405" s="28"/>
      <c r="D405" s="29"/>
      <c r="E405" s="30"/>
      <c r="F405" s="30" t="s">
        <v>154</v>
      </c>
      <c r="G405" s="30"/>
      <c r="H405" s="31">
        <v>2500.0</v>
      </c>
      <c r="I405" s="31"/>
      <c r="J405" s="16"/>
      <c r="K405" s="17"/>
    </row>
    <row r="406" ht="12.75" customHeight="1">
      <c r="A406" s="27">
        <v>45376.0</v>
      </c>
      <c r="B406" s="28" t="s">
        <v>69</v>
      </c>
      <c r="C406" s="28"/>
      <c r="D406" s="29"/>
      <c r="E406" s="30"/>
      <c r="F406" s="30" t="s">
        <v>155</v>
      </c>
      <c r="G406" s="30"/>
      <c r="H406" s="31">
        <v>2500.0</v>
      </c>
      <c r="I406" s="31"/>
      <c r="J406" s="16"/>
      <c r="K406" s="17"/>
    </row>
    <row r="407" ht="12.75" customHeight="1">
      <c r="A407" s="27">
        <v>45376.0</v>
      </c>
      <c r="B407" s="28" t="s">
        <v>69</v>
      </c>
      <c r="C407" s="28"/>
      <c r="D407" s="29"/>
      <c r="E407" s="30"/>
      <c r="F407" s="30" t="s">
        <v>156</v>
      </c>
      <c r="G407" s="30"/>
      <c r="H407" s="31">
        <v>2500.0</v>
      </c>
      <c r="I407" s="31"/>
      <c r="J407" s="16"/>
      <c r="K407" s="17"/>
    </row>
    <row r="408" ht="12.75" customHeight="1">
      <c r="A408" s="27">
        <v>45376.0</v>
      </c>
      <c r="B408" s="28" t="s">
        <v>69</v>
      </c>
      <c r="C408" s="28"/>
      <c r="D408" s="29"/>
      <c r="E408" s="30"/>
      <c r="F408" s="30" t="s">
        <v>157</v>
      </c>
      <c r="G408" s="30"/>
      <c r="H408" s="31">
        <v>2500.0</v>
      </c>
      <c r="I408" s="31"/>
      <c r="J408" s="16"/>
      <c r="K408" s="17"/>
    </row>
    <row r="409" ht="12.75" customHeight="1">
      <c r="A409" s="27">
        <v>45376.0</v>
      </c>
      <c r="B409" s="28" t="s">
        <v>69</v>
      </c>
      <c r="C409" s="28"/>
      <c r="D409" s="29"/>
      <c r="E409" s="30"/>
      <c r="F409" s="30" t="s">
        <v>158</v>
      </c>
      <c r="G409" s="30"/>
      <c r="H409" s="31">
        <v>2500.0</v>
      </c>
      <c r="I409" s="31"/>
      <c r="J409" s="16"/>
      <c r="K409" s="17"/>
    </row>
    <row r="410" ht="12.75" customHeight="1">
      <c r="A410" s="27">
        <v>45376.0</v>
      </c>
      <c r="B410" s="28" t="s">
        <v>69</v>
      </c>
      <c r="C410" s="28"/>
      <c r="D410" s="29"/>
      <c r="E410" s="30"/>
      <c r="F410" s="30" t="s">
        <v>159</v>
      </c>
      <c r="G410" s="30"/>
      <c r="H410" s="31">
        <v>2500.0</v>
      </c>
      <c r="I410" s="31"/>
      <c r="J410" s="16"/>
      <c r="K410" s="17"/>
    </row>
    <row r="411" ht="12.75" customHeight="1">
      <c r="A411" s="27">
        <v>45376.0</v>
      </c>
      <c r="B411" s="28" t="s">
        <v>69</v>
      </c>
      <c r="C411" s="28"/>
      <c r="D411" s="29"/>
      <c r="E411" s="30"/>
      <c r="F411" s="30" t="s">
        <v>160</v>
      </c>
      <c r="G411" s="30"/>
      <c r="H411" s="31">
        <v>2500.0</v>
      </c>
      <c r="I411" s="31"/>
      <c r="J411" s="16"/>
      <c r="K411" s="17"/>
    </row>
    <row r="412" ht="12.75" customHeight="1">
      <c r="A412" s="27">
        <v>45376.0</v>
      </c>
      <c r="B412" s="28" t="s">
        <v>69</v>
      </c>
      <c r="C412" s="28"/>
      <c r="D412" s="29"/>
      <c r="E412" s="30"/>
      <c r="F412" s="30" t="s">
        <v>161</v>
      </c>
      <c r="G412" s="30"/>
      <c r="H412" s="31">
        <v>2500.0</v>
      </c>
      <c r="I412" s="31"/>
      <c r="J412" s="16"/>
      <c r="K412" s="17"/>
    </row>
    <row r="413" ht="12.75" customHeight="1">
      <c r="A413" s="27">
        <v>45376.0</v>
      </c>
      <c r="B413" s="28" t="s">
        <v>69</v>
      </c>
      <c r="C413" s="28"/>
      <c r="D413" s="29"/>
      <c r="E413" s="30"/>
      <c r="F413" s="30" t="s">
        <v>141</v>
      </c>
      <c r="G413" s="30"/>
      <c r="H413" s="31">
        <v>8000.0</v>
      </c>
      <c r="I413" s="31"/>
      <c r="J413" s="16"/>
      <c r="K413" s="17"/>
    </row>
    <row r="414" ht="12.75" customHeight="1">
      <c r="A414" s="27">
        <v>45376.0</v>
      </c>
      <c r="B414" s="28" t="s">
        <v>69</v>
      </c>
      <c r="C414" s="28"/>
      <c r="D414" s="29"/>
      <c r="E414" s="30"/>
      <c r="F414" s="30" t="s">
        <v>162</v>
      </c>
      <c r="G414" s="30"/>
      <c r="H414" s="31">
        <v>2500.0</v>
      </c>
      <c r="I414" s="31"/>
      <c r="J414" s="16"/>
      <c r="K414" s="17"/>
    </row>
    <row r="415" ht="12.75" customHeight="1">
      <c r="A415" s="27">
        <v>45376.0</v>
      </c>
      <c r="B415" s="28" t="s">
        <v>69</v>
      </c>
      <c r="C415" s="28"/>
      <c r="D415" s="29"/>
      <c r="E415" s="30"/>
      <c r="F415" s="30" t="s">
        <v>163</v>
      </c>
      <c r="G415" s="30"/>
      <c r="H415" s="31">
        <v>2500.0</v>
      </c>
      <c r="I415" s="31"/>
      <c r="J415" s="16"/>
      <c r="K415" s="17"/>
    </row>
    <row r="416" ht="12.75" customHeight="1">
      <c r="A416" s="27">
        <v>45377.0</v>
      </c>
      <c r="B416" s="28" t="s">
        <v>69</v>
      </c>
      <c r="C416" s="28"/>
      <c r="D416" s="29"/>
      <c r="E416" s="30"/>
      <c r="F416" s="30" t="s">
        <v>164</v>
      </c>
      <c r="G416" s="30"/>
      <c r="H416" s="31">
        <v>2500.0</v>
      </c>
      <c r="I416" s="31"/>
      <c r="J416" s="16"/>
      <c r="K416" s="17"/>
    </row>
    <row r="417" ht="12.75" customHeight="1">
      <c r="A417" s="27">
        <v>45377.0</v>
      </c>
      <c r="B417" s="28" t="s">
        <v>69</v>
      </c>
      <c r="C417" s="28"/>
      <c r="D417" s="29"/>
      <c r="E417" s="30"/>
      <c r="F417" s="30" t="s">
        <v>165</v>
      </c>
      <c r="G417" s="30"/>
      <c r="H417" s="31">
        <v>2500.0</v>
      </c>
      <c r="I417" s="31"/>
      <c r="J417" s="16"/>
      <c r="K417" s="17"/>
    </row>
    <row r="418" ht="12.75" customHeight="1">
      <c r="A418" s="27">
        <v>45377.0</v>
      </c>
      <c r="B418" s="28" t="s">
        <v>69</v>
      </c>
      <c r="C418" s="28"/>
      <c r="D418" s="29"/>
      <c r="E418" s="30"/>
      <c r="F418" s="30" t="s">
        <v>166</v>
      </c>
      <c r="G418" s="30"/>
      <c r="H418" s="31">
        <v>2500.0</v>
      </c>
      <c r="I418" s="31"/>
      <c r="J418" s="16"/>
      <c r="K418" s="17"/>
    </row>
    <row r="419" ht="12.75" customHeight="1">
      <c r="A419" s="27">
        <v>45377.0</v>
      </c>
      <c r="B419" s="28" t="s">
        <v>69</v>
      </c>
      <c r="C419" s="28"/>
      <c r="D419" s="29"/>
      <c r="E419" s="30"/>
      <c r="F419" s="30" t="s">
        <v>167</v>
      </c>
      <c r="G419" s="30"/>
      <c r="H419" s="31">
        <v>2500.0</v>
      </c>
      <c r="I419" s="31"/>
      <c r="J419" s="16"/>
      <c r="K419" s="17"/>
    </row>
    <row r="420" ht="12.75" customHeight="1">
      <c r="A420" s="27">
        <v>45378.0</v>
      </c>
      <c r="B420" s="28" t="s">
        <v>69</v>
      </c>
      <c r="C420" s="28"/>
      <c r="D420" s="29"/>
      <c r="E420" s="30"/>
      <c r="F420" s="30" t="s">
        <v>168</v>
      </c>
      <c r="G420" s="30"/>
      <c r="H420" s="31">
        <v>200000.0</v>
      </c>
      <c r="I420" s="31"/>
      <c r="J420" s="16"/>
      <c r="K420" s="17"/>
    </row>
    <row r="421" ht="12.75" customHeight="1">
      <c r="A421" s="27">
        <v>45379.0</v>
      </c>
      <c r="B421" s="28" t="s">
        <v>69</v>
      </c>
      <c r="C421" s="28"/>
      <c r="D421" s="29"/>
      <c r="E421" s="30"/>
      <c r="F421" s="30" t="s">
        <v>151</v>
      </c>
      <c r="G421" s="30"/>
      <c r="H421" s="31">
        <v>2500.0</v>
      </c>
      <c r="I421" s="31"/>
      <c r="J421" s="16"/>
      <c r="K421" s="17"/>
    </row>
    <row r="422" ht="12.75" customHeight="1">
      <c r="A422" s="27">
        <v>45383.0</v>
      </c>
      <c r="B422" s="28" t="s">
        <v>69</v>
      </c>
      <c r="C422" s="28"/>
      <c r="D422" s="29"/>
      <c r="E422" s="30"/>
      <c r="F422" s="30" t="s">
        <v>169</v>
      </c>
      <c r="G422" s="30"/>
      <c r="H422" s="31">
        <v>25000.0</v>
      </c>
      <c r="I422" s="31"/>
      <c r="J422" s="16"/>
      <c r="K422" s="17"/>
    </row>
    <row r="423" ht="12.75" customHeight="1">
      <c r="A423" s="27">
        <v>45383.0</v>
      </c>
      <c r="B423" s="28" t="s">
        <v>69</v>
      </c>
      <c r="C423" s="28"/>
      <c r="D423" s="29"/>
      <c r="E423" s="30"/>
      <c r="F423" s="30" t="s">
        <v>170</v>
      </c>
      <c r="G423" s="30"/>
      <c r="H423" s="31">
        <v>6000.0</v>
      </c>
      <c r="I423" s="31"/>
      <c r="J423" s="16"/>
      <c r="K423" s="17"/>
    </row>
    <row r="424" ht="12.75" customHeight="1">
      <c r="A424" s="27">
        <v>45383.0</v>
      </c>
      <c r="B424" s="28" t="s">
        <v>69</v>
      </c>
      <c r="C424" s="28"/>
      <c r="D424" s="29"/>
      <c r="E424" s="30"/>
      <c r="F424" s="30" t="s">
        <v>171</v>
      </c>
      <c r="G424" s="30"/>
      <c r="H424" s="31">
        <v>12500.0</v>
      </c>
      <c r="I424" s="31"/>
      <c r="J424" s="16"/>
      <c r="K424" s="17"/>
    </row>
    <row r="425" ht="12.75" customHeight="1">
      <c r="A425" s="27">
        <v>45383.0</v>
      </c>
      <c r="B425" s="28" t="s">
        <v>69</v>
      </c>
      <c r="C425" s="28"/>
      <c r="D425" s="29"/>
      <c r="E425" s="30"/>
      <c r="F425" s="30" t="s">
        <v>172</v>
      </c>
      <c r="G425" s="30"/>
      <c r="H425" s="31">
        <v>10000.0</v>
      </c>
      <c r="I425" s="31"/>
      <c r="J425" s="16"/>
      <c r="K425" s="17"/>
    </row>
    <row r="426" ht="12.75" customHeight="1">
      <c r="A426" s="27">
        <v>45383.0</v>
      </c>
      <c r="B426" s="28" t="s">
        <v>69</v>
      </c>
      <c r="C426" s="28"/>
      <c r="D426" s="29"/>
      <c r="E426" s="30"/>
      <c r="F426" s="30" t="s">
        <v>173</v>
      </c>
      <c r="G426" s="30"/>
      <c r="H426" s="31">
        <v>100000.0</v>
      </c>
      <c r="I426" s="31"/>
      <c r="J426" s="16"/>
      <c r="K426" s="17"/>
    </row>
    <row r="427" ht="12.75" customHeight="1">
      <c r="A427" s="27">
        <v>45383.0</v>
      </c>
      <c r="B427" s="28" t="s">
        <v>69</v>
      </c>
      <c r="C427" s="28"/>
      <c r="D427" s="29"/>
      <c r="E427" s="30"/>
      <c r="F427" s="30" t="s">
        <v>173</v>
      </c>
      <c r="G427" s="30"/>
      <c r="H427" s="31">
        <v>70500.0</v>
      </c>
      <c r="I427" s="31"/>
      <c r="J427" s="16"/>
      <c r="K427" s="17"/>
    </row>
    <row r="428" ht="12.75" customHeight="1">
      <c r="A428" s="27">
        <v>45384.0</v>
      </c>
      <c r="B428" s="28" t="s">
        <v>69</v>
      </c>
      <c r="C428" s="28"/>
      <c r="D428" s="29"/>
      <c r="E428" s="30"/>
      <c r="F428" s="30" t="s">
        <v>174</v>
      </c>
      <c r="G428" s="30"/>
      <c r="H428" s="31">
        <v>160000.0</v>
      </c>
      <c r="I428" s="31"/>
      <c r="J428" s="16"/>
      <c r="K428" s="17"/>
    </row>
    <row r="429" ht="12.75" customHeight="1">
      <c r="A429" s="27">
        <v>45384.0</v>
      </c>
      <c r="B429" s="28" t="s">
        <v>69</v>
      </c>
      <c r="C429" s="28"/>
      <c r="D429" s="29"/>
      <c r="E429" s="30"/>
      <c r="F429" s="30" t="s">
        <v>133</v>
      </c>
      <c r="G429" s="30"/>
      <c r="H429" s="31">
        <v>49.0</v>
      </c>
      <c r="I429" s="31"/>
      <c r="J429" s="16"/>
      <c r="K429" s="17"/>
    </row>
    <row r="430" ht="12.75" customHeight="1">
      <c r="A430" s="27">
        <v>45385.0</v>
      </c>
      <c r="B430" s="28" t="s">
        <v>69</v>
      </c>
      <c r="C430" s="28"/>
      <c r="D430" s="29"/>
      <c r="E430" s="30"/>
      <c r="F430" s="30" t="s">
        <v>133</v>
      </c>
      <c r="G430" s="30"/>
      <c r="H430" s="31">
        <v>27649.0</v>
      </c>
      <c r="I430" s="31"/>
      <c r="J430" s="16"/>
      <c r="K430" s="17"/>
    </row>
    <row r="431" ht="12.75" customHeight="1">
      <c r="A431" s="27">
        <v>45386.0</v>
      </c>
      <c r="B431" s="28" t="s">
        <v>69</v>
      </c>
      <c r="C431" s="28"/>
      <c r="D431" s="29"/>
      <c r="E431" s="30"/>
      <c r="F431" s="30" t="s">
        <v>133</v>
      </c>
      <c r="G431" s="30"/>
      <c r="H431" s="31">
        <v>27166.0</v>
      </c>
      <c r="I431" s="31"/>
      <c r="J431" s="16"/>
      <c r="K431" s="17"/>
    </row>
    <row r="432" ht="12.75" customHeight="1">
      <c r="A432" s="27">
        <v>45387.0</v>
      </c>
      <c r="B432" s="28" t="s">
        <v>69</v>
      </c>
      <c r="C432" s="28"/>
      <c r="D432" s="29"/>
      <c r="E432" s="30"/>
      <c r="F432" s="30" t="s">
        <v>133</v>
      </c>
      <c r="G432" s="30"/>
      <c r="H432" s="31">
        <v>16492.0</v>
      </c>
      <c r="I432" s="31"/>
      <c r="J432" s="16"/>
      <c r="K432" s="17"/>
    </row>
    <row r="433" ht="12.75" customHeight="1">
      <c r="A433" s="27">
        <v>45390.0</v>
      </c>
      <c r="B433" s="28" t="s">
        <v>69</v>
      </c>
      <c r="C433" s="28"/>
      <c r="D433" s="29"/>
      <c r="E433" s="30"/>
      <c r="F433" s="30" t="s">
        <v>173</v>
      </c>
      <c r="G433" s="30"/>
      <c r="H433" s="31">
        <v>87500.0</v>
      </c>
      <c r="I433" s="31"/>
      <c r="J433" s="16"/>
      <c r="K433" s="17"/>
    </row>
    <row r="434" ht="12.75" customHeight="1">
      <c r="A434" s="27">
        <v>45390.0</v>
      </c>
      <c r="B434" s="28" t="s">
        <v>69</v>
      </c>
      <c r="C434" s="28"/>
      <c r="D434" s="29"/>
      <c r="E434" s="30"/>
      <c r="F434" s="30" t="s">
        <v>175</v>
      </c>
      <c r="G434" s="30"/>
      <c r="H434" s="31">
        <v>8000.0</v>
      </c>
      <c r="I434" s="31"/>
      <c r="J434" s="16"/>
      <c r="K434" s="17"/>
    </row>
    <row r="435" ht="12.75" customHeight="1">
      <c r="A435" s="27">
        <v>45390.0</v>
      </c>
      <c r="B435" s="28" t="s">
        <v>69</v>
      </c>
      <c r="C435" s="28"/>
      <c r="D435" s="29"/>
      <c r="E435" s="30"/>
      <c r="F435" s="30" t="s">
        <v>133</v>
      </c>
      <c r="G435" s="30"/>
      <c r="H435" s="31">
        <v>25711.0</v>
      </c>
      <c r="I435" s="31"/>
      <c r="J435" s="16"/>
      <c r="K435" s="17"/>
    </row>
    <row r="436" ht="12.75" customHeight="1">
      <c r="A436" s="27">
        <v>45391.0</v>
      </c>
      <c r="B436" s="28" t="s">
        <v>69</v>
      </c>
      <c r="C436" s="28"/>
      <c r="D436" s="29"/>
      <c r="E436" s="30"/>
      <c r="F436" s="30" t="s">
        <v>133</v>
      </c>
      <c r="G436" s="30"/>
      <c r="H436" s="31">
        <v>24255.0</v>
      </c>
      <c r="I436" s="31"/>
      <c r="J436" s="16"/>
      <c r="K436" s="17"/>
    </row>
    <row r="437" ht="12.75" customHeight="1">
      <c r="A437" s="27">
        <v>45397.0</v>
      </c>
      <c r="B437" s="28" t="s">
        <v>69</v>
      </c>
      <c r="C437" s="28"/>
      <c r="D437" s="29"/>
      <c r="E437" s="30"/>
      <c r="F437" s="30" t="s">
        <v>176</v>
      </c>
      <c r="G437" s="30"/>
      <c r="H437" s="31">
        <v>2000.0</v>
      </c>
      <c r="I437" s="31"/>
      <c r="J437" s="16"/>
      <c r="K437" s="17"/>
    </row>
    <row r="438" ht="12.75" customHeight="1">
      <c r="A438" s="27">
        <v>45397.0</v>
      </c>
      <c r="B438" s="28" t="s">
        <v>69</v>
      </c>
      <c r="C438" s="28"/>
      <c r="D438" s="29"/>
      <c r="E438" s="30"/>
      <c r="F438" s="30" t="s">
        <v>177</v>
      </c>
      <c r="G438" s="30"/>
      <c r="H438" s="31">
        <v>2000.0</v>
      </c>
      <c r="I438" s="31"/>
      <c r="J438" s="16"/>
      <c r="K438" s="17"/>
    </row>
    <row r="439" ht="12.75" customHeight="1">
      <c r="A439" s="27">
        <v>45398.0</v>
      </c>
      <c r="B439" s="28" t="s">
        <v>69</v>
      </c>
      <c r="C439" s="28"/>
      <c r="D439" s="29"/>
      <c r="E439" s="30"/>
      <c r="F439" s="30" t="s">
        <v>133</v>
      </c>
      <c r="G439" s="30"/>
      <c r="H439" s="31">
        <v>17948.0</v>
      </c>
      <c r="I439" s="31"/>
      <c r="J439" s="16"/>
      <c r="K439" s="17"/>
    </row>
    <row r="440" ht="12.75" customHeight="1">
      <c r="A440" s="27">
        <v>45399.0</v>
      </c>
      <c r="B440" s="28" t="s">
        <v>69</v>
      </c>
      <c r="C440" s="28"/>
      <c r="D440" s="29"/>
      <c r="E440" s="30"/>
      <c r="F440" s="30" t="s">
        <v>133</v>
      </c>
      <c r="G440" s="30"/>
      <c r="H440" s="31">
        <v>30561.0</v>
      </c>
      <c r="I440" s="31"/>
      <c r="J440" s="16"/>
      <c r="K440" s="17"/>
    </row>
    <row r="441" ht="12.75" customHeight="1">
      <c r="A441" s="27">
        <v>45400.0</v>
      </c>
      <c r="B441" s="28" t="s">
        <v>69</v>
      </c>
      <c r="C441" s="28"/>
      <c r="D441" s="29"/>
      <c r="E441" s="30"/>
      <c r="F441" s="30" t="s">
        <v>173</v>
      </c>
      <c r="G441" s="30"/>
      <c r="H441" s="31">
        <v>100000.0</v>
      </c>
      <c r="I441" s="31"/>
      <c r="J441" s="16"/>
      <c r="K441" s="17"/>
    </row>
    <row r="442" ht="12.75" customHeight="1">
      <c r="A442" s="27">
        <v>45400.0</v>
      </c>
      <c r="B442" s="28" t="s">
        <v>69</v>
      </c>
      <c r="C442" s="28"/>
      <c r="D442" s="29"/>
      <c r="E442" s="30"/>
      <c r="F442" s="30" t="s">
        <v>133</v>
      </c>
      <c r="G442" s="30"/>
      <c r="H442" s="31">
        <v>35412.0</v>
      </c>
      <c r="I442" s="31"/>
      <c r="J442" s="16"/>
      <c r="K442" s="17"/>
    </row>
    <row r="443" ht="12.75" customHeight="1">
      <c r="A443" s="27">
        <v>45401.0</v>
      </c>
      <c r="B443" s="28" t="s">
        <v>69</v>
      </c>
      <c r="C443" s="28"/>
      <c r="D443" s="29"/>
      <c r="E443" s="30"/>
      <c r="F443" s="30" t="s">
        <v>133</v>
      </c>
      <c r="G443" s="30"/>
      <c r="H443" s="31">
        <v>29208.0</v>
      </c>
      <c r="I443" s="31"/>
      <c r="J443" s="16"/>
      <c r="K443" s="17"/>
    </row>
    <row r="444" ht="12.75" customHeight="1">
      <c r="A444" s="27">
        <v>45404.0</v>
      </c>
      <c r="B444" s="28" t="s">
        <v>69</v>
      </c>
      <c r="C444" s="28"/>
      <c r="D444" s="29"/>
      <c r="E444" s="30"/>
      <c r="F444" s="30" t="s">
        <v>178</v>
      </c>
      <c r="G444" s="30"/>
      <c r="H444" s="31">
        <v>13000.0</v>
      </c>
      <c r="I444" s="31"/>
      <c r="J444" s="16"/>
      <c r="K444" s="17"/>
    </row>
    <row r="445" ht="12.75" customHeight="1">
      <c r="A445" s="27">
        <v>45404.0</v>
      </c>
      <c r="B445" s="28" t="s">
        <v>69</v>
      </c>
      <c r="C445" s="28"/>
      <c r="D445" s="29"/>
      <c r="E445" s="30"/>
      <c r="F445" s="30" t="s">
        <v>173</v>
      </c>
      <c r="G445" s="30"/>
      <c r="H445" s="31">
        <v>46500.0</v>
      </c>
      <c r="I445" s="31"/>
      <c r="J445" s="16"/>
      <c r="K445" s="17"/>
    </row>
    <row r="446" ht="12.75" customHeight="1">
      <c r="A446" s="27">
        <v>45404.0</v>
      </c>
      <c r="B446" s="28" t="s">
        <v>69</v>
      </c>
      <c r="C446" s="28"/>
      <c r="D446" s="29"/>
      <c r="E446" s="30"/>
      <c r="F446" s="30" t="s">
        <v>133</v>
      </c>
      <c r="G446" s="30"/>
      <c r="H446" s="31">
        <v>56271.0</v>
      </c>
      <c r="I446" s="31"/>
      <c r="J446" s="16"/>
      <c r="K446" s="17"/>
    </row>
    <row r="447" ht="12.75" customHeight="1">
      <c r="A447" s="27">
        <v>45404.0</v>
      </c>
      <c r="B447" s="28" t="s">
        <v>69</v>
      </c>
      <c r="C447" s="28"/>
      <c r="D447" s="29"/>
      <c r="E447" s="30"/>
      <c r="F447" s="30" t="s">
        <v>173</v>
      </c>
      <c r="G447" s="30"/>
      <c r="H447" s="31">
        <v>52500.0</v>
      </c>
      <c r="I447" s="31"/>
      <c r="J447" s="16"/>
      <c r="K447" s="17"/>
    </row>
    <row r="448" ht="12.75" customHeight="1">
      <c r="A448" s="27">
        <v>45404.0</v>
      </c>
      <c r="B448" s="28" t="s">
        <v>69</v>
      </c>
      <c r="C448" s="28"/>
      <c r="D448" s="29"/>
      <c r="E448" s="30"/>
      <c r="F448" s="30" t="s">
        <v>179</v>
      </c>
      <c r="G448" s="30"/>
      <c r="H448" s="31">
        <v>3000.0</v>
      </c>
      <c r="I448" s="31"/>
      <c r="J448" s="16"/>
      <c r="K448" s="17"/>
    </row>
    <row r="449" ht="12.75" customHeight="1">
      <c r="A449" s="27">
        <v>45405.0</v>
      </c>
      <c r="B449" s="28" t="s">
        <v>69</v>
      </c>
      <c r="C449" s="28"/>
      <c r="D449" s="29"/>
      <c r="E449" s="30"/>
      <c r="F449" s="30" t="s">
        <v>133</v>
      </c>
      <c r="G449" s="30"/>
      <c r="H449" s="31">
        <v>7276.0</v>
      </c>
      <c r="I449" s="31"/>
      <c r="J449" s="16"/>
      <c r="K449" s="17"/>
    </row>
    <row r="450" ht="12.75" customHeight="1">
      <c r="A450" s="27">
        <v>45406.0</v>
      </c>
      <c r="B450" s="28" t="s">
        <v>69</v>
      </c>
      <c r="C450" s="28"/>
      <c r="D450" s="29"/>
      <c r="E450" s="30"/>
      <c r="F450" s="30" t="s">
        <v>133</v>
      </c>
      <c r="G450" s="30"/>
      <c r="H450" s="31">
        <v>7666.0</v>
      </c>
      <c r="I450" s="31"/>
      <c r="J450" s="16"/>
      <c r="K450" s="17"/>
    </row>
    <row r="451" ht="12.75" customHeight="1">
      <c r="A451" s="27">
        <v>45408.0</v>
      </c>
      <c r="B451" s="28" t="s">
        <v>69</v>
      </c>
      <c r="C451" s="28"/>
      <c r="D451" s="29"/>
      <c r="E451" s="30"/>
      <c r="F451" s="30" t="s">
        <v>173</v>
      </c>
      <c r="G451" s="30"/>
      <c r="H451" s="31">
        <v>100000.0</v>
      </c>
      <c r="I451" s="31"/>
      <c r="J451" s="16"/>
      <c r="K451" s="17"/>
    </row>
    <row r="452" ht="12.75" customHeight="1">
      <c r="A452" s="27">
        <v>45408.0</v>
      </c>
      <c r="B452" s="28" t="s">
        <v>69</v>
      </c>
      <c r="C452" s="28"/>
      <c r="D452" s="29"/>
      <c r="E452" s="30"/>
      <c r="F452" s="30" t="s">
        <v>180</v>
      </c>
      <c r="G452" s="30"/>
      <c r="H452" s="31">
        <v>391000.0</v>
      </c>
      <c r="I452" s="31"/>
      <c r="J452" s="16"/>
      <c r="K452" s="17"/>
    </row>
    <row r="453" ht="12.75" customHeight="1">
      <c r="A453" s="27">
        <v>45411.0</v>
      </c>
      <c r="B453" s="28" t="s">
        <v>69</v>
      </c>
      <c r="C453" s="28"/>
      <c r="D453" s="28"/>
      <c r="E453" s="30"/>
      <c r="F453" s="30" t="s">
        <v>169</v>
      </c>
      <c r="G453" s="30"/>
      <c r="H453" s="31">
        <v>10000.0</v>
      </c>
      <c r="I453" s="31"/>
      <c r="J453" s="16"/>
      <c r="K453" s="17"/>
    </row>
    <row r="454" ht="12.75" customHeight="1">
      <c r="A454" s="27">
        <v>45411.0</v>
      </c>
      <c r="B454" s="28" t="s">
        <v>69</v>
      </c>
      <c r="C454" s="28"/>
      <c r="D454" s="28"/>
      <c r="E454" s="30"/>
      <c r="F454" s="30" t="s">
        <v>181</v>
      </c>
      <c r="G454" s="30"/>
      <c r="H454" s="31">
        <v>20250.0</v>
      </c>
      <c r="I454" s="31"/>
      <c r="J454" s="16"/>
      <c r="K454" s="17"/>
    </row>
    <row r="455" ht="12.75" customHeight="1">
      <c r="A455" s="27">
        <v>45412.0</v>
      </c>
      <c r="B455" s="28" t="s">
        <v>69</v>
      </c>
      <c r="C455" s="28"/>
      <c r="D455" s="28"/>
      <c r="E455" s="30"/>
      <c r="F455" s="30" t="s">
        <v>182</v>
      </c>
      <c r="G455" s="30"/>
      <c r="H455" s="31">
        <v>185000.0</v>
      </c>
      <c r="I455" s="31"/>
      <c r="J455" s="16"/>
      <c r="K455" s="17"/>
    </row>
    <row r="456" ht="12.75" customHeight="1">
      <c r="A456" s="27">
        <v>45414.0</v>
      </c>
      <c r="B456" s="28" t="s">
        <v>69</v>
      </c>
      <c r="C456" s="28"/>
      <c r="D456" s="28"/>
      <c r="E456" s="30"/>
      <c r="F456" s="30" t="s">
        <v>145</v>
      </c>
      <c r="G456" s="30"/>
      <c r="H456" s="31">
        <v>2500.0</v>
      </c>
      <c r="I456" s="31"/>
      <c r="J456" s="16"/>
      <c r="K456" s="17"/>
    </row>
    <row r="457" ht="12.75" customHeight="1">
      <c r="A457" s="27">
        <v>45415.0</v>
      </c>
      <c r="B457" s="28" t="s">
        <v>69</v>
      </c>
      <c r="C457" s="28"/>
      <c r="D457" s="28"/>
      <c r="E457" s="30"/>
      <c r="F457" s="30" t="s">
        <v>173</v>
      </c>
      <c r="G457" s="30"/>
      <c r="H457" s="31">
        <v>100000.0</v>
      </c>
      <c r="I457" s="31"/>
      <c r="J457" s="16"/>
      <c r="K457" s="17"/>
    </row>
    <row r="458" ht="12.75" customHeight="1">
      <c r="A458" s="27">
        <v>45418.0</v>
      </c>
      <c r="B458" s="28" t="s">
        <v>69</v>
      </c>
      <c r="C458" s="28"/>
      <c r="D458" s="28"/>
      <c r="E458" s="30"/>
      <c r="F458" s="30" t="s">
        <v>173</v>
      </c>
      <c r="G458" s="30"/>
      <c r="H458" s="31">
        <v>68000.0</v>
      </c>
      <c r="I458" s="31"/>
      <c r="J458" s="16"/>
      <c r="K458" s="17"/>
    </row>
    <row r="459" ht="12.75" customHeight="1">
      <c r="A459" s="27">
        <v>45418.0</v>
      </c>
      <c r="B459" s="28" t="s">
        <v>69</v>
      </c>
      <c r="C459" s="28"/>
      <c r="D459" s="28"/>
      <c r="E459" s="30"/>
      <c r="F459" s="30" t="s">
        <v>161</v>
      </c>
      <c r="G459" s="30"/>
      <c r="H459" s="31">
        <v>2000.0</v>
      </c>
      <c r="I459" s="31"/>
      <c r="J459" s="16"/>
      <c r="K459" s="17"/>
    </row>
    <row r="460" ht="12.75" customHeight="1">
      <c r="A460" s="27">
        <v>45420.0</v>
      </c>
      <c r="B460" s="28" t="s">
        <v>69</v>
      </c>
      <c r="C460" s="28"/>
      <c r="D460" s="28"/>
      <c r="E460" s="30"/>
      <c r="F460" s="30" t="s">
        <v>148</v>
      </c>
      <c r="G460" s="30"/>
      <c r="H460" s="31">
        <v>2500.0</v>
      </c>
      <c r="I460" s="31"/>
      <c r="J460" s="16"/>
      <c r="K460" s="17"/>
    </row>
    <row r="461" ht="12.75" customHeight="1">
      <c r="A461" s="27">
        <v>45421.0</v>
      </c>
      <c r="B461" s="28" t="s">
        <v>69</v>
      </c>
      <c r="C461" s="28"/>
      <c r="D461" s="28"/>
      <c r="E461" s="30"/>
      <c r="F461" s="30" t="s">
        <v>133</v>
      </c>
      <c r="G461" s="30"/>
      <c r="H461" s="31">
        <v>10542.0</v>
      </c>
      <c r="I461" s="31"/>
      <c r="J461" s="16"/>
      <c r="K461" s="17"/>
    </row>
    <row r="462" ht="12.75" customHeight="1">
      <c r="A462" s="27">
        <v>45421.0</v>
      </c>
      <c r="B462" s="28" t="s">
        <v>69</v>
      </c>
      <c r="C462" s="28"/>
      <c r="D462" s="28"/>
      <c r="E462" s="30"/>
      <c r="F462" s="30" t="s">
        <v>183</v>
      </c>
      <c r="G462" s="30"/>
      <c r="H462" s="31">
        <v>5000.0</v>
      </c>
      <c r="I462" s="31"/>
      <c r="J462" s="16"/>
      <c r="K462" s="17"/>
    </row>
    <row r="463" ht="12.75" customHeight="1">
      <c r="A463" s="27">
        <v>45425.0</v>
      </c>
      <c r="B463" s="28" t="s">
        <v>69</v>
      </c>
      <c r="C463" s="28"/>
      <c r="D463" s="28"/>
      <c r="E463" s="30"/>
      <c r="F463" s="30" t="s">
        <v>184</v>
      </c>
      <c r="G463" s="30"/>
      <c r="H463" s="31">
        <v>9500.0</v>
      </c>
      <c r="I463" s="31"/>
      <c r="J463" s="16"/>
      <c r="K463" s="17"/>
    </row>
    <row r="464" ht="12.75" customHeight="1">
      <c r="A464" s="27">
        <v>45425.0</v>
      </c>
      <c r="B464" s="28" t="s">
        <v>69</v>
      </c>
      <c r="C464" s="28"/>
      <c r="D464" s="28"/>
      <c r="E464" s="30"/>
      <c r="F464" s="30" t="s">
        <v>133</v>
      </c>
      <c r="G464" s="30"/>
      <c r="H464" s="31">
        <v>19167.0</v>
      </c>
      <c r="I464" s="31"/>
      <c r="J464" s="16"/>
      <c r="K464" s="17"/>
    </row>
    <row r="465" ht="12.75" customHeight="1">
      <c r="A465" s="27">
        <v>45432.0</v>
      </c>
      <c r="B465" s="28" t="s">
        <v>69</v>
      </c>
      <c r="C465" s="28"/>
      <c r="D465" s="28"/>
      <c r="E465" s="30"/>
      <c r="F465" s="30" t="s">
        <v>185</v>
      </c>
      <c r="G465" s="30"/>
      <c r="H465" s="31">
        <v>10000.0</v>
      </c>
      <c r="I465" s="31"/>
      <c r="J465" s="16"/>
      <c r="K465" s="17"/>
    </row>
    <row r="466" ht="12.75" customHeight="1">
      <c r="A466" s="27">
        <v>45434.0</v>
      </c>
      <c r="B466" s="28" t="s">
        <v>69</v>
      </c>
      <c r="C466" s="28"/>
      <c r="D466" s="28"/>
      <c r="E466" s="30"/>
      <c r="F466" s="30" t="s">
        <v>133</v>
      </c>
      <c r="G466" s="30"/>
      <c r="H466" s="31">
        <v>1944.0</v>
      </c>
      <c r="I466" s="31"/>
      <c r="J466" s="16"/>
      <c r="K466" s="17"/>
    </row>
    <row r="467" ht="12.75" customHeight="1">
      <c r="A467" s="27">
        <v>45435.0</v>
      </c>
      <c r="B467" s="28" t="s">
        <v>69</v>
      </c>
      <c r="C467" s="28"/>
      <c r="D467" s="28"/>
      <c r="E467" s="30"/>
      <c r="F467" s="30" t="s">
        <v>186</v>
      </c>
      <c r="G467" s="30"/>
      <c r="H467" s="31">
        <v>3000.0</v>
      </c>
      <c r="I467" s="31"/>
      <c r="J467" s="16"/>
      <c r="K467" s="17"/>
    </row>
    <row r="468" ht="12.75" customHeight="1">
      <c r="A468" s="27">
        <v>45435.0</v>
      </c>
      <c r="B468" s="28" t="s">
        <v>69</v>
      </c>
      <c r="C468" s="28"/>
      <c r="D468" s="28"/>
      <c r="E468" s="30"/>
      <c r="F468" s="30" t="s">
        <v>173</v>
      </c>
      <c r="G468" s="30"/>
      <c r="H468" s="31">
        <v>68500.0</v>
      </c>
      <c r="I468" s="31"/>
      <c r="J468" s="16"/>
      <c r="K468" s="17"/>
    </row>
    <row r="469" ht="12.75" customHeight="1">
      <c r="A469" s="27">
        <v>45435.0</v>
      </c>
      <c r="B469" s="28" t="s">
        <v>69</v>
      </c>
      <c r="C469" s="28"/>
      <c r="D469" s="28"/>
      <c r="E469" s="30"/>
      <c r="F469" s="30" t="s">
        <v>133</v>
      </c>
      <c r="G469" s="30"/>
      <c r="H469" s="31">
        <v>29165.0</v>
      </c>
      <c r="I469" s="31"/>
      <c r="J469" s="16"/>
      <c r="K469" s="17"/>
    </row>
    <row r="470" ht="12.75" customHeight="1">
      <c r="A470" s="27">
        <v>45435.0</v>
      </c>
      <c r="B470" s="28" t="s">
        <v>69</v>
      </c>
      <c r="C470" s="28"/>
      <c r="D470" s="28"/>
      <c r="E470" s="30"/>
      <c r="F470" s="30" t="s">
        <v>187</v>
      </c>
      <c r="G470" s="30"/>
      <c r="H470" s="31">
        <v>2000.0</v>
      </c>
      <c r="I470" s="31"/>
      <c r="J470" s="16"/>
      <c r="K470" s="17"/>
    </row>
    <row r="471" ht="12.75" customHeight="1">
      <c r="A471" s="27">
        <v>45436.0</v>
      </c>
      <c r="B471" s="28" t="s">
        <v>69</v>
      </c>
      <c r="C471" s="28"/>
      <c r="D471" s="28"/>
      <c r="E471" s="30"/>
      <c r="F471" s="30" t="s">
        <v>133</v>
      </c>
      <c r="G471" s="30"/>
      <c r="H471" s="31">
        <v>23331.0</v>
      </c>
      <c r="I471" s="31"/>
      <c r="J471" s="16"/>
      <c r="K471" s="17"/>
    </row>
    <row r="472" ht="12.75" customHeight="1">
      <c r="A472" s="27">
        <v>45436.0</v>
      </c>
      <c r="B472" s="28" t="s">
        <v>69</v>
      </c>
      <c r="C472" s="28"/>
      <c r="D472" s="28"/>
      <c r="E472" s="30"/>
      <c r="F472" s="30" t="s">
        <v>188</v>
      </c>
      <c r="G472" s="30"/>
      <c r="H472" s="31">
        <v>3000.0</v>
      </c>
      <c r="I472" s="31"/>
      <c r="J472" s="16"/>
      <c r="K472" s="17"/>
    </row>
    <row r="473" ht="12.75" customHeight="1">
      <c r="A473" s="27">
        <v>45439.0</v>
      </c>
      <c r="B473" s="28" t="s">
        <v>69</v>
      </c>
      <c r="C473" s="28"/>
      <c r="D473" s="28"/>
      <c r="E473" s="30"/>
      <c r="F473" s="30" t="s">
        <v>173</v>
      </c>
      <c r="G473" s="30"/>
      <c r="H473" s="31">
        <v>200000.0</v>
      </c>
      <c r="I473" s="31"/>
      <c r="J473" s="16"/>
      <c r="K473" s="17"/>
    </row>
    <row r="474" ht="12.75" customHeight="1">
      <c r="A474" s="27">
        <v>45439.0</v>
      </c>
      <c r="B474" s="28" t="s">
        <v>69</v>
      </c>
      <c r="C474" s="28"/>
      <c r="D474" s="28"/>
      <c r="E474" s="30"/>
      <c r="F474" s="30" t="s">
        <v>133</v>
      </c>
      <c r="G474" s="30"/>
      <c r="H474" s="31">
        <v>13608.0</v>
      </c>
      <c r="I474" s="31"/>
      <c r="J474" s="16"/>
      <c r="K474" s="17"/>
    </row>
    <row r="475" ht="12.75" customHeight="1">
      <c r="A475" s="27">
        <v>45440.0</v>
      </c>
      <c r="B475" s="28" t="s">
        <v>69</v>
      </c>
      <c r="C475" s="28"/>
      <c r="D475" s="28"/>
      <c r="E475" s="30"/>
      <c r="F475" s="30" t="s">
        <v>189</v>
      </c>
      <c r="G475" s="30"/>
      <c r="H475" s="31">
        <v>5000.0</v>
      </c>
      <c r="I475" s="31"/>
      <c r="J475" s="16"/>
      <c r="K475" s="17"/>
    </row>
    <row r="476" ht="12.75" customHeight="1">
      <c r="A476" s="27">
        <v>45440.0</v>
      </c>
      <c r="B476" s="28" t="s">
        <v>69</v>
      </c>
      <c r="C476" s="28"/>
      <c r="D476" s="28"/>
      <c r="E476" s="30"/>
      <c r="F476" s="30" t="s">
        <v>182</v>
      </c>
      <c r="G476" s="30"/>
      <c r="H476" s="31">
        <v>390000.0</v>
      </c>
      <c r="I476" s="31"/>
      <c r="J476" s="16"/>
      <c r="K476" s="17"/>
    </row>
    <row r="477" ht="12.75" customHeight="1">
      <c r="A477" s="27">
        <v>45440.0</v>
      </c>
      <c r="B477" s="28" t="s">
        <v>69</v>
      </c>
      <c r="C477" s="28"/>
      <c r="D477" s="28"/>
      <c r="E477" s="30"/>
      <c r="F477" s="30" t="s">
        <v>133</v>
      </c>
      <c r="G477" s="30"/>
      <c r="H477" s="31">
        <v>13610.0</v>
      </c>
      <c r="I477" s="31"/>
      <c r="J477" s="16"/>
      <c r="K477" s="17"/>
    </row>
    <row r="478" ht="12.75" customHeight="1">
      <c r="A478" s="27">
        <v>45443.0</v>
      </c>
      <c r="B478" s="28" t="s">
        <v>69</v>
      </c>
      <c r="C478" s="28"/>
      <c r="D478" s="28"/>
      <c r="E478" s="30"/>
      <c r="F478" s="30" t="s">
        <v>190</v>
      </c>
      <c r="G478" s="30"/>
      <c r="H478" s="31">
        <v>28946.0</v>
      </c>
      <c r="I478" s="31"/>
      <c r="J478" s="16"/>
      <c r="K478" s="17"/>
    </row>
    <row r="479" ht="12.75" customHeight="1">
      <c r="A479" s="27">
        <v>45446.0</v>
      </c>
      <c r="B479" s="28" t="s">
        <v>69</v>
      </c>
      <c r="C479" s="28"/>
      <c r="D479" s="28"/>
      <c r="E479" s="30"/>
      <c r="F479" s="30" t="s">
        <v>191</v>
      </c>
      <c r="G479" s="30"/>
      <c r="H479" s="31">
        <v>30000.0</v>
      </c>
      <c r="I479" s="31"/>
      <c r="J479" s="16"/>
      <c r="K479" s="17"/>
    </row>
    <row r="480" ht="12.75" customHeight="1">
      <c r="A480" s="27">
        <v>45446.0</v>
      </c>
      <c r="B480" s="28" t="s">
        <v>69</v>
      </c>
      <c r="C480" s="28"/>
      <c r="D480" s="28"/>
      <c r="E480" s="30"/>
      <c r="F480" s="30" t="s">
        <v>173</v>
      </c>
      <c r="G480" s="30"/>
      <c r="H480" s="31">
        <v>154000.0</v>
      </c>
      <c r="I480" s="31"/>
      <c r="J480" s="16"/>
      <c r="K480" s="17"/>
    </row>
    <row r="481" ht="12.75" customHeight="1">
      <c r="A481" s="27">
        <v>45453.0</v>
      </c>
      <c r="B481" s="28" t="s">
        <v>69</v>
      </c>
      <c r="C481" s="28"/>
      <c r="D481" s="28"/>
      <c r="E481" s="30"/>
      <c r="F481" s="30" t="s">
        <v>173</v>
      </c>
      <c r="G481" s="30"/>
      <c r="H481" s="31">
        <v>150000.0</v>
      </c>
      <c r="I481" s="31"/>
      <c r="J481" s="16"/>
      <c r="K481" s="17"/>
    </row>
    <row r="482" ht="12.75" customHeight="1">
      <c r="A482" s="27">
        <v>45454.0</v>
      </c>
      <c r="B482" s="28" t="s">
        <v>69</v>
      </c>
      <c r="C482" s="28"/>
      <c r="D482" s="28"/>
      <c r="E482" s="30"/>
      <c r="F482" s="30" t="s">
        <v>173</v>
      </c>
      <c r="G482" s="30"/>
      <c r="H482" s="31">
        <v>61500.0</v>
      </c>
      <c r="I482" s="31"/>
      <c r="J482" s="16"/>
      <c r="K482" s="17"/>
    </row>
    <row r="483" ht="12.75" customHeight="1">
      <c r="A483" s="27">
        <v>45454.0</v>
      </c>
      <c r="B483" s="28" t="s">
        <v>69</v>
      </c>
      <c r="C483" s="28"/>
      <c r="D483" s="28"/>
      <c r="E483" s="30"/>
      <c r="F483" s="30" t="s">
        <v>133</v>
      </c>
      <c r="G483" s="30"/>
      <c r="H483" s="31">
        <v>8732.0</v>
      </c>
      <c r="I483" s="31"/>
      <c r="J483" s="16"/>
      <c r="K483" s="17"/>
    </row>
    <row r="484" ht="12.75" customHeight="1">
      <c r="A484" s="27">
        <v>45454.0</v>
      </c>
      <c r="B484" s="28" t="s">
        <v>69</v>
      </c>
      <c r="C484" s="28"/>
      <c r="D484" s="28"/>
      <c r="E484" s="30"/>
      <c r="F484" s="30" t="s">
        <v>192</v>
      </c>
      <c r="G484" s="30"/>
      <c r="H484" s="31">
        <v>2000.0</v>
      </c>
      <c r="I484" s="31"/>
      <c r="J484" s="16"/>
      <c r="K484" s="17"/>
    </row>
    <row r="485" ht="12.75" customHeight="1">
      <c r="A485" s="27">
        <v>45455.0</v>
      </c>
      <c r="B485" s="28" t="s">
        <v>69</v>
      </c>
      <c r="C485" s="28"/>
      <c r="D485" s="28"/>
      <c r="E485" s="30"/>
      <c r="F485" s="30" t="s">
        <v>133</v>
      </c>
      <c r="G485" s="30"/>
      <c r="H485" s="31">
        <v>21344.0</v>
      </c>
      <c r="I485" s="31"/>
      <c r="J485" s="16"/>
      <c r="K485" s="17"/>
    </row>
    <row r="486" ht="12.75" customHeight="1">
      <c r="A486" s="27">
        <v>45456.0</v>
      </c>
      <c r="B486" s="28" t="s">
        <v>69</v>
      </c>
      <c r="C486" s="28"/>
      <c r="D486" s="28"/>
      <c r="E486" s="30"/>
      <c r="F486" s="30" t="s">
        <v>133</v>
      </c>
      <c r="G486" s="30"/>
      <c r="H486" s="31">
        <v>32017.0</v>
      </c>
      <c r="I486" s="31"/>
      <c r="J486" s="16"/>
      <c r="K486" s="17"/>
    </row>
    <row r="487" ht="12.75" customHeight="1">
      <c r="A487" s="27">
        <v>45457.0</v>
      </c>
      <c r="B487" s="28" t="s">
        <v>69</v>
      </c>
      <c r="C487" s="28"/>
      <c r="D487" s="28"/>
      <c r="E487" s="30"/>
      <c r="F487" s="30" t="s">
        <v>133</v>
      </c>
      <c r="G487" s="30"/>
      <c r="H487" s="31">
        <v>13098.0</v>
      </c>
      <c r="I487" s="31"/>
      <c r="J487" s="16"/>
      <c r="K487" s="17"/>
    </row>
    <row r="488" ht="12.75" customHeight="1">
      <c r="A488" s="27">
        <v>45460.0</v>
      </c>
      <c r="B488" s="28" t="s">
        <v>69</v>
      </c>
      <c r="C488" s="28"/>
      <c r="D488" s="28"/>
      <c r="E488" s="30"/>
      <c r="F488" s="30" t="s">
        <v>182</v>
      </c>
      <c r="G488" s="30"/>
      <c r="H488" s="31">
        <v>170000.0</v>
      </c>
      <c r="I488" s="31"/>
      <c r="J488" s="16"/>
      <c r="K488" s="17"/>
    </row>
    <row r="489" ht="12.75" customHeight="1">
      <c r="A489" s="27">
        <v>45461.0</v>
      </c>
      <c r="B489" s="28" t="s">
        <v>69</v>
      </c>
      <c r="C489" s="28"/>
      <c r="D489" s="28"/>
      <c r="E489" s="30"/>
      <c r="F489" s="30" t="s">
        <v>133</v>
      </c>
      <c r="G489" s="30"/>
      <c r="H489" s="31">
        <v>1940.0</v>
      </c>
      <c r="I489" s="31"/>
      <c r="J489" s="16"/>
      <c r="K489" s="17"/>
    </row>
    <row r="490" ht="12.75" customHeight="1">
      <c r="A490" s="27">
        <v>45462.0</v>
      </c>
      <c r="B490" s="28" t="s">
        <v>69</v>
      </c>
      <c r="C490" s="28"/>
      <c r="D490" s="28"/>
      <c r="E490" s="30"/>
      <c r="F490" s="30" t="s">
        <v>133</v>
      </c>
      <c r="G490" s="30"/>
      <c r="H490" s="31">
        <v>11642.0</v>
      </c>
      <c r="I490" s="31"/>
      <c r="J490" s="16"/>
      <c r="K490" s="17"/>
    </row>
    <row r="491" ht="12.75" customHeight="1">
      <c r="A491" s="27">
        <v>45464.0</v>
      </c>
      <c r="B491" s="28" t="s">
        <v>69</v>
      </c>
      <c r="C491" s="28"/>
      <c r="D491" s="28"/>
      <c r="E491" s="30"/>
      <c r="F491" s="30" t="s">
        <v>193</v>
      </c>
      <c r="G491" s="30"/>
      <c r="H491" s="31">
        <v>5000.0</v>
      </c>
      <c r="I491" s="31"/>
      <c r="J491" s="16"/>
      <c r="K491" s="17"/>
    </row>
    <row r="492" ht="12.75" customHeight="1">
      <c r="A492" s="27">
        <v>45464.0</v>
      </c>
      <c r="B492" s="28" t="s">
        <v>69</v>
      </c>
      <c r="C492" s="28"/>
      <c r="D492" s="28"/>
      <c r="E492" s="30"/>
      <c r="F492" s="30" t="s">
        <v>173</v>
      </c>
      <c r="G492" s="30"/>
      <c r="H492" s="31">
        <v>128000.0</v>
      </c>
      <c r="I492" s="31"/>
      <c r="J492" s="16"/>
      <c r="K492" s="17"/>
    </row>
    <row r="493" ht="12.75" customHeight="1">
      <c r="A493" s="27">
        <v>45464.0</v>
      </c>
      <c r="B493" s="28" t="s">
        <v>69</v>
      </c>
      <c r="C493" s="28"/>
      <c r="D493" s="28"/>
      <c r="E493" s="30"/>
      <c r="F493" s="30" t="s">
        <v>194</v>
      </c>
      <c r="G493" s="30"/>
      <c r="H493" s="31">
        <v>63007.0</v>
      </c>
      <c r="I493" s="31"/>
      <c r="J493" s="16"/>
      <c r="K493" s="17"/>
    </row>
    <row r="494" ht="12.75" customHeight="1">
      <c r="A494" s="27">
        <v>45467.0</v>
      </c>
      <c r="B494" s="28" t="s">
        <v>69</v>
      </c>
      <c r="C494" s="28"/>
      <c r="D494" s="28"/>
      <c r="E494" s="30"/>
      <c r="F494" s="30" t="s">
        <v>195</v>
      </c>
      <c r="G494" s="30"/>
      <c r="H494" s="31">
        <v>3000.0</v>
      </c>
      <c r="I494" s="31"/>
      <c r="J494" s="16"/>
      <c r="K494" s="17"/>
    </row>
    <row r="495" ht="12.75" customHeight="1">
      <c r="A495" s="27">
        <v>45468.0</v>
      </c>
      <c r="B495" s="28" t="s">
        <v>69</v>
      </c>
      <c r="C495" s="28"/>
      <c r="D495" s="28"/>
      <c r="E495" s="30"/>
      <c r="F495" s="30" t="s">
        <v>173</v>
      </c>
      <c r="G495" s="30"/>
      <c r="H495" s="31">
        <v>100000.0</v>
      </c>
      <c r="I495" s="31"/>
      <c r="J495" s="16"/>
      <c r="K495" s="17"/>
    </row>
    <row r="496" ht="12.75" customHeight="1">
      <c r="A496" s="27">
        <v>45468.0</v>
      </c>
      <c r="B496" s="28" t="s">
        <v>69</v>
      </c>
      <c r="C496" s="28"/>
      <c r="D496" s="28"/>
      <c r="E496" s="30"/>
      <c r="F496" s="30" t="s">
        <v>133</v>
      </c>
      <c r="G496" s="30"/>
      <c r="H496" s="31">
        <v>4851.0</v>
      </c>
      <c r="I496" s="31"/>
      <c r="J496" s="16"/>
      <c r="K496" s="17"/>
    </row>
    <row r="497" ht="12.75" customHeight="1">
      <c r="A497" s="27">
        <v>45469.0</v>
      </c>
      <c r="B497" s="28" t="s">
        <v>69</v>
      </c>
      <c r="C497" s="28"/>
      <c r="D497" s="28"/>
      <c r="E497" s="30"/>
      <c r="F497" s="30" t="s">
        <v>196</v>
      </c>
      <c r="G497" s="30"/>
      <c r="H497" s="31">
        <v>2000.0</v>
      </c>
      <c r="I497" s="31"/>
      <c r="J497" s="16"/>
      <c r="K497" s="17"/>
    </row>
    <row r="498" ht="12.75" customHeight="1">
      <c r="A498" s="27">
        <v>45469.0</v>
      </c>
      <c r="B498" s="28" t="s">
        <v>69</v>
      </c>
      <c r="C498" s="28"/>
      <c r="D498" s="28"/>
      <c r="E498" s="30"/>
      <c r="F498" s="30" t="s">
        <v>133</v>
      </c>
      <c r="G498" s="30"/>
      <c r="H498" s="31">
        <v>23286.0</v>
      </c>
      <c r="I498" s="31"/>
      <c r="J498" s="16"/>
      <c r="K498" s="17"/>
    </row>
    <row r="499" ht="12.75" customHeight="1">
      <c r="A499" s="27">
        <v>45470.0</v>
      </c>
      <c r="B499" s="28" t="s">
        <v>69</v>
      </c>
      <c r="C499" s="28"/>
      <c r="D499" s="28"/>
      <c r="E499" s="30"/>
      <c r="F499" s="30" t="s">
        <v>133</v>
      </c>
      <c r="G499" s="30"/>
      <c r="H499" s="31">
        <v>25801.0</v>
      </c>
      <c r="I499" s="31"/>
      <c r="J499" s="16"/>
      <c r="K499" s="17"/>
    </row>
    <row r="500" ht="12.75" customHeight="1">
      <c r="A500" s="27">
        <v>45471.0</v>
      </c>
      <c r="B500" s="28" t="s">
        <v>69</v>
      </c>
      <c r="C500" s="28"/>
      <c r="D500" s="28"/>
      <c r="E500" s="30"/>
      <c r="F500" s="30" t="s">
        <v>173</v>
      </c>
      <c r="G500" s="30"/>
      <c r="H500" s="31">
        <v>58500.0</v>
      </c>
      <c r="I500" s="31"/>
      <c r="J500" s="16"/>
      <c r="K500" s="17"/>
    </row>
    <row r="501" ht="12.75" customHeight="1">
      <c r="A501" s="27">
        <v>45471.0</v>
      </c>
      <c r="B501" s="28" t="s">
        <v>69</v>
      </c>
      <c r="C501" s="28"/>
      <c r="D501" s="28"/>
      <c r="E501" s="30"/>
      <c r="F501" s="30" t="s">
        <v>182</v>
      </c>
      <c r="G501" s="30"/>
      <c r="H501" s="31">
        <v>395000.0</v>
      </c>
      <c r="I501" s="31"/>
      <c r="J501" s="16"/>
      <c r="K501" s="17"/>
    </row>
    <row r="502" ht="12.75" customHeight="1">
      <c r="A502" s="27">
        <v>45471.0</v>
      </c>
      <c r="B502" s="28" t="s">
        <v>69</v>
      </c>
      <c r="C502" s="28"/>
      <c r="D502" s="28"/>
      <c r="E502" s="30"/>
      <c r="F502" s="30" t="s">
        <v>133</v>
      </c>
      <c r="G502" s="30"/>
      <c r="H502" s="31">
        <v>38324.0</v>
      </c>
      <c r="I502" s="31"/>
      <c r="J502" s="16"/>
      <c r="K502" s="17"/>
    </row>
    <row r="503" ht="12.75" customHeight="1">
      <c r="A503" s="27">
        <v>45471.0</v>
      </c>
      <c r="B503" s="28" t="s">
        <v>69</v>
      </c>
      <c r="C503" s="28"/>
      <c r="D503" s="28"/>
      <c r="E503" s="30"/>
      <c r="F503" s="30" t="s">
        <v>197</v>
      </c>
      <c r="G503" s="30"/>
      <c r="H503" s="31">
        <v>42005.0</v>
      </c>
      <c r="I503" s="31"/>
      <c r="J503" s="16"/>
      <c r="K503" s="17"/>
    </row>
    <row r="504" ht="12.75" customHeight="1">
      <c r="A504" s="27">
        <v>45474.0</v>
      </c>
      <c r="B504" s="28" t="s">
        <v>69</v>
      </c>
      <c r="C504" s="28"/>
      <c r="D504" s="28"/>
      <c r="E504" s="30"/>
      <c r="F504" s="30" t="s">
        <v>198</v>
      </c>
      <c r="G504" s="30"/>
      <c r="H504" s="31">
        <v>3000.0</v>
      </c>
      <c r="I504" s="31"/>
      <c r="J504" s="16"/>
      <c r="K504" s="17"/>
    </row>
    <row r="505" ht="12.75" customHeight="1">
      <c r="A505" s="27">
        <v>45474.0</v>
      </c>
      <c r="B505" s="28" t="s">
        <v>69</v>
      </c>
      <c r="C505" s="28"/>
      <c r="D505" s="28"/>
      <c r="E505" s="30"/>
      <c r="F505" s="30" t="s">
        <v>133</v>
      </c>
      <c r="G505" s="30"/>
      <c r="H505" s="31">
        <v>42651.0</v>
      </c>
      <c r="I505" s="31"/>
      <c r="J505" s="16"/>
      <c r="K505" s="17"/>
    </row>
    <row r="506" ht="12.75" customHeight="1">
      <c r="A506" s="27">
        <v>45475.0</v>
      </c>
      <c r="B506" s="28" t="s">
        <v>69</v>
      </c>
      <c r="C506" s="28"/>
      <c r="D506" s="28"/>
      <c r="E506" s="30"/>
      <c r="F506" s="30" t="s">
        <v>133</v>
      </c>
      <c r="G506" s="30"/>
      <c r="H506" s="31">
        <v>36859.0</v>
      </c>
      <c r="I506" s="31"/>
      <c r="J506" s="16"/>
      <c r="K506" s="17"/>
    </row>
    <row r="507" ht="12.75" customHeight="1">
      <c r="A507" s="27">
        <v>45475.0</v>
      </c>
      <c r="B507" s="28" t="s">
        <v>69</v>
      </c>
      <c r="C507" s="28"/>
      <c r="D507" s="28"/>
      <c r="E507" s="30"/>
      <c r="F507" s="30" t="s">
        <v>199</v>
      </c>
      <c r="G507" s="30"/>
      <c r="H507" s="31">
        <v>2000.0</v>
      </c>
      <c r="I507" s="31"/>
      <c r="J507" s="16"/>
      <c r="K507" s="17"/>
    </row>
    <row r="508" ht="12.75" customHeight="1">
      <c r="A508" s="27">
        <v>45476.0</v>
      </c>
      <c r="B508" s="28" t="s">
        <v>69</v>
      </c>
      <c r="C508" s="28"/>
      <c r="D508" s="28"/>
      <c r="E508" s="30"/>
      <c r="F508" s="30" t="s">
        <v>200</v>
      </c>
      <c r="G508" s="30"/>
      <c r="H508" s="31">
        <v>2000.0</v>
      </c>
      <c r="I508" s="31"/>
      <c r="J508" s="16"/>
      <c r="K508" s="17"/>
    </row>
    <row r="509" ht="12.75" customHeight="1">
      <c r="A509" s="27">
        <v>45476.0</v>
      </c>
      <c r="B509" s="28" t="s">
        <v>69</v>
      </c>
      <c r="C509" s="28"/>
      <c r="D509" s="28"/>
      <c r="E509" s="30"/>
      <c r="F509" s="30" t="s">
        <v>133</v>
      </c>
      <c r="G509" s="30"/>
      <c r="H509" s="31">
        <v>54303.0</v>
      </c>
      <c r="I509" s="31"/>
      <c r="J509" s="16"/>
      <c r="K509" s="17"/>
    </row>
    <row r="510" ht="12.75" customHeight="1">
      <c r="A510" s="27">
        <v>45477.0</v>
      </c>
      <c r="B510" s="28" t="s">
        <v>69</v>
      </c>
      <c r="C510" s="28"/>
      <c r="D510" s="28"/>
      <c r="E510" s="30"/>
      <c r="F510" s="30" t="s">
        <v>201</v>
      </c>
      <c r="G510" s="30"/>
      <c r="H510" s="31">
        <v>5000.0</v>
      </c>
      <c r="I510" s="31"/>
      <c r="J510" s="16"/>
      <c r="K510" s="17"/>
    </row>
    <row r="511" ht="12.75" customHeight="1">
      <c r="A511" s="27">
        <v>45477.0</v>
      </c>
      <c r="B511" s="28" t="s">
        <v>69</v>
      </c>
      <c r="C511" s="28"/>
      <c r="D511" s="28"/>
      <c r="E511" s="30"/>
      <c r="F511" s="30" t="s">
        <v>133</v>
      </c>
      <c r="G511" s="30"/>
      <c r="H511" s="31">
        <v>41660.0</v>
      </c>
      <c r="I511" s="31"/>
      <c r="J511" s="16"/>
      <c r="K511" s="17"/>
    </row>
    <row r="512" ht="12.75" customHeight="1">
      <c r="A512" s="27">
        <v>45478.0</v>
      </c>
      <c r="B512" s="28" t="s">
        <v>69</v>
      </c>
      <c r="C512" s="28"/>
      <c r="D512" s="28"/>
      <c r="E512" s="30"/>
      <c r="F512" s="30" t="s">
        <v>182</v>
      </c>
      <c r="G512" s="30"/>
      <c r="H512" s="31">
        <v>110000.0</v>
      </c>
      <c r="I512" s="31"/>
      <c r="J512" s="16"/>
      <c r="K512" s="17"/>
    </row>
    <row r="513" ht="12.75" customHeight="1">
      <c r="A513" s="27">
        <v>45478.0</v>
      </c>
      <c r="B513" s="28" t="s">
        <v>69</v>
      </c>
      <c r="C513" s="28"/>
      <c r="D513" s="28"/>
      <c r="E513" s="30"/>
      <c r="F513" s="30" t="s">
        <v>202</v>
      </c>
      <c r="G513" s="30"/>
      <c r="H513" s="31">
        <v>3000.0</v>
      </c>
      <c r="I513" s="31"/>
      <c r="J513" s="16"/>
      <c r="K513" s="17"/>
    </row>
    <row r="514" ht="12.75" customHeight="1">
      <c r="A514" s="27">
        <v>45478.0</v>
      </c>
      <c r="B514" s="28" t="s">
        <v>69</v>
      </c>
      <c r="C514" s="28"/>
      <c r="D514" s="28"/>
      <c r="E514" s="30"/>
      <c r="F514" s="30" t="s">
        <v>173</v>
      </c>
      <c r="G514" s="30"/>
      <c r="H514" s="31">
        <v>84000.0</v>
      </c>
      <c r="I514" s="31"/>
      <c r="J514" s="16"/>
      <c r="K514" s="17"/>
    </row>
    <row r="515" ht="12.75" customHeight="1">
      <c r="A515" s="27">
        <v>45478.0</v>
      </c>
      <c r="B515" s="28" t="s">
        <v>69</v>
      </c>
      <c r="C515" s="28"/>
      <c r="D515" s="28"/>
      <c r="E515" s="30"/>
      <c r="F515" s="30" t="s">
        <v>133</v>
      </c>
      <c r="G515" s="30"/>
      <c r="H515" s="31">
        <v>60155.0</v>
      </c>
      <c r="I515" s="31"/>
      <c r="J515" s="16"/>
      <c r="K515" s="17"/>
    </row>
    <row r="516" ht="12.75" customHeight="1">
      <c r="A516" s="27">
        <v>45481.0</v>
      </c>
      <c r="B516" s="28" t="s">
        <v>69</v>
      </c>
      <c r="C516" s="28"/>
      <c r="D516" s="28"/>
      <c r="E516" s="30"/>
      <c r="F516" s="30" t="s">
        <v>133</v>
      </c>
      <c r="G516" s="30"/>
      <c r="H516" s="31">
        <v>46532.0</v>
      </c>
      <c r="I516" s="31"/>
      <c r="J516" s="16"/>
      <c r="K516" s="17"/>
    </row>
    <row r="517" ht="12.75" customHeight="1">
      <c r="A517" s="27">
        <v>45482.0</v>
      </c>
      <c r="B517" s="28" t="s">
        <v>69</v>
      </c>
      <c r="C517" s="28"/>
      <c r="D517" s="28"/>
      <c r="E517" s="30"/>
      <c r="F517" s="30" t="s">
        <v>133</v>
      </c>
      <c r="G517" s="30"/>
      <c r="H517" s="31">
        <v>32988.0</v>
      </c>
      <c r="I517" s="31"/>
      <c r="J517" s="16"/>
      <c r="K517" s="17"/>
    </row>
    <row r="518" ht="12.75" customHeight="1">
      <c r="A518" s="27">
        <v>45483.0</v>
      </c>
      <c r="B518" s="28" t="s">
        <v>69</v>
      </c>
      <c r="C518" s="28"/>
      <c r="D518" s="28"/>
      <c r="E518" s="30"/>
      <c r="F518" s="30" t="s">
        <v>133</v>
      </c>
      <c r="G518" s="30"/>
      <c r="H518" s="31">
        <v>8812.0</v>
      </c>
      <c r="I518" s="31"/>
      <c r="J518" s="16"/>
      <c r="K518" s="17"/>
    </row>
    <row r="519" ht="12.75" customHeight="1">
      <c r="A519" s="27">
        <v>45484.0</v>
      </c>
      <c r="B519" s="28" t="s">
        <v>69</v>
      </c>
      <c r="C519" s="28"/>
      <c r="D519" s="28"/>
      <c r="E519" s="30"/>
      <c r="F519" s="30" t="s">
        <v>173</v>
      </c>
      <c r="G519" s="30"/>
      <c r="H519" s="31">
        <v>77500.0</v>
      </c>
      <c r="I519" s="31"/>
      <c r="J519" s="16"/>
      <c r="K519" s="17"/>
    </row>
    <row r="520" ht="12.75" customHeight="1">
      <c r="A520" s="27">
        <v>45484.0</v>
      </c>
      <c r="B520" s="28" t="s">
        <v>69</v>
      </c>
      <c r="C520" s="28"/>
      <c r="D520" s="28"/>
      <c r="E520" s="30"/>
      <c r="F520" s="30" t="s">
        <v>133</v>
      </c>
      <c r="G520" s="30"/>
      <c r="H520" s="31">
        <v>11643.0</v>
      </c>
      <c r="I520" s="31"/>
      <c r="J520" s="16"/>
      <c r="K520" s="17"/>
    </row>
    <row r="521" ht="12.75" customHeight="1">
      <c r="A521" s="27">
        <v>45485.0</v>
      </c>
      <c r="B521" s="28" t="s">
        <v>69</v>
      </c>
      <c r="C521" s="28"/>
      <c r="D521" s="28"/>
      <c r="E521" s="30"/>
      <c r="F521" s="30" t="s">
        <v>182</v>
      </c>
      <c r="G521" s="30"/>
      <c r="H521" s="31">
        <v>182000.0</v>
      </c>
      <c r="I521" s="31"/>
      <c r="J521" s="16"/>
      <c r="K521" s="17"/>
    </row>
    <row r="522" ht="12.75" customHeight="1">
      <c r="A522" s="27">
        <v>45485.0</v>
      </c>
      <c r="B522" s="28" t="s">
        <v>69</v>
      </c>
      <c r="C522" s="28"/>
      <c r="D522" s="28"/>
      <c r="E522" s="30"/>
      <c r="F522" s="30" t="s">
        <v>133</v>
      </c>
      <c r="G522" s="30"/>
      <c r="H522" s="31">
        <v>41721.0</v>
      </c>
      <c r="I522" s="31"/>
      <c r="J522" s="16"/>
      <c r="K522" s="17"/>
    </row>
    <row r="523" ht="12.75" customHeight="1">
      <c r="A523" s="27">
        <v>45488.0</v>
      </c>
      <c r="B523" s="28" t="s">
        <v>69</v>
      </c>
      <c r="C523" s="28"/>
      <c r="D523" s="28"/>
      <c r="E523" s="30"/>
      <c r="F523" s="30" t="s">
        <v>173</v>
      </c>
      <c r="G523" s="30"/>
      <c r="H523" s="31">
        <v>51500.0</v>
      </c>
      <c r="I523" s="31"/>
      <c r="J523" s="16"/>
      <c r="K523" s="17"/>
    </row>
    <row r="524" ht="12.75" customHeight="1">
      <c r="A524" s="27">
        <v>45488.0</v>
      </c>
      <c r="B524" s="28" t="s">
        <v>69</v>
      </c>
      <c r="C524" s="28"/>
      <c r="D524" s="28"/>
      <c r="E524" s="30"/>
      <c r="F524" s="30" t="s">
        <v>133</v>
      </c>
      <c r="G524" s="30"/>
      <c r="H524" s="31">
        <v>30095.0</v>
      </c>
      <c r="I524" s="31"/>
      <c r="J524" s="16"/>
      <c r="K524" s="17"/>
    </row>
    <row r="525" ht="12.75" customHeight="1">
      <c r="A525" s="27">
        <v>45490.0</v>
      </c>
      <c r="B525" s="28" t="s">
        <v>69</v>
      </c>
      <c r="C525" s="28"/>
      <c r="D525" s="28"/>
      <c r="E525" s="30"/>
      <c r="F525" s="30" t="s">
        <v>133</v>
      </c>
      <c r="G525" s="30"/>
      <c r="H525" s="31">
        <v>26223.0</v>
      </c>
      <c r="I525" s="31"/>
      <c r="J525" s="16"/>
      <c r="K525" s="17"/>
    </row>
    <row r="526" ht="12.75" customHeight="1">
      <c r="A526" s="27">
        <v>45495.0</v>
      </c>
      <c r="B526" s="28" t="s">
        <v>69</v>
      </c>
      <c r="C526" s="28"/>
      <c r="D526" s="28"/>
      <c r="E526" s="30"/>
      <c r="F526" s="30" t="s">
        <v>203</v>
      </c>
      <c r="G526" s="30"/>
      <c r="H526" s="31">
        <v>6000.0</v>
      </c>
      <c r="I526" s="31"/>
      <c r="J526" s="16"/>
      <c r="K526" s="17"/>
    </row>
    <row r="527" ht="12.75" customHeight="1">
      <c r="A527" s="27">
        <v>45495.0</v>
      </c>
      <c r="B527" s="28" t="s">
        <v>69</v>
      </c>
      <c r="C527" s="28"/>
      <c r="D527" s="28"/>
      <c r="E527" s="30"/>
      <c r="F527" s="30" t="s">
        <v>173</v>
      </c>
      <c r="G527" s="30"/>
      <c r="H527" s="31">
        <v>20000.0</v>
      </c>
      <c r="I527" s="31"/>
      <c r="J527" s="16"/>
      <c r="K527" s="17"/>
    </row>
    <row r="528" ht="12.75" customHeight="1">
      <c r="A528" s="27">
        <v>45496.0</v>
      </c>
      <c r="B528" s="28" t="s">
        <v>69</v>
      </c>
      <c r="C528" s="28"/>
      <c r="D528" s="28"/>
      <c r="E528" s="30"/>
      <c r="F528" s="30" t="s">
        <v>173</v>
      </c>
      <c r="G528" s="30"/>
      <c r="H528" s="31">
        <v>100000.0</v>
      </c>
      <c r="I528" s="31"/>
      <c r="J528" s="16"/>
      <c r="K528" s="17"/>
    </row>
    <row r="529" ht="12.75" customHeight="1">
      <c r="A529" s="27">
        <v>45498.0</v>
      </c>
      <c r="B529" s="28" t="s">
        <v>69</v>
      </c>
      <c r="C529" s="28"/>
      <c r="D529" s="28"/>
      <c r="E529" s="30"/>
      <c r="F529" s="30" t="s">
        <v>171</v>
      </c>
      <c r="G529" s="30"/>
      <c r="H529" s="31">
        <v>6000.0</v>
      </c>
      <c r="I529" s="31"/>
      <c r="J529" s="16"/>
      <c r="K529" s="17"/>
    </row>
    <row r="530" ht="12.75" customHeight="1">
      <c r="A530" s="27">
        <v>45502.0</v>
      </c>
      <c r="B530" s="28" t="s">
        <v>69</v>
      </c>
      <c r="C530" s="28"/>
      <c r="D530" s="28"/>
      <c r="E530" s="30"/>
      <c r="F530" s="30" t="s">
        <v>173</v>
      </c>
      <c r="G530" s="30"/>
      <c r="H530" s="31">
        <v>46500.0</v>
      </c>
      <c r="I530" s="31"/>
      <c r="J530" s="16"/>
      <c r="K530" s="17"/>
    </row>
    <row r="531" ht="12.75" customHeight="1">
      <c r="A531" s="27">
        <v>45502.0</v>
      </c>
      <c r="B531" s="28" t="s">
        <v>69</v>
      </c>
      <c r="C531" s="28"/>
      <c r="D531" s="28"/>
      <c r="E531" s="30"/>
      <c r="F531" s="30" t="s">
        <v>204</v>
      </c>
      <c r="G531" s="30"/>
      <c r="H531" s="31">
        <v>3000.0</v>
      </c>
      <c r="I531" s="31"/>
      <c r="J531" s="16"/>
      <c r="K531" s="17"/>
    </row>
    <row r="532" ht="12.75" customHeight="1">
      <c r="A532" s="27">
        <v>45503.0</v>
      </c>
      <c r="B532" s="28" t="s">
        <v>69</v>
      </c>
      <c r="C532" s="28"/>
      <c r="D532" s="28"/>
      <c r="E532" s="30"/>
      <c r="F532" s="30" t="s">
        <v>203</v>
      </c>
      <c r="G532" s="30"/>
      <c r="H532" s="31">
        <v>6000.0</v>
      </c>
      <c r="I532" s="31"/>
      <c r="J532" s="16"/>
      <c r="K532" s="17"/>
    </row>
    <row r="533" ht="12.75" customHeight="1">
      <c r="A533" s="27">
        <v>45503.0</v>
      </c>
      <c r="B533" s="28" t="s">
        <v>69</v>
      </c>
      <c r="C533" s="28"/>
      <c r="D533" s="28"/>
      <c r="E533" s="30"/>
      <c r="F533" s="30" t="s">
        <v>205</v>
      </c>
      <c r="G533" s="30"/>
      <c r="H533" s="31">
        <v>5000.0</v>
      </c>
      <c r="I533" s="31"/>
      <c r="J533" s="16"/>
      <c r="K533" s="17"/>
    </row>
    <row r="534" ht="12.75" customHeight="1">
      <c r="A534" s="27">
        <v>45503.0</v>
      </c>
      <c r="B534" s="28" t="s">
        <v>69</v>
      </c>
      <c r="C534" s="28"/>
      <c r="D534" s="28"/>
      <c r="E534" s="30"/>
      <c r="F534" s="30" t="s">
        <v>133</v>
      </c>
      <c r="G534" s="30"/>
      <c r="H534" s="31">
        <v>4851.0</v>
      </c>
      <c r="I534" s="31"/>
      <c r="J534" s="16"/>
      <c r="K534" s="17"/>
    </row>
    <row r="535" ht="12.75" customHeight="1">
      <c r="A535" s="27">
        <v>45504.0</v>
      </c>
      <c r="B535" s="28" t="s">
        <v>69</v>
      </c>
      <c r="C535" s="28"/>
      <c r="D535" s="28"/>
      <c r="E535" s="30"/>
      <c r="F535" s="30" t="s">
        <v>206</v>
      </c>
      <c r="G535" s="30"/>
      <c r="H535" s="31">
        <v>1000.0</v>
      </c>
      <c r="I535" s="31"/>
      <c r="J535" s="16"/>
      <c r="K535" s="17"/>
    </row>
    <row r="536" ht="12.75" customHeight="1">
      <c r="A536" s="27">
        <v>45504.0</v>
      </c>
      <c r="B536" s="28" t="s">
        <v>69</v>
      </c>
      <c r="C536" s="28"/>
      <c r="D536" s="28"/>
      <c r="E536" s="30"/>
      <c r="F536" s="30" t="s">
        <v>207</v>
      </c>
      <c r="G536" s="30"/>
      <c r="H536" s="31">
        <v>3000.0</v>
      </c>
      <c r="I536" s="31"/>
      <c r="J536" s="16"/>
      <c r="K536" s="17"/>
    </row>
    <row r="537" ht="12.75" customHeight="1">
      <c r="A537" s="27">
        <v>45504.0</v>
      </c>
      <c r="B537" s="28" t="s">
        <v>69</v>
      </c>
      <c r="C537" s="28"/>
      <c r="D537" s="28"/>
      <c r="E537" s="30"/>
      <c r="F537" s="30" t="s">
        <v>133</v>
      </c>
      <c r="G537" s="30"/>
      <c r="H537" s="31">
        <v>46572.0</v>
      </c>
      <c r="I537" s="31"/>
      <c r="J537" s="16"/>
      <c r="K537" s="17"/>
    </row>
    <row r="538" ht="12.75" customHeight="1">
      <c r="A538" s="27">
        <v>45505.0</v>
      </c>
      <c r="B538" s="28" t="s">
        <v>69</v>
      </c>
      <c r="C538" s="28"/>
      <c r="D538" s="28"/>
      <c r="E538" s="30"/>
      <c r="F538" s="30" t="s">
        <v>208</v>
      </c>
      <c r="G538" s="30"/>
      <c r="H538" s="31">
        <v>6000.0</v>
      </c>
      <c r="I538" s="31"/>
      <c r="J538" s="16"/>
      <c r="K538" s="17"/>
    </row>
    <row r="539" ht="12.75" customHeight="1">
      <c r="A539" s="27">
        <v>45505.0</v>
      </c>
      <c r="B539" s="28" t="s">
        <v>69</v>
      </c>
      <c r="C539" s="28"/>
      <c r="D539" s="28"/>
      <c r="E539" s="30"/>
      <c r="F539" s="30" t="s">
        <v>133</v>
      </c>
      <c r="G539" s="30"/>
      <c r="H539" s="31">
        <v>43295.0</v>
      </c>
      <c r="I539" s="31"/>
      <c r="J539" s="16"/>
      <c r="K539" s="17"/>
    </row>
    <row r="540" ht="12.75" customHeight="1">
      <c r="A540" s="27">
        <v>45505.0</v>
      </c>
      <c r="B540" s="28" t="s">
        <v>69</v>
      </c>
      <c r="C540" s="28"/>
      <c r="D540" s="28"/>
      <c r="E540" s="30"/>
      <c r="F540" s="30" t="s">
        <v>209</v>
      </c>
      <c r="G540" s="30"/>
      <c r="H540" s="31">
        <v>5000.0</v>
      </c>
      <c r="I540" s="31"/>
      <c r="J540" s="16"/>
      <c r="K540" s="17"/>
    </row>
    <row r="541" ht="12.75" customHeight="1">
      <c r="A541" s="27">
        <v>45505.0</v>
      </c>
      <c r="B541" s="28" t="s">
        <v>69</v>
      </c>
      <c r="C541" s="28"/>
      <c r="D541" s="28"/>
      <c r="E541" s="30"/>
      <c r="F541" s="30" t="s">
        <v>210</v>
      </c>
      <c r="G541" s="30"/>
      <c r="H541" s="31">
        <v>10000.0</v>
      </c>
      <c r="I541" s="31"/>
      <c r="J541" s="16"/>
      <c r="K541" s="17"/>
    </row>
    <row r="542" ht="12.75" customHeight="1">
      <c r="A542" s="27">
        <v>45506.0</v>
      </c>
      <c r="B542" s="28" t="s">
        <v>69</v>
      </c>
      <c r="C542" s="28"/>
      <c r="D542" s="28"/>
      <c r="E542" s="30"/>
      <c r="F542" s="30" t="s">
        <v>211</v>
      </c>
      <c r="G542" s="30"/>
      <c r="H542" s="31">
        <v>3000.0</v>
      </c>
      <c r="I542" s="31"/>
      <c r="J542" s="16"/>
      <c r="K542" s="17"/>
    </row>
    <row r="543" ht="12.75" customHeight="1">
      <c r="A543" s="27">
        <v>45506.0</v>
      </c>
      <c r="B543" s="28" t="s">
        <v>69</v>
      </c>
      <c r="C543" s="28"/>
      <c r="D543" s="28"/>
      <c r="E543" s="30"/>
      <c r="F543" s="30" t="s">
        <v>212</v>
      </c>
      <c r="G543" s="30"/>
      <c r="H543" s="31">
        <v>4000.0</v>
      </c>
      <c r="I543" s="31"/>
      <c r="J543" s="16"/>
      <c r="K543" s="17"/>
    </row>
    <row r="544" ht="12.75" customHeight="1">
      <c r="A544" s="27">
        <v>45506.0</v>
      </c>
      <c r="B544" s="28" t="s">
        <v>69</v>
      </c>
      <c r="C544" s="28"/>
      <c r="D544" s="28"/>
      <c r="E544" s="30"/>
      <c r="F544" s="30" t="s">
        <v>213</v>
      </c>
      <c r="G544" s="30"/>
      <c r="H544" s="31">
        <v>4000.0</v>
      </c>
      <c r="I544" s="31"/>
      <c r="J544" s="16"/>
      <c r="K544" s="17"/>
    </row>
    <row r="545" ht="12.75" customHeight="1">
      <c r="A545" s="27">
        <v>45506.0</v>
      </c>
      <c r="B545" s="28" t="s">
        <v>69</v>
      </c>
      <c r="C545" s="28"/>
      <c r="D545" s="28"/>
      <c r="E545" s="30"/>
      <c r="F545" s="30" t="s">
        <v>133</v>
      </c>
      <c r="G545" s="30"/>
      <c r="H545" s="31">
        <v>39896.0</v>
      </c>
      <c r="I545" s="31"/>
      <c r="J545" s="16"/>
      <c r="K545" s="17"/>
    </row>
    <row r="546" ht="12.75" customHeight="1">
      <c r="A546" s="27">
        <v>45509.0</v>
      </c>
      <c r="B546" s="28" t="s">
        <v>69</v>
      </c>
      <c r="C546" s="28"/>
      <c r="D546" s="28"/>
      <c r="E546" s="30"/>
      <c r="F546" s="30" t="s">
        <v>212</v>
      </c>
      <c r="G546" s="30"/>
      <c r="H546" s="31">
        <v>8000.0</v>
      </c>
      <c r="I546" s="31"/>
      <c r="J546" s="16"/>
      <c r="K546" s="17"/>
    </row>
    <row r="547" ht="12.75" customHeight="1">
      <c r="A547" s="27">
        <v>45509.0</v>
      </c>
      <c r="B547" s="28" t="s">
        <v>69</v>
      </c>
      <c r="C547" s="28"/>
      <c r="D547" s="28"/>
      <c r="E547" s="30"/>
      <c r="F547" s="30" t="s">
        <v>214</v>
      </c>
      <c r="G547" s="30"/>
      <c r="H547" s="31">
        <v>1000.0</v>
      </c>
      <c r="I547" s="31"/>
      <c r="J547" s="16"/>
      <c r="K547" s="17"/>
    </row>
    <row r="548" ht="12.75" customHeight="1">
      <c r="A548" s="27">
        <v>45509.0</v>
      </c>
      <c r="B548" s="28" t="s">
        <v>69</v>
      </c>
      <c r="C548" s="28"/>
      <c r="D548" s="28"/>
      <c r="E548" s="30"/>
      <c r="F548" s="30" t="s">
        <v>133</v>
      </c>
      <c r="G548" s="30"/>
      <c r="H548" s="31">
        <v>32988.0</v>
      </c>
      <c r="I548" s="31"/>
      <c r="J548" s="16"/>
      <c r="K548" s="17"/>
    </row>
    <row r="549" ht="12.75" customHeight="1">
      <c r="A549" s="27">
        <v>45510.0</v>
      </c>
      <c r="B549" s="28" t="s">
        <v>69</v>
      </c>
      <c r="C549" s="28"/>
      <c r="D549" s="28"/>
      <c r="E549" s="30"/>
      <c r="F549" s="30" t="s">
        <v>133</v>
      </c>
      <c r="G549" s="30"/>
      <c r="H549" s="31">
        <v>113563.0</v>
      </c>
      <c r="I549" s="31"/>
      <c r="J549" s="16"/>
      <c r="K549" s="17"/>
    </row>
    <row r="550" ht="12.75" customHeight="1">
      <c r="A550" s="27">
        <v>45510.0</v>
      </c>
      <c r="B550" s="28" t="s">
        <v>69</v>
      </c>
      <c r="C550" s="28"/>
      <c r="D550" s="28"/>
      <c r="E550" s="30"/>
      <c r="F550" s="30" t="s">
        <v>215</v>
      </c>
      <c r="G550" s="30"/>
      <c r="H550" s="31">
        <v>8000.0</v>
      </c>
      <c r="I550" s="31"/>
      <c r="J550" s="16"/>
      <c r="K550" s="17"/>
    </row>
    <row r="551" ht="12.75" customHeight="1">
      <c r="A551" s="27">
        <v>45511.0</v>
      </c>
      <c r="B551" s="28" t="s">
        <v>69</v>
      </c>
      <c r="C551" s="28"/>
      <c r="D551" s="28"/>
      <c r="E551" s="30"/>
      <c r="F551" s="30" t="s">
        <v>145</v>
      </c>
      <c r="G551" s="30"/>
      <c r="H551" s="31">
        <v>2000.0</v>
      </c>
      <c r="I551" s="31"/>
      <c r="J551" s="16"/>
      <c r="K551" s="17"/>
    </row>
    <row r="552" ht="12.75" customHeight="1">
      <c r="A552" s="27">
        <v>45511.0</v>
      </c>
      <c r="B552" s="28" t="s">
        <v>69</v>
      </c>
      <c r="C552" s="28"/>
      <c r="D552" s="28"/>
      <c r="E552" s="30"/>
      <c r="F552" s="30" t="s">
        <v>216</v>
      </c>
      <c r="G552" s="30"/>
      <c r="H552" s="31">
        <v>2000.0</v>
      </c>
      <c r="I552" s="31"/>
      <c r="J552" s="16"/>
      <c r="K552" s="17"/>
    </row>
    <row r="553" ht="12.75" customHeight="1">
      <c r="A553" s="27">
        <v>45511.0</v>
      </c>
      <c r="B553" s="28" t="s">
        <v>69</v>
      </c>
      <c r="C553" s="28"/>
      <c r="D553" s="28"/>
      <c r="E553" s="30"/>
      <c r="F553" s="30" t="s">
        <v>144</v>
      </c>
      <c r="G553" s="30"/>
      <c r="H553" s="31">
        <v>4000.0</v>
      </c>
      <c r="I553" s="31"/>
      <c r="J553" s="16"/>
      <c r="K553" s="17"/>
    </row>
    <row r="554" ht="12.75" customHeight="1">
      <c r="A554" s="27">
        <v>45511.0</v>
      </c>
      <c r="B554" s="28" t="s">
        <v>69</v>
      </c>
      <c r="C554" s="28"/>
      <c r="D554" s="28"/>
      <c r="E554" s="30"/>
      <c r="F554" s="30" t="s">
        <v>152</v>
      </c>
      <c r="G554" s="30"/>
      <c r="H554" s="31">
        <v>4000.0</v>
      </c>
      <c r="I554" s="31"/>
      <c r="J554" s="16"/>
      <c r="K554" s="17"/>
    </row>
    <row r="555" ht="12.75" customHeight="1">
      <c r="A555" s="27">
        <v>45511.0</v>
      </c>
      <c r="B555" s="28" t="s">
        <v>69</v>
      </c>
      <c r="C555" s="28"/>
      <c r="D555" s="28"/>
      <c r="E555" s="30"/>
      <c r="F555" s="30" t="s">
        <v>160</v>
      </c>
      <c r="G555" s="30"/>
      <c r="H555" s="31">
        <v>4000.0</v>
      </c>
      <c r="I555" s="31"/>
      <c r="J555" s="16"/>
      <c r="K555" s="17"/>
    </row>
    <row r="556" ht="12.75" customHeight="1">
      <c r="A556" s="27">
        <v>45511.0</v>
      </c>
      <c r="B556" s="28" t="s">
        <v>69</v>
      </c>
      <c r="C556" s="28"/>
      <c r="D556" s="28"/>
      <c r="E556" s="30"/>
      <c r="F556" s="30" t="s">
        <v>165</v>
      </c>
      <c r="G556" s="30"/>
      <c r="H556" s="31">
        <v>4000.0</v>
      </c>
      <c r="I556" s="31"/>
      <c r="J556" s="16"/>
      <c r="K556" s="17"/>
    </row>
    <row r="557" ht="12.75" customHeight="1">
      <c r="A557" s="27">
        <v>45511.0</v>
      </c>
      <c r="B557" s="28" t="s">
        <v>69</v>
      </c>
      <c r="C557" s="28"/>
      <c r="D557" s="28"/>
      <c r="E557" s="30"/>
      <c r="F557" s="30" t="s">
        <v>151</v>
      </c>
      <c r="G557" s="30"/>
      <c r="H557" s="31">
        <v>2000.0</v>
      </c>
      <c r="I557" s="31"/>
      <c r="J557" s="16"/>
      <c r="K557" s="17"/>
    </row>
    <row r="558" ht="12.75" customHeight="1">
      <c r="A558" s="27">
        <v>45511.0</v>
      </c>
      <c r="B558" s="28" t="s">
        <v>69</v>
      </c>
      <c r="C558" s="28"/>
      <c r="D558" s="28"/>
      <c r="E558" s="30"/>
      <c r="F558" s="30" t="s">
        <v>144</v>
      </c>
      <c r="G558" s="30"/>
      <c r="H558" s="31">
        <v>2000.0</v>
      </c>
      <c r="I558" s="31"/>
      <c r="J558" s="16"/>
      <c r="K558" s="17"/>
    </row>
    <row r="559" ht="12.75" customHeight="1">
      <c r="A559" s="27">
        <v>45511.0</v>
      </c>
      <c r="B559" s="28" t="s">
        <v>69</v>
      </c>
      <c r="C559" s="28"/>
      <c r="D559" s="28"/>
      <c r="E559" s="30"/>
      <c r="F559" s="30" t="s">
        <v>217</v>
      </c>
      <c r="G559" s="30"/>
      <c r="H559" s="31">
        <v>4000.0</v>
      </c>
      <c r="I559" s="31"/>
      <c r="J559" s="16"/>
      <c r="K559" s="17"/>
    </row>
    <row r="560" ht="12.75" customHeight="1">
      <c r="A560" s="27">
        <v>45511.0</v>
      </c>
      <c r="B560" s="28" t="s">
        <v>69</v>
      </c>
      <c r="C560" s="28"/>
      <c r="D560" s="28"/>
      <c r="E560" s="30"/>
      <c r="F560" s="30" t="s">
        <v>149</v>
      </c>
      <c r="G560" s="30"/>
      <c r="H560" s="31">
        <v>6000.0</v>
      </c>
      <c r="I560" s="31"/>
      <c r="J560" s="16"/>
      <c r="K560" s="17"/>
    </row>
    <row r="561" ht="12.75" customHeight="1">
      <c r="A561" s="27">
        <v>45511.0</v>
      </c>
      <c r="B561" s="28" t="s">
        <v>69</v>
      </c>
      <c r="C561" s="28"/>
      <c r="D561" s="28"/>
      <c r="E561" s="30"/>
      <c r="F561" s="30" t="s">
        <v>163</v>
      </c>
      <c r="G561" s="30"/>
      <c r="H561" s="31">
        <v>2000.0</v>
      </c>
      <c r="I561" s="31"/>
      <c r="J561" s="16"/>
      <c r="K561" s="17"/>
    </row>
    <row r="562" ht="12.75" customHeight="1">
      <c r="A562" s="27">
        <v>45511.0</v>
      </c>
      <c r="B562" s="28" t="s">
        <v>69</v>
      </c>
      <c r="C562" s="28"/>
      <c r="D562" s="28"/>
      <c r="E562" s="30"/>
      <c r="F562" s="30" t="s">
        <v>173</v>
      </c>
      <c r="G562" s="30"/>
      <c r="H562" s="31">
        <v>100000.0</v>
      </c>
      <c r="I562" s="31"/>
      <c r="J562" s="16"/>
      <c r="K562" s="17"/>
    </row>
    <row r="563" ht="12.75" customHeight="1">
      <c r="A563" s="27">
        <v>45511.0</v>
      </c>
      <c r="B563" s="28" t="s">
        <v>69</v>
      </c>
      <c r="C563" s="28"/>
      <c r="D563" s="28"/>
      <c r="E563" s="30"/>
      <c r="F563" s="30" t="s">
        <v>158</v>
      </c>
      <c r="G563" s="30"/>
      <c r="H563" s="31">
        <v>2000.0</v>
      </c>
      <c r="I563" s="31"/>
      <c r="J563" s="16"/>
      <c r="K563" s="17"/>
    </row>
    <row r="564" ht="12.75" customHeight="1">
      <c r="A564" s="27">
        <v>45511.0</v>
      </c>
      <c r="B564" s="28" t="s">
        <v>69</v>
      </c>
      <c r="C564" s="28"/>
      <c r="D564" s="28"/>
      <c r="E564" s="30"/>
      <c r="F564" s="30" t="s">
        <v>157</v>
      </c>
      <c r="G564" s="30"/>
      <c r="H564" s="31">
        <v>4000.0</v>
      </c>
      <c r="I564" s="31"/>
      <c r="J564" s="16"/>
      <c r="K564" s="17"/>
    </row>
    <row r="565" ht="12.75" customHeight="1">
      <c r="A565" s="27">
        <v>45511.0</v>
      </c>
      <c r="B565" s="28" t="s">
        <v>69</v>
      </c>
      <c r="C565" s="28"/>
      <c r="D565" s="28"/>
      <c r="E565" s="30"/>
      <c r="F565" s="30" t="s">
        <v>133</v>
      </c>
      <c r="G565" s="30"/>
      <c r="H565" s="31">
        <v>5821.0</v>
      </c>
      <c r="I565" s="31"/>
      <c r="J565" s="16"/>
      <c r="K565" s="17"/>
    </row>
    <row r="566" ht="12.75" customHeight="1">
      <c r="A566" s="27">
        <v>45511.0</v>
      </c>
      <c r="B566" s="28" t="s">
        <v>69</v>
      </c>
      <c r="C566" s="28"/>
      <c r="D566" s="28"/>
      <c r="E566" s="30"/>
      <c r="F566" s="30" t="s">
        <v>164</v>
      </c>
      <c r="G566" s="30"/>
      <c r="H566" s="31">
        <v>2000.0</v>
      </c>
      <c r="I566" s="31"/>
      <c r="J566" s="16"/>
      <c r="K566" s="17"/>
    </row>
    <row r="567" ht="12.75" customHeight="1">
      <c r="A567" s="27">
        <v>45511.0</v>
      </c>
      <c r="B567" s="28" t="s">
        <v>69</v>
      </c>
      <c r="C567" s="28"/>
      <c r="D567" s="28"/>
      <c r="E567" s="30"/>
      <c r="F567" s="30" t="s">
        <v>153</v>
      </c>
      <c r="G567" s="30"/>
      <c r="H567" s="31">
        <v>4000.0</v>
      </c>
      <c r="I567" s="31"/>
      <c r="J567" s="16"/>
      <c r="K567" s="17"/>
    </row>
    <row r="568" ht="12.75" customHeight="1">
      <c r="A568" s="27">
        <v>45511.0</v>
      </c>
      <c r="B568" s="28" t="s">
        <v>69</v>
      </c>
      <c r="C568" s="28"/>
      <c r="D568" s="28"/>
      <c r="E568" s="30"/>
      <c r="F568" s="30" t="s">
        <v>218</v>
      </c>
      <c r="G568" s="30"/>
      <c r="H568" s="31">
        <v>4000.0</v>
      </c>
      <c r="I568" s="31"/>
      <c r="J568" s="16"/>
      <c r="K568" s="17"/>
    </row>
    <row r="569" ht="12.75" customHeight="1">
      <c r="A569" s="27">
        <v>45511.0</v>
      </c>
      <c r="B569" s="28" t="s">
        <v>69</v>
      </c>
      <c r="C569" s="28"/>
      <c r="D569" s="28"/>
      <c r="E569" s="30"/>
      <c r="F569" s="30" t="s">
        <v>219</v>
      </c>
      <c r="G569" s="30"/>
      <c r="H569" s="31">
        <v>4000.0</v>
      </c>
      <c r="I569" s="31"/>
      <c r="J569" s="16"/>
      <c r="K569" s="17"/>
    </row>
    <row r="570" ht="12.75" customHeight="1">
      <c r="A570" s="27">
        <v>45511.0</v>
      </c>
      <c r="B570" s="28" t="s">
        <v>69</v>
      </c>
      <c r="C570" s="28"/>
      <c r="D570" s="28"/>
      <c r="E570" s="30"/>
      <c r="F570" s="30" t="s">
        <v>146</v>
      </c>
      <c r="G570" s="30"/>
      <c r="H570" s="31">
        <v>4000.0</v>
      </c>
      <c r="I570" s="31"/>
      <c r="J570" s="16"/>
      <c r="K570" s="17"/>
    </row>
    <row r="571" ht="12.75" customHeight="1">
      <c r="A571" s="27">
        <v>45511.0</v>
      </c>
      <c r="B571" s="28" t="s">
        <v>69</v>
      </c>
      <c r="C571" s="28"/>
      <c r="D571" s="28"/>
      <c r="E571" s="30"/>
      <c r="F571" s="30" t="s">
        <v>162</v>
      </c>
      <c r="G571" s="30"/>
      <c r="H571" s="31">
        <v>2000.0</v>
      </c>
      <c r="I571" s="31"/>
      <c r="J571" s="16"/>
      <c r="K571" s="17"/>
    </row>
    <row r="572" ht="12.75" customHeight="1">
      <c r="A572" s="27">
        <v>45511.0</v>
      </c>
      <c r="B572" s="28" t="s">
        <v>69</v>
      </c>
      <c r="C572" s="28"/>
      <c r="D572" s="28"/>
      <c r="E572" s="30"/>
      <c r="F572" s="30" t="s">
        <v>220</v>
      </c>
      <c r="G572" s="30"/>
      <c r="H572" s="31">
        <v>6000.0</v>
      </c>
      <c r="I572" s="31"/>
      <c r="J572" s="16"/>
      <c r="K572" s="17"/>
    </row>
    <row r="573" ht="12.75" customHeight="1">
      <c r="A573" s="27">
        <v>45511.0</v>
      </c>
      <c r="B573" s="28" t="s">
        <v>69</v>
      </c>
      <c r="C573" s="28"/>
      <c r="D573" s="28"/>
      <c r="E573" s="30"/>
      <c r="F573" s="30" t="s">
        <v>148</v>
      </c>
      <c r="G573" s="30"/>
      <c r="H573" s="31">
        <v>2000.0</v>
      </c>
      <c r="I573" s="31"/>
      <c r="J573" s="16"/>
      <c r="K573" s="17"/>
    </row>
    <row r="574" ht="12.75" customHeight="1">
      <c r="A574" s="27">
        <v>45511.0</v>
      </c>
      <c r="B574" s="28" t="s">
        <v>69</v>
      </c>
      <c r="C574" s="28"/>
      <c r="D574" s="28"/>
      <c r="E574" s="30"/>
      <c r="F574" s="30" t="s">
        <v>221</v>
      </c>
      <c r="G574" s="30"/>
      <c r="H574" s="31">
        <v>4000.0</v>
      </c>
      <c r="I574" s="31"/>
      <c r="J574" s="16"/>
      <c r="K574" s="17"/>
    </row>
    <row r="575" ht="12.75" customHeight="1">
      <c r="A575" s="27">
        <v>45511.0</v>
      </c>
      <c r="B575" s="28" t="s">
        <v>69</v>
      </c>
      <c r="C575" s="28"/>
      <c r="D575" s="28"/>
      <c r="E575" s="30"/>
      <c r="F575" s="30" t="s">
        <v>150</v>
      </c>
      <c r="G575" s="30"/>
      <c r="H575" s="31">
        <v>2000.0</v>
      </c>
      <c r="I575" s="31"/>
      <c r="J575" s="16"/>
      <c r="K575" s="17"/>
    </row>
    <row r="576" ht="12.75" customHeight="1">
      <c r="A576" s="27">
        <v>45511.0</v>
      </c>
      <c r="B576" s="28" t="s">
        <v>69</v>
      </c>
      <c r="C576" s="28"/>
      <c r="D576" s="28"/>
      <c r="E576" s="30"/>
      <c r="F576" s="30" t="s">
        <v>167</v>
      </c>
      <c r="G576" s="30"/>
      <c r="H576" s="31">
        <v>2000.0</v>
      </c>
      <c r="I576" s="31"/>
      <c r="J576" s="16"/>
      <c r="K576" s="17"/>
    </row>
    <row r="577" ht="12.75" customHeight="1">
      <c r="A577" s="27">
        <v>45511.0</v>
      </c>
      <c r="B577" s="28" t="s">
        <v>69</v>
      </c>
      <c r="C577" s="28"/>
      <c r="D577" s="28"/>
      <c r="E577" s="30"/>
      <c r="F577" s="30" t="s">
        <v>222</v>
      </c>
      <c r="G577" s="30"/>
      <c r="H577" s="31">
        <v>2000.0</v>
      </c>
      <c r="I577" s="31"/>
      <c r="J577" s="16"/>
      <c r="K577" s="17"/>
    </row>
    <row r="578" ht="12.75" customHeight="1">
      <c r="A578" s="27">
        <v>45512.0</v>
      </c>
      <c r="B578" s="28" t="s">
        <v>69</v>
      </c>
      <c r="C578" s="28"/>
      <c r="D578" s="28"/>
      <c r="E578" s="30"/>
      <c r="F578" s="30" t="s">
        <v>223</v>
      </c>
      <c r="G578" s="30"/>
      <c r="H578" s="31">
        <v>2000.0</v>
      </c>
      <c r="I578" s="31"/>
      <c r="J578" s="16"/>
      <c r="K578" s="17"/>
    </row>
    <row r="579" ht="12.75" customHeight="1">
      <c r="A579" s="27">
        <v>45512.0</v>
      </c>
      <c r="B579" s="28" t="s">
        <v>69</v>
      </c>
      <c r="C579" s="28"/>
      <c r="D579" s="28"/>
      <c r="E579" s="30"/>
      <c r="F579" s="30" t="s">
        <v>166</v>
      </c>
      <c r="G579" s="30"/>
      <c r="H579" s="31">
        <v>4000.0</v>
      </c>
      <c r="I579" s="31"/>
      <c r="J579" s="16"/>
      <c r="K579" s="17"/>
    </row>
    <row r="580" ht="12.75" customHeight="1">
      <c r="A580" s="27">
        <v>45512.0</v>
      </c>
      <c r="B580" s="28" t="s">
        <v>69</v>
      </c>
      <c r="C580" s="28"/>
      <c r="D580" s="28"/>
      <c r="E580" s="30"/>
      <c r="F580" s="30" t="s">
        <v>133</v>
      </c>
      <c r="G580" s="30"/>
      <c r="H580" s="31">
        <v>13583.0</v>
      </c>
      <c r="I580" s="31"/>
      <c r="J580" s="16"/>
      <c r="K580" s="17"/>
    </row>
    <row r="581" ht="12.75" customHeight="1">
      <c r="A581" s="27">
        <v>45512.0</v>
      </c>
      <c r="B581" s="28" t="s">
        <v>69</v>
      </c>
      <c r="C581" s="28"/>
      <c r="D581" s="28"/>
      <c r="E581" s="30"/>
      <c r="F581" s="30" t="s">
        <v>173</v>
      </c>
      <c r="G581" s="30"/>
      <c r="H581" s="31">
        <v>73000.0</v>
      </c>
      <c r="I581" s="31"/>
      <c r="J581" s="16"/>
      <c r="K581" s="17"/>
    </row>
    <row r="582" ht="12.75" customHeight="1">
      <c r="A582" s="27">
        <v>45513.0</v>
      </c>
      <c r="B582" s="28" t="s">
        <v>69</v>
      </c>
      <c r="C582" s="28"/>
      <c r="D582" s="28"/>
      <c r="E582" s="30"/>
      <c r="F582" s="30" t="s">
        <v>224</v>
      </c>
      <c r="G582" s="30"/>
      <c r="H582" s="31">
        <v>7000.0</v>
      </c>
      <c r="I582" s="31"/>
      <c r="J582" s="16"/>
      <c r="K582" s="17"/>
    </row>
    <row r="583" ht="12.75" customHeight="1">
      <c r="A583" s="27">
        <v>45513.0</v>
      </c>
      <c r="B583" s="28" t="s">
        <v>69</v>
      </c>
      <c r="C583" s="28"/>
      <c r="D583" s="28"/>
      <c r="E583" s="30"/>
      <c r="F583" s="30" t="s">
        <v>133</v>
      </c>
      <c r="G583" s="30"/>
      <c r="H583" s="31">
        <v>14554.0</v>
      </c>
      <c r="I583" s="31"/>
      <c r="J583" s="16"/>
      <c r="K583" s="17"/>
    </row>
    <row r="584" ht="12.75" customHeight="1">
      <c r="A584" s="27">
        <v>45513.0</v>
      </c>
      <c r="B584" s="28" t="s">
        <v>69</v>
      </c>
      <c r="C584" s="28"/>
      <c r="D584" s="28"/>
      <c r="E584" s="30"/>
      <c r="F584" s="30" t="s">
        <v>225</v>
      </c>
      <c r="G584" s="30"/>
      <c r="H584" s="31">
        <v>2000.0</v>
      </c>
      <c r="I584" s="31"/>
      <c r="J584" s="16"/>
      <c r="K584" s="17"/>
    </row>
    <row r="585" ht="12.75" customHeight="1">
      <c r="A585" s="27">
        <v>45516.0</v>
      </c>
      <c r="B585" s="28" t="s">
        <v>69</v>
      </c>
      <c r="C585" s="28"/>
      <c r="D585" s="28"/>
      <c r="E585" s="30"/>
      <c r="F585" s="30" t="s">
        <v>224</v>
      </c>
      <c r="G585" s="30"/>
      <c r="H585" s="31">
        <v>7000.0</v>
      </c>
      <c r="I585" s="31"/>
      <c r="J585" s="16"/>
      <c r="K585" s="17"/>
    </row>
    <row r="586" ht="12.75" customHeight="1">
      <c r="A586" s="27">
        <v>45516.0</v>
      </c>
      <c r="B586" s="28" t="s">
        <v>69</v>
      </c>
      <c r="C586" s="28"/>
      <c r="D586" s="28"/>
      <c r="E586" s="30"/>
      <c r="F586" s="30" t="s">
        <v>182</v>
      </c>
      <c r="G586" s="30"/>
      <c r="H586" s="31">
        <v>202000.0</v>
      </c>
      <c r="I586" s="31"/>
      <c r="J586" s="16"/>
      <c r="K586" s="17"/>
    </row>
    <row r="587" ht="12.75" customHeight="1">
      <c r="A587" s="27">
        <v>45516.0</v>
      </c>
      <c r="B587" s="28" t="s">
        <v>69</v>
      </c>
      <c r="C587" s="28"/>
      <c r="D587" s="28"/>
      <c r="E587" s="30"/>
      <c r="F587" s="30" t="s">
        <v>133</v>
      </c>
      <c r="G587" s="30"/>
      <c r="H587" s="31">
        <v>7762.0</v>
      </c>
      <c r="I587" s="31"/>
      <c r="J587" s="16"/>
      <c r="K587" s="17"/>
    </row>
    <row r="588" ht="12.75" customHeight="1">
      <c r="A588" s="27">
        <v>45516.0</v>
      </c>
      <c r="B588" s="28" t="s">
        <v>69</v>
      </c>
      <c r="C588" s="28"/>
      <c r="D588" s="28"/>
      <c r="E588" s="30"/>
      <c r="F588" s="30" t="s">
        <v>215</v>
      </c>
      <c r="G588" s="30"/>
      <c r="H588" s="31">
        <v>9000.0</v>
      </c>
      <c r="I588" s="31"/>
      <c r="J588" s="16"/>
      <c r="K588" s="17"/>
    </row>
    <row r="589" ht="12.75" customHeight="1">
      <c r="A589" s="27">
        <v>45517.0</v>
      </c>
      <c r="B589" s="28" t="s">
        <v>69</v>
      </c>
      <c r="C589" s="28"/>
      <c r="D589" s="28"/>
      <c r="E589" s="30"/>
      <c r="F589" s="30" t="s">
        <v>133</v>
      </c>
      <c r="G589" s="30"/>
      <c r="H589" s="31">
        <v>102217.0</v>
      </c>
      <c r="I589" s="31"/>
      <c r="J589" s="16"/>
      <c r="K589" s="17"/>
    </row>
    <row r="590" ht="12.75" customHeight="1">
      <c r="A590" s="27">
        <v>45518.0</v>
      </c>
      <c r="B590" s="28" t="s">
        <v>69</v>
      </c>
      <c r="C590" s="28"/>
      <c r="D590" s="28"/>
      <c r="E590" s="30"/>
      <c r="F590" s="30" t="s">
        <v>226</v>
      </c>
      <c r="G590" s="30"/>
      <c r="H590" s="31">
        <v>2000.0</v>
      </c>
      <c r="I590" s="31"/>
      <c r="J590" s="16"/>
      <c r="K590" s="17"/>
    </row>
    <row r="591" ht="12.75" customHeight="1">
      <c r="A591" s="27">
        <v>45520.0</v>
      </c>
      <c r="B591" s="28" t="s">
        <v>69</v>
      </c>
      <c r="C591" s="28"/>
      <c r="D591" s="28"/>
      <c r="E591" s="30"/>
      <c r="F591" s="30" t="s">
        <v>208</v>
      </c>
      <c r="G591" s="30"/>
      <c r="H591" s="31">
        <v>1200.0</v>
      </c>
      <c r="I591" s="31"/>
      <c r="J591" s="16"/>
      <c r="K591" s="17"/>
    </row>
    <row r="592" ht="12.75" customHeight="1">
      <c r="A592" s="27">
        <v>45520.0</v>
      </c>
      <c r="B592" s="28" t="s">
        <v>69</v>
      </c>
      <c r="C592" s="28"/>
      <c r="D592" s="28"/>
      <c r="E592" s="30"/>
      <c r="F592" s="30" t="s">
        <v>133</v>
      </c>
      <c r="G592" s="30"/>
      <c r="H592" s="31">
        <v>1940.0</v>
      </c>
      <c r="I592" s="31"/>
      <c r="J592" s="16"/>
      <c r="K592" s="17"/>
    </row>
    <row r="593" ht="12.75" customHeight="1">
      <c r="A593" s="27">
        <v>45523.0</v>
      </c>
      <c r="B593" s="28" t="s">
        <v>69</v>
      </c>
      <c r="C593" s="28"/>
      <c r="D593" s="28"/>
      <c r="E593" s="30"/>
      <c r="F593" s="30" t="s">
        <v>133</v>
      </c>
      <c r="G593" s="30"/>
      <c r="H593" s="31">
        <v>22704.0</v>
      </c>
      <c r="I593" s="31"/>
      <c r="J593" s="16"/>
      <c r="K593" s="17"/>
    </row>
    <row r="594" ht="12.75" customHeight="1">
      <c r="A594" s="27">
        <v>45523.0</v>
      </c>
      <c r="B594" s="28" t="s">
        <v>69</v>
      </c>
      <c r="C594" s="28"/>
      <c r="D594" s="28"/>
      <c r="E594" s="30"/>
      <c r="F594" s="30" t="s">
        <v>203</v>
      </c>
      <c r="G594" s="30"/>
      <c r="H594" s="31">
        <v>7000.0</v>
      </c>
      <c r="I594" s="31"/>
      <c r="J594" s="16"/>
      <c r="K594" s="17"/>
    </row>
    <row r="595" ht="12.75" customHeight="1">
      <c r="A595" s="27">
        <v>45523.0</v>
      </c>
      <c r="B595" s="28" t="s">
        <v>69</v>
      </c>
      <c r="C595" s="28"/>
      <c r="D595" s="28"/>
      <c r="E595" s="30"/>
      <c r="F595" s="30" t="s">
        <v>173</v>
      </c>
      <c r="G595" s="30"/>
      <c r="H595" s="31">
        <v>147500.0</v>
      </c>
      <c r="I595" s="31"/>
      <c r="J595" s="16"/>
      <c r="K595" s="17"/>
    </row>
    <row r="596" ht="12.75" customHeight="1">
      <c r="A596" s="27">
        <v>45524.0</v>
      </c>
      <c r="B596" s="28" t="s">
        <v>69</v>
      </c>
      <c r="C596" s="28"/>
      <c r="D596" s="28"/>
      <c r="E596" s="30"/>
      <c r="F596" s="30" t="s">
        <v>133</v>
      </c>
      <c r="G596" s="30"/>
      <c r="H596" s="31">
        <v>39873.0</v>
      </c>
      <c r="I596" s="31"/>
      <c r="J596" s="16"/>
      <c r="K596" s="17"/>
    </row>
    <row r="597" ht="12.75" customHeight="1">
      <c r="A597" s="27">
        <v>45525.0</v>
      </c>
      <c r="B597" s="28" t="s">
        <v>69</v>
      </c>
      <c r="C597" s="28"/>
      <c r="D597" s="28"/>
      <c r="E597" s="30"/>
      <c r="F597" s="30" t="s">
        <v>215</v>
      </c>
      <c r="G597" s="30"/>
      <c r="H597" s="31">
        <v>2000.0</v>
      </c>
      <c r="I597" s="31"/>
      <c r="J597" s="16"/>
      <c r="K597" s="17"/>
    </row>
    <row r="598" ht="12.75" customHeight="1">
      <c r="A598" s="27">
        <v>45525.0</v>
      </c>
      <c r="B598" s="28" t="s">
        <v>69</v>
      </c>
      <c r="C598" s="28"/>
      <c r="D598" s="28"/>
      <c r="E598" s="30"/>
      <c r="F598" s="30" t="s">
        <v>133</v>
      </c>
      <c r="G598" s="30"/>
      <c r="H598" s="31">
        <v>5433.0</v>
      </c>
      <c r="I598" s="31"/>
      <c r="J598" s="16"/>
      <c r="K598" s="17"/>
    </row>
    <row r="599" ht="12.75" customHeight="1">
      <c r="A599" s="27">
        <v>45525.0</v>
      </c>
      <c r="B599" s="28" t="s">
        <v>69</v>
      </c>
      <c r="C599" s="28"/>
      <c r="D599" s="28"/>
      <c r="E599" s="30"/>
      <c r="F599" s="30" t="s">
        <v>215</v>
      </c>
      <c r="G599" s="30"/>
      <c r="H599" s="31">
        <v>2000.0</v>
      </c>
      <c r="I599" s="31"/>
      <c r="J599" s="16"/>
      <c r="K599" s="17"/>
    </row>
    <row r="600" ht="12.75" customHeight="1">
      <c r="A600" s="27">
        <v>45526.0</v>
      </c>
      <c r="B600" s="28" t="s">
        <v>69</v>
      </c>
      <c r="C600" s="28"/>
      <c r="D600" s="28"/>
      <c r="E600" s="30"/>
      <c r="F600" s="30" t="s">
        <v>133</v>
      </c>
      <c r="G600" s="30"/>
      <c r="H600" s="31">
        <v>2329.0</v>
      </c>
      <c r="I600" s="31"/>
      <c r="J600" s="16"/>
      <c r="K600" s="17"/>
    </row>
    <row r="601" ht="12.75" customHeight="1">
      <c r="A601" s="27">
        <v>45527.0</v>
      </c>
      <c r="B601" s="28" t="s">
        <v>69</v>
      </c>
      <c r="C601" s="28"/>
      <c r="D601" s="28"/>
      <c r="E601" s="30"/>
      <c r="F601" s="30" t="s">
        <v>133</v>
      </c>
      <c r="G601" s="30"/>
      <c r="H601" s="31">
        <v>3105.0</v>
      </c>
      <c r="I601" s="31"/>
      <c r="J601" s="16"/>
      <c r="K601" s="17"/>
    </row>
    <row r="602" ht="12.75" customHeight="1">
      <c r="A602" s="27">
        <v>45530.0</v>
      </c>
      <c r="B602" s="28" t="s">
        <v>69</v>
      </c>
      <c r="C602" s="28"/>
      <c r="D602" s="28"/>
      <c r="E602" s="30"/>
      <c r="F602" s="30" t="s">
        <v>203</v>
      </c>
      <c r="G602" s="30"/>
      <c r="H602" s="31">
        <v>2000.0</v>
      </c>
      <c r="I602" s="31"/>
      <c r="J602" s="16"/>
      <c r="K602" s="17"/>
    </row>
    <row r="603" ht="12.75" customHeight="1">
      <c r="A603" s="27">
        <v>45530.0</v>
      </c>
      <c r="B603" s="28" t="s">
        <v>69</v>
      </c>
      <c r="C603" s="28"/>
      <c r="D603" s="28"/>
      <c r="E603" s="30"/>
      <c r="F603" s="30" t="s">
        <v>173</v>
      </c>
      <c r="G603" s="30"/>
      <c r="H603" s="31">
        <v>44000.0</v>
      </c>
      <c r="I603" s="31"/>
      <c r="J603" s="16"/>
      <c r="K603" s="17"/>
    </row>
    <row r="604" ht="12.75" customHeight="1">
      <c r="A604" s="27">
        <v>45530.0</v>
      </c>
      <c r="B604" s="28" t="s">
        <v>69</v>
      </c>
      <c r="C604" s="28"/>
      <c r="D604" s="28"/>
      <c r="E604" s="30"/>
      <c r="F604" s="30" t="s">
        <v>173</v>
      </c>
      <c r="G604" s="30"/>
      <c r="H604" s="31">
        <v>54000.0</v>
      </c>
      <c r="I604" s="31"/>
      <c r="J604" s="16"/>
      <c r="K604" s="17"/>
    </row>
    <row r="605" ht="12.75" customHeight="1">
      <c r="A605" s="27">
        <v>45530.0</v>
      </c>
      <c r="B605" s="28" t="s">
        <v>69</v>
      </c>
      <c r="C605" s="28"/>
      <c r="D605" s="28"/>
      <c r="E605" s="30"/>
      <c r="F605" s="30" t="s">
        <v>227</v>
      </c>
      <c r="G605" s="30"/>
      <c r="H605" s="31">
        <v>200000.0</v>
      </c>
      <c r="I605" s="31"/>
      <c r="J605" s="16"/>
      <c r="K605" s="17"/>
    </row>
    <row r="606" ht="12.75" customHeight="1">
      <c r="A606" s="27">
        <v>45530.0</v>
      </c>
      <c r="B606" s="28" t="s">
        <v>69</v>
      </c>
      <c r="C606" s="28"/>
      <c r="D606" s="28"/>
      <c r="E606" s="30"/>
      <c r="F606" s="30" t="s">
        <v>133</v>
      </c>
      <c r="G606" s="30"/>
      <c r="H606" s="31">
        <v>6792.0</v>
      </c>
      <c r="I606" s="31"/>
      <c r="J606" s="16"/>
      <c r="K606" s="17"/>
    </row>
    <row r="607" ht="12.75" customHeight="1">
      <c r="A607" s="27">
        <v>45531.0</v>
      </c>
      <c r="B607" s="28" t="s">
        <v>69</v>
      </c>
      <c r="C607" s="28"/>
      <c r="D607" s="28"/>
      <c r="E607" s="30"/>
      <c r="F607" s="30" t="s">
        <v>133</v>
      </c>
      <c r="G607" s="30"/>
      <c r="H607" s="31">
        <v>50453.0</v>
      </c>
      <c r="I607" s="31"/>
      <c r="J607" s="16"/>
      <c r="K607" s="17"/>
    </row>
    <row r="608" ht="12.75" customHeight="1">
      <c r="A608" s="27">
        <v>45532.0</v>
      </c>
      <c r="B608" s="28" t="s">
        <v>69</v>
      </c>
      <c r="C608" s="28"/>
      <c r="D608" s="28"/>
      <c r="E608" s="30"/>
      <c r="F608" s="30" t="s">
        <v>133</v>
      </c>
      <c r="G608" s="30"/>
      <c r="H608" s="31">
        <v>5045.0</v>
      </c>
      <c r="I608" s="31"/>
      <c r="J608" s="16"/>
      <c r="K608" s="17"/>
    </row>
    <row r="609" ht="12.75" customHeight="1">
      <c r="A609" s="27">
        <v>45533.0</v>
      </c>
      <c r="B609" s="28" t="s">
        <v>69</v>
      </c>
      <c r="C609" s="28"/>
      <c r="D609" s="28"/>
      <c r="E609" s="30"/>
      <c r="F609" s="30" t="s">
        <v>133</v>
      </c>
      <c r="G609" s="30"/>
      <c r="H609" s="31">
        <v>3881.0</v>
      </c>
      <c r="I609" s="31"/>
      <c r="J609" s="16"/>
      <c r="K609" s="17"/>
    </row>
    <row r="610" ht="12.75" customHeight="1">
      <c r="A610" s="27">
        <v>45534.0</v>
      </c>
      <c r="B610" s="28" t="s">
        <v>69</v>
      </c>
      <c r="C610" s="28"/>
      <c r="D610" s="28"/>
      <c r="E610" s="30"/>
      <c r="F610" s="30" t="s">
        <v>173</v>
      </c>
      <c r="G610" s="30"/>
      <c r="H610" s="31">
        <v>12000.0</v>
      </c>
      <c r="I610" s="31"/>
      <c r="J610" s="16"/>
      <c r="K610" s="17"/>
    </row>
    <row r="611" ht="12.75" customHeight="1">
      <c r="A611" s="27">
        <v>45534.0</v>
      </c>
      <c r="B611" s="28" t="s">
        <v>69</v>
      </c>
      <c r="C611" s="28"/>
      <c r="D611" s="28"/>
      <c r="E611" s="30"/>
      <c r="F611" s="30" t="s">
        <v>133</v>
      </c>
      <c r="G611" s="30"/>
      <c r="H611" s="31">
        <v>6210.0</v>
      </c>
      <c r="I611" s="31"/>
      <c r="J611" s="16"/>
      <c r="K611" s="17"/>
    </row>
    <row r="612" ht="12.75" customHeight="1">
      <c r="A612" s="27">
        <v>45534.0</v>
      </c>
      <c r="B612" s="28" t="s">
        <v>69</v>
      </c>
      <c r="C612" s="28"/>
      <c r="D612" s="28"/>
      <c r="E612" s="30"/>
      <c r="F612" s="30" t="s">
        <v>215</v>
      </c>
      <c r="G612" s="30"/>
      <c r="H612" s="31">
        <v>2000.0</v>
      </c>
      <c r="I612" s="31"/>
      <c r="J612" s="16"/>
      <c r="K612" s="17"/>
    </row>
    <row r="613" ht="12.75" customHeight="1">
      <c r="A613" s="27">
        <v>45537.0</v>
      </c>
      <c r="B613" s="28" t="s">
        <v>69</v>
      </c>
      <c r="C613" s="28"/>
      <c r="D613" s="28"/>
      <c r="E613" s="30"/>
      <c r="F613" s="30" t="s">
        <v>228</v>
      </c>
      <c r="G613" s="30"/>
      <c r="H613" s="31">
        <v>6000.0</v>
      </c>
      <c r="I613" s="31"/>
      <c r="J613" s="16"/>
      <c r="K613" s="17"/>
    </row>
    <row r="614" ht="12.75" customHeight="1">
      <c r="A614" s="27">
        <v>45537.0</v>
      </c>
      <c r="B614" s="28" t="s">
        <v>69</v>
      </c>
      <c r="C614" s="28"/>
      <c r="D614" s="28"/>
      <c r="E614" s="30"/>
      <c r="F614" s="30" t="s">
        <v>133</v>
      </c>
      <c r="G614" s="30"/>
      <c r="H614" s="31">
        <v>8926.0</v>
      </c>
      <c r="I614" s="31"/>
      <c r="J614" s="16"/>
      <c r="K614" s="17"/>
    </row>
    <row r="615" ht="12.75" customHeight="1">
      <c r="A615" s="27">
        <v>45537.0</v>
      </c>
      <c r="B615" s="28" t="s">
        <v>69</v>
      </c>
      <c r="C615" s="28"/>
      <c r="D615" s="28"/>
      <c r="E615" s="30"/>
      <c r="F615" s="30" t="s">
        <v>215</v>
      </c>
      <c r="G615" s="30"/>
      <c r="H615" s="31">
        <v>2000.0</v>
      </c>
      <c r="I615" s="31"/>
      <c r="J615" s="16"/>
      <c r="K615" s="17"/>
    </row>
    <row r="616" ht="12.75" customHeight="1">
      <c r="A616" s="27">
        <v>45538.0</v>
      </c>
      <c r="B616" s="28" t="s">
        <v>69</v>
      </c>
      <c r="C616" s="28"/>
      <c r="D616" s="28"/>
      <c r="E616" s="30"/>
      <c r="F616" s="30" t="s">
        <v>173</v>
      </c>
      <c r="G616" s="30"/>
      <c r="H616" s="31">
        <v>49000.0</v>
      </c>
      <c r="I616" s="31"/>
      <c r="J616" s="16"/>
      <c r="K616" s="17"/>
    </row>
    <row r="617" ht="12.75" customHeight="1">
      <c r="A617" s="27">
        <v>45538.0</v>
      </c>
      <c r="B617" s="28" t="s">
        <v>69</v>
      </c>
      <c r="C617" s="28"/>
      <c r="D617" s="28"/>
      <c r="E617" s="30"/>
      <c r="F617" s="30" t="s">
        <v>229</v>
      </c>
      <c r="G617" s="30"/>
      <c r="H617" s="31">
        <v>3200.0</v>
      </c>
      <c r="I617" s="31"/>
      <c r="J617" s="16"/>
      <c r="K617" s="17"/>
    </row>
    <row r="618" ht="12.75" customHeight="1">
      <c r="A618" s="27">
        <v>45538.0</v>
      </c>
      <c r="B618" s="28" t="s">
        <v>69</v>
      </c>
      <c r="C618" s="28"/>
      <c r="D618" s="28"/>
      <c r="E618" s="30"/>
      <c r="F618" s="30" t="s">
        <v>133</v>
      </c>
      <c r="G618" s="30"/>
      <c r="H618" s="31">
        <v>31629.0</v>
      </c>
      <c r="I618" s="31"/>
      <c r="J618" s="16"/>
      <c r="K618" s="17"/>
    </row>
    <row r="619" ht="12.75" customHeight="1">
      <c r="A619" s="27">
        <v>45539.0</v>
      </c>
      <c r="B619" s="28" t="s">
        <v>69</v>
      </c>
      <c r="C619" s="28"/>
      <c r="D619" s="28"/>
      <c r="E619" s="30"/>
      <c r="F619" s="30" t="s">
        <v>202</v>
      </c>
      <c r="G619" s="30"/>
      <c r="H619" s="31">
        <v>10000.0</v>
      </c>
      <c r="I619" s="31"/>
      <c r="J619" s="16"/>
      <c r="K619" s="17"/>
    </row>
    <row r="620" ht="12.75" customHeight="1">
      <c r="A620" s="27">
        <v>45539.0</v>
      </c>
      <c r="B620" s="28" t="s">
        <v>69</v>
      </c>
      <c r="C620" s="28"/>
      <c r="D620" s="28"/>
      <c r="E620" s="30"/>
      <c r="F620" s="30" t="s">
        <v>133</v>
      </c>
      <c r="G620" s="30"/>
      <c r="H620" s="31">
        <v>12613.0</v>
      </c>
      <c r="I620" s="31"/>
      <c r="J620" s="16"/>
      <c r="K620" s="17"/>
    </row>
    <row r="621" ht="12.75" customHeight="1">
      <c r="A621" s="27">
        <v>45539.0</v>
      </c>
      <c r="B621" s="28" t="s">
        <v>69</v>
      </c>
      <c r="C621" s="28"/>
      <c r="D621" s="28"/>
      <c r="E621" s="30"/>
      <c r="F621" s="30" t="s">
        <v>202</v>
      </c>
      <c r="G621" s="30"/>
      <c r="H621" s="31">
        <v>2000.0</v>
      </c>
      <c r="I621" s="31"/>
      <c r="J621" s="16"/>
      <c r="K621" s="17"/>
    </row>
    <row r="622" ht="12.75" customHeight="1">
      <c r="A622" s="27">
        <v>45540.0</v>
      </c>
      <c r="B622" s="28" t="s">
        <v>69</v>
      </c>
      <c r="C622" s="28"/>
      <c r="D622" s="28"/>
      <c r="E622" s="30"/>
      <c r="F622" s="30" t="s">
        <v>133</v>
      </c>
      <c r="G622" s="30"/>
      <c r="H622" s="31">
        <v>50647.0</v>
      </c>
      <c r="I622" s="31"/>
      <c r="J622" s="16"/>
      <c r="K622" s="17"/>
    </row>
    <row r="623" ht="12.75" customHeight="1">
      <c r="A623" s="27">
        <v>45540.0</v>
      </c>
      <c r="B623" s="28" t="s">
        <v>69</v>
      </c>
      <c r="C623" s="28"/>
      <c r="D623" s="28"/>
      <c r="E623" s="30"/>
      <c r="F623" s="30" t="s">
        <v>230</v>
      </c>
      <c r="G623" s="30"/>
      <c r="H623" s="31">
        <v>4000.0</v>
      </c>
      <c r="I623" s="31"/>
      <c r="J623" s="16"/>
      <c r="K623" s="17"/>
    </row>
    <row r="624" ht="12.75" customHeight="1">
      <c r="A624" s="27">
        <v>45541.0</v>
      </c>
      <c r="B624" s="28" t="s">
        <v>69</v>
      </c>
      <c r="C624" s="28"/>
      <c r="D624" s="28"/>
      <c r="E624" s="30"/>
      <c r="F624" s="30" t="s">
        <v>133</v>
      </c>
      <c r="G624" s="30"/>
      <c r="H624" s="31">
        <v>39040.0</v>
      </c>
      <c r="I624" s="31"/>
      <c r="J624" s="16"/>
      <c r="K624" s="17"/>
    </row>
    <row r="625" ht="12.75" customHeight="1">
      <c r="A625" s="27">
        <v>45544.0</v>
      </c>
      <c r="B625" s="28" t="s">
        <v>69</v>
      </c>
      <c r="C625" s="28"/>
      <c r="D625" s="28"/>
      <c r="E625" s="30"/>
      <c r="F625" s="30" t="s">
        <v>133</v>
      </c>
      <c r="G625" s="30"/>
      <c r="H625" s="31">
        <v>31147.0</v>
      </c>
      <c r="I625" s="31"/>
      <c r="J625" s="16"/>
      <c r="K625" s="17"/>
    </row>
    <row r="626" ht="12.75" customHeight="1">
      <c r="A626" s="27">
        <v>45544.0</v>
      </c>
      <c r="B626" s="28" t="s">
        <v>69</v>
      </c>
      <c r="C626" s="28"/>
      <c r="D626" s="28"/>
      <c r="E626" s="30"/>
      <c r="F626" s="30" t="s">
        <v>215</v>
      </c>
      <c r="G626" s="30"/>
      <c r="H626" s="31">
        <v>2000.0</v>
      </c>
      <c r="I626" s="31"/>
      <c r="J626" s="16"/>
      <c r="K626" s="17"/>
    </row>
    <row r="627" ht="12.75" customHeight="1">
      <c r="A627" s="27">
        <v>45545.0</v>
      </c>
      <c r="B627" s="28" t="s">
        <v>69</v>
      </c>
      <c r="C627" s="28"/>
      <c r="D627" s="28"/>
      <c r="E627" s="30"/>
      <c r="F627" s="30" t="s">
        <v>229</v>
      </c>
      <c r="G627" s="30"/>
      <c r="H627" s="31">
        <v>3200.0</v>
      </c>
      <c r="I627" s="31"/>
      <c r="J627" s="16"/>
      <c r="K627" s="17"/>
    </row>
    <row r="628" ht="12.75" customHeight="1">
      <c r="A628" s="27">
        <v>45545.0</v>
      </c>
      <c r="B628" s="28" t="s">
        <v>69</v>
      </c>
      <c r="C628" s="28"/>
      <c r="D628" s="28"/>
      <c r="E628" s="30"/>
      <c r="F628" s="30" t="s">
        <v>151</v>
      </c>
      <c r="G628" s="30"/>
      <c r="H628" s="31">
        <v>6000.0</v>
      </c>
      <c r="I628" s="31"/>
      <c r="J628" s="16"/>
      <c r="K628" s="17"/>
    </row>
    <row r="629" ht="12.75" customHeight="1">
      <c r="A629" s="27">
        <v>45545.0</v>
      </c>
      <c r="B629" s="28" t="s">
        <v>69</v>
      </c>
      <c r="C629" s="28"/>
      <c r="D629" s="28"/>
      <c r="E629" s="30"/>
      <c r="F629" s="30" t="s">
        <v>231</v>
      </c>
      <c r="G629" s="30"/>
      <c r="H629" s="31">
        <v>2000.0</v>
      </c>
      <c r="I629" s="31"/>
      <c r="J629" s="16"/>
      <c r="K629" s="17"/>
    </row>
    <row r="630" ht="12.75" customHeight="1">
      <c r="A630" s="27">
        <v>45545.0</v>
      </c>
      <c r="B630" s="28" t="s">
        <v>69</v>
      </c>
      <c r="C630" s="28"/>
      <c r="D630" s="28"/>
      <c r="E630" s="30"/>
      <c r="F630" s="30" t="s">
        <v>133</v>
      </c>
      <c r="G630" s="30"/>
      <c r="H630" s="31">
        <v>37874.0</v>
      </c>
      <c r="I630" s="31"/>
      <c r="J630" s="16"/>
      <c r="K630" s="17"/>
    </row>
    <row r="631" ht="12.75" customHeight="1">
      <c r="A631" s="27">
        <v>45546.0</v>
      </c>
      <c r="B631" s="28" t="s">
        <v>69</v>
      </c>
      <c r="C631" s="28"/>
      <c r="D631" s="28"/>
      <c r="E631" s="30"/>
      <c r="F631" s="30" t="s">
        <v>133</v>
      </c>
      <c r="G631" s="30"/>
      <c r="H631" s="31">
        <v>43919.0</v>
      </c>
      <c r="I631" s="31"/>
      <c r="J631" s="16"/>
      <c r="K631" s="17"/>
    </row>
    <row r="632" ht="12.75" customHeight="1">
      <c r="A632" s="27">
        <v>45547.0</v>
      </c>
      <c r="B632" s="28" t="s">
        <v>69</v>
      </c>
      <c r="C632" s="28"/>
      <c r="D632" s="28"/>
      <c r="E632" s="30"/>
      <c r="F632" s="30" t="s">
        <v>232</v>
      </c>
      <c r="G632" s="30"/>
      <c r="H632" s="31">
        <v>170000.0</v>
      </c>
      <c r="I632" s="31"/>
      <c r="J632" s="16"/>
      <c r="K632" s="17"/>
    </row>
    <row r="633" ht="12.75" customHeight="1">
      <c r="A633" s="27">
        <v>45547.0</v>
      </c>
      <c r="B633" s="28" t="s">
        <v>69</v>
      </c>
      <c r="C633" s="28"/>
      <c r="D633" s="28"/>
      <c r="E633" s="30"/>
      <c r="F633" s="30" t="s">
        <v>133</v>
      </c>
      <c r="G633" s="30"/>
      <c r="H633" s="31">
        <v>2329.0</v>
      </c>
      <c r="I633" s="31"/>
      <c r="J633" s="16"/>
      <c r="K633" s="17"/>
    </row>
    <row r="634" ht="12.75" customHeight="1">
      <c r="A634" s="27">
        <v>45551.0</v>
      </c>
      <c r="B634" s="28" t="s">
        <v>69</v>
      </c>
      <c r="C634" s="28"/>
      <c r="D634" s="28"/>
      <c r="E634" s="30"/>
      <c r="F634" s="30" t="s">
        <v>215</v>
      </c>
      <c r="G634" s="30"/>
      <c r="H634" s="31">
        <v>2000.0</v>
      </c>
      <c r="I634" s="31"/>
      <c r="J634" s="16"/>
      <c r="K634" s="17"/>
    </row>
    <row r="635" ht="12.75" customHeight="1">
      <c r="A635" s="27">
        <v>45551.0</v>
      </c>
      <c r="B635" s="28" t="s">
        <v>69</v>
      </c>
      <c r="C635" s="28"/>
      <c r="D635" s="28"/>
      <c r="E635" s="30"/>
      <c r="F635" s="30" t="s">
        <v>133</v>
      </c>
      <c r="G635" s="30"/>
      <c r="H635" s="31">
        <v>3881.0</v>
      </c>
      <c r="I635" s="31"/>
      <c r="J635" s="16"/>
      <c r="K635" s="17"/>
    </row>
    <row r="636" ht="12.75" customHeight="1">
      <c r="A636" s="27">
        <v>45551.0</v>
      </c>
      <c r="B636" s="28" t="s">
        <v>69</v>
      </c>
      <c r="C636" s="28"/>
      <c r="D636" s="28"/>
      <c r="E636" s="30"/>
      <c r="F636" s="30" t="s">
        <v>173</v>
      </c>
      <c r="G636" s="30"/>
      <c r="H636" s="31">
        <v>63000.0</v>
      </c>
      <c r="I636" s="31"/>
      <c r="J636" s="16"/>
      <c r="K636" s="17"/>
    </row>
    <row r="637" ht="12.75" customHeight="1">
      <c r="A637" s="27">
        <v>45552.0</v>
      </c>
      <c r="B637" s="28" t="s">
        <v>69</v>
      </c>
      <c r="C637" s="28"/>
      <c r="D637" s="28"/>
      <c r="E637" s="30"/>
      <c r="F637" s="30" t="s">
        <v>133</v>
      </c>
      <c r="G637" s="30"/>
      <c r="H637" s="31">
        <v>15523.0</v>
      </c>
      <c r="I637" s="31"/>
      <c r="J637" s="16"/>
      <c r="K637" s="17"/>
    </row>
    <row r="638" ht="12.75" customHeight="1">
      <c r="A638" s="27">
        <v>45558.0</v>
      </c>
      <c r="B638" s="28" t="s">
        <v>69</v>
      </c>
      <c r="C638" s="28"/>
      <c r="D638" s="28"/>
      <c r="E638" s="30"/>
      <c r="F638" s="30" t="s">
        <v>133</v>
      </c>
      <c r="G638" s="30"/>
      <c r="H638" s="31">
        <v>3105.0</v>
      </c>
      <c r="I638" s="31"/>
      <c r="J638" s="16"/>
      <c r="K638" s="17"/>
    </row>
    <row r="639" ht="12.75" customHeight="1">
      <c r="A639" s="27">
        <v>45558.0</v>
      </c>
      <c r="B639" s="28" t="s">
        <v>69</v>
      </c>
      <c r="C639" s="28"/>
      <c r="D639" s="28"/>
      <c r="E639" s="30"/>
      <c r="F639" s="30" t="s">
        <v>233</v>
      </c>
      <c r="G639" s="30"/>
      <c r="H639" s="31">
        <v>2000.0</v>
      </c>
      <c r="I639" s="31"/>
      <c r="J639" s="16"/>
      <c r="K639" s="17"/>
    </row>
    <row r="640" ht="12.75" customHeight="1">
      <c r="A640" s="27">
        <v>45558.0</v>
      </c>
      <c r="B640" s="28" t="s">
        <v>69</v>
      </c>
      <c r="C640" s="28"/>
      <c r="D640" s="28"/>
      <c r="E640" s="30"/>
      <c r="F640" s="30" t="s">
        <v>215</v>
      </c>
      <c r="G640" s="30"/>
      <c r="H640" s="31">
        <v>2000.0</v>
      </c>
      <c r="I640" s="31"/>
      <c r="J640" s="16"/>
      <c r="K640" s="17"/>
    </row>
    <row r="641" ht="12.75" customHeight="1">
      <c r="A641" s="27">
        <v>45558.0</v>
      </c>
      <c r="B641" s="28" t="s">
        <v>69</v>
      </c>
      <c r="C641" s="28"/>
      <c r="D641" s="28"/>
      <c r="E641" s="30"/>
      <c r="F641" s="30" t="s">
        <v>229</v>
      </c>
      <c r="G641" s="30"/>
      <c r="H641" s="31">
        <v>3200.0</v>
      </c>
      <c r="I641" s="31"/>
      <c r="J641" s="16"/>
      <c r="K641" s="17"/>
    </row>
    <row r="642" ht="12.75" customHeight="1">
      <c r="A642" s="27">
        <v>45559.0</v>
      </c>
      <c r="B642" s="28" t="s">
        <v>69</v>
      </c>
      <c r="C642" s="28"/>
      <c r="D642" s="28"/>
      <c r="E642" s="30"/>
      <c r="F642" s="30" t="s">
        <v>173</v>
      </c>
      <c r="G642" s="30"/>
      <c r="H642" s="31">
        <v>81000.0</v>
      </c>
      <c r="I642" s="31"/>
      <c r="J642" s="16"/>
      <c r="K642" s="17"/>
    </row>
    <row r="643" ht="12.75" customHeight="1">
      <c r="A643" s="27">
        <v>45559.0</v>
      </c>
      <c r="B643" s="28" t="s">
        <v>69</v>
      </c>
      <c r="C643" s="28"/>
      <c r="D643" s="28"/>
      <c r="E643" s="30"/>
      <c r="F643" s="30" t="s">
        <v>133</v>
      </c>
      <c r="G643" s="30"/>
      <c r="H643" s="31">
        <v>29301.0</v>
      </c>
      <c r="I643" s="31"/>
      <c r="J643" s="16"/>
      <c r="K643" s="17"/>
    </row>
    <row r="644" ht="12.75" customHeight="1">
      <c r="A644" s="27">
        <v>45560.0</v>
      </c>
      <c r="B644" s="28" t="s">
        <v>69</v>
      </c>
      <c r="C644" s="28"/>
      <c r="D644" s="28"/>
      <c r="E644" s="30"/>
      <c r="F644" s="30" t="s">
        <v>133</v>
      </c>
      <c r="G644" s="30"/>
      <c r="H644" s="31">
        <v>31024.0</v>
      </c>
      <c r="I644" s="31"/>
      <c r="J644" s="16"/>
      <c r="K644" s="17"/>
    </row>
    <row r="645" ht="12.75" customHeight="1">
      <c r="A645" s="27">
        <v>45560.0</v>
      </c>
      <c r="B645" s="28" t="s">
        <v>69</v>
      </c>
      <c r="C645" s="28"/>
      <c r="D645" s="28"/>
      <c r="E645" s="30"/>
      <c r="F645" s="30" t="s">
        <v>234</v>
      </c>
      <c r="G645" s="30"/>
      <c r="H645" s="31">
        <v>1000.0</v>
      </c>
      <c r="I645" s="31"/>
      <c r="J645" s="16"/>
      <c r="K645" s="17"/>
    </row>
    <row r="646" ht="12.75" customHeight="1">
      <c r="A646" s="27">
        <v>45561.0</v>
      </c>
      <c r="B646" s="28" t="s">
        <v>69</v>
      </c>
      <c r="C646" s="28"/>
      <c r="D646" s="28"/>
      <c r="E646" s="30"/>
      <c r="F646" s="30" t="s">
        <v>133</v>
      </c>
      <c r="G646" s="30"/>
      <c r="H646" s="31">
        <v>39278.0</v>
      </c>
      <c r="I646" s="31"/>
      <c r="J646" s="16"/>
      <c r="K646" s="17"/>
    </row>
    <row r="647" ht="12.75" customHeight="1">
      <c r="A647" s="27">
        <v>45562.0</v>
      </c>
      <c r="B647" s="28" t="s">
        <v>69</v>
      </c>
      <c r="C647" s="28"/>
      <c r="D647" s="28"/>
      <c r="E647" s="30"/>
      <c r="F647" s="30" t="s">
        <v>203</v>
      </c>
      <c r="G647" s="30"/>
      <c r="H647" s="31">
        <v>10000.0</v>
      </c>
      <c r="I647" s="31"/>
      <c r="J647" s="16"/>
      <c r="K647" s="17"/>
    </row>
    <row r="648" ht="12.75" customHeight="1">
      <c r="A648" s="27">
        <v>45562.0</v>
      </c>
      <c r="B648" s="28" t="s">
        <v>69</v>
      </c>
      <c r="C648" s="28"/>
      <c r="D648" s="28"/>
      <c r="E648" s="30"/>
      <c r="F648" s="30" t="s">
        <v>133</v>
      </c>
      <c r="G648" s="30"/>
      <c r="H648" s="31">
        <v>32977.0</v>
      </c>
      <c r="I648" s="31"/>
      <c r="J648" s="16"/>
      <c r="K648" s="17"/>
    </row>
    <row r="649" ht="12.75" customHeight="1">
      <c r="A649" s="27">
        <v>45565.0</v>
      </c>
      <c r="B649" s="28" t="s">
        <v>69</v>
      </c>
      <c r="C649" s="28"/>
      <c r="D649" s="28"/>
      <c r="E649" s="30"/>
      <c r="F649" s="30" t="s">
        <v>133</v>
      </c>
      <c r="G649" s="30"/>
      <c r="H649" s="31">
        <v>14554.0</v>
      </c>
      <c r="I649" s="31"/>
      <c r="J649" s="16"/>
      <c r="K649" s="17"/>
    </row>
    <row r="650" ht="12.75" customHeight="1">
      <c r="A650" s="27">
        <v>45565.0</v>
      </c>
      <c r="B650" s="28" t="s">
        <v>69</v>
      </c>
      <c r="C650" s="28"/>
      <c r="D650" s="28"/>
      <c r="E650" s="30"/>
      <c r="F650" s="30" t="s">
        <v>173</v>
      </c>
      <c r="G650" s="30"/>
      <c r="H650" s="31">
        <v>7876.0</v>
      </c>
      <c r="I650" s="31"/>
      <c r="J650" s="16"/>
      <c r="K650" s="17"/>
    </row>
    <row r="651" ht="12.75" customHeight="1">
      <c r="A651" s="27">
        <v>45565.0</v>
      </c>
      <c r="B651" s="28" t="s">
        <v>69</v>
      </c>
      <c r="C651" s="28"/>
      <c r="D651" s="28"/>
      <c r="E651" s="30"/>
      <c r="F651" s="30" t="s">
        <v>173</v>
      </c>
      <c r="G651" s="30"/>
      <c r="H651" s="31">
        <v>116000.0</v>
      </c>
      <c r="I651" s="31"/>
      <c r="J651" s="16"/>
      <c r="K651" s="17"/>
    </row>
    <row r="652" ht="12.75" customHeight="1">
      <c r="A652" s="27">
        <v>45566.0</v>
      </c>
      <c r="B652" s="28" t="s">
        <v>69</v>
      </c>
      <c r="C652" s="28"/>
      <c r="D652" s="28"/>
      <c r="E652" s="30"/>
      <c r="F652" s="30" t="s">
        <v>133</v>
      </c>
      <c r="G652" s="30"/>
      <c r="H652" s="31">
        <v>54779.0</v>
      </c>
      <c r="I652" s="31"/>
      <c r="J652" s="16"/>
      <c r="K652" s="17"/>
    </row>
    <row r="653" ht="12.75" customHeight="1">
      <c r="A653" s="27">
        <v>45568.0</v>
      </c>
      <c r="B653" s="28" t="s">
        <v>69</v>
      </c>
      <c r="C653" s="28"/>
      <c r="D653" s="28"/>
      <c r="E653" s="30"/>
      <c r="F653" s="30" t="s">
        <v>235</v>
      </c>
      <c r="G653" s="30"/>
      <c r="H653" s="31">
        <v>6000.0</v>
      </c>
      <c r="I653" s="31"/>
      <c r="J653" s="16"/>
      <c r="K653" s="17"/>
    </row>
    <row r="654" ht="12.75" customHeight="1">
      <c r="A654" s="27">
        <v>45568.0</v>
      </c>
      <c r="B654" s="28" t="s">
        <v>69</v>
      </c>
      <c r="C654" s="28"/>
      <c r="D654" s="28"/>
      <c r="E654" s="30"/>
      <c r="F654" s="30" t="s">
        <v>133</v>
      </c>
      <c r="G654" s="30"/>
      <c r="H654" s="31">
        <v>3494.0</v>
      </c>
      <c r="I654" s="31"/>
      <c r="J654" s="16"/>
      <c r="K654" s="17"/>
    </row>
    <row r="655" ht="12.75" customHeight="1">
      <c r="A655" s="27">
        <v>45572.0</v>
      </c>
      <c r="B655" s="28" t="s">
        <v>69</v>
      </c>
      <c r="C655" s="28"/>
      <c r="D655" s="28"/>
      <c r="E655" s="30"/>
      <c r="F655" s="30" t="s">
        <v>133</v>
      </c>
      <c r="G655" s="30"/>
      <c r="H655" s="31">
        <v>6186.0</v>
      </c>
      <c r="I655" s="31"/>
      <c r="J655" s="16"/>
      <c r="K655" s="17"/>
    </row>
    <row r="656" ht="12.75" customHeight="1">
      <c r="A656" s="27">
        <v>45573.0</v>
      </c>
      <c r="B656" s="28" t="s">
        <v>69</v>
      </c>
      <c r="C656" s="28"/>
      <c r="D656" s="28"/>
      <c r="E656" s="30"/>
      <c r="F656" s="30" t="s">
        <v>173</v>
      </c>
      <c r="G656" s="30"/>
      <c r="H656" s="31">
        <v>92000.0</v>
      </c>
      <c r="I656" s="31"/>
      <c r="J656" s="16"/>
      <c r="K656" s="17"/>
    </row>
    <row r="657" ht="12.75" customHeight="1">
      <c r="A657" s="27">
        <v>45573.0</v>
      </c>
      <c r="B657" s="28" t="s">
        <v>69</v>
      </c>
      <c r="C657" s="28"/>
      <c r="D657" s="28"/>
      <c r="E657" s="30"/>
      <c r="F657" s="30" t="s">
        <v>133</v>
      </c>
      <c r="G657" s="30"/>
      <c r="H657" s="31">
        <v>25809.0</v>
      </c>
      <c r="I657" s="31"/>
      <c r="J657" s="16"/>
      <c r="K657" s="17"/>
    </row>
    <row r="658" ht="12.75" customHeight="1">
      <c r="A658" s="27">
        <v>45574.0</v>
      </c>
      <c r="B658" s="28" t="s">
        <v>69</v>
      </c>
      <c r="C658" s="28"/>
      <c r="D658" s="28"/>
      <c r="E658" s="30"/>
      <c r="F658" s="30" t="s">
        <v>236</v>
      </c>
      <c r="G658" s="30"/>
      <c r="H658" s="31">
        <v>2000.0</v>
      </c>
      <c r="I658" s="31"/>
      <c r="J658" s="16"/>
      <c r="K658" s="17"/>
    </row>
    <row r="659" ht="12.75" customHeight="1">
      <c r="A659" s="27">
        <v>45574.0</v>
      </c>
      <c r="B659" s="28" t="s">
        <v>69</v>
      </c>
      <c r="C659" s="28"/>
      <c r="D659" s="28"/>
      <c r="E659" s="30"/>
      <c r="F659" s="30" t="s">
        <v>237</v>
      </c>
      <c r="G659" s="30"/>
      <c r="H659" s="31">
        <v>196.0</v>
      </c>
      <c r="I659" s="31"/>
      <c r="J659" s="16"/>
      <c r="K659" s="17"/>
    </row>
    <row r="660" ht="12.75" customHeight="1">
      <c r="A660" s="27">
        <v>45574.0</v>
      </c>
      <c r="B660" s="28" t="s">
        <v>69</v>
      </c>
      <c r="C660" s="28"/>
      <c r="D660" s="28"/>
      <c r="E660" s="30"/>
      <c r="F660" s="30" t="s">
        <v>133</v>
      </c>
      <c r="G660" s="30"/>
      <c r="H660" s="31">
        <v>4312.0</v>
      </c>
      <c r="I660" s="31"/>
      <c r="J660" s="16"/>
      <c r="K660" s="17"/>
    </row>
    <row r="661" ht="12.75" customHeight="1">
      <c r="A661" s="27"/>
      <c r="B661" s="28"/>
      <c r="C661" s="28"/>
      <c r="D661" s="28"/>
      <c r="E661" s="30"/>
      <c r="F661" s="30"/>
      <c r="G661" s="30"/>
      <c r="H661" s="31"/>
      <c r="I661" s="31"/>
      <c r="J661" s="16"/>
      <c r="K661" s="17"/>
    </row>
    <row r="662" ht="12.75" customHeight="1">
      <c r="A662" s="27">
        <v>45574.0</v>
      </c>
      <c r="B662" s="28" t="s">
        <v>69</v>
      </c>
      <c r="C662" s="28"/>
      <c r="D662" s="28"/>
      <c r="E662" s="30"/>
      <c r="F662" s="30" t="s">
        <v>133</v>
      </c>
      <c r="G662" s="30"/>
      <c r="H662" s="31">
        <v>9958.0</v>
      </c>
      <c r="I662" s="31"/>
      <c r="J662" s="16"/>
      <c r="K662" s="17"/>
    </row>
    <row r="663" ht="12.75" customHeight="1">
      <c r="A663" s="27"/>
      <c r="B663" s="28"/>
      <c r="C663" s="28"/>
      <c r="D663" s="28"/>
      <c r="E663" s="30"/>
      <c r="F663" s="30"/>
      <c r="G663" s="30"/>
      <c r="H663" s="31"/>
      <c r="I663" s="31"/>
      <c r="J663" s="16"/>
      <c r="K663" s="17"/>
    </row>
    <row r="664" ht="12.75" customHeight="1">
      <c r="A664" s="27">
        <v>45575.0</v>
      </c>
      <c r="B664" s="28" t="s">
        <v>69</v>
      </c>
      <c r="C664" s="28"/>
      <c r="D664" s="28"/>
      <c r="E664" s="30"/>
      <c r="F664" s="30" t="s">
        <v>238</v>
      </c>
      <c r="G664" s="30"/>
      <c r="H664" s="31">
        <v>80000.0</v>
      </c>
      <c r="I664" s="31"/>
      <c r="J664" s="16"/>
      <c r="K664" s="17"/>
    </row>
    <row r="665" ht="12.75" customHeight="1">
      <c r="A665" s="27"/>
      <c r="B665" s="28"/>
      <c r="C665" s="28"/>
      <c r="D665" s="28"/>
      <c r="E665" s="30"/>
      <c r="F665" s="30"/>
      <c r="G665" s="30"/>
      <c r="H665" s="31"/>
      <c r="I665" s="31"/>
      <c r="J665" s="16"/>
      <c r="K665" s="17"/>
    </row>
    <row r="666" ht="12.75" customHeight="1">
      <c r="A666" s="27">
        <v>45575.0</v>
      </c>
      <c r="B666" s="28" t="s">
        <v>69</v>
      </c>
      <c r="C666" s="28"/>
      <c r="D666" s="28"/>
      <c r="E666" s="30"/>
      <c r="F666" s="30" t="s">
        <v>237</v>
      </c>
      <c r="G666" s="30"/>
      <c r="H666" s="31">
        <v>4909.0</v>
      </c>
      <c r="I666" s="31"/>
      <c r="J666" s="16"/>
      <c r="K666" s="17"/>
    </row>
    <row r="667" ht="12.75" customHeight="1">
      <c r="A667" s="27"/>
      <c r="B667" s="28"/>
      <c r="C667" s="28"/>
      <c r="D667" s="28"/>
      <c r="E667" s="30"/>
      <c r="F667" s="30"/>
      <c r="G667" s="30"/>
      <c r="H667" s="31"/>
      <c r="I667" s="31"/>
      <c r="J667" s="16"/>
      <c r="K667" s="17"/>
    </row>
    <row r="668" ht="12.75" customHeight="1">
      <c r="A668" s="27">
        <v>45575.0</v>
      </c>
      <c r="B668" s="28" t="s">
        <v>69</v>
      </c>
      <c r="C668" s="28"/>
      <c r="D668" s="28"/>
      <c r="E668" s="30"/>
      <c r="F668" s="30" t="s">
        <v>133</v>
      </c>
      <c r="G668" s="30"/>
      <c r="H668" s="31">
        <v>30088.0</v>
      </c>
      <c r="I668" s="31"/>
      <c r="J668" s="16"/>
      <c r="K668" s="17"/>
    </row>
    <row r="669" ht="12.75" customHeight="1">
      <c r="A669" s="27"/>
      <c r="B669" s="28"/>
      <c r="C669" s="28"/>
      <c r="D669" s="28"/>
      <c r="E669" s="30"/>
      <c r="F669" s="30"/>
      <c r="G669" s="30"/>
      <c r="H669" s="31"/>
      <c r="I669" s="31"/>
      <c r="J669" s="16"/>
      <c r="K669" s="17"/>
    </row>
    <row r="670" ht="12.75" customHeight="1">
      <c r="A670" s="27">
        <v>45576.0</v>
      </c>
      <c r="B670" s="28" t="s">
        <v>69</v>
      </c>
      <c r="C670" s="28"/>
      <c r="D670" s="28"/>
      <c r="E670" s="30"/>
      <c r="F670" s="30" t="s">
        <v>237</v>
      </c>
      <c r="G670" s="30"/>
      <c r="H670" s="31">
        <v>12800.0</v>
      </c>
      <c r="I670" s="31"/>
      <c r="J670" s="16"/>
      <c r="K670" s="17"/>
    </row>
    <row r="671" ht="12.75" customHeight="1">
      <c r="A671" s="27"/>
      <c r="B671" s="28"/>
      <c r="C671" s="28"/>
      <c r="D671" s="28"/>
      <c r="E671" s="30"/>
      <c r="F671" s="30"/>
      <c r="G671" s="30"/>
      <c r="H671" s="31"/>
      <c r="I671" s="31"/>
      <c r="J671" s="16"/>
      <c r="K671" s="17"/>
    </row>
    <row r="672" ht="12.75" customHeight="1">
      <c r="A672" s="27">
        <v>45576.0</v>
      </c>
      <c r="B672" s="28" t="s">
        <v>69</v>
      </c>
      <c r="C672" s="28"/>
      <c r="D672" s="28"/>
      <c r="E672" s="30"/>
      <c r="F672" s="30" t="s">
        <v>237</v>
      </c>
      <c r="G672" s="30"/>
      <c r="H672" s="31">
        <v>13785.0</v>
      </c>
      <c r="I672" s="31"/>
      <c r="J672" s="16"/>
      <c r="K672" s="17"/>
    </row>
    <row r="673" ht="12.75" customHeight="1">
      <c r="A673" s="27"/>
      <c r="B673" s="28"/>
      <c r="C673" s="28"/>
      <c r="D673" s="28"/>
      <c r="E673" s="30"/>
      <c r="F673" s="30"/>
      <c r="G673" s="30"/>
      <c r="H673" s="31"/>
      <c r="I673" s="31"/>
      <c r="J673" s="16"/>
      <c r="K673" s="17"/>
    </row>
    <row r="674" ht="12.75" customHeight="1">
      <c r="A674" s="27">
        <v>45576.0</v>
      </c>
      <c r="B674" s="28" t="s">
        <v>69</v>
      </c>
      <c r="C674" s="28"/>
      <c r="D674" s="28"/>
      <c r="E674" s="30"/>
      <c r="F674" s="30" t="s">
        <v>133</v>
      </c>
      <c r="G674" s="30"/>
      <c r="H674" s="31">
        <v>1940.0</v>
      </c>
      <c r="I674" s="31"/>
      <c r="J674" s="16"/>
      <c r="K674" s="17"/>
    </row>
    <row r="675" ht="12.75" customHeight="1">
      <c r="A675" s="27"/>
      <c r="B675" s="28"/>
      <c r="C675" s="28"/>
      <c r="D675" s="28"/>
      <c r="E675" s="30"/>
      <c r="F675" s="30"/>
      <c r="G675" s="30"/>
      <c r="H675" s="31"/>
      <c r="I675" s="31"/>
      <c r="J675" s="16"/>
      <c r="K675" s="17"/>
    </row>
    <row r="676" ht="12.75" customHeight="1">
      <c r="A676" s="27">
        <v>45579.0</v>
      </c>
      <c r="B676" s="28" t="s">
        <v>69</v>
      </c>
      <c r="C676" s="28"/>
      <c r="D676" s="28"/>
      <c r="E676" s="30"/>
      <c r="F676" s="30" t="s">
        <v>237</v>
      </c>
      <c r="G676" s="30"/>
      <c r="H676" s="31">
        <v>33449.0</v>
      </c>
      <c r="I676" s="31"/>
      <c r="J676" s="16"/>
      <c r="K676" s="17"/>
    </row>
    <row r="677" ht="12.75" customHeight="1">
      <c r="A677" s="27"/>
      <c r="B677" s="28"/>
      <c r="C677" s="28"/>
      <c r="D677" s="28"/>
      <c r="E677" s="30"/>
      <c r="F677" s="30"/>
      <c r="G677" s="30"/>
      <c r="H677" s="31"/>
      <c r="I677" s="31"/>
      <c r="J677" s="16"/>
      <c r="K677" s="17"/>
    </row>
    <row r="678" ht="12.75" customHeight="1">
      <c r="A678" s="27">
        <v>45579.0</v>
      </c>
      <c r="B678" s="28" t="s">
        <v>69</v>
      </c>
      <c r="C678" s="28"/>
      <c r="D678" s="28"/>
      <c r="E678" s="30"/>
      <c r="F678" s="30" t="s">
        <v>133</v>
      </c>
      <c r="G678" s="30"/>
      <c r="H678" s="31">
        <v>5821.0</v>
      </c>
      <c r="I678" s="31"/>
      <c r="J678" s="16"/>
      <c r="K678" s="17"/>
    </row>
    <row r="679" ht="12.75" customHeight="1">
      <c r="A679" s="27"/>
      <c r="B679" s="28"/>
      <c r="C679" s="28"/>
      <c r="D679" s="28"/>
      <c r="E679" s="30"/>
      <c r="F679" s="30"/>
      <c r="G679" s="30"/>
      <c r="H679" s="31"/>
      <c r="I679" s="31"/>
      <c r="J679" s="16"/>
      <c r="K679" s="17"/>
    </row>
    <row r="680" ht="12.75" customHeight="1">
      <c r="A680" s="27">
        <v>45579.0</v>
      </c>
      <c r="B680" s="28" t="s">
        <v>69</v>
      </c>
      <c r="C680" s="28"/>
      <c r="D680" s="28"/>
      <c r="E680" s="30"/>
      <c r="F680" s="30" t="s">
        <v>215</v>
      </c>
      <c r="G680" s="30"/>
      <c r="H680" s="31">
        <v>2500.0</v>
      </c>
      <c r="I680" s="31"/>
      <c r="J680" s="16"/>
      <c r="K680" s="17"/>
    </row>
    <row r="681" ht="12.75" customHeight="1">
      <c r="A681" s="27"/>
      <c r="B681" s="28"/>
      <c r="C681" s="28"/>
      <c r="D681" s="28"/>
      <c r="E681" s="30"/>
      <c r="F681" s="30"/>
      <c r="G681" s="30"/>
      <c r="H681" s="31"/>
      <c r="I681" s="31"/>
      <c r="J681" s="16"/>
      <c r="K681" s="17"/>
    </row>
    <row r="682" ht="12.75" customHeight="1">
      <c r="A682" s="27">
        <v>45580.0</v>
      </c>
      <c r="B682" s="28" t="s">
        <v>69</v>
      </c>
      <c r="C682" s="28"/>
      <c r="D682" s="28"/>
      <c r="E682" s="30"/>
      <c r="F682" s="30" t="s">
        <v>133</v>
      </c>
      <c r="G682" s="30"/>
      <c r="H682" s="31">
        <v>1942.0</v>
      </c>
      <c r="I682" s="31"/>
      <c r="J682" s="16"/>
      <c r="K682" s="17"/>
    </row>
    <row r="683" ht="12.75" customHeight="1">
      <c r="A683" s="27"/>
      <c r="B683" s="28"/>
      <c r="C683" s="28"/>
      <c r="D683" s="28"/>
      <c r="E683" s="30"/>
      <c r="F683" s="30"/>
      <c r="G683" s="30"/>
      <c r="H683" s="31"/>
      <c r="I683" s="31"/>
      <c r="J683" s="16"/>
      <c r="K683" s="17"/>
    </row>
    <row r="684" ht="12.75" customHeight="1">
      <c r="A684" s="27">
        <v>45581.0</v>
      </c>
      <c r="B684" s="28" t="s">
        <v>69</v>
      </c>
      <c r="C684" s="28"/>
      <c r="D684" s="28"/>
      <c r="E684" s="30"/>
      <c r="F684" s="30" t="s">
        <v>237</v>
      </c>
      <c r="G684" s="30"/>
      <c r="H684" s="31">
        <v>3545.0</v>
      </c>
      <c r="I684" s="31"/>
      <c r="J684" s="16"/>
      <c r="K684" s="17"/>
    </row>
    <row r="685" ht="12.75" customHeight="1">
      <c r="A685" s="27"/>
      <c r="B685" s="28"/>
      <c r="C685" s="28"/>
      <c r="D685" s="28"/>
      <c r="E685" s="30"/>
      <c r="F685" s="30"/>
      <c r="G685" s="30"/>
      <c r="H685" s="31"/>
      <c r="I685" s="31"/>
      <c r="J685" s="16"/>
      <c r="K685" s="17"/>
    </row>
    <row r="686" ht="12.75" customHeight="1">
      <c r="A686" s="27">
        <v>45582.0</v>
      </c>
      <c r="B686" s="28" t="s">
        <v>69</v>
      </c>
      <c r="C686" s="28"/>
      <c r="D686" s="28"/>
      <c r="E686" s="30"/>
      <c r="F686" s="30" t="s">
        <v>237</v>
      </c>
      <c r="G686" s="30"/>
      <c r="H686" s="31">
        <v>7483.0</v>
      </c>
      <c r="I686" s="31"/>
      <c r="J686" s="16"/>
      <c r="K686" s="17"/>
    </row>
    <row r="687" ht="12.75" customHeight="1">
      <c r="A687" s="27"/>
      <c r="B687" s="28"/>
      <c r="C687" s="28"/>
      <c r="D687" s="28"/>
      <c r="E687" s="30"/>
      <c r="F687" s="30"/>
      <c r="G687" s="30"/>
      <c r="H687" s="31"/>
      <c r="I687" s="31"/>
      <c r="J687" s="16"/>
      <c r="K687" s="17"/>
    </row>
    <row r="688" ht="12.75" customHeight="1">
      <c r="A688" s="27"/>
      <c r="B688" s="28"/>
      <c r="C688" s="28"/>
      <c r="D688" s="28"/>
      <c r="E688" s="30"/>
      <c r="F688" s="30"/>
      <c r="G688" s="30"/>
      <c r="H688" s="31"/>
      <c r="I688" s="31"/>
      <c r="J688" s="16"/>
      <c r="K688" s="17"/>
    </row>
    <row r="689" ht="12.75" customHeight="1">
      <c r="A689" s="27"/>
      <c r="B689" s="28"/>
      <c r="C689" s="28"/>
      <c r="D689" s="28"/>
      <c r="E689" s="30"/>
      <c r="F689" s="30"/>
      <c r="G689" s="30"/>
      <c r="H689" s="31"/>
      <c r="I689" s="31"/>
      <c r="J689" s="16"/>
      <c r="K689" s="17"/>
    </row>
    <row r="690" ht="12.75" customHeight="1">
      <c r="A690" s="27"/>
      <c r="B690" s="28"/>
      <c r="C690" s="28"/>
      <c r="D690" s="28"/>
      <c r="E690" s="30"/>
      <c r="F690" s="30"/>
      <c r="G690" s="30"/>
      <c r="H690" s="31"/>
      <c r="I690" s="31"/>
      <c r="J690" s="16"/>
      <c r="K690" s="17"/>
    </row>
    <row r="691" ht="12.75" customHeight="1">
      <c r="A691" s="27"/>
      <c r="B691" s="28"/>
      <c r="C691" s="28"/>
      <c r="D691" s="28"/>
      <c r="E691" s="30"/>
      <c r="F691" s="30"/>
      <c r="G691" s="30"/>
      <c r="H691" s="31"/>
      <c r="I691" s="31"/>
      <c r="J691" s="16"/>
      <c r="K691" s="17"/>
    </row>
    <row r="692" ht="12.75" customHeight="1">
      <c r="A692" s="27"/>
      <c r="B692" s="28"/>
      <c r="C692" s="28"/>
      <c r="D692" s="28"/>
      <c r="E692" s="30"/>
      <c r="F692" s="30"/>
      <c r="G692" s="30"/>
      <c r="H692" s="31"/>
      <c r="I692" s="31"/>
      <c r="J692" s="16"/>
      <c r="K692" s="17"/>
    </row>
    <row r="693" ht="12.75" customHeight="1">
      <c r="A693" s="27"/>
      <c r="B693" s="28"/>
      <c r="C693" s="28"/>
      <c r="D693" s="28"/>
      <c r="E693" s="30"/>
      <c r="F693" s="30"/>
      <c r="G693" s="30"/>
      <c r="H693" s="31"/>
      <c r="I693" s="31"/>
      <c r="J693" s="16"/>
      <c r="K693" s="17"/>
    </row>
    <row r="694" ht="12.75" customHeight="1">
      <c r="A694" s="27"/>
      <c r="B694" s="28"/>
      <c r="C694" s="28"/>
      <c r="D694" s="28"/>
      <c r="E694" s="30"/>
      <c r="F694" s="30"/>
      <c r="G694" s="30"/>
      <c r="H694" s="31"/>
      <c r="I694" s="31"/>
      <c r="J694" s="16"/>
      <c r="K694" s="17"/>
    </row>
    <row r="695" ht="12.75" customHeight="1">
      <c r="A695" s="27"/>
      <c r="B695" s="28"/>
      <c r="C695" s="28"/>
      <c r="D695" s="28"/>
      <c r="E695" s="30"/>
      <c r="F695" s="30"/>
      <c r="G695" s="30"/>
      <c r="H695" s="31"/>
      <c r="I695" s="31"/>
      <c r="J695" s="16"/>
      <c r="K695" s="17"/>
    </row>
    <row r="696" ht="12.75" customHeight="1">
      <c r="A696" s="27"/>
      <c r="B696" s="28"/>
      <c r="C696" s="28"/>
      <c r="D696" s="28"/>
      <c r="E696" s="30"/>
      <c r="F696" s="30"/>
      <c r="G696" s="30"/>
      <c r="H696" s="31"/>
      <c r="I696" s="31"/>
      <c r="J696" s="16"/>
      <c r="K696" s="17"/>
    </row>
    <row r="697" ht="12.75" customHeight="1">
      <c r="A697" s="27"/>
      <c r="B697" s="28"/>
      <c r="C697" s="28"/>
      <c r="D697" s="28"/>
      <c r="E697" s="30"/>
      <c r="F697" s="30"/>
      <c r="G697" s="30"/>
      <c r="H697" s="31"/>
      <c r="I697" s="31"/>
      <c r="J697" s="16"/>
      <c r="K697" s="17"/>
    </row>
    <row r="698" ht="12.75" customHeight="1">
      <c r="A698" s="27"/>
      <c r="B698" s="28"/>
      <c r="C698" s="28"/>
      <c r="D698" s="28"/>
      <c r="E698" s="30"/>
      <c r="F698" s="30"/>
      <c r="G698" s="30"/>
      <c r="H698" s="31"/>
      <c r="I698" s="31"/>
      <c r="J698" s="16"/>
      <c r="K698" s="17"/>
    </row>
    <row r="699" ht="12.75" customHeight="1">
      <c r="A699" s="27"/>
      <c r="B699" s="28"/>
      <c r="C699" s="28"/>
      <c r="D699" s="28"/>
      <c r="E699" s="30"/>
      <c r="F699" s="30"/>
      <c r="G699" s="30"/>
      <c r="H699" s="31"/>
      <c r="I699" s="31"/>
      <c r="J699" s="16"/>
      <c r="K699" s="17"/>
    </row>
    <row r="700" ht="12.75" customHeight="1">
      <c r="A700" s="27"/>
      <c r="B700" s="28"/>
      <c r="C700" s="28"/>
      <c r="D700" s="28"/>
      <c r="E700" s="30"/>
      <c r="F700" s="30"/>
      <c r="G700" s="30"/>
      <c r="H700" s="31"/>
      <c r="I700" s="31"/>
      <c r="J700" s="16"/>
      <c r="K700" s="17"/>
    </row>
    <row r="701" ht="12.75" customHeight="1">
      <c r="A701" s="27"/>
      <c r="B701" s="28"/>
      <c r="C701" s="28"/>
      <c r="D701" s="28"/>
      <c r="E701" s="30"/>
      <c r="F701" s="30"/>
      <c r="G701" s="30"/>
      <c r="H701" s="31"/>
      <c r="I701" s="31"/>
      <c r="J701" s="16"/>
      <c r="K701" s="17"/>
    </row>
    <row r="702" ht="12.75" customHeight="1">
      <c r="A702" s="27"/>
      <c r="B702" s="28"/>
      <c r="C702" s="28"/>
      <c r="D702" s="28"/>
      <c r="E702" s="30"/>
      <c r="F702" s="30"/>
      <c r="G702" s="30"/>
      <c r="H702" s="31"/>
      <c r="I702" s="31"/>
      <c r="J702" s="16"/>
      <c r="K702" s="17"/>
    </row>
    <row r="703" ht="12.75" customHeight="1">
      <c r="A703" s="27"/>
      <c r="B703" s="28"/>
      <c r="C703" s="28"/>
      <c r="D703" s="28"/>
      <c r="E703" s="30"/>
      <c r="F703" s="30"/>
      <c r="G703" s="30"/>
      <c r="H703" s="31"/>
      <c r="I703" s="31"/>
      <c r="J703" s="16"/>
      <c r="K703" s="17"/>
    </row>
    <row r="704" ht="12.75" customHeight="1">
      <c r="A704" s="27"/>
      <c r="B704" s="28"/>
      <c r="C704" s="28"/>
      <c r="D704" s="28"/>
      <c r="E704" s="30"/>
      <c r="F704" s="30"/>
      <c r="G704" s="30"/>
      <c r="H704" s="31"/>
      <c r="I704" s="31"/>
      <c r="J704" s="16"/>
      <c r="K704" s="17"/>
    </row>
    <row r="705" ht="12.75" customHeight="1">
      <c r="A705" s="27"/>
      <c r="B705" s="28"/>
      <c r="C705" s="28"/>
      <c r="D705" s="28"/>
      <c r="E705" s="30"/>
      <c r="F705" s="30"/>
      <c r="G705" s="30"/>
      <c r="H705" s="31"/>
      <c r="I705" s="31"/>
      <c r="J705" s="16"/>
      <c r="K705" s="17"/>
    </row>
    <row r="706" ht="12.75" customHeight="1">
      <c r="A706" s="27"/>
      <c r="B706" s="28"/>
      <c r="C706" s="28"/>
      <c r="D706" s="28"/>
      <c r="E706" s="30"/>
      <c r="F706" s="30"/>
      <c r="G706" s="30"/>
      <c r="H706" s="31"/>
      <c r="I706" s="31"/>
      <c r="J706" s="16"/>
      <c r="K706" s="17"/>
    </row>
    <row r="707" ht="12.75" customHeight="1">
      <c r="A707" s="27"/>
      <c r="B707" s="28"/>
      <c r="C707" s="28"/>
      <c r="D707" s="28"/>
      <c r="E707" s="30"/>
      <c r="F707" s="30"/>
      <c r="G707" s="30"/>
      <c r="H707" s="31"/>
      <c r="I707" s="31"/>
      <c r="J707" s="16"/>
      <c r="K707" s="17"/>
    </row>
    <row r="708" ht="12.75" customHeight="1">
      <c r="A708" s="27"/>
      <c r="B708" s="28"/>
      <c r="C708" s="28"/>
      <c r="D708" s="28"/>
      <c r="E708" s="30"/>
      <c r="F708" s="30"/>
      <c r="G708" s="30"/>
      <c r="H708" s="31"/>
      <c r="I708" s="31"/>
      <c r="J708" s="16"/>
      <c r="K708" s="17"/>
    </row>
    <row r="709" ht="12.75" customHeight="1">
      <c r="A709" s="27"/>
      <c r="B709" s="28"/>
      <c r="C709" s="28"/>
      <c r="D709" s="28"/>
      <c r="E709" s="30"/>
      <c r="F709" s="30"/>
      <c r="G709" s="30"/>
      <c r="H709" s="31"/>
      <c r="I709" s="31"/>
      <c r="J709" s="16"/>
      <c r="K709" s="17"/>
    </row>
    <row r="710" ht="12.75" customHeight="1">
      <c r="A710" s="27"/>
      <c r="B710" s="28"/>
      <c r="C710" s="28"/>
      <c r="D710" s="28"/>
      <c r="E710" s="30"/>
      <c r="F710" s="30"/>
      <c r="G710" s="30"/>
      <c r="H710" s="31"/>
      <c r="I710" s="31"/>
      <c r="J710" s="16"/>
      <c r="K710" s="17"/>
    </row>
    <row r="711" ht="12.75" customHeight="1">
      <c r="A711" s="27"/>
      <c r="B711" s="28"/>
      <c r="C711" s="28"/>
      <c r="D711" s="28"/>
      <c r="E711" s="30"/>
      <c r="F711" s="30"/>
      <c r="G711" s="30"/>
      <c r="H711" s="31"/>
      <c r="I711" s="31"/>
      <c r="J711" s="16"/>
      <c r="K711" s="17"/>
    </row>
    <row r="712" ht="12.75" customHeight="1">
      <c r="A712" s="27"/>
      <c r="B712" s="28"/>
      <c r="C712" s="28"/>
      <c r="D712" s="28"/>
      <c r="E712" s="30"/>
      <c r="F712" s="30"/>
      <c r="G712" s="30"/>
      <c r="H712" s="31"/>
      <c r="I712" s="31"/>
      <c r="J712" s="16"/>
      <c r="K712" s="17"/>
    </row>
    <row r="713" ht="12.75" customHeight="1">
      <c r="A713" s="27"/>
      <c r="B713" s="28"/>
      <c r="C713" s="28"/>
      <c r="D713" s="28"/>
      <c r="E713" s="30"/>
      <c r="F713" s="30"/>
      <c r="G713" s="30"/>
      <c r="H713" s="31"/>
      <c r="I713" s="31"/>
      <c r="J713" s="16"/>
      <c r="K713" s="17"/>
    </row>
    <row r="714" ht="12.75" customHeight="1">
      <c r="A714" s="27"/>
      <c r="B714" s="28"/>
      <c r="C714" s="28"/>
      <c r="D714" s="28"/>
      <c r="E714" s="30"/>
      <c r="F714" s="30"/>
      <c r="G714" s="30"/>
      <c r="H714" s="31"/>
      <c r="I714" s="31"/>
      <c r="J714" s="16"/>
      <c r="K714" s="17"/>
    </row>
    <row r="715" ht="12.75" customHeight="1">
      <c r="A715" s="27"/>
      <c r="B715" s="28"/>
      <c r="C715" s="28"/>
      <c r="D715" s="28"/>
      <c r="E715" s="30"/>
      <c r="F715" s="30"/>
      <c r="G715" s="30"/>
      <c r="H715" s="31"/>
      <c r="I715" s="31"/>
      <c r="J715" s="16"/>
      <c r="K715" s="17"/>
    </row>
    <row r="716" ht="12.75" customHeight="1">
      <c r="A716" s="27"/>
      <c r="B716" s="28"/>
      <c r="C716" s="28"/>
      <c r="D716" s="28"/>
      <c r="E716" s="30"/>
      <c r="F716" s="30"/>
      <c r="G716" s="30"/>
      <c r="H716" s="31"/>
      <c r="I716" s="31"/>
      <c r="J716" s="16"/>
      <c r="K716" s="17"/>
    </row>
    <row r="717" ht="12.75" customHeight="1">
      <c r="A717" s="27"/>
      <c r="B717" s="28"/>
      <c r="C717" s="28"/>
      <c r="D717" s="28"/>
      <c r="E717" s="30"/>
      <c r="F717" s="30"/>
      <c r="G717" s="30"/>
      <c r="H717" s="31"/>
      <c r="I717" s="31"/>
      <c r="J717" s="16"/>
      <c r="K717" s="17"/>
    </row>
    <row r="718" ht="12.75" customHeight="1">
      <c r="A718" s="27"/>
      <c r="B718" s="28"/>
      <c r="C718" s="28"/>
      <c r="D718" s="28"/>
      <c r="E718" s="30"/>
      <c r="F718" s="30"/>
      <c r="G718" s="30"/>
      <c r="H718" s="31"/>
      <c r="I718" s="31"/>
      <c r="J718" s="16"/>
      <c r="K718" s="17"/>
    </row>
    <row r="719" ht="12.75" customHeight="1">
      <c r="A719" s="27"/>
      <c r="B719" s="28"/>
      <c r="C719" s="28"/>
      <c r="D719" s="28"/>
      <c r="E719" s="30"/>
      <c r="F719" s="30"/>
      <c r="G719" s="30"/>
      <c r="H719" s="31"/>
      <c r="I719" s="31"/>
      <c r="J719" s="16"/>
      <c r="K719" s="17"/>
    </row>
    <row r="720" ht="12.75" customHeight="1">
      <c r="A720" s="27"/>
      <c r="B720" s="28"/>
      <c r="C720" s="28"/>
      <c r="D720" s="28"/>
      <c r="E720" s="30"/>
      <c r="F720" s="30"/>
      <c r="G720" s="30"/>
      <c r="H720" s="31"/>
      <c r="I720" s="31"/>
      <c r="J720" s="16"/>
      <c r="K720" s="17"/>
    </row>
    <row r="721" ht="12.75" customHeight="1">
      <c r="A721" s="27"/>
      <c r="B721" s="28"/>
      <c r="C721" s="28"/>
      <c r="D721" s="28"/>
      <c r="E721" s="30"/>
      <c r="F721" s="30"/>
      <c r="G721" s="30"/>
      <c r="H721" s="31"/>
      <c r="I721" s="31"/>
      <c r="J721" s="16"/>
      <c r="K721" s="17"/>
    </row>
    <row r="722" ht="12.75" customHeight="1">
      <c r="A722" s="27"/>
      <c r="B722" s="28"/>
      <c r="C722" s="28"/>
      <c r="D722" s="28"/>
      <c r="E722" s="30"/>
      <c r="F722" s="30"/>
      <c r="G722" s="30"/>
      <c r="H722" s="31"/>
      <c r="I722" s="31"/>
      <c r="J722" s="16"/>
      <c r="K722" s="17"/>
    </row>
    <row r="723" ht="12.75" customHeight="1">
      <c r="A723" s="27"/>
      <c r="B723" s="28"/>
      <c r="C723" s="28"/>
      <c r="D723" s="28"/>
      <c r="E723" s="30"/>
      <c r="F723" s="30"/>
      <c r="G723" s="30"/>
      <c r="H723" s="31"/>
      <c r="I723" s="31"/>
      <c r="J723" s="16"/>
      <c r="K723" s="17"/>
    </row>
    <row r="724" ht="12.75" customHeight="1">
      <c r="A724" s="27"/>
      <c r="B724" s="28"/>
      <c r="C724" s="28"/>
      <c r="D724" s="28"/>
      <c r="E724" s="30"/>
      <c r="F724" s="30"/>
      <c r="G724" s="30"/>
      <c r="H724" s="31"/>
      <c r="I724" s="31"/>
      <c r="J724" s="16"/>
      <c r="K724" s="17"/>
    </row>
    <row r="725" ht="12.75" customHeight="1">
      <c r="A725" s="27"/>
      <c r="B725" s="28"/>
      <c r="C725" s="28"/>
      <c r="D725" s="28"/>
      <c r="E725" s="30"/>
      <c r="F725" s="30"/>
      <c r="G725" s="30"/>
      <c r="H725" s="31"/>
      <c r="I725" s="31"/>
      <c r="J725" s="16"/>
      <c r="K725" s="17"/>
    </row>
    <row r="726" ht="12.75" customHeight="1">
      <c r="A726" s="27"/>
      <c r="B726" s="28"/>
      <c r="C726" s="28"/>
      <c r="D726" s="28"/>
      <c r="E726" s="30"/>
      <c r="F726" s="30"/>
      <c r="G726" s="30"/>
      <c r="H726" s="31"/>
      <c r="I726" s="31"/>
      <c r="J726" s="16"/>
      <c r="K726" s="17"/>
    </row>
    <row r="727" ht="12.75" customHeight="1">
      <c r="A727" s="27"/>
      <c r="B727" s="28"/>
      <c r="C727" s="28"/>
      <c r="D727" s="28"/>
      <c r="E727" s="30"/>
      <c r="F727" s="30"/>
      <c r="G727" s="30"/>
      <c r="H727" s="31"/>
      <c r="I727" s="31"/>
      <c r="J727" s="16"/>
      <c r="K727" s="17"/>
    </row>
    <row r="728" ht="12.75" customHeight="1">
      <c r="A728" s="27"/>
      <c r="B728" s="28"/>
      <c r="C728" s="28"/>
      <c r="D728" s="28"/>
      <c r="E728" s="30"/>
      <c r="F728" s="30"/>
      <c r="G728" s="30"/>
      <c r="H728" s="31"/>
      <c r="I728" s="31"/>
      <c r="J728" s="16"/>
      <c r="K728" s="17"/>
    </row>
    <row r="729" ht="12.75" customHeight="1">
      <c r="A729" s="27"/>
      <c r="B729" s="28"/>
      <c r="C729" s="28"/>
      <c r="D729" s="28"/>
      <c r="E729" s="30"/>
      <c r="F729" s="30"/>
      <c r="G729" s="30"/>
      <c r="H729" s="31"/>
      <c r="I729" s="31"/>
      <c r="J729" s="16"/>
      <c r="K729" s="17"/>
    </row>
    <row r="730" ht="12.75" customHeight="1">
      <c r="A730" s="27"/>
      <c r="B730" s="28"/>
      <c r="C730" s="28"/>
      <c r="D730" s="28"/>
      <c r="E730" s="30"/>
      <c r="F730" s="30"/>
      <c r="G730" s="30"/>
      <c r="H730" s="31"/>
      <c r="I730" s="31"/>
      <c r="J730" s="16"/>
      <c r="K730" s="17"/>
    </row>
    <row r="731" ht="12.75" customHeight="1">
      <c r="A731" s="27"/>
      <c r="B731" s="28"/>
      <c r="C731" s="28"/>
      <c r="D731" s="28"/>
      <c r="E731" s="30"/>
      <c r="F731" s="30"/>
      <c r="G731" s="30"/>
      <c r="H731" s="31"/>
      <c r="I731" s="31"/>
      <c r="J731" s="16"/>
      <c r="K731" s="17"/>
    </row>
    <row r="732" ht="12.75" customHeight="1">
      <c r="A732" s="27"/>
      <c r="B732" s="28"/>
      <c r="C732" s="28"/>
      <c r="D732" s="28"/>
      <c r="E732" s="30"/>
      <c r="F732" s="30"/>
      <c r="G732" s="30"/>
      <c r="H732" s="31"/>
      <c r="I732" s="31"/>
      <c r="J732" s="16"/>
      <c r="K732" s="17"/>
    </row>
    <row r="733" ht="12.75" customHeight="1">
      <c r="A733" s="27"/>
      <c r="B733" s="28"/>
      <c r="C733" s="28"/>
      <c r="D733" s="28"/>
      <c r="E733" s="30"/>
      <c r="F733" s="30"/>
      <c r="G733" s="30"/>
      <c r="H733" s="31"/>
      <c r="I733" s="31"/>
      <c r="J733" s="16"/>
      <c r="K733" s="17"/>
    </row>
    <row r="734" ht="12.75" customHeight="1">
      <c r="A734" s="27"/>
      <c r="B734" s="28"/>
      <c r="C734" s="28"/>
      <c r="D734" s="28"/>
      <c r="E734" s="30"/>
      <c r="F734" s="30"/>
      <c r="G734" s="30"/>
      <c r="H734" s="31"/>
      <c r="I734" s="31"/>
      <c r="J734" s="16"/>
      <c r="K734" s="17"/>
    </row>
    <row r="735" ht="12.75" customHeight="1">
      <c r="A735" s="27"/>
      <c r="B735" s="28"/>
      <c r="C735" s="28"/>
      <c r="D735" s="28"/>
      <c r="E735" s="30"/>
      <c r="F735" s="30"/>
      <c r="G735" s="30"/>
      <c r="H735" s="31"/>
      <c r="I735" s="31"/>
      <c r="J735" s="16"/>
      <c r="K735" s="17"/>
    </row>
    <row r="736" ht="12.75" customHeight="1">
      <c r="A736" s="27"/>
      <c r="B736" s="28"/>
      <c r="C736" s="28"/>
      <c r="D736" s="28"/>
      <c r="E736" s="30"/>
      <c r="F736" s="30"/>
      <c r="G736" s="30"/>
      <c r="H736" s="31"/>
      <c r="I736" s="31"/>
      <c r="J736" s="16"/>
      <c r="K736" s="17"/>
    </row>
    <row r="737" ht="12.75" customHeight="1">
      <c r="A737" s="27"/>
      <c r="B737" s="28"/>
      <c r="C737" s="28"/>
      <c r="D737" s="28"/>
      <c r="E737" s="30"/>
      <c r="F737" s="30"/>
      <c r="G737" s="30"/>
      <c r="H737" s="31"/>
      <c r="I737" s="31"/>
      <c r="J737" s="16"/>
      <c r="K737" s="17"/>
    </row>
    <row r="738" ht="12.75" customHeight="1">
      <c r="A738" s="27"/>
      <c r="B738" s="28"/>
      <c r="C738" s="28"/>
      <c r="D738" s="28"/>
      <c r="E738" s="30"/>
      <c r="F738" s="30"/>
      <c r="G738" s="30"/>
      <c r="H738" s="31"/>
      <c r="I738" s="31"/>
      <c r="J738" s="16"/>
      <c r="K738" s="17"/>
    </row>
    <row r="739" ht="12.75" customHeight="1">
      <c r="A739" s="27"/>
      <c r="B739" s="28"/>
      <c r="C739" s="28"/>
      <c r="D739" s="28"/>
      <c r="E739" s="30"/>
      <c r="F739" s="30"/>
      <c r="G739" s="30"/>
      <c r="H739" s="31"/>
      <c r="I739" s="31"/>
      <c r="J739" s="16"/>
      <c r="K739" s="17"/>
    </row>
    <row r="740" ht="12.75" customHeight="1">
      <c r="A740" s="27"/>
      <c r="B740" s="28"/>
      <c r="C740" s="28"/>
      <c r="D740" s="28"/>
      <c r="E740" s="30"/>
      <c r="F740" s="30"/>
      <c r="G740" s="30"/>
      <c r="H740" s="31"/>
      <c r="I740" s="31"/>
      <c r="J740" s="16"/>
      <c r="K740" s="17"/>
    </row>
    <row r="741" ht="12.75" customHeight="1">
      <c r="A741" s="27"/>
      <c r="B741" s="28"/>
      <c r="C741" s="28"/>
      <c r="D741" s="28"/>
      <c r="E741" s="30"/>
      <c r="F741" s="30"/>
      <c r="G741" s="30"/>
      <c r="H741" s="31"/>
      <c r="I741" s="31"/>
      <c r="J741" s="16"/>
      <c r="K741" s="17"/>
    </row>
    <row r="742" ht="12.75" customHeight="1">
      <c r="A742" s="27"/>
      <c r="B742" s="28"/>
      <c r="C742" s="28"/>
      <c r="D742" s="28"/>
      <c r="E742" s="30"/>
      <c r="F742" s="30"/>
      <c r="G742" s="30"/>
      <c r="H742" s="31"/>
      <c r="I742" s="31"/>
      <c r="J742" s="16"/>
      <c r="K742" s="17"/>
    </row>
    <row r="743" ht="12.75" customHeight="1">
      <c r="A743" s="27"/>
      <c r="B743" s="28"/>
      <c r="C743" s="28"/>
      <c r="D743" s="28"/>
      <c r="E743" s="30"/>
      <c r="F743" s="30"/>
      <c r="G743" s="30"/>
      <c r="H743" s="31"/>
      <c r="I743" s="31"/>
      <c r="J743" s="16"/>
      <c r="K743" s="17"/>
    </row>
    <row r="744" ht="12.75" customHeight="1">
      <c r="A744" s="27"/>
      <c r="B744" s="28"/>
      <c r="C744" s="28"/>
      <c r="D744" s="28"/>
      <c r="E744" s="30"/>
      <c r="F744" s="30"/>
      <c r="G744" s="30"/>
      <c r="H744" s="31"/>
      <c r="I744" s="31"/>
      <c r="J744" s="16"/>
      <c r="K744" s="17"/>
    </row>
    <row r="745" ht="12.75" customHeight="1">
      <c r="A745" s="27"/>
      <c r="B745" s="28"/>
      <c r="C745" s="28"/>
      <c r="D745" s="28"/>
      <c r="E745" s="30"/>
      <c r="F745" s="30"/>
      <c r="G745" s="30"/>
      <c r="H745" s="31"/>
      <c r="I745" s="31"/>
      <c r="J745" s="16"/>
      <c r="K745" s="17"/>
    </row>
    <row r="746" ht="12.75" customHeight="1">
      <c r="A746" s="27"/>
      <c r="B746" s="28"/>
      <c r="C746" s="28"/>
      <c r="D746" s="28"/>
      <c r="E746" s="30"/>
      <c r="F746" s="30"/>
      <c r="G746" s="30"/>
      <c r="H746" s="31"/>
      <c r="I746" s="31"/>
      <c r="J746" s="16"/>
      <c r="K746" s="17"/>
    </row>
    <row r="747" ht="12.75" customHeight="1">
      <c r="A747" s="27"/>
      <c r="B747" s="28"/>
      <c r="C747" s="28"/>
      <c r="D747" s="28"/>
      <c r="E747" s="30"/>
      <c r="F747" s="30"/>
      <c r="G747" s="30"/>
      <c r="H747" s="31"/>
      <c r="I747" s="31"/>
      <c r="J747" s="16"/>
      <c r="K747" s="17"/>
    </row>
    <row r="748" ht="12.75" customHeight="1">
      <c r="A748" s="27"/>
      <c r="B748" s="28"/>
      <c r="C748" s="28"/>
      <c r="D748" s="28"/>
      <c r="E748" s="30"/>
      <c r="F748" s="30"/>
      <c r="G748" s="30"/>
      <c r="H748" s="31"/>
      <c r="I748" s="31"/>
      <c r="J748" s="16"/>
      <c r="K748" s="17"/>
    </row>
    <row r="749" ht="12.75" customHeight="1">
      <c r="A749" s="27"/>
      <c r="B749" s="28"/>
      <c r="C749" s="28"/>
      <c r="D749" s="28"/>
      <c r="E749" s="30"/>
      <c r="F749" s="30"/>
      <c r="G749" s="30"/>
      <c r="H749" s="31"/>
      <c r="I749" s="31"/>
      <c r="J749" s="16"/>
      <c r="K749" s="17"/>
    </row>
    <row r="750" ht="12.75" customHeight="1">
      <c r="A750" s="27"/>
      <c r="B750" s="28"/>
      <c r="C750" s="28"/>
      <c r="D750" s="28"/>
      <c r="E750" s="30"/>
      <c r="F750" s="30"/>
      <c r="G750" s="30"/>
      <c r="H750" s="31"/>
      <c r="I750" s="31"/>
      <c r="J750" s="16"/>
      <c r="K750" s="17"/>
    </row>
    <row r="751" ht="12.75" customHeight="1">
      <c r="A751" s="27"/>
      <c r="B751" s="28"/>
      <c r="C751" s="28"/>
      <c r="D751" s="28"/>
      <c r="E751" s="30"/>
      <c r="F751" s="30"/>
      <c r="G751" s="30"/>
      <c r="H751" s="31"/>
      <c r="I751" s="31"/>
      <c r="J751" s="16"/>
      <c r="K751" s="17"/>
    </row>
    <row r="752" ht="12.75" customHeight="1">
      <c r="A752" s="27"/>
      <c r="B752" s="28"/>
      <c r="C752" s="28"/>
      <c r="D752" s="28"/>
      <c r="E752" s="30"/>
      <c r="F752" s="30"/>
      <c r="G752" s="30"/>
      <c r="H752" s="31"/>
      <c r="I752" s="31"/>
      <c r="J752" s="16"/>
      <c r="K752" s="17"/>
    </row>
    <row r="753" ht="12.75" customHeight="1">
      <c r="A753" s="27"/>
      <c r="B753" s="28"/>
      <c r="C753" s="28"/>
      <c r="D753" s="28"/>
      <c r="E753" s="30"/>
      <c r="F753" s="30"/>
      <c r="G753" s="30"/>
      <c r="H753" s="31"/>
      <c r="I753" s="31"/>
      <c r="J753" s="16"/>
      <c r="K753" s="17"/>
    </row>
    <row r="754" ht="12.75" customHeight="1">
      <c r="A754" s="27"/>
      <c r="B754" s="28"/>
      <c r="C754" s="28"/>
      <c r="D754" s="28"/>
      <c r="E754" s="30"/>
      <c r="F754" s="30"/>
      <c r="G754" s="30"/>
      <c r="H754" s="31"/>
      <c r="I754" s="31"/>
      <c r="J754" s="16"/>
      <c r="K754" s="17"/>
    </row>
    <row r="755" ht="12.75" customHeight="1">
      <c r="A755" s="27"/>
      <c r="B755" s="28"/>
      <c r="C755" s="28"/>
      <c r="D755" s="28"/>
      <c r="E755" s="30"/>
      <c r="F755" s="30"/>
      <c r="G755" s="30"/>
      <c r="H755" s="31"/>
      <c r="I755" s="31"/>
      <c r="J755" s="16"/>
      <c r="K755" s="17"/>
    </row>
    <row r="756" ht="12.75" customHeight="1">
      <c r="A756" s="27"/>
      <c r="B756" s="28"/>
      <c r="C756" s="28"/>
      <c r="D756" s="28"/>
      <c r="E756" s="30"/>
      <c r="F756" s="30"/>
      <c r="G756" s="30"/>
      <c r="H756" s="31"/>
      <c r="I756" s="31"/>
      <c r="J756" s="16"/>
      <c r="K756" s="17"/>
    </row>
    <row r="757" ht="12.75" customHeight="1">
      <c r="A757" s="27"/>
      <c r="B757" s="28"/>
      <c r="C757" s="28"/>
      <c r="D757" s="28"/>
      <c r="E757" s="30"/>
      <c r="F757" s="30"/>
      <c r="G757" s="30"/>
      <c r="H757" s="31"/>
      <c r="I757" s="31"/>
      <c r="J757" s="16"/>
      <c r="K757" s="17"/>
    </row>
    <row r="758" ht="12.75" customHeight="1">
      <c r="A758" s="27"/>
      <c r="B758" s="28"/>
      <c r="C758" s="28"/>
      <c r="D758" s="28"/>
      <c r="E758" s="30"/>
      <c r="F758" s="30"/>
      <c r="G758" s="30"/>
      <c r="H758" s="31"/>
      <c r="I758" s="31"/>
      <c r="J758" s="16"/>
      <c r="K758" s="17"/>
    </row>
    <row r="759" ht="12.75" customHeight="1">
      <c r="A759" s="27"/>
      <c r="B759" s="28"/>
      <c r="C759" s="28"/>
      <c r="D759" s="28"/>
      <c r="E759" s="30"/>
      <c r="F759" s="30"/>
      <c r="G759" s="30"/>
      <c r="H759" s="31"/>
      <c r="I759" s="31"/>
      <c r="J759" s="16"/>
      <c r="K759" s="17"/>
    </row>
    <row r="760" ht="12.75" customHeight="1">
      <c r="A760" s="27"/>
      <c r="B760" s="28"/>
      <c r="C760" s="28"/>
      <c r="D760" s="28"/>
      <c r="E760" s="30"/>
      <c r="F760" s="30"/>
      <c r="G760" s="30"/>
      <c r="H760" s="31"/>
      <c r="I760" s="31"/>
      <c r="J760" s="16"/>
      <c r="K760" s="17"/>
    </row>
    <row r="761" ht="12.75" customHeight="1">
      <c r="A761" s="27"/>
      <c r="B761" s="28"/>
      <c r="C761" s="28"/>
      <c r="D761" s="28"/>
      <c r="E761" s="30"/>
      <c r="F761" s="30"/>
      <c r="G761" s="30"/>
      <c r="H761" s="31"/>
      <c r="I761" s="31"/>
      <c r="J761" s="16"/>
      <c r="K761" s="17"/>
    </row>
    <row r="762" ht="12.75" customHeight="1">
      <c r="A762" s="27"/>
      <c r="B762" s="28"/>
      <c r="C762" s="28"/>
      <c r="D762" s="28"/>
      <c r="E762" s="30"/>
      <c r="F762" s="30"/>
      <c r="G762" s="30"/>
      <c r="H762" s="31"/>
      <c r="I762" s="31"/>
      <c r="J762" s="16"/>
      <c r="K762" s="17"/>
    </row>
    <row r="763" ht="12.75" customHeight="1">
      <c r="A763" s="27"/>
      <c r="B763" s="28"/>
      <c r="C763" s="28"/>
      <c r="D763" s="28"/>
      <c r="E763" s="30"/>
      <c r="F763" s="30"/>
      <c r="G763" s="30"/>
      <c r="H763" s="31"/>
      <c r="I763" s="31"/>
      <c r="J763" s="16"/>
      <c r="K763" s="17"/>
    </row>
    <row r="764" ht="12.75" customHeight="1">
      <c r="A764" s="27"/>
      <c r="B764" s="28"/>
      <c r="C764" s="28"/>
      <c r="D764" s="28"/>
      <c r="E764" s="30"/>
      <c r="F764" s="30"/>
      <c r="G764" s="30"/>
      <c r="H764" s="31"/>
      <c r="I764" s="31"/>
      <c r="J764" s="16"/>
      <c r="K764" s="17"/>
    </row>
    <row r="765" ht="12.75" customHeight="1">
      <c r="A765" s="27"/>
      <c r="B765" s="28"/>
      <c r="C765" s="28"/>
      <c r="D765" s="28"/>
      <c r="E765" s="30"/>
      <c r="F765" s="30"/>
      <c r="G765" s="30"/>
      <c r="H765" s="31"/>
      <c r="I765" s="31"/>
      <c r="J765" s="16"/>
      <c r="K765" s="17"/>
    </row>
    <row r="766" ht="12.75" customHeight="1">
      <c r="A766" s="27"/>
      <c r="B766" s="28"/>
      <c r="C766" s="28"/>
      <c r="D766" s="28"/>
      <c r="E766" s="30"/>
      <c r="F766" s="30"/>
      <c r="G766" s="30"/>
      <c r="H766" s="31"/>
      <c r="I766" s="31"/>
      <c r="J766" s="16"/>
      <c r="K766" s="17"/>
    </row>
    <row r="767" ht="12.75" customHeight="1">
      <c r="A767" s="27"/>
      <c r="B767" s="28"/>
      <c r="C767" s="28"/>
      <c r="D767" s="28"/>
      <c r="E767" s="30"/>
      <c r="F767" s="30"/>
      <c r="G767" s="30"/>
      <c r="H767" s="31"/>
      <c r="I767" s="31"/>
      <c r="J767" s="16"/>
      <c r="K767" s="17"/>
    </row>
    <row r="768" ht="12.75" customHeight="1">
      <c r="A768" s="27"/>
      <c r="B768" s="28"/>
      <c r="C768" s="28"/>
      <c r="D768" s="28"/>
      <c r="E768" s="30"/>
      <c r="F768" s="30"/>
      <c r="G768" s="30"/>
      <c r="H768" s="31"/>
      <c r="I768" s="31"/>
      <c r="J768" s="16"/>
      <c r="K768" s="17"/>
    </row>
    <row r="769" ht="12.75" customHeight="1">
      <c r="A769" s="27"/>
      <c r="B769" s="28"/>
      <c r="C769" s="28"/>
      <c r="D769" s="28"/>
      <c r="E769" s="30"/>
      <c r="F769" s="30"/>
      <c r="G769" s="30"/>
      <c r="H769" s="31"/>
      <c r="I769" s="31"/>
      <c r="J769" s="16"/>
      <c r="K769" s="17"/>
    </row>
    <row r="770" ht="12.75" customHeight="1">
      <c r="A770" s="27"/>
      <c r="B770" s="28"/>
      <c r="C770" s="28"/>
      <c r="D770" s="28"/>
      <c r="E770" s="30"/>
      <c r="F770" s="30"/>
      <c r="G770" s="30"/>
      <c r="H770" s="31"/>
      <c r="I770" s="31"/>
      <c r="J770" s="16"/>
      <c r="K770" s="17"/>
    </row>
    <row r="771" ht="12.75" customHeight="1">
      <c r="A771" s="27"/>
      <c r="B771" s="28"/>
      <c r="C771" s="28"/>
      <c r="D771" s="28"/>
      <c r="E771" s="30"/>
      <c r="F771" s="30"/>
      <c r="G771" s="30"/>
      <c r="H771" s="31"/>
      <c r="I771" s="31"/>
      <c r="J771" s="16"/>
      <c r="K771" s="17"/>
    </row>
    <row r="772" ht="12.75" customHeight="1">
      <c r="A772" s="27"/>
      <c r="B772" s="28"/>
      <c r="C772" s="28"/>
      <c r="D772" s="28"/>
      <c r="E772" s="30"/>
      <c r="F772" s="30"/>
      <c r="G772" s="30"/>
      <c r="H772" s="31"/>
      <c r="I772" s="31"/>
      <c r="J772" s="16"/>
      <c r="K772" s="17"/>
    </row>
    <row r="773" ht="12.75" customHeight="1">
      <c r="A773" s="27"/>
      <c r="B773" s="28"/>
      <c r="C773" s="28"/>
      <c r="D773" s="28"/>
      <c r="E773" s="30"/>
      <c r="F773" s="30"/>
      <c r="G773" s="30"/>
      <c r="H773" s="31"/>
      <c r="I773" s="31"/>
      <c r="J773" s="16"/>
      <c r="K773" s="17"/>
    </row>
    <row r="774" ht="12.75" customHeight="1">
      <c r="A774" s="27"/>
      <c r="B774" s="28"/>
      <c r="C774" s="28"/>
      <c r="D774" s="28"/>
      <c r="E774" s="30"/>
      <c r="F774" s="30"/>
      <c r="G774" s="30"/>
      <c r="H774" s="31"/>
      <c r="I774" s="31"/>
      <c r="J774" s="16"/>
      <c r="K774" s="17"/>
    </row>
    <row r="775" ht="12.75" customHeight="1">
      <c r="A775" s="27"/>
      <c r="B775" s="28"/>
      <c r="C775" s="28"/>
      <c r="D775" s="28"/>
      <c r="E775" s="30"/>
      <c r="F775" s="30"/>
      <c r="G775" s="30"/>
      <c r="H775" s="31"/>
      <c r="I775" s="31"/>
      <c r="J775" s="16"/>
      <c r="K775" s="17"/>
    </row>
    <row r="776" ht="12.75" customHeight="1">
      <c r="A776" s="27"/>
      <c r="B776" s="28"/>
      <c r="C776" s="28"/>
      <c r="D776" s="28"/>
      <c r="E776" s="30"/>
      <c r="F776" s="30"/>
      <c r="G776" s="30"/>
      <c r="H776" s="31"/>
      <c r="I776" s="31"/>
      <c r="J776" s="16"/>
      <c r="K776" s="17"/>
    </row>
    <row r="777" ht="12.75" customHeight="1">
      <c r="A777" s="27"/>
      <c r="B777" s="28"/>
      <c r="C777" s="28"/>
      <c r="D777" s="28"/>
      <c r="E777" s="30"/>
      <c r="F777" s="30"/>
      <c r="G777" s="30"/>
      <c r="H777" s="31"/>
      <c r="I777" s="31"/>
      <c r="J777" s="16"/>
      <c r="K777" s="17"/>
    </row>
    <row r="778" ht="12.75" customHeight="1">
      <c r="A778" s="27"/>
      <c r="B778" s="28"/>
      <c r="C778" s="28"/>
      <c r="D778" s="28"/>
      <c r="E778" s="30"/>
      <c r="F778" s="30"/>
      <c r="G778" s="30"/>
      <c r="H778" s="31"/>
      <c r="I778" s="31"/>
      <c r="J778" s="16"/>
      <c r="K778" s="17"/>
    </row>
    <row r="779" ht="12.75" customHeight="1">
      <c r="A779" s="27"/>
      <c r="B779" s="28"/>
      <c r="C779" s="28"/>
      <c r="D779" s="28"/>
      <c r="E779" s="30"/>
      <c r="F779" s="30"/>
      <c r="G779" s="30"/>
      <c r="H779" s="31"/>
      <c r="I779" s="31"/>
      <c r="J779" s="16"/>
      <c r="K779" s="17"/>
    </row>
    <row r="780" ht="12.75" customHeight="1">
      <c r="A780" s="27"/>
      <c r="B780" s="28"/>
      <c r="C780" s="28"/>
      <c r="D780" s="28"/>
      <c r="E780" s="30"/>
      <c r="F780" s="30"/>
      <c r="G780" s="30"/>
      <c r="H780" s="31"/>
      <c r="I780" s="31"/>
      <c r="J780" s="16"/>
      <c r="K780" s="17"/>
    </row>
    <row r="781" ht="12.75" customHeight="1">
      <c r="A781" s="27"/>
      <c r="B781" s="28"/>
      <c r="C781" s="28"/>
      <c r="D781" s="28"/>
      <c r="E781" s="30"/>
      <c r="F781" s="30"/>
      <c r="G781" s="30"/>
      <c r="H781" s="31"/>
      <c r="I781" s="31"/>
      <c r="J781" s="16"/>
      <c r="K781" s="17"/>
    </row>
    <row r="782" ht="12.75" customHeight="1">
      <c r="A782" s="27"/>
      <c r="B782" s="28"/>
      <c r="C782" s="28"/>
      <c r="D782" s="28"/>
      <c r="E782" s="30"/>
      <c r="F782" s="30"/>
      <c r="G782" s="30"/>
      <c r="H782" s="31"/>
      <c r="I782" s="31"/>
      <c r="J782" s="16"/>
      <c r="K782" s="17"/>
    </row>
    <row r="783" ht="12.75" customHeight="1">
      <c r="A783" s="27"/>
      <c r="B783" s="28"/>
      <c r="C783" s="28"/>
      <c r="D783" s="28"/>
      <c r="E783" s="30"/>
      <c r="F783" s="30"/>
      <c r="G783" s="30"/>
      <c r="H783" s="31"/>
      <c r="I783" s="31"/>
      <c r="J783" s="16"/>
      <c r="K783" s="17"/>
    </row>
    <row r="784" ht="12.75" customHeight="1">
      <c r="A784" s="27"/>
      <c r="B784" s="28"/>
      <c r="C784" s="28"/>
      <c r="D784" s="28"/>
      <c r="E784" s="30"/>
      <c r="F784" s="30"/>
      <c r="G784" s="30"/>
      <c r="H784" s="31"/>
      <c r="I784" s="31"/>
      <c r="J784" s="16"/>
      <c r="K784" s="17"/>
    </row>
    <row r="785" ht="12.75" customHeight="1">
      <c r="A785" s="27"/>
      <c r="B785" s="28"/>
      <c r="C785" s="28"/>
      <c r="D785" s="28"/>
      <c r="E785" s="30"/>
      <c r="F785" s="30"/>
      <c r="G785" s="30"/>
      <c r="H785" s="31"/>
      <c r="I785" s="31"/>
      <c r="J785" s="16"/>
      <c r="K785" s="17"/>
    </row>
    <row r="786" ht="12.75" customHeight="1">
      <c r="A786" s="27"/>
      <c r="B786" s="28"/>
      <c r="C786" s="28"/>
      <c r="D786" s="28"/>
      <c r="E786" s="30"/>
      <c r="F786" s="30"/>
      <c r="G786" s="30"/>
      <c r="H786" s="31"/>
      <c r="I786" s="31"/>
      <c r="J786" s="16"/>
      <c r="K786" s="17"/>
    </row>
    <row r="787" ht="12.75" customHeight="1">
      <c r="A787" s="27"/>
      <c r="B787" s="28"/>
      <c r="C787" s="28"/>
      <c r="D787" s="28"/>
      <c r="E787" s="30"/>
      <c r="F787" s="30"/>
      <c r="G787" s="30"/>
      <c r="H787" s="31"/>
      <c r="I787" s="31"/>
      <c r="J787" s="16"/>
      <c r="K787" s="17"/>
    </row>
    <row r="788" ht="12.75" customHeight="1">
      <c r="A788" s="27"/>
      <c r="B788" s="28"/>
      <c r="C788" s="28"/>
      <c r="D788" s="28"/>
      <c r="E788" s="30"/>
      <c r="F788" s="30"/>
      <c r="G788" s="30"/>
      <c r="H788" s="31"/>
      <c r="I788" s="31"/>
      <c r="J788" s="16"/>
      <c r="K788" s="17"/>
    </row>
    <row r="789" ht="12.75" customHeight="1">
      <c r="A789" s="27"/>
      <c r="B789" s="28"/>
      <c r="C789" s="28"/>
      <c r="D789" s="28"/>
      <c r="E789" s="30"/>
      <c r="F789" s="30"/>
      <c r="G789" s="30"/>
      <c r="H789" s="31"/>
      <c r="I789" s="31"/>
      <c r="J789" s="16"/>
      <c r="K789" s="17"/>
    </row>
    <row r="790" ht="12.75" customHeight="1">
      <c r="A790" s="27"/>
      <c r="B790" s="28"/>
      <c r="C790" s="28"/>
      <c r="D790" s="28"/>
      <c r="E790" s="30"/>
      <c r="F790" s="30"/>
      <c r="G790" s="30"/>
      <c r="H790" s="31"/>
      <c r="I790" s="31"/>
      <c r="J790" s="16"/>
      <c r="K790" s="17"/>
    </row>
    <row r="791" ht="12.75" customHeight="1">
      <c r="A791" s="27"/>
      <c r="B791" s="28"/>
      <c r="C791" s="28"/>
      <c r="D791" s="28"/>
      <c r="E791" s="30"/>
      <c r="F791" s="30"/>
      <c r="G791" s="30"/>
      <c r="H791" s="31"/>
      <c r="I791" s="31"/>
      <c r="J791" s="16"/>
      <c r="K791" s="17"/>
    </row>
    <row r="792" ht="12.75" customHeight="1">
      <c r="A792" s="27"/>
      <c r="B792" s="28"/>
      <c r="C792" s="28"/>
      <c r="D792" s="28"/>
      <c r="E792" s="30"/>
      <c r="F792" s="30"/>
      <c r="G792" s="30"/>
      <c r="H792" s="31"/>
      <c r="I792" s="31"/>
      <c r="J792" s="16"/>
      <c r="K792" s="17"/>
    </row>
    <row r="793" ht="12.75" customHeight="1">
      <c r="A793" s="27"/>
      <c r="B793" s="28"/>
      <c r="C793" s="28"/>
      <c r="D793" s="28"/>
      <c r="E793" s="30"/>
      <c r="F793" s="30"/>
      <c r="G793" s="30"/>
      <c r="H793" s="31"/>
      <c r="I793" s="31"/>
      <c r="J793" s="16"/>
      <c r="K793" s="17"/>
    </row>
    <row r="794" ht="12.75" customHeight="1">
      <c r="A794" s="27"/>
      <c r="B794" s="28"/>
      <c r="C794" s="28"/>
      <c r="D794" s="28"/>
      <c r="E794" s="30"/>
      <c r="F794" s="30"/>
      <c r="G794" s="30"/>
      <c r="H794" s="31"/>
      <c r="I794" s="31"/>
      <c r="J794" s="16"/>
      <c r="K794" s="17"/>
    </row>
    <row r="795" ht="12.75" customHeight="1">
      <c r="A795" s="27"/>
      <c r="B795" s="28"/>
      <c r="C795" s="28"/>
      <c r="D795" s="28"/>
      <c r="E795" s="30"/>
      <c r="F795" s="30"/>
      <c r="G795" s="30"/>
      <c r="H795" s="31"/>
      <c r="I795" s="31"/>
      <c r="J795" s="16"/>
      <c r="K795" s="17"/>
    </row>
    <row r="796" ht="12.75" customHeight="1">
      <c r="A796" s="27"/>
      <c r="B796" s="28"/>
      <c r="C796" s="28"/>
      <c r="D796" s="28"/>
      <c r="E796" s="30"/>
      <c r="F796" s="30"/>
      <c r="G796" s="30"/>
      <c r="H796" s="31"/>
      <c r="I796" s="31"/>
      <c r="J796" s="16"/>
      <c r="K796" s="17"/>
    </row>
    <row r="797" ht="12.75" customHeight="1">
      <c r="A797" s="27"/>
      <c r="B797" s="28"/>
      <c r="C797" s="28"/>
      <c r="D797" s="28"/>
      <c r="E797" s="30"/>
      <c r="F797" s="30"/>
      <c r="G797" s="30"/>
      <c r="H797" s="31"/>
      <c r="I797" s="31"/>
      <c r="J797" s="16"/>
      <c r="K797" s="17"/>
    </row>
    <row r="798" ht="12.75" customHeight="1">
      <c r="A798" s="27"/>
      <c r="B798" s="28"/>
      <c r="C798" s="28"/>
      <c r="D798" s="28"/>
      <c r="E798" s="30"/>
      <c r="F798" s="30"/>
      <c r="G798" s="30"/>
      <c r="H798" s="31"/>
      <c r="I798" s="31"/>
      <c r="J798" s="16"/>
      <c r="K798" s="17"/>
    </row>
    <row r="799" ht="12.75" customHeight="1">
      <c r="A799" s="27"/>
      <c r="B799" s="28"/>
      <c r="C799" s="28"/>
      <c r="D799" s="28"/>
      <c r="E799" s="30"/>
      <c r="F799" s="30"/>
      <c r="G799" s="30"/>
      <c r="H799" s="31"/>
      <c r="I799" s="31"/>
      <c r="J799" s="16"/>
      <c r="K799" s="17"/>
    </row>
    <row r="800" ht="12.75" customHeight="1">
      <c r="A800" s="27"/>
      <c r="B800" s="28"/>
      <c r="C800" s="28"/>
      <c r="D800" s="28"/>
      <c r="E800" s="30"/>
      <c r="F800" s="30"/>
      <c r="G800" s="30"/>
      <c r="H800" s="31"/>
      <c r="I800" s="31"/>
      <c r="J800" s="16"/>
      <c r="K800" s="17"/>
    </row>
    <row r="801" ht="12.75" customHeight="1">
      <c r="A801" s="27"/>
      <c r="B801" s="28"/>
      <c r="C801" s="28"/>
      <c r="D801" s="28"/>
      <c r="E801" s="30"/>
      <c r="F801" s="30"/>
      <c r="G801" s="30"/>
      <c r="H801" s="31"/>
      <c r="I801" s="31"/>
      <c r="J801" s="16"/>
      <c r="K801" s="17"/>
    </row>
    <row r="802" ht="12.75" customHeight="1">
      <c r="A802" s="27"/>
      <c r="B802" s="28"/>
      <c r="C802" s="28"/>
      <c r="D802" s="28"/>
      <c r="E802" s="30"/>
      <c r="F802" s="30"/>
      <c r="G802" s="30"/>
      <c r="H802" s="31"/>
      <c r="I802" s="31"/>
      <c r="J802" s="16"/>
      <c r="K802" s="17"/>
    </row>
    <row r="803" ht="12.75" customHeight="1">
      <c r="A803" s="27"/>
      <c r="B803" s="28"/>
      <c r="C803" s="28"/>
      <c r="D803" s="28"/>
      <c r="E803" s="30"/>
      <c r="F803" s="30"/>
      <c r="G803" s="30"/>
      <c r="H803" s="31"/>
      <c r="I803" s="31"/>
      <c r="J803" s="16"/>
      <c r="K803" s="17"/>
    </row>
    <row r="804" ht="12.75" customHeight="1">
      <c r="A804" s="27"/>
      <c r="B804" s="28"/>
      <c r="C804" s="28"/>
      <c r="D804" s="28"/>
      <c r="E804" s="30"/>
      <c r="F804" s="30"/>
      <c r="G804" s="30"/>
      <c r="H804" s="31"/>
      <c r="I804" s="31"/>
      <c r="J804" s="16"/>
      <c r="K804" s="17"/>
    </row>
    <row r="805" ht="12.75" customHeight="1">
      <c r="A805" s="27"/>
      <c r="B805" s="28"/>
      <c r="C805" s="28"/>
      <c r="D805" s="28"/>
      <c r="E805" s="30"/>
      <c r="F805" s="30"/>
      <c r="G805" s="30"/>
      <c r="H805" s="31"/>
      <c r="I805" s="31"/>
      <c r="J805" s="16"/>
      <c r="K805" s="17"/>
    </row>
    <row r="806" ht="12.75" customHeight="1">
      <c r="A806" s="27"/>
      <c r="B806" s="28"/>
      <c r="C806" s="28"/>
      <c r="D806" s="28"/>
      <c r="E806" s="30"/>
      <c r="F806" s="30"/>
      <c r="G806" s="30"/>
      <c r="H806" s="31"/>
      <c r="I806" s="31"/>
      <c r="J806" s="16"/>
      <c r="K806" s="17"/>
    </row>
    <row r="807" ht="12.75" customHeight="1">
      <c r="A807" s="27"/>
      <c r="B807" s="28"/>
      <c r="C807" s="28"/>
      <c r="D807" s="28"/>
      <c r="E807" s="30"/>
      <c r="F807" s="30"/>
      <c r="G807" s="30"/>
      <c r="H807" s="31"/>
      <c r="I807" s="31"/>
      <c r="J807" s="16"/>
      <c r="K807" s="17"/>
    </row>
    <row r="808" ht="12.75" customHeight="1">
      <c r="A808" s="27"/>
      <c r="B808" s="28"/>
      <c r="C808" s="28"/>
      <c r="D808" s="28"/>
      <c r="E808" s="30"/>
      <c r="F808" s="30"/>
      <c r="G808" s="30"/>
      <c r="H808" s="31"/>
      <c r="I808" s="31"/>
      <c r="J808" s="16"/>
      <c r="K808" s="17"/>
    </row>
    <row r="809" ht="12.75" customHeight="1">
      <c r="A809" s="27"/>
      <c r="B809" s="28"/>
      <c r="C809" s="28"/>
      <c r="D809" s="28"/>
      <c r="E809" s="30"/>
      <c r="F809" s="30"/>
      <c r="G809" s="30"/>
      <c r="H809" s="31"/>
      <c r="I809" s="31"/>
      <c r="J809" s="16"/>
      <c r="K809" s="17"/>
    </row>
    <row r="810" ht="12.75" customHeight="1">
      <c r="A810" s="27"/>
      <c r="B810" s="28"/>
      <c r="C810" s="28"/>
      <c r="D810" s="28"/>
      <c r="E810" s="30"/>
      <c r="F810" s="30"/>
      <c r="G810" s="30"/>
      <c r="H810" s="31"/>
      <c r="I810" s="31"/>
      <c r="J810" s="16"/>
      <c r="K810" s="17"/>
    </row>
    <row r="811" ht="12.75" customHeight="1">
      <c r="A811" s="27"/>
      <c r="B811" s="28"/>
      <c r="C811" s="28"/>
      <c r="D811" s="28"/>
      <c r="E811" s="30"/>
      <c r="F811" s="30"/>
      <c r="G811" s="30"/>
      <c r="H811" s="31"/>
      <c r="I811" s="31"/>
      <c r="J811" s="16"/>
      <c r="K811" s="17"/>
    </row>
    <row r="812" ht="12.75" customHeight="1">
      <c r="A812" s="27"/>
      <c r="B812" s="28"/>
      <c r="C812" s="28"/>
      <c r="D812" s="28"/>
      <c r="E812" s="30"/>
      <c r="F812" s="30"/>
      <c r="G812" s="30"/>
      <c r="H812" s="31"/>
      <c r="I812" s="31"/>
      <c r="J812" s="16"/>
      <c r="K812" s="17"/>
    </row>
    <row r="813" ht="12.75" customHeight="1">
      <c r="A813" s="27"/>
      <c r="B813" s="28"/>
      <c r="C813" s="28"/>
      <c r="D813" s="28"/>
      <c r="E813" s="30"/>
      <c r="F813" s="30"/>
      <c r="G813" s="30"/>
      <c r="H813" s="31"/>
      <c r="I813" s="31"/>
      <c r="J813" s="16"/>
      <c r="K813" s="17"/>
    </row>
    <row r="814" ht="12.75" customHeight="1">
      <c r="A814" s="27"/>
      <c r="B814" s="28"/>
      <c r="C814" s="28"/>
      <c r="D814" s="28"/>
      <c r="E814" s="30"/>
      <c r="F814" s="30"/>
      <c r="G814" s="30"/>
      <c r="H814" s="31"/>
      <c r="I814" s="31"/>
      <c r="J814" s="16"/>
      <c r="K814" s="17"/>
    </row>
    <row r="815" ht="12.75" customHeight="1">
      <c r="A815" s="27"/>
      <c r="B815" s="28"/>
      <c r="C815" s="28"/>
      <c r="D815" s="28"/>
      <c r="E815" s="30"/>
      <c r="F815" s="30"/>
      <c r="G815" s="30"/>
      <c r="H815" s="31"/>
      <c r="I815" s="31"/>
      <c r="J815" s="16"/>
      <c r="K815" s="17"/>
    </row>
    <row r="816" ht="12.75" customHeight="1">
      <c r="A816" s="27"/>
      <c r="B816" s="28"/>
      <c r="C816" s="28"/>
      <c r="D816" s="28"/>
      <c r="E816" s="30"/>
      <c r="F816" s="30"/>
      <c r="G816" s="30"/>
      <c r="H816" s="31"/>
      <c r="I816" s="31"/>
      <c r="J816" s="16"/>
      <c r="K816" s="17"/>
    </row>
    <row r="817" ht="12.75" customHeight="1">
      <c r="A817" s="27"/>
      <c r="B817" s="28"/>
      <c r="C817" s="28"/>
      <c r="D817" s="28"/>
      <c r="E817" s="30"/>
      <c r="F817" s="30"/>
      <c r="G817" s="30"/>
      <c r="H817" s="31"/>
      <c r="I817" s="31"/>
      <c r="J817" s="16"/>
      <c r="K817" s="17"/>
    </row>
    <row r="818" ht="12.75" customHeight="1">
      <c r="A818" s="27"/>
      <c r="B818" s="28"/>
      <c r="C818" s="28"/>
      <c r="D818" s="28"/>
      <c r="E818" s="30"/>
      <c r="F818" s="30"/>
      <c r="G818" s="30"/>
      <c r="H818" s="31"/>
      <c r="I818" s="31"/>
      <c r="J818" s="16"/>
      <c r="K818" s="17"/>
    </row>
    <row r="819" ht="12.75" customHeight="1">
      <c r="A819" s="27"/>
      <c r="B819" s="28"/>
      <c r="C819" s="28"/>
      <c r="D819" s="28"/>
      <c r="E819" s="30"/>
      <c r="F819" s="30"/>
      <c r="G819" s="30"/>
      <c r="H819" s="31"/>
      <c r="I819" s="31"/>
      <c r="J819" s="16"/>
      <c r="K819" s="17"/>
    </row>
    <row r="820" ht="12.75" customHeight="1">
      <c r="A820" s="27"/>
      <c r="B820" s="28"/>
      <c r="C820" s="28"/>
      <c r="D820" s="28"/>
      <c r="E820" s="30"/>
      <c r="F820" s="30"/>
      <c r="G820" s="30"/>
      <c r="H820" s="31"/>
      <c r="I820" s="31"/>
      <c r="J820" s="16"/>
      <c r="K820" s="17"/>
    </row>
    <row r="821" ht="12.75" customHeight="1">
      <c r="A821" s="27"/>
      <c r="B821" s="28"/>
      <c r="C821" s="28"/>
      <c r="D821" s="28"/>
      <c r="E821" s="30"/>
      <c r="F821" s="30"/>
      <c r="G821" s="30"/>
      <c r="H821" s="31"/>
      <c r="I821" s="31"/>
      <c r="J821" s="16"/>
      <c r="K821" s="17"/>
    </row>
    <row r="822" ht="12.75" customHeight="1">
      <c r="A822" s="27"/>
      <c r="B822" s="28"/>
      <c r="C822" s="28"/>
      <c r="D822" s="28"/>
      <c r="E822" s="30"/>
      <c r="F822" s="30"/>
      <c r="G822" s="30"/>
      <c r="H822" s="31"/>
      <c r="I822" s="31"/>
      <c r="J822" s="16"/>
      <c r="K822" s="17"/>
    </row>
    <row r="823" ht="12.75" customHeight="1">
      <c r="A823" s="27"/>
      <c r="B823" s="28"/>
      <c r="C823" s="28"/>
      <c r="D823" s="28"/>
      <c r="E823" s="30"/>
      <c r="F823" s="30"/>
      <c r="G823" s="30"/>
      <c r="H823" s="31"/>
      <c r="I823" s="31"/>
      <c r="J823" s="16"/>
      <c r="K823" s="17"/>
    </row>
    <row r="824" ht="12.75" customHeight="1">
      <c r="A824" s="27"/>
      <c r="B824" s="28"/>
      <c r="C824" s="28"/>
      <c r="D824" s="28"/>
      <c r="E824" s="30"/>
      <c r="F824" s="30"/>
      <c r="G824" s="30"/>
      <c r="H824" s="31"/>
      <c r="I824" s="31"/>
      <c r="J824" s="16"/>
      <c r="K824" s="17"/>
    </row>
    <row r="825" ht="12.75" customHeight="1">
      <c r="A825" s="27"/>
      <c r="B825" s="28"/>
      <c r="C825" s="28"/>
      <c r="D825" s="28"/>
      <c r="E825" s="30"/>
      <c r="F825" s="30"/>
      <c r="G825" s="30"/>
      <c r="H825" s="31"/>
      <c r="I825" s="31"/>
      <c r="J825" s="16"/>
      <c r="K825" s="17"/>
    </row>
    <row r="826" ht="12.75" customHeight="1">
      <c r="A826" s="27"/>
      <c r="B826" s="28"/>
      <c r="C826" s="28"/>
      <c r="D826" s="28"/>
      <c r="E826" s="30"/>
      <c r="F826" s="30"/>
      <c r="G826" s="30"/>
      <c r="H826" s="31"/>
      <c r="I826" s="31"/>
      <c r="J826" s="16"/>
      <c r="K826" s="17"/>
    </row>
    <row r="827" ht="12.75" customHeight="1">
      <c r="A827" s="27"/>
      <c r="B827" s="28"/>
      <c r="C827" s="28"/>
      <c r="D827" s="28"/>
      <c r="E827" s="30"/>
      <c r="F827" s="30"/>
      <c r="G827" s="30"/>
      <c r="H827" s="31"/>
      <c r="I827" s="31"/>
      <c r="J827" s="16"/>
      <c r="K827" s="17"/>
    </row>
    <row r="828" ht="12.75" customHeight="1">
      <c r="A828" s="27"/>
      <c r="B828" s="28"/>
      <c r="C828" s="28"/>
      <c r="D828" s="28"/>
      <c r="E828" s="30"/>
      <c r="F828" s="30"/>
      <c r="G828" s="30"/>
      <c r="H828" s="31"/>
      <c r="I828" s="31"/>
      <c r="J828" s="16"/>
      <c r="K828" s="17"/>
    </row>
    <row r="829" ht="12.75" customHeight="1">
      <c r="A829" s="27"/>
      <c r="B829" s="28"/>
      <c r="C829" s="28"/>
      <c r="D829" s="28"/>
      <c r="E829" s="30"/>
      <c r="F829" s="30"/>
      <c r="G829" s="30"/>
      <c r="H829" s="31"/>
      <c r="I829" s="31"/>
      <c r="J829" s="16"/>
      <c r="K829" s="17"/>
    </row>
    <row r="830" ht="12.75" customHeight="1">
      <c r="A830" s="27"/>
      <c r="B830" s="28"/>
      <c r="C830" s="28"/>
      <c r="D830" s="28"/>
      <c r="E830" s="30"/>
      <c r="F830" s="30"/>
      <c r="G830" s="30"/>
      <c r="H830" s="31"/>
      <c r="I830" s="31"/>
      <c r="J830" s="16"/>
      <c r="K830" s="17"/>
    </row>
    <row r="831" ht="12.75" customHeight="1">
      <c r="A831" s="27"/>
      <c r="B831" s="28"/>
      <c r="C831" s="28"/>
      <c r="D831" s="28"/>
      <c r="E831" s="30"/>
      <c r="F831" s="30"/>
      <c r="G831" s="30"/>
      <c r="H831" s="31"/>
      <c r="I831" s="31"/>
      <c r="J831" s="16"/>
      <c r="K831" s="17"/>
    </row>
    <row r="832" ht="12.75" customHeight="1">
      <c r="A832" s="27"/>
      <c r="B832" s="28"/>
      <c r="C832" s="28"/>
      <c r="D832" s="28"/>
      <c r="E832" s="30"/>
      <c r="F832" s="30"/>
      <c r="G832" s="30"/>
      <c r="H832" s="31"/>
      <c r="I832" s="31"/>
      <c r="J832" s="16"/>
      <c r="K832" s="17"/>
    </row>
    <row r="833" ht="12.75" customHeight="1">
      <c r="A833" s="27"/>
      <c r="B833" s="28"/>
      <c r="C833" s="28"/>
      <c r="D833" s="28"/>
      <c r="E833" s="30"/>
      <c r="F833" s="30"/>
      <c r="G833" s="30"/>
      <c r="H833" s="31"/>
      <c r="I833" s="31"/>
      <c r="J833" s="16"/>
      <c r="K833" s="17"/>
    </row>
    <row r="834" ht="12.75" customHeight="1">
      <c r="A834" s="27"/>
      <c r="B834" s="28"/>
      <c r="C834" s="28"/>
      <c r="D834" s="28"/>
      <c r="E834" s="30"/>
      <c r="F834" s="30"/>
      <c r="G834" s="30"/>
      <c r="H834" s="31"/>
      <c r="I834" s="31"/>
      <c r="J834" s="16"/>
      <c r="K834" s="17"/>
    </row>
    <row r="835" ht="12.75" customHeight="1">
      <c r="A835" s="27"/>
      <c r="B835" s="28"/>
      <c r="C835" s="28"/>
      <c r="D835" s="28"/>
      <c r="E835" s="30"/>
      <c r="F835" s="30"/>
      <c r="G835" s="30"/>
      <c r="H835" s="31"/>
      <c r="I835" s="31"/>
      <c r="J835" s="16"/>
      <c r="K835" s="17"/>
    </row>
    <row r="836" ht="12.75" customHeight="1">
      <c r="A836" s="27"/>
      <c r="B836" s="28"/>
      <c r="C836" s="28"/>
      <c r="D836" s="28"/>
      <c r="E836" s="30"/>
      <c r="F836" s="30"/>
      <c r="G836" s="30"/>
      <c r="H836" s="31"/>
      <c r="I836" s="31"/>
      <c r="J836" s="16"/>
      <c r="K836" s="17"/>
    </row>
    <row r="837" ht="12.75" customHeight="1">
      <c r="A837" s="27"/>
      <c r="B837" s="28"/>
      <c r="C837" s="28"/>
      <c r="D837" s="28"/>
      <c r="E837" s="30"/>
      <c r="F837" s="30"/>
      <c r="G837" s="30"/>
      <c r="H837" s="31"/>
      <c r="I837" s="31"/>
      <c r="J837" s="16"/>
      <c r="K837" s="17"/>
    </row>
    <row r="838" ht="12.75" customHeight="1">
      <c r="A838" s="27"/>
      <c r="B838" s="28"/>
      <c r="C838" s="28"/>
      <c r="D838" s="28"/>
      <c r="E838" s="30"/>
      <c r="F838" s="30"/>
      <c r="G838" s="30"/>
      <c r="H838" s="31"/>
      <c r="I838" s="31"/>
      <c r="J838" s="16"/>
      <c r="K838" s="17"/>
    </row>
    <row r="839" ht="12.75" customHeight="1">
      <c r="A839" s="27"/>
      <c r="B839" s="28"/>
      <c r="C839" s="28"/>
      <c r="D839" s="28"/>
      <c r="E839" s="30"/>
      <c r="F839" s="30"/>
      <c r="G839" s="30"/>
      <c r="H839" s="31"/>
      <c r="I839" s="31"/>
      <c r="J839" s="16"/>
      <c r="K839" s="17"/>
    </row>
    <row r="840" ht="12.75" customHeight="1">
      <c r="A840" s="27"/>
      <c r="B840" s="28"/>
      <c r="C840" s="28"/>
      <c r="D840" s="28"/>
      <c r="E840" s="30"/>
      <c r="F840" s="30"/>
      <c r="G840" s="30"/>
      <c r="H840" s="31"/>
      <c r="I840" s="31"/>
      <c r="J840" s="16"/>
      <c r="K840" s="17"/>
    </row>
    <row r="841" ht="12.75" customHeight="1">
      <c r="A841" s="27"/>
      <c r="B841" s="28"/>
      <c r="C841" s="28"/>
      <c r="D841" s="28"/>
      <c r="E841" s="30"/>
      <c r="F841" s="30"/>
      <c r="G841" s="30"/>
      <c r="H841" s="31"/>
      <c r="I841" s="31"/>
      <c r="J841" s="16"/>
      <c r="K841" s="17"/>
    </row>
    <row r="842" ht="12.75" customHeight="1">
      <c r="A842" s="27"/>
      <c r="B842" s="28"/>
      <c r="C842" s="28"/>
      <c r="D842" s="28"/>
      <c r="E842" s="30"/>
      <c r="F842" s="30"/>
      <c r="G842" s="30"/>
      <c r="H842" s="31"/>
      <c r="I842" s="31"/>
      <c r="J842" s="16"/>
      <c r="K842" s="17"/>
    </row>
    <row r="843" ht="12.75" customHeight="1">
      <c r="A843" s="27"/>
      <c r="B843" s="28"/>
      <c r="C843" s="28"/>
      <c r="D843" s="28"/>
      <c r="E843" s="30"/>
      <c r="F843" s="30"/>
      <c r="G843" s="30"/>
      <c r="H843" s="31"/>
      <c r="I843" s="31"/>
      <c r="J843" s="16"/>
      <c r="K843" s="17"/>
    </row>
    <row r="844" ht="12.75" customHeight="1">
      <c r="A844" s="27"/>
      <c r="B844" s="28"/>
      <c r="C844" s="28"/>
      <c r="D844" s="28"/>
      <c r="E844" s="30"/>
      <c r="F844" s="30"/>
      <c r="G844" s="30"/>
      <c r="H844" s="31"/>
      <c r="I844" s="31"/>
      <c r="J844" s="16"/>
      <c r="K844" s="17"/>
    </row>
    <row r="845" ht="12.75" customHeight="1">
      <c r="A845" s="27"/>
      <c r="B845" s="28"/>
      <c r="C845" s="28"/>
      <c r="D845" s="28"/>
      <c r="E845" s="30"/>
      <c r="F845" s="30"/>
      <c r="G845" s="30"/>
      <c r="H845" s="31"/>
      <c r="I845" s="31"/>
      <c r="J845" s="16"/>
      <c r="K845" s="17"/>
    </row>
    <row r="846" ht="12.75" customHeight="1">
      <c r="A846" s="27"/>
      <c r="B846" s="28"/>
      <c r="C846" s="28"/>
      <c r="D846" s="28"/>
      <c r="E846" s="30"/>
      <c r="F846" s="30"/>
      <c r="G846" s="30"/>
      <c r="H846" s="31"/>
      <c r="I846" s="31"/>
      <c r="J846" s="16"/>
      <c r="K846" s="17"/>
    </row>
    <row r="847" ht="12.75" customHeight="1">
      <c r="A847" s="27"/>
      <c r="B847" s="28"/>
      <c r="C847" s="28"/>
      <c r="D847" s="28"/>
      <c r="E847" s="30"/>
      <c r="F847" s="30"/>
      <c r="G847" s="30"/>
      <c r="H847" s="31"/>
      <c r="I847" s="31"/>
      <c r="J847" s="16"/>
      <c r="K847" s="17"/>
    </row>
    <row r="848" ht="12.75" customHeight="1">
      <c r="A848" s="27"/>
      <c r="B848" s="28"/>
      <c r="C848" s="28"/>
      <c r="D848" s="28"/>
      <c r="E848" s="30"/>
      <c r="F848" s="30"/>
      <c r="G848" s="30"/>
      <c r="H848" s="31"/>
      <c r="I848" s="31"/>
      <c r="J848" s="16"/>
      <c r="K848" s="17"/>
    </row>
    <row r="849" ht="12.75" customHeight="1">
      <c r="A849" s="27"/>
      <c r="B849" s="28"/>
      <c r="C849" s="28"/>
      <c r="D849" s="28"/>
      <c r="E849" s="30"/>
      <c r="F849" s="30"/>
      <c r="G849" s="30"/>
      <c r="H849" s="31"/>
      <c r="I849" s="31"/>
      <c r="J849" s="16"/>
      <c r="K849" s="17"/>
    </row>
    <row r="850" ht="12.75" customHeight="1">
      <c r="A850" s="27"/>
      <c r="B850" s="28"/>
      <c r="C850" s="28"/>
      <c r="D850" s="28"/>
      <c r="E850" s="30"/>
      <c r="F850" s="30"/>
      <c r="G850" s="30"/>
      <c r="H850" s="31"/>
      <c r="I850" s="31"/>
      <c r="J850" s="16"/>
      <c r="K850" s="17"/>
    </row>
    <row r="851" ht="12.75" customHeight="1">
      <c r="A851" s="27"/>
      <c r="B851" s="28"/>
      <c r="C851" s="28"/>
      <c r="D851" s="28"/>
      <c r="E851" s="30"/>
      <c r="F851" s="30"/>
      <c r="G851" s="30"/>
      <c r="H851" s="31"/>
      <c r="I851" s="31"/>
      <c r="J851" s="16"/>
      <c r="K851" s="17"/>
    </row>
    <row r="852" ht="12.75" customHeight="1">
      <c r="A852" s="27"/>
      <c r="B852" s="28"/>
      <c r="C852" s="28"/>
      <c r="D852" s="28"/>
      <c r="E852" s="30"/>
      <c r="F852" s="30"/>
      <c r="G852" s="30"/>
      <c r="H852" s="31"/>
      <c r="I852" s="31"/>
      <c r="J852" s="16"/>
      <c r="K852" s="17"/>
    </row>
    <row r="853" ht="12.75" customHeight="1">
      <c r="A853" s="27"/>
      <c r="B853" s="28"/>
      <c r="C853" s="28"/>
      <c r="D853" s="28"/>
      <c r="E853" s="30"/>
      <c r="F853" s="30"/>
      <c r="G853" s="30"/>
      <c r="H853" s="31"/>
      <c r="I853" s="31"/>
      <c r="J853" s="16"/>
      <c r="K853" s="17"/>
    </row>
    <row r="854" ht="12.75" customHeight="1">
      <c r="A854" s="27"/>
      <c r="B854" s="28"/>
      <c r="C854" s="28"/>
      <c r="D854" s="28"/>
      <c r="E854" s="30"/>
      <c r="F854" s="30"/>
      <c r="G854" s="30"/>
      <c r="H854" s="31"/>
      <c r="I854" s="31"/>
      <c r="J854" s="16"/>
      <c r="K854" s="17"/>
    </row>
    <row r="855" ht="12.75" customHeight="1">
      <c r="A855" s="27"/>
      <c r="B855" s="28"/>
      <c r="C855" s="28"/>
      <c r="D855" s="28"/>
      <c r="E855" s="30"/>
      <c r="F855" s="30"/>
      <c r="G855" s="30"/>
      <c r="H855" s="31"/>
      <c r="I855" s="31"/>
      <c r="J855" s="16"/>
      <c r="K855" s="17"/>
    </row>
    <row r="856" ht="12.75" customHeight="1">
      <c r="A856" s="27"/>
      <c r="B856" s="28"/>
      <c r="C856" s="28"/>
      <c r="D856" s="28"/>
      <c r="E856" s="30"/>
      <c r="F856" s="30"/>
      <c r="G856" s="30"/>
      <c r="H856" s="31"/>
      <c r="I856" s="31"/>
      <c r="J856" s="16"/>
      <c r="K856" s="17"/>
    </row>
    <row r="857" ht="12.75" customHeight="1">
      <c r="A857" s="27"/>
      <c r="B857" s="28"/>
      <c r="C857" s="28"/>
      <c r="D857" s="28"/>
      <c r="E857" s="30"/>
      <c r="F857" s="30"/>
      <c r="G857" s="30"/>
      <c r="H857" s="31"/>
      <c r="I857" s="31"/>
      <c r="J857" s="16"/>
      <c r="K857" s="17"/>
    </row>
    <row r="858" ht="12.75" customHeight="1">
      <c r="A858" s="27"/>
      <c r="B858" s="28"/>
      <c r="C858" s="28"/>
      <c r="D858" s="28"/>
      <c r="E858" s="30"/>
      <c r="F858" s="30"/>
      <c r="G858" s="30"/>
      <c r="H858" s="31"/>
      <c r="I858" s="31"/>
      <c r="J858" s="16"/>
      <c r="K858" s="17"/>
    </row>
    <row r="859" ht="12.75" customHeight="1">
      <c r="A859" s="27"/>
      <c r="B859" s="28"/>
      <c r="C859" s="28"/>
      <c r="D859" s="28"/>
      <c r="E859" s="30"/>
      <c r="F859" s="30"/>
      <c r="G859" s="30"/>
      <c r="H859" s="31"/>
      <c r="I859" s="31"/>
      <c r="J859" s="16"/>
      <c r="K859" s="17"/>
    </row>
    <row r="860" ht="12.75" customHeight="1">
      <c r="A860" s="27"/>
      <c r="B860" s="28"/>
      <c r="C860" s="28"/>
      <c r="D860" s="28"/>
      <c r="E860" s="30"/>
      <c r="F860" s="30"/>
      <c r="G860" s="30"/>
      <c r="H860" s="31"/>
      <c r="I860" s="31"/>
      <c r="J860" s="16"/>
      <c r="K860" s="17"/>
    </row>
    <row r="861" ht="12.75" customHeight="1">
      <c r="A861" s="27"/>
      <c r="B861" s="28"/>
      <c r="C861" s="28"/>
      <c r="D861" s="28"/>
      <c r="E861" s="30"/>
      <c r="F861" s="30"/>
      <c r="G861" s="30"/>
      <c r="H861" s="31"/>
      <c r="I861" s="31"/>
      <c r="J861" s="16"/>
      <c r="K861" s="17"/>
    </row>
    <row r="862" ht="12.75" customHeight="1">
      <c r="A862" s="27"/>
      <c r="B862" s="28"/>
      <c r="C862" s="28"/>
      <c r="D862" s="28"/>
      <c r="E862" s="30"/>
      <c r="F862" s="30"/>
      <c r="G862" s="30"/>
      <c r="H862" s="31"/>
      <c r="I862" s="31"/>
      <c r="J862" s="16"/>
      <c r="K862" s="17"/>
    </row>
    <row r="863" ht="12.75" customHeight="1">
      <c r="A863" s="27"/>
      <c r="B863" s="28"/>
      <c r="C863" s="28"/>
      <c r="D863" s="28"/>
      <c r="E863" s="30"/>
      <c r="F863" s="30"/>
      <c r="G863" s="30"/>
      <c r="H863" s="31"/>
      <c r="I863" s="31"/>
      <c r="J863" s="16"/>
      <c r="K863" s="17"/>
    </row>
    <row r="864" ht="12.75" customHeight="1">
      <c r="A864" s="27"/>
      <c r="B864" s="28"/>
      <c r="C864" s="28"/>
      <c r="D864" s="28"/>
      <c r="E864" s="30"/>
      <c r="F864" s="30"/>
      <c r="G864" s="30"/>
      <c r="H864" s="31"/>
      <c r="I864" s="31"/>
      <c r="J864" s="16"/>
      <c r="K864" s="17"/>
    </row>
    <row r="865" ht="12.75" customHeight="1">
      <c r="A865" s="27"/>
      <c r="B865" s="28"/>
      <c r="C865" s="28"/>
      <c r="D865" s="28"/>
      <c r="E865" s="30"/>
      <c r="F865" s="30"/>
      <c r="G865" s="30"/>
      <c r="H865" s="31"/>
      <c r="I865" s="31"/>
      <c r="J865" s="16"/>
      <c r="K865" s="17"/>
    </row>
    <row r="866" ht="12.75" customHeight="1">
      <c r="A866" s="27"/>
      <c r="B866" s="28"/>
      <c r="C866" s="28"/>
      <c r="D866" s="28"/>
      <c r="E866" s="30"/>
      <c r="F866" s="30"/>
      <c r="G866" s="30"/>
      <c r="H866" s="31"/>
      <c r="I866" s="31"/>
      <c r="J866" s="16"/>
      <c r="K866" s="17"/>
    </row>
    <row r="867" ht="12.75" customHeight="1">
      <c r="A867" s="27"/>
      <c r="B867" s="28"/>
      <c r="C867" s="28"/>
      <c r="D867" s="28"/>
      <c r="E867" s="30"/>
      <c r="F867" s="30"/>
      <c r="G867" s="30"/>
      <c r="H867" s="31"/>
      <c r="I867" s="31"/>
      <c r="J867" s="16"/>
      <c r="K867" s="17"/>
    </row>
    <row r="868" ht="12.75" customHeight="1">
      <c r="A868" s="27"/>
      <c r="B868" s="28"/>
      <c r="C868" s="28"/>
      <c r="D868" s="28"/>
      <c r="E868" s="30"/>
      <c r="F868" s="30"/>
      <c r="G868" s="30"/>
      <c r="H868" s="31"/>
      <c r="I868" s="31"/>
      <c r="J868" s="16"/>
      <c r="K868" s="17"/>
    </row>
    <row r="869" ht="12.75" customHeight="1">
      <c r="A869" s="27"/>
      <c r="B869" s="28"/>
      <c r="C869" s="28"/>
      <c r="D869" s="28"/>
      <c r="E869" s="30"/>
      <c r="F869" s="30"/>
      <c r="G869" s="30"/>
      <c r="H869" s="31"/>
      <c r="I869" s="31"/>
      <c r="J869" s="16"/>
      <c r="K869" s="17"/>
    </row>
    <row r="870" ht="12.75" customHeight="1">
      <c r="A870" s="27"/>
      <c r="B870" s="28"/>
      <c r="C870" s="28"/>
      <c r="D870" s="28"/>
      <c r="E870" s="30"/>
      <c r="F870" s="30"/>
      <c r="G870" s="30"/>
      <c r="H870" s="31"/>
      <c r="I870" s="31"/>
      <c r="J870" s="16"/>
      <c r="K870" s="17"/>
    </row>
    <row r="871" ht="12.75" customHeight="1">
      <c r="A871" s="27"/>
      <c r="B871" s="28"/>
      <c r="C871" s="28"/>
      <c r="D871" s="28"/>
      <c r="E871" s="30"/>
      <c r="F871" s="30"/>
      <c r="G871" s="30"/>
      <c r="H871" s="31"/>
      <c r="I871" s="31"/>
      <c r="J871" s="16"/>
      <c r="K871" s="17"/>
    </row>
    <row r="872" ht="12.75" customHeight="1">
      <c r="A872" s="27"/>
      <c r="B872" s="28"/>
      <c r="C872" s="28"/>
      <c r="D872" s="28"/>
      <c r="E872" s="30"/>
      <c r="F872" s="30"/>
      <c r="G872" s="30"/>
      <c r="H872" s="31"/>
      <c r="I872" s="31"/>
      <c r="J872" s="16"/>
      <c r="K872" s="17"/>
    </row>
    <row r="873" ht="12.75" customHeight="1">
      <c r="A873" s="27"/>
      <c r="B873" s="28"/>
      <c r="C873" s="28"/>
      <c r="D873" s="28"/>
      <c r="E873" s="30"/>
      <c r="F873" s="30"/>
      <c r="G873" s="30"/>
      <c r="H873" s="31"/>
      <c r="I873" s="31"/>
      <c r="J873" s="16"/>
      <c r="K873" s="17"/>
    </row>
    <row r="874" ht="12.75" customHeight="1">
      <c r="A874" s="27"/>
      <c r="B874" s="28"/>
      <c r="C874" s="28"/>
      <c r="D874" s="28"/>
      <c r="E874" s="30"/>
      <c r="F874" s="30"/>
      <c r="G874" s="30"/>
      <c r="H874" s="31"/>
      <c r="I874" s="31"/>
      <c r="J874" s="16"/>
      <c r="K874" s="17"/>
    </row>
    <row r="875" ht="12.75" customHeight="1">
      <c r="A875" s="27"/>
      <c r="B875" s="28"/>
      <c r="C875" s="28"/>
      <c r="D875" s="28"/>
      <c r="E875" s="30"/>
      <c r="F875" s="30"/>
      <c r="G875" s="30"/>
      <c r="H875" s="31"/>
      <c r="I875" s="31"/>
      <c r="J875" s="16"/>
      <c r="K875" s="17"/>
    </row>
    <row r="876" ht="12.75" customHeight="1">
      <c r="A876" s="27"/>
      <c r="B876" s="28"/>
      <c r="C876" s="28"/>
      <c r="D876" s="28"/>
      <c r="E876" s="30"/>
      <c r="F876" s="30"/>
      <c r="G876" s="30"/>
      <c r="H876" s="31"/>
      <c r="I876" s="31"/>
      <c r="J876" s="16"/>
      <c r="K876" s="17"/>
    </row>
    <row r="877" ht="12.75" customHeight="1">
      <c r="A877" s="27"/>
      <c r="B877" s="28"/>
      <c r="C877" s="28"/>
      <c r="D877" s="28"/>
      <c r="E877" s="30"/>
      <c r="F877" s="30"/>
      <c r="G877" s="30"/>
      <c r="H877" s="31"/>
      <c r="I877" s="31"/>
      <c r="J877" s="16"/>
      <c r="K877" s="17"/>
    </row>
    <row r="878" ht="12.75" customHeight="1">
      <c r="A878" s="27"/>
      <c r="B878" s="28"/>
      <c r="C878" s="28"/>
      <c r="D878" s="28"/>
      <c r="E878" s="30"/>
      <c r="F878" s="30"/>
      <c r="G878" s="30"/>
      <c r="H878" s="31"/>
      <c r="I878" s="31"/>
      <c r="J878" s="16"/>
      <c r="K878" s="17"/>
    </row>
    <row r="879" ht="12.75" customHeight="1">
      <c r="A879" s="27"/>
      <c r="B879" s="28"/>
      <c r="C879" s="28"/>
      <c r="D879" s="28"/>
      <c r="E879" s="30"/>
      <c r="F879" s="30"/>
      <c r="G879" s="30"/>
      <c r="H879" s="31"/>
      <c r="I879" s="31"/>
      <c r="J879" s="16"/>
      <c r="K879" s="17"/>
    </row>
    <row r="880" ht="12.75" customHeight="1">
      <c r="A880" s="27"/>
      <c r="B880" s="28"/>
      <c r="C880" s="28"/>
      <c r="D880" s="28"/>
      <c r="E880" s="30"/>
      <c r="F880" s="30"/>
      <c r="G880" s="30"/>
      <c r="H880" s="31"/>
      <c r="I880" s="31"/>
      <c r="J880" s="16"/>
      <c r="K880" s="17"/>
    </row>
    <row r="881" ht="12.75" customHeight="1">
      <c r="A881" s="27"/>
      <c r="B881" s="28"/>
      <c r="C881" s="28"/>
      <c r="D881" s="28"/>
      <c r="E881" s="30"/>
      <c r="F881" s="30"/>
      <c r="G881" s="30"/>
      <c r="H881" s="31"/>
      <c r="I881" s="31"/>
      <c r="J881" s="16"/>
      <c r="K881" s="17"/>
    </row>
    <row r="882" ht="12.75" customHeight="1">
      <c r="A882" s="27"/>
      <c r="B882" s="28"/>
      <c r="C882" s="28"/>
      <c r="D882" s="28"/>
      <c r="E882" s="30"/>
      <c r="F882" s="30"/>
      <c r="G882" s="30"/>
      <c r="H882" s="31"/>
      <c r="I882" s="31"/>
      <c r="J882" s="16"/>
      <c r="K882" s="17"/>
    </row>
    <row r="883" ht="12.75" customHeight="1">
      <c r="A883" s="27"/>
      <c r="B883" s="28"/>
      <c r="C883" s="28"/>
      <c r="D883" s="28"/>
      <c r="E883" s="30"/>
      <c r="F883" s="30"/>
      <c r="G883" s="30"/>
      <c r="H883" s="31"/>
      <c r="I883" s="31"/>
      <c r="J883" s="16"/>
      <c r="K883" s="17"/>
    </row>
    <row r="884" ht="12.75" customHeight="1">
      <c r="A884" s="27"/>
      <c r="B884" s="28"/>
      <c r="C884" s="28"/>
      <c r="D884" s="28"/>
      <c r="E884" s="30"/>
      <c r="F884" s="30"/>
      <c r="G884" s="30"/>
      <c r="H884" s="31"/>
      <c r="I884" s="31"/>
      <c r="J884" s="16"/>
      <c r="K884" s="17"/>
    </row>
    <row r="885" ht="12.75" customHeight="1">
      <c r="A885" s="27"/>
      <c r="B885" s="28"/>
      <c r="C885" s="28"/>
      <c r="D885" s="28"/>
      <c r="E885" s="30"/>
      <c r="F885" s="30"/>
      <c r="G885" s="30"/>
      <c r="H885" s="31"/>
      <c r="I885" s="31"/>
      <c r="J885" s="16"/>
      <c r="K885" s="17"/>
    </row>
    <row r="886" ht="12.75" customHeight="1">
      <c r="A886" s="27"/>
      <c r="B886" s="28"/>
      <c r="C886" s="28"/>
      <c r="D886" s="28"/>
      <c r="E886" s="30"/>
      <c r="F886" s="30"/>
      <c r="G886" s="30"/>
      <c r="H886" s="31"/>
      <c r="I886" s="31"/>
      <c r="J886" s="16"/>
      <c r="K886" s="17"/>
    </row>
  </sheetData>
  <autoFilter ref="$A$4:$I$686">
    <filterColumn colId="1">
      <filters blank="1">
        <filter val="T"/>
        <filter val="I"/>
      </filters>
    </filterColumn>
  </autoFilter>
  <mergeCells count="2">
    <mergeCell ref="A2:I2"/>
    <mergeCell ref="A3:E3"/>
  </mergeCells>
  <dataValidations>
    <dataValidation type="list" allowBlank="1" showInputMessage="1" prompt="Comprobante" sqref="B1 B4:B886">
      <formula1>$K$2:$K$4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13" width="13.43"/>
    <col customWidth="1" min="14" max="15" width="11.43"/>
  </cols>
  <sheetData>
    <row r="1">
      <c r="A1" s="40"/>
      <c r="B1" s="41"/>
      <c r="C1" s="41"/>
      <c r="D1" s="41"/>
      <c r="E1" s="41"/>
      <c r="F1" s="41"/>
      <c r="G1" s="40"/>
      <c r="H1" s="40"/>
      <c r="I1" s="40"/>
      <c r="J1" s="40"/>
      <c r="K1" s="40"/>
      <c r="L1" s="40"/>
      <c r="M1" s="40"/>
      <c r="N1" s="40"/>
      <c r="O1" s="40"/>
    </row>
    <row r="2" ht="28.5" customHeight="1">
      <c r="A2" s="42" t="s">
        <v>239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40"/>
    </row>
    <row r="3">
      <c r="A3" s="43" t="s">
        <v>240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44"/>
    </row>
    <row r="4" ht="18.75" customHeight="1">
      <c r="A4" s="40"/>
      <c r="B4" s="41"/>
      <c r="C4" s="41"/>
      <c r="D4" s="41"/>
      <c r="E4" s="41"/>
      <c r="F4" s="41"/>
      <c r="G4" s="40"/>
      <c r="H4" s="40"/>
      <c r="I4" s="40"/>
      <c r="J4" s="40"/>
      <c r="K4" s="40"/>
      <c r="L4" s="40"/>
      <c r="M4" s="40"/>
      <c r="N4" s="40"/>
      <c r="O4" s="40"/>
    </row>
    <row r="5" ht="28.5" customHeight="1">
      <c r="A5" s="45">
        <v>2024.0</v>
      </c>
      <c r="B5" s="46" t="s">
        <v>241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8"/>
      <c r="O5" s="40"/>
    </row>
    <row r="6" ht="28.5" customHeight="1">
      <c r="A6" s="49" t="s">
        <v>242</v>
      </c>
      <c r="B6" s="46" t="s">
        <v>243</v>
      </c>
      <c r="C6" s="47"/>
      <c r="D6" s="48"/>
      <c r="E6" s="46" t="s">
        <v>244</v>
      </c>
      <c r="F6" s="47"/>
      <c r="G6" s="48"/>
      <c r="H6" s="46" t="s">
        <v>245</v>
      </c>
      <c r="I6" s="47"/>
      <c r="J6" s="48"/>
      <c r="K6" s="46" t="s">
        <v>246</v>
      </c>
      <c r="L6" s="47"/>
      <c r="M6" s="48"/>
      <c r="N6" s="49" t="s">
        <v>247</v>
      </c>
      <c r="O6" s="40"/>
    </row>
    <row r="7" ht="28.5" customHeight="1">
      <c r="A7" s="50"/>
      <c r="B7" s="51" t="s">
        <v>248</v>
      </c>
      <c r="C7" s="51" t="s">
        <v>249</v>
      </c>
      <c r="D7" s="51" t="s">
        <v>250</v>
      </c>
      <c r="E7" s="51" t="s">
        <v>248</v>
      </c>
      <c r="F7" s="51" t="s">
        <v>249</v>
      </c>
      <c r="G7" s="51" t="s">
        <v>250</v>
      </c>
      <c r="H7" s="51" t="s">
        <v>248</v>
      </c>
      <c r="I7" s="51" t="s">
        <v>249</v>
      </c>
      <c r="J7" s="51" t="s">
        <v>250</v>
      </c>
      <c r="K7" s="51" t="s">
        <v>248</v>
      </c>
      <c r="L7" s="51" t="s">
        <v>249</v>
      </c>
      <c r="M7" s="51" t="s">
        <v>250</v>
      </c>
      <c r="N7" s="50"/>
      <c r="O7" s="52"/>
    </row>
    <row r="8">
      <c r="A8" s="53" t="s">
        <v>251</v>
      </c>
      <c r="B8" s="54">
        <v>0.0</v>
      </c>
      <c r="C8" s="54">
        <v>0.0</v>
      </c>
      <c r="D8" s="54">
        <v>0.0</v>
      </c>
      <c r="E8" s="54">
        <v>0.0</v>
      </c>
      <c r="F8" s="54">
        <v>0.0</v>
      </c>
      <c r="G8" s="54">
        <v>0.0</v>
      </c>
      <c r="H8" s="54">
        <v>0.0</v>
      </c>
      <c r="I8" s="54">
        <v>0.0</v>
      </c>
      <c r="J8" s="54">
        <v>0.0</v>
      </c>
      <c r="K8" s="54"/>
      <c r="L8" s="54"/>
      <c r="M8" s="54"/>
      <c r="N8" s="54" t="str">
        <f t="shared" ref="N8:N12" si="1">SUM(B8:J8)</f>
        <v>0</v>
      </c>
      <c r="O8" s="55" t="str">
        <f t="shared" ref="O8:O12" si="2">+D8+G8+J8</f>
        <v>0</v>
      </c>
    </row>
    <row r="9">
      <c r="A9" s="53" t="s">
        <v>252</v>
      </c>
      <c r="B9" s="54">
        <v>0.0</v>
      </c>
      <c r="C9" s="54">
        <v>0.0</v>
      </c>
      <c r="D9" s="54">
        <v>0.0</v>
      </c>
      <c r="E9" s="40">
        <v>0.0</v>
      </c>
      <c r="F9" s="54" t="str">
        <f>+[1]FEB!E6</f>
        <v>#ERROR!</v>
      </c>
      <c r="G9" s="54" t="str">
        <f>+[1]FEB!F6</f>
        <v>#ERROR!</v>
      </c>
      <c r="H9" s="54">
        <v>0.0</v>
      </c>
      <c r="I9" s="54" t="str">
        <f>+[1]FEB!E7</f>
        <v>#ERROR!</v>
      </c>
      <c r="J9" s="54" t="str">
        <f>+[1]FEB!F7</f>
        <v>#ERROR!</v>
      </c>
      <c r="K9" s="54"/>
      <c r="L9" s="54"/>
      <c r="M9" s="54"/>
      <c r="N9" s="54" t="str">
        <f t="shared" si="1"/>
        <v>#ERROR!</v>
      </c>
      <c r="O9" s="55" t="str">
        <f t="shared" si="2"/>
        <v>#ERROR!</v>
      </c>
    </row>
    <row r="10">
      <c r="A10" s="53" t="s">
        <v>253</v>
      </c>
      <c r="B10" s="54">
        <v>0.0</v>
      </c>
      <c r="C10" s="54">
        <v>0.0</v>
      </c>
      <c r="D10" s="54">
        <v>0.0</v>
      </c>
      <c r="E10" s="54">
        <v>0.0</v>
      </c>
      <c r="F10" s="54" t="str">
        <f>+[1]MAR!E6</f>
        <v>#ERROR!</v>
      </c>
      <c r="G10" s="54" t="str">
        <f>+[1]MAR!F6</f>
        <v>#ERROR!</v>
      </c>
      <c r="H10" s="54">
        <v>0.0</v>
      </c>
      <c r="I10" s="54" t="str">
        <f>+[1]MAR!E7</f>
        <v>#ERROR!</v>
      </c>
      <c r="J10" s="54" t="str">
        <f>+[1]MAR!F7</f>
        <v>#ERROR!</v>
      </c>
      <c r="K10" s="54"/>
      <c r="L10" s="54"/>
      <c r="M10" s="54"/>
      <c r="N10" s="54" t="str">
        <f t="shared" si="1"/>
        <v>#ERROR!</v>
      </c>
      <c r="O10" s="55" t="str">
        <f t="shared" si="2"/>
        <v>#ERROR!</v>
      </c>
    </row>
    <row r="11">
      <c r="A11" s="53" t="s">
        <v>254</v>
      </c>
      <c r="B11" s="54">
        <v>0.0</v>
      </c>
      <c r="C11" s="54">
        <v>0.0</v>
      </c>
      <c r="D11" s="54">
        <v>0.0</v>
      </c>
      <c r="E11" s="54">
        <v>0.0</v>
      </c>
      <c r="F11" s="54" t="str">
        <f>+[1]ABR!E6</f>
        <v>#ERROR!</v>
      </c>
      <c r="G11" s="54" t="str">
        <f>+[1]ABR!F6</f>
        <v>#ERROR!</v>
      </c>
      <c r="H11" s="54">
        <v>0.0</v>
      </c>
      <c r="I11" s="54" t="str">
        <f>+[1]ABR!E7</f>
        <v>#ERROR!</v>
      </c>
      <c r="J11" s="54" t="str">
        <f>+[1]ABR!F7</f>
        <v>#ERROR!</v>
      </c>
      <c r="K11" s="54"/>
      <c r="L11" s="54"/>
      <c r="M11" s="54"/>
      <c r="N11" s="54" t="str">
        <f t="shared" si="1"/>
        <v>#ERROR!</v>
      </c>
      <c r="O11" s="55" t="str">
        <f t="shared" si="2"/>
        <v>#ERROR!</v>
      </c>
    </row>
    <row r="12">
      <c r="A12" s="53" t="s">
        <v>255</v>
      </c>
      <c r="B12" s="54">
        <v>0.0</v>
      </c>
      <c r="C12" s="54" t="str">
        <f>+[1]MAY!E6</f>
        <v>#ERROR!</v>
      </c>
      <c r="D12" s="54" t="str">
        <f>+[1]MAY!F6</f>
        <v>#ERROR!</v>
      </c>
      <c r="E12" s="54">
        <v>0.0</v>
      </c>
      <c r="F12" s="54" t="str">
        <f>+[1]MAY!E7</f>
        <v>#ERROR!</v>
      </c>
      <c r="G12" s="54" t="str">
        <f>+[1]MAY!F7</f>
        <v>#ERROR!</v>
      </c>
      <c r="H12" s="54">
        <v>0.0</v>
      </c>
      <c r="I12" s="54" t="str">
        <f>+[1]MAY!E8</f>
        <v>#ERROR!</v>
      </c>
      <c r="J12" s="54" t="str">
        <f>+[1]MAY!F8</f>
        <v>#ERROR!</v>
      </c>
      <c r="K12" s="54"/>
      <c r="L12" s="54"/>
      <c r="M12" s="54"/>
      <c r="N12" s="54" t="str">
        <f t="shared" si="1"/>
        <v>#ERROR!</v>
      </c>
      <c r="O12" s="55" t="str">
        <f t="shared" si="2"/>
        <v>#ERROR!</v>
      </c>
    </row>
    <row r="13">
      <c r="A13" s="53" t="s">
        <v>256</v>
      </c>
      <c r="B13" s="54">
        <v>0.0</v>
      </c>
      <c r="C13" s="54" t="str">
        <f>+[1]JUN!E6</f>
        <v>#ERROR!</v>
      </c>
      <c r="D13" s="54" t="str">
        <f>+[1]JUN!F6</f>
        <v>#ERROR!</v>
      </c>
      <c r="E13" s="54">
        <v>0.0</v>
      </c>
      <c r="F13" s="54" t="str">
        <f>+[1]JUN!E7</f>
        <v>#ERROR!</v>
      </c>
      <c r="G13" s="54" t="str">
        <f>+[1]JUN!F7</f>
        <v>#ERROR!</v>
      </c>
      <c r="H13" s="54">
        <v>0.0</v>
      </c>
      <c r="I13" s="54" t="str">
        <f>+[1]JUN!E8</f>
        <v>#ERROR!</v>
      </c>
      <c r="J13" s="54" t="str">
        <f>+[1]JUN!F8</f>
        <v>#ERROR!</v>
      </c>
      <c r="K13" s="54"/>
      <c r="L13" s="54" t="str">
        <f>+[1]JUN!E9</f>
        <v>#ERROR!</v>
      </c>
      <c r="M13" s="54" t="str">
        <f>+[1]JUN!F9</f>
        <v>#ERROR!</v>
      </c>
      <c r="N13" s="54" t="str">
        <f>SUM(B13:J13)+L13+M13</f>
        <v>#ERROR!</v>
      </c>
      <c r="O13" s="55" t="str">
        <f>+D13+G13+J13+M13</f>
        <v>#ERROR!</v>
      </c>
    </row>
    <row r="14">
      <c r="A14" s="53" t="s">
        <v>257</v>
      </c>
      <c r="B14" s="54">
        <v>0.0</v>
      </c>
      <c r="C14" s="54">
        <v>0.0</v>
      </c>
      <c r="D14" s="54">
        <v>0.0</v>
      </c>
      <c r="E14" s="54">
        <v>0.0</v>
      </c>
      <c r="F14" s="54" t="str">
        <f>+[1]JUL!E7</f>
        <v>#ERROR!</v>
      </c>
      <c r="G14" s="54" t="str">
        <f>+[1]JUL!F7</f>
        <v>#ERROR!</v>
      </c>
      <c r="H14" s="54">
        <v>0.0</v>
      </c>
      <c r="I14" s="54" t="str">
        <f>+[1]JUL!E8</f>
        <v>#ERROR!</v>
      </c>
      <c r="J14" s="54" t="str">
        <f>+[1]JUL!F8</f>
        <v>#ERROR!</v>
      </c>
      <c r="K14" s="54"/>
      <c r="L14" s="54"/>
      <c r="M14" s="54"/>
      <c r="N14" s="54" t="str">
        <f t="shared" ref="N14:N19" si="3">SUM(B14:J14)</f>
        <v>#ERROR!</v>
      </c>
      <c r="O14" s="55" t="str">
        <f t="shared" ref="O14:O19" si="4">+D14+G14+J14</f>
        <v>#ERROR!</v>
      </c>
    </row>
    <row r="15">
      <c r="A15" s="53" t="s">
        <v>258</v>
      </c>
      <c r="B15" s="54">
        <v>0.0</v>
      </c>
      <c r="C15" s="54">
        <v>0.0</v>
      </c>
      <c r="D15" s="54">
        <v>0.0</v>
      </c>
      <c r="E15" s="54">
        <v>0.0</v>
      </c>
      <c r="F15" s="54" t="str">
        <f>+[1]AGO!E7</f>
        <v>#ERROR!</v>
      </c>
      <c r="G15" s="54" t="str">
        <f>+[1]AGO!F7</f>
        <v>#ERROR!</v>
      </c>
      <c r="H15" s="54">
        <v>0.0</v>
      </c>
      <c r="I15" s="54" t="str">
        <f>+[1]AGO!E8</f>
        <v>#ERROR!</v>
      </c>
      <c r="J15" s="54" t="str">
        <f>+[1]AGO!F8</f>
        <v>#ERROR!</v>
      </c>
      <c r="K15" s="54"/>
      <c r="L15" s="54"/>
      <c r="M15" s="54"/>
      <c r="N15" s="54" t="str">
        <f t="shared" si="3"/>
        <v>#ERROR!</v>
      </c>
      <c r="O15" s="55" t="str">
        <f t="shared" si="4"/>
        <v>#ERROR!</v>
      </c>
    </row>
    <row r="16">
      <c r="A16" s="53" t="s">
        <v>259</v>
      </c>
      <c r="B16" s="54">
        <v>0.0</v>
      </c>
      <c r="C16" s="54" t="str">
        <f>+[1]SEP!E6</f>
        <v>#ERROR!</v>
      </c>
      <c r="D16" s="54" t="str">
        <f>+[1]SEP!F6</f>
        <v>#ERROR!</v>
      </c>
      <c r="E16" s="54">
        <v>0.0</v>
      </c>
      <c r="F16" s="54" t="str">
        <f>+[1]SEP!E7</f>
        <v>#ERROR!</v>
      </c>
      <c r="G16" s="54" t="str">
        <f>+[1]SEP!F7</f>
        <v>#ERROR!</v>
      </c>
      <c r="H16" s="54">
        <v>0.0</v>
      </c>
      <c r="I16" s="54" t="str">
        <f>+[1]SEP!E8</f>
        <v>#ERROR!</v>
      </c>
      <c r="J16" s="54" t="str">
        <f>+[1]SEP!F8</f>
        <v>#ERROR!</v>
      </c>
      <c r="K16" s="54"/>
      <c r="L16" s="54"/>
      <c r="M16" s="54"/>
      <c r="N16" s="54" t="str">
        <f t="shared" si="3"/>
        <v>#ERROR!</v>
      </c>
      <c r="O16" s="55" t="str">
        <f t="shared" si="4"/>
        <v>#ERROR!</v>
      </c>
    </row>
    <row r="17">
      <c r="A17" s="53" t="s">
        <v>260</v>
      </c>
      <c r="B17" s="54">
        <v>0.0</v>
      </c>
      <c r="C17" s="54" t="str">
        <f>+[1]OCT!E6</f>
        <v>#ERROR!</v>
      </c>
      <c r="D17" s="54" t="str">
        <f>+[1]OCT!F6</f>
        <v>#ERROR!</v>
      </c>
      <c r="E17" s="54">
        <v>0.0</v>
      </c>
      <c r="F17" s="54" t="str">
        <f>+[1]OCT!E7</f>
        <v>#ERROR!</v>
      </c>
      <c r="G17" s="54" t="str">
        <f>+[1]OCT!F7</f>
        <v>#ERROR!</v>
      </c>
      <c r="H17" s="54">
        <v>0.0</v>
      </c>
      <c r="I17" s="54" t="str">
        <f>+[1]OCT!E8</f>
        <v>#ERROR!</v>
      </c>
      <c r="J17" s="54" t="str">
        <f>+[1]OCT!F8</f>
        <v>#ERROR!</v>
      </c>
      <c r="K17" s="54"/>
      <c r="L17" s="54"/>
      <c r="M17" s="54"/>
      <c r="N17" s="54" t="str">
        <f t="shared" si="3"/>
        <v>#ERROR!</v>
      </c>
      <c r="O17" s="55" t="str">
        <f t="shared" si="4"/>
        <v>#ERROR!</v>
      </c>
    </row>
    <row r="18">
      <c r="A18" s="53" t="s">
        <v>261</v>
      </c>
      <c r="B18" s="54">
        <v>0.0</v>
      </c>
      <c r="C18" s="54" t="str">
        <f>+[1]NOV!E6</f>
        <v>#ERROR!</v>
      </c>
      <c r="D18" s="54" t="str">
        <f>+[1]NOV!F6</f>
        <v>#ERROR!</v>
      </c>
      <c r="E18" s="54">
        <v>0.0</v>
      </c>
      <c r="F18" s="54" t="str">
        <f>+[1]NOV!E7</f>
        <v>#ERROR!</v>
      </c>
      <c r="G18" s="54" t="str">
        <f>+[1]NOV!F7</f>
        <v>#ERROR!</v>
      </c>
      <c r="H18" s="54">
        <v>0.0</v>
      </c>
      <c r="I18" s="54" t="str">
        <f>+[1]NOV!E8</f>
        <v>#ERROR!</v>
      </c>
      <c r="J18" s="54" t="str">
        <f>+[1]NOV!F8</f>
        <v>#ERROR!</v>
      </c>
      <c r="K18" s="54"/>
      <c r="L18" s="54"/>
      <c r="M18" s="54"/>
      <c r="N18" s="54" t="str">
        <f t="shared" si="3"/>
        <v>#ERROR!</v>
      </c>
      <c r="O18" s="55" t="str">
        <f t="shared" si="4"/>
        <v>#ERROR!</v>
      </c>
    </row>
    <row r="19">
      <c r="A19" s="53" t="s">
        <v>262</v>
      </c>
      <c r="B19" s="54">
        <v>0.0</v>
      </c>
      <c r="C19" s="54" t="str">
        <f>+[1]DIC!E6</f>
        <v>#ERROR!</v>
      </c>
      <c r="D19" s="54" t="str">
        <f>+[1]DIC!F6</f>
        <v>#ERROR!</v>
      </c>
      <c r="E19" s="54">
        <v>0.0</v>
      </c>
      <c r="F19" s="54" t="str">
        <f>+[1]DIC!E7</f>
        <v>#ERROR!</v>
      </c>
      <c r="G19" s="54" t="str">
        <f>+[1]DIC!F7</f>
        <v>#ERROR!</v>
      </c>
      <c r="H19" s="54">
        <v>0.0</v>
      </c>
      <c r="I19" s="54" t="str">
        <f>+[1]DIC!E8</f>
        <v>#ERROR!</v>
      </c>
      <c r="J19" s="54" t="str">
        <f>+[1]DIC!F8</f>
        <v>#ERROR!</v>
      </c>
      <c r="K19" s="54"/>
      <c r="L19" s="54"/>
      <c r="M19" s="54"/>
      <c r="N19" s="54" t="str">
        <f t="shared" si="3"/>
        <v>#ERROR!</v>
      </c>
      <c r="O19" s="55" t="str">
        <f t="shared" si="4"/>
        <v>#ERROR!</v>
      </c>
    </row>
    <row r="20">
      <c r="A20" s="53" t="s">
        <v>263</v>
      </c>
      <c r="B20" s="56" t="str">
        <f t="shared" ref="B20:O20" si="5">SUM(B8:B19)</f>
        <v>0</v>
      </c>
      <c r="C20" s="56" t="str">
        <f t="shared" si="5"/>
        <v>#ERROR!</v>
      </c>
      <c r="D20" s="56" t="str">
        <f t="shared" si="5"/>
        <v>#ERROR!</v>
      </c>
      <c r="E20" s="56" t="str">
        <f t="shared" si="5"/>
        <v>0</v>
      </c>
      <c r="F20" s="56" t="str">
        <f t="shared" si="5"/>
        <v>#ERROR!</v>
      </c>
      <c r="G20" s="56" t="str">
        <f t="shared" si="5"/>
        <v>#ERROR!</v>
      </c>
      <c r="H20" s="56" t="str">
        <f t="shared" si="5"/>
        <v>0</v>
      </c>
      <c r="I20" s="56" t="str">
        <f t="shared" si="5"/>
        <v>#ERROR!</v>
      </c>
      <c r="J20" s="56" t="str">
        <f t="shared" si="5"/>
        <v>#ERROR!</v>
      </c>
      <c r="K20" s="56" t="str">
        <f t="shared" si="5"/>
        <v>0</v>
      </c>
      <c r="L20" s="56" t="str">
        <f t="shared" si="5"/>
        <v>#ERROR!</v>
      </c>
      <c r="M20" s="56" t="str">
        <f t="shared" si="5"/>
        <v>#ERROR!</v>
      </c>
      <c r="N20" s="56" t="str">
        <f t="shared" si="5"/>
        <v>#ERROR!</v>
      </c>
      <c r="O20" s="56" t="str">
        <f t="shared" si="5"/>
        <v>#ERROR!</v>
      </c>
    </row>
    <row r="21" ht="15.75" customHeight="1">
      <c r="A21" s="40"/>
      <c r="B21" s="41"/>
      <c r="C21" s="41"/>
      <c r="D21" s="41"/>
      <c r="E21" s="41"/>
      <c r="F21" s="41"/>
      <c r="G21" s="41"/>
      <c r="H21" s="40"/>
      <c r="I21" s="41"/>
      <c r="J21" s="40"/>
      <c r="K21" s="40"/>
      <c r="L21" s="40"/>
      <c r="M21" s="40"/>
      <c r="N21" s="40"/>
      <c r="O21" s="40"/>
    </row>
    <row r="22" ht="15.75" customHeight="1">
      <c r="A22" s="40"/>
      <c r="B22" s="41"/>
      <c r="C22" s="41"/>
      <c r="D22" s="41"/>
      <c r="E22" s="41"/>
      <c r="F22" s="41"/>
      <c r="G22" s="40"/>
      <c r="H22" s="40"/>
      <c r="I22" s="40"/>
      <c r="J22" s="40"/>
      <c r="K22" s="40"/>
      <c r="L22" s="40"/>
      <c r="M22" s="40"/>
      <c r="N22" s="40"/>
      <c r="O22" s="40"/>
    </row>
    <row r="23" ht="15.75" customHeight="1">
      <c r="A23" s="40"/>
      <c r="B23" s="41"/>
      <c r="C23" s="41"/>
      <c r="D23" s="41"/>
      <c r="E23" s="41"/>
      <c r="F23" s="41"/>
      <c r="G23" s="40"/>
      <c r="H23" s="40"/>
      <c r="I23" s="40"/>
      <c r="J23" s="40"/>
      <c r="K23" s="40"/>
      <c r="L23" s="40"/>
      <c r="M23" s="40"/>
      <c r="N23" s="40"/>
      <c r="O23" s="40"/>
    </row>
    <row r="24" ht="15.75" customHeight="1">
      <c r="A24" s="40"/>
      <c r="B24" s="41"/>
      <c r="C24" s="41"/>
      <c r="D24" s="41"/>
      <c r="E24" s="41"/>
      <c r="F24" s="41"/>
      <c r="G24" s="40"/>
      <c r="H24" s="40"/>
      <c r="I24" s="40"/>
      <c r="J24" s="40"/>
      <c r="K24" s="40"/>
      <c r="L24" s="40"/>
      <c r="M24" s="40"/>
      <c r="N24" s="40"/>
      <c r="O24" s="40"/>
    </row>
    <row r="25" ht="15.75" customHeight="1">
      <c r="A25" s="40"/>
      <c r="B25" s="41"/>
      <c r="C25" s="41"/>
      <c r="D25" s="41"/>
      <c r="E25" s="41"/>
      <c r="F25" s="41"/>
      <c r="G25" s="40"/>
      <c r="H25" s="40"/>
      <c r="I25" s="40"/>
      <c r="J25" s="40"/>
      <c r="K25" s="40"/>
      <c r="L25" s="40"/>
      <c r="M25" s="40"/>
      <c r="N25" s="40"/>
      <c r="O25" s="40"/>
    </row>
    <row r="26" ht="15.75" customHeight="1">
      <c r="A26" s="40"/>
      <c r="B26" s="41"/>
      <c r="C26" s="41"/>
      <c r="D26" s="41"/>
      <c r="E26" s="41"/>
      <c r="F26" s="41"/>
      <c r="G26" s="40"/>
      <c r="H26" s="40"/>
      <c r="I26" s="40"/>
      <c r="J26" s="40"/>
      <c r="K26" s="40"/>
      <c r="L26" s="40"/>
      <c r="M26" s="40"/>
      <c r="N26" s="40"/>
      <c r="O26" s="40"/>
    </row>
    <row r="27" ht="15.75" customHeight="1">
      <c r="A27" s="40"/>
      <c r="B27" s="41"/>
      <c r="C27" s="41"/>
      <c r="D27" s="41"/>
      <c r="E27" s="41"/>
      <c r="F27" s="41"/>
      <c r="G27" s="40"/>
      <c r="H27" s="40"/>
      <c r="I27" s="40"/>
      <c r="J27" s="40"/>
      <c r="K27" s="40"/>
      <c r="L27" s="40"/>
      <c r="M27" s="40"/>
      <c r="N27" s="40"/>
      <c r="O27" s="40"/>
    </row>
    <row r="28" ht="15.75" customHeight="1">
      <c r="A28" s="40"/>
      <c r="B28" s="41"/>
      <c r="C28" s="41"/>
      <c r="D28" s="41"/>
      <c r="E28" s="41"/>
      <c r="F28" s="41"/>
      <c r="G28" s="40"/>
      <c r="H28" s="40"/>
      <c r="I28" s="40"/>
      <c r="J28" s="40"/>
      <c r="K28" s="40"/>
      <c r="L28" s="40"/>
      <c r="M28" s="40"/>
      <c r="N28" s="40"/>
      <c r="O28" s="40"/>
    </row>
    <row r="29" ht="15.75" customHeight="1">
      <c r="A29" s="40"/>
      <c r="B29" s="41"/>
      <c r="C29" s="41"/>
      <c r="D29" s="41"/>
      <c r="E29" s="41"/>
      <c r="F29" s="41"/>
      <c r="G29" s="40"/>
      <c r="H29" s="40"/>
      <c r="I29" s="40"/>
      <c r="J29" s="40"/>
      <c r="K29" s="40"/>
      <c r="L29" s="40"/>
      <c r="M29" s="40"/>
      <c r="N29" s="40"/>
      <c r="O29" s="40"/>
    </row>
    <row r="30" ht="15.75" customHeight="1">
      <c r="A30" s="40"/>
      <c r="B30" s="41"/>
      <c r="C30" s="41"/>
      <c r="D30" s="41"/>
      <c r="E30" s="41"/>
      <c r="F30" s="41"/>
      <c r="G30" s="40"/>
      <c r="H30" s="40"/>
      <c r="I30" s="40"/>
      <c r="J30" s="40"/>
      <c r="K30" s="40"/>
      <c r="L30" s="40"/>
      <c r="M30" s="40"/>
      <c r="N30" s="40"/>
      <c r="O30" s="40"/>
    </row>
    <row r="31" ht="15.75" customHeight="1">
      <c r="A31" s="40"/>
      <c r="B31" s="41"/>
      <c r="C31" s="41"/>
      <c r="D31" s="41"/>
      <c r="E31" s="41"/>
      <c r="F31" s="41"/>
      <c r="G31" s="40"/>
      <c r="H31" s="40"/>
      <c r="I31" s="40"/>
      <c r="J31" s="40"/>
      <c r="K31" s="40"/>
      <c r="L31" s="40"/>
      <c r="M31" s="40"/>
      <c r="N31" s="40"/>
      <c r="O31" s="40"/>
    </row>
    <row r="32" ht="15.75" customHeight="1">
      <c r="A32" s="40"/>
      <c r="B32" s="41"/>
      <c r="C32" s="41"/>
      <c r="D32" s="41"/>
      <c r="E32" s="41"/>
      <c r="F32" s="41"/>
      <c r="G32" s="40"/>
      <c r="H32" s="40"/>
      <c r="I32" s="40"/>
      <c r="J32" s="40"/>
      <c r="K32" s="40"/>
      <c r="L32" s="40"/>
      <c r="M32" s="40"/>
      <c r="N32" s="40"/>
      <c r="O32" s="40"/>
    </row>
    <row r="33" ht="15.75" customHeight="1">
      <c r="A33" s="40"/>
      <c r="B33" s="41"/>
      <c r="C33" s="41"/>
      <c r="D33" s="41"/>
      <c r="E33" s="41"/>
      <c r="F33" s="41"/>
      <c r="G33" s="40"/>
      <c r="H33" s="40"/>
      <c r="I33" s="40"/>
      <c r="J33" s="40"/>
      <c r="K33" s="40"/>
      <c r="L33" s="40"/>
      <c r="M33" s="40"/>
      <c r="N33" s="40"/>
      <c r="O33" s="40"/>
    </row>
    <row r="34" ht="15.75" customHeight="1">
      <c r="A34" s="40"/>
      <c r="B34" s="41"/>
      <c r="C34" s="41"/>
      <c r="D34" s="41"/>
      <c r="E34" s="41"/>
      <c r="F34" s="41"/>
      <c r="G34" s="40"/>
      <c r="H34" s="40"/>
      <c r="I34" s="40"/>
      <c r="J34" s="40"/>
      <c r="K34" s="40"/>
      <c r="L34" s="40"/>
      <c r="M34" s="40"/>
      <c r="N34" s="40"/>
      <c r="O34" s="40"/>
    </row>
    <row r="35" ht="15.75" customHeight="1">
      <c r="A35" s="40"/>
      <c r="B35" s="41"/>
      <c r="C35" s="41"/>
      <c r="D35" s="41"/>
      <c r="E35" s="41"/>
      <c r="F35" s="41"/>
      <c r="G35" s="40"/>
      <c r="H35" s="40"/>
      <c r="I35" s="40"/>
      <c r="J35" s="40"/>
      <c r="K35" s="40"/>
      <c r="L35" s="40"/>
      <c r="M35" s="40"/>
      <c r="N35" s="40"/>
      <c r="O35" s="40"/>
    </row>
    <row r="36" ht="15.75" customHeight="1">
      <c r="A36" s="40"/>
      <c r="B36" s="41"/>
      <c r="C36" s="41"/>
      <c r="D36" s="41"/>
      <c r="E36" s="41"/>
      <c r="F36" s="41"/>
      <c r="G36" s="40"/>
      <c r="H36" s="40"/>
      <c r="I36" s="40"/>
      <c r="J36" s="40"/>
      <c r="K36" s="40"/>
      <c r="L36" s="40"/>
      <c r="M36" s="40"/>
      <c r="N36" s="40"/>
      <c r="O36" s="40"/>
    </row>
    <row r="37" ht="15.75" customHeight="1">
      <c r="A37" s="40"/>
      <c r="B37" s="41"/>
      <c r="C37" s="41"/>
      <c r="D37" s="41"/>
      <c r="E37" s="41"/>
      <c r="F37" s="41"/>
      <c r="G37" s="40"/>
      <c r="H37" s="40"/>
      <c r="I37" s="40"/>
      <c r="J37" s="40"/>
      <c r="K37" s="40"/>
      <c r="L37" s="40"/>
      <c r="M37" s="40"/>
      <c r="N37" s="40"/>
      <c r="O37" s="40"/>
    </row>
    <row r="38" ht="15.75" customHeight="1">
      <c r="A38" s="40"/>
      <c r="B38" s="41"/>
      <c r="C38" s="41"/>
      <c r="D38" s="41"/>
      <c r="E38" s="41"/>
      <c r="F38" s="41"/>
      <c r="G38" s="40"/>
      <c r="H38" s="40"/>
      <c r="I38" s="40"/>
      <c r="J38" s="40"/>
      <c r="K38" s="40"/>
      <c r="L38" s="40"/>
      <c r="M38" s="40"/>
      <c r="N38" s="40"/>
      <c r="O38" s="40"/>
    </row>
    <row r="39" ht="15.75" customHeight="1">
      <c r="A39" s="40"/>
      <c r="B39" s="41"/>
      <c r="C39" s="41"/>
      <c r="D39" s="41"/>
      <c r="E39" s="41"/>
      <c r="F39" s="41"/>
      <c r="G39" s="40"/>
      <c r="H39" s="40"/>
      <c r="I39" s="40"/>
      <c r="J39" s="40"/>
      <c r="K39" s="40"/>
      <c r="L39" s="40"/>
      <c r="M39" s="40"/>
      <c r="N39" s="40"/>
      <c r="O39" s="40"/>
    </row>
    <row r="40" ht="15.75" customHeight="1">
      <c r="A40" s="40"/>
      <c r="B40" s="41"/>
      <c r="C40" s="41"/>
      <c r="D40" s="41"/>
      <c r="E40" s="41"/>
      <c r="F40" s="41"/>
      <c r="G40" s="40"/>
      <c r="H40" s="40"/>
      <c r="I40" s="40"/>
      <c r="J40" s="40"/>
      <c r="K40" s="40"/>
      <c r="L40" s="40"/>
      <c r="M40" s="40"/>
      <c r="N40" s="40"/>
      <c r="O40" s="40"/>
    </row>
    <row r="41" ht="15.75" customHeight="1">
      <c r="A41" s="40"/>
      <c r="B41" s="41"/>
      <c r="C41" s="41"/>
      <c r="D41" s="41"/>
      <c r="E41" s="41"/>
      <c r="F41" s="41"/>
      <c r="G41" s="40"/>
      <c r="H41" s="40"/>
      <c r="I41" s="40"/>
      <c r="J41" s="40"/>
      <c r="K41" s="40"/>
      <c r="L41" s="40"/>
      <c r="M41" s="40"/>
      <c r="N41" s="40"/>
      <c r="O41" s="40"/>
    </row>
    <row r="42" ht="15.75" customHeight="1">
      <c r="A42" s="40"/>
      <c r="B42" s="41"/>
      <c r="C42" s="41"/>
      <c r="D42" s="41"/>
      <c r="E42" s="41"/>
      <c r="F42" s="41"/>
      <c r="G42" s="40"/>
      <c r="H42" s="40"/>
      <c r="I42" s="40"/>
      <c r="J42" s="40"/>
      <c r="K42" s="40"/>
      <c r="L42" s="40"/>
      <c r="M42" s="40"/>
      <c r="N42" s="40"/>
      <c r="O42" s="40"/>
    </row>
    <row r="43" ht="15.75" customHeight="1">
      <c r="A43" s="40"/>
      <c r="B43" s="41"/>
      <c r="C43" s="41"/>
      <c r="D43" s="41"/>
      <c r="E43" s="41"/>
      <c r="F43" s="41"/>
      <c r="G43" s="40"/>
      <c r="H43" s="40"/>
      <c r="I43" s="40"/>
      <c r="J43" s="40"/>
      <c r="K43" s="40"/>
      <c r="L43" s="40"/>
      <c r="M43" s="40"/>
      <c r="N43" s="40"/>
      <c r="O43" s="40"/>
    </row>
    <row r="44" ht="15.75" customHeight="1">
      <c r="A44" s="40"/>
      <c r="B44" s="41"/>
      <c r="C44" s="41"/>
      <c r="D44" s="41"/>
      <c r="E44" s="41"/>
      <c r="F44" s="41"/>
      <c r="G44" s="40"/>
      <c r="H44" s="40"/>
      <c r="I44" s="40"/>
      <c r="J44" s="40"/>
      <c r="K44" s="40"/>
      <c r="L44" s="40"/>
      <c r="M44" s="40"/>
      <c r="N44" s="40"/>
      <c r="O44" s="40"/>
    </row>
    <row r="45" ht="15.75" customHeight="1">
      <c r="A45" s="40"/>
      <c r="B45" s="41"/>
      <c r="C45" s="41"/>
      <c r="D45" s="41"/>
      <c r="E45" s="41"/>
      <c r="F45" s="41"/>
      <c r="G45" s="40"/>
      <c r="H45" s="40"/>
      <c r="I45" s="40"/>
      <c r="J45" s="40"/>
      <c r="K45" s="40"/>
      <c r="L45" s="40"/>
      <c r="M45" s="40"/>
      <c r="N45" s="40"/>
      <c r="O45" s="40"/>
    </row>
    <row r="46" ht="15.75" customHeight="1">
      <c r="A46" s="40"/>
      <c r="B46" s="41"/>
      <c r="C46" s="41"/>
      <c r="D46" s="41"/>
      <c r="E46" s="41"/>
      <c r="F46" s="41"/>
      <c r="G46" s="40"/>
      <c r="H46" s="40"/>
      <c r="I46" s="40"/>
      <c r="J46" s="40"/>
      <c r="K46" s="40"/>
      <c r="L46" s="40"/>
      <c r="M46" s="40"/>
      <c r="N46" s="40"/>
      <c r="O46" s="40"/>
    </row>
    <row r="47" ht="15.75" customHeight="1">
      <c r="A47" s="40"/>
      <c r="B47" s="41"/>
      <c r="C47" s="41"/>
      <c r="D47" s="41"/>
      <c r="E47" s="41"/>
      <c r="F47" s="41"/>
      <c r="G47" s="40"/>
      <c r="H47" s="40"/>
      <c r="I47" s="40"/>
      <c r="J47" s="40"/>
      <c r="K47" s="40"/>
      <c r="L47" s="40"/>
      <c r="M47" s="40"/>
      <c r="N47" s="40"/>
      <c r="O47" s="40"/>
    </row>
    <row r="48" ht="15.75" customHeight="1">
      <c r="A48" s="40"/>
      <c r="B48" s="41"/>
      <c r="C48" s="41"/>
      <c r="D48" s="41"/>
      <c r="E48" s="41"/>
      <c r="F48" s="41"/>
      <c r="G48" s="40"/>
      <c r="H48" s="40"/>
      <c r="I48" s="40"/>
      <c r="J48" s="40"/>
      <c r="K48" s="40"/>
      <c r="L48" s="40"/>
      <c r="M48" s="40"/>
      <c r="N48" s="40"/>
      <c r="O48" s="40"/>
    </row>
    <row r="49" ht="15.75" customHeight="1">
      <c r="A49" s="40"/>
      <c r="B49" s="41"/>
      <c r="C49" s="41"/>
      <c r="D49" s="41"/>
      <c r="E49" s="41"/>
      <c r="F49" s="41"/>
      <c r="G49" s="40"/>
      <c r="H49" s="40"/>
      <c r="I49" s="40"/>
      <c r="J49" s="40"/>
      <c r="K49" s="40"/>
      <c r="L49" s="40"/>
      <c r="M49" s="40"/>
      <c r="N49" s="40"/>
      <c r="O49" s="40"/>
    </row>
    <row r="50" ht="15.75" customHeight="1">
      <c r="A50" s="40"/>
      <c r="B50" s="41"/>
      <c r="C50" s="41"/>
      <c r="D50" s="41"/>
      <c r="E50" s="41"/>
      <c r="F50" s="41"/>
      <c r="G50" s="40"/>
      <c r="H50" s="40"/>
      <c r="I50" s="40"/>
      <c r="J50" s="40"/>
      <c r="K50" s="40"/>
      <c r="L50" s="40"/>
      <c r="M50" s="40"/>
      <c r="N50" s="40"/>
      <c r="O50" s="40"/>
    </row>
    <row r="51" ht="15.75" customHeight="1">
      <c r="A51" s="40"/>
      <c r="B51" s="41"/>
      <c r="C51" s="41"/>
      <c r="D51" s="41"/>
      <c r="E51" s="41"/>
      <c r="F51" s="41"/>
      <c r="G51" s="40"/>
      <c r="H51" s="40"/>
      <c r="I51" s="40"/>
      <c r="J51" s="40"/>
      <c r="K51" s="40"/>
      <c r="L51" s="40"/>
      <c r="M51" s="40"/>
      <c r="N51" s="40"/>
      <c r="O51" s="40"/>
    </row>
    <row r="52" ht="15.75" customHeight="1">
      <c r="A52" s="40"/>
      <c r="B52" s="41"/>
      <c r="C52" s="41"/>
      <c r="D52" s="41"/>
      <c r="E52" s="41"/>
      <c r="F52" s="41"/>
      <c r="G52" s="40"/>
      <c r="H52" s="40"/>
      <c r="I52" s="40"/>
      <c r="J52" s="40"/>
      <c r="K52" s="40"/>
      <c r="L52" s="40"/>
      <c r="M52" s="40"/>
      <c r="N52" s="40"/>
      <c r="O52" s="40"/>
    </row>
    <row r="53" ht="15.75" customHeight="1">
      <c r="A53" s="40"/>
      <c r="B53" s="41"/>
      <c r="C53" s="41"/>
      <c r="D53" s="41"/>
      <c r="E53" s="41"/>
      <c r="F53" s="41"/>
      <c r="G53" s="40"/>
      <c r="H53" s="40"/>
      <c r="I53" s="40"/>
      <c r="J53" s="40"/>
      <c r="K53" s="40"/>
      <c r="L53" s="40"/>
      <c r="M53" s="40"/>
      <c r="N53" s="40"/>
      <c r="O53" s="40"/>
    </row>
    <row r="54" ht="15.75" customHeight="1">
      <c r="A54" s="40"/>
      <c r="B54" s="41"/>
      <c r="C54" s="41"/>
      <c r="D54" s="41"/>
      <c r="E54" s="41"/>
      <c r="F54" s="41"/>
      <c r="G54" s="40"/>
      <c r="H54" s="40"/>
      <c r="I54" s="40"/>
      <c r="J54" s="40"/>
      <c r="K54" s="40"/>
      <c r="L54" s="40"/>
      <c r="M54" s="40"/>
      <c r="N54" s="40"/>
      <c r="O54" s="40"/>
    </row>
    <row r="55" ht="15.75" customHeight="1">
      <c r="A55" s="40"/>
      <c r="B55" s="41"/>
      <c r="C55" s="41"/>
      <c r="D55" s="41"/>
      <c r="E55" s="41"/>
      <c r="F55" s="41"/>
      <c r="G55" s="40"/>
      <c r="H55" s="40"/>
      <c r="I55" s="40"/>
      <c r="J55" s="40"/>
      <c r="K55" s="40"/>
      <c r="L55" s="40"/>
      <c r="M55" s="40"/>
      <c r="N55" s="40"/>
      <c r="O55" s="40"/>
    </row>
    <row r="56" ht="15.75" customHeight="1">
      <c r="A56" s="40"/>
      <c r="B56" s="41"/>
      <c r="C56" s="41"/>
      <c r="D56" s="41"/>
      <c r="E56" s="41"/>
      <c r="F56" s="41"/>
      <c r="G56" s="40"/>
      <c r="H56" s="40"/>
      <c r="I56" s="40"/>
      <c r="J56" s="40"/>
      <c r="K56" s="40"/>
      <c r="L56" s="40"/>
      <c r="M56" s="40"/>
      <c r="N56" s="40"/>
      <c r="O56" s="40"/>
    </row>
    <row r="57" ht="15.75" customHeight="1">
      <c r="A57" s="40"/>
      <c r="B57" s="41"/>
      <c r="C57" s="41"/>
      <c r="D57" s="41"/>
      <c r="E57" s="41"/>
      <c r="F57" s="41"/>
      <c r="G57" s="40"/>
      <c r="H57" s="40"/>
      <c r="I57" s="40"/>
      <c r="J57" s="40"/>
      <c r="K57" s="40"/>
      <c r="L57" s="40"/>
      <c r="M57" s="40"/>
      <c r="N57" s="40"/>
      <c r="O57" s="40"/>
    </row>
    <row r="58" ht="15.75" customHeight="1">
      <c r="A58" s="40"/>
      <c r="B58" s="41"/>
      <c r="C58" s="41"/>
      <c r="D58" s="41"/>
      <c r="E58" s="41"/>
      <c r="F58" s="41"/>
      <c r="G58" s="40"/>
      <c r="H58" s="40"/>
      <c r="I58" s="40"/>
      <c r="J58" s="40"/>
      <c r="K58" s="40"/>
      <c r="L58" s="40"/>
      <c r="M58" s="40"/>
      <c r="N58" s="40"/>
      <c r="O58" s="40"/>
    </row>
    <row r="59" ht="15.75" customHeight="1">
      <c r="A59" s="40"/>
      <c r="B59" s="41"/>
      <c r="C59" s="41"/>
      <c r="D59" s="41"/>
      <c r="E59" s="41"/>
      <c r="F59" s="41"/>
      <c r="G59" s="40"/>
      <c r="H59" s="40"/>
      <c r="I59" s="40"/>
      <c r="J59" s="40"/>
      <c r="K59" s="40"/>
      <c r="L59" s="40"/>
      <c r="M59" s="40"/>
      <c r="N59" s="40"/>
      <c r="O59" s="40"/>
    </row>
    <row r="60" ht="15.75" customHeight="1">
      <c r="A60" s="40"/>
      <c r="B60" s="41"/>
      <c r="C60" s="41"/>
      <c r="D60" s="41"/>
      <c r="E60" s="41"/>
      <c r="F60" s="41"/>
      <c r="G60" s="40"/>
      <c r="H60" s="40"/>
      <c r="I60" s="40"/>
      <c r="J60" s="40"/>
      <c r="K60" s="40"/>
      <c r="L60" s="40"/>
      <c r="M60" s="40"/>
      <c r="N60" s="40"/>
      <c r="O60" s="40"/>
    </row>
    <row r="61" ht="15.75" customHeight="1">
      <c r="A61" s="40"/>
      <c r="B61" s="41"/>
      <c r="C61" s="41"/>
      <c r="D61" s="41"/>
      <c r="E61" s="41"/>
      <c r="F61" s="41"/>
      <c r="G61" s="40"/>
      <c r="H61" s="40"/>
      <c r="I61" s="40"/>
      <c r="J61" s="40"/>
      <c r="K61" s="40"/>
      <c r="L61" s="40"/>
      <c r="M61" s="40"/>
      <c r="N61" s="40"/>
      <c r="O61" s="40"/>
    </row>
    <row r="62" ht="15.75" customHeight="1">
      <c r="A62" s="40"/>
      <c r="B62" s="41"/>
      <c r="C62" s="41"/>
      <c r="D62" s="41"/>
      <c r="E62" s="41"/>
      <c r="F62" s="41"/>
      <c r="G62" s="40"/>
      <c r="H62" s="40"/>
      <c r="I62" s="40"/>
      <c r="J62" s="40"/>
      <c r="K62" s="40"/>
      <c r="L62" s="40"/>
      <c r="M62" s="40"/>
      <c r="N62" s="40"/>
      <c r="O62" s="40"/>
    </row>
    <row r="63" ht="15.75" customHeight="1">
      <c r="A63" s="40"/>
      <c r="B63" s="41"/>
      <c r="C63" s="41"/>
      <c r="D63" s="41"/>
      <c r="E63" s="41"/>
      <c r="F63" s="41"/>
      <c r="G63" s="40"/>
      <c r="H63" s="40"/>
      <c r="I63" s="40"/>
      <c r="J63" s="40"/>
      <c r="K63" s="40"/>
      <c r="L63" s="40"/>
      <c r="M63" s="40"/>
      <c r="N63" s="40"/>
      <c r="O63" s="40"/>
    </row>
    <row r="64" ht="15.75" customHeight="1">
      <c r="A64" s="40"/>
      <c r="B64" s="41"/>
      <c r="C64" s="41"/>
      <c r="D64" s="41"/>
      <c r="E64" s="41"/>
      <c r="F64" s="41"/>
      <c r="G64" s="40"/>
      <c r="H64" s="40"/>
      <c r="I64" s="40"/>
      <c r="J64" s="40"/>
      <c r="K64" s="40"/>
      <c r="L64" s="40"/>
      <c r="M64" s="40"/>
      <c r="N64" s="40"/>
      <c r="O64" s="40"/>
    </row>
    <row r="65" ht="15.75" customHeight="1">
      <c r="A65" s="40"/>
      <c r="B65" s="41"/>
      <c r="C65" s="41"/>
      <c r="D65" s="41"/>
      <c r="E65" s="41"/>
      <c r="F65" s="41"/>
      <c r="G65" s="40"/>
      <c r="H65" s="40"/>
      <c r="I65" s="40"/>
      <c r="J65" s="40"/>
      <c r="K65" s="40"/>
      <c r="L65" s="40"/>
      <c r="M65" s="40"/>
      <c r="N65" s="40"/>
      <c r="O65" s="40"/>
    </row>
    <row r="66" ht="15.75" customHeight="1">
      <c r="A66" s="40"/>
      <c r="B66" s="41"/>
      <c r="C66" s="41"/>
      <c r="D66" s="41"/>
      <c r="E66" s="41"/>
      <c r="F66" s="41"/>
      <c r="G66" s="40"/>
      <c r="H66" s="40"/>
      <c r="I66" s="40"/>
      <c r="J66" s="40"/>
      <c r="K66" s="40"/>
      <c r="L66" s="40"/>
      <c r="M66" s="40"/>
      <c r="N66" s="40"/>
      <c r="O66" s="40"/>
    </row>
    <row r="67" ht="15.75" customHeight="1">
      <c r="A67" s="40"/>
      <c r="B67" s="41"/>
      <c r="C67" s="41"/>
      <c r="D67" s="41"/>
      <c r="E67" s="41"/>
      <c r="F67" s="41"/>
      <c r="G67" s="40"/>
      <c r="H67" s="40"/>
      <c r="I67" s="40"/>
      <c r="J67" s="40"/>
      <c r="K67" s="40"/>
      <c r="L67" s="40"/>
      <c r="M67" s="40"/>
      <c r="N67" s="40"/>
      <c r="O67" s="40"/>
    </row>
    <row r="68" ht="15.75" customHeight="1">
      <c r="A68" s="40"/>
      <c r="B68" s="41"/>
      <c r="C68" s="41"/>
      <c r="D68" s="41"/>
      <c r="E68" s="41"/>
      <c r="F68" s="41"/>
      <c r="G68" s="40"/>
      <c r="H68" s="40"/>
      <c r="I68" s="40"/>
      <c r="J68" s="40"/>
      <c r="K68" s="40"/>
      <c r="L68" s="40"/>
      <c r="M68" s="40"/>
      <c r="N68" s="40"/>
      <c r="O68" s="40"/>
    </row>
    <row r="69" ht="15.75" customHeight="1">
      <c r="A69" s="40"/>
      <c r="B69" s="41"/>
      <c r="C69" s="41"/>
      <c r="D69" s="41"/>
      <c r="E69" s="41"/>
      <c r="F69" s="41"/>
      <c r="G69" s="40"/>
      <c r="H69" s="40"/>
      <c r="I69" s="40"/>
      <c r="J69" s="40"/>
      <c r="K69" s="40"/>
      <c r="L69" s="40"/>
      <c r="M69" s="40"/>
      <c r="N69" s="40"/>
      <c r="O69" s="40"/>
    </row>
    <row r="70" ht="15.75" customHeight="1">
      <c r="A70" s="40"/>
      <c r="B70" s="41"/>
      <c r="C70" s="41"/>
      <c r="D70" s="41"/>
      <c r="E70" s="41"/>
      <c r="F70" s="41"/>
      <c r="G70" s="40"/>
      <c r="H70" s="40"/>
      <c r="I70" s="40"/>
      <c r="J70" s="40"/>
      <c r="K70" s="40"/>
      <c r="L70" s="40"/>
      <c r="M70" s="40"/>
      <c r="N70" s="40"/>
      <c r="O70" s="40"/>
    </row>
    <row r="71" ht="15.75" customHeight="1">
      <c r="A71" s="40"/>
      <c r="B71" s="41"/>
      <c r="C71" s="41"/>
      <c r="D71" s="41"/>
      <c r="E71" s="41"/>
      <c r="F71" s="41"/>
      <c r="G71" s="40"/>
      <c r="H71" s="40"/>
      <c r="I71" s="40"/>
      <c r="J71" s="40"/>
      <c r="K71" s="40"/>
      <c r="L71" s="40"/>
      <c r="M71" s="40"/>
      <c r="N71" s="40"/>
      <c r="O71" s="40"/>
    </row>
    <row r="72" ht="15.75" customHeight="1">
      <c r="A72" s="40"/>
      <c r="B72" s="41"/>
      <c r="C72" s="41"/>
      <c r="D72" s="41"/>
      <c r="E72" s="41"/>
      <c r="F72" s="41"/>
      <c r="G72" s="40"/>
      <c r="H72" s="40"/>
      <c r="I72" s="40"/>
      <c r="J72" s="40"/>
      <c r="K72" s="40"/>
      <c r="L72" s="40"/>
      <c r="M72" s="40"/>
      <c r="N72" s="40"/>
      <c r="O72" s="40"/>
    </row>
    <row r="73" ht="15.75" customHeight="1">
      <c r="A73" s="40"/>
      <c r="B73" s="41"/>
      <c r="C73" s="41"/>
      <c r="D73" s="41"/>
      <c r="E73" s="41"/>
      <c r="F73" s="41"/>
      <c r="G73" s="40"/>
      <c r="H73" s="40"/>
      <c r="I73" s="40"/>
      <c r="J73" s="40"/>
      <c r="K73" s="40"/>
      <c r="L73" s="40"/>
      <c r="M73" s="40"/>
      <c r="N73" s="40"/>
      <c r="O73" s="40"/>
    </row>
    <row r="74" ht="15.75" customHeight="1">
      <c r="A74" s="40"/>
      <c r="B74" s="41"/>
      <c r="C74" s="41"/>
      <c r="D74" s="41"/>
      <c r="E74" s="41"/>
      <c r="F74" s="41"/>
      <c r="G74" s="40"/>
      <c r="H74" s="40"/>
      <c r="I74" s="40"/>
      <c r="J74" s="40"/>
      <c r="K74" s="40"/>
      <c r="L74" s="40"/>
      <c r="M74" s="40"/>
      <c r="N74" s="40"/>
      <c r="O74" s="40"/>
    </row>
    <row r="75" ht="15.75" customHeight="1">
      <c r="A75" s="40"/>
      <c r="B75" s="41"/>
      <c r="C75" s="41"/>
      <c r="D75" s="41"/>
      <c r="E75" s="41"/>
      <c r="F75" s="41"/>
      <c r="G75" s="40"/>
      <c r="H75" s="40"/>
      <c r="I75" s="40"/>
      <c r="J75" s="40"/>
      <c r="K75" s="40"/>
      <c r="L75" s="40"/>
      <c r="M75" s="40"/>
      <c r="N75" s="40"/>
      <c r="O75" s="40"/>
    </row>
    <row r="76" ht="15.75" customHeight="1">
      <c r="A76" s="40"/>
      <c r="B76" s="41"/>
      <c r="C76" s="41"/>
      <c r="D76" s="41"/>
      <c r="E76" s="41"/>
      <c r="F76" s="41"/>
      <c r="G76" s="40"/>
      <c r="H76" s="40"/>
      <c r="I76" s="40"/>
      <c r="J76" s="40"/>
      <c r="K76" s="40"/>
      <c r="L76" s="40"/>
      <c r="M76" s="40"/>
      <c r="N76" s="40"/>
      <c r="O76" s="40"/>
    </row>
    <row r="77" ht="15.75" customHeight="1">
      <c r="A77" s="40"/>
      <c r="B77" s="41"/>
      <c r="C77" s="41"/>
      <c r="D77" s="41"/>
      <c r="E77" s="41"/>
      <c r="F77" s="41"/>
      <c r="G77" s="40"/>
      <c r="H77" s="40"/>
      <c r="I77" s="40"/>
      <c r="J77" s="40"/>
      <c r="K77" s="40"/>
      <c r="L77" s="40"/>
      <c r="M77" s="40"/>
      <c r="N77" s="40"/>
      <c r="O77" s="40"/>
    </row>
    <row r="78" ht="15.75" customHeight="1">
      <c r="A78" s="40"/>
      <c r="B78" s="41"/>
      <c r="C78" s="41"/>
      <c r="D78" s="41"/>
      <c r="E78" s="41"/>
      <c r="F78" s="41"/>
      <c r="G78" s="40"/>
      <c r="H78" s="40"/>
      <c r="I78" s="40"/>
      <c r="J78" s="40"/>
      <c r="K78" s="40"/>
      <c r="L78" s="40"/>
      <c r="M78" s="40"/>
      <c r="N78" s="40"/>
      <c r="O78" s="40"/>
    </row>
    <row r="79" ht="15.75" customHeight="1">
      <c r="A79" s="40"/>
      <c r="B79" s="41"/>
      <c r="C79" s="41"/>
      <c r="D79" s="41"/>
      <c r="E79" s="41"/>
      <c r="F79" s="41"/>
      <c r="G79" s="40"/>
      <c r="H79" s="40"/>
      <c r="I79" s="40"/>
      <c r="J79" s="40"/>
      <c r="K79" s="40"/>
      <c r="L79" s="40"/>
      <c r="M79" s="40"/>
      <c r="N79" s="40"/>
      <c r="O79" s="40"/>
    </row>
    <row r="80" ht="15.75" customHeight="1">
      <c r="A80" s="40"/>
      <c r="B80" s="41"/>
      <c r="C80" s="41"/>
      <c r="D80" s="41"/>
      <c r="E80" s="41"/>
      <c r="F80" s="41"/>
      <c r="G80" s="40"/>
      <c r="H80" s="40"/>
      <c r="I80" s="40"/>
      <c r="J80" s="40"/>
      <c r="K80" s="40"/>
      <c r="L80" s="40"/>
      <c r="M80" s="40"/>
      <c r="N80" s="40"/>
      <c r="O80" s="40"/>
    </row>
    <row r="81" ht="15.75" customHeight="1">
      <c r="A81" s="40"/>
      <c r="B81" s="41"/>
      <c r="C81" s="41"/>
      <c r="D81" s="41"/>
      <c r="E81" s="41"/>
      <c r="F81" s="41"/>
      <c r="G81" s="40"/>
      <c r="H81" s="40"/>
      <c r="I81" s="40"/>
      <c r="J81" s="40"/>
      <c r="K81" s="40"/>
      <c r="L81" s="40"/>
      <c r="M81" s="40"/>
      <c r="N81" s="40"/>
      <c r="O81" s="40"/>
    </row>
    <row r="82" ht="15.75" customHeight="1">
      <c r="A82" s="40"/>
      <c r="B82" s="41"/>
      <c r="C82" s="41"/>
      <c r="D82" s="41"/>
      <c r="E82" s="41"/>
      <c r="F82" s="41"/>
      <c r="G82" s="40"/>
      <c r="H82" s="40"/>
      <c r="I82" s="40"/>
      <c r="J82" s="40"/>
      <c r="K82" s="40"/>
      <c r="L82" s="40"/>
      <c r="M82" s="40"/>
      <c r="N82" s="40"/>
      <c r="O82" s="40"/>
    </row>
    <row r="83" ht="15.75" customHeight="1">
      <c r="A83" s="40"/>
      <c r="B83" s="41"/>
      <c r="C83" s="41"/>
      <c r="D83" s="41"/>
      <c r="E83" s="41"/>
      <c r="F83" s="41"/>
      <c r="G83" s="40"/>
      <c r="H83" s="40"/>
      <c r="I83" s="40"/>
      <c r="J83" s="40"/>
      <c r="K83" s="40"/>
      <c r="L83" s="40"/>
      <c r="M83" s="40"/>
      <c r="N83" s="40"/>
      <c r="O83" s="40"/>
    </row>
    <row r="84" ht="15.75" customHeight="1">
      <c r="A84" s="40"/>
      <c r="B84" s="41"/>
      <c r="C84" s="41"/>
      <c r="D84" s="41"/>
      <c r="E84" s="41"/>
      <c r="F84" s="41"/>
      <c r="G84" s="40"/>
      <c r="H84" s="40"/>
      <c r="I84" s="40"/>
      <c r="J84" s="40"/>
      <c r="K84" s="40"/>
      <c r="L84" s="40"/>
      <c r="M84" s="40"/>
      <c r="N84" s="40"/>
      <c r="O84" s="40"/>
    </row>
    <row r="85" ht="15.75" customHeight="1">
      <c r="A85" s="40"/>
      <c r="B85" s="41"/>
      <c r="C85" s="41"/>
      <c r="D85" s="41"/>
      <c r="E85" s="41"/>
      <c r="F85" s="41"/>
      <c r="G85" s="40"/>
      <c r="H85" s="40"/>
      <c r="I85" s="40"/>
      <c r="J85" s="40"/>
      <c r="K85" s="40"/>
      <c r="L85" s="40"/>
      <c r="M85" s="40"/>
      <c r="N85" s="40"/>
      <c r="O85" s="40"/>
    </row>
    <row r="86" ht="15.75" customHeight="1">
      <c r="A86" s="40"/>
      <c r="B86" s="41"/>
      <c r="C86" s="41"/>
      <c r="D86" s="41"/>
      <c r="E86" s="41"/>
      <c r="F86" s="41"/>
      <c r="G86" s="40"/>
      <c r="H86" s="40"/>
      <c r="I86" s="40"/>
      <c r="J86" s="40"/>
      <c r="K86" s="40"/>
      <c r="L86" s="40"/>
      <c r="M86" s="40"/>
      <c r="N86" s="40"/>
      <c r="O86" s="40"/>
    </row>
    <row r="87" ht="15.75" customHeight="1">
      <c r="A87" s="40"/>
      <c r="B87" s="41"/>
      <c r="C87" s="41"/>
      <c r="D87" s="41"/>
      <c r="E87" s="41"/>
      <c r="F87" s="41"/>
      <c r="G87" s="40"/>
      <c r="H87" s="40"/>
      <c r="I87" s="40"/>
      <c r="J87" s="40"/>
      <c r="K87" s="40"/>
      <c r="L87" s="40"/>
      <c r="M87" s="40"/>
      <c r="N87" s="40"/>
      <c r="O87" s="40"/>
    </row>
    <row r="88" ht="15.75" customHeight="1">
      <c r="A88" s="40"/>
      <c r="B88" s="41"/>
      <c r="C88" s="41"/>
      <c r="D88" s="41"/>
      <c r="E88" s="41"/>
      <c r="F88" s="41"/>
      <c r="G88" s="40"/>
      <c r="H88" s="40"/>
      <c r="I88" s="40"/>
      <c r="J88" s="40"/>
      <c r="K88" s="40"/>
      <c r="L88" s="40"/>
      <c r="M88" s="40"/>
      <c r="N88" s="40"/>
      <c r="O88" s="40"/>
    </row>
    <row r="89" ht="15.75" customHeight="1">
      <c r="A89" s="40"/>
      <c r="B89" s="41"/>
      <c r="C89" s="41"/>
      <c r="D89" s="41"/>
      <c r="E89" s="41"/>
      <c r="F89" s="41"/>
      <c r="G89" s="40"/>
      <c r="H89" s="40"/>
      <c r="I89" s="40"/>
      <c r="J89" s="40"/>
      <c r="K89" s="40"/>
      <c r="L89" s="40"/>
      <c r="M89" s="40"/>
      <c r="N89" s="40"/>
      <c r="O89" s="40"/>
    </row>
    <row r="90" ht="15.75" customHeight="1">
      <c r="A90" s="40"/>
      <c r="B90" s="41"/>
      <c r="C90" s="41"/>
      <c r="D90" s="41"/>
      <c r="E90" s="41"/>
      <c r="F90" s="41"/>
      <c r="G90" s="40"/>
      <c r="H90" s="40"/>
      <c r="I90" s="40"/>
      <c r="J90" s="40"/>
      <c r="K90" s="40"/>
      <c r="L90" s="40"/>
      <c r="M90" s="40"/>
      <c r="N90" s="40"/>
      <c r="O90" s="40"/>
    </row>
    <row r="91" ht="15.75" customHeight="1">
      <c r="A91" s="40"/>
      <c r="B91" s="41"/>
      <c r="C91" s="41"/>
      <c r="D91" s="41"/>
      <c r="E91" s="41"/>
      <c r="F91" s="41"/>
      <c r="G91" s="40"/>
      <c r="H91" s="40"/>
      <c r="I91" s="40"/>
      <c r="J91" s="40"/>
      <c r="K91" s="40"/>
      <c r="L91" s="40"/>
      <c r="M91" s="40"/>
      <c r="N91" s="40"/>
      <c r="O91" s="40"/>
    </row>
    <row r="92" ht="15.75" customHeight="1">
      <c r="A92" s="40"/>
      <c r="B92" s="41"/>
      <c r="C92" s="41"/>
      <c r="D92" s="41"/>
      <c r="E92" s="41"/>
      <c r="F92" s="41"/>
      <c r="G92" s="40"/>
      <c r="H92" s="40"/>
      <c r="I92" s="40"/>
      <c r="J92" s="40"/>
      <c r="K92" s="40"/>
      <c r="L92" s="40"/>
      <c r="M92" s="40"/>
      <c r="N92" s="40"/>
      <c r="O92" s="40"/>
    </row>
    <row r="93" ht="15.75" customHeight="1">
      <c r="A93" s="40"/>
      <c r="B93" s="41"/>
      <c r="C93" s="41"/>
      <c r="D93" s="41"/>
      <c r="E93" s="41"/>
      <c r="F93" s="41"/>
      <c r="G93" s="40"/>
      <c r="H93" s="40"/>
      <c r="I93" s="40"/>
      <c r="J93" s="40"/>
      <c r="K93" s="40"/>
      <c r="L93" s="40"/>
      <c r="M93" s="40"/>
      <c r="N93" s="40"/>
      <c r="O93" s="40"/>
    </row>
    <row r="94" ht="15.75" customHeight="1">
      <c r="A94" s="40"/>
      <c r="B94" s="41"/>
      <c r="C94" s="41"/>
      <c r="D94" s="41"/>
      <c r="E94" s="41"/>
      <c r="F94" s="41"/>
      <c r="G94" s="40"/>
      <c r="H94" s="40"/>
      <c r="I94" s="40"/>
      <c r="J94" s="40"/>
      <c r="K94" s="40"/>
      <c r="L94" s="40"/>
      <c r="M94" s="40"/>
      <c r="N94" s="40"/>
      <c r="O94" s="40"/>
    </row>
    <row r="95" ht="15.75" customHeight="1">
      <c r="A95" s="40"/>
      <c r="B95" s="41"/>
      <c r="C95" s="41"/>
      <c r="D95" s="41"/>
      <c r="E95" s="41"/>
      <c r="F95" s="41"/>
      <c r="G95" s="40"/>
      <c r="H95" s="40"/>
      <c r="I95" s="40"/>
      <c r="J95" s="40"/>
      <c r="K95" s="40"/>
      <c r="L95" s="40"/>
      <c r="M95" s="40"/>
      <c r="N95" s="40"/>
      <c r="O95" s="40"/>
    </row>
    <row r="96" ht="15.75" customHeight="1">
      <c r="A96" s="40"/>
      <c r="B96" s="41"/>
      <c r="C96" s="41"/>
      <c r="D96" s="41"/>
      <c r="E96" s="41"/>
      <c r="F96" s="41"/>
      <c r="G96" s="40"/>
      <c r="H96" s="40"/>
      <c r="I96" s="40"/>
      <c r="J96" s="40"/>
      <c r="K96" s="40"/>
      <c r="L96" s="40"/>
      <c r="M96" s="40"/>
      <c r="N96" s="40"/>
      <c r="O96" s="40"/>
    </row>
    <row r="97" ht="15.75" customHeight="1">
      <c r="A97" s="40"/>
      <c r="B97" s="41"/>
      <c r="C97" s="41"/>
      <c r="D97" s="41"/>
      <c r="E97" s="41"/>
      <c r="F97" s="41"/>
      <c r="G97" s="40"/>
      <c r="H97" s="40"/>
      <c r="I97" s="40"/>
      <c r="J97" s="40"/>
      <c r="K97" s="40"/>
      <c r="L97" s="40"/>
      <c r="M97" s="40"/>
      <c r="N97" s="40"/>
      <c r="O97" s="40"/>
    </row>
    <row r="98" ht="15.75" customHeight="1">
      <c r="A98" s="40"/>
      <c r="B98" s="41"/>
      <c r="C98" s="41"/>
      <c r="D98" s="41"/>
      <c r="E98" s="41"/>
      <c r="F98" s="41"/>
      <c r="G98" s="40"/>
      <c r="H98" s="40"/>
      <c r="I98" s="40"/>
      <c r="J98" s="40"/>
      <c r="K98" s="40"/>
      <c r="L98" s="40"/>
      <c r="M98" s="40"/>
      <c r="N98" s="40"/>
      <c r="O98" s="40"/>
    </row>
    <row r="99" ht="15.75" customHeight="1">
      <c r="A99" s="40"/>
      <c r="B99" s="41"/>
      <c r="C99" s="41"/>
      <c r="D99" s="41"/>
      <c r="E99" s="41"/>
      <c r="F99" s="41"/>
      <c r="G99" s="40"/>
      <c r="H99" s="40"/>
      <c r="I99" s="40"/>
      <c r="J99" s="40"/>
      <c r="K99" s="40"/>
      <c r="L99" s="40"/>
      <c r="M99" s="40"/>
      <c r="N99" s="40"/>
      <c r="O99" s="40"/>
    </row>
    <row r="100" ht="15.75" customHeight="1">
      <c r="A100" s="40"/>
      <c r="B100" s="41"/>
      <c r="C100" s="41"/>
      <c r="D100" s="41"/>
      <c r="E100" s="41"/>
      <c r="F100" s="41"/>
      <c r="G100" s="40"/>
      <c r="H100" s="40"/>
      <c r="I100" s="40"/>
      <c r="J100" s="40"/>
      <c r="K100" s="40"/>
      <c r="L100" s="40"/>
      <c r="M100" s="40"/>
      <c r="N100" s="40"/>
      <c r="O100" s="40"/>
    </row>
  </sheetData>
  <mergeCells count="9">
    <mergeCell ref="A2:N2"/>
    <mergeCell ref="A3:N3"/>
    <mergeCell ref="B5:N5"/>
    <mergeCell ref="A6:A7"/>
    <mergeCell ref="B6:D6"/>
    <mergeCell ref="E6:G6"/>
    <mergeCell ref="H6:J6"/>
    <mergeCell ref="K6:M6"/>
    <mergeCell ref="N6:N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11.43"/>
    <col customWidth="1" min="3" max="3" width="26.71"/>
    <col customWidth="1" min="4" max="4" width="11.71"/>
    <col customWidth="1" min="5" max="11" width="11.43"/>
  </cols>
  <sheetData>
    <row r="1" ht="16.5" customHeight="1">
      <c r="A1" s="2"/>
      <c r="B1" s="2"/>
      <c r="C1" s="57" t="s">
        <v>264</v>
      </c>
      <c r="D1" s="5"/>
      <c r="E1" s="5"/>
      <c r="F1" s="5"/>
      <c r="G1" s="5"/>
      <c r="H1" s="5"/>
      <c r="I1" s="5"/>
      <c r="J1" s="5"/>
      <c r="K1" s="6"/>
    </row>
    <row r="2" ht="16.5" customHeight="1">
      <c r="A2" s="2"/>
      <c r="B2" s="2"/>
      <c r="C2" s="58" t="s">
        <v>265</v>
      </c>
      <c r="D2" s="20"/>
      <c r="E2" s="20"/>
      <c r="F2" s="20"/>
      <c r="G2" s="20"/>
      <c r="H2" s="20"/>
      <c r="I2" s="20"/>
      <c r="J2" s="20"/>
      <c r="K2" s="21"/>
    </row>
    <row r="3" ht="16.5" customHeight="1">
      <c r="A3" s="59"/>
      <c r="B3" s="59"/>
      <c r="C3" s="11"/>
      <c r="D3" s="60" t="s">
        <v>266</v>
      </c>
      <c r="E3" s="48"/>
      <c r="F3" s="61" t="s">
        <v>267</v>
      </c>
      <c r="G3" s="48"/>
      <c r="H3" s="60" t="s">
        <v>268</v>
      </c>
      <c r="I3" s="48"/>
      <c r="J3" s="60" t="s">
        <v>269</v>
      </c>
      <c r="K3" s="48"/>
    </row>
    <row r="4" ht="16.5" customHeight="1">
      <c r="A4" s="59"/>
      <c r="B4" s="59"/>
      <c r="C4" s="11"/>
      <c r="D4" s="62" t="s">
        <v>270</v>
      </c>
      <c r="E4" s="62" t="s">
        <v>271</v>
      </c>
      <c r="F4" s="62" t="s">
        <v>272</v>
      </c>
      <c r="G4" s="62" t="s">
        <v>273</v>
      </c>
      <c r="H4" s="62" t="s">
        <v>274</v>
      </c>
      <c r="I4" s="62" t="s">
        <v>275</v>
      </c>
      <c r="J4" s="62" t="s">
        <v>276</v>
      </c>
      <c r="K4" s="62" t="s">
        <v>277</v>
      </c>
    </row>
    <row r="5" ht="16.5" customHeight="1">
      <c r="A5" s="2"/>
      <c r="B5" s="12">
        <v>11111.0</v>
      </c>
      <c r="C5" s="13" t="s">
        <v>6</v>
      </c>
      <c r="D5" s="63" t="str">
        <f>+SUMIF(CUENTA,C5,DEBE)</f>
        <v>  - </v>
      </c>
      <c r="E5" s="63" t="str">
        <f>+SUMIF(CUENTA,C5,HABER)</f>
        <v>  - </v>
      </c>
      <c r="F5" s="63" t="str">
        <f t="shared" ref="F5:F46" si="2">+IF(D5-E5&gt;0,D5-E5,0)</f>
        <v>  - </v>
      </c>
      <c r="G5" s="63" t="str">
        <f t="shared" ref="G5:G46" si="3">+IF(E5-D5&gt;0,E5-D5,0)</f>
        <v>  - </v>
      </c>
      <c r="H5" s="63" t="str">
        <f t="shared" ref="H5:I5" si="1">+IF(F5&gt;0,F5,0)</f>
        <v>  - </v>
      </c>
      <c r="I5" s="63" t="str">
        <f t="shared" si="1"/>
        <v>  - </v>
      </c>
      <c r="J5" s="63"/>
      <c r="K5" s="63"/>
    </row>
    <row r="6" ht="16.5" customHeight="1">
      <c r="A6" s="2"/>
      <c r="B6" s="12">
        <v>11112.0</v>
      </c>
      <c r="C6" s="13" t="s">
        <v>8</v>
      </c>
      <c r="D6" s="63" t="str">
        <f>+SUMIF(CUENTA,C6,DEBE)</f>
        <v>  283,060 </v>
      </c>
      <c r="E6" s="63" t="str">
        <f>+SUMIF(CUENTA,C6,HABER)</f>
        <v>  6,352,520 </v>
      </c>
      <c r="F6" s="63" t="str">
        <f t="shared" si="2"/>
        <v>  - </v>
      </c>
      <c r="G6" s="63" t="str">
        <f t="shared" si="3"/>
        <v>  6,069,460 </v>
      </c>
      <c r="H6" s="63" t="str">
        <f t="shared" ref="H6:I6" si="4">+IF(F6&gt;0,F6,0)</f>
        <v>  - </v>
      </c>
      <c r="I6" s="63" t="str">
        <f t="shared" si="4"/>
        <v>  6,069,460 </v>
      </c>
      <c r="J6" s="63"/>
      <c r="K6" s="63"/>
    </row>
    <row r="7" ht="16.5" customHeight="1">
      <c r="A7" s="2"/>
      <c r="B7" s="12">
        <v>12111.0</v>
      </c>
      <c r="C7" s="13" t="s">
        <v>11</v>
      </c>
      <c r="D7" s="63" t="str">
        <f>+SUMIF(CUENTA,C7,DEBE)</f>
        <v>#ERROR!</v>
      </c>
      <c r="E7" s="63" t="str">
        <f>+SUMIF(CUENTA,C7,HABER)</f>
        <v>  - </v>
      </c>
      <c r="F7" s="63" t="str">
        <f t="shared" si="2"/>
        <v>#ERROR!</v>
      </c>
      <c r="G7" s="63" t="str">
        <f t="shared" si="3"/>
        <v>#ERROR!</v>
      </c>
      <c r="H7" s="63" t="str">
        <f t="shared" ref="H7:I7" si="5">+IF(F7&gt;0,F7,0)</f>
        <v>#ERROR!</v>
      </c>
      <c r="I7" s="63" t="str">
        <f t="shared" si="5"/>
        <v>#ERROR!</v>
      </c>
      <c r="J7" s="63"/>
      <c r="K7" s="63"/>
    </row>
    <row r="8" ht="16.5" customHeight="1">
      <c r="A8" s="2"/>
      <c r="B8" s="12">
        <v>12121.0</v>
      </c>
      <c r="C8" s="13" t="s">
        <v>13</v>
      </c>
      <c r="D8" s="63" t="str">
        <f>+SUMIF(CUENTA,C8,DEBE)</f>
        <v>  970,654 </v>
      </c>
      <c r="E8" s="63" t="str">
        <f>+SUMIF(CUENTA,C8,HABER)</f>
        <v>  - </v>
      </c>
      <c r="F8" s="63" t="str">
        <f t="shared" si="2"/>
        <v>  970,654 </v>
      </c>
      <c r="G8" s="63" t="str">
        <f t="shared" si="3"/>
        <v>  - </v>
      </c>
      <c r="H8" s="63" t="str">
        <f t="shared" ref="H8:I8" si="6">+IF(F8&gt;0,F8,0)</f>
        <v>  970,654 </v>
      </c>
      <c r="I8" s="63" t="str">
        <f t="shared" si="6"/>
        <v>  - </v>
      </c>
      <c r="J8" s="63"/>
      <c r="K8" s="63"/>
    </row>
    <row r="9" ht="16.5" customHeight="1">
      <c r="A9" s="2"/>
      <c r="B9" s="12">
        <v>12122.0</v>
      </c>
      <c r="C9" s="13" t="s">
        <v>15</v>
      </c>
      <c r="D9" s="63" t="str">
        <f>+SUMIF(CUENTA,C9,DEBE)</f>
        <v>  - </v>
      </c>
      <c r="E9" s="63" t="str">
        <f>+SUMIF(CUENTA,C9,HABER)</f>
        <v>  - </v>
      </c>
      <c r="F9" s="63" t="str">
        <f t="shared" si="2"/>
        <v>  - </v>
      </c>
      <c r="G9" s="63" t="str">
        <f t="shared" si="3"/>
        <v>  - </v>
      </c>
      <c r="H9" s="63" t="str">
        <f t="shared" ref="H9:I9" si="7">+IF(F9&gt;0,F9,0)</f>
        <v>  - </v>
      </c>
      <c r="I9" s="63" t="str">
        <f t="shared" si="7"/>
        <v>  - </v>
      </c>
      <c r="J9" s="63"/>
      <c r="K9" s="63"/>
    </row>
    <row r="10" ht="16.5" customHeight="1">
      <c r="A10" s="2"/>
      <c r="B10" s="12">
        <v>13111.0</v>
      </c>
      <c r="C10" s="13" t="s">
        <v>18</v>
      </c>
      <c r="D10" s="63" t="str">
        <f>+SUMIF(CUENTA,C10,DEBE)</f>
        <v>  - </v>
      </c>
      <c r="E10" s="63" t="str">
        <f>+SUMIF(CUENTA,C10,HABER)</f>
        <v>  - </v>
      </c>
      <c r="F10" s="63" t="str">
        <f t="shared" si="2"/>
        <v>  - </v>
      </c>
      <c r="G10" s="63" t="str">
        <f t="shared" si="3"/>
        <v>  - </v>
      </c>
      <c r="H10" s="63" t="str">
        <f t="shared" ref="H10:I10" si="8">+IF(F10&gt;0,F10,0)</f>
        <v>  - </v>
      </c>
      <c r="I10" s="63" t="str">
        <f t="shared" si="8"/>
        <v>  - </v>
      </c>
      <c r="J10" s="63"/>
      <c r="K10" s="63"/>
    </row>
    <row r="11" ht="16.5" customHeight="1">
      <c r="A11" s="2"/>
      <c r="B11" s="12">
        <v>13121.0</v>
      </c>
      <c r="C11" s="13" t="s">
        <v>19</v>
      </c>
      <c r="D11" s="63" t="str">
        <f>+SUMIF(CUENTA,C11,DEBE)</f>
        <v>  - </v>
      </c>
      <c r="E11" s="63" t="str">
        <f>+SUMIF(CUENTA,C11,HABER)</f>
        <v>  - </v>
      </c>
      <c r="F11" s="63" t="str">
        <f t="shared" si="2"/>
        <v>  - </v>
      </c>
      <c r="G11" s="63" t="str">
        <f t="shared" si="3"/>
        <v>  - </v>
      </c>
      <c r="H11" s="63" t="str">
        <f t="shared" ref="H11:I11" si="9">+IF(F11&gt;0,F11,0)</f>
        <v>  - </v>
      </c>
      <c r="I11" s="63" t="str">
        <f t="shared" si="9"/>
        <v>  - </v>
      </c>
      <c r="J11" s="63"/>
      <c r="K11" s="63"/>
    </row>
    <row r="12" ht="16.5" customHeight="1">
      <c r="A12" s="2"/>
      <c r="B12" s="12">
        <v>13131.0</v>
      </c>
      <c r="C12" s="13" t="s">
        <v>20</v>
      </c>
      <c r="D12" s="63" t="str">
        <f>+SUMIF(CUENTA,C12,DEBE)</f>
        <v>  - </v>
      </c>
      <c r="E12" s="63" t="str">
        <f>+SUMIF(CUENTA,C12,HABER)</f>
        <v>  - </v>
      </c>
      <c r="F12" s="63" t="str">
        <f t="shared" si="2"/>
        <v>  - </v>
      </c>
      <c r="G12" s="63" t="str">
        <f t="shared" si="3"/>
        <v>  - </v>
      </c>
      <c r="H12" s="63" t="str">
        <f t="shared" ref="H12:I12" si="10">+IF(F12&gt;0,F12,0)</f>
        <v>  - </v>
      </c>
      <c r="I12" s="63" t="str">
        <f t="shared" si="10"/>
        <v>  - </v>
      </c>
      <c r="J12" s="63"/>
      <c r="K12" s="63"/>
    </row>
    <row r="13" ht="16.5" customHeight="1">
      <c r="A13" s="2"/>
      <c r="B13" s="12">
        <v>14111.0</v>
      </c>
      <c r="C13" s="13" t="s">
        <v>22</v>
      </c>
      <c r="D13" s="63" t="str">
        <f>+SUMIF(CUENTA,C13,DEBE)</f>
        <v>  256,287 </v>
      </c>
      <c r="E13" s="63" t="str">
        <f>+SUMIF(CUENTA,C13,HABER)</f>
        <v>  - </v>
      </c>
      <c r="F13" s="63" t="str">
        <f t="shared" si="2"/>
        <v>  256,287 </v>
      </c>
      <c r="G13" s="63" t="str">
        <f t="shared" si="3"/>
        <v>  - </v>
      </c>
      <c r="H13" s="63" t="str">
        <f t="shared" ref="H13:I13" si="11">+IF(F13&gt;0,F13,0)</f>
        <v>  256,287 </v>
      </c>
      <c r="I13" s="63" t="str">
        <f t="shared" si="11"/>
        <v>  - </v>
      </c>
      <c r="J13" s="63"/>
      <c r="K13" s="63"/>
    </row>
    <row r="14" ht="16.5" customHeight="1">
      <c r="A14" s="2"/>
      <c r="B14" s="12">
        <v>14121.0</v>
      </c>
      <c r="C14" s="13" t="s">
        <v>23</v>
      </c>
      <c r="D14" s="63" t="str">
        <f>+SUMIF(CUENTA,C14,DEBE)</f>
        <v>  - </v>
      </c>
      <c r="E14" s="63" t="str">
        <f>+SUMIF(CUENTA,C14,HABER)</f>
        <v>  - </v>
      </c>
      <c r="F14" s="63" t="str">
        <f t="shared" si="2"/>
        <v>  - </v>
      </c>
      <c r="G14" s="63" t="str">
        <f t="shared" si="3"/>
        <v>  - </v>
      </c>
      <c r="H14" s="63" t="str">
        <f t="shared" ref="H14:I14" si="12">+IF(F14&gt;0,F14,0)</f>
        <v>  - </v>
      </c>
      <c r="I14" s="63" t="str">
        <f t="shared" si="12"/>
        <v>  - </v>
      </c>
      <c r="J14" s="63"/>
      <c r="K14" s="63"/>
    </row>
    <row r="15" ht="16.5" customHeight="1">
      <c r="A15" s="2"/>
      <c r="B15" s="12">
        <v>21111.0</v>
      </c>
      <c r="C15" s="13" t="s">
        <v>26</v>
      </c>
      <c r="D15" s="63" t="str">
        <f>+SUMIF(CUENTA,C15,DEBE)</f>
        <v>  6,352,520 </v>
      </c>
      <c r="E15" s="63" t="str">
        <f>+SUMIF(CUENTA,C15,HABER)</f>
        <v>  6,352,462 </v>
      </c>
      <c r="F15" s="63" t="str">
        <f t="shared" si="2"/>
        <v>  58 </v>
      </c>
      <c r="G15" s="63" t="str">
        <f t="shared" si="3"/>
        <v>  - </v>
      </c>
      <c r="H15" s="63" t="str">
        <f t="shared" ref="H15:I15" si="13">+IF(F15&gt;0,F15,0)</f>
        <v>  58 </v>
      </c>
      <c r="I15" s="63" t="str">
        <f t="shared" si="13"/>
        <v>  - </v>
      </c>
      <c r="J15" s="63"/>
      <c r="K15" s="63"/>
    </row>
    <row r="16" ht="16.5" customHeight="1">
      <c r="A16" s="2"/>
      <c r="B16" s="12">
        <v>21112.0</v>
      </c>
      <c r="C16" s="13" t="s">
        <v>27</v>
      </c>
      <c r="D16" s="63" t="str">
        <f>+SUMIF(CUENTA,C16,DEBE)</f>
        <v>  - </v>
      </c>
      <c r="E16" s="63" t="str">
        <f>+SUMIF(CUENTA,C16,HABER)</f>
        <v>  - </v>
      </c>
      <c r="F16" s="63" t="str">
        <f t="shared" si="2"/>
        <v>  - </v>
      </c>
      <c r="G16" s="63" t="str">
        <f t="shared" si="3"/>
        <v>  - </v>
      </c>
      <c r="H16" s="63" t="str">
        <f t="shared" ref="H16:I16" si="14">+IF(F16&gt;0,F16,0)</f>
        <v>  - </v>
      </c>
      <c r="I16" s="63" t="str">
        <f t="shared" si="14"/>
        <v>  - </v>
      </c>
      <c r="J16" s="63"/>
      <c r="K16" s="63"/>
    </row>
    <row r="17" ht="16.5" customHeight="1">
      <c r="A17" s="2"/>
      <c r="B17" s="12">
        <v>21121.0</v>
      </c>
      <c r="C17" s="13" t="s">
        <v>28</v>
      </c>
      <c r="D17" s="63" t="str">
        <f>+SUMIF(CUENTA,C17,DEBE)</f>
        <v>  - </v>
      </c>
      <c r="E17" s="63" t="str">
        <f>+SUMIF(CUENTA,C17,HABER)</f>
        <v>  - </v>
      </c>
      <c r="F17" s="63" t="str">
        <f t="shared" si="2"/>
        <v>  - </v>
      </c>
      <c r="G17" s="63" t="str">
        <f t="shared" si="3"/>
        <v>  - </v>
      </c>
      <c r="H17" s="63" t="str">
        <f t="shared" ref="H17:I17" si="15">+IF(F17&gt;0,F17,0)</f>
        <v>  - </v>
      </c>
      <c r="I17" s="63" t="str">
        <f t="shared" si="15"/>
        <v>  - </v>
      </c>
      <c r="J17" s="63"/>
      <c r="K17" s="63"/>
    </row>
    <row r="18" ht="16.5" customHeight="1">
      <c r="A18" s="2"/>
      <c r="B18" s="12">
        <v>21131.0</v>
      </c>
      <c r="C18" s="13" t="s">
        <v>29</v>
      </c>
      <c r="D18" s="63" t="str">
        <f>+SUMIF(CUENTA,C18,DEBE)</f>
        <v>  - </v>
      </c>
      <c r="E18" s="63" t="str">
        <f>+SUMIF(CUENTA,C18,HABER)</f>
        <v>  - </v>
      </c>
      <c r="F18" s="63" t="str">
        <f t="shared" si="2"/>
        <v>  - </v>
      </c>
      <c r="G18" s="63" t="str">
        <f t="shared" si="3"/>
        <v>  - </v>
      </c>
      <c r="H18" s="63" t="str">
        <f t="shared" ref="H18:I18" si="16">+IF(F18&gt;0,F18,0)</f>
        <v>  - </v>
      </c>
      <c r="I18" s="63" t="str">
        <f t="shared" si="16"/>
        <v>  - </v>
      </c>
      <c r="J18" s="63"/>
      <c r="K18" s="63"/>
    </row>
    <row r="19" ht="16.5" customHeight="1">
      <c r="A19" s="2"/>
      <c r="B19" s="12">
        <v>21132.0</v>
      </c>
      <c r="C19" s="13" t="s">
        <v>30</v>
      </c>
      <c r="D19" s="63" t="str">
        <f>+SUMIF(CUENTA,C19,DEBE)</f>
        <v>  - </v>
      </c>
      <c r="E19" s="63" t="str">
        <f>+SUMIF(CUENTA,C19,HABER)</f>
        <v>#ERROR!</v>
      </c>
      <c r="F19" s="63" t="str">
        <f t="shared" si="2"/>
        <v>#ERROR!</v>
      </c>
      <c r="G19" s="63" t="str">
        <f t="shared" si="3"/>
        <v>#ERROR!</v>
      </c>
      <c r="H19" s="63" t="str">
        <f t="shared" ref="H19:I19" si="17">+IF(F19&gt;0,F19,0)</f>
        <v>#ERROR!</v>
      </c>
      <c r="I19" s="63" t="str">
        <f t="shared" si="17"/>
        <v>#ERROR!</v>
      </c>
      <c r="J19" s="63"/>
      <c r="K19" s="63"/>
    </row>
    <row r="20" ht="16.5" customHeight="1">
      <c r="A20" s="2"/>
      <c r="B20" s="12">
        <v>21133.0</v>
      </c>
      <c r="C20" s="13" t="s">
        <v>31</v>
      </c>
      <c r="D20" s="63" t="str">
        <f>+SUMIF(CUENTA,C20,DEBE)</f>
        <v>  - </v>
      </c>
      <c r="E20" s="63" t="str">
        <f>+SUMIF(CUENTA,C20,HABER)</f>
        <v>  - </v>
      </c>
      <c r="F20" s="63" t="str">
        <f t="shared" si="2"/>
        <v>  - </v>
      </c>
      <c r="G20" s="63" t="str">
        <f t="shared" si="3"/>
        <v>  - </v>
      </c>
      <c r="H20" s="63" t="str">
        <f t="shared" ref="H20:I20" si="18">+IF(F20&gt;0,F20,0)</f>
        <v>  - </v>
      </c>
      <c r="I20" s="63" t="str">
        <f t="shared" si="18"/>
        <v>  - </v>
      </c>
      <c r="J20" s="63"/>
      <c r="K20" s="63"/>
    </row>
    <row r="21" ht="16.5" customHeight="1">
      <c r="A21" s="2"/>
      <c r="B21" s="12">
        <v>21211.0</v>
      </c>
      <c r="C21" s="13" t="s">
        <v>32</v>
      </c>
      <c r="D21" s="63" t="str">
        <f>+SUMIF(CUENTA,C21,DEBE)</f>
        <v>  - </v>
      </c>
      <c r="E21" s="63" t="str">
        <f>+SUMIF(CUENTA,C21,HABER)</f>
        <v>  - </v>
      </c>
      <c r="F21" s="63" t="str">
        <f t="shared" si="2"/>
        <v>  - </v>
      </c>
      <c r="G21" s="63" t="str">
        <f t="shared" si="3"/>
        <v>  - </v>
      </c>
      <c r="H21" s="63" t="str">
        <f t="shared" ref="H21:I21" si="19">+IF(F21&gt;0,F21,0)</f>
        <v>  - </v>
      </c>
      <c r="I21" s="63" t="str">
        <f t="shared" si="19"/>
        <v>  - </v>
      </c>
      <c r="J21" s="63"/>
      <c r="K21" s="63"/>
    </row>
    <row r="22" ht="16.5" customHeight="1">
      <c r="A22" s="2"/>
      <c r="B22" s="12">
        <v>22111.0</v>
      </c>
      <c r="C22" s="13" t="s">
        <v>34</v>
      </c>
      <c r="D22" s="63" t="str">
        <f>+SUMIF(CUENTA,C22,DEBE)</f>
        <v>  - </v>
      </c>
      <c r="E22" s="63" t="str">
        <f>+SUMIF(CUENTA,C22,HABER)</f>
        <v>  - </v>
      </c>
      <c r="F22" s="63" t="str">
        <f t="shared" si="2"/>
        <v>  - </v>
      </c>
      <c r="G22" s="63" t="str">
        <f t="shared" si="3"/>
        <v>  - </v>
      </c>
      <c r="H22" s="63" t="str">
        <f t="shared" ref="H22:I22" si="20">+IF(F22&gt;0,F22,0)</f>
        <v>  - </v>
      </c>
      <c r="I22" s="63" t="str">
        <f t="shared" si="20"/>
        <v>  - </v>
      </c>
      <c r="J22" s="63"/>
      <c r="K22" s="63"/>
    </row>
    <row r="23" ht="16.5" customHeight="1">
      <c r="A23" s="2"/>
      <c r="B23" s="12">
        <v>22112.0</v>
      </c>
      <c r="C23" s="13" t="s">
        <v>35</v>
      </c>
      <c r="D23" s="63" t="str">
        <f>+SUMIF(CUENTA,C23,DEBE)</f>
        <v>  - </v>
      </c>
      <c r="E23" s="63" t="str">
        <f>+SUMIF(CUENTA,C23,HABER)</f>
        <v>  - </v>
      </c>
      <c r="F23" s="63" t="str">
        <f t="shared" si="2"/>
        <v>  - </v>
      </c>
      <c r="G23" s="63" t="str">
        <f t="shared" si="3"/>
        <v>  - </v>
      </c>
      <c r="H23" s="63" t="str">
        <f t="shared" ref="H23:I23" si="21">+IF(F23&gt;0,F23,0)</f>
        <v>  - </v>
      </c>
      <c r="I23" s="63" t="str">
        <f t="shared" si="21"/>
        <v>  - </v>
      </c>
      <c r="J23" s="63"/>
      <c r="K23" s="63"/>
    </row>
    <row r="24" ht="16.5" customHeight="1">
      <c r="A24" s="2"/>
      <c r="B24" s="12">
        <v>22113.0</v>
      </c>
      <c r="C24" s="13" t="s">
        <v>36</v>
      </c>
      <c r="D24" s="63" t="str">
        <f>+SUMIF(CUENTA,C24,DEBE)</f>
        <v>  - </v>
      </c>
      <c r="E24" s="63" t="str">
        <f>+SUMIF(CUENTA,C24,HABER)</f>
        <v>  - </v>
      </c>
      <c r="F24" s="63" t="str">
        <f t="shared" si="2"/>
        <v>  - </v>
      </c>
      <c r="G24" s="63" t="str">
        <f t="shared" si="3"/>
        <v>  - </v>
      </c>
      <c r="H24" s="63" t="str">
        <f t="shared" ref="H24:I24" si="22">+IF(F24&gt;0,F24,0)</f>
        <v>  - </v>
      </c>
      <c r="I24" s="63" t="str">
        <f t="shared" si="22"/>
        <v>  - </v>
      </c>
      <c r="J24" s="63"/>
      <c r="K24" s="63"/>
    </row>
    <row r="25" ht="16.5" customHeight="1">
      <c r="A25" s="2"/>
      <c r="B25" s="12">
        <v>31111.0</v>
      </c>
      <c r="C25" s="13" t="s">
        <v>39</v>
      </c>
      <c r="D25" s="63" t="str">
        <f>+SUMIF(CUENTA,C25,DEBE)</f>
        <v>  3,916,617 </v>
      </c>
      <c r="E25" s="63" t="str">
        <f>+SUMIF(CUENTA,C25,HABER)</f>
        <v>  - </v>
      </c>
      <c r="F25" s="63" t="str">
        <f t="shared" si="2"/>
        <v>  3,916,617 </v>
      </c>
      <c r="G25" s="63" t="str">
        <f t="shared" si="3"/>
        <v>  - </v>
      </c>
      <c r="H25" s="63"/>
      <c r="I25" s="63"/>
      <c r="J25" s="63" t="str">
        <f t="shared" ref="J25:K25" si="23">+IF(F25&gt;0,F25,0)</f>
        <v>  3,916,617 </v>
      </c>
      <c r="K25" s="63" t="str">
        <f t="shared" si="23"/>
        <v>  - </v>
      </c>
    </row>
    <row r="26" ht="16.5" customHeight="1">
      <c r="A26" s="2"/>
      <c r="B26" s="12">
        <v>31112.0</v>
      </c>
      <c r="C26" s="13" t="s">
        <v>40</v>
      </c>
      <c r="D26" s="63" t="str">
        <f>+SUMIF(CUENTA,C26,DEBE)</f>
        <v>  - </v>
      </c>
      <c r="E26" s="63" t="str">
        <f>+SUMIF(CUENTA,C26,HABER)</f>
        <v>  - </v>
      </c>
      <c r="F26" s="63" t="str">
        <f t="shared" si="2"/>
        <v>  - </v>
      </c>
      <c r="G26" s="63" t="str">
        <f t="shared" si="3"/>
        <v>  - </v>
      </c>
      <c r="H26" s="63"/>
      <c r="I26" s="63"/>
      <c r="J26" s="63" t="str">
        <f t="shared" ref="J26:K26" si="24">+IF(F26&gt;0,F26,0)</f>
        <v>  - </v>
      </c>
      <c r="K26" s="63" t="str">
        <f t="shared" si="24"/>
        <v>  - </v>
      </c>
    </row>
    <row r="27" ht="16.5" customHeight="1">
      <c r="A27" s="2"/>
      <c r="B27" s="12">
        <v>31113.0</v>
      </c>
      <c r="C27" s="13" t="s">
        <v>41</v>
      </c>
      <c r="D27" s="63" t="str">
        <f>+SUMIF(CUENTA,C27,DEBE)</f>
        <v>  152,700 </v>
      </c>
      <c r="E27" s="63" t="str">
        <f>+SUMIF(CUENTA,C27,HABER)</f>
        <v>  - </v>
      </c>
      <c r="F27" s="63" t="str">
        <f t="shared" si="2"/>
        <v>  152,700 </v>
      </c>
      <c r="G27" s="63" t="str">
        <f t="shared" si="3"/>
        <v>  - </v>
      </c>
      <c r="H27" s="63"/>
      <c r="I27" s="63"/>
      <c r="J27" s="63" t="str">
        <f t="shared" ref="J27:K27" si="25">+IF(F27&gt;0,F27,0)</f>
        <v>  152,700 </v>
      </c>
      <c r="K27" s="63" t="str">
        <f t="shared" si="25"/>
        <v>  - </v>
      </c>
    </row>
    <row r="28" ht="16.5" customHeight="1">
      <c r="A28" s="2"/>
      <c r="B28" s="12">
        <v>31211.0</v>
      </c>
      <c r="C28" s="13" t="s">
        <v>43</v>
      </c>
      <c r="D28" s="63" t="str">
        <f>+SUMIF(CUENTA,C28,DEBE)</f>
        <v>  - </v>
      </c>
      <c r="E28" s="63" t="str">
        <f>+SUMIF(CUENTA,C28,HABER)</f>
        <v>  - </v>
      </c>
      <c r="F28" s="63" t="str">
        <f t="shared" si="2"/>
        <v>  - </v>
      </c>
      <c r="G28" s="63" t="str">
        <f t="shared" si="3"/>
        <v>  - </v>
      </c>
      <c r="H28" s="63"/>
      <c r="I28" s="63"/>
      <c r="J28" s="63" t="str">
        <f t="shared" ref="J28:K28" si="26">+IF(F28&gt;0,F28,0)</f>
        <v>  - </v>
      </c>
      <c r="K28" s="63" t="str">
        <f t="shared" si="26"/>
        <v>  - </v>
      </c>
    </row>
    <row r="29" ht="16.5" customHeight="1">
      <c r="A29" s="2"/>
      <c r="B29" s="12">
        <v>31212.0</v>
      </c>
      <c r="C29" s="13" t="s">
        <v>44</v>
      </c>
      <c r="D29" s="63" t="str">
        <f>+SUMIF(CUENTA,C29,DEBE)</f>
        <v>  92,025 </v>
      </c>
      <c r="E29" s="63" t="str">
        <f>+SUMIF(CUENTA,C29,HABER)</f>
        <v>  - </v>
      </c>
      <c r="F29" s="63" t="str">
        <f t="shared" si="2"/>
        <v>  92,025 </v>
      </c>
      <c r="G29" s="63" t="str">
        <f t="shared" si="3"/>
        <v>  - </v>
      </c>
      <c r="H29" s="63"/>
      <c r="I29" s="63"/>
      <c r="J29" s="63" t="str">
        <f t="shared" ref="J29:K29" si="27">+IF(F29&gt;0,F29,0)</f>
        <v>  92,025 </v>
      </c>
      <c r="K29" s="63" t="str">
        <f t="shared" si="27"/>
        <v>  - </v>
      </c>
    </row>
    <row r="30" ht="16.5" customHeight="1">
      <c r="A30" s="2"/>
      <c r="B30" s="12">
        <v>31213.0</v>
      </c>
      <c r="C30" s="13" t="s">
        <v>45</v>
      </c>
      <c r="D30" s="63" t="str">
        <f>+SUMIF(CUENTA,C30,DEBE)</f>
        <v>  27,899 </v>
      </c>
      <c r="E30" s="63" t="str">
        <f>+SUMIF(CUENTA,C30,HABER)</f>
        <v>  - </v>
      </c>
      <c r="F30" s="63" t="str">
        <f t="shared" si="2"/>
        <v>  27,899 </v>
      </c>
      <c r="G30" s="63" t="str">
        <f t="shared" si="3"/>
        <v>  - </v>
      </c>
      <c r="H30" s="63"/>
      <c r="I30" s="63"/>
      <c r="J30" s="63" t="str">
        <f t="shared" ref="J30:K30" si="28">+IF(F30&gt;0,F30,0)</f>
        <v>  27,899 </v>
      </c>
      <c r="K30" s="63" t="str">
        <f t="shared" si="28"/>
        <v>  - </v>
      </c>
    </row>
    <row r="31" ht="16.5" customHeight="1">
      <c r="A31" s="2"/>
      <c r="B31" s="12">
        <v>31214.0</v>
      </c>
      <c r="C31" s="13" t="s">
        <v>46</v>
      </c>
      <c r="D31" s="63" t="str">
        <f>+SUMIF(CUENTA,C31,DEBE)</f>
        <v>  186,226 </v>
      </c>
      <c r="E31" s="63" t="str">
        <f>+SUMIF(CUENTA,C31,HABER)</f>
        <v>  - </v>
      </c>
      <c r="F31" s="63" t="str">
        <f t="shared" si="2"/>
        <v>  186,226 </v>
      </c>
      <c r="G31" s="63" t="str">
        <f t="shared" si="3"/>
        <v>  - </v>
      </c>
      <c r="H31" s="63"/>
      <c r="I31" s="63"/>
      <c r="J31" s="63" t="str">
        <f t="shared" ref="J31:K31" si="29">+IF(F31&gt;0,F31,0)</f>
        <v>  186,226 </v>
      </c>
      <c r="K31" s="63" t="str">
        <f t="shared" si="29"/>
        <v>  - </v>
      </c>
    </row>
    <row r="32" ht="16.5" customHeight="1">
      <c r="A32" s="2"/>
      <c r="B32" s="12">
        <v>31215.0</v>
      </c>
      <c r="C32" s="13" t="s">
        <v>47</v>
      </c>
      <c r="D32" s="63" t="str">
        <f>+SUMIF(CUENTA,C32,DEBE)</f>
        <v>  - </v>
      </c>
      <c r="E32" s="63" t="str">
        <f>+SUMIF(CUENTA,C32,HABER)</f>
        <v>  - </v>
      </c>
      <c r="F32" s="63" t="str">
        <f t="shared" si="2"/>
        <v>  - </v>
      </c>
      <c r="G32" s="63" t="str">
        <f t="shared" si="3"/>
        <v>  - </v>
      </c>
      <c r="H32" s="63"/>
      <c r="I32" s="63"/>
      <c r="J32" s="63" t="str">
        <f t="shared" ref="J32:K32" si="30">+IF(F32&gt;0,F32,0)</f>
        <v>  - </v>
      </c>
      <c r="K32" s="63" t="str">
        <f t="shared" si="30"/>
        <v>  - </v>
      </c>
    </row>
    <row r="33" ht="16.5" customHeight="1">
      <c r="A33" s="2"/>
      <c r="B33" s="12">
        <v>31216.0</v>
      </c>
      <c r="C33" s="13" t="s">
        <v>48</v>
      </c>
      <c r="D33" s="63" t="str">
        <f>+SUMIF(CUENTA,C33,DEBE)</f>
        <v>  - </v>
      </c>
      <c r="E33" s="63" t="str">
        <f>+SUMIF(CUENTA,C33,HABER)</f>
        <v>  - </v>
      </c>
      <c r="F33" s="63" t="str">
        <f t="shared" si="2"/>
        <v>  - </v>
      </c>
      <c r="G33" s="63" t="str">
        <f t="shared" si="3"/>
        <v>  - </v>
      </c>
      <c r="H33" s="63"/>
      <c r="I33" s="63"/>
      <c r="J33" s="63" t="str">
        <f t="shared" ref="J33:K33" si="31">+IF(F33&gt;0,F33,0)</f>
        <v>  - </v>
      </c>
      <c r="K33" s="63" t="str">
        <f t="shared" si="31"/>
        <v>  - </v>
      </c>
    </row>
    <row r="34" ht="16.5" customHeight="1">
      <c r="A34" s="2"/>
      <c r="B34" s="12">
        <v>31217.0</v>
      </c>
      <c r="C34" s="13" t="s">
        <v>49</v>
      </c>
      <c r="D34" s="63" t="str">
        <f>+SUMIF(CUENTA,C34,DEBE)</f>
        <v>  120,879 </v>
      </c>
      <c r="E34" s="63" t="str">
        <f>+SUMIF(CUENTA,C34,HABER)</f>
        <v>  - </v>
      </c>
      <c r="F34" s="63" t="str">
        <f t="shared" si="2"/>
        <v>  120,879 </v>
      </c>
      <c r="G34" s="63" t="str">
        <f t="shared" si="3"/>
        <v>  - </v>
      </c>
      <c r="H34" s="63"/>
      <c r="I34" s="63"/>
      <c r="J34" s="63" t="str">
        <f t="shared" ref="J34:K34" si="32">+IF(F34&gt;0,F34,0)</f>
        <v>  120,879 </v>
      </c>
      <c r="K34" s="63" t="str">
        <f t="shared" si="32"/>
        <v>  - </v>
      </c>
    </row>
    <row r="35" ht="16.5" customHeight="1">
      <c r="A35" s="2"/>
      <c r="B35" s="12">
        <v>31218.0</v>
      </c>
      <c r="C35" s="13" t="s">
        <v>50</v>
      </c>
      <c r="D35" s="63" t="str">
        <f>+SUMIF(CUENTA,C35,DEBE)</f>
        <v>  63,728 </v>
      </c>
      <c r="E35" s="63" t="str">
        <f>+SUMIF(CUENTA,C35,HABER)</f>
        <v>  - </v>
      </c>
      <c r="F35" s="63" t="str">
        <f t="shared" si="2"/>
        <v>  63,728 </v>
      </c>
      <c r="G35" s="63" t="str">
        <f t="shared" si="3"/>
        <v>  - </v>
      </c>
      <c r="H35" s="63"/>
      <c r="I35" s="63"/>
      <c r="J35" s="63" t="str">
        <f t="shared" ref="J35:K35" si="33">+IF(F35&gt;0,F35,0)</f>
        <v>  63,728 </v>
      </c>
      <c r="K35" s="63" t="str">
        <f t="shared" si="33"/>
        <v>  - </v>
      </c>
    </row>
    <row r="36" ht="16.5" customHeight="1">
      <c r="A36" s="2"/>
      <c r="B36" s="12">
        <v>31219.0</v>
      </c>
      <c r="C36" s="13" t="s">
        <v>51</v>
      </c>
      <c r="D36" s="63" t="str">
        <f>+SUMIF(CUENTA,C36,DEBE)</f>
        <v>  151,263 </v>
      </c>
      <c r="E36" s="63" t="str">
        <f>+SUMIF(CUENTA,C36,HABER)</f>
        <v>  - </v>
      </c>
      <c r="F36" s="63" t="str">
        <f t="shared" si="2"/>
        <v>  151,263 </v>
      </c>
      <c r="G36" s="63" t="str">
        <f t="shared" si="3"/>
        <v>  - </v>
      </c>
      <c r="H36" s="63"/>
      <c r="I36" s="63"/>
      <c r="J36" s="63" t="str">
        <f t="shared" ref="J36:K36" si="34">+IF(F36&gt;0,F36,0)</f>
        <v>  151,263 </v>
      </c>
      <c r="K36" s="63" t="str">
        <f t="shared" si="34"/>
        <v>  - </v>
      </c>
    </row>
    <row r="37" ht="16.5" customHeight="1">
      <c r="A37" s="2"/>
      <c r="B37" s="12">
        <v>31220.0</v>
      </c>
      <c r="C37" s="13" t="s">
        <v>52</v>
      </c>
      <c r="D37" s="63" t="str">
        <f>+SUMIF(CUENTA,C37,DEBE)</f>
        <v>  - </v>
      </c>
      <c r="E37" s="63" t="str">
        <f>+SUMIF(CUENTA,C37,HABER)</f>
        <v>  - </v>
      </c>
      <c r="F37" s="63" t="str">
        <f t="shared" si="2"/>
        <v>  - </v>
      </c>
      <c r="G37" s="63" t="str">
        <f t="shared" si="3"/>
        <v>  - </v>
      </c>
      <c r="H37" s="63"/>
      <c r="I37" s="63"/>
      <c r="J37" s="63" t="str">
        <f t="shared" ref="J37:K37" si="35">+IF(F37&gt;0,F37,0)</f>
        <v>  - </v>
      </c>
      <c r="K37" s="63" t="str">
        <f t="shared" si="35"/>
        <v>  - </v>
      </c>
    </row>
    <row r="38" ht="16.5" customHeight="1">
      <c r="A38" s="2"/>
      <c r="B38" s="12">
        <v>31311.0</v>
      </c>
      <c r="C38" s="13" t="s">
        <v>54</v>
      </c>
      <c r="D38" s="63" t="str">
        <f>+SUMIF(CUENTA,C38,DEBE)</f>
        <v>  - </v>
      </c>
      <c r="E38" s="63" t="str">
        <f>+SUMIF(CUENTA,C38,HABER)</f>
        <v>  - </v>
      </c>
      <c r="F38" s="63" t="str">
        <f t="shared" si="2"/>
        <v>  - </v>
      </c>
      <c r="G38" s="63" t="str">
        <f t="shared" si="3"/>
        <v>  - </v>
      </c>
      <c r="H38" s="63"/>
      <c r="I38" s="63"/>
      <c r="J38" s="63" t="str">
        <f t="shared" ref="J38:K38" si="36">+IF(F38&gt;0,F38,0)</f>
        <v>  - </v>
      </c>
      <c r="K38" s="63" t="str">
        <f t="shared" si="36"/>
        <v>  - </v>
      </c>
    </row>
    <row r="39" ht="16.5" customHeight="1">
      <c r="A39" s="2"/>
      <c r="B39" s="12">
        <v>31312.0</v>
      </c>
      <c r="C39" s="13" t="s">
        <v>55</v>
      </c>
      <c r="D39" s="63" t="str">
        <f>+SUMIF(CUENTA,C39,DEBE)</f>
        <v>  - </v>
      </c>
      <c r="E39" s="63" t="str">
        <f>+SUMIF(CUENTA,C39,HABER)</f>
        <v>  - </v>
      </c>
      <c r="F39" s="63" t="str">
        <f t="shared" si="2"/>
        <v>  - </v>
      </c>
      <c r="G39" s="63" t="str">
        <f t="shared" si="3"/>
        <v>  - </v>
      </c>
      <c r="H39" s="63"/>
      <c r="I39" s="63"/>
      <c r="J39" s="63" t="str">
        <f t="shared" ref="J39:K39" si="37">+IF(F39&gt;0,F39,0)</f>
        <v>  - </v>
      </c>
      <c r="K39" s="63" t="str">
        <f t="shared" si="37"/>
        <v>  - </v>
      </c>
    </row>
    <row r="40" ht="16.5" customHeight="1">
      <c r="A40" s="2"/>
      <c r="B40" s="12">
        <v>31313.0</v>
      </c>
      <c r="C40" s="13" t="s">
        <v>56</v>
      </c>
      <c r="D40" s="63" t="str">
        <f>+SUMIF(CUENTA,C40,DEBE)</f>
        <v>  - </v>
      </c>
      <c r="E40" s="63" t="str">
        <f>+SUMIF(CUENTA,C40,HABER)</f>
        <v>  - </v>
      </c>
      <c r="F40" s="63" t="str">
        <f t="shared" si="2"/>
        <v>  - </v>
      </c>
      <c r="G40" s="63" t="str">
        <f t="shared" si="3"/>
        <v>  - </v>
      </c>
      <c r="H40" s="63"/>
      <c r="I40" s="63"/>
      <c r="J40" s="63" t="str">
        <f t="shared" ref="J40:K40" si="38">+IF(F40&gt;0,F40,0)</f>
        <v>  - </v>
      </c>
      <c r="K40" s="63" t="str">
        <f t="shared" si="38"/>
        <v>  - </v>
      </c>
    </row>
    <row r="41" ht="16.5" customHeight="1">
      <c r="A41" s="2"/>
      <c r="B41" s="12">
        <v>31411.0</v>
      </c>
      <c r="C41" s="13" t="s">
        <v>57</v>
      </c>
      <c r="D41" s="63" t="str">
        <f>+SUMIF(CUENTA,C41,DEBE)</f>
        <v>  - </v>
      </c>
      <c r="E41" s="63" t="str">
        <f>+SUMIF(CUENTA,C41,HABER)</f>
        <v>  - </v>
      </c>
      <c r="F41" s="63" t="str">
        <f t="shared" si="2"/>
        <v>  - </v>
      </c>
      <c r="G41" s="63" t="str">
        <f t="shared" si="3"/>
        <v>  - </v>
      </c>
      <c r="H41" s="63"/>
      <c r="I41" s="63"/>
      <c r="J41" s="63" t="str">
        <f t="shared" ref="J41:K41" si="39">+IF(F41&gt;0,F41,0)</f>
        <v>  - </v>
      </c>
      <c r="K41" s="63" t="str">
        <f t="shared" si="39"/>
        <v>  - </v>
      </c>
    </row>
    <row r="42" ht="16.5" customHeight="1">
      <c r="A42" s="2"/>
      <c r="B42" s="12">
        <v>41111.0</v>
      </c>
      <c r="C42" s="13" t="s">
        <v>59</v>
      </c>
      <c r="D42" s="63" t="str">
        <f>+SUMIF(CUENTA,C42,DEBE)</f>
        <v>  - </v>
      </c>
      <c r="E42" s="63" t="str">
        <f>+SUMIF(CUENTA,C42,HABER)</f>
        <v>#ERROR!</v>
      </c>
      <c r="F42" s="63" t="str">
        <f t="shared" si="2"/>
        <v>#ERROR!</v>
      </c>
      <c r="G42" s="63" t="str">
        <f t="shared" si="3"/>
        <v>#ERROR!</v>
      </c>
      <c r="H42" s="63"/>
      <c r="I42" s="63"/>
      <c r="J42" s="63" t="str">
        <f t="shared" ref="J42:K42" si="40">+IF(F42&gt;0,F42,0)</f>
        <v>#ERROR!</v>
      </c>
      <c r="K42" s="63" t="str">
        <f t="shared" si="40"/>
        <v>#ERROR!</v>
      </c>
    </row>
    <row r="43" ht="16.5" customHeight="1">
      <c r="A43" s="2"/>
      <c r="B43" s="12">
        <v>41112.0</v>
      </c>
      <c r="C43" s="13" t="s">
        <v>60</v>
      </c>
      <c r="D43" s="63" t="str">
        <f>+SUMIF(CUENTA,C43,DEBE)</f>
        <v>  - </v>
      </c>
      <c r="E43" s="63" t="str">
        <f>+SUMIF(CUENTA,C43,HABER)</f>
        <v>#ERROR!</v>
      </c>
      <c r="F43" s="63" t="str">
        <f t="shared" si="2"/>
        <v>#ERROR!</v>
      </c>
      <c r="G43" s="63" t="str">
        <f t="shared" si="3"/>
        <v>#ERROR!</v>
      </c>
      <c r="H43" s="63"/>
      <c r="I43" s="63"/>
      <c r="J43" s="63" t="str">
        <f t="shared" ref="J43:K43" si="41">+IF(F43&gt;0,F43,0)</f>
        <v>#ERROR!</v>
      </c>
      <c r="K43" s="63" t="str">
        <f t="shared" si="41"/>
        <v>#ERROR!</v>
      </c>
    </row>
    <row r="44" ht="16.5" customHeight="1">
      <c r="A44" s="2"/>
      <c r="B44" s="12">
        <v>41113.0</v>
      </c>
      <c r="C44" s="13" t="s">
        <v>61</v>
      </c>
      <c r="D44" s="63" t="str">
        <f>+SUMIF(CUENTA,C44,DEBE)</f>
        <v>  - </v>
      </c>
      <c r="E44" s="63" t="str">
        <f>+SUMIF(CUENTA,C44,HABER)</f>
        <v>#ERROR!</v>
      </c>
      <c r="F44" s="63" t="str">
        <f t="shared" si="2"/>
        <v>#ERROR!</v>
      </c>
      <c r="G44" s="63" t="str">
        <f t="shared" si="3"/>
        <v>#ERROR!</v>
      </c>
      <c r="H44" s="63"/>
      <c r="I44" s="63"/>
      <c r="J44" s="63" t="str">
        <f t="shared" ref="J44:K44" si="42">+IF(F44&gt;0,F44,0)</f>
        <v>#ERROR!</v>
      </c>
      <c r="K44" s="63" t="str">
        <f t="shared" si="42"/>
        <v>#ERROR!</v>
      </c>
    </row>
    <row r="45" ht="16.5" customHeight="1">
      <c r="A45" s="2"/>
      <c r="B45" s="12">
        <v>41211.0</v>
      </c>
      <c r="C45" s="13" t="s">
        <v>63</v>
      </c>
      <c r="D45" s="63" t="str">
        <f>+SUMIF(CUENTA,C45,DEBE)</f>
        <v>  - </v>
      </c>
      <c r="E45" s="63" t="str">
        <f>+SUMIF(CUENTA,C45,HABER)</f>
        <v>  - </v>
      </c>
      <c r="F45" s="63" t="str">
        <f t="shared" si="2"/>
        <v>  - </v>
      </c>
      <c r="G45" s="63" t="str">
        <f t="shared" si="3"/>
        <v>  - </v>
      </c>
      <c r="H45" s="63"/>
      <c r="I45" s="63"/>
      <c r="J45" s="63" t="str">
        <f t="shared" ref="J45:K45" si="43">+IF(F45&gt;0,F45,0)</f>
        <v>  - </v>
      </c>
      <c r="K45" s="63" t="str">
        <f t="shared" si="43"/>
        <v>  - </v>
      </c>
    </row>
    <row r="46" ht="16.5" customHeight="1">
      <c r="A46" s="2"/>
      <c r="B46" s="12">
        <v>41311.0</v>
      </c>
      <c r="C46" s="13" t="s">
        <v>64</v>
      </c>
      <c r="D46" s="63" t="str">
        <f>+SUMIF(CUENTA,C46,DEBE)</f>
        <v>  - </v>
      </c>
      <c r="E46" s="63" t="str">
        <f>+SUMIF(CUENTA,C46,HABER)</f>
        <v>  - </v>
      </c>
      <c r="F46" s="63" t="str">
        <f t="shared" si="2"/>
        <v>  - </v>
      </c>
      <c r="G46" s="63" t="str">
        <f t="shared" si="3"/>
        <v>  - </v>
      </c>
      <c r="H46" s="63"/>
      <c r="I46" s="63"/>
      <c r="J46" s="63" t="str">
        <f t="shared" ref="J46:K46" si="44">+IF(F46&gt;0,F46,0)</f>
        <v>  - </v>
      </c>
      <c r="K46" s="63" t="str">
        <f t="shared" si="44"/>
        <v>  - </v>
      </c>
    </row>
    <row r="47" ht="16.5" customHeight="1">
      <c r="A47" s="2"/>
      <c r="B47" s="13"/>
      <c r="C47" s="13" t="s">
        <v>278</v>
      </c>
      <c r="D47" s="63" t="str">
        <f t="shared" ref="D47:K47" si="45">SUM(D5:D46)</f>
        <v>#ERROR!</v>
      </c>
      <c r="E47" s="63" t="str">
        <f t="shared" si="45"/>
        <v>#ERROR!</v>
      </c>
      <c r="F47" s="63" t="str">
        <f t="shared" si="45"/>
        <v>#ERROR!</v>
      </c>
      <c r="G47" s="63" t="str">
        <f t="shared" si="45"/>
        <v>#ERROR!</v>
      </c>
      <c r="H47" s="63" t="str">
        <f t="shared" si="45"/>
        <v>#ERROR!</v>
      </c>
      <c r="I47" s="63" t="str">
        <f t="shared" si="45"/>
        <v>#ERROR!</v>
      </c>
      <c r="J47" s="63" t="str">
        <f t="shared" si="45"/>
        <v>#ERROR!</v>
      </c>
      <c r="K47" s="63" t="str">
        <f t="shared" si="45"/>
        <v>#ERROR!</v>
      </c>
    </row>
    <row r="48" ht="16.5" customHeight="1">
      <c r="A48" s="2"/>
      <c r="B48" s="13"/>
      <c r="C48" s="13" t="s">
        <v>36</v>
      </c>
      <c r="D48" s="63"/>
      <c r="E48" s="63"/>
      <c r="F48" s="63"/>
      <c r="G48" s="63"/>
      <c r="H48" s="63" t="str">
        <f>+I47-H47</f>
        <v>#ERROR!</v>
      </c>
      <c r="I48" s="63"/>
      <c r="J48" s="63"/>
      <c r="K48" s="63" t="str">
        <f>+J47-K47</f>
        <v>#ERROR!</v>
      </c>
    </row>
    <row r="49" ht="16.5" customHeight="1">
      <c r="A49" s="2"/>
      <c r="B49" s="13"/>
      <c r="C49" s="13"/>
      <c r="D49" s="63" t="str">
        <f t="shared" ref="D49:K49" si="46">SUM(D47:D48)</f>
        <v>#ERROR!</v>
      </c>
      <c r="E49" s="63" t="str">
        <f t="shared" si="46"/>
        <v>#ERROR!</v>
      </c>
      <c r="F49" s="63" t="str">
        <f t="shared" si="46"/>
        <v>#ERROR!</v>
      </c>
      <c r="G49" s="63" t="str">
        <f t="shared" si="46"/>
        <v>#ERROR!</v>
      </c>
      <c r="H49" s="63" t="str">
        <f t="shared" si="46"/>
        <v>#ERROR!</v>
      </c>
      <c r="I49" s="63" t="str">
        <f t="shared" si="46"/>
        <v>#ERROR!</v>
      </c>
      <c r="J49" s="63" t="str">
        <f t="shared" si="46"/>
        <v>#ERROR!</v>
      </c>
      <c r="K49" s="63" t="str">
        <f t="shared" si="46"/>
        <v>#ERROR!</v>
      </c>
    </row>
    <row r="50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ht="16.5" customHeight="1">
      <c r="A51" s="2"/>
      <c r="B51" s="2"/>
      <c r="C51" s="2"/>
      <c r="D51" s="64" t="str">
        <f>+'L. DIARIO'!H3</f>
        <v>#ERROR!</v>
      </c>
      <c r="E51" s="64" t="str">
        <f>+'L. DIARIO'!I3</f>
        <v>#ERROR!</v>
      </c>
      <c r="F51" s="2"/>
      <c r="G51" s="2"/>
      <c r="H51" s="2"/>
      <c r="I51" s="2"/>
      <c r="J51" s="2"/>
      <c r="K51" s="2"/>
    </row>
    <row r="52" ht="16.5" customHeight="1">
      <c r="A52" s="2"/>
      <c r="B52" s="2"/>
      <c r="C52" s="2"/>
      <c r="D52" s="65" t="str">
        <f t="shared" ref="D52:E52" si="47">+D51-D49</f>
        <v>#ERROR!</v>
      </c>
      <c r="E52" s="65" t="str">
        <f t="shared" si="47"/>
        <v>#ERROR!</v>
      </c>
      <c r="F52" s="2"/>
      <c r="G52" s="2"/>
      <c r="H52" s="2"/>
      <c r="I52" s="2"/>
      <c r="J52" s="2"/>
      <c r="K52" s="2"/>
    </row>
    <row r="53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</sheetData>
  <mergeCells count="6">
    <mergeCell ref="C1:K1"/>
    <mergeCell ref="D3:E3"/>
    <mergeCell ref="F3:G3"/>
    <mergeCell ref="H3:I3"/>
    <mergeCell ref="J3:K3"/>
    <mergeCell ref="C2:K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4.43" defaultRowHeight="15.0"/>
  <cols>
    <col customWidth="1" min="1" max="1" width="6.43"/>
    <col customWidth="1" min="2" max="2" width="35.71"/>
    <col customWidth="1" min="3" max="14" width="11.43"/>
  </cols>
  <sheetData>
    <row r="1">
      <c r="A1" s="66"/>
      <c r="B1" s="67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>
      <c r="A2" s="69" t="s">
        <v>279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>
      <c r="A3" s="70" t="s">
        <v>280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>
      <c r="A4" s="71"/>
      <c r="B4" s="67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>
      <c r="A5" s="72" t="s">
        <v>281</v>
      </c>
      <c r="B5" s="72" t="s">
        <v>282</v>
      </c>
      <c r="C5" s="73" t="s">
        <v>251</v>
      </c>
      <c r="D5" s="74" t="s">
        <v>252</v>
      </c>
      <c r="E5" s="75" t="s">
        <v>253</v>
      </c>
      <c r="F5" s="74" t="s">
        <v>254</v>
      </c>
      <c r="G5" s="75" t="s">
        <v>255</v>
      </c>
      <c r="H5" s="74" t="s">
        <v>256</v>
      </c>
      <c r="I5" s="75" t="s">
        <v>257</v>
      </c>
      <c r="J5" s="74" t="s">
        <v>258</v>
      </c>
      <c r="K5" s="75" t="s">
        <v>259</v>
      </c>
      <c r="L5" s="74" t="s">
        <v>260</v>
      </c>
      <c r="M5" s="75" t="s">
        <v>261</v>
      </c>
      <c r="N5" s="74" t="s">
        <v>262</v>
      </c>
    </row>
    <row r="6">
      <c r="A6" s="76">
        <v>511.0</v>
      </c>
      <c r="B6" s="77" t="s">
        <v>283</v>
      </c>
      <c r="C6" s="78"/>
      <c r="D6" s="79"/>
      <c r="E6" s="68"/>
      <c r="F6" s="79"/>
      <c r="G6" s="68"/>
      <c r="H6" s="79"/>
      <c r="I6" s="68"/>
      <c r="J6" s="79"/>
      <c r="K6" s="68"/>
      <c r="L6" s="79"/>
      <c r="M6" s="68"/>
      <c r="N6" s="79"/>
    </row>
    <row r="7">
      <c r="A7" s="76">
        <v>504.0</v>
      </c>
      <c r="B7" s="77" t="s">
        <v>284</v>
      </c>
      <c r="C7" s="78"/>
      <c r="D7" s="79"/>
      <c r="E7" s="68"/>
      <c r="F7" s="79"/>
      <c r="G7" s="68"/>
      <c r="H7" s="79"/>
      <c r="I7" s="68"/>
      <c r="J7" s="79"/>
      <c r="K7" s="68"/>
      <c r="L7" s="79"/>
      <c r="M7" s="68"/>
      <c r="N7" s="79"/>
    </row>
    <row r="8">
      <c r="A8" s="76">
        <v>77.0</v>
      </c>
      <c r="B8" s="77" t="s">
        <v>285</v>
      </c>
      <c r="C8" s="78"/>
      <c r="D8" s="79"/>
      <c r="E8" s="68"/>
      <c r="F8" s="79"/>
      <c r="G8" s="68"/>
      <c r="H8" s="79"/>
      <c r="I8" s="68"/>
      <c r="J8" s="79"/>
      <c r="K8" s="68"/>
      <c r="L8" s="79"/>
      <c r="M8" s="68"/>
      <c r="N8" s="79"/>
    </row>
    <row r="9">
      <c r="A9" s="76">
        <v>520.0</v>
      </c>
      <c r="B9" s="77" t="s">
        <v>286</v>
      </c>
      <c r="C9" s="78"/>
      <c r="D9" s="79"/>
      <c r="E9" s="68"/>
      <c r="F9" s="79"/>
      <c r="G9" s="68"/>
      <c r="H9" s="79"/>
      <c r="I9" s="68"/>
      <c r="J9" s="79"/>
      <c r="K9" s="68"/>
      <c r="L9" s="79"/>
      <c r="M9" s="68"/>
      <c r="N9" s="79"/>
    </row>
    <row r="10">
      <c r="A10" s="76">
        <v>528.0</v>
      </c>
      <c r="B10" s="77" t="s">
        <v>287</v>
      </c>
      <c r="C10" s="78"/>
      <c r="D10" s="79"/>
      <c r="E10" s="68"/>
      <c r="F10" s="79"/>
      <c r="G10" s="68"/>
      <c r="H10" s="79"/>
      <c r="I10" s="68"/>
      <c r="J10" s="79"/>
      <c r="K10" s="68"/>
      <c r="L10" s="79"/>
      <c r="M10" s="68"/>
      <c r="N10" s="79"/>
    </row>
    <row r="11">
      <c r="A11" s="80">
        <v>537.0</v>
      </c>
      <c r="B11" s="81" t="s">
        <v>288</v>
      </c>
      <c r="C11" s="82" t="str">
        <f t="shared" ref="C11:N11" si="1">SUM(C9:C10)</f>
        <v>0 </v>
      </c>
      <c r="D11" s="83" t="str">
        <f t="shared" si="1"/>
        <v>0 </v>
      </c>
      <c r="E11" s="84" t="str">
        <f t="shared" si="1"/>
        <v>0 </v>
      </c>
      <c r="F11" s="83" t="str">
        <f t="shared" si="1"/>
        <v>0 </v>
      </c>
      <c r="G11" s="84" t="str">
        <f t="shared" si="1"/>
        <v>0 </v>
      </c>
      <c r="H11" s="83" t="str">
        <f t="shared" si="1"/>
        <v>0 </v>
      </c>
      <c r="I11" s="84" t="str">
        <f t="shared" si="1"/>
        <v>0 </v>
      </c>
      <c r="J11" s="83" t="str">
        <f t="shared" si="1"/>
        <v>0 </v>
      </c>
      <c r="K11" s="84" t="str">
        <f t="shared" si="1"/>
        <v>0 </v>
      </c>
      <c r="L11" s="83" t="str">
        <f t="shared" si="1"/>
        <v>0 </v>
      </c>
      <c r="M11" s="84" t="str">
        <f t="shared" si="1"/>
        <v>0 </v>
      </c>
      <c r="N11" s="83" t="str">
        <f t="shared" si="1"/>
        <v>0 </v>
      </c>
    </row>
    <row r="12">
      <c r="A12" s="76"/>
      <c r="B12" s="77"/>
      <c r="C12" s="78"/>
      <c r="D12" s="79"/>
      <c r="E12" s="68"/>
      <c r="F12" s="79"/>
      <c r="G12" s="68"/>
      <c r="H12" s="79"/>
      <c r="I12" s="68"/>
      <c r="J12" s="79"/>
      <c r="K12" s="68"/>
      <c r="L12" s="79"/>
      <c r="M12" s="68"/>
      <c r="N12" s="79"/>
    </row>
    <row r="13">
      <c r="A13" s="76">
        <v>537.0</v>
      </c>
      <c r="B13" s="77" t="s">
        <v>289</v>
      </c>
      <c r="C13" s="78"/>
      <c r="D13" s="79"/>
      <c r="E13" s="68"/>
      <c r="F13" s="79"/>
      <c r="G13" s="68"/>
      <c r="H13" s="79"/>
      <c r="I13" s="68"/>
      <c r="J13" s="79"/>
      <c r="K13" s="68"/>
      <c r="L13" s="79"/>
      <c r="M13" s="68"/>
      <c r="N13" s="79"/>
    </row>
    <row r="14">
      <c r="A14" s="76">
        <v>563.0</v>
      </c>
      <c r="B14" s="77" t="s">
        <v>289</v>
      </c>
      <c r="C14" s="78"/>
      <c r="D14" s="79"/>
      <c r="E14" s="68"/>
      <c r="F14" s="79"/>
      <c r="G14" s="68"/>
      <c r="H14" s="79"/>
      <c r="I14" s="68"/>
      <c r="J14" s="79"/>
      <c r="K14" s="68"/>
      <c r="L14" s="79"/>
      <c r="M14" s="68"/>
      <c r="N14" s="79"/>
    </row>
    <row r="15">
      <c r="A15" s="76">
        <v>502.0</v>
      </c>
      <c r="B15" s="77" t="s">
        <v>290</v>
      </c>
      <c r="C15" s="78"/>
      <c r="D15" s="79"/>
      <c r="E15" s="68"/>
      <c r="F15" s="79"/>
      <c r="G15" s="68"/>
      <c r="H15" s="79"/>
      <c r="I15" s="68"/>
      <c r="J15" s="79"/>
      <c r="K15" s="68"/>
      <c r="L15" s="79"/>
      <c r="M15" s="68"/>
      <c r="N15" s="79"/>
    </row>
    <row r="16">
      <c r="A16" s="80">
        <v>538.0</v>
      </c>
      <c r="B16" s="81" t="s">
        <v>291</v>
      </c>
      <c r="C16" s="82" t="str">
        <f t="shared" ref="C16:N16" si="2">SUM(C15)</f>
        <v>0 </v>
      </c>
      <c r="D16" s="83" t="str">
        <f t="shared" si="2"/>
        <v>0 </v>
      </c>
      <c r="E16" s="84" t="str">
        <f t="shared" si="2"/>
        <v>0 </v>
      </c>
      <c r="F16" s="83" t="str">
        <f t="shared" si="2"/>
        <v>0 </v>
      </c>
      <c r="G16" s="84" t="str">
        <f t="shared" si="2"/>
        <v>0 </v>
      </c>
      <c r="H16" s="83" t="str">
        <f t="shared" si="2"/>
        <v>0 </v>
      </c>
      <c r="I16" s="84" t="str">
        <f t="shared" si="2"/>
        <v>0 </v>
      </c>
      <c r="J16" s="83" t="str">
        <f t="shared" si="2"/>
        <v>0 </v>
      </c>
      <c r="K16" s="84" t="str">
        <f t="shared" si="2"/>
        <v>0 </v>
      </c>
      <c r="L16" s="83" t="str">
        <f t="shared" si="2"/>
        <v>0 </v>
      </c>
      <c r="M16" s="84" t="str">
        <f t="shared" si="2"/>
        <v>0 </v>
      </c>
      <c r="N16" s="83" t="str">
        <f t="shared" si="2"/>
        <v>0 </v>
      </c>
    </row>
    <row r="17">
      <c r="A17" s="85"/>
      <c r="B17" s="86"/>
      <c r="C17" s="87"/>
      <c r="D17" s="88"/>
      <c r="E17" s="89"/>
      <c r="F17" s="88"/>
      <c r="G17" s="89"/>
      <c r="H17" s="88"/>
      <c r="I17" s="89"/>
      <c r="J17" s="88"/>
      <c r="K17" s="89"/>
      <c r="L17" s="88"/>
      <c r="M17" s="89"/>
      <c r="N17" s="88"/>
    </row>
    <row r="18">
      <c r="A18" s="76">
        <v>89.0</v>
      </c>
      <c r="B18" s="77" t="s">
        <v>292</v>
      </c>
      <c r="C18" s="78" t="str">
        <f t="shared" ref="C18:N18" si="3">+C16-C11</f>
        <v>0 </v>
      </c>
      <c r="D18" s="79" t="str">
        <f t="shared" si="3"/>
        <v>0 </v>
      </c>
      <c r="E18" s="68" t="str">
        <f t="shared" si="3"/>
        <v>0 </v>
      </c>
      <c r="F18" s="79" t="str">
        <f t="shared" si="3"/>
        <v>0 </v>
      </c>
      <c r="G18" s="68" t="str">
        <f t="shared" si="3"/>
        <v>0 </v>
      </c>
      <c r="H18" s="79" t="str">
        <f t="shared" si="3"/>
        <v>0 </v>
      </c>
      <c r="I18" s="68" t="str">
        <f t="shared" si="3"/>
        <v>0 </v>
      </c>
      <c r="J18" s="79" t="str">
        <f t="shared" si="3"/>
        <v>0 </v>
      </c>
      <c r="K18" s="68" t="str">
        <f t="shared" si="3"/>
        <v>0 </v>
      </c>
      <c r="L18" s="79" t="str">
        <f t="shared" si="3"/>
        <v>0 </v>
      </c>
      <c r="M18" s="68" t="str">
        <f t="shared" si="3"/>
        <v>0 </v>
      </c>
      <c r="N18" s="79" t="str">
        <f t="shared" si="3"/>
        <v>0 </v>
      </c>
    </row>
    <row r="19">
      <c r="A19" s="76">
        <v>151.0</v>
      </c>
      <c r="B19" s="77" t="s">
        <v>293</v>
      </c>
      <c r="C19" s="78"/>
      <c r="D19" s="79"/>
      <c r="E19" s="68"/>
      <c r="F19" s="79"/>
      <c r="G19" s="68"/>
      <c r="H19" s="79"/>
      <c r="I19" s="68"/>
      <c r="J19" s="79"/>
      <c r="K19" s="68"/>
      <c r="L19" s="79"/>
      <c r="M19" s="68"/>
      <c r="N19" s="79"/>
    </row>
    <row r="20">
      <c r="A20" s="76">
        <v>62.0</v>
      </c>
      <c r="B20" s="77" t="s">
        <v>294</v>
      </c>
      <c r="C20" s="78"/>
      <c r="D20" s="79"/>
      <c r="E20" s="68"/>
      <c r="F20" s="79"/>
      <c r="G20" s="68"/>
      <c r="H20" s="79"/>
      <c r="I20" s="68"/>
      <c r="J20" s="79"/>
      <c r="K20" s="68"/>
      <c r="L20" s="79"/>
      <c r="M20" s="68"/>
      <c r="N20" s="79"/>
    </row>
    <row r="21" ht="15.75" customHeight="1">
      <c r="A21" s="76">
        <v>595.0</v>
      </c>
      <c r="B21" s="77" t="s">
        <v>295</v>
      </c>
      <c r="C21" s="78"/>
      <c r="D21" s="79"/>
      <c r="E21" s="68"/>
      <c r="F21" s="79"/>
      <c r="G21" s="68"/>
      <c r="H21" s="79"/>
      <c r="I21" s="68"/>
      <c r="J21" s="79"/>
      <c r="K21" s="68"/>
      <c r="L21" s="79"/>
      <c r="M21" s="68"/>
      <c r="N21" s="79"/>
    </row>
    <row r="22" ht="15.75" customHeight="1">
      <c r="A22" s="80">
        <v>547.0</v>
      </c>
      <c r="B22" s="81" t="s">
        <v>296</v>
      </c>
      <c r="C22" s="82" t="str">
        <f t="shared" ref="C22:N22" si="4">+C21</f>
        <v/>
      </c>
      <c r="D22" s="83" t="str">
        <f t="shared" si="4"/>
        <v/>
      </c>
      <c r="E22" s="84" t="str">
        <f t="shared" si="4"/>
        <v/>
      </c>
      <c r="F22" s="83" t="str">
        <f t="shared" si="4"/>
        <v/>
      </c>
      <c r="G22" s="84" t="str">
        <f t="shared" si="4"/>
        <v/>
      </c>
      <c r="H22" s="83" t="str">
        <f t="shared" si="4"/>
        <v/>
      </c>
      <c r="I22" s="84" t="str">
        <f t="shared" si="4"/>
        <v/>
      </c>
      <c r="J22" s="83" t="str">
        <f t="shared" si="4"/>
        <v/>
      </c>
      <c r="K22" s="84" t="str">
        <f t="shared" si="4"/>
        <v/>
      </c>
      <c r="L22" s="83" t="str">
        <f t="shared" si="4"/>
        <v/>
      </c>
      <c r="M22" s="84" t="str">
        <f t="shared" si="4"/>
        <v/>
      </c>
      <c r="N22" s="83" t="str">
        <f t="shared" si="4"/>
        <v/>
      </c>
    </row>
    <row r="23" ht="15.75" customHeight="1">
      <c r="A23" s="76"/>
      <c r="B23" s="77"/>
      <c r="C23" s="78"/>
      <c r="D23" s="79"/>
      <c r="E23" s="68"/>
      <c r="F23" s="79"/>
      <c r="G23" s="68"/>
      <c r="H23" s="79"/>
      <c r="I23" s="68"/>
      <c r="J23" s="79"/>
      <c r="K23" s="68"/>
      <c r="L23" s="79"/>
      <c r="M23" s="68"/>
      <c r="N23" s="79"/>
    </row>
    <row r="24" ht="15.75" customHeight="1">
      <c r="A24" s="80">
        <v>91.0</v>
      </c>
      <c r="B24" s="81" t="s">
        <v>297</v>
      </c>
      <c r="C24" s="82" t="str">
        <f t="shared" ref="C24:M24" si="5">+C22</f>
        <v/>
      </c>
      <c r="D24" s="83" t="str">
        <f t="shared" si="5"/>
        <v/>
      </c>
      <c r="E24" s="84" t="str">
        <f t="shared" si="5"/>
        <v/>
      </c>
      <c r="F24" s="83" t="str">
        <f t="shared" si="5"/>
        <v/>
      </c>
      <c r="G24" s="84" t="str">
        <f t="shared" si="5"/>
        <v/>
      </c>
      <c r="H24" s="83" t="str">
        <f t="shared" si="5"/>
        <v/>
      </c>
      <c r="I24" s="84" t="str">
        <f t="shared" si="5"/>
        <v/>
      </c>
      <c r="J24" s="83" t="str">
        <f t="shared" si="5"/>
        <v/>
      </c>
      <c r="K24" s="84" t="str">
        <f t="shared" si="5"/>
        <v/>
      </c>
      <c r="L24" s="83" t="str">
        <f t="shared" si="5"/>
        <v/>
      </c>
      <c r="M24" s="84" t="str">
        <f t="shared" si="5"/>
        <v/>
      </c>
      <c r="N24" s="83"/>
    </row>
    <row r="25" ht="15.75" customHeight="1">
      <c r="A25" s="76">
        <v>92.0</v>
      </c>
      <c r="B25" s="77" t="s">
        <v>298</v>
      </c>
      <c r="C25" s="78"/>
      <c r="D25" s="79"/>
      <c r="E25" s="68"/>
      <c r="F25" s="79"/>
      <c r="G25" s="68"/>
      <c r="H25" s="79"/>
      <c r="I25" s="68"/>
      <c r="J25" s="79"/>
      <c r="K25" s="68"/>
      <c r="L25" s="79"/>
      <c r="M25" s="68"/>
      <c r="N25" s="79"/>
    </row>
    <row r="26" ht="15.75" customHeight="1">
      <c r="A26" s="76">
        <v>93.0</v>
      </c>
      <c r="B26" s="77" t="s">
        <v>299</v>
      </c>
      <c r="C26" s="78"/>
      <c r="D26" s="79"/>
      <c r="E26" s="68"/>
      <c r="F26" s="79"/>
      <c r="G26" s="68"/>
      <c r="H26" s="79"/>
      <c r="I26" s="68"/>
      <c r="J26" s="79"/>
      <c r="K26" s="68"/>
      <c r="L26" s="79"/>
      <c r="M26" s="68"/>
      <c r="N26" s="79"/>
    </row>
    <row r="27" ht="15.75" customHeight="1">
      <c r="A27" s="76">
        <v>95.0</v>
      </c>
      <c r="B27" s="77" t="s">
        <v>300</v>
      </c>
      <c r="C27" s="78"/>
      <c r="D27" s="79"/>
      <c r="E27" s="68"/>
      <c r="F27" s="79"/>
      <c r="G27" s="68"/>
      <c r="H27" s="79"/>
      <c r="I27" s="68"/>
      <c r="J27" s="79"/>
      <c r="K27" s="68"/>
      <c r="L27" s="79"/>
      <c r="M27" s="68"/>
      <c r="N27" s="79"/>
    </row>
    <row r="28" ht="15.75" customHeight="1">
      <c r="A28" s="80">
        <v>94.0</v>
      </c>
      <c r="B28" s="81" t="s">
        <v>301</v>
      </c>
      <c r="C28" s="82" t="str">
        <f t="shared" ref="C28:M28" si="6">SUM(C24:C26)-C27</f>
        <v>0 </v>
      </c>
      <c r="D28" s="83" t="str">
        <f t="shared" si="6"/>
        <v>0 </v>
      </c>
      <c r="E28" s="84" t="str">
        <f t="shared" si="6"/>
        <v>0 </v>
      </c>
      <c r="F28" s="83" t="str">
        <f t="shared" si="6"/>
        <v>0 </v>
      </c>
      <c r="G28" s="84" t="str">
        <f t="shared" si="6"/>
        <v>0 </v>
      </c>
      <c r="H28" s="83" t="str">
        <f t="shared" si="6"/>
        <v>0 </v>
      </c>
      <c r="I28" s="84" t="str">
        <f t="shared" si="6"/>
        <v>0 </v>
      </c>
      <c r="J28" s="83" t="str">
        <f t="shared" si="6"/>
        <v>0 </v>
      </c>
      <c r="K28" s="84" t="str">
        <f t="shared" si="6"/>
        <v>0 </v>
      </c>
      <c r="L28" s="83" t="str">
        <f t="shared" si="6"/>
        <v>0 </v>
      </c>
      <c r="M28" s="84" t="str">
        <f t="shared" si="6"/>
        <v>0 </v>
      </c>
      <c r="N28" s="83"/>
    </row>
    <row r="29" ht="15.75" customHeight="1">
      <c r="A29" s="76"/>
      <c r="B29" s="77"/>
      <c r="C29" s="78"/>
      <c r="D29" s="79"/>
      <c r="E29" s="68"/>
      <c r="F29" s="79"/>
      <c r="G29" s="68"/>
      <c r="H29" s="79"/>
      <c r="I29" s="68"/>
      <c r="J29" s="79"/>
      <c r="K29" s="68"/>
      <c r="L29" s="79"/>
      <c r="M29" s="68"/>
      <c r="N29" s="79"/>
    </row>
    <row r="30" ht="15.75" customHeight="1">
      <c r="A30" s="76"/>
      <c r="B30" s="77"/>
      <c r="C30" s="78"/>
      <c r="D30" s="79"/>
      <c r="E30" s="68"/>
      <c r="F30" s="79"/>
      <c r="G30" s="68"/>
      <c r="H30" s="79"/>
      <c r="I30" s="68"/>
      <c r="J30" s="79"/>
      <c r="K30" s="68"/>
      <c r="L30" s="79"/>
      <c r="M30" s="68"/>
      <c r="N30" s="79"/>
    </row>
    <row r="31" ht="15.75" customHeight="1">
      <c r="A31" s="90"/>
      <c r="B31" s="91" t="s">
        <v>302</v>
      </c>
      <c r="C31" s="92"/>
      <c r="D31" s="91"/>
      <c r="E31" s="93"/>
      <c r="F31" s="91"/>
      <c r="G31" s="93"/>
      <c r="H31" s="91"/>
      <c r="I31" s="93"/>
      <c r="J31" s="91"/>
      <c r="K31" s="93"/>
      <c r="L31" s="91"/>
      <c r="M31" s="93"/>
      <c r="N31" s="91"/>
    </row>
    <row r="32" ht="15.75" customHeight="1">
      <c r="A32" s="66"/>
      <c r="B32" s="67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ht="15.75" customHeight="1">
      <c r="A33" s="66"/>
      <c r="B33" s="67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ht="15.75" customHeight="1">
      <c r="A34" s="66"/>
      <c r="B34" s="67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ht="15.75" customHeight="1">
      <c r="A35" s="66"/>
      <c r="B35" s="67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ht="15.75" customHeight="1">
      <c r="A36" s="66"/>
      <c r="B36" s="67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ht="15.75" customHeight="1">
      <c r="A37" s="66"/>
      <c r="B37" s="67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  <row r="38" ht="15.75" customHeight="1">
      <c r="A38" s="66"/>
      <c r="B38" s="67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</row>
    <row r="39" ht="15.75" customHeight="1">
      <c r="A39" s="66"/>
      <c r="B39" s="67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</row>
    <row r="40" ht="15.75" customHeight="1">
      <c r="A40" s="66"/>
      <c r="B40" s="67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</row>
    <row r="41" ht="15.75" customHeight="1">
      <c r="A41" s="66"/>
      <c r="B41" s="67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</row>
    <row r="42" ht="15.75" customHeight="1">
      <c r="A42" s="66"/>
      <c r="B42" s="67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</row>
    <row r="43" ht="15.75" customHeight="1">
      <c r="A43" s="66"/>
      <c r="B43" s="67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</row>
    <row r="44" ht="15.75" customHeight="1">
      <c r="A44" s="66"/>
      <c r="B44" s="67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</row>
    <row r="45" ht="15.75" customHeight="1">
      <c r="A45" s="66"/>
      <c r="B45" s="67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</row>
    <row r="46" ht="15.75" customHeight="1">
      <c r="A46" s="66"/>
      <c r="B46" s="67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</row>
    <row r="47" ht="15.75" customHeight="1">
      <c r="A47" s="66"/>
      <c r="B47" s="67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</row>
    <row r="48" ht="15.75" customHeight="1">
      <c r="A48" s="66"/>
      <c r="B48" s="67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</row>
    <row r="49" ht="15.75" customHeight="1">
      <c r="A49" s="66"/>
      <c r="B49" s="67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</row>
    <row r="50" ht="15.75" customHeight="1">
      <c r="A50" s="66"/>
      <c r="B50" s="67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</row>
    <row r="51" ht="15.75" customHeight="1">
      <c r="A51" s="66"/>
      <c r="B51" s="67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</row>
    <row r="52" ht="15.75" customHeight="1">
      <c r="A52" s="66"/>
      <c r="B52" s="67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</row>
    <row r="53" ht="15.75" customHeight="1">
      <c r="A53" s="66"/>
      <c r="B53" s="67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</row>
    <row r="54" ht="15.75" customHeight="1">
      <c r="A54" s="66"/>
      <c r="B54" s="67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</row>
    <row r="55" ht="15.75" customHeight="1">
      <c r="A55" s="66"/>
      <c r="B55" s="67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</row>
    <row r="56" ht="15.75" customHeight="1">
      <c r="A56" s="66"/>
      <c r="B56" s="67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</row>
    <row r="57" ht="15.75" customHeight="1">
      <c r="A57" s="66"/>
      <c r="B57" s="67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 ht="15.75" customHeight="1">
      <c r="A58" s="66"/>
      <c r="B58" s="67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</row>
    <row r="59" ht="15.75" customHeight="1">
      <c r="A59" s="66"/>
      <c r="B59" s="67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</row>
    <row r="60" ht="15.75" customHeight="1">
      <c r="A60" s="66"/>
      <c r="B60" s="67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</row>
    <row r="61" ht="15.75" customHeight="1">
      <c r="A61" s="66"/>
      <c r="B61" s="67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</row>
    <row r="62" ht="15.75" customHeight="1">
      <c r="A62" s="66"/>
      <c r="B62" s="67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</row>
    <row r="63" ht="15.75" customHeight="1">
      <c r="A63" s="66"/>
      <c r="B63" s="67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</row>
    <row r="64" ht="15.75" customHeight="1">
      <c r="A64" s="66"/>
      <c r="B64" s="67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</row>
    <row r="65" ht="15.75" customHeight="1">
      <c r="A65" s="66"/>
      <c r="B65" s="67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</row>
    <row r="66" ht="15.75" customHeight="1">
      <c r="A66" s="66"/>
      <c r="B66" s="67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</row>
    <row r="67" ht="15.75" customHeight="1">
      <c r="A67" s="66"/>
      <c r="B67" s="67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</row>
    <row r="68" ht="15.75" customHeight="1">
      <c r="A68" s="66"/>
      <c r="B68" s="67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</row>
    <row r="69" ht="15.75" customHeight="1">
      <c r="A69" s="66"/>
      <c r="B69" s="67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</row>
    <row r="70" ht="15.75" customHeight="1">
      <c r="A70" s="66"/>
      <c r="B70" s="67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</row>
    <row r="71" ht="15.75" customHeight="1">
      <c r="A71" s="66"/>
      <c r="B71" s="67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</row>
    <row r="72" ht="15.75" customHeight="1">
      <c r="A72" s="66"/>
      <c r="B72" s="67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</row>
    <row r="73" ht="15.75" customHeight="1">
      <c r="A73" s="66"/>
      <c r="B73" s="67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</row>
    <row r="74" ht="15.75" customHeight="1">
      <c r="A74" s="66"/>
      <c r="B74" s="67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</row>
    <row r="75" ht="15.75" customHeight="1">
      <c r="A75" s="66"/>
      <c r="B75" s="67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</row>
    <row r="76" ht="15.75" customHeight="1">
      <c r="A76" s="66"/>
      <c r="B76" s="67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</row>
    <row r="77" ht="15.75" customHeight="1">
      <c r="A77" s="66"/>
      <c r="B77" s="67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</row>
    <row r="78" ht="15.75" customHeight="1">
      <c r="A78" s="66"/>
      <c r="B78" s="67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</row>
    <row r="79" ht="15.75" customHeight="1">
      <c r="A79" s="66"/>
      <c r="B79" s="67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</row>
    <row r="80" ht="15.75" customHeight="1">
      <c r="A80" s="66"/>
      <c r="B80" s="67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</row>
    <row r="81" ht="15.75" customHeight="1">
      <c r="A81" s="66"/>
      <c r="B81" s="67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</row>
    <row r="82" ht="15.75" customHeight="1">
      <c r="A82" s="66"/>
      <c r="B82" s="67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</row>
    <row r="83" ht="15.75" customHeight="1">
      <c r="A83" s="66"/>
      <c r="B83" s="67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</row>
    <row r="84" ht="15.75" customHeight="1">
      <c r="A84" s="66"/>
      <c r="B84" s="67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</row>
    <row r="85" ht="15.75" customHeight="1">
      <c r="A85" s="66"/>
      <c r="B85" s="67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</row>
    <row r="86" ht="15.75" customHeight="1">
      <c r="A86" s="66"/>
      <c r="B86" s="67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</row>
    <row r="87" ht="15.75" customHeight="1">
      <c r="A87" s="66"/>
      <c r="B87" s="67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</row>
    <row r="88" ht="15.75" customHeight="1">
      <c r="A88" s="66"/>
      <c r="B88" s="67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</row>
    <row r="89" ht="15.75" customHeight="1">
      <c r="A89" s="66"/>
      <c r="B89" s="67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</row>
    <row r="90" ht="15.75" customHeight="1">
      <c r="A90" s="66"/>
      <c r="B90" s="67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</row>
    <row r="91" ht="15.75" customHeight="1">
      <c r="A91" s="66"/>
      <c r="B91" s="67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</row>
    <row r="92" ht="15.75" customHeight="1">
      <c r="A92" s="66"/>
      <c r="B92" s="67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</row>
    <row r="93" ht="15.75" customHeight="1">
      <c r="A93" s="66"/>
      <c r="B93" s="67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</row>
    <row r="94" ht="15.75" customHeight="1">
      <c r="A94" s="66"/>
      <c r="B94" s="67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</row>
    <row r="95" ht="15.75" customHeight="1">
      <c r="A95" s="66"/>
      <c r="B95" s="67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</row>
    <row r="96" ht="15.75" customHeight="1">
      <c r="A96" s="66"/>
      <c r="B96" s="67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</row>
    <row r="97" ht="15.75" customHeight="1">
      <c r="A97" s="66"/>
      <c r="B97" s="67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</row>
    <row r="98" ht="15.75" customHeight="1">
      <c r="A98" s="66"/>
      <c r="B98" s="67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</row>
    <row r="99" ht="15.75" customHeight="1">
      <c r="A99" s="66"/>
      <c r="B99" s="67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</row>
    <row r="100" ht="15.75" customHeight="1">
      <c r="A100" s="66"/>
      <c r="B100" s="67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</row>
  </sheetData>
  <mergeCells count="2">
    <mergeCell ref="A2:N2"/>
    <mergeCell ref="A3:N3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71"/>
    <col customWidth="1" min="2" max="2" width="7.0"/>
    <col customWidth="1" min="3" max="3" width="10.43"/>
    <col customWidth="1" min="4" max="4" width="10.71"/>
    <col customWidth="1" min="5" max="5" width="33.57"/>
    <col customWidth="1" min="6" max="8" width="13.71"/>
    <col customWidth="1" min="9" max="9" width="11.43"/>
    <col customWidth="1" min="10" max="11" width="10.71"/>
  </cols>
  <sheetData>
    <row r="1">
      <c r="A1" s="40"/>
      <c r="B1" s="40"/>
      <c r="C1" s="40"/>
      <c r="D1" s="40"/>
      <c r="E1" s="40"/>
      <c r="F1" s="94"/>
      <c r="G1" s="94"/>
      <c r="H1" s="94"/>
      <c r="I1" s="94"/>
      <c r="J1" s="40"/>
      <c r="K1" s="40"/>
    </row>
    <row r="2" ht="30.75" customHeight="1">
      <c r="A2" s="40"/>
      <c r="B2" s="42" t="s">
        <v>303</v>
      </c>
      <c r="C2" s="5"/>
      <c r="D2" s="5"/>
      <c r="E2" s="5"/>
      <c r="F2" s="5"/>
      <c r="G2" s="5"/>
      <c r="H2" s="6"/>
      <c r="I2" s="94"/>
      <c r="J2" s="40"/>
      <c r="K2" s="40"/>
    </row>
    <row r="3" ht="14.25" customHeight="1">
      <c r="A3" s="40"/>
      <c r="B3" s="43" t="s">
        <v>240</v>
      </c>
      <c r="C3" s="5"/>
      <c r="D3" s="5"/>
      <c r="E3" s="5"/>
      <c r="F3" s="5"/>
      <c r="G3" s="5"/>
      <c r="H3" s="6"/>
      <c r="I3" s="94"/>
      <c r="J3" s="40"/>
      <c r="K3" s="40"/>
    </row>
    <row r="4" ht="13.5" customHeight="1">
      <c r="A4" s="40"/>
      <c r="B4" s="40"/>
      <c r="C4" s="40"/>
      <c r="D4" s="40"/>
      <c r="E4" s="40"/>
      <c r="F4" s="94"/>
      <c r="G4" s="94"/>
      <c r="H4" s="94"/>
      <c r="I4" s="94"/>
      <c r="J4" s="40"/>
      <c r="K4" s="40"/>
    </row>
    <row r="5">
      <c r="A5" s="52"/>
      <c r="B5" s="95" t="s">
        <v>304</v>
      </c>
      <c r="C5" s="95" t="s">
        <v>305</v>
      </c>
      <c r="D5" s="95" t="s">
        <v>306</v>
      </c>
      <c r="E5" s="95" t="s">
        <v>307</v>
      </c>
      <c r="F5" s="96" t="s">
        <v>308</v>
      </c>
      <c r="G5" s="96" t="s">
        <v>309</v>
      </c>
      <c r="H5" s="96" t="s">
        <v>310</v>
      </c>
      <c r="I5" s="97"/>
      <c r="J5" s="52"/>
      <c r="K5" s="52"/>
    </row>
    <row r="6" ht="19.5" customHeight="1">
      <c r="A6" s="40"/>
      <c r="B6" s="36">
        <v>180.0</v>
      </c>
      <c r="C6" s="37">
        <v>45412.0</v>
      </c>
      <c r="D6" s="36" t="s">
        <v>311</v>
      </c>
      <c r="E6" s="36" t="s">
        <v>312</v>
      </c>
      <c r="F6" s="98">
        <v>347826.0</v>
      </c>
      <c r="G6" s="98">
        <v>47826.0</v>
      </c>
      <c r="H6" s="98">
        <v>300000.0</v>
      </c>
      <c r="I6" s="94"/>
      <c r="J6" s="40"/>
      <c r="K6" s="40"/>
    </row>
    <row r="7">
      <c r="A7" s="40"/>
      <c r="B7" s="36">
        <v>181.0</v>
      </c>
      <c r="C7" s="37">
        <v>45442.0</v>
      </c>
      <c r="D7" s="36" t="s">
        <v>311</v>
      </c>
      <c r="E7" s="36" t="s">
        <v>312</v>
      </c>
      <c r="F7" s="98">
        <v>347826.0</v>
      </c>
      <c r="G7" s="98">
        <v>47826.0</v>
      </c>
      <c r="H7" s="98">
        <v>300000.0</v>
      </c>
      <c r="I7" s="94"/>
      <c r="J7" s="40"/>
      <c r="K7" s="40"/>
    </row>
    <row r="8">
      <c r="A8" s="40"/>
      <c r="B8" s="36">
        <v>183.0</v>
      </c>
      <c r="C8" s="37">
        <v>45473.0</v>
      </c>
      <c r="D8" s="36" t="s">
        <v>311</v>
      </c>
      <c r="E8" s="36" t="s">
        <v>312</v>
      </c>
      <c r="F8" s="98">
        <v>463770.0</v>
      </c>
      <c r="G8" s="98">
        <v>63768.0</v>
      </c>
      <c r="H8" s="98" t="str">
        <f>+F8-G8</f>
        <v>400,002 </v>
      </c>
      <c r="I8" s="94"/>
      <c r="J8" s="40"/>
      <c r="K8" s="40"/>
    </row>
    <row r="9" ht="19.5" customHeight="1">
      <c r="A9" s="99"/>
      <c r="B9" s="53"/>
      <c r="C9" s="53"/>
      <c r="D9" s="53"/>
      <c r="E9" s="53"/>
      <c r="F9" s="100" t="str">
        <f t="shared" ref="F9:H9" si="1">SUM(F6:F8)</f>
        <v>1,159,422 </v>
      </c>
      <c r="G9" s="100" t="str">
        <f t="shared" si="1"/>
        <v>159,420 </v>
      </c>
      <c r="H9" s="100" t="str">
        <f t="shared" si="1"/>
        <v>1,000,002 </v>
      </c>
      <c r="I9" s="101"/>
      <c r="J9" s="102"/>
      <c r="K9" s="102"/>
    </row>
    <row r="10" ht="19.5" customHeight="1">
      <c r="A10" s="103"/>
      <c r="B10" s="40"/>
      <c r="C10" s="40"/>
      <c r="D10" s="40"/>
      <c r="E10" s="40"/>
      <c r="F10" s="94"/>
      <c r="G10" s="94"/>
      <c r="H10" s="94"/>
      <c r="I10" s="94"/>
      <c r="J10" s="40"/>
      <c r="K10" s="40"/>
    </row>
    <row r="11" ht="19.5" customHeight="1">
      <c r="A11" s="40"/>
      <c r="B11" s="40"/>
      <c r="C11" s="40"/>
      <c r="D11" s="40"/>
      <c r="E11" s="40"/>
      <c r="F11" s="94"/>
      <c r="G11" s="94"/>
      <c r="H11" s="94"/>
      <c r="I11" s="94"/>
      <c r="J11" s="40"/>
      <c r="K11" s="40"/>
    </row>
    <row r="12" ht="19.5" customHeight="1">
      <c r="A12" s="40"/>
      <c r="B12" s="40"/>
      <c r="C12" s="40"/>
      <c r="D12" s="40"/>
      <c r="E12" s="40"/>
      <c r="F12" s="94"/>
      <c r="G12" s="94"/>
      <c r="H12" s="94"/>
      <c r="I12" s="94"/>
      <c r="J12" s="40"/>
      <c r="K12" s="40"/>
    </row>
    <row r="13" ht="19.5" customHeight="1">
      <c r="A13" s="40"/>
      <c r="B13" s="40"/>
      <c r="C13" s="40"/>
      <c r="D13" s="40"/>
      <c r="E13" s="40"/>
      <c r="F13" s="94"/>
      <c r="G13" s="94"/>
      <c r="H13" s="94"/>
      <c r="I13" s="94"/>
      <c r="J13" s="40"/>
      <c r="K13" s="40"/>
    </row>
    <row r="14" ht="19.5" customHeight="1">
      <c r="A14" s="40"/>
      <c r="B14" s="40"/>
      <c r="C14" s="40"/>
      <c r="D14" s="40"/>
      <c r="E14" s="104"/>
      <c r="F14" s="94"/>
      <c r="G14" s="94"/>
      <c r="H14" s="94"/>
      <c r="I14" s="94"/>
      <c r="J14" s="40"/>
      <c r="K14" s="40"/>
    </row>
    <row r="15" ht="19.5" customHeight="1">
      <c r="A15" s="40"/>
      <c r="B15" s="40"/>
      <c r="C15" s="40"/>
      <c r="D15" s="40"/>
      <c r="E15" s="40"/>
      <c r="F15" s="94"/>
      <c r="G15" s="94"/>
      <c r="H15" s="94"/>
      <c r="I15" s="94"/>
      <c r="J15" s="40"/>
      <c r="K15" s="40"/>
    </row>
    <row r="16" ht="19.5" customHeight="1">
      <c r="A16" s="40"/>
      <c r="B16" s="40"/>
      <c r="C16" s="40"/>
      <c r="D16" s="40"/>
      <c r="E16" s="40"/>
      <c r="F16" s="94"/>
      <c r="G16" s="94"/>
      <c r="H16" s="94"/>
      <c r="I16" s="94"/>
      <c r="J16" s="40"/>
      <c r="K16" s="40"/>
    </row>
    <row r="17" ht="19.5" customHeight="1">
      <c r="A17" s="40"/>
      <c r="B17" s="40"/>
      <c r="C17" s="40"/>
      <c r="D17" s="40"/>
      <c r="E17" s="40"/>
      <c r="F17" s="94"/>
      <c r="G17" s="94"/>
      <c r="H17" s="94"/>
      <c r="I17" s="94"/>
      <c r="J17" s="40"/>
      <c r="K17" s="40"/>
    </row>
    <row r="18" ht="19.5" customHeight="1">
      <c r="A18" s="40"/>
      <c r="B18" s="40"/>
      <c r="C18" s="40"/>
      <c r="D18" s="40"/>
      <c r="E18" s="40"/>
      <c r="F18" s="94"/>
      <c r="G18" s="94"/>
      <c r="H18" s="94"/>
      <c r="I18" s="94"/>
      <c r="J18" s="40"/>
      <c r="K18" s="40"/>
    </row>
    <row r="19" ht="19.5" customHeight="1">
      <c r="A19" s="40"/>
      <c r="B19" s="40"/>
      <c r="C19" s="40"/>
      <c r="D19" s="40"/>
      <c r="E19" s="40"/>
      <c r="F19" s="94"/>
      <c r="G19" s="94"/>
      <c r="H19" s="94"/>
      <c r="I19" s="94"/>
      <c r="J19" s="40"/>
      <c r="K19" s="40"/>
    </row>
    <row r="20">
      <c r="A20" s="40"/>
      <c r="B20" s="40"/>
      <c r="C20" s="40"/>
      <c r="D20" s="40"/>
      <c r="E20" s="40"/>
      <c r="F20" s="94"/>
      <c r="G20" s="94"/>
      <c r="H20" s="94"/>
      <c r="I20" s="94"/>
      <c r="J20" s="40"/>
      <c r="K20" s="40"/>
    </row>
    <row r="21" ht="15.75" customHeight="1">
      <c r="A21" s="40"/>
      <c r="B21" s="40"/>
      <c r="C21" s="40"/>
      <c r="D21" s="40"/>
      <c r="E21" s="40"/>
      <c r="F21" s="94"/>
      <c r="G21" s="94"/>
      <c r="H21" s="94"/>
      <c r="I21" s="94"/>
      <c r="J21" s="40"/>
      <c r="K21" s="40"/>
    </row>
    <row r="22" ht="15.75" customHeight="1">
      <c r="A22" s="40"/>
      <c r="B22" s="40"/>
      <c r="C22" s="40"/>
      <c r="D22" s="40"/>
      <c r="E22" s="40"/>
      <c r="F22" s="94"/>
      <c r="G22" s="94"/>
      <c r="H22" s="94"/>
      <c r="I22" s="94"/>
      <c r="J22" s="40"/>
      <c r="K22" s="40"/>
    </row>
    <row r="23" ht="15.75" customHeight="1">
      <c r="A23" s="40"/>
      <c r="B23" s="40"/>
      <c r="C23" s="40"/>
      <c r="D23" s="40"/>
      <c r="E23" s="40"/>
      <c r="F23" s="94"/>
      <c r="G23" s="94"/>
      <c r="H23" s="94"/>
      <c r="I23" s="94"/>
      <c r="J23" s="40"/>
      <c r="K23" s="40"/>
    </row>
    <row r="24" ht="15.75" customHeight="1">
      <c r="A24" s="40"/>
      <c r="B24" s="40"/>
      <c r="C24" s="40"/>
      <c r="D24" s="40"/>
      <c r="E24" s="40"/>
      <c r="F24" s="94"/>
      <c r="G24" s="94"/>
      <c r="H24" s="94"/>
      <c r="I24" s="94"/>
      <c r="J24" s="40"/>
      <c r="K24" s="40"/>
    </row>
    <row r="25" ht="15.75" customHeight="1">
      <c r="A25" s="40"/>
      <c r="B25" s="40"/>
      <c r="C25" s="40"/>
      <c r="D25" s="40"/>
      <c r="E25" s="40"/>
      <c r="F25" s="94"/>
      <c r="G25" s="94"/>
      <c r="H25" s="94"/>
      <c r="I25" s="94"/>
      <c r="J25" s="40"/>
      <c r="K25" s="40"/>
    </row>
    <row r="26" ht="15.75" customHeight="1">
      <c r="A26" s="40"/>
      <c r="B26" s="40"/>
      <c r="C26" s="40"/>
      <c r="D26" s="40"/>
      <c r="E26" s="40"/>
      <c r="F26" s="94"/>
      <c r="G26" s="94"/>
      <c r="H26" s="94"/>
      <c r="I26" s="94"/>
      <c r="J26" s="40"/>
      <c r="K26" s="40"/>
    </row>
    <row r="27" ht="15.75" customHeight="1">
      <c r="A27" s="40"/>
      <c r="B27" s="40"/>
      <c r="C27" s="40"/>
      <c r="D27" s="40"/>
      <c r="E27" s="40"/>
      <c r="F27" s="94"/>
      <c r="G27" s="94"/>
      <c r="H27" s="94"/>
      <c r="I27" s="94"/>
      <c r="J27" s="40"/>
      <c r="K27" s="40"/>
    </row>
    <row r="28" ht="15.75" customHeight="1">
      <c r="A28" s="40"/>
      <c r="B28" s="40"/>
      <c r="C28" s="40"/>
      <c r="D28" s="40"/>
      <c r="E28" s="40"/>
      <c r="F28" s="94"/>
      <c r="G28" s="94"/>
      <c r="H28" s="94"/>
      <c r="I28" s="94"/>
      <c r="J28" s="40"/>
      <c r="K28" s="40"/>
    </row>
    <row r="29" ht="15.75" customHeight="1">
      <c r="A29" s="40"/>
      <c r="B29" s="40"/>
      <c r="C29" s="40"/>
      <c r="D29" s="40"/>
      <c r="E29" s="40"/>
      <c r="F29" s="94"/>
      <c r="G29" s="94"/>
      <c r="H29" s="94"/>
      <c r="I29" s="94"/>
      <c r="J29" s="40"/>
      <c r="K29" s="40"/>
    </row>
    <row r="30" ht="15.75" customHeight="1">
      <c r="A30" s="40"/>
      <c r="B30" s="40"/>
      <c r="C30" s="40"/>
      <c r="D30" s="40"/>
      <c r="E30" s="40"/>
      <c r="F30" s="94"/>
      <c r="G30" s="94"/>
      <c r="H30" s="94"/>
      <c r="I30" s="94"/>
      <c r="J30" s="40"/>
      <c r="K30" s="40"/>
    </row>
    <row r="31" ht="15.75" customHeight="1">
      <c r="A31" s="40"/>
      <c r="B31" s="40"/>
      <c r="C31" s="40"/>
      <c r="D31" s="40"/>
      <c r="E31" s="40"/>
      <c r="F31" s="94"/>
      <c r="G31" s="94"/>
      <c r="H31" s="94"/>
      <c r="I31" s="94"/>
      <c r="J31" s="40"/>
      <c r="K31" s="40"/>
    </row>
    <row r="32" ht="15.75" customHeight="1">
      <c r="A32" s="40"/>
      <c r="B32" s="40"/>
      <c r="C32" s="40"/>
      <c r="D32" s="40"/>
      <c r="E32" s="40"/>
      <c r="F32" s="94"/>
      <c r="G32" s="94"/>
      <c r="H32" s="94"/>
      <c r="I32" s="94"/>
      <c r="J32" s="40"/>
      <c r="K32" s="40"/>
    </row>
    <row r="33" ht="15.75" customHeight="1">
      <c r="A33" s="40"/>
      <c r="B33" s="40"/>
      <c r="C33" s="40"/>
      <c r="D33" s="40"/>
      <c r="E33" s="40"/>
      <c r="F33" s="94"/>
      <c r="G33" s="94"/>
      <c r="H33" s="94"/>
      <c r="I33" s="94"/>
      <c r="J33" s="40"/>
      <c r="K33" s="40"/>
    </row>
    <row r="34" ht="15.75" customHeight="1">
      <c r="A34" s="40"/>
      <c r="B34" s="40"/>
      <c r="C34" s="40"/>
      <c r="D34" s="40"/>
      <c r="E34" s="40"/>
      <c r="F34" s="94"/>
      <c r="G34" s="94"/>
      <c r="H34" s="94"/>
      <c r="I34" s="94"/>
      <c r="J34" s="40"/>
      <c r="K34" s="40"/>
    </row>
    <row r="35" ht="15.75" customHeight="1">
      <c r="A35" s="40"/>
      <c r="B35" s="40"/>
      <c r="C35" s="40"/>
      <c r="D35" s="40"/>
      <c r="E35" s="40"/>
      <c r="F35" s="94"/>
      <c r="G35" s="94"/>
      <c r="H35" s="94"/>
      <c r="I35" s="94"/>
      <c r="J35" s="40"/>
      <c r="K35" s="40"/>
    </row>
    <row r="36" ht="15.75" customHeight="1">
      <c r="A36" s="40"/>
      <c r="B36" s="40"/>
      <c r="C36" s="40"/>
      <c r="D36" s="40"/>
      <c r="E36" s="40"/>
      <c r="F36" s="94"/>
      <c r="G36" s="94"/>
      <c r="H36" s="94"/>
      <c r="I36" s="94"/>
      <c r="J36" s="40"/>
      <c r="K36" s="40"/>
    </row>
    <row r="37" ht="15.75" customHeight="1">
      <c r="A37" s="40"/>
      <c r="B37" s="40"/>
      <c r="C37" s="40"/>
      <c r="D37" s="40"/>
      <c r="E37" s="40"/>
      <c r="F37" s="94"/>
      <c r="G37" s="94"/>
      <c r="H37" s="94"/>
      <c r="I37" s="94"/>
      <c r="J37" s="40"/>
      <c r="K37" s="40"/>
    </row>
    <row r="38" ht="15.75" customHeight="1">
      <c r="A38" s="40"/>
      <c r="B38" s="40"/>
      <c r="C38" s="40"/>
      <c r="D38" s="40"/>
      <c r="E38" s="40"/>
      <c r="F38" s="94"/>
      <c r="G38" s="94"/>
      <c r="H38" s="94"/>
      <c r="I38" s="94"/>
      <c r="J38" s="40"/>
      <c r="K38" s="40"/>
    </row>
    <row r="39" ht="15.75" customHeight="1">
      <c r="A39" s="40"/>
      <c r="B39" s="40"/>
      <c r="C39" s="40"/>
      <c r="D39" s="40"/>
      <c r="E39" s="40"/>
      <c r="F39" s="94"/>
      <c r="G39" s="94"/>
      <c r="H39" s="94"/>
      <c r="I39" s="94"/>
      <c r="J39" s="40"/>
      <c r="K39" s="40"/>
    </row>
    <row r="40" ht="15.75" customHeight="1">
      <c r="A40" s="40"/>
      <c r="B40" s="40"/>
      <c r="C40" s="40"/>
      <c r="D40" s="40"/>
      <c r="E40" s="40"/>
      <c r="F40" s="94"/>
      <c r="G40" s="94"/>
      <c r="H40" s="94"/>
      <c r="I40" s="94"/>
      <c r="J40" s="40"/>
      <c r="K40" s="40"/>
    </row>
    <row r="41" ht="15.75" customHeight="1">
      <c r="A41" s="40"/>
      <c r="B41" s="40"/>
      <c r="C41" s="40"/>
      <c r="D41" s="40"/>
      <c r="E41" s="40"/>
      <c r="F41" s="94"/>
      <c r="G41" s="94"/>
      <c r="H41" s="94"/>
      <c r="I41" s="94"/>
      <c r="J41" s="40"/>
      <c r="K41" s="40"/>
    </row>
    <row r="42" ht="15.75" customHeight="1">
      <c r="A42" s="40"/>
      <c r="B42" s="40"/>
      <c r="C42" s="40"/>
      <c r="D42" s="40"/>
      <c r="E42" s="40"/>
      <c r="F42" s="94"/>
      <c r="G42" s="94"/>
      <c r="H42" s="94"/>
      <c r="I42" s="94"/>
      <c r="J42" s="40"/>
      <c r="K42" s="40"/>
    </row>
    <row r="43" ht="15.75" customHeight="1">
      <c r="A43" s="40"/>
      <c r="B43" s="40"/>
      <c r="C43" s="40"/>
      <c r="D43" s="40"/>
      <c r="E43" s="40"/>
      <c r="F43" s="94"/>
      <c r="G43" s="94"/>
      <c r="H43" s="94"/>
      <c r="I43" s="94"/>
      <c r="J43" s="40"/>
      <c r="K43" s="40"/>
    </row>
    <row r="44" ht="15.75" customHeight="1">
      <c r="A44" s="40"/>
      <c r="B44" s="40"/>
      <c r="C44" s="40"/>
      <c r="D44" s="40"/>
      <c r="E44" s="40"/>
      <c r="F44" s="94"/>
      <c r="G44" s="94"/>
      <c r="H44" s="94"/>
      <c r="I44" s="94"/>
      <c r="J44" s="40"/>
      <c r="K44" s="40"/>
    </row>
    <row r="45" ht="15.75" customHeight="1">
      <c r="A45" s="40"/>
      <c r="B45" s="40"/>
      <c r="C45" s="40"/>
      <c r="D45" s="40"/>
      <c r="E45" s="40"/>
      <c r="F45" s="94"/>
      <c r="G45" s="94"/>
      <c r="H45" s="94"/>
      <c r="I45" s="94"/>
      <c r="J45" s="40"/>
      <c r="K45" s="40"/>
    </row>
    <row r="46" ht="15.75" customHeight="1">
      <c r="A46" s="40"/>
      <c r="B46" s="40"/>
      <c r="C46" s="40"/>
      <c r="D46" s="40"/>
      <c r="E46" s="40"/>
      <c r="F46" s="94"/>
      <c r="G46" s="94"/>
      <c r="H46" s="94"/>
      <c r="I46" s="94"/>
      <c r="J46" s="40"/>
      <c r="K46" s="40"/>
    </row>
    <row r="47" ht="15.75" customHeight="1">
      <c r="A47" s="40"/>
      <c r="B47" s="40"/>
      <c r="C47" s="40"/>
      <c r="D47" s="40"/>
      <c r="E47" s="40"/>
      <c r="F47" s="94"/>
      <c r="G47" s="94"/>
      <c r="H47" s="94"/>
      <c r="I47" s="94"/>
      <c r="J47" s="40"/>
      <c r="K47" s="40"/>
    </row>
    <row r="48" ht="15.75" customHeight="1">
      <c r="A48" s="40"/>
      <c r="B48" s="40"/>
      <c r="C48" s="40"/>
      <c r="D48" s="40"/>
      <c r="E48" s="40"/>
      <c r="F48" s="94"/>
      <c r="G48" s="94"/>
      <c r="H48" s="94"/>
      <c r="I48" s="94"/>
      <c r="J48" s="40"/>
      <c r="K48" s="40"/>
    </row>
    <row r="49" ht="15.75" customHeight="1">
      <c r="A49" s="40"/>
      <c r="B49" s="40"/>
      <c r="C49" s="40"/>
      <c r="D49" s="40"/>
      <c r="E49" s="40"/>
      <c r="F49" s="94"/>
      <c r="G49" s="94"/>
      <c r="H49" s="94"/>
      <c r="I49" s="94"/>
      <c r="J49" s="40"/>
      <c r="K49" s="40"/>
    </row>
    <row r="50" ht="15.75" customHeight="1">
      <c r="A50" s="40"/>
      <c r="B50" s="40"/>
      <c r="C50" s="40"/>
      <c r="D50" s="40"/>
      <c r="E50" s="40"/>
      <c r="F50" s="94"/>
      <c r="G50" s="94"/>
      <c r="H50" s="94"/>
      <c r="I50" s="94"/>
      <c r="J50" s="40"/>
      <c r="K50" s="40"/>
    </row>
    <row r="51" ht="15.75" customHeight="1">
      <c r="A51" s="40"/>
      <c r="B51" s="40"/>
      <c r="C51" s="40"/>
      <c r="D51" s="40"/>
      <c r="E51" s="40"/>
      <c r="F51" s="94"/>
      <c r="G51" s="94"/>
      <c r="H51" s="94"/>
      <c r="I51" s="94"/>
      <c r="J51" s="40"/>
      <c r="K51" s="40"/>
    </row>
    <row r="52" ht="15.75" customHeight="1">
      <c r="A52" s="40"/>
      <c r="B52" s="40"/>
      <c r="C52" s="40"/>
      <c r="D52" s="40"/>
      <c r="E52" s="40"/>
      <c r="F52" s="94"/>
      <c r="G52" s="94"/>
      <c r="H52" s="94"/>
      <c r="I52" s="94"/>
      <c r="J52" s="40"/>
      <c r="K52" s="40"/>
    </row>
    <row r="53" ht="15.75" customHeight="1">
      <c r="A53" s="40"/>
      <c r="B53" s="40"/>
      <c r="C53" s="40"/>
      <c r="D53" s="40"/>
      <c r="E53" s="40"/>
      <c r="F53" s="94"/>
      <c r="G53" s="94"/>
      <c r="H53" s="94"/>
      <c r="I53" s="94"/>
      <c r="J53" s="40"/>
      <c r="K53" s="40"/>
    </row>
    <row r="54" ht="15.75" customHeight="1">
      <c r="A54" s="40"/>
      <c r="B54" s="40"/>
      <c r="C54" s="40"/>
      <c r="D54" s="40"/>
      <c r="E54" s="40"/>
      <c r="F54" s="94"/>
      <c r="G54" s="94"/>
      <c r="H54" s="94"/>
      <c r="I54" s="94"/>
      <c r="J54" s="40"/>
      <c r="K54" s="40"/>
    </row>
    <row r="55" ht="15.75" customHeight="1">
      <c r="A55" s="40"/>
      <c r="B55" s="40"/>
      <c r="C55" s="40"/>
      <c r="D55" s="40"/>
      <c r="E55" s="40"/>
      <c r="F55" s="94"/>
      <c r="G55" s="94"/>
      <c r="H55" s="94"/>
      <c r="I55" s="94"/>
      <c r="J55" s="40"/>
      <c r="K55" s="40"/>
    </row>
    <row r="56" ht="15.75" customHeight="1">
      <c r="A56" s="40"/>
      <c r="B56" s="40"/>
      <c r="C56" s="40"/>
      <c r="D56" s="40"/>
      <c r="E56" s="40"/>
      <c r="F56" s="94"/>
      <c r="G56" s="94"/>
      <c r="H56" s="94"/>
      <c r="I56" s="94"/>
      <c r="J56" s="40"/>
      <c r="K56" s="40"/>
    </row>
    <row r="57" ht="15.75" customHeight="1">
      <c r="A57" s="40"/>
      <c r="B57" s="40"/>
      <c r="C57" s="40"/>
      <c r="D57" s="40"/>
      <c r="E57" s="40"/>
      <c r="F57" s="94"/>
      <c r="G57" s="94"/>
      <c r="H57" s="94"/>
      <c r="I57" s="94"/>
      <c r="J57" s="40"/>
      <c r="K57" s="40"/>
    </row>
    <row r="58" ht="15.75" customHeight="1">
      <c r="A58" s="40"/>
      <c r="B58" s="40"/>
      <c r="C58" s="40"/>
      <c r="D58" s="40"/>
      <c r="E58" s="40"/>
      <c r="F58" s="94"/>
      <c r="G58" s="94"/>
      <c r="H58" s="94"/>
      <c r="I58" s="94"/>
      <c r="J58" s="40"/>
      <c r="K58" s="40"/>
    </row>
    <row r="59" ht="15.75" customHeight="1">
      <c r="A59" s="40"/>
      <c r="B59" s="40"/>
      <c r="C59" s="40"/>
      <c r="D59" s="40"/>
      <c r="E59" s="40"/>
      <c r="F59" s="94"/>
      <c r="G59" s="94"/>
      <c r="H59" s="94"/>
      <c r="I59" s="94"/>
      <c r="J59" s="40"/>
      <c r="K59" s="40"/>
    </row>
    <row r="60" ht="15.75" customHeight="1">
      <c r="A60" s="40"/>
      <c r="B60" s="40"/>
      <c r="C60" s="40"/>
      <c r="D60" s="40"/>
      <c r="E60" s="40"/>
      <c r="F60" s="94"/>
      <c r="G60" s="94"/>
      <c r="H60" s="94"/>
      <c r="I60" s="94"/>
      <c r="J60" s="40"/>
      <c r="K60" s="40"/>
    </row>
    <row r="61" ht="15.75" customHeight="1">
      <c r="A61" s="40"/>
      <c r="B61" s="40"/>
      <c r="C61" s="40"/>
      <c r="D61" s="40"/>
      <c r="E61" s="40"/>
      <c r="F61" s="94"/>
      <c r="G61" s="94"/>
      <c r="H61" s="94"/>
      <c r="I61" s="94"/>
      <c r="J61" s="40"/>
      <c r="K61" s="40"/>
    </row>
    <row r="62" ht="15.75" customHeight="1">
      <c r="A62" s="40"/>
      <c r="B62" s="40"/>
      <c r="C62" s="40"/>
      <c r="D62" s="40"/>
      <c r="E62" s="40"/>
      <c r="F62" s="94"/>
      <c r="G62" s="94"/>
      <c r="H62" s="94"/>
      <c r="I62" s="94"/>
      <c r="J62" s="40"/>
      <c r="K62" s="40"/>
    </row>
    <row r="63" ht="15.75" customHeight="1">
      <c r="A63" s="40"/>
      <c r="B63" s="40"/>
      <c r="C63" s="40"/>
      <c r="D63" s="40"/>
      <c r="E63" s="40"/>
      <c r="F63" s="94"/>
      <c r="G63" s="94"/>
      <c r="H63" s="94"/>
      <c r="I63" s="94"/>
      <c r="J63" s="40"/>
      <c r="K63" s="40"/>
    </row>
    <row r="64" ht="15.75" customHeight="1">
      <c r="A64" s="40"/>
      <c r="B64" s="40"/>
      <c r="C64" s="40"/>
      <c r="D64" s="40"/>
      <c r="E64" s="40"/>
      <c r="F64" s="94"/>
      <c r="G64" s="94"/>
      <c r="H64" s="94"/>
      <c r="I64" s="94"/>
      <c r="J64" s="40"/>
      <c r="K64" s="40"/>
    </row>
    <row r="65" ht="15.75" customHeight="1">
      <c r="A65" s="40"/>
      <c r="B65" s="40"/>
      <c r="C65" s="40"/>
      <c r="D65" s="40"/>
      <c r="E65" s="40"/>
      <c r="F65" s="94"/>
      <c r="G65" s="94"/>
      <c r="H65" s="94"/>
      <c r="I65" s="94"/>
      <c r="J65" s="40"/>
      <c r="K65" s="40"/>
    </row>
    <row r="66" ht="15.75" customHeight="1">
      <c r="A66" s="40"/>
      <c r="B66" s="40"/>
      <c r="C66" s="40"/>
      <c r="D66" s="40"/>
      <c r="E66" s="40"/>
      <c r="F66" s="94"/>
      <c r="G66" s="94"/>
      <c r="H66" s="94"/>
      <c r="I66" s="94"/>
      <c r="J66" s="40"/>
      <c r="K66" s="40"/>
    </row>
    <row r="67" ht="15.75" customHeight="1">
      <c r="A67" s="40"/>
      <c r="B67" s="40"/>
      <c r="C67" s="40"/>
      <c r="D67" s="40"/>
      <c r="E67" s="40"/>
      <c r="F67" s="94"/>
      <c r="G67" s="94"/>
      <c r="H67" s="94"/>
      <c r="I67" s="94"/>
      <c r="J67" s="40"/>
      <c r="K67" s="40"/>
    </row>
    <row r="68" ht="15.75" customHeight="1">
      <c r="A68" s="40"/>
      <c r="B68" s="40"/>
      <c r="C68" s="40"/>
      <c r="D68" s="40"/>
      <c r="E68" s="40"/>
      <c r="F68" s="94"/>
      <c r="G68" s="94"/>
      <c r="H68" s="94"/>
      <c r="I68" s="94"/>
      <c r="J68" s="40"/>
      <c r="K68" s="40"/>
    </row>
    <row r="69" ht="15.75" customHeight="1">
      <c r="A69" s="40"/>
      <c r="B69" s="40"/>
      <c r="C69" s="40"/>
      <c r="D69" s="40"/>
      <c r="E69" s="40"/>
      <c r="F69" s="94"/>
      <c r="G69" s="94"/>
      <c r="H69" s="94"/>
      <c r="I69" s="94"/>
      <c r="J69" s="40"/>
      <c r="K69" s="40"/>
    </row>
    <row r="70" ht="15.75" customHeight="1">
      <c r="A70" s="40"/>
      <c r="B70" s="40"/>
      <c r="C70" s="40"/>
      <c r="D70" s="40"/>
      <c r="E70" s="40"/>
      <c r="F70" s="94"/>
      <c r="G70" s="94"/>
      <c r="H70" s="94"/>
      <c r="I70" s="94"/>
      <c r="J70" s="40"/>
      <c r="K70" s="40"/>
    </row>
    <row r="71" ht="15.75" customHeight="1">
      <c r="A71" s="40"/>
      <c r="B71" s="40"/>
      <c r="C71" s="40"/>
      <c r="D71" s="40"/>
      <c r="E71" s="40"/>
      <c r="F71" s="94"/>
      <c r="G71" s="94"/>
      <c r="H71" s="94"/>
      <c r="I71" s="94"/>
      <c r="J71" s="40"/>
      <c r="K71" s="40"/>
    </row>
    <row r="72" ht="15.75" customHeight="1">
      <c r="A72" s="40"/>
      <c r="B72" s="40"/>
      <c r="C72" s="40"/>
      <c r="D72" s="40"/>
      <c r="E72" s="40"/>
      <c r="F72" s="94"/>
      <c r="G72" s="94"/>
      <c r="H72" s="94"/>
      <c r="I72" s="94"/>
      <c r="J72" s="40"/>
      <c r="K72" s="40"/>
    </row>
    <row r="73" ht="15.75" customHeight="1">
      <c r="A73" s="40"/>
      <c r="B73" s="40"/>
      <c r="C73" s="40"/>
      <c r="D73" s="40"/>
      <c r="E73" s="40"/>
      <c r="F73" s="94"/>
      <c r="G73" s="94"/>
      <c r="H73" s="94"/>
      <c r="I73" s="94"/>
      <c r="J73" s="40"/>
      <c r="K73" s="40"/>
    </row>
    <row r="74" ht="15.75" customHeight="1">
      <c r="A74" s="40"/>
      <c r="B74" s="40"/>
      <c r="C74" s="40"/>
      <c r="D74" s="40"/>
      <c r="E74" s="40"/>
      <c r="F74" s="94"/>
      <c r="G74" s="94"/>
      <c r="H74" s="94"/>
      <c r="I74" s="94"/>
      <c r="J74" s="40"/>
      <c r="K74" s="40"/>
    </row>
    <row r="75" ht="15.75" customHeight="1">
      <c r="A75" s="40"/>
      <c r="B75" s="40"/>
      <c r="C75" s="40"/>
      <c r="D75" s="40"/>
      <c r="E75" s="40"/>
      <c r="F75" s="94"/>
      <c r="G75" s="94"/>
      <c r="H75" s="94"/>
      <c r="I75" s="94"/>
      <c r="J75" s="40"/>
      <c r="K75" s="40"/>
    </row>
    <row r="76" ht="15.75" customHeight="1">
      <c r="A76" s="40"/>
      <c r="B76" s="40"/>
      <c r="C76" s="40"/>
      <c r="D76" s="40"/>
      <c r="E76" s="40"/>
      <c r="F76" s="94"/>
      <c r="G76" s="94"/>
      <c r="H76" s="94"/>
      <c r="I76" s="94"/>
      <c r="J76" s="40"/>
      <c r="K76" s="40"/>
    </row>
    <row r="77" ht="15.75" customHeight="1">
      <c r="A77" s="40"/>
      <c r="B77" s="40"/>
      <c r="C77" s="40"/>
      <c r="D77" s="40"/>
      <c r="E77" s="40"/>
      <c r="F77" s="94"/>
      <c r="G77" s="94"/>
      <c r="H77" s="94"/>
      <c r="I77" s="94"/>
      <c r="J77" s="40"/>
      <c r="K77" s="40"/>
    </row>
    <row r="78" ht="15.75" customHeight="1">
      <c r="A78" s="40"/>
      <c r="B78" s="40"/>
      <c r="C78" s="40"/>
      <c r="D78" s="40"/>
      <c r="E78" s="40"/>
      <c r="F78" s="94"/>
      <c r="G78" s="94"/>
      <c r="H78" s="94"/>
      <c r="I78" s="94"/>
      <c r="J78" s="40"/>
      <c r="K78" s="40"/>
    </row>
    <row r="79" ht="15.75" customHeight="1">
      <c r="A79" s="40"/>
      <c r="B79" s="40"/>
      <c r="C79" s="40"/>
      <c r="D79" s="40"/>
      <c r="E79" s="40"/>
      <c r="F79" s="94"/>
      <c r="G79" s="94"/>
      <c r="H79" s="94"/>
      <c r="I79" s="94"/>
      <c r="J79" s="40"/>
      <c r="K79" s="40"/>
    </row>
    <row r="80" ht="15.75" customHeight="1">
      <c r="A80" s="40"/>
      <c r="B80" s="40"/>
      <c r="C80" s="40"/>
      <c r="D80" s="40"/>
      <c r="E80" s="40"/>
      <c r="F80" s="94"/>
      <c r="G80" s="94"/>
      <c r="H80" s="94"/>
      <c r="I80" s="94"/>
      <c r="J80" s="40"/>
      <c r="K80" s="40"/>
    </row>
    <row r="81" ht="15.75" customHeight="1">
      <c r="A81" s="40"/>
      <c r="B81" s="40"/>
      <c r="C81" s="40"/>
      <c r="D81" s="40"/>
      <c r="E81" s="40"/>
      <c r="F81" s="94"/>
      <c r="G81" s="94"/>
      <c r="H81" s="94"/>
      <c r="I81" s="94"/>
      <c r="J81" s="40"/>
      <c r="K81" s="40"/>
    </row>
    <row r="82" ht="15.75" customHeight="1">
      <c r="A82" s="40"/>
      <c r="B82" s="40"/>
      <c r="C82" s="40"/>
      <c r="D82" s="40"/>
      <c r="E82" s="40"/>
      <c r="F82" s="94"/>
      <c r="G82" s="94"/>
      <c r="H82" s="94"/>
      <c r="I82" s="94"/>
      <c r="J82" s="40"/>
      <c r="K82" s="40"/>
    </row>
    <row r="83" ht="15.75" customHeight="1">
      <c r="A83" s="40"/>
      <c r="B83" s="40"/>
      <c r="C83" s="40"/>
      <c r="D83" s="40"/>
      <c r="E83" s="40"/>
      <c r="F83" s="94"/>
      <c r="G83" s="94"/>
      <c r="H83" s="94"/>
      <c r="I83" s="94"/>
      <c r="J83" s="40"/>
      <c r="K83" s="40"/>
    </row>
    <row r="84" ht="15.75" customHeight="1">
      <c r="A84" s="40"/>
      <c r="B84" s="40"/>
      <c r="C84" s="40"/>
      <c r="D84" s="40"/>
      <c r="E84" s="40"/>
      <c r="F84" s="94"/>
      <c r="G84" s="94"/>
      <c r="H84" s="94"/>
      <c r="I84" s="94"/>
      <c r="J84" s="40"/>
      <c r="K84" s="40"/>
    </row>
    <row r="85" ht="15.75" customHeight="1">
      <c r="A85" s="40"/>
      <c r="B85" s="40"/>
      <c r="C85" s="40"/>
      <c r="D85" s="40"/>
      <c r="E85" s="40"/>
      <c r="F85" s="94"/>
      <c r="G85" s="94"/>
      <c r="H85" s="94"/>
      <c r="I85" s="94"/>
      <c r="J85" s="40"/>
      <c r="K85" s="40"/>
    </row>
    <row r="86" ht="15.75" customHeight="1">
      <c r="A86" s="40"/>
      <c r="B86" s="40"/>
      <c r="C86" s="40"/>
      <c r="D86" s="40"/>
      <c r="E86" s="40"/>
      <c r="F86" s="94"/>
      <c r="G86" s="94"/>
      <c r="H86" s="94"/>
      <c r="I86" s="94"/>
      <c r="J86" s="40"/>
      <c r="K86" s="40"/>
    </row>
    <row r="87" ht="15.75" customHeight="1">
      <c r="A87" s="40"/>
      <c r="B87" s="40"/>
      <c r="C87" s="40"/>
      <c r="D87" s="40"/>
      <c r="E87" s="40"/>
      <c r="F87" s="94"/>
      <c r="G87" s="94"/>
      <c r="H87" s="94"/>
      <c r="I87" s="94"/>
      <c r="J87" s="40"/>
      <c r="K87" s="40"/>
    </row>
    <row r="88" ht="15.75" customHeight="1">
      <c r="A88" s="40"/>
      <c r="B88" s="40"/>
      <c r="C88" s="40"/>
      <c r="D88" s="40"/>
      <c r="E88" s="40"/>
      <c r="F88" s="94"/>
      <c r="G88" s="94"/>
      <c r="H88" s="94"/>
      <c r="I88" s="94"/>
      <c r="J88" s="40"/>
      <c r="K88" s="40"/>
    </row>
    <row r="89" ht="15.75" customHeight="1">
      <c r="A89" s="40"/>
      <c r="B89" s="40"/>
      <c r="C89" s="40"/>
      <c r="D89" s="40"/>
      <c r="E89" s="40"/>
      <c r="F89" s="94"/>
      <c r="G89" s="94"/>
      <c r="H89" s="94"/>
      <c r="I89" s="94"/>
      <c r="J89" s="40"/>
      <c r="K89" s="40"/>
    </row>
    <row r="90" ht="15.75" customHeight="1">
      <c r="A90" s="40"/>
      <c r="B90" s="40"/>
      <c r="C90" s="40"/>
      <c r="D90" s="40"/>
      <c r="E90" s="40"/>
      <c r="F90" s="94"/>
      <c r="G90" s="94"/>
      <c r="H90" s="94"/>
      <c r="I90" s="94"/>
      <c r="J90" s="40"/>
      <c r="K90" s="40"/>
    </row>
    <row r="91" ht="15.75" customHeight="1">
      <c r="A91" s="40"/>
      <c r="B91" s="40"/>
      <c r="C91" s="40"/>
      <c r="D91" s="40"/>
      <c r="E91" s="40"/>
      <c r="F91" s="94"/>
      <c r="G91" s="94"/>
      <c r="H91" s="94"/>
      <c r="I91" s="94"/>
      <c r="J91" s="40"/>
      <c r="K91" s="40"/>
    </row>
    <row r="92" ht="15.75" customHeight="1">
      <c r="A92" s="40"/>
      <c r="B92" s="40"/>
      <c r="C92" s="40"/>
      <c r="D92" s="40"/>
      <c r="E92" s="40"/>
      <c r="F92" s="94"/>
      <c r="G92" s="94"/>
      <c r="H92" s="94"/>
      <c r="I92" s="94"/>
      <c r="J92" s="40"/>
      <c r="K92" s="40"/>
    </row>
    <row r="93" ht="15.75" customHeight="1">
      <c r="A93" s="40"/>
      <c r="B93" s="40"/>
      <c r="C93" s="40"/>
      <c r="D93" s="40"/>
      <c r="E93" s="40"/>
      <c r="F93" s="94"/>
      <c r="G93" s="94"/>
      <c r="H93" s="94"/>
      <c r="I93" s="94"/>
      <c r="J93" s="40"/>
      <c r="K93" s="40"/>
    </row>
    <row r="94" ht="15.75" customHeight="1">
      <c r="A94" s="40"/>
      <c r="B94" s="40"/>
      <c r="C94" s="40"/>
      <c r="D94" s="40"/>
      <c r="E94" s="40"/>
      <c r="F94" s="94"/>
      <c r="G94" s="94"/>
      <c r="H94" s="94"/>
      <c r="I94" s="94"/>
      <c r="J94" s="40"/>
      <c r="K94" s="40"/>
    </row>
    <row r="95" ht="15.75" customHeight="1">
      <c r="A95" s="40"/>
      <c r="B95" s="40"/>
      <c r="C95" s="40"/>
      <c r="D95" s="40"/>
      <c r="E95" s="40"/>
      <c r="F95" s="94"/>
      <c r="G95" s="94"/>
      <c r="H95" s="94"/>
      <c r="I95" s="94"/>
      <c r="J95" s="40"/>
      <c r="K95" s="40"/>
    </row>
    <row r="96" ht="15.75" customHeight="1">
      <c r="A96" s="40"/>
      <c r="B96" s="40"/>
      <c r="C96" s="40"/>
      <c r="D96" s="40"/>
      <c r="E96" s="40"/>
      <c r="F96" s="94"/>
      <c r="G96" s="94"/>
      <c r="H96" s="94"/>
      <c r="I96" s="94"/>
      <c r="J96" s="40"/>
      <c r="K96" s="40"/>
    </row>
    <row r="97" ht="15.75" customHeight="1">
      <c r="A97" s="40"/>
      <c r="B97" s="40"/>
      <c r="C97" s="40"/>
      <c r="D97" s="40"/>
      <c r="E97" s="40"/>
      <c r="F97" s="94"/>
      <c r="G97" s="94"/>
      <c r="H97" s="94"/>
      <c r="I97" s="94"/>
      <c r="J97" s="40"/>
      <c r="K97" s="40"/>
    </row>
    <row r="98" ht="15.75" customHeight="1">
      <c r="A98" s="40"/>
      <c r="B98" s="40"/>
      <c r="C98" s="40"/>
      <c r="D98" s="40"/>
      <c r="E98" s="40"/>
      <c r="F98" s="94"/>
      <c r="G98" s="94"/>
      <c r="H98" s="94"/>
      <c r="I98" s="94"/>
      <c r="J98" s="40"/>
      <c r="K98" s="40"/>
    </row>
    <row r="99" ht="15.75" customHeight="1">
      <c r="A99" s="40"/>
      <c r="B99" s="40"/>
      <c r="C99" s="40"/>
      <c r="D99" s="40"/>
      <c r="E99" s="40"/>
      <c r="F99" s="94"/>
      <c r="G99" s="94"/>
      <c r="H99" s="94"/>
      <c r="I99" s="94"/>
      <c r="J99" s="40"/>
      <c r="K99" s="40"/>
    </row>
    <row r="100" ht="15.75" customHeight="1">
      <c r="A100" s="40"/>
      <c r="B100" s="40"/>
      <c r="C100" s="40"/>
      <c r="D100" s="40"/>
      <c r="E100" s="40"/>
      <c r="F100" s="94"/>
      <c r="G100" s="94"/>
      <c r="H100" s="94"/>
      <c r="I100" s="94"/>
      <c r="J100" s="40"/>
      <c r="K100" s="40"/>
    </row>
  </sheetData>
  <mergeCells count="2">
    <mergeCell ref="B2:H2"/>
    <mergeCell ref="B3:H3"/>
  </mergeCells>
  <hyperlinks>
    <hyperlink r:id="rId1" ref="A9"/>
    <hyperlink r:id="rId2" ref="A10"/>
  </hyperlinks>
  <printOptions/>
  <pageMargins bottom="0.75" footer="0.0" header="0.0" left="0.7" right="0.7" top="0.75"/>
  <pageSetup orientation="landscape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 outlineLevelRow="2"/>
  <cols>
    <col customWidth="1" min="1" max="1" width="1.71"/>
    <col customWidth="1" min="2" max="2" width="5.29"/>
    <col customWidth="1" min="3" max="3" width="4.86"/>
    <col customWidth="1" min="4" max="4" width="11.43"/>
    <col customWidth="1" min="5" max="5" width="42.86"/>
    <col customWidth="1" min="6" max="6" width="10.0"/>
    <col customWidth="1" min="7" max="7" width="11.71"/>
    <col customWidth="1" min="8" max="20" width="10.43"/>
    <col customWidth="1" min="21" max="22" width="11.43"/>
  </cols>
  <sheetData>
    <row r="1">
      <c r="A1" s="40"/>
      <c r="B1" s="40"/>
      <c r="C1" s="40"/>
      <c r="D1" s="40"/>
      <c r="E1" s="40"/>
      <c r="F1" s="40"/>
      <c r="G1" s="40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>
      <c r="A2" s="40"/>
      <c r="B2" s="42" t="s">
        <v>313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94"/>
      <c r="T2" s="94"/>
      <c r="U2" s="94"/>
      <c r="V2" s="94"/>
    </row>
    <row r="3">
      <c r="A3" s="40"/>
      <c r="B3" s="43" t="s">
        <v>314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94"/>
      <c r="T3" s="94"/>
      <c r="U3" s="94"/>
      <c r="V3" s="94"/>
    </row>
    <row r="4">
      <c r="A4" s="40"/>
      <c r="B4" s="40"/>
      <c r="C4" s="40"/>
      <c r="D4" s="40"/>
      <c r="E4" s="40"/>
      <c r="F4" s="40"/>
      <c r="G4" s="40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</row>
    <row r="5">
      <c r="A5" s="52"/>
      <c r="B5" s="95" t="s">
        <v>72</v>
      </c>
      <c r="C5" s="95" t="s">
        <v>242</v>
      </c>
      <c r="D5" s="95" t="s">
        <v>315</v>
      </c>
      <c r="E5" s="95" t="s">
        <v>316</v>
      </c>
      <c r="F5" s="95" t="s">
        <v>317</v>
      </c>
      <c r="G5" s="95" t="s">
        <v>318</v>
      </c>
      <c r="H5" s="96" t="s">
        <v>319</v>
      </c>
      <c r="I5" s="96" t="s">
        <v>128</v>
      </c>
      <c r="J5" s="96" t="s">
        <v>320</v>
      </c>
      <c r="K5" s="96" t="s">
        <v>41</v>
      </c>
      <c r="L5" s="96" t="s">
        <v>321</v>
      </c>
      <c r="M5" s="96" t="s">
        <v>45</v>
      </c>
      <c r="N5" s="96" t="s">
        <v>130</v>
      </c>
      <c r="O5" s="96" t="s">
        <v>50</v>
      </c>
      <c r="P5" s="96" t="s">
        <v>322</v>
      </c>
      <c r="Q5" s="96" t="s">
        <v>323</v>
      </c>
      <c r="R5" s="96" t="s">
        <v>324</v>
      </c>
      <c r="S5" s="96" t="s">
        <v>13</v>
      </c>
      <c r="T5" s="96" t="s">
        <v>325</v>
      </c>
      <c r="U5" s="97"/>
      <c r="V5" s="97"/>
    </row>
    <row r="6" outlineLevel="2">
      <c r="A6" s="40"/>
      <c r="B6" s="105" t="str">
        <f>+[2]FEB!B6</f>
        <v>#ERROR!</v>
      </c>
      <c r="C6" s="36" t="str">
        <f>+[2]FEB!C6</f>
        <v>#ERROR!</v>
      </c>
      <c r="D6" s="36" t="str">
        <f>+[2]FEB!F6</f>
        <v>#ERROR!</v>
      </c>
      <c r="E6" s="36" t="str">
        <f>+[2]FEB!G6</f>
        <v>#ERROR!</v>
      </c>
      <c r="F6" s="36" t="str">
        <f>+[2]FEB!H6</f>
        <v>#ERROR!</v>
      </c>
      <c r="G6" s="37" t="str">
        <f>+[2]FEB!I6</f>
        <v>#ERROR!</v>
      </c>
      <c r="H6" s="98"/>
      <c r="I6" s="98">
        <v>11597.0</v>
      </c>
      <c r="J6" s="98"/>
      <c r="K6" s="98"/>
      <c r="L6" s="98"/>
      <c r="M6" s="98"/>
      <c r="N6" s="98"/>
      <c r="O6" s="98"/>
      <c r="P6" s="98"/>
      <c r="Q6" s="98"/>
      <c r="R6" s="98"/>
      <c r="S6" s="98" t="str">
        <f>+[2]FEB!L6</f>
        <v>#ERROR!</v>
      </c>
      <c r="T6" s="98" t="str">
        <f t="shared" ref="T6:T15" si="1">SUM(H6:S6)</f>
        <v>#ERROR!</v>
      </c>
      <c r="U6" s="94"/>
      <c r="V6" s="94"/>
    </row>
    <row r="7" outlineLevel="2">
      <c r="A7" s="40"/>
      <c r="B7" s="105" t="str">
        <f>+[2]FEB!B7</f>
        <v>#ERROR!</v>
      </c>
      <c r="C7" s="36" t="str">
        <f>+[2]FEB!C7</f>
        <v>#ERROR!</v>
      </c>
      <c r="D7" s="36" t="str">
        <f>+[2]FEB!F7</f>
        <v>#ERROR!</v>
      </c>
      <c r="E7" s="36" t="str">
        <f>+[2]FEB!G7</f>
        <v>#ERROR!</v>
      </c>
      <c r="F7" s="36" t="str">
        <f>+[2]FEB!H7</f>
        <v>#ERROR!</v>
      </c>
      <c r="G7" s="37" t="str">
        <f>+[2]FEB!I7</f>
        <v>#ERROR!</v>
      </c>
      <c r="H7" s="98">
        <v>160773.0</v>
      </c>
      <c r="I7" s="98"/>
      <c r="J7" s="98"/>
      <c r="K7" s="98"/>
      <c r="L7" s="98"/>
      <c r="M7" s="98"/>
      <c r="N7" s="98"/>
      <c r="O7" s="98"/>
      <c r="P7" s="98"/>
      <c r="Q7" s="98"/>
      <c r="R7" s="98"/>
      <c r="S7" s="98" t="str">
        <f>+[2]FEB!L7</f>
        <v>#ERROR!</v>
      </c>
      <c r="T7" s="98" t="str">
        <f t="shared" si="1"/>
        <v>#ERROR!</v>
      </c>
      <c r="U7" s="94"/>
      <c r="V7" s="94"/>
    </row>
    <row r="8" outlineLevel="2">
      <c r="A8" s="40"/>
      <c r="B8" s="105" t="str">
        <f>+[2]FEB!B8</f>
        <v>#ERROR!</v>
      </c>
      <c r="C8" s="36" t="str">
        <f>+[2]FEB!C8</f>
        <v>#ERROR!</v>
      </c>
      <c r="D8" s="36" t="str">
        <f>+[2]FEB!F8</f>
        <v>#ERROR!</v>
      </c>
      <c r="E8" s="36" t="str">
        <f>+[2]FEB!G8</f>
        <v>#ERROR!</v>
      </c>
      <c r="F8" s="36" t="str">
        <f>+[2]FEB!H8</f>
        <v>#ERROR!</v>
      </c>
      <c r="G8" s="37" t="str">
        <f>+[2]FEB!I8</f>
        <v>#ERROR!</v>
      </c>
      <c r="H8" s="98">
        <v>15639.0</v>
      </c>
      <c r="I8" s="98"/>
      <c r="J8" s="98"/>
      <c r="K8" s="98"/>
      <c r="L8" s="98"/>
      <c r="M8" s="98"/>
      <c r="N8" s="98"/>
      <c r="O8" s="98"/>
      <c r="P8" s="98"/>
      <c r="Q8" s="98"/>
      <c r="R8" s="98"/>
      <c r="S8" s="98" t="str">
        <f>+[2]FEB!L8</f>
        <v>#ERROR!</v>
      </c>
      <c r="T8" s="98" t="str">
        <f t="shared" si="1"/>
        <v>#ERROR!</v>
      </c>
      <c r="U8" s="94"/>
      <c r="V8" s="94"/>
    </row>
    <row r="9" outlineLevel="2">
      <c r="A9" s="40"/>
      <c r="B9" s="105" t="str">
        <f>+[2]FEB!B9</f>
        <v>#ERROR!</v>
      </c>
      <c r="C9" s="36" t="str">
        <f>+[2]FEB!C9</f>
        <v>#ERROR!</v>
      </c>
      <c r="D9" s="36" t="str">
        <f>+[2]FEB!F9</f>
        <v>#ERROR!</v>
      </c>
      <c r="E9" s="36" t="str">
        <f>+[2]FEB!G9</f>
        <v>#ERROR!</v>
      </c>
      <c r="F9" s="36" t="str">
        <f>+[2]FEB!H9</f>
        <v>#ERROR!</v>
      </c>
      <c r="G9" s="37" t="str">
        <f>+[2]FEB!I9</f>
        <v>#ERROR!</v>
      </c>
      <c r="H9" s="98"/>
      <c r="I9" s="98"/>
      <c r="J9" s="98"/>
      <c r="K9" s="98"/>
      <c r="L9" s="98">
        <v>8395.0</v>
      </c>
      <c r="M9" s="98"/>
      <c r="N9" s="98"/>
      <c r="O9" s="98"/>
      <c r="P9" s="98"/>
      <c r="Q9" s="98"/>
      <c r="R9" s="98"/>
      <c r="S9" s="98" t="str">
        <f>+[2]FEB!L9</f>
        <v>#ERROR!</v>
      </c>
      <c r="T9" s="98" t="str">
        <f t="shared" si="1"/>
        <v>#ERROR!</v>
      </c>
      <c r="U9" s="94"/>
      <c r="V9" s="94"/>
    </row>
    <row r="10" outlineLevel="2">
      <c r="A10" s="40"/>
      <c r="B10" s="105" t="str">
        <f>+[2]FEB!B10</f>
        <v>#ERROR!</v>
      </c>
      <c r="C10" s="36" t="str">
        <f>+[2]FEB!C10</f>
        <v>#ERROR!</v>
      </c>
      <c r="D10" s="36" t="str">
        <f>+[2]FEB!F10</f>
        <v>#ERROR!</v>
      </c>
      <c r="E10" s="36" t="str">
        <f>+[2]FEB!G10</f>
        <v>#ERROR!</v>
      </c>
      <c r="F10" s="36" t="str">
        <f>+[2]FEB!H10</f>
        <v>#ERROR!</v>
      </c>
      <c r="G10" s="37" t="str">
        <f>+[2]FEB!I10</f>
        <v>#ERROR!</v>
      </c>
      <c r="H10" s="98"/>
      <c r="I10" s="98"/>
      <c r="J10" s="98"/>
      <c r="K10" s="98"/>
      <c r="L10" s="98"/>
      <c r="M10" s="98"/>
      <c r="N10" s="98"/>
      <c r="O10" s="98">
        <v>32933.0</v>
      </c>
      <c r="P10" s="98"/>
      <c r="Q10" s="98"/>
      <c r="R10" s="98"/>
      <c r="S10" s="98" t="str">
        <f>+[2]FEB!L10</f>
        <v>#ERROR!</v>
      </c>
      <c r="T10" s="98" t="str">
        <f t="shared" si="1"/>
        <v>#ERROR!</v>
      </c>
      <c r="U10" s="94"/>
      <c r="V10" s="94"/>
    </row>
    <row r="11" outlineLevel="2">
      <c r="A11" s="40"/>
      <c r="B11" s="105" t="str">
        <f>+[2]FEB!B11</f>
        <v>#ERROR!</v>
      </c>
      <c r="C11" s="36" t="str">
        <f>+[2]FEB!C11</f>
        <v>#ERROR!</v>
      </c>
      <c r="D11" s="36" t="str">
        <f>+[2]FEB!F11</f>
        <v>#ERROR!</v>
      </c>
      <c r="E11" s="36" t="str">
        <f>+[2]FEB!G11</f>
        <v>#ERROR!</v>
      </c>
      <c r="F11" s="36" t="str">
        <f>+[2]FEB!H11</f>
        <v>#ERROR!</v>
      </c>
      <c r="G11" s="37" t="str">
        <f>+[2]FEB!I11</f>
        <v>#ERROR!</v>
      </c>
      <c r="H11" s="98"/>
      <c r="I11" s="98">
        <v>10891.0</v>
      </c>
      <c r="J11" s="98"/>
      <c r="K11" s="98"/>
      <c r="L11" s="98"/>
      <c r="M11" s="98"/>
      <c r="N11" s="98"/>
      <c r="O11" s="98"/>
      <c r="P11" s="98"/>
      <c r="Q11" s="98"/>
      <c r="R11" s="98"/>
      <c r="S11" s="98" t="str">
        <f>+[2]FEB!L11</f>
        <v>#ERROR!</v>
      </c>
      <c r="T11" s="98" t="str">
        <f t="shared" si="1"/>
        <v>#ERROR!</v>
      </c>
      <c r="U11" s="94"/>
      <c r="V11" s="94"/>
    </row>
    <row r="12" outlineLevel="2">
      <c r="A12" s="40"/>
      <c r="B12" s="105" t="str">
        <f>+[2]FEB!B12</f>
        <v>#ERROR!</v>
      </c>
      <c r="C12" s="36" t="str">
        <f>+[2]FEB!C12</f>
        <v>#ERROR!</v>
      </c>
      <c r="D12" s="36" t="str">
        <f>+[2]FEB!F12</f>
        <v>#ERROR!</v>
      </c>
      <c r="E12" s="36" t="str">
        <f>+[2]FEB!G12</f>
        <v>#ERROR!</v>
      </c>
      <c r="F12" s="36" t="str">
        <f>+[2]FEB!H12</f>
        <v>#ERROR!</v>
      </c>
      <c r="G12" s="37" t="str">
        <f>+[2]FEB!I12</f>
        <v>#ERROR!</v>
      </c>
      <c r="H12" s="98">
        <v>6840.0</v>
      </c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 t="str">
        <f>+[2]FEB!L12</f>
        <v>#ERROR!</v>
      </c>
      <c r="T12" s="98" t="str">
        <f t="shared" si="1"/>
        <v>#ERROR!</v>
      </c>
      <c r="U12" s="94"/>
      <c r="V12" s="94"/>
    </row>
    <row r="13" outlineLevel="2">
      <c r="A13" s="40"/>
      <c r="B13" s="105" t="str">
        <f>+[2]FEB!B13</f>
        <v>#ERROR!</v>
      </c>
      <c r="C13" s="36" t="str">
        <f>+[2]FEB!C13</f>
        <v>#ERROR!</v>
      </c>
      <c r="D13" s="36" t="str">
        <f>+[2]FEB!F13</f>
        <v>#ERROR!</v>
      </c>
      <c r="E13" s="36" t="str">
        <f>+[2]FEB!G13</f>
        <v>#ERROR!</v>
      </c>
      <c r="F13" s="36" t="str">
        <f>+[2]FEB!H13</f>
        <v>#ERROR!</v>
      </c>
      <c r="G13" s="37" t="str">
        <f>+[2]FEB!I13</f>
        <v>#ERROR!</v>
      </c>
      <c r="H13" s="98"/>
      <c r="I13" s="98"/>
      <c r="J13" s="98"/>
      <c r="K13" s="98">
        <v>77320.0</v>
      </c>
      <c r="L13" s="98"/>
      <c r="M13" s="98"/>
      <c r="N13" s="98"/>
      <c r="O13" s="98"/>
      <c r="P13" s="98"/>
      <c r="Q13" s="98"/>
      <c r="R13" s="98"/>
      <c r="S13" s="98" t="str">
        <f>+[2]FEB!L13</f>
        <v>#ERROR!</v>
      </c>
      <c r="T13" s="98" t="str">
        <f t="shared" si="1"/>
        <v>#ERROR!</v>
      </c>
      <c r="U13" s="94"/>
      <c r="V13" s="94"/>
    </row>
    <row r="14" outlineLevel="2">
      <c r="A14" s="40"/>
      <c r="B14" s="105" t="str">
        <f>+[2]FEB!B14</f>
        <v>#ERROR!</v>
      </c>
      <c r="C14" s="36" t="str">
        <f>+[2]FEB!C14</f>
        <v>#ERROR!</v>
      </c>
      <c r="D14" s="36" t="str">
        <f>+[2]FEB!F14</f>
        <v>#ERROR!</v>
      </c>
      <c r="E14" s="36" t="str">
        <f>+[2]FEB!G14</f>
        <v>#ERROR!</v>
      </c>
      <c r="F14" s="36" t="str">
        <f>+[2]FEB!H14</f>
        <v>#ERROR!</v>
      </c>
      <c r="G14" s="37" t="str">
        <f>+[2]FEB!I14</f>
        <v>#ERROR!</v>
      </c>
      <c r="H14" s="98">
        <v>13370.0</v>
      </c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 t="str">
        <f>+[2]FEB!L14</f>
        <v>#ERROR!</v>
      </c>
      <c r="T14" s="98" t="str">
        <f t="shared" si="1"/>
        <v>#ERROR!</v>
      </c>
      <c r="U14" s="94"/>
      <c r="V14" s="94"/>
    </row>
    <row r="15" outlineLevel="2">
      <c r="A15" s="40"/>
      <c r="B15" s="105" t="str">
        <f>+[2]FEB!B15</f>
        <v>#ERROR!</v>
      </c>
      <c r="C15" s="36" t="str">
        <f>+[2]FEB!C15</f>
        <v>#ERROR!</v>
      </c>
      <c r="D15" s="36" t="str">
        <f>+[2]FEB!F15</f>
        <v>#ERROR!</v>
      </c>
      <c r="E15" s="36" t="str">
        <f>+[2]FEB!G15</f>
        <v>#ERROR!</v>
      </c>
      <c r="F15" s="36" t="str">
        <f>+[2]FEB!H15</f>
        <v>#ERROR!</v>
      </c>
      <c r="G15" s="37" t="str">
        <f>+[2]FEB!I15</f>
        <v>#ERROR!</v>
      </c>
      <c r="H15" s="98"/>
      <c r="I15" s="98"/>
      <c r="J15" s="98"/>
      <c r="K15" s="98"/>
      <c r="L15" s="98">
        <v>17.0</v>
      </c>
      <c r="M15" s="98"/>
      <c r="N15" s="98"/>
      <c r="O15" s="98"/>
      <c r="P15" s="98"/>
      <c r="Q15" s="98"/>
      <c r="R15" s="98"/>
      <c r="S15" s="98" t="str">
        <f>+[2]FEB!L15</f>
        <v>#ERROR!</v>
      </c>
      <c r="T15" s="98" t="str">
        <f t="shared" si="1"/>
        <v>#ERROR!</v>
      </c>
      <c r="U15" s="94"/>
      <c r="V15" s="94"/>
    </row>
    <row r="16" outlineLevel="1">
      <c r="A16" s="40"/>
      <c r="B16" s="105"/>
      <c r="C16" s="53" t="s">
        <v>326</v>
      </c>
      <c r="D16" s="36"/>
      <c r="E16" s="36"/>
      <c r="F16" s="36"/>
      <c r="G16" s="37"/>
      <c r="H16" s="98" t="str">
        <f t="shared" ref="H16:T16" si="2">SUBTOTAL(9,H6:H15)</f>
        <v>196,622 </v>
      </c>
      <c r="I16" s="98" t="str">
        <f t="shared" si="2"/>
        <v>22,488 </v>
      </c>
      <c r="J16" s="98" t="str">
        <f t="shared" si="2"/>
        <v>0 </v>
      </c>
      <c r="K16" s="98" t="str">
        <f t="shared" si="2"/>
        <v>77,320 </v>
      </c>
      <c r="L16" s="98" t="str">
        <f t="shared" si="2"/>
        <v>8,412 </v>
      </c>
      <c r="M16" s="98" t="str">
        <f t="shared" si="2"/>
        <v>0 </v>
      </c>
      <c r="N16" s="98" t="str">
        <f t="shared" si="2"/>
        <v>0 </v>
      </c>
      <c r="O16" s="98" t="str">
        <f t="shared" si="2"/>
        <v>32,933 </v>
      </c>
      <c r="P16" s="98" t="str">
        <f t="shared" si="2"/>
        <v>0 </v>
      </c>
      <c r="Q16" s="98" t="str">
        <f t="shared" si="2"/>
        <v>0 </v>
      </c>
      <c r="R16" s="98" t="str">
        <f t="shared" si="2"/>
        <v>0 </v>
      </c>
      <c r="S16" s="98" t="str">
        <f t="shared" si="2"/>
        <v>#ERROR!</v>
      </c>
      <c r="T16" s="98" t="str">
        <f t="shared" si="2"/>
        <v>#ERROR!</v>
      </c>
      <c r="U16" s="94"/>
      <c r="V16" s="94"/>
    </row>
    <row r="17" outlineLevel="2">
      <c r="A17" s="40"/>
      <c r="B17" s="36" t="str">
        <f>+[2]MAR!B6</f>
        <v>#ERROR!</v>
      </c>
      <c r="C17" s="36" t="str">
        <f>+[2]MAR!C6</f>
        <v>#ERROR!</v>
      </c>
      <c r="D17" s="36" t="str">
        <f>+[2]MAR!F6</f>
        <v>#ERROR!</v>
      </c>
      <c r="E17" s="36" t="str">
        <f>+[2]MAR!G6</f>
        <v>#ERROR!</v>
      </c>
      <c r="F17" s="36" t="str">
        <f>+[2]MAR!H6</f>
        <v>#ERROR!</v>
      </c>
      <c r="G17" s="37" t="str">
        <f>+[2]MAR!I6</f>
        <v>#ERROR!</v>
      </c>
      <c r="H17" s="98"/>
      <c r="I17" s="98"/>
      <c r="J17" s="98"/>
      <c r="K17" s="98"/>
      <c r="L17" s="98" t="str">
        <f>+[2]MAR!K6</f>
        <v>#ERROR!</v>
      </c>
      <c r="M17" s="98"/>
      <c r="N17" s="98"/>
      <c r="O17" s="98"/>
      <c r="P17" s="98"/>
      <c r="Q17" s="98"/>
      <c r="R17" s="98"/>
      <c r="S17" s="98" t="str">
        <f>+[2]MAR!L6</f>
        <v>#ERROR!</v>
      </c>
      <c r="T17" s="98" t="str">
        <f t="shared" ref="T17:T31" si="3">SUM(H17:S17)</f>
        <v>#ERROR!</v>
      </c>
      <c r="U17" s="94"/>
      <c r="V17" s="94"/>
    </row>
    <row r="18" outlineLevel="2">
      <c r="A18" s="40"/>
      <c r="B18" s="36" t="str">
        <f>+[2]MAR!B7</f>
        <v>#ERROR!</v>
      </c>
      <c r="C18" s="36" t="str">
        <f>+[2]MAR!C7</f>
        <v>#ERROR!</v>
      </c>
      <c r="D18" s="36" t="str">
        <f>+[2]MAR!F7</f>
        <v>#ERROR!</v>
      </c>
      <c r="E18" s="36" t="str">
        <f>+[2]MAR!G7</f>
        <v>#ERROR!</v>
      </c>
      <c r="F18" s="36" t="str">
        <f>+[2]MAR!H7</f>
        <v>#ERROR!</v>
      </c>
      <c r="G18" s="37" t="str">
        <f>+[2]MAR!I7</f>
        <v>#ERROR!</v>
      </c>
      <c r="H18" s="98"/>
      <c r="I18" s="100"/>
      <c r="J18" s="100"/>
      <c r="K18" s="100"/>
      <c r="L18" s="100"/>
      <c r="M18" s="100"/>
      <c r="N18" s="100"/>
      <c r="O18" s="100"/>
      <c r="P18" s="98" t="str">
        <f>+[2]MAR!K7</f>
        <v>#ERROR!</v>
      </c>
      <c r="Q18" s="100"/>
      <c r="R18" s="100"/>
      <c r="S18" s="98" t="str">
        <f>+[2]MAR!L7</f>
        <v>#ERROR!</v>
      </c>
      <c r="T18" s="98" t="str">
        <f t="shared" si="3"/>
        <v>#ERROR!</v>
      </c>
      <c r="U18" s="94"/>
      <c r="V18" s="94"/>
    </row>
    <row r="19" outlineLevel="2">
      <c r="A19" s="40"/>
      <c r="B19" s="36" t="str">
        <f>+[2]MAR!B8</f>
        <v>#ERROR!</v>
      </c>
      <c r="C19" s="36" t="str">
        <f>+[2]MAR!C8</f>
        <v>#ERROR!</v>
      </c>
      <c r="D19" s="36" t="str">
        <f>+[2]MAR!F8</f>
        <v>#ERROR!</v>
      </c>
      <c r="E19" s="36" t="str">
        <f>+[2]MAR!G8</f>
        <v>#ERROR!</v>
      </c>
      <c r="F19" s="36" t="str">
        <f>+[2]MAR!H8</f>
        <v>#ERROR!</v>
      </c>
      <c r="G19" s="37" t="str">
        <f>+[2]MAR!I8</f>
        <v>#ERROR!</v>
      </c>
      <c r="H19" s="98" t="str">
        <f>+[2]MAR!K8</f>
        <v>#ERROR!</v>
      </c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 t="str">
        <f>+[2]MAR!L8</f>
        <v>#ERROR!</v>
      </c>
      <c r="T19" s="98" t="str">
        <f t="shared" si="3"/>
        <v>#ERROR!</v>
      </c>
      <c r="U19" s="94"/>
      <c r="V19" s="94"/>
    </row>
    <row r="20" outlineLevel="2">
      <c r="A20" s="40"/>
      <c r="B20" s="36" t="str">
        <f>+[2]MAR!B9</f>
        <v>#ERROR!</v>
      </c>
      <c r="C20" s="36" t="str">
        <f>+[2]MAR!C9</f>
        <v>#ERROR!</v>
      </c>
      <c r="D20" s="36" t="str">
        <f>+[2]MAR!F9</f>
        <v>#ERROR!</v>
      </c>
      <c r="E20" s="36" t="str">
        <f>+[2]MAR!G9</f>
        <v>#ERROR!</v>
      </c>
      <c r="F20" s="36" t="str">
        <f>+[2]MAR!H9</f>
        <v>#ERROR!</v>
      </c>
      <c r="G20" s="37" t="str">
        <f>+[2]MAR!I9</f>
        <v>#ERROR!</v>
      </c>
      <c r="H20" s="98"/>
      <c r="I20" s="100"/>
      <c r="J20" s="100"/>
      <c r="K20" s="100"/>
      <c r="L20" s="100"/>
      <c r="M20" s="100"/>
      <c r="N20" s="100"/>
      <c r="O20" s="100"/>
      <c r="P20" s="100"/>
      <c r="Q20" s="98" t="str">
        <f>+[2]MAR!K9</f>
        <v>#ERROR!</v>
      </c>
      <c r="R20" s="100"/>
      <c r="S20" s="98" t="str">
        <f>+[2]MAR!L9</f>
        <v>#ERROR!</v>
      </c>
      <c r="T20" s="98" t="str">
        <f t="shared" si="3"/>
        <v>#ERROR!</v>
      </c>
      <c r="U20" s="94"/>
      <c r="V20" s="94"/>
    </row>
    <row r="21" ht="15.75" customHeight="1" outlineLevel="2">
      <c r="A21" s="40"/>
      <c r="B21" s="36" t="str">
        <f>+[2]MAR!B10</f>
        <v>#ERROR!</v>
      </c>
      <c r="C21" s="36" t="str">
        <f>+[2]MAR!C10</f>
        <v>#ERROR!</v>
      </c>
      <c r="D21" s="36" t="str">
        <f>+[2]MAR!F10</f>
        <v>#ERROR!</v>
      </c>
      <c r="E21" s="36" t="str">
        <f>+[2]MAR!G10</f>
        <v>#ERROR!</v>
      </c>
      <c r="F21" s="36" t="str">
        <f>+[2]MAR!H10</f>
        <v>#ERROR!</v>
      </c>
      <c r="G21" s="37" t="str">
        <f>+[2]MAR!I10</f>
        <v>#ERROR!</v>
      </c>
      <c r="H21" s="98"/>
      <c r="I21" s="98"/>
      <c r="J21" s="98"/>
      <c r="K21" s="98"/>
      <c r="L21" s="98"/>
      <c r="M21" s="98"/>
      <c r="N21" s="98"/>
      <c r="O21" s="98"/>
      <c r="P21" s="98"/>
      <c r="Q21" s="98" t="str">
        <f>+[2]MAR!K10</f>
        <v>#ERROR!</v>
      </c>
      <c r="R21" s="98"/>
      <c r="S21" s="98" t="str">
        <f>+[2]MAR!L10</f>
        <v>#ERROR!</v>
      </c>
      <c r="T21" s="98" t="str">
        <f t="shared" si="3"/>
        <v>#ERROR!</v>
      </c>
      <c r="U21" s="94"/>
      <c r="V21" s="94"/>
    </row>
    <row r="22" ht="15.75" customHeight="1" outlineLevel="2">
      <c r="A22" s="40"/>
      <c r="B22" s="36" t="str">
        <f>+[2]MAR!B11</f>
        <v>#ERROR!</v>
      </c>
      <c r="C22" s="36" t="str">
        <f>+[2]MAR!C11</f>
        <v>#ERROR!</v>
      </c>
      <c r="D22" s="36" t="str">
        <f>+[2]MAR!F11</f>
        <v>#ERROR!</v>
      </c>
      <c r="E22" s="36" t="str">
        <f>+[2]MAR!G11</f>
        <v>#ERROR!</v>
      </c>
      <c r="F22" s="36" t="str">
        <f>+[2]MAR!H11</f>
        <v>#ERROR!</v>
      </c>
      <c r="G22" s="37" t="str">
        <f>+[2]MAR!I11</f>
        <v>#ERROR!</v>
      </c>
      <c r="H22" s="98"/>
      <c r="I22" s="100"/>
      <c r="J22" s="100"/>
      <c r="K22" s="100"/>
      <c r="L22" s="100"/>
      <c r="M22" s="100"/>
      <c r="N22" s="100"/>
      <c r="O22" s="100"/>
      <c r="P22" s="100"/>
      <c r="Q22" s="100"/>
      <c r="R22" s="98" t="str">
        <f>+[2]MAR!K11</f>
        <v>#ERROR!</v>
      </c>
      <c r="S22" s="98" t="str">
        <f>+[2]MAR!L11</f>
        <v>#ERROR!</v>
      </c>
      <c r="T22" s="98" t="str">
        <f t="shared" si="3"/>
        <v>#ERROR!</v>
      </c>
      <c r="U22" s="94"/>
      <c r="V22" s="94"/>
    </row>
    <row r="23" ht="15.75" customHeight="1" outlineLevel="2">
      <c r="A23" s="40"/>
      <c r="B23" s="36" t="str">
        <f>+[2]MAR!B12</f>
        <v>#ERROR!</v>
      </c>
      <c r="C23" s="36" t="str">
        <f>+[2]MAR!C12</f>
        <v>#ERROR!</v>
      </c>
      <c r="D23" s="36" t="str">
        <f>+[2]MAR!F12</f>
        <v>#ERROR!</v>
      </c>
      <c r="E23" s="36" t="str">
        <f>+[2]MAR!G12</f>
        <v>#ERROR!</v>
      </c>
      <c r="F23" s="36" t="str">
        <f>+[2]MAR!H12</f>
        <v>#ERROR!</v>
      </c>
      <c r="G23" s="37" t="str">
        <f>+[2]MAR!I12</f>
        <v>#ERROR!</v>
      </c>
      <c r="H23" s="98" t="str">
        <f>+[2]MAR!K12</f>
        <v>#ERROR!</v>
      </c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 t="str">
        <f>+[2]MAR!L12</f>
        <v>#ERROR!</v>
      </c>
      <c r="T23" s="98" t="str">
        <f t="shared" si="3"/>
        <v>#ERROR!</v>
      </c>
      <c r="U23" s="94"/>
      <c r="V23" s="94"/>
    </row>
    <row r="24" ht="15.75" customHeight="1" outlineLevel="2">
      <c r="A24" s="40"/>
      <c r="B24" s="36" t="str">
        <f>+[2]MAR!B13</f>
        <v>#ERROR!</v>
      </c>
      <c r="C24" s="36" t="str">
        <f>+[2]MAR!C13</f>
        <v>#ERROR!</v>
      </c>
      <c r="D24" s="36" t="str">
        <f>+[2]MAR!F13</f>
        <v>#ERROR!</v>
      </c>
      <c r="E24" s="36" t="str">
        <f>+[2]MAR!G13</f>
        <v>#ERROR!</v>
      </c>
      <c r="F24" s="36" t="str">
        <f>+[2]MAR!H13</f>
        <v>#ERROR!</v>
      </c>
      <c r="G24" s="37" t="str">
        <f>+[2]MAR!I13</f>
        <v>#ERROR!</v>
      </c>
      <c r="H24" s="98" t="str">
        <f>+[2]MAR!K13</f>
        <v>#ERROR!</v>
      </c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98" t="str">
        <f>+[2]MAR!L13</f>
        <v>#ERROR!</v>
      </c>
      <c r="T24" s="98" t="str">
        <f t="shared" si="3"/>
        <v>#ERROR!</v>
      </c>
      <c r="U24" s="94"/>
      <c r="V24" s="94"/>
    </row>
    <row r="25" ht="15.75" customHeight="1" outlineLevel="2">
      <c r="A25" s="40"/>
      <c r="B25" s="36" t="str">
        <f>+[2]MAR!B14</f>
        <v>#ERROR!</v>
      </c>
      <c r="C25" s="36" t="str">
        <f>+[2]MAR!C14</f>
        <v>#ERROR!</v>
      </c>
      <c r="D25" s="36" t="str">
        <f>+[2]MAR!F14</f>
        <v>#ERROR!</v>
      </c>
      <c r="E25" s="36" t="str">
        <f>+[2]MAR!G14</f>
        <v>#ERROR!</v>
      </c>
      <c r="F25" s="36" t="str">
        <f>+[2]MAR!H14</f>
        <v>#ERROR!</v>
      </c>
      <c r="G25" s="37" t="str">
        <f>+[2]MAR!I14</f>
        <v>#ERROR!</v>
      </c>
      <c r="H25" s="98" t="str">
        <f>+[2]MAR!K14</f>
        <v>#ERROR!</v>
      </c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 t="str">
        <f>+[2]MAR!L14</f>
        <v>#ERROR!</v>
      </c>
      <c r="T25" s="98" t="str">
        <f t="shared" si="3"/>
        <v>#ERROR!</v>
      </c>
      <c r="U25" s="94"/>
      <c r="V25" s="94"/>
    </row>
    <row r="26" ht="15.75" customHeight="1" outlineLevel="2">
      <c r="A26" s="40"/>
      <c r="B26" s="36" t="str">
        <f>+[2]MAR!B15</f>
        <v>#ERROR!</v>
      </c>
      <c r="C26" s="36" t="str">
        <f>+[2]MAR!C15</f>
        <v>#ERROR!</v>
      </c>
      <c r="D26" s="36" t="str">
        <f>+[2]MAR!F15</f>
        <v>#ERROR!</v>
      </c>
      <c r="E26" s="36" t="str">
        <f>+[2]MAR!G15</f>
        <v>#ERROR!</v>
      </c>
      <c r="F26" s="36" t="str">
        <f>+[2]MAR!H15</f>
        <v>#ERROR!</v>
      </c>
      <c r="G26" s="37" t="str">
        <f>+[2]MAR!I15</f>
        <v>#ERROR!</v>
      </c>
      <c r="H26" s="98" t="str">
        <f>+[2]MAR!K15</f>
        <v>#ERROR!</v>
      </c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98" t="str">
        <f>+[2]MAR!L15</f>
        <v>#ERROR!</v>
      </c>
      <c r="T26" s="98" t="str">
        <f t="shared" si="3"/>
        <v>#ERROR!</v>
      </c>
      <c r="U26" s="94"/>
      <c r="V26" s="94"/>
    </row>
    <row r="27" ht="15.75" customHeight="1" outlineLevel="2">
      <c r="A27" s="40"/>
      <c r="B27" s="36" t="str">
        <f>+[2]MAR!B16</f>
        <v>#ERROR!</v>
      </c>
      <c r="C27" s="36" t="str">
        <f>+[2]MAR!C16</f>
        <v>#ERROR!</v>
      </c>
      <c r="D27" s="36" t="str">
        <f>+[2]MAR!F16</f>
        <v>#ERROR!</v>
      </c>
      <c r="E27" s="36" t="str">
        <f>+[2]MAR!G16</f>
        <v>#ERROR!</v>
      </c>
      <c r="F27" s="36" t="str">
        <f>+[2]MAR!H16</f>
        <v>#ERROR!</v>
      </c>
      <c r="G27" s="37" t="str">
        <f>+[2]MAR!I16</f>
        <v>#ERROR!</v>
      </c>
      <c r="H27" s="98"/>
      <c r="I27" s="98"/>
      <c r="J27" s="98"/>
      <c r="K27" s="98"/>
      <c r="L27" s="98"/>
      <c r="M27" s="98"/>
      <c r="N27" s="98"/>
      <c r="O27" s="98"/>
      <c r="P27" s="98"/>
      <c r="Q27" s="98" t="str">
        <f>+[2]MAR!K16</f>
        <v>#ERROR!</v>
      </c>
      <c r="R27" s="98"/>
      <c r="S27" s="98" t="str">
        <f>+[2]MAR!L16</f>
        <v>#ERROR!</v>
      </c>
      <c r="T27" s="98" t="str">
        <f t="shared" si="3"/>
        <v>#ERROR!</v>
      </c>
      <c r="U27" s="94"/>
      <c r="V27" s="94"/>
    </row>
    <row r="28" ht="15.75" customHeight="1" outlineLevel="2">
      <c r="A28" s="40"/>
      <c r="B28" s="36" t="str">
        <f>+[2]MAR!B17</f>
        <v>#ERROR!</v>
      </c>
      <c r="C28" s="36" t="str">
        <f>+[2]MAR!C17</f>
        <v>#ERROR!</v>
      </c>
      <c r="D28" s="36" t="str">
        <f>+[2]MAR!F17</f>
        <v>#ERROR!</v>
      </c>
      <c r="E28" s="36" t="str">
        <f>+[2]MAR!G17</f>
        <v>#ERROR!</v>
      </c>
      <c r="F28" s="36" t="str">
        <f>+[2]MAR!H17</f>
        <v>#ERROR!</v>
      </c>
      <c r="G28" s="37" t="str">
        <f>+[2]MAR!I17</f>
        <v>#ERROR!</v>
      </c>
      <c r="H28" s="98"/>
      <c r="I28" s="100"/>
      <c r="J28" s="100"/>
      <c r="K28" s="100"/>
      <c r="L28" s="98" t="str">
        <f>+[2]MAR!K17</f>
        <v>#ERROR!</v>
      </c>
      <c r="M28" s="100"/>
      <c r="N28" s="100"/>
      <c r="O28" s="100"/>
      <c r="P28" s="100"/>
      <c r="Q28" s="100"/>
      <c r="R28" s="100"/>
      <c r="S28" s="98" t="str">
        <f>+[2]MAR!L17</f>
        <v>#ERROR!</v>
      </c>
      <c r="T28" s="98" t="str">
        <f t="shared" si="3"/>
        <v>#ERROR!</v>
      </c>
      <c r="U28" s="94"/>
      <c r="V28" s="94"/>
    </row>
    <row r="29" ht="15.75" customHeight="1" outlineLevel="2">
      <c r="A29" s="40"/>
      <c r="B29" s="36" t="str">
        <f>+[2]MAR!B18</f>
        <v>#ERROR!</v>
      </c>
      <c r="C29" s="36" t="str">
        <f>+[2]MAR!C18</f>
        <v>#ERROR!</v>
      </c>
      <c r="D29" s="36" t="str">
        <f>+[2]MAR!F18</f>
        <v>#ERROR!</v>
      </c>
      <c r="E29" s="36" t="str">
        <f>+[2]MAR!G18</f>
        <v>#ERROR!</v>
      </c>
      <c r="F29" s="36" t="str">
        <f>+[2]MAR!H18</f>
        <v>#ERROR!</v>
      </c>
      <c r="G29" s="37" t="str">
        <f>+[2]MAR!I18</f>
        <v>#ERROR!</v>
      </c>
      <c r="H29" s="98"/>
      <c r="I29" s="98"/>
      <c r="J29" s="98"/>
      <c r="K29" s="98"/>
      <c r="L29" s="98" t="str">
        <f>+[2]MAR!K18</f>
        <v>#ERROR!</v>
      </c>
      <c r="M29" s="98"/>
      <c r="N29" s="98"/>
      <c r="O29" s="98"/>
      <c r="P29" s="98"/>
      <c r="Q29" s="98"/>
      <c r="R29" s="98"/>
      <c r="S29" s="98" t="str">
        <f>+[2]MAR!L18</f>
        <v>#ERROR!</v>
      </c>
      <c r="T29" s="98" t="str">
        <f t="shared" si="3"/>
        <v>#ERROR!</v>
      </c>
      <c r="U29" s="94"/>
      <c r="V29" s="94"/>
    </row>
    <row r="30" ht="15.75" customHeight="1" outlineLevel="2">
      <c r="A30" s="40"/>
      <c r="B30" s="36" t="str">
        <f>+[2]MAR!B19</f>
        <v>#ERROR!</v>
      </c>
      <c r="C30" s="36" t="str">
        <f>+[2]MAR!C19</f>
        <v>#ERROR!</v>
      </c>
      <c r="D30" s="36" t="str">
        <f>+[2]MAR!F19</f>
        <v>#ERROR!</v>
      </c>
      <c r="E30" s="36" t="str">
        <f>+[2]MAR!G19</f>
        <v>#ERROR!</v>
      </c>
      <c r="F30" s="36" t="str">
        <f>+[2]MAR!H19</f>
        <v>#ERROR!</v>
      </c>
      <c r="G30" s="37" t="str">
        <f>+[2]MAR!I19</f>
        <v>#ERROR!</v>
      </c>
      <c r="H30" s="98"/>
      <c r="I30" s="100"/>
      <c r="J30" s="98"/>
      <c r="K30" s="100"/>
      <c r="L30" s="98"/>
      <c r="M30" s="100"/>
      <c r="N30" s="100"/>
      <c r="O30" s="100"/>
      <c r="P30" s="100"/>
      <c r="Q30" s="98" t="str">
        <f>+[2]MAR!K19</f>
        <v>#ERROR!</v>
      </c>
      <c r="R30" s="100"/>
      <c r="S30" s="98" t="str">
        <f>+[2]MAR!L19</f>
        <v>#ERROR!</v>
      </c>
      <c r="T30" s="98" t="str">
        <f t="shared" si="3"/>
        <v>#ERROR!</v>
      </c>
      <c r="U30" s="94"/>
      <c r="V30" s="94"/>
    </row>
    <row r="31" ht="15.75" customHeight="1" outlineLevel="2">
      <c r="A31" s="40"/>
      <c r="B31" s="36" t="str">
        <f>+[2]MAR!B20</f>
        <v>#ERROR!</v>
      </c>
      <c r="C31" s="36" t="str">
        <f>+[2]MAR!C20</f>
        <v>#ERROR!</v>
      </c>
      <c r="D31" s="36" t="str">
        <f>+[2]MAR!F20</f>
        <v>#ERROR!</v>
      </c>
      <c r="E31" s="36" t="str">
        <f>+[2]MAR!G20</f>
        <v>#ERROR!</v>
      </c>
      <c r="F31" s="36" t="str">
        <f>+[2]MAR!H20</f>
        <v>#ERROR!</v>
      </c>
      <c r="G31" s="37" t="str">
        <f>+[2]MAR!I20</f>
        <v>#ERROR!</v>
      </c>
      <c r="H31" s="98"/>
      <c r="I31" s="98"/>
      <c r="J31" s="98"/>
      <c r="K31" s="98"/>
      <c r="L31" s="98"/>
      <c r="M31" s="98"/>
      <c r="N31" s="98"/>
      <c r="O31" s="98"/>
      <c r="P31" s="98"/>
      <c r="Q31" s="98" t="str">
        <f>+[2]MAR!K20</f>
        <v>#ERROR!</v>
      </c>
      <c r="R31" s="98"/>
      <c r="S31" s="98" t="str">
        <f>+[2]MAR!L20</f>
        <v>#ERROR!</v>
      </c>
      <c r="T31" s="98" t="str">
        <f t="shared" si="3"/>
        <v>#ERROR!</v>
      </c>
      <c r="U31" s="94"/>
      <c r="V31" s="94"/>
    </row>
    <row r="32" ht="15.75" customHeight="1" outlineLevel="1">
      <c r="A32" s="40"/>
      <c r="B32" s="36"/>
      <c r="C32" s="53" t="s">
        <v>327</v>
      </c>
      <c r="D32" s="36"/>
      <c r="E32" s="36"/>
      <c r="F32" s="36"/>
      <c r="G32" s="37"/>
      <c r="H32" s="98" t="str">
        <f t="shared" ref="H32:T32" si="4">SUBTOTAL(9,H17:H31)</f>
        <v>#ERROR!</v>
      </c>
      <c r="I32" s="98" t="str">
        <f t="shared" si="4"/>
        <v>0 </v>
      </c>
      <c r="J32" s="98" t="str">
        <f t="shared" si="4"/>
        <v>0 </v>
      </c>
      <c r="K32" s="98" t="str">
        <f t="shared" si="4"/>
        <v>0 </v>
      </c>
      <c r="L32" s="98" t="str">
        <f t="shared" si="4"/>
        <v>#ERROR!</v>
      </c>
      <c r="M32" s="98" t="str">
        <f t="shared" si="4"/>
        <v>0 </v>
      </c>
      <c r="N32" s="98" t="str">
        <f t="shared" si="4"/>
        <v>0 </v>
      </c>
      <c r="O32" s="98" t="str">
        <f t="shared" si="4"/>
        <v>0 </v>
      </c>
      <c r="P32" s="98" t="str">
        <f t="shared" si="4"/>
        <v>#ERROR!</v>
      </c>
      <c r="Q32" s="98" t="str">
        <f t="shared" si="4"/>
        <v>#ERROR!</v>
      </c>
      <c r="R32" s="98" t="str">
        <f t="shared" si="4"/>
        <v>#ERROR!</v>
      </c>
      <c r="S32" s="98" t="str">
        <f t="shared" si="4"/>
        <v>#ERROR!</v>
      </c>
      <c r="T32" s="98" t="str">
        <f t="shared" si="4"/>
        <v>#ERROR!</v>
      </c>
      <c r="U32" s="94"/>
      <c r="V32" s="94"/>
    </row>
    <row r="33" ht="15.75" customHeight="1" outlineLevel="2">
      <c r="A33" s="40"/>
      <c r="B33" s="36" t="str">
        <f>+[2]ABR!B6</f>
        <v>#ERROR!</v>
      </c>
      <c r="C33" s="36" t="str">
        <f>+[2]ABR!C6</f>
        <v>#ERROR!</v>
      </c>
      <c r="D33" s="36" t="str">
        <f>+[2]ABR!F6</f>
        <v>#ERROR!</v>
      </c>
      <c r="E33" s="36" t="str">
        <f>+[2]ABR!G6</f>
        <v>#ERROR!</v>
      </c>
      <c r="F33" s="36" t="str">
        <f>+[2]ABR!H6</f>
        <v>#ERROR!</v>
      </c>
      <c r="G33" s="37" t="str">
        <f>+[2]ABR!I6</f>
        <v>#ERROR!</v>
      </c>
      <c r="H33" s="98" t="str">
        <f>+[2]ABR!K6</f>
        <v>#ERROR!</v>
      </c>
      <c r="I33" s="100"/>
      <c r="J33" s="98"/>
      <c r="K33" s="100"/>
      <c r="L33" s="98"/>
      <c r="M33" s="100"/>
      <c r="N33" s="100"/>
      <c r="O33" s="100"/>
      <c r="P33" s="100"/>
      <c r="Q33" s="100"/>
      <c r="R33" s="100"/>
      <c r="S33" s="98" t="str">
        <f>+[2]ABR!L6</f>
        <v>#ERROR!</v>
      </c>
      <c r="T33" s="98" t="str">
        <f t="shared" ref="T33:T45" si="5">SUM(H33:S33)</f>
        <v>#ERROR!</v>
      </c>
      <c r="U33" s="94"/>
      <c r="V33" s="94"/>
    </row>
    <row r="34" ht="15.75" customHeight="1" outlineLevel="2">
      <c r="A34" s="40"/>
      <c r="B34" s="36" t="str">
        <f>+[2]ABR!B7</f>
        <v>#ERROR!</v>
      </c>
      <c r="C34" s="36" t="str">
        <f>+[2]ABR!C7</f>
        <v>#ERROR!</v>
      </c>
      <c r="D34" s="36" t="str">
        <f>+[2]ABR!F7</f>
        <v>#ERROR!</v>
      </c>
      <c r="E34" s="36" t="str">
        <f>+[2]ABR!G7</f>
        <v>#ERROR!</v>
      </c>
      <c r="F34" s="36" t="str">
        <f>+[2]ABR!H7</f>
        <v>#ERROR!</v>
      </c>
      <c r="G34" s="37" t="str">
        <f>+[2]ABR!I7</f>
        <v>#ERROR!</v>
      </c>
      <c r="H34" s="98" t="str">
        <f>+[2]ABR!K7</f>
        <v>#ERROR!</v>
      </c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 t="str">
        <f>+[2]ABR!L7</f>
        <v>#ERROR!</v>
      </c>
      <c r="T34" s="98" t="str">
        <f t="shared" si="5"/>
        <v>#ERROR!</v>
      </c>
      <c r="U34" s="94"/>
      <c r="V34" s="94"/>
    </row>
    <row r="35" ht="15.75" customHeight="1" outlineLevel="2">
      <c r="A35" s="40"/>
      <c r="B35" s="36" t="str">
        <f>+[2]ABR!B8</f>
        <v>#ERROR!</v>
      </c>
      <c r="C35" s="36" t="str">
        <f>+[2]ABR!C8</f>
        <v>#ERROR!</v>
      </c>
      <c r="D35" s="36" t="str">
        <f>+[2]ABR!F8</f>
        <v>#ERROR!</v>
      </c>
      <c r="E35" s="36" t="str">
        <f>+[2]ABR!G8</f>
        <v>#ERROR!</v>
      </c>
      <c r="F35" s="36" t="str">
        <f>+[2]ABR!H8</f>
        <v>#ERROR!</v>
      </c>
      <c r="G35" s="37" t="str">
        <f>+[2]ABR!I8</f>
        <v>#ERROR!</v>
      </c>
      <c r="H35" s="98"/>
      <c r="I35" s="100"/>
      <c r="J35" s="98"/>
      <c r="K35" s="100"/>
      <c r="L35" s="98"/>
      <c r="M35" s="100"/>
      <c r="N35" s="100"/>
      <c r="O35" s="100"/>
      <c r="P35" s="100"/>
      <c r="Q35" s="98" t="str">
        <f>+[2]ABR!K8</f>
        <v>#ERROR!</v>
      </c>
      <c r="R35" s="100"/>
      <c r="S35" s="98" t="str">
        <f>+[2]ABR!L8</f>
        <v>#ERROR!</v>
      </c>
      <c r="T35" s="98" t="str">
        <f t="shared" si="5"/>
        <v>#ERROR!</v>
      </c>
      <c r="U35" s="94"/>
      <c r="V35" s="94"/>
    </row>
    <row r="36" ht="15.75" customHeight="1" outlineLevel="2">
      <c r="A36" s="40"/>
      <c r="B36" s="36" t="str">
        <f>+[2]ABR!B9</f>
        <v>#ERROR!</v>
      </c>
      <c r="C36" s="36" t="str">
        <f>+[2]ABR!C9</f>
        <v>#ERROR!</v>
      </c>
      <c r="D36" s="36" t="str">
        <f>+[2]ABR!F9</f>
        <v>#ERROR!</v>
      </c>
      <c r="E36" s="36" t="str">
        <f>+[2]ABR!G9</f>
        <v>#ERROR!</v>
      </c>
      <c r="F36" s="36" t="str">
        <f>+[2]ABR!H9</f>
        <v>#ERROR!</v>
      </c>
      <c r="G36" s="37" t="str">
        <f>+[2]ABR!I9</f>
        <v>#ERROR!</v>
      </c>
      <c r="H36" s="98" t="str">
        <f>+[2]ABR!K9</f>
        <v>#ERROR!</v>
      </c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 t="str">
        <f>+[2]ABR!L9</f>
        <v>#ERROR!</v>
      </c>
      <c r="T36" s="98" t="str">
        <f t="shared" si="5"/>
        <v>#ERROR!</v>
      </c>
      <c r="U36" s="94"/>
      <c r="V36" s="94"/>
    </row>
    <row r="37" ht="15.75" customHeight="1" outlineLevel="2">
      <c r="A37" s="40"/>
      <c r="B37" s="36" t="str">
        <f>+[2]ABR!B10</f>
        <v>#ERROR!</v>
      </c>
      <c r="C37" s="36" t="str">
        <f>+[2]ABR!C10</f>
        <v>#ERROR!</v>
      </c>
      <c r="D37" s="36" t="str">
        <f>+[2]ABR!F10</f>
        <v>#ERROR!</v>
      </c>
      <c r="E37" s="36" t="str">
        <f>+[2]ABR!G10</f>
        <v>#ERROR!</v>
      </c>
      <c r="F37" s="36" t="str">
        <f>+[2]ABR!H10</f>
        <v>#ERROR!</v>
      </c>
      <c r="G37" s="37" t="str">
        <f>+[2]ABR!I10</f>
        <v>#ERROR!</v>
      </c>
      <c r="H37" s="98" t="str">
        <f>+[2]ABR!K10</f>
        <v>#ERROR!</v>
      </c>
      <c r="I37" s="100"/>
      <c r="J37" s="98"/>
      <c r="K37" s="100"/>
      <c r="L37" s="98"/>
      <c r="M37" s="100"/>
      <c r="N37" s="100"/>
      <c r="O37" s="100"/>
      <c r="P37" s="100"/>
      <c r="Q37" s="100"/>
      <c r="R37" s="100"/>
      <c r="S37" s="98" t="str">
        <f>+[2]ABR!L10</f>
        <v>#ERROR!</v>
      </c>
      <c r="T37" s="98" t="str">
        <f t="shared" si="5"/>
        <v>#ERROR!</v>
      </c>
      <c r="U37" s="94"/>
      <c r="V37" s="94"/>
    </row>
    <row r="38" ht="15.75" customHeight="1" outlineLevel="2">
      <c r="A38" s="40"/>
      <c r="B38" s="36" t="str">
        <f>+[2]ABR!B11</f>
        <v>#ERROR!</v>
      </c>
      <c r="C38" s="36" t="str">
        <f>+[2]ABR!C11</f>
        <v>#ERROR!</v>
      </c>
      <c r="D38" s="36" t="str">
        <f>+[2]ABR!F11</f>
        <v>#ERROR!</v>
      </c>
      <c r="E38" s="36" t="str">
        <f>+[2]ABR!G11</f>
        <v>#ERROR!</v>
      </c>
      <c r="F38" s="106" t="str">
        <f>+[2]ABR!H11</f>
        <v>#ERROR!</v>
      </c>
      <c r="G38" s="38" t="str">
        <f>+[2]ABR!I11</f>
        <v>#ERROR!</v>
      </c>
      <c r="H38" s="94"/>
      <c r="I38" s="98" t="str">
        <f>+[2]ABR!K11</f>
        <v>#ERROR!</v>
      </c>
      <c r="J38" s="98"/>
      <c r="K38" s="98"/>
      <c r="L38" s="98"/>
      <c r="M38" s="98"/>
      <c r="N38" s="98"/>
      <c r="O38" s="98"/>
      <c r="P38" s="98"/>
      <c r="Q38" s="98"/>
      <c r="R38" s="98"/>
      <c r="S38" s="98" t="str">
        <f>+[2]ABR!L11</f>
        <v>#ERROR!</v>
      </c>
      <c r="T38" s="98" t="str">
        <f t="shared" si="5"/>
        <v>#ERROR!</v>
      </c>
      <c r="U38" s="94"/>
      <c r="V38" s="94"/>
    </row>
    <row r="39" ht="15.75" customHeight="1" outlineLevel="2">
      <c r="A39" s="40"/>
      <c r="B39" s="36" t="str">
        <f>+[2]ABR!B12</f>
        <v>#ERROR!</v>
      </c>
      <c r="C39" s="36" t="str">
        <f>+[2]ABR!C12</f>
        <v>#ERROR!</v>
      </c>
      <c r="D39" s="36" t="str">
        <f>+[2]ABR!F12</f>
        <v>#ERROR!</v>
      </c>
      <c r="E39" s="36" t="str">
        <f>+[2]ABR!G12</f>
        <v>#ERROR!</v>
      </c>
      <c r="F39" s="36" t="str">
        <f>+[2]ABR!H12</f>
        <v>#ERROR!</v>
      </c>
      <c r="G39" s="37" t="str">
        <f>+[2]ABR!I12</f>
        <v>#ERROR!</v>
      </c>
      <c r="H39" s="98" t="str">
        <f>+[2]ABR!K12</f>
        <v>#ERROR!</v>
      </c>
      <c r="I39" s="100"/>
      <c r="J39" s="98"/>
      <c r="K39" s="100"/>
      <c r="L39" s="98"/>
      <c r="M39" s="100"/>
      <c r="N39" s="100"/>
      <c r="O39" s="100"/>
      <c r="P39" s="100"/>
      <c r="Q39" s="100"/>
      <c r="R39" s="100"/>
      <c r="S39" s="98" t="str">
        <f>+[2]ABR!L12</f>
        <v>#ERROR!</v>
      </c>
      <c r="T39" s="98" t="str">
        <f t="shared" si="5"/>
        <v>#ERROR!</v>
      </c>
      <c r="U39" s="94"/>
      <c r="V39" s="94"/>
    </row>
    <row r="40" ht="15.75" customHeight="1" outlineLevel="2">
      <c r="A40" s="40"/>
      <c r="B40" s="36" t="str">
        <f>+[2]ABR!B13</f>
        <v>#ERROR!</v>
      </c>
      <c r="C40" s="36" t="str">
        <f>+[2]ABR!C13</f>
        <v>#ERROR!</v>
      </c>
      <c r="D40" s="36" t="str">
        <f>+[2]ABR!F13</f>
        <v>#ERROR!</v>
      </c>
      <c r="E40" s="36" t="str">
        <f>+[2]ABR!G13</f>
        <v>#ERROR!</v>
      </c>
      <c r="F40" s="107" t="str">
        <f>+[2]ABR!H13</f>
        <v>#ERROR!</v>
      </c>
      <c r="G40" s="39" t="str">
        <f>+[2]ABR!I13</f>
        <v>#ERROR!</v>
      </c>
      <c r="H40" s="98" t="str">
        <f>+[2]ABR!K13</f>
        <v>#ERROR!</v>
      </c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 t="str">
        <f>+[2]ABR!L13</f>
        <v>#ERROR!</v>
      </c>
      <c r="T40" s="98" t="str">
        <f t="shared" si="5"/>
        <v>#ERROR!</v>
      </c>
      <c r="U40" s="94"/>
      <c r="V40" s="94"/>
    </row>
    <row r="41" ht="15.75" customHeight="1" outlineLevel="2">
      <c r="A41" s="40"/>
      <c r="B41" s="36" t="str">
        <f>+[2]ABR!B14</f>
        <v>#ERROR!</v>
      </c>
      <c r="C41" s="36" t="str">
        <f>+[2]ABR!C14</f>
        <v>#ERROR!</v>
      </c>
      <c r="D41" s="36" t="str">
        <f>+[2]ABR!F14</f>
        <v>#ERROR!</v>
      </c>
      <c r="E41" s="36" t="str">
        <f>+[2]ABR!G14</f>
        <v>#ERROR!</v>
      </c>
      <c r="F41" s="36" t="str">
        <f>+[2]ABR!H14</f>
        <v>#ERROR!</v>
      </c>
      <c r="G41" s="37" t="str">
        <f>+[2]ABR!I14</f>
        <v>#ERROR!</v>
      </c>
      <c r="H41" s="98" t="str">
        <f>+[2]ABR!K14</f>
        <v>#ERROR!</v>
      </c>
      <c r="I41" s="100"/>
      <c r="J41" s="98"/>
      <c r="K41" s="100"/>
      <c r="L41" s="98"/>
      <c r="M41" s="100"/>
      <c r="N41" s="100"/>
      <c r="O41" s="100"/>
      <c r="P41" s="100"/>
      <c r="Q41" s="100"/>
      <c r="R41" s="100"/>
      <c r="S41" s="98" t="str">
        <f>+[2]ABR!L14</f>
        <v>#ERROR!</v>
      </c>
      <c r="T41" s="98" t="str">
        <f t="shared" si="5"/>
        <v>#ERROR!</v>
      </c>
      <c r="U41" s="94"/>
      <c r="V41" s="94"/>
    </row>
    <row r="42" ht="15.75" customHeight="1" outlineLevel="2">
      <c r="A42" s="40"/>
      <c r="B42" s="36" t="str">
        <f>+[2]ABR!B15</f>
        <v>#ERROR!</v>
      </c>
      <c r="C42" s="36" t="str">
        <f>+[2]ABR!C15</f>
        <v>#ERROR!</v>
      </c>
      <c r="D42" s="36" t="str">
        <f>+[2]ABR!F15</f>
        <v>#ERROR!</v>
      </c>
      <c r="E42" s="36" t="str">
        <f>+[2]ABR!G15</f>
        <v>#ERROR!</v>
      </c>
      <c r="F42" s="36" t="str">
        <f>+[2]ABR!H15</f>
        <v>#ERROR!</v>
      </c>
      <c r="G42" s="37" t="str">
        <f>+[2]ABR!I15</f>
        <v>#ERROR!</v>
      </c>
      <c r="H42" s="98" t="str">
        <f>+[2]ABR!K15</f>
        <v>#ERROR!</v>
      </c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 t="str">
        <f>+[2]ABR!L15</f>
        <v>#ERROR!</v>
      </c>
      <c r="T42" s="98" t="str">
        <f t="shared" si="5"/>
        <v>#ERROR!</v>
      </c>
      <c r="U42" s="94"/>
      <c r="V42" s="94"/>
    </row>
    <row r="43" ht="15.75" customHeight="1" outlineLevel="2">
      <c r="A43" s="40"/>
      <c r="B43" s="36" t="str">
        <f>+[2]ABR!B16</f>
        <v>#ERROR!</v>
      </c>
      <c r="C43" s="36" t="str">
        <f>+[2]ABR!C16</f>
        <v>#ERROR!</v>
      </c>
      <c r="D43" s="36" t="str">
        <f>+[2]ABR!F16</f>
        <v>#ERROR!</v>
      </c>
      <c r="E43" s="36" t="str">
        <f>+[2]ABR!G16</f>
        <v>#ERROR!</v>
      </c>
      <c r="F43" s="36" t="str">
        <f>+[2]ABR!H16</f>
        <v>#ERROR!</v>
      </c>
      <c r="G43" s="37" t="str">
        <f>+[2]ABR!I16</f>
        <v>#ERROR!</v>
      </c>
      <c r="H43" s="98" t="str">
        <f>+[2]ABR!K16</f>
        <v>#ERROR!</v>
      </c>
      <c r="I43" s="100"/>
      <c r="J43" s="98"/>
      <c r="K43" s="100"/>
      <c r="L43" s="98"/>
      <c r="M43" s="100"/>
      <c r="N43" s="100"/>
      <c r="O43" s="100"/>
      <c r="P43" s="100"/>
      <c r="Q43" s="100"/>
      <c r="R43" s="100"/>
      <c r="S43" s="98" t="str">
        <f>+[2]ABR!L16</f>
        <v>#ERROR!</v>
      </c>
      <c r="T43" s="98" t="str">
        <f t="shared" si="5"/>
        <v>#ERROR!</v>
      </c>
      <c r="U43" s="94"/>
      <c r="V43" s="94"/>
    </row>
    <row r="44" ht="15.75" customHeight="1" outlineLevel="2">
      <c r="A44" s="40"/>
      <c r="B44" s="36" t="str">
        <f>+[2]ABR!B17</f>
        <v>#ERROR!</v>
      </c>
      <c r="C44" s="36" t="str">
        <f>+[2]ABR!C17</f>
        <v>#ERROR!</v>
      </c>
      <c r="D44" s="36" t="str">
        <f>+[2]ABR!F17</f>
        <v>#ERROR!</v>
      </c>
      <c r="E44" s="36" t="str">
        <f>+[2]ABR!G17</f>
        <v>#ERROR!</v>
      </c>
      <c r="F44" s="36" t="str">
        <f>+[2]ABR!H17</f>
        <v>#ERROR!</v>
      </c>
      <c r="G44" s="37" t="str">
        <f>+[2]ABR!I17</f>
        <v>#ERROR!</v>
      </c>
      <c r="H44" s="98" t="str">
        <f>+[2]ABR!K17</f>
        <v>#ERROR!</v>
      </c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 t="str">
        <f>+[2]ABR!L17</f>
        <v>#ERROR!</v>
      </c>
      <c r="T44" s="98" t="str">
        <f t="shared" si="5"/>
        <v>#ERROR!</v>
      </c>
      <c r="U44" s="94"/>
      <c r="V44" s="94"/>
    </row>
    <row r="45" ht="15.75" customHeight="1" outlineLevel="2">
      <c r="A45" s="40"/>
      <c r="B45" s="36" t="str">
        <f>+[2]ABR!B18</f>
        <v>#ERROR!</v>
      </c>
      <c r="C45" s="36" t="str">
        <f>+[2]ABR!C18</f>
        <v>#ERROR!</v>
      </c>
      <c r="D45" s="36" t="str">
        <f>+[2]ABR!F18</f>
        <v>#ERROR!</v>
      </c>
      <c r="E45" s="36" t="str">
        <f>+[2]ABR!G18</f>
        <v>#ERROR!</v>
      </c>
      <c r="F45" s="36" t="str">
        <f>+[2]ABR!H18</f>
        <v>#ERROR!</v>
      </c>
      <c r="G45" s="37" t="str">
        <f>+[2]ABR!I18</f>
        <v>#ERROR!</v>
      </c>
      <c r="H45" s="98"/>
      <c r="I45" s="100"/>
      <c r="J45" s="98"/>
      <c r="K45" s="100"/>
      <c r="L45" s="98" t="str">
        <f>+[2]ABR!K18</f>
        <v>#ERROR!</v>
      </c>
      <c r="M45" s="100"/>
      <c r="N45" s="100"/>
      <c r="O45" s="100"/>
      <c r="P45" s="100"/>
      <c r="Q45" s="100"/>
      <c r="R45" s="100"/>
      <c r="S45" s="98" t="str">
        <f>+[2]ABR!L18</f>
        <v>#ERROR!</v>
      </c>
      <c r="T45" s="98" t="str">
        <f t="shared" si="5"/>
        <v>#ERROR!</v>
      </c>
      <c r="U45" s="94"/>
      <c r="V45" s="94"/>
    </row>
    <row r="46" ht="15.75" customHeight="1" outlineLevel="1">
      <c r="A46" s="40"/>
      <c r="B46" s="36"/>
      <c r="C46" s="53" t="s">
        <v>328</v>
      </c>
      <c r="D46" s="36"/>
      <c r="E46" s="36"/>
      <c r="F46" s="36"/>
      <c r="G46" s="37"/>
      <c r="H46" s="98" t="str">
        <f t="shared" ref="H46:T46" si="6">SUBTOTAL(9,H33:H45)</f>
        <v>#ERROR!</v>
      </c>
      <c r="I46" s="100" t="str">
        <f t="shared" si="6"/>
        <v>#ERROR!</v>
      </c>
      <c r="J46" s="98" t="str">
        <f t="shared" si="6"/>
        <v>0 </v>
      </c>
      <c r="K46" s="100" t="str">
        <f t="shared" si="6"/>
        <v>0 </v>
      </c>
      <c r="L46" s="98" t="str">
        <f t="shared" si="6"/>
        <v>#ERROR!</v>
      </c>
      <c r="M46" s="100" t="str">
        <f t="shared" si="6"/>
        <v>0 </v>
      </c>
      <c r="N46" s="100" t="str">
        <f t="shared" si="6"/>
        <v>0 </v>
      </c>
      <c r="O46" s="100" t="str">
        <f t="shared" si="6"/>
        <v>0 </v>
      </c>
      <c r="P46" s="100" t="str">
        <f t="shared" si="6"/>
        <v>0 </v>
      </c>
      <c r="Q46" s="100" t="str">
        <f t="shared" si="6"/>
        <v>#ERROR!</v>
      </c>
      <c r="R46" s="100" t="str">
        <f t="shared" si="6"/>
        <v>0 </v>
      </c>
      <c r="S46" s="98" t="str">
        <f t="shared" si="6"/>
        <v>#ERROR!</v>
      </c>
      <c r="T46" s="98" t="str">
        <f t="shared" si="6"/>
        <v>#ERROR!</v>
      </c>
      <c r="U46" s="94"/>
      <c r="V46" s="94"/>
    </row>
    <row r="47" ht="15.75" customHeight="1" outlineLevel="2">
      <c r="A47" s="40"/>
      <c r="B47" s="36" t="str">
        <f>+[2]MAY!B6</f>
        <v>#ERROR!</v>
      </c>
      <c r="C47" s="36" t="str">
        <f>+[2]MAY!C6</f>
        <v>#ERROR!</v>
      </c>
      <c r="D47" s="36" t="str">
        <f>+[2]MAY!F6</f>
        <v>#ERROR!</v>
      </c>
      <c r="E47" s="36" t="str">
        <f>+[2]MAY!G6</f>
        <v>#ERROR!</v>
      </c>
      <c r="F47" s="36" t="str">
        <f>+[2]MAY!H6</f>
        <v>#ERROR!</v>
      </c>
      <c r="G47" s="37" t="str">
        <f>+[2]MAY!I6</f>
        <v>#ERROR!</v>
      </c>
      <c r="H47" s="98" t="str">
        <f>+[2]MAY!K6</f>
        <v>#ERROR!</v>
      </c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 t="str">
        <f>+[2]MAY!L6</f>
        <v>#ERROR!</v>
      </c>
      <c r="T47" s="98" t="str">
        <f t="shared" ref="T47:T61" si="7">SUM(H47:S47)</f>
        <v>#ERROR!</v>
      </c>
      <c r="U47" s="94"/>
      <c r="V47" s="94"/>
    </row>
    <row r="48" ht="15.75" customHeight="1" outlineLevel="2">
      <c r="A48" s="40"/>
      <c r="B48" s="36" t="str">
        <f>+[2]MAY!B7</f>
        <v>#ERROR!</v>
      </c>
      <c r="C48" s="36" t="str">
        <f>+[2]MAY!C7</f>
        <v>#ERROR!</v>
      </c>
      <c r="D48" s="36" t="str">
        <f>+[2]MAY!F7</f>
        <v>#ERROR!</v>
      </c>
      <c r="E48" s="36" t="str">
        <f>+[2]MAY!G7</f>
        <v>#ERROR!</v>
      </c>
      <c r="F48" s="36" t="str">
        <f>+[2]MAY!H7</f>
        <v>#ERROR!</v>
      </c>
      <c r="G48" s="37" t="str">
        <f>+[2]MAY!I7</f>
        <v>#ERROR!</v>
      </c>
      <c r="H48" s="98"/>
      <c r="I48" s="100"/>
      <c r="J48" s="98"/>
      <c r="K48" s="100"/>
      <c r="L48" s="98" t="str">
        <f>+[2]MAY!K7</f>
        <v>#ERROR!</v>
      </c>
      <c r="M48" s="100"/>
      <c r="N48" s="100"/>
      <c r="O48" s="100"/>
      <c r="P48" s="100"/>
      <c r="Q48" s="100"/>
      <c r="R48" s="100"/>
      <c r="S48" s="98" t="str">
        <f>+[2]MAY!L7</f>
        <v>#ERROR!</v>
      </c>
      <c r="T48" s="98" t="str">
        <f t="shared" si="7"/>
        <v>#ERROR!</v>
      </c>
      <c r="U48" s="94"/>
      <c r="V48" s="94"/>
    </row>
    <row r="49" ht="15.75" customHeight="1" outlineLevel="2">
      <c r="A49" s="40"/>
      <c r="B49" s="36" t="str">
        <f>+[2]MAY!B8</f>
        <v>#ERROR!</v>
      </c>
      <c r="C49" s="36" t="str">
        <f>+[2]MAY!C8</f>
        <v>#ERROR!</v>
      </c>
      <c r="D49" s="36" t="str">
        <f>+[2]MAY!F8</f>
        <v>#ERROR!</v>
      </c>
      <c r="E49" s="36" t="str">
        <f>+[2]MAY!G8</f>
        <v>#ERROR!</v>
      </c>
      <c r="F49" s="36" t="str">
        <f>+[2]MAY!H8</f>
        <v>#ERROR!</v>
      </c>
      <c r="G49" s="37" t="str">
        <f>+[2]MAY!I8</f>
        <v>#ERROR!</v>
      </c>
      <c r="H49" s="98"/>
      <c r="I49" s="98"/>
      <c r="J49" s="98"/>
      <c r="K49" s="98"/>
      <c r="L49" s="98"/>
      <c r="M49" s="98" t="str">
        <f>+[2]MAY!K8</f>
        <v>#ERROR!</v>
      </c>
      <c r="N49" s="98"/>
      <c r="O49" s="98"/>
      <c r="P49" s="98"/>
      <c r="Q49" s="98"/>
      <c r="R49" s="98"/>
      <c r="S49" s="98" t="str">
        <f>+[2]MAY!L8</f>
        <v>#ERROR!</v>
      </c>
      <c r="T49" s="98" t="str">
        <f t="shared" si="7"/>
        <v>#ERROR!</v>
      </c>
      <c r="U49" s="94"/>
      <c r="V49" s="94"/>
    </row>
    <row r="50" ht="15.75" customHeight="1" outlineLevel="2">
      <c r="A50" s="40"/>
      <c r="B50" s="36" t="str">
        <f>+[2]MAY!B9</f>
        <v>#ERROR!</v>
      </c>
      <c r="C50" s="36" t="str">
        <f>+[2]MAY!C9</f>
        <v>#ERROR!</v>
      </c>
      <c r="D50" s="36" t="str">
        <f>+[2]MAY!F9</f>
        <v>#ERROR!</v>
      </c>
      <c r="E50" s="36" t="str">
        <f>+[2]MAY!G9</f>
        <v>#ERROR!</v>
      </c>
      <c r="F50" s="36" t="str">
        <f>+[2]MAY!H9</f>
        <v>#ERROR!</v>
      </c>
      <c r="G50" s="37" t="str">
        <f>+[2]MAY!I9</f>
        <v>#ERROR!</v>
      </c>
      <c r="H50" s="98"/>
      <c r="I50" s="100"/>
      <c r="J50" s="98"/>
      <c r="K50" s="100"/>
      <c r="L50" s="98"/>
      <c r="M50" s="100"/>
      <c r="N50" s="100"/>
      <c r="O50" s="100"/>
      <c r="P50" s="100"/>
      <c r="Q50" s="98" t="str">
        <f>+[2]MAY!K9</f>
        <v>#ERROR!</v>
      </c>
      <c r="R50" s="100"/>
      <c r="S50" s="98" t="str">
        <f>+[2]MAY!L9</f>
        <v>#ERROR!</v>
      </c>
      <c r="T50" s="98" t="str">
        <f t="shared" si="7"/>
        <v>#ERROR!</v>
      </c>
      <c r="U50" s="94"/>
      <c r="V50" s="94"/>
    </row>
    <row r="51" ht="15.75" customHeight="1" outlineLevel="2">
      <c r="A51" s="40"/>
      <c r="B51" s="36" t="str">
        <f>+[2]MAY!B10</f>
        <v>#ERROR!</v>
      </c>
      <c r="C51" s="36" t="str">
        <f>+[2]MAY!C10</f>
        <v>#ERROR!</v>
      </c>
      <c r="D51" s="36" t="str">
        <f>+[2]MAY!F10</f>
        <v>#ERROR!</v>
      </c>
      <c r="E51" s="36" t="str">
        <f>+[2]MAY!G10</f>
        <v>#ERROR!</v>
      </c>
      <c r="F51" s="36" t="str">
        <f>+[2]MAY!H10</f>
        <v>#ERROR!</v>
      </c>
      <c r="G51" s="37" t="str">
        <f>+[2]MAY!I10</f>
        <v>#ERROR!</v>
      </c>
      <c r="H51" s="98" t="str">
        <f>+[2]MAY!K10</f>
        <v>#ERROR!</v>
      </c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 t="str">
        <f>+[2]MAY!L10</f>
        <v>#ERROR!</v>
      </c>
      <c r="T51" s="98" t="str">
        <f t="shared" si="7"/>
        <v>#ERROR!</v>
      </c>
      <c r="U51" s="94"/>
      <c r="V51" s="94"/>
    </row>
    <row r="52" ht="15.75" customHeight="1" outlineLevel="2">
      <c r="A52" s="40"/>
      <c r="B52" s="36" t="str">
        <f>+[2]MAY!B11</f>
        <v>#ERROR!</v>
      </c>
      <c r="C52" s="36" t="str">
        <f>+[2]MAY!C11</f>
        <v>#ERROR!</v>
      </c>
      <c r="D52" s="36" t="str">
        <f>+[2]MAY!F11</f>
        <v>#ERROR!</v>
      </c>
      <c r="E52" s="36" t="str">
        <f>+[2]MAY!G11</f>
        <v>#ERROR!</v>
      </c>
      <c r="F52" s="36" t="str">
        <f>+[2]MAY!H11</f>
        <v>#ERROR!</v>
      </c>
      <c r="G52" s="37" t="str">
        <f>+[2]MAY!I11</f>
        <v>#ERROR!</v>
      </c>
      <c r="H52" s="98" t="str">
        <f>+[2]MAY!K11</f>
        <v>#ERROR!</v>
      </c>
      <c r="I52" s="100"/>
      <c r="J52" s="98"/>
      <c r="K52" s="100"/>
      <c r="L52" s="98"/>
      <c r="M52" s="100"/>
      <c r="N52" s="100"/>
      <c r="O52" s="100"/>
      <c r="P52" s="100"/>
      <c r="Q52" s="100"/>
      <c r="R52" s="100"/>
      <c r="S52" s="98" t="str">
        <f>+[2]MAY!L11</f>
        <v>#ERROR!</v>
      </c>
      <c r="T52" s="98" t="str">
        <f t="shared" si="7"/>
        <v>#ERROR!</v>
      </c>
      <c r="U52" s="94"/>
      <c r="V52" s="94"/>
    </row>
    <row r="53" ht="15.75" customHeight="1" outlineLevel="2">
      <c r="A53" s="40"/>
      <c r="B53" s="36" t="str">
        <f>+[2]MAY!B12</f>
        <v>#ERROR!</v>
      </c>
      <c r="C53" s="36" t="str">
        <f>+[2]MAY!C12</f>
        <v>#ERROR!</v>
      </c>
      <c r="D53" s="36" t="str">
        <f>+[2]MAY!F12</f>
        <v>#ERROR!</v>
      </c>
      <c r="E53" s="36" t="str">
        <f>+[2]MAY!G12</f>
        <v>#ERROR!</v>
      </c>
      <c r="F53" s="36" t="str">
        <f>+[2]MAY!H12</f>
        <v>#ERROR!</v>
      </c>
      <c r="G53" s="37" t="str">
        <f>+[2]MAY!I12</f>
        <v>#ERROR!</v>
      </c>
      <c r="H53" s="98"/>
      <c r="I53" s="98" t="str">
        <f>+[2]MAY!K12</f>
        <v>#ERROR!</v>
      </c>
      <c r="J53" s="98"/>
      <c r="K53" s="98"/>
      <c r="L53" s="98"/>
      <c r="M53" s="98"/>
      <c r="N53" s="98"/>
      <c r="O53" s="98"/>
      <c r="P53" s="98"/>
      <c r="Q53" s="98"/>
      <c r="R53" s="98"/>
      <c r="S53" s="98" t="str">
        <f>+[2]MAY!L12</f>
        <v>#ERROR!</v>
      </c>
      <c r="T53" s="98" t="str">
        <f t="shared" si="7"/>
        <v>#ERROR!</v>
      </c>
      <c r="U53" s="94"/>
      <c r="V53" s="94"/>
    </row>
    <row r="54" ht="15.75" customHeight="1" outlineLevel="2">
      <c r="A54" s="40"/>
      <c r="B54" s="36" t="str">
        <f>+[2]MAY!B13</f>
        <v>#ERROR!</v>
      </c>
      <c r="C54" s="36" t="str">
        <f>+[2]MAY!C13</f>
        <v>#ERROR!</v>
      </c>
      <c r="D54" s="36" t="str">
        <f>+[2]MAY!F13</f>
        <v>#ERROR!</v>
      </c>
      <c r="E54" s="36" t="str">
        <f>+[2]MAY!G13</f>
        <v>#ERROR!</v>
      </c>
      <c r="F54" s="36" t="str">
        <f>+[2]MAY!H13</f>
        <v>#ERROR!</v>
      </c>
      <c r="G54" s="37" t="str">
        <f>+[2]MAY!I13</f>
        <v>#ERROR!</v>
      </c>
      <c r="H54" s="98" t="str">
        <f>+[2]MAY!K13</f>
        <v>#ERROR!</v>
      </c>
      <c r="I54" s="98"/>
      <c r="J54" s="98"/>
      <c r="K54" s="100"/>
      <c r="L54" s="98"/>
      <c r="M54" s="100"/>
      <c r="N54" s="100"/>
      <c r="O54" s="100"/>
      <c r="P54" s="100"/>
      <c r="Q54" s="100"/>
      <c r="R54" s="100"/>
      <c r="S54" s="98" t="str">
        <f>+[2]MAY!L13</f>
        <v>#ERROR!</v>
      </c>
      <c r="T54" s="98" t="str">
        <f t="shared" si="7"/>
        <v>#ERROR!</v>
      </c>
      <c r="U54" s="94"/>
      <c r="V54" s="94"/>
    </row>
    <row r="55" ht="15.75" customHeight="1" outlineLevel="2">
      <c r="A55" s="40"/>
      <c r="B55" s="36" t="str">
        <f>+[2]MAY!B14</f>
        <v>#ERROR!</v>
      </c>
      <c r="C55" s="36" t="str">
        <f>+[2]MAY!C14</f>
        <v>#ERROR!</v>
      </c>
      <c r="D55" s="36" t="str">
        <f>+[2]MAY!F14</f>
        <v>#ERROR!</v>
      </c>
      <c r="E55" s="36" t="str">
        <f>+[2]MAY!G14</f>
        <v>#ERROR!</v>
      </c>
      <c r="F55" s="36" t="str">
        <f>+[2]MAY!H14</f>
        <v>#ERROR!</v>
      </c>
      <c r="G55" s="37" t="str">
        <f>+[2]MAY!I14</f>
        <v>#ERROR!</v>
      </c>
      <c r="H55" s="98" t="str">
        <f>+[2]MAY!K14</f>
        <v>#ERROR!</v>
      </c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 t="str">
        <f>+[2]MAY!L14</f>
        <v>#ERROR!</v>
      </c>
      <c r="T55" s="98" t="str">
        <f t="shared" si="7"/>
        <v>#ERROR!</v>
      </c>
      <c r="U55" s="94"/>
      <c r="V55" s="94"/>
    </row>
    <row r="56" ht="15.75" customHeight="1" outlineLevel="2">
      <c r="A56" s="40"/>
      <c r="B56" s="36" t="str">
        <f>+[2]MAY!B15</f>
        <v>#ERROR!</v>
      </c>
      <c r="C56" s="36" t="str">
        <f>+[2]MAY!C15</f>
        <v>#ERROR!</v>
      </c>
      <c r="D56" s="36" t="str">
        <f>+[2]MAY!F15</f>
        <v>#ERROR!</v>
      </c>
      <c r="E56" s="36" t="str">
        <f>+[2]MAY!G15</f>
        <v>#ERROR!</v>
      </c>
      <c r="F56" s="36" t="str">
        <f>+[2]MAY!H15</f>
        <v>#ERROR!</v>
      </c>
      <c r="G56" s="37" t="str">
        <f>+[2]MAY!I15</f>
        <v>#ERROR!</v>
      </c>
      <c r="H56" s="98" t="str">
        <f>+[2]MAY!K15</f>
        <v>#ERROR!</v>
      </c>
      <c r="I56" s="98"/>
      <c r="J56" s="98"/>
      <c r="K56" s="100"/>
      <c r="L56" s="98"/>
      <c r="M56" s="100"/>
      <c r="N56" s="100"/>
      <c r="O56" s="100"/>
      <c r="P56" s="100"/>
      <c r="Q56" s="100"/>
      <c r="R56" s="100"/>
      <c r="S56" s="98" t="str">
        <f>+[2]MAY!L15</f>
        <v>#ERROR!</v>
      </c>
      <c r="T56" s="98" t="str">
        <f t="shared" si="7"/>
        <v>#ERROR!</v>
      </c>
      <c r="U56" s="94"/>
      <c r="V56" s="94"/>
    </row>
    <row r="57" ht="15.75" customHeight="1" outlineLevel="2">
      <c r="A57" s="40"/>
      <c r="B57" s="36" t="str">
        <f>+[2]MAY!B16</f>
        <v>#ERROR!</v>
      </c>
      <c r="C57" s="36" t="str">
        <f>+[2]MAY!C16</f>
        <v>#ERROR!</v>
      </c>
      <c r="D57" s="36" t="str">
        <f>+[2]MAY!F16</f>
        <v>#ERROR!</v>
      </c>
      <c r="E57" s="36" t="str">
        <f>+[2]MAY!G16</f>
        <v>#ERROR!</v>
      </c>
      <c r="F57" s="36" t="str">
        <f>+[2]MAY!H16</f>
        <v>#ERROR!</v>
      </c>
      <c r="G57" s="37" t="str">
        <f>+[2]MAY!I16</f>
        <v>#ERROR!</v>
      </c>
      <c r="H57" s="98" t="str">
        <f>+[2]MAY!K16</f>
        <v>#ERROR!</v>
      </c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 t="str">
        <f>+[2]MAY!L16</f>
        <v>#ERROR!</v>
      </c>
      <c r="T57" s="98" t="str">
        <f t="shared" si="7"/>
        <v>#ERROR!</v>
      </c>
      <c r="U57" s="94"/>
      <c r="V57" s="94"/>
    </row>
    <row r="58" ht="15.75" customHeight="1" outlineLevel="2">
      <c r="A58" s="40"/>
      <c r="B58" s="36" t="str">
        <f>+[2]MAY!B17</f>
        <v>#ERROR!</v>
      </c>
      <c r="C58" s="36" t="str">
        <f>+[2]MAY!C17</f>
        <v>#ERROR!</v>
      </c>
      <c r="D58" s="36" t="str">
        <f>+[2]MAY!F17</f>
        <v>#ERROR!</v>
      </c>
      <c r="E58" s="36" t="str">
        <f>+[2]MAY!G17</f>
        <v>#ERROR!</v>
      </c>
      <c r="F58" s="36" t="str">
        <f>+[2]MAY!H17</f>
        <v>#ERROR!</v>
      </c>
      <c r="G58" s="37" t="str">
        <f>+[2]MAY!I17</f>
        <v>#ERROR!</v>
      </c>
      <c r="H58" s="98" t="str">
        <f>+[2]MAY!K17</f>
        <v>#ERROR!</v>
      </c>
      <c r="I58" s="98"/>
      <c r="J58" s="98"/>
      <c r="K58" s="100"/>
      <c r="L58" s="98"/>
      <c r="M58" s="100"/>
      <c r="N58" s="100"/>
      <c r="O58" s="100"/>
      <c r="P58" s="100"/>
      <c r="Q58" s="100"/>
      <c r="R58" s="100"/>
      <c r="S58" s="98" t="str">
        <f>+[2]MAY!L17</f>
        <v>#ERROR!</v>
      </c>
      <c r="T58" s="98" t="str">
        <f t="shared" si="7"/>
        <v>#ERROR!</v>
      </c>
      <c r="U58" s="94"/>
      <c r="V58" s="94"/>
    </row>
    <row r="59" ht="15.75" customHeight="1" outlineLevel="2">
      <c r="A59" s="40"/>
      <c r="B59" s="36" t="str">
        <f>+[2]MAY!B18</f>
        <v>#ERROR!</v>
      </c>
      <c r="C59" s="36" t="str">
        <f>+[2]MAY!C18</f>
        <v>#ERROR!</v>
      </c>
      <c r="D59" s="36" t="str">
        <f>+[2]MAY!F18</f>
        <v>#ERROR!</v>
      </c>
      <c r="E59" s="36" t="str">
        <f>+[2]MAY!G18</f>
        <v>#ERROR!</v>
      </c>
      <c r="F59" s="36" t="str">
        <f>+[2]MAY!H18</f>
        <v>#ERROR!</v>
      </c>
      <c r="G59" s="37" t="str">
        <f>+[2]MAY!I18</f>
        <v>#ERROR!</v>
      </c>
      <c r="H59" s="98"/>
      <c r="I59" s="98" t="str">
        <f>+[2]MAY!K18</f>
        <v>#ERROR!</v>
      </c>
      <c r="J59" s="98"/>
      <c r="K59" s="98"/>
      <c r="L59" s="98"/>
      <c r="M59" s="98"/>
      <c r="N59" s="98"/>
      <c r="O59" s="98"/>
      <c r="P59" s="98"/>
      <c r="Q59" s="98"/>
      <c r="R59" s="98"/>
      <c r="S59" s="98" t="str">
        <f>+[2]MAY!L18</f>
        <v>#ERROR!</v>
      </c>
      <c r="T59" s="98" t="str">
        <f t="shared" si="7"/>
        <v>#ERROR!</v>
      </c>
      <c r="U59" s="94"/>
      <c r="V59" s="94"/>
    </row>
    <row r="60" ht="15.75" customHeight="1" outlineLevel="2">
      <c r="A60" s="40"/>
      <c r="B60" s="36" t="str">
        <f>+[2]MAY!B19</f>
        <v>#ERROR!</v>
      </c>
      <c r="C60" s="36" t="str">
        <f>+[2]MAY!C19</f>
        <v>#ERROR!</v>
      </c>
      <c r="D60" s="36" t="str">
        <f>+[2]MAY!F19</f>
        <v>#ERROR!</v>
      </c>
      <c r="E60" s="36" t="str">
        <f>+[2]MAY!G19</f>
        <v>#ERROR!</v>
      </c>
      <c r="F60" s="36" t="str">
        <f>+[2]MAY!H19</f>
        <v>#ERROR!</v>
      </c>
      <c r="G60" s="37" t="str">
        <f>+[2]MAY!I19</f>
        <v>#ERROR!</v>
      </c>
      <c r="H60" s="98"/>
      <c r="I60" s="98"/>
      <c r="J60" s="98"/>
      <c r="K60" s="100"/>
      <c r="L60" s="98" t="str">
        <f>+[2]MAY!K19</f>
        <v>#ERROR!</v>
      </c>
      <c r="M60" s="100"/>
      <c r="N60" s="100"/>
      <c r="O60" s="100"/>
      <c r="P60" s="100"/>
      <c r="Q60" s="100"/>
      <c r="R60" s="100"/>
      <c r="S60" s="98" t="str">
        <f>+[2]MAY!L19</f>
        <v>#ERROR!</v>
      </c>
      <c r="T60" s="98" t="str">
        <f t="shared" si="7"/>
        <v>#ERROR!</v>
      </c>
      <c r="U60" s="94"/>
      <c r="V60" s="94"/>
    </row>
    <row r="61" ht="15.75" customHeight="1" outlineLevel="2">
      <c r="A61" s="40"/>
      <c r="B61" s="36" t="str">
        <f>+[2]MAY!B20</f>
        <v>#ERROR!</v>
      </c>
      <c r="C61" s="36" t="str">
        <f>+[2]MAY!C20</f>
        <v>#ERROR!</v>
      </c>
      <c r="D61" s="36" t="str">
        <f>+[2]MAY!F20</f>
        <v>#ERROR!</v>
      </c>
      <c r="E61" s="36" t="str">
        <f>+[2]MAY!G20</f>
        <v>#ERROR!</v>
      </c>
      <c r="F61" s="36" t="str">
        <f>+[2]MAY!H20</f>
        <v>#ERROR!</v>
      </c>
      <c r="G61" s="37" t="str">
        <f>+[2]MAY!I20</f>
        <v>#ERROR!</v>
      </c>
      <c r="H61" s="98"/>
      <c r="I61" s="98"/>
      <c r="J61" s="98"/>
      <c r="K61" s="98"/>
      <c r="L61" s="98" t="str">
        <f>+[2]MAY!K20</f>
        <v>#ERROR!</v>
      </c>
      <c r="M61" s="98"/>
      <c r="N61" s="98"/>
      <c r="O61" s="98"/>
      <c r="P61" s="98"/>
      <c r="Q61" s="98"/>
      <c r="R61" s="98"/>
      <c r="S61" s="98" t="str">
        <f>+[2]MAY!L20</f>
        <v>#ERROR!</v>
      </c>
      <c r="T61" s="98" t="str">
        <f t="shared" si="7"/>
        <v>#ERROR!</v>
      </c>
      <c r="U61" s="94"/>
      <c r="V61" s="94"/>
    </row>
    <row r="62" ht="15.75" customHeight="1" outlineLevel="1">
      <c r="A62" s="108"/>
      <c r="B62" s="109"/>
      <c r="C62" s="109" t="s">
        <v>329</v>
      </c>
      <c r="D62" s="109"/>
      <c r="E62" s="109"/>
      <c r="F62" s="109"/>
      <c r="G62" s="110"/>
      <c r="H62" s="111" t="str">
        <f t="shared" ref="H62:T62" si="8">SUBTOTAL(9,H47:H61)</f>
        <v>#ERROR!</v>
      </c>
      <c r="I62" s="111" t="str">
        <f t="shared" si="8"/>
        <v>#ERROR!</v>
      </c>
      <c r="J62" s="111" t="str">
        <f t="shared" si="8"/>
        <v>0 </v>
      </c>
      <c r="K62" s="111" t="str">
        <f t="shared" si="8"/>
        <v>0 </v>
      </c>
      <c r="L62" s="111" t="str">
        <f t="shared" si="8"/>
        <v>#ERROR!</v>
      </c>
      <c r="M62" s="111" t="str">
        <f t="shared" si="8"/>
        <v>#ERROR!</v>
      </c>
      <c r="N62" s="111" t="str">
        <f t="shared" si="8"/>
        <v>0 </v>
      </c>
      <c r="O62" s="111" t="str">
        <f t="shared" si="8"/>
        <v>0 </v>
      </c>
      <c r="P62" s="111" t="str">
        <f t="shared" si="8"/>
        <v>0 </v>
      </c>
      <c r="Q62" s="111" t="str">
        <f t="shared" si="8"/>
        <v>#ERROR!</v>
      </c>
      <c r="R62" s="111" t="str">
        <f t="shared" si="8"/>
        <v>0 </v>
      </c>
      <c r="S62" s="111" t="str">
        <f t="shared" si="8"/>
        <v>#ERROR!</v>
      </c>
      <c r="T62" s="111" t="str">
        <f t="shared" si="8"/>
        <v>#ERROR!</v>
      </c>
      <c r="U62" s="112"/>
      <c r="V62" s="112"/>
    </row>
    <row r="63" ht="15.75" customHeight="1" outlineLevel="2">
      <c r="A63" s="40"/>
      <c r="B63" s="36" t="str">
        <f>+[2]JUN!B6</f>
        <v>#ERROR!</v>
      </c>
      <c r="C63" s="36" t="str">
        <f>+[2]JUN!C6</f>
        <v>#ERROR!</v>
      </c>
      <c r="D63" s="36" t="str">
        <f>+[2]JUN!F6</f>
        <v>#ERROR!</v>
      </c>
      <c r="E63" s="36" t="str">
        <f>+[2]JUN!G6</f>
        <v>#ERROR!</v>
      </c>
      <c r="F63" s="36" t="str">
        <f>+[2]JUN!H6</f>
        <v>#ERROR!</v>
      </c>
      <c r="G63" s="37" t="str">
        <f>+[2]JUN!I6</f>
        <v>#ERROR!</v>
      </c>
      <c r="H63" s="98" t="str">
        <f>+[2]JUN!K6</f>
        <v>#ERROR!</v>
      </c>
      <c r="I63" s="98"/>
      <c r="J63" s="98"/>
      <c r="K63" s="100"/>
      <c r="L63" s="98"/>
      <c r="M63" s="100"/>
      <c r="N63" s="100"/>
      <c r="O63" s="100"/>
      <c r="P63" s="100"/>
      <c r="Q63" s="100"/>
      <c r="R63" s="100"/>
      <c r="S63" s="98" t="str">
        <f>+[2]JUN!L6</f>
        <v>#ERROR!</v>
      </c>
      <c r="T63" s="98" t="str">
        <f t="shared" ref="T63:T82" si="9">SUM(H63:S63)</f>
        <v>#ERROR!</v>
      </c>
      <c r="U63" s="94"/>
      <c r="V63" s="94"/>
    </row>
    <row r="64" ht="15.75" customHeight="1" outlineLevel="2">
      <c r="A64" s="40"/>
      <c r="B64" s="36" t="str">
        <f>+[2]JUN!B7</f>
        <v>#ERROR!</v>
      </c>
      <c r="C64" s="36" t="str">
        <f>+[2]JUN!C7</f>
        <v>#ERROR!</v>
      </c>
      <c r="D64" s="36" t="str">
        <f>+[2]JUN!F7</f>
        <v>#ERROR!</v>
      </c>
      <c r="E64" s="36" t="str">
        <f>+[2]JUN!G7</f>
        <v>#ERROR!</v>
      </c>
      <c r="F64" s="36" t="str">
        <f>+[2]JUN!H7</f>
        <v>#ERROR!</v>
      </c>
      <c r="G64" s="37" t="str">
        <f>+[2]JUN!I7</f>
        <v>#ERROR!</v>
      </c>
      <c r="H64" s="98" t="str">
        <f>+[2]JUN!K7</f>
        <v>#ERROR!</v>
      </c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 t="str">
        <f>+[2]JUN!L7</f>
        <v>#ERROR!</v>
      </c>
      <c r="T64" s="98" t="str">
        <f t="shared" si="9"/>
        <v>#ERROR!</v>
      </c>
      <c r="U64" s="94"/>
      <c r="V64" s="94"/>
    </row>
    <row r="65" ht="15.75" customHeight="1" outlineLevel="2">
      <c r="A65" s="40"/>
      <c r="B65" s="36" t="str">
        <f>+[2]JUN!B8</f>
        <v>#ERROR!</v>
      </c>
      <c r="C65" s="36" t="str">
        <f>+[2]JUN!C8</f>
        <v>#ERROR!</v>
      </c>
      <c r="D65" s="36" t="str">
        <f>+[2]JUN!F8</f>
        <v>#ERROR!</v>
      </c>
      <c r="E65" s="36" t="str">
        <f>+[2]JUN!G8</f>
        <v>#ERROR!</v>
      </c>
      <c r="F65" s="36" t="str">
        <f>+[2]JUN!H8</f>
        <v>#ERROR!</v>
      </c>
      <c r="G65" s="37" t="str">
        <f>+[2]JUN!I8</f>
        <v>#ERROR!</v>
      </c>
      <c r="H65" s="98"/>
      <c r="I65" s="98"/>
      <c r="J65" s="98"/>
      <c r="K65" s="100"/>
      <c r="L65" s="98" t="str">
        <f>+[2]JUN!K8</f>
        <v>#ERROR!</v>
      </c>
      <c r="M65" s="100"/>
      <c r="N65" s="100"/>
      <c r="O65" s="100"/>
      <c r="P65" s="100"/>
      <c r="Q65" s="100"/>
      <c r="R65" s="100"/>
      <c r="S65" s="98" t="str">
        <f>+[2]JUN!L8</f>
        <v>#ERROR!</v>
      </c>
      <c r="T65" s="98" t="str">
        <f t="shared" si="9"/>
        <v>#ERROR!</v>
      </c>
      <c r="U65" s="94"/>
      <c r="V65" s="94"/>
    </row>
    <row r="66" ht="15.75" customHeight="1" outlineLevel="2">
      <c r="A66" s="40"/>
      <c r="B66" s="36" t="str">
        <f>+[2]JUN!B9</f>
        <v>#ERROR!</v>
      </c>
      <c r="C66" s="36" t="str">
        <f>+[2]JUN!C9</f>
        <v>#ERROR!</v>
      </c>
      <c r="D66" s="36" t="str">
        <f>+[2]JUN!F9</f>
        <v>#ERROR!</v>
      </c>
      <c r="E66" s="36" t="str">
        <f>+[2]JUN!G9</f>
        <v>#ERROR!</v>
      </c>
      <c r="F66" s="36" t="str">
        <f>+[2]JUN!H9</f>
        <v>#ERROR!</v>
      </c>
      <c r="G66" s="37" t="str">
        <f>+[2]JUN!I9</f>
        <v>#ERROR!</v>
      </c>
      <c r="H66" s="98"/>
      <c r="I66" s="98"/>
      <c r="J66" s="98"/>
      <c r="K66" s="98"/>
      <c r="L66" s="98"/>
      <c r="M66" s="98"/>
      <c r="N66" s="98" t="str">
        <f>+[2]JUN!K9</f>
        <v>#ERROR!</v>
      </c>
      <c r="O66" s="98"/>
      <c r="P66" s="98"/>
      <c r="Q66" s="98"/>
      <c r="R66" s="98"/>
      <c r="S66" s="98" t="str">
        <f>+[2]JUN!L9</f>
        <v>#ERROR!</v>
      </c>
      <c r="T66" s="98" t="str">
        <f t="shared" si="9"/>
        <v>#ERROR!</v>
      </c>
      <c r="U66" s="94"/>
      <c r="V66" s="94"/>
    </row>
    <row r="67" ht="15.75" customHeight="1" outlineLevel="2">
      <c r="A67" s="40"/>
      <c r="B67" s="36" t="str">
        <f>+[2]JUN!B10</f>
        <v>#ERROR!</v>
      </c>
      <c r="C67" s="36" t="str">
        <f>+[2]JUN!C10</f>
        <v>#ERROR!</v>
      </c>
      <c r="D67" s="36" t="str">
        <f>+[2]JUN!F10</f>
        <v>#ERROR!</v>
      </c>
      <c r="E67" s="36" t="str">
        <f>+[2]JUN!G10</f>
        <v>#ERROR!</v>
      </c>
      <c r="F67" s="36" t="str">
        <f>+[2]JUN!H10</f>
        <v>#ERROR!</v>
      </c>
      <c r="G67" s="37" t="str">
        <f>+[2]JUN!I10</f>
        <v>#ERROR!</v>
      </c>
      <c r="H67" s="98"/>
      <c r="I67" s="98"/>
      <c r="J67" s="98"/>
      <c r="K67" s="98"/>
      <c r="L67" s="98"/>
      <c r="M67" s="98"/>
      <c r="N67" s="98"/>
      <c r="O67" s="98"/>
      <c r="P67" s="98" t="str">
        <f>+[2]JUN!K10</f>
        <v>#ERROR!</v>
      </c>
      <c r="Q67" s="98"/>
      <c r="R67" s="98"/>
      <c r="S67" s="98" t="str">
        <f>+[2]JUN!L10</f>
        <v>#ERROR!</v>
      </c>
      <c r="T67" s="98" t="str">
        <f t="shared" si="9"/>
        <v>#ERROR!</v>
      </c>
      <c r="U67" s="94"/>
      <c r="V67" s="94"/>
    </row>
    <row r="68" ht="15.75" customHeight="1" outlineLevel="2">
      <c r="A68" s="40"/>
      <c r="B68" s="36" t="str">
        <f>+[2]JUN!B11</f>
        <v>#ERROR!</v>
      </c>
      <c r="C68" s="36" t="str">
        <f>+[2]JUN!C11</f>
        <v>#ERROR!</v>
      </c>
      <c r="D68" s="36" t="str">
        <f>+[2]JUN!F11</f>
        <v>#ERROR!</v>
      </c>
      <c r="E68" s="36" t="str">
        <f>+[2]JUN!G11</f>
        <v>#ERROR!</v>
      </c>
      <c r="F68" s="36" t="str">
        <f>+[2]JUN!H11</f>
        <v>#ERROR!</v>
      </c>
      <c r="G68" s="37" t="str">
        <f>+[2]JUN!I11</f>
        <v>#ERROR!</v>
      </c>
      <c r="H68" s="98" t="str">
        <f>+[2]JUN!K11</f>
        <v>#ERROR!</v>
      </c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 t="str">
        <f>+[2]JUN!L11</f>
        <v>#ERROR!</v>
      </c>
      <c r="T68" s="98" t="str">
        <f t="shared" si="9"/>
        <v>#ERROR!</v>
      </c>
      <c r="U68" s="94"/>
      <c r="V68" s="94"/>
    </row>
    <row r="69" ht="15.75" customHeight="1" outlineLevel="2">
      <c r="A69" s="40"/>
      <c r="B69" s="36" t="str">
        <f>+[2]JUN!B12</f>
        <v>#ERROR!</v>
      </c>
      <c r="C69" s="36" t="str">
        <f>+[2]JUN!C12</f>
        <v>#ERROR!</v>
      </c>
      <c r="D69" s="36" t="str">
        <f>+[2]JUN!F12</f>
        <v>#ERROR!</v>
      </c>
      <c r="E69" s="36" t="str">
        <f>+[2]JUN!G12</f>
        <v>#ERROR!</v>
      </c>
      <c r="F69" s="36" t="str">
        <f>+[2]JUN!H12</f>
        <v>#ERROR!</v>
      </c>
      <c r="G69" s="37" t="str">
        <f>+[2]JUN!I12</f>
        <v>#ERROR!</v>
      </c>
      <c r="H69" s="98" t="str">
        <f>+[2]JUN!K12</f>
        <v>#ERROR!</v>
      </c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 t="str">
        <f>+[2]JUN!L12</f>
        <v>#ERROR!</v>
      </c>
      <c r="T69" s="98" t="str">
        <f t="shared" si="9"/>
        <v>#ERROR!</v>
      </c>
      <c r="U69" s="94"/>
      <c r="V69" s="94"/>
    </row>
    <row r="70" ht="15.75" customHeight="1" outlineLevel="2">
      <c r="A70" s="40"/>
      <c r="B70" s="36" t="str">
        <f>+[2]JUN!B13</f>
        <v>#ERROR!</v>
      </c>
      <c r="C70" s="36" t="str">
        <f>+[2]JUN!C13</f>
        <v>#ERROR!</v>
      </c>
      <c r="D70" s="36" t="str">
        <f>+[2]JUN!F13</f>
        <v>#ERROR!</v>
      </c>
      <c r="E70" s="36" t="str">
        <f>+[2]JUN!G13</f>
        <v>#ERROR!</v>
      </c>
      <c r="F70" s="36" t="str">
        <f>+[2]JUN!H13</f>
        <v>#ERROR!</v>
      </c>
      <c r="G70" s="37" t="str">
        <f>+[2]JUN!I13</f>
        <v>#ERROR!</v>
      </c>
      <c r="H70" s="98" t="str">
        <f>+[2]JUN!K13</f>
        <v>#ERROR!</v>
      </c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 t="str">
        <f>+[2]JUN!L13</f>
        <v>#ERROR!</v>
      </c>
      <c r="T70" s="98" t="str">
        <f t="shared" si="9"/>
        <v>#ERROR!</v>
      </c>
      <c r="U70" s="94"/>
      <c r="V70" s="94"/>
    </row>
    <row r="71" ht="15.75" customHeight="1" outlineLevel="2">
      <c r="A71" s="40"/>
      <c r="B71" s="36" t="str">
        <f>+[2]JUN!B14</f>
        <v>#ERROR!</v>
      </c>
      <c r="C71" s="36" t="str">
        <f>+[2]JUN!C14</f>
        <v>#ERROR!</v>
      </c>
      <c r="D71" s="36" t="str">
        <f>+[2]JUN!F14</f>
        <v>#ERROR!</v>
      </c>
      <c r="E71" s="36" t="str">
        <f>+[2]JUN!G14</f>
        <v>#ERROR!</v>
      </c>
      <c r="F71" s="36" t="str">
        <f>+[2]JUN!H14</f>
        <v>#ERROR!</v>
      </c>
      <c r="G71" s="37" t="str">
        <f>+[2]JUN!I14</f>
        <v>#ERROR!</v>
      </c>
      <c r="H71" s="98"/>
      <c r="I71" s="98"/>
      <c r="J71" s="98"/>
      <c r="K71" s="98" t="str">
        <f>+[2]JUN!K14</f>
        <v>#ERROR!</v>
      </c>
      <c r="L71" s="98"/>
      <c r="M71" s="98"/>
      <c r="N71" s="98"/>
      <c r="O71" s="98"/>
      <c r="P71" s="98"/>
      <c r="Q71" s="98"/>
      <c r="R71" s="98"/>
      <c r="S71" s="98" t="str">
        <f>+[2]JUN!L14</f>
        <v>#ERROR!</v>
      </c>
      <c r="T71" s="98" t="str">
        <f t="shared" si="9"/>
        <v>#ERROR!</v>
      </c>
      <c r="U71" s="94"/>
      <c r="V71" s="94"/>
    </row>
    <row r="72" ht="15.75" customHeight="1" outlineLevel="2">
      <c r="A72" s="40"/>
      <c r="B72" s="36" t="str">
        <f>+[2]JUN!B15</f>
        <v>#ERROR!</v>
      </c>
      <c r="C72" s="36" t="str">
        <f>+[2]JUN!C15</f>
        <v>#ERROR!</v>
      </c>
      <c r="D72" s="36" t="str">
        <f>+[2]JUN!F15</f>
        <v>#ERROR!</v>
      </c>
      <c r="E72" s="36" t="str">
        <f>+[2]JUN!G15</f>
        <v>#ERROR!</v>
      </c>
      <c r="F72" s="36" t="str">
        <f>+[2]JUN!H15</f>
        <v>#ERROR!</v>
      </c>
      <c r="G72" s="37" t="str">
        <f>+[2]JUN!I15</f>
        <v>#ERROR!</v>
      </c>
      <c r="H72" s="98" t="str">
        <f>+[2]JUN!K15</f>
        <v>#ERROR!</v>
      </c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 t="str">
        <f>+[2]JUN!L15</f>
        <v>#ERROR!</v>
      </c>
      <c r="T72" s="98" t="str">
        <f t="shared" si="9"/>
        <v>#ERROR!</v>
      </c>
      <c r="U72" s="94"/>
      <c r="V72" s="94"/>
    </row>
    <row r="73" ht="15.75" customHeight="1" outlineLevel="2">
      <c r="A73" s="40"/>
      <c r="B73" s="36" t="str">
        <f>+[2]JUN!B16</f>
        <v>#ERROR!</v>
      </c>
      <c r="C73" s="36" t="str">
        <f>+[2]JUN!C16</f>
        <v>#ERROR!</v>
      </c>
      <c r="D73" s="36" t="str">
        <f>+[2]JUN!F16</f>
        <v>#ERROR!</v>
      </c>
      <c r="E73" s="36" t="str">
        <f>+[2]JUN!G16</f>
        <v>#ERROR!</v>
      </c>
      <c r="F73" s="36" t="str">
        <f>+[2]JUN!H16</f>
        <v>#ERROR!</v>
      </c>
      <c r="G73" s="37" t="str">
        <f>+[2]JUN!I16</f>
        <v>#ERROR!</v>
      </c>
      <c r="H73" s="98" t="str">
        <f>+[2]JUN!K16</f>
        <v>#ERROR!</v>
      </c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 t="str">
        <f>+[2]JUN!L16</f>
        <v>#ERROR!</v>
      </c>
      <c r="T73" s="98" t="str">
        <f t="shared" si="9"/>
        <v>#ERROR!</v>
      </c>
      <c r="U73" s="94"/>
      <c r="V73" s="94"/>
    </row>
    <row r="74" ht="15.75" customHeight="1" outlineLevel="2">
      <c r="A74" s="40"/>
      <c r="B74" s="36" t="str">
        <f>+[2]JUN!B17</f>
        <v>#ERROR!</v>
      </c>
      <c r="C74" s="36" t="str">
        <f>+[2]JUN!C17</f>
        <v>#ERROR!</v>
      </c>
      <c r="D74" s="36" t="str">
        <f>+[2]JUN!F17</f>
        <v>#ERROR!</v>
      </c>
      <c r="E74" s="36" t="str">
        <f>+[2]JUN!G17</f>
        <v>#ERROR!</v>
      </c>
      <c r="F74" s="36" t="str">
        <f>+[2]JUN!H17</f>
        <v>#ERROR!</v>
      </c>
      <c r="G74" s="37" t="str">
        <f>+[2]JUN!I17</f>
        <v>#ERROR!</v>
      </c>
      <c r="H74" s="98" t="str">
        <f>+[2]JUN!K17</f>
        <v>#ERROR!</v>
      </c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 t="str">
        <f>+[2]JUN!L17</f>
        <v>#ERROR!</v>
      </c>
      <c r="T74" s="98" t="str">
        <f t="shared" si="9"/>
        <v>#ERROR!</v>
      </c>
      <c r="U74" s="94"/>
      <c r="V74" s="94"/>
    </row>
    <row r="75" ht="15.75" customHeight="1" outlineLevel="2">
      <c r="A75" s="40"/>
      <c r="B75" s="36" t="str">
        <f>+[2]JUN!B18</f>
        <v>#ERROR!</v>
      </c>
      <c r="C75" s="36" t="str">
        <f>+[2]JUN!C18</f>
        <v>#ERROR!</v>
      </c>
      <c r="D75" s="36" t="str">
        <f>+[2]JUN!F18</f>
        <v>#ERROR!</v>
      </c>
      <c r="E75" s="36" t="str">
        <f>+[2]JUN!G18</f>
        <v>#ERROR!</v>
      </c>
      <c r="F75" s="36" t="str">
        <f>+[2]JUN!H18</f>
        <v>#ERROR!</v>
      </c>
      <c r="G75" s="37" t="str">
        <f>+[2]JUN!I18</f>
        <v>#ERROR!</v>
      </c>
      <c r="H75" s="98"/>
      <c r="I75" s="98"/>
      <c r="J75" s="98"/>
      <c r="K75" s="98"/>
      <c r="L75" s="98" t="str">
        <f>+[2]JUN!K18</f>
        <v>#ERROR!</v>
      </c>
      <c r="M75" s="98"/>
      <c r="N75" s="98"/>
      <c r="O75" s="98"/>
      <c r="P75" s="98"/>
      <c r="Q75" s="98"/>
      <c r="R75" s="98"/>
      <c r="S75" s="98" t="str">
        <f>+[2]JUN!L18</f>
        <v>#ERROR!</v>
      </c>
      <c r="T75" s="98" t="str">
        <f t="shared" si="9"/>
        <v>#ERROR!</v>
      </c>
      <c r="U75" s="94"/>
      <c r="V75" s="94"/>
    </row>
    <row r="76" ht="15.75" customHeight="1" outlineLevel="2">
      <c r="A76" s="40"/>
      <c r="B76" s="36" t="str">
        <f>+[2]JUN!B19</f>
        <v>#ERROR!</v>
      </c>
      <c r="C76" s="36" t="str">
        <f>+[2]JUN!C19</f>
        <v>#ERROR!</v>
      </c>
      <c r="D76" s="36" t="str">
        <f>+[2]JUN!F19</f>
        <v>#ERROR!</v>
      </c>
      <c r="E76" s="36" t="str">
        <f>+[2]JUN!G19</f>
        <v>#ERROR!</v>
      </c>
      <c r="F76" s="36" t="str">
        <f>+[2]JUN!H19</f>
        <v>#ERROR!</v>
      </c>
      <c r="G76" s="37" t="str">
        <f>+[2]JUN!I19</f>
        <v>#ERROR!</v>
      </c>
      <c r="H76" s="98" t="str">
        <f>+[2]JUN!K19</f>
        <v>#ERROR!</v>
      </c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 t="str">
        <f>+[2]JUN!L19</f>
        <v>#ERROR!</v>
      </c>
      <c r="T76" s="98" t="str">
        <f t="shared" si="9"/>
        <v>#ERROR!</v>
      </c>
      <c r="U76" s="94"/>
      <c r="V76" s="94"/>
    </row>
    <row r="77" ht="15.75" customHeight="1" outlineLevel="2">
      <c r="A77" s="40"/>
      <c r="B77" s="36" t="str">
        <f>+[2]JUN!B20</f>
        <v>#ERROR!</v>
      </c>
      <c r="C77" s="36" t="str">
        <f>+[2]JUN!C20</f>
        <v>#ERROR!</v>
      </c>
      <c r="D77" s="36" t="str">
        <f>+[2]JUN!F20</f>
        <v>#ERROR!</v>
      </c>
      <c r="E77" s="36" t="str">
        <f>+[2]JUN!G20</f>
        <v>#ERROR!</v>
      </c>
      <c r="F77" s="36" t="str">
        <f>+[2]JUN!H20</f>
        <v>#ERROR!</v>
      </c>
      <c r="G77" s="37" t="str">
        <f>+[2]JUN!I20</f>
        <v>#ERROR!</v>
      </c>
      <c r="H77" s="98"/>
      <c r="I77" s="98" t="str">
        <f>+[2]JUN!K20</f>
        <v>#ERROR!</v>
      </c>
      <c r="J77" s="98"/>
      <c r="K77" s="98"/>
      <c r="L77" s="98"/>
      <c r="M77" s="98"/>
      <c r="N77" s="98"/>
      <c r="O77" s="98"/>
      <c r="P77" s="98"/>
      <c r="Q77" s="98"/>
      <c r="R77" s="98"/>
      <c r="S77" s="98" t="str">
        <f>+[2]JUN!L20</f>
        <v>#ERROR!</v>
      </c>
      <c r="T77" s="98" t="str">
        <f t="shared" si="9"/>
        <v>#ERROR!</v>
      </c>
      <c r="U77" s="94"/>
      <c r="V77" s="94"/>
    </row>
    <row r="78" ht="15.75" customHeight="1" outlineLevel="2">
      <c r="A78" s="40"/>
      <c r="B78" s="36" t="str">
        <f>+[2]JUN!B21</f>
        <v>#ERROR!</v>
      </c>
      <c r="C78" s="36" t="str">
        <f>+[2]JUN!C21</f>
        <v>#ERROR!</v>
      </c>
      <c r="D78" s="36" t="str">
        <f>+[2]JUN!F21</f>
        <v>#ERROR!</v>
      </c>
      <c r="E78" s="36" t="str">
        <f>+[2]JUN!G21</f>
        <v>#ERROR!</v>
      </c>
      <c r="F78" s="36" t="str">
        <f>+[2]JUN!H21</f>
        <v>#ERROR!</v>
      </c>
      <c r="G78" s="37" t="str">
        <f>+[2]JUN!I21</f>
        <v>#ERROR!</v>
      </c>
      <c r="H78" s="98" t="str">
        <f>+[2]JUN!K21</f>
        <v>#ERROR!</v>
      </c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 t="str">
        <f>+[2]JUN!L21</f>
        <v>#ERROR!</v>
      </c>
      <c r="T78" s="98" t="str">
        <f t="shared" si="9"/>
        <v>#ERROR!</v>
      </c>
      <c r="U78" s="94"/>
      <c r="V78" s="94"/>
    </row>
    <row r="79" ht="15.75" customHeight="1" outlineLevel="2">
      <c r="A79" s="40"/>
      <c r="B79" s="36" t="str">
        <f>+[2]JUN!B22</f>
        <v>#ERROR!</v>
      </c>
      <c r="C79" s="36" t="str">
        <f>+[2]JUN!C22</f>
        <v>#ERROR!</v>
      </c>
      <c r="D79" s="36" t="str">
        <f>+[2]JUN!F22</f>
        <v>#ERROR!</v>
      </c>
      <c r="E79" s="36" t="str">
        <f>+[2]JUN!G22</f>
        <v>#ERROR!</v>
      </c>
      <c r="F79" s="36" t="str">
        <f>+[2]JUN!H22</f>
        <v>#ERROR!</v>
      </c>
      <c r="G79" s="37" t="str">
        <f>+[2]JUN!I22</f>
        <v>#ERROR!</v>
      </c>
      <c r="H79" s="98" t="str">
        <f>+[2]JUN!K22</f>
        <v>#ERROR!</v>
      </c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 t="str">
        <f>+[2]JUN!L22</f>
        <v>#ERROR!</v>
      </c>
      <c r="T79" s="98" t="str">
        <f t="shared" si="9"/>
        <v>#ERROR!</v>
      </c>
      <c r="U79" s="94"/>
      <c r="V79" s="94"/>
    </row>
    <row r="80" ht="15.75" customHeight="1" outlineLevel="2">
      <c r="A80" s="40"/>
      <c r="B80" s="36" t="str">
        <f>+[2]JUN!B23</f>
        <v>#ERROR!</v>
      </c>
      <c r="C80" s="36" t="str">
        <f>+[2]JUN!C23</f>
        <v>#ERROR!</v>
      </c>
      <c r="D80" s="36" t="str">
        <f>+[2]JUN!F23</f>
        <v>#ERROR!</v>
      </c>
      <c r="E80" s="36" t="str">
        <f>+[2]JUN!G23</f>
        <v>#ERROR!</v>
      </c>
      <c r="F80" s="36" t="str">
        <f>+[2]JUN!H23</f>
        <v>#ERROR!</v>
      </c>
      <c r="G80" s="37" t="str">
        <f>+[2]JUN!I23</f>
        <v>#ERROR!</v>
      </c>
      <c r="H80" s="98" t="str">
        <f>+[2]JUN!K23</f>
        <v>#ERROR!</v>
      </c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 t="str">
        <f>+[2]JUN!L23</f>
        <v>#ERROR!</v>
      </c>
      <c r="T80" s="98" t="str">
        <f t="shared" si="9"/>
        <v>#ERROR!</v>
      </c>
      <c r="U80" s="94"/>
      <c r="V80" s="94"/>
    </row>
    <row r="81" ht="15.75" customHeight="1" outlineLevel="2">
      <c r="A81" s="40"/>
      <c r="B81" s="36" t="str">
        <f>+[2]JUN!B24</f>
        <v>#ERROR!</v>
      </c>
      <c r="C81" s="36" t="str">
        <f>+[2]JUN!C24</f>
        <v>#ERROR!</v>
      </c>
      <c r="D81" s="36" t="str">
        <f>+[2]JUN!F24</f>
        <v>#ERROR!</v>
      </c>
      <c r="E81" s="36" t="str">
        <f>+[2]JUN!G24</f>
        <v>#ERROR!</v>
      </c>
      <c r="F81" s="36" t="str">
        <f>+[2]JUN!H24</f>
        <v>#ERROR!</v>
      </c>
      <c r="G81" s="37" t="str">
        <f>+[2]JUN!I24</f>
        <v>#ERROR!</v>
      </c>
      <c r="H81" s="98" t="str">
        <f>+[2]JUN!K24</f>
        <v>#ERROR!</v>
      </c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 t="str">
        <f>+[2]JUN!L24</f>
        <v>#ERROR!</v>
      </c>
      <c r="T81" s="98" t="str">
        <f t="shared" si="9"/>
        <v>#ERROR!</v>
      </c>
      <c r="U81" s="94"/>
      <c r="V81" s="94"/>
    </row>
    <row r="82" ht="15.75" customHeight="1" outlineLevel="2">
      <c r="A82" s="40"/>
      <c r="B82" s="36" t="str">
        <f>+[2]JUN!B25</f>
        <v>#ERROR!</v>
      </c>
      <c r="C82" s="36" t="str">
        <f>+[2]JUN!C25</f>
        <v>#ERROR!</v>
      </c>
      <c r="D82" s="36" t="str">
        <f>+[2]JUN!F25</f>
        <v>#ERROR!</v>
      </c>
      <c r="E82" s="36" t="str">
        <f>+[2]JUN!G25</f>
        <v>#ERROR!</v>
      </c>
      <c r="F82" s="36" t="str">
        <f>+[2]JUN!H25</f>
        <v>#ERROR!</v>
      </c>
      <c r="G82" s="37" t="str">
        <f>+[2]JUN!I25</f>
        <v>#ERROR!</v>
      </c>
      <c r="H82" s="98"/>
      <c r="I82" s="98"/>
      <c r="J82" s="98"/>
      <c r="K82" s="98"/>
      <c r="L82" s="98" t="str">
        <f>+[2]JUN!K25</f>
        <v>#ERROR!</v>
      </c>
      <c r="M82" s="98"/>
      <c r="N82" s="98"/>
      <c r="O82" s="98"/>
      <c r="P82" s="98"/>
      <c r="Q82" s="98"/>
      <c r="R82" s="98"/>
      <c r="S82" s="98" t="str">
        <f>+[2]JUN!L25</f>
        <v>#ERROR!</v>
      </c>
      <c r="T82" s="98" t="str">
        <f t="shared" si="9"/>
        <v>#ERROR!</v>
      </c>
      <c r="U82" s="94"/>
      <c r="V82" s="94"/>
    </row>
    <row r="83" ht="15.75" customHeight="1" outlineLevel="1">
      <c r="A83" s="108"/>
      <c r="B83" s="109"/>
      <c r="C83" s="109" t="s">
        <v>330</v>
      </c>
      <c r="D83" s="109"/>
      <c r="E83" s="109"/>
      <c r="F83" s="109"/>
      <c r="G83" s="110"/>
      <c r="H83" s="111" t="str">
        <f t="shared" ref="H83:T83" si="10">SUBTOTAL(9,H63:H82)</f>
        <v>#ERROR!</v>
      </c>
      <c r="I83" s="111" t="str">
        <f t="shared" si="10"/>
        <v>#ERROR!</v>
      </c>
      <c r="J83" s="111" t="str">
        <f t="shared" si="10"/>
        <v>0 </v>
      </c>
      <c r="K83" s="111" t="str">
        <f t="shared" si="10"/>
        <v>#ERROR!</v>
      </c>
      <c r="L83" s="111" t="str">
        <f t="shared" si="10"/>
        <v>#ERROR!</v>
      </c>
      <c r="M83" s="111" t="str">
        <f t="shared" si="10"/>
        <v>0 </v>
      </c>
      <c r="N83" s="111" t="str">
        <f t="shared" si="10"/>
        <v>#ERROR!</v>
      </c>
      <c r="O83" s="111" t="str">
        <f t="shared" si="10"/>
        <v>0 </v>
      </c>
      <c r="P83" s="111" t="str">
        <f t="shared" si="10"/>
        <v>#ERROR!</v>
      </c>
      <c r="Q83" s="111" t="str">
        <f t="shared" si="10"/>
        <v>0 </v>
      </c>
      <c r="R83" s="111" t="str">
        <f t="shared" si="10"/>
        <v>0 </v>
      </c>
      <c r="S83" s="111" t="str">
        <f t="shared" si="10"/>
        <v>#ERROR!</v>
      </c>
      <c r="T83" s="111" t="str">
        <f t="shared" si="10"/>
        <v>#ERROR!</v>
      </c>
      <c r="U83" s="112"/>
      <c r="V83" s="112"/>
    </row>
    <row r="84" ht="15.75" customHeight="1" outlineLevel="2">
      <c r="A84" s="40"/>
      <c r="B84" s="36" t="str">
        <f>+[2]JUL!B6</f>
        <v>#ERROR!</v>
      </c>
      <c r="C84" s="36" t="str">
        <f>+[2]JUL!C6</f>
        <v>#ERROR!</v>
      </c>
      <c r="D84" s="36" t="str">
        <f>+[2]JUL!F6</f>
        <v>#ERROR!</v>
      </c>
      <c r="E84" s="36" t="str">
        <f>+[2]JUL!G6</f>
        <v>#ERROR!</v>
      </c>
      <c r="F84" s="36" t="str">
        <f>+[2]JUL!H6</f>
        <v>#ERROR!</v>
      </c>
      <c r="G84" s="37" t="str">
        <f>+[2]JUL!I6</f>
        <v>#ERROR!</v>
      </c>
      <c r="H84" s="98" t="str">
        <f>+[2]JUL!K6</f>
        <v>#ERROR!</v>
      </c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 t="str">
        <f>+[2]JUL!L6</f>
        <v>#ERROR!</v>
      </c>
      <c r="T84" s="98" t="str">
        <f t="shared" ref="T84:T96" si="11">SUM(H84:S84)</f>
        <v>#ERROR!</v>
      </c>
      <c r="U84" s="94"/>
      <c r="V84" s="94"/>
    </row>
    <row r="85" ht="15.75" customHeight="1" outlineLevel="2">
      <c r="A85" s="40"/>
      <c r="B85" s="36" t="str">
        <f>+[2]JUL!B7</f>
        <v>#ERROR!</v>
      </c>
      <c r="C85" s="36" t="str">
        <f>+[2]JUL!C7</f>
        <v>#ERROR!</v>
      </c>
      <c r="D85" s="36" t="str">
        <f>+[2]JUL!F7</f>
        <v>#ERROR!</v>
      </c>
      <c r="E85" s="36" t="str">
        <f>+[2]JUL!G7</f>
        <v>#ERROR!</v>
      </c>
      <c r="F85" s="36" t="str">
        <f>+[2]JUL!H7</f>
        <v>#ERROR!</v>
      </c>
      <c r="G85" s="37" t="str">
        <f>+[2]JUL!I7</f>
        <v>#ERROR!</v>
      </c>
      <c r="H85" s="98"/>
      <c r="I85" s="98"/>
      <c r="J85" s="98"/>
      <c r="K85" s="98"/>
      <c r="L85" s="98" t="str">
        <f>+[2]JUL!K7</f>
        <v>#ERROR!</v>
      </c>
      <c r="M85" s="98"/>
      <c r="N85" s="98"/>
      <c r="O85" s="98"/>
      <c r="P85" s="98"/>
      <c r="Q85" s="98"/>
      <c r="R85" s="98"/>
      <c r="S85" s="98" t="str">
        <f>+[2]JUL!L7</f>
        <v>#ERROR!</v>
      </c>
      <c r="T85" s="98" t="str">
        <f t="shared" si="11"/>
        <v>#ERROR!</v>
      </c>
      <c r="U85" s="94"/>
      <c r="V85" s="94"/>
    </row>
    <row r="86" ht="15.75" customHeight="1" outlineLevel="2">
      <c r="A86" s="40"/>
      <c r="B86" s="36" t="str">
        <f>+[2]JUL!B8</f>
        <v>#ERROR!</v>
      </c>
      <c r="C86" s="36" t="str">
        <f>+[2]JUL!C8</f>
        <v>#ERROR!</v>
      </c>
      <c r="D86" s="36" t="str">
        <f>+[2]JUL!F8</f>
        <v>#ERROR!</v>
      </c>
      <c r="E86" s="36" t="str">
        <f>+[2]JUL!G8</f>
        <v>#ERROR!</v>
      </c>
      <c r="F86" s="36" t="str">
        <f>+[2]JUL!H8</f>
        <v>#ERROR!</v>
      </c>
      <c r="G86" s="37" t="str">
        <f>+[2]JUL!I8</f>
        <v>#ERROR!</v>
      </c>
      <c r="H86" s="98" t="str">
        <f>+[2]JUL!K8</f>
        <v>#ERROR!</v>
      </c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 t="str">
        <f>+[2]JUL!L8</f>
        <v>#ERROR!</v>
      </c>
      <c r="T86" s="98" t="str">
        <f t="shared" si="11"/>
        <v>#ERROR!</v>
      </c>
      <c r="U86" s="94"/>
      <c r="V86" s="94"/>
    </row>
    <row r="87" ht="15.75" customHeight="1" outlineLevel="2">
      <c r="A87" s="40"/>
      <c r="B87" s="36" t="str">
        <f>+[2]JUL!B9</f>
        <v>#ERROR!</v>
      </c>
      <c r="C87" s="36" t="str">
        <f>+[2]JUL!C9</f>
        <v>#ERROR!</v>
      </c>
      <c r="D87" s="36" t="str">
        <f>+[2]JUL!F9</f>
        <v>#ERROR!</v>
      </c>
      <c r="E87" s="36" t="str">
        <f>+[2]JUL!G9</f>
        <v>#ERROR!</v>
      </c>
      <c r="F87" s="36" t="str">
        <f>+[2]JUL!H9</f>
        <v>#ERROR!</v>
      </c>
      <c r="G87" s="37" t="str">
        <f>+[2]JUL!I9</f>
        <v>#ERROR!</v>
      </c>
      <c r="H87" s="98" t="str">
        <f>+[2]JUL!K9</f>
        <v>#ERROR!</v>
      </c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 t="str">
        <f>+[2]JUL!L9</f>
        <v>#ERROR!</v>
      </c>
      <c r="T87" s="98" t="str">
        <f t="shared" si="11"/>
        <v>#ERROR!</v>
      </c>
      <c r="U87" s="94"/>
      <c r="V87" s="94"/>
    </row>
    <row r="88" ht="15.75" customHeight="1" outlineLevel="2">
      <c r="A88" s="40"/>
      <c r="B88" s="36" t="str">
        <f>+[2]JUL!B10</f>
        <v>#ERROR!</v>
      </c>
      <c r="C88" s="36" t="str">
        <f>+[2]JUL!C10</f>
        <v>#ERROR!</v>
      </c>
      <c r="D88" s="36" t="str">
        <f>+[2]JUL!F10</f>
        <v>#ERROR!</v>
      </c>
      <c r="E88" s="36" t="str">
        <f>+[2]JUL!G10</f>
        <v>#ERROR!</v>
      </c>
      <c r="F88" s="36" t="str">
        <f>+[2]JUL!H10</f>
        <v>#ERROR!</v>
      </c>
      <c r="G88" s="37" t="str">
        <f>+[2]JUL!I10</f>
        <v>#ERROR!</v>
      </c>
      <c r="H88" s="98" t="str">
        <f>+[2]JUL!K10</f>
        <v>#ERROR!</v>
      </c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 t="str">
        <f>+[2]JUL!L10</f>
        <v>#ERROR!</v>
      </c>
      <c r="T88" s="98" t="str">
        <f t="shared" si="11"/>
        <v>#ERROR!</v>
      </c>
      <c r="U88" s="94"/>
      <c r="V88" s="94"/>
    </row>
    <row r="89" ht="15.75" customHeight="1" outlineLevel="2">
      <c r="A89" s="40"/>
      <c r="B89" s="36" t="str">
        <f>+[2]JUL!B11</f>
        <v>#ERROR!</v>
      </c>
      <c r="C89" s="36" t="str">
        <f>+[2]JUL!C11</f>
        <v>#ERROR!</v>
      </c>
      <c r="D89" s="36" t="str">
        <f>+[2]JUL!F11</f>
        <v>#ERROR!</v>
      </c>
      <c r="E89" s="36" t="str">
        <f>+[2]JUL!G11</f>
        <v>#ERROR!</v>
      </c>
      <c r="F89" s="36" t="str">
        <f>+[2]JUL!H11</f>
        <v>#ERROR!</v>
      </c>
      <c r="G89" s="37" t="str">
        <f>+[2]JUL!I11</f>
        <v>#ERROR!</v>
      </c>
      <c r="H89" s="98" t="str">
        <f>+[2]JUL!K11</f>
        <v>#ERROR!</v>
      </c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 t="str">
        <f>+[2]JUL!L11</f>
        <v>#ERROR!</v>
      </c>
      <c r="T89" s="98" t="str">
        <f t="shared" si="11"/>
        <v>#ERROR!</v>
      </c>
      <c r="U89" s="94"/>
      <c r="V89" s="94"/>
    </row>
    <row r="90" ht="15.75" customHeight="1" outlineLevel="2">
      <c r="A90" s="40"/>
      <c r="B90" s="36" t="str">
        <f>+[2]JUL!B12</f>
        <v>#ERROR!</v>
      </c>
      <c r="C90" s="36" t="str">
        <f>+[2]JUL!C12</f>
        <v>#ERROR!</v>
      </c>
      <c r="D90" s="36" t="str">
        <f>+[2]JUL!F12</f>
        <v>#ERROR!</v>
      </c>
      <c r="E90" s="36" t="str">
        <f>+[2]JUL!G12</f>
        <v>#ERROR!</v>
      </c>
      <c r="F90" s="36" t="str">
        <f>+[2]JUL!H12</f>
        <v>#ERROR!</v>
      </c>
      <c r="G90" s="37" t="str">
        <f>+[2]JUL!I12</f>
        <v>#ERROR!</v>
      </c>
      <c r="H90" s="98" t="str">
        <f>+[2]JUL!K12</f>
        <v>#ERROR!</v>
      </c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 t="str">
        <f>+[2]JUL!L12</f>
        <v>#ERROR!</v>
      </c>
      <c r="T90" s="98" t="str">
        <f t="shared" si="11"/>
        <v>#ERROR!</v>
      </c>
      <c r="U90" s="94"/>
      <c r="V90" s="94"/>
    </row>
    <row r="91" ht="15.75" customHeight="1" outlineLevel="2">
      <c r="A91" s="40"/>
      <c r="B91" s="36" t="str">
        <f>+[2]JUL!B13</f>
        <v>#ERROR!</v>
      </c>
      <c r="C91" s="36" t="str">
        <f>+[2]JUL!C13</f>
        <v>#ERROR!</v>
      </c>
      <c r="D91" s="36" t="str">
        <f>+[2]JUL!F13</f>
        <v>#ERROR!</v>
      </c>
      <c r="E91" s="36" t="str">
        <f>+[2]JUL!G13</f>
        <v>#ERROR!</v>
      </c>
      <c r="F91" s="106" t="str">
        <f>+[2]JUL!H13</f>
        <v>#ERROR!</v>
      </c>
      <c r="G91" s="38" t="str">
        <f>+[2]JUL!I13</f>
        <v>#ERROR!</v>
      </c>
      <c r="H91" s="98"/>
      <c r="I91" s="98" t="str">
        <f>+[2]JUL!K13</f>
        <v>#ERROR!</v>
      </c>
      <c r="J91" s="98"/>
      <c r="K91" s="98"/>
      <c r="L91" s="98"/>
      <c r="M91" s="98"/>
      <c r="N91" s="98"/>
      <c r="O91" s="98"/>
      <c r="P91" s="98"/>
      <c r="Q91" s="98"/>
      <c r="R91" s="98"/>
      <c r="S91" s="98" t="str">
        <f>+[2]JUL!L13</f>
        <v>#ERROR!</v>
      </c>
      <c r="T91" s="98" t="str">
        <f t="shared" si="11"/>
        <v>#ERROR!</v>
      </c>
      <c r="U91" s="94"/>
      <c r="V91" s="94"/>
    </row>
    <row r="92" ht="15.75" customHeight="1" outlineLevel="2">
      <c r="A92" s="40"/>
      <c r="B92" s="36" t="str">
        <f>+[2]JUL!B14</f>
        <v>#ERROR!</v>
      </c>
      <c r="C92" s="36" t="str">
        <f>+[2]JUL!C14</f>
        <v>#ERROR!</v>
      </c>
      <c r="D92" s="36" t="str">
        <f>+[2]JUL!F14</f>
        <v>#ERROR!</v>
      </c>
      <c r="E92" s="36" t="str">
        <f>+[2]JUL!G14</f>
        <v>#ERROR!</v>
      </c>
      <c r="F92" s="36" t="str">
        <f>+[2]JUL!H14</f>
        <v>#ERROR!</v>
      </c>
      <c r="G92" s="37" t="str">
        <f>+[2]JUL!I14</f>
        <v>#ERROR!</v>
      </c>
      <c r="H92" s="98" t="str">
        <f>+[2]JUL!K14</f>
        <v>#ERROR!</v>
      </c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 t="str">
        <f>+[2]JUL!L14</f>
        <v>#ERROR!</v>
      </c>
      <c r="T92" s="98" t="str">
        <f t="shared" si="11"/>
        <v>#ERROR!</v>
      </c>
      <c r="U92" s="94"/>
      <c r="V92" s="94"/>
    </row>
    <row r="93" ht="15.75" customHeight="1" outlineLevel="2">
      <c r="A93" s="40"/>
      <c r="B93" s="36" t="str">
        <f>+[2]JUL!B15</f>
        <v>#ERROR!</v>
      </c>
      <c r="C93" s="36" t="str">
        <f>+[2]JUL!C15</f>
        <v>#ERROR!</v>
      </c>
      <c r="D93" s="36" t="str">
        <f>+[2]JUL!F15</f>
        <v>#ERROR!</v>
      </c>
      <c r="E93" s="36" t="str">
        <f>+[2]JUL!G15</f>
        <v>#ERROR!</v>
      </c>
      <c r="F93" s="107" t="str">
        <f>+[2]JUL!H15</f>
        <v>#ERROR!</v>
      </c>
      <c r="G93" s="39" t="str">
        <f>+[2]JUL!I15</f>
        <v>#ERROR!</v>
      </c>
      <c r="H93" s="98"/>
      <c r="I93" s="98" t="str">
        <f>+[2]JUL!K15</f>
        <v>#ERROR!</v>
      </c>
      <c r="J93" s="98"/>
      <c r="K93" s="98"/>
      <c r="L93" s="98"/>
      <c r="M93" s="98"/>
      <c r="N93" s="98"/>
      <c r="O93" s="98"/>
      <c r="P93" s="98"/>
      <c r="Q93" s="98"/>
      <c r="R93" s="98"/>
      <c r="S93" s="98" t="str">
        <f>+[2]JUL!L15</f>
        <v>#ERROR!</v>
      </c>
      <c r="T93" s="98" t="str">
        <f t="shared" si="11"/>
        <v>#ERROR!</v>
      </c>
      <c r="U93" s="94"/>
      <c r="V93" s="94"/>
    </row>
    <row r="94" ht="15.75" customHeight="1" outlineLevel="2">
      <c r="A94" s="40"/>
      <c r="B94" s="36" t="str">
        <f>+[2]JUL!B16</f>
        <v>#ERROR!</v>
      </c>
      <c r="C94" s="36" t="str">
        <f>+[2]JUL!C16</f>
        <v>#ERROR!</v>
      </c>
      <c r="D94" s="36" t="str">
        <f>+[2]JUL!F16</f>
        <v>#ERROR!</v>
      </c>
      <c r="E94" s="36" t="str">
        <f>+[2]JUL!G16</f>
        <v>#ERROR!</v>
      </c>
      <c r="F94" s="36" t="str">
        <f>+[2]JUL!H16</f>
        <v>#ERROR!</v>
      </c>
      <c r="G94" s="37" t="str">
        <f>+[2]JUL!I16</f>
        <v>#ERROR!</v>
      </c>
      <c r="H94" s="98" t="str">
        <f>+[2]JUL!K16</f>
        <v>#ERROR!</v>
      </c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 t="str">
        <f>+[2]JUL!L16</f>
        <v>#ERROR!</v>
      </c>
      <c r="T94" s="98" t="str">
        <f t="shared" si="11"/>
        <v>#ERROR!</v>
      </c>
      <c r="U94" s="94"/>
      <c r="V94" s="94"/>
    </row>
    <row r="95" ht="15.75" customHeight="1" outlineLevel="2">
      <c r="A95" s="40"/>
      <c r="B95" s="36" t="str">
        <f>+[2]JUL!B17</f>
        <v>#ERROR!</v>
      </c>
      <c r="C95" s="36" t="str">
        <f>+[2]JUL!C17</f>
        <v>#ERROR!</v>
      </c>
      <c r="D95" s="36" t="str">
        <f>+[2]JUL!F17</f>
        <v>#ERROR!</v>
      </c>
      <c r="E95" s="36" t="str">
        <f>+[2]JUL!G17</f>
        <v>#ERROR!</v>
      </c>
      <c r="F95" s="36" t="str">
        <f>+[2]JUL!H17</f>
        <v>#ERROR!</v>
      </c>
      <c r="G95" s="37" t="str">
        <f>+[2]JUL!I17</f>
        <v>#ERROR!</v>
      </c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 t="str">
        <f>+[2]JUL!K17</f>
        <v>#ERROR!</v>
      </c>
      <c r="S95" s="98" t="str">
        <f>+[2]JUL!L17</f>
        <v>#ERROR!</v>
      </c>
      <c r="T95" s="98" t="str">
        <f t="shared" si="11"/>
        <v>#ERROR!</v>
      </c>
      <c r="U95" s="94"/>
      <c r="V95" s="94"/>
    </row>
    <row r="96" ht="15.75" customHeight="1" outlineLevel="2">
      <c r="A96" s="40"/>
      <c r="B96" s="36" t="str">
        <f>+[2]JUL!B18</f>
        <v>#ERROR!</v>
      </c>
      <c r="C96" s="36" t="str">
        <f>+[2]JUL!C18</f>
        <v>#ERROR!</v>
      </c>
      <c r="D96" s="36" t="str">
        <f>+[2]JUL!F18</f>
        <v>#ERROR!</v>
      </c>
      <c r="E96" s="36" t="str">
        <f>+[2]JUL!G18</f>
        <v>#ERROR!</v>
      </c>
      <c r="F96" s="36" t="str">
        <f>+[2]JUL!H18</f>
        <v>#ERROR!</v>
      </c>
      <c r="G96" s="37" t="str">
        <f>+[2]JUL!I18</f>
        <v>#ERROR!</v>
      </c>
      <c r="H96" s="98"/>
      <c r="I96" s="98"/>
      <c r="J96" s="98"/>
      <c r="K96" s="98"/>
      <c r="L96" s="98" t="str">
        <f>+[2]JUL!K18</f>
        <v>#ERROR!</v>
      </c>
      <c r="M96" s="98"/>
      <c r="N96" s="98"/>
      <c r="O96" s="98"/>
      <c r="P96" s="98"/>
      <c r="Q96" s="98"/>
      <c r="R96" s="98"/>
      <c r="S96" s="98" t="str">
        <f>+[2]JUL!L18</f>
        <v>#ERROR!</v>
      </c>
      <c r="T96" s="98" t="str">
        <f t="shared" si="11"/>
        <v>#ERROR!</v>
      </c>
      <c r="U96" s="94"/>
      <c r="V96" s="94"/>
    </row>
    <row r="97" ht="15.75" customHeight="1" outlineLevel="1">
      <c r="A97" s="108"/>
      <c r="B97" s="109"/>
      <c r="C97" s="109" t="s">
        <v>331</v>
      </c>
      <c r="D97" s="109"/>
      <c r="E97" s="109"/>
      <c r="F97" s="109"/>
      <c r="G97" s="110"/>
      <c r="H97" s="111" t="str">
        <f t="shared" ref="H97:T97" si="12">SUBTOTAL(9,H84:H96)</f>
        <v>#ERROR!</v>
      </c>
      <c r="I97" s="111" t="str">
        <f t="shared" si="12"/>
        <v>#ERROR!</v>
      </c>
      <c r="J97" s="111" t="str">
        <f t="shared" si="12"/>
        <v>0 </v>
      </c>
      <c r="K97" s="111" t="str">
        <f t="shared" si="12"/>
        <v>0 </v>
      </c>
      <c r="L97" s="111" t="str">
        <f t="shared" si="12"/>
        <v>#ERROR!</v>
      </c>
      <c r="M97" s="111" t="str">
        <f t="shared" si="12"/>
        <v>0 </v>
      </c>
      <c r="N97" s="111" t="str">
        <f t="shared" si="12"/>
        <v>0 </v>
      </c>
      <c r="O97" s="111" t="str">
        <f t="shared" si="12"/>
        <v>0 </v>
      </c>
      <c r="P97" s="111" t="str">
        <f t="shared" si="12"/>
        <v>0 </v>
      </c>
      <c r="Q97" s="111" t="str">
        <f t="shared" si="12"/>
        <v>0 </v>
      </c>
      <c r="R97" s="111" t="str">
        <f t="shared" si="12"/>
        <v>#ERROR!</v>
      </c>
      <c r="S97" s="111" t="str">
        <f t="shared" si="12"/>
        <v>#ERROR!</v>
      </c>
      <c r="T97" s="111" t="str">
        <f t="shared" si="12"/>
        <v>#ERROR!</v>
      </c>
      <c r="U97" s="112"/>
      <c r="V97" s="112"/>
    </row>
    <row r="98" ht="15.75" customHeight="1" outlineLevel="2">
      <c r="A98" s="40"/>
      <c r="B98" s="36" t="str">
        <f>+[2]AGO!B6</f>
        <v>#ERROR!</v>
      </c>
      <c r="C98" s="36" t="str">
        <f>+[2]AGO!C6</f>
        <v>#ERROR!</v>
      </c>
      <c r="D98" s="36" t="str">
        <f>+[2]AGO!F6</f>
        <v>#ERROR!</v>
      </c>
      <c r="E98" s="36" t="str">
        <f>+[2]AGO!G6</f>
        <v>#ERROR!</v>
      </c>
      <c r="F98" s="36" t="str">
        <f>+[2]AGO!H6</f>
        <v>#ERROR!</v>
      </c>
      <c r="G98" s="37" t="str">
        <f>+[2]AGO!I6</f>
        <v>#ERROR!</v>
      </c>
      <c r="H98" s="98" t="str">
        <f>+[2]AGO!K6</f>
        <v>#ERROR!</v>
      </c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 t="str">
        <f>+[2]AGO!L6</f>
        <v>#ERROR!</v>
      </c>
      <c r="T98" s="98" t="str">
        <f t="shared" ref="T98:T116" si="13">SUM(H98:S98)</f>
        <v>#ERROR!</v>
      </c>
      <c r="U98" s="94"/>
      <c r="V98" s="94"/>
    </row>
    <row r="99" ht="15.75" customHeight="1" outlineLevel="2">
      <c r="A99" s="40"/>
      <c r="B99" s="36" t="str">
        <f>+[2]AGO!B7</f>
        <v>#ERROR!</v>
      </c>
      <c r="C99" s="36" t="str">
        <f>+[2]AGO!C7</f>
        <v>#ERROR!</v>
      </c>
      <c r="D99" s="36" t="str">
        <f>+[2]AGO!F7</f>
        <v>#ERROR!</v>
      </c>
      <c r="E99" s="36" t="str">
        <f>+[2]AGO!G7</f>
        <v>#ERROR!</v>
      </c>
      <c r="F99" s="36" t="str">
        <f>+[2]AGO!H7</f>
        <v>#ERROR!</v>
      </c>
      <c r="G99" s="37" t="str">
        <f>+[2]AGO!I7</f>
        <v>#ERROR!</v>
      </c>
      <c r="H99" s="98" t="str">
        <f>+[2]AGO!K7</f>
        <v>#ERROR!</v>
      </c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 t="str">
        <f>+[2]AGO!L7</f>
        <v>#ERROR!</v>
      </c>
      <c r="T99" s="98" t="str">
        <f t="shared" si="13"/>
        <v>#ERROR!</v>
      </c>
      <c r="U99" s="94"/>
      <c r="V99" s="94"/>
    </row>
    <row r="100" ht="15.75" customHeight="1" outlineLevel="2">
      <c r="A100" s="40"/>
      <c r="B100" s="36" t="str">
        <f>+[2]AGO!B8</f>
        <v>#ERROR!</v>
      </c>
      <c r="C100" s="36" t="str">
        <f>+[2]AGO!C8</f>
        <v>#ERROR!</v>
      </c>
      <c r="D100" s="36" t="str">
        <f>+[2]AGO!F8</f>
        <v>#ERROR!</v>
      </c>
      <c r="E100" s="36" t="str">
        <f>+[2]AGO!G8</f>
        <v>#ERROR!</v>
      </c>
      <c r="F100" s="36" t="str">
        <f>+[2]AGO!H8</f>
        <v>#ERROR!</v>
      </c>
      <c r="G100" s="37" t="str">
        <f>+[2]AGO!I8</f>
        <v>#ERROR!</v>
      </c>
      <c r="H100" s="98" t="str">
        <f>+[2]AGO!K8</f>
        <v>#ERROR!</v>
      </c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 t="str">
        <f>+[2]AGO!L8</f>
        <v>#ERROR!</v>
      </c>
      <c r="T100" s="98" t="str">
        <f t="shared" si="13"/>
        <v>#ERROR!</v>
      </c>
      <c r="U100" s="94"/>
      <c r="V100" s="94"/>
    </row>
    <row r="101" ht="15.75" customHeight="1" outlineLevel="2">
      <c r="A101" s="40"/>
      <c r="B101" s="36" t="str">
        <f>+[2]AGO!B9</f>
        <v>#ERROR!</v>
      </c>
      <c r="C101" s="36" t="str">
        <f>+[2]AGO!C9</f>
        <v>#ERROR!</v>
      </c>
      <c r="D101" s="36" t="str">
        <f>+[2]AGO!F9</f>
        <v>#ERROR!</v>
      </c>
      <c r="E101" s="36" t="str">
        <f>+[2]AGO!G9</f>
        <v>#ERROR!</v>
      </c>
      <c r="F101" s="36" t="str">
        <f>+[2]AGO!H9</f>
        <v>#ERROR!</v>
      </c>
      <c r="G101" s="37" t="str">
        <f>+[2]AGO!I9</f>
        <v>#ERROR!</v>
      </c>
      <c r="H101" s="98"/>
      <c r="I101" s="98"/>
      <c r="J101" s="98"/>
      <c r="K101" s="98"/>
      <c r="L101" s="98"/>
      <c r="M101" s="98" t="str">
        <f>+[2]AGO!K9</f>
        <v>#ERROR!</v>
      </c>
      <c r="N101" s="98"/>
      <c r="O101" s="98"/>
      <c r="P101" s="98"/>
      <c r="Q101" s="98"/>
      <c r="R101" s="98"/>
      <c r="S101" s="98" t="str">
        <f>+[2]AGO!L9</f>
        <v>#ERROR!</v>
      </c>
      <c r="T101" s="98" t="str">
        <f t="shared" si="13"/>
        <v>#ERROR!</v>
      </c>
      <c r="U101" s="94"/>
      <c r="V101" s="94"/>
    </row>
    <row r="102" ht="15.75" customHeight="1" outlineLevel="2">
      <c r="A102" s="40"/>
      <c r="B102" s="36" t="str">
        <f>+[2]AGO!B10</f>
        <v>#ERROR!</v>
      </c>
      <c r="C102" s="36" t="str">
        <f>+[2]AGO!C10</f>
        <v>#ERROR!</v>
      </c>
      <c r="D102" s="36" t="str">
        <f>+[2]AGO!F10</f>
        <v>#ERROR!</v>
      </c>
      <c r="E102" s="36" t="str">
        <f>+[2]AGO!G10</f>
        <v>#ERROR!</v>
      </c>
      <c r="F102" s="36" t="str">
        <f>+[2]AGO!H10</f>
        <v>#ERROR!</v>
      </c>
      <c r="G102" s="37" t="str">
        <f>+[2]AGO!I10</f>
        <v>#ERROR!</v>
      </c>
      <c r="H102" s="98"/>
      <c r="I102" s="98"/>
      <c r="J102" s="98"/>
      <c r="K102" s="98"/>
      <c r="L102" s="98" t="str">
        <f>+[2]AGO!K10</f>
        <v>#ERROR!</v>
      </c>
      <c r="M102" s="98"/>
      <c r="N102" s="98"/>
      <c r="O102" s="98"/>
      <c r="P102" s="98"/>
      <c r="Q102" s="98"/>
      <c r="R102" s="98"/>
      <c r="S102" s="98" t="str">
        <f>+[2]AGO!L10</f>
        <v>#ERROR!</v>
      </c>
      <c r="T102" s="98" t="str">
        <f t="shared" si="13"/>
        <v>#ERROR!</v>
      </c>
      <c r="U102" s="94"/>
      <c r="V102" s="94"/>
    </row>
    <row r="103" ht="15.75" customHeight="1" outlineLevel="2">
      <c r="A103" s="40"/>
      <c r="B103" s="36" t="str">
        <f>+[2]AGO!B11</f>
        <v>#ERROR!</v>
      </c>
      <c r="C103" s="36" t="str">
        <f>+[2]AGO!C11</f>
        <v>#ERROR!</v>
      </c>
      <c r="D103" s="36" t="str">
        <f>+[2]AGO!F11</f>
        <v>#ERROR!</v>
      </c>
      <c r="E103" s="36" t="str">
        <f>+[2]AGO!G11</f>
        <v>#ERROR!</v>
      </c>
      <c r="F103" s="36" t="str">
        <f>+[2]AGO!H11</f>
        <v>#ERROR!</v>
      </c>
      <c r="G103" s="37" t="str">
        <f>+[2]AGO!I11</f>
        <v>#ERROR!</v>
      </c>
      <c r="H103" s="98"/>
      <c r="I103" s="98" t="str">
        <f>+[2]AGO!K11</f>
        <v>#ERROR!</v>
      </c>
      <c r="J103" s="98"/>
      <c r="K103" s="98"/>
      <c r="L103" s="98"/>
      <c r="M103" s="98"/>
      <c r="N103" s="98"/>
      <c r="O103" s="98"/>
      <c r="P103" s="98"/>
      <c r="Q103" s="98"/>
      <c r="R103" s="98"/>
      <c r="S103" s="98" t="str">
        <f>+[2]AGO!L11</f>
        <v>#ERROR!</v>
      </c>
      <c r="T103" s="98" t="str">
        <f t="shared" si="13"/>
        <v>#ERROR!</v>
      </c>
      <c r="U103" s="94"/>
      <c r="V103" s="94"/>
    </row>
    <row r="104" ht="15.75" customHeight="1" outlineLevel="2">
      <c r="A104" s="40"/>
      <c r="B104" s="36" t="str">
        <f>+[2]AGO!B12</f>
        <v>#ERROR!</v>
      </c>
      <c r="C104" s="36" t="str">
        <f>+[2]AGO!C12</f>
        <v>#ERROR!</v>
      </c>
      <c r="D104" s="36" t="str">
        <f>+[2]AGO!F12</f>
        <v>#ERROR!</v>
      </c>
      <c r="E104" s="36" t="str">
        <f>+[2]AGO!G12</f>
        <v>#ERROR!</v>
      </c>
      <c r="F104" s="36" t="str">
        <f>+[2]AGO!H12</f>
        <v>#ERROR!</v>
      </c>
      <c r="G104" s="37" t="str">
        <f>+[2]AGO!I12</f>
        <v>#ERROR!</v>
      </c>
      <c r="H104" s="98" t="str">
        <f>+[2]AGO!K12</f>
        <v>#ERROR!</v>
      </c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 t="str">
        <f>+[2]AGO!L12</f>
        <v>#ERROR!</v>
      </c>
      <c r="T104" s="98" t="str">
        <f t="shared" si="13"/>
        <v>#ERROR!</v>
      </c>
      <c r="U104" s="94"/>
      <c r="V104" s="94"/>
    </row>
    <row r="105" ht="15.75" customHeight="1" outlineLevel="2">
      <c r="A105" s="40"/>
      <c r="B105" s="36" t="str">
        <f>+[2]AGO!B13</f>
        <v>#ERROR!</v>
      </c>
      <c r="C105" s="36" t="str">
        <f>+[2]AGO!C13</f>
        <v>#ERROR!</v>
      </c>
      <c r="D105" s="36" t="str">
        <f>+[2]AGO!F13</f>
        <v>#ERROR!</v>
      </c>
      <c r="E105" s="36" t="str">
        <f>+[2]AGO!G13</f>
        <v>#ERROR!</v>
      </c>
      <c r="F105" s="36" t="str">
        <f>+[2]AGO!H13</f>
        <v>#ERROR!</v>
      </c>
      <c r="G105" s="37" t="str">
        <f>+[2]AGO!I13</f>
        <v>#ERROR!</v>
      </c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 t="str">
        <f>+[2]AGO!K13</f>
        <v>#ERROR!</v>
      </c>
      <c r="S105" s="98" t="str">
        <f>+[2]AGO!L13</f>
        <v>#ERROR!</v>
      </c>
      <c r="T105" s="98" t="str">
        <f t="shared" si="13"/>
        <v>#ERROR!</v>
      </c>
      <c r="U105" s="94"/>
      <c r="V105" s="94"/>
    </row>
    <row r="106" ht="15.75" customHeight="1" outlineLevel="2">
      <c r="A106" s="40"/>
      <c r="B106" s="36" t="str">
        <f>+[2]AGO!B14</f>
        <v>#ERROR!</v>
      </c>
      <c r="C106" s="36" t="str">
        <f>+[2]AGO!C14</f>
        <v>#ERROR!</v>
      </c>
      <c r="D106" s="36" t="str">
        <f>+[2]AGO!F14</f>
        <v>#ERROR!</v>
      </c>
      <c r="E106" s="36" t="str">
        <f>+[2]AGO!G14</f>
        <v>#ERROR!</v>
      </c>
      <c r="F106" s="36" t="str">
        <f>+[2]AGO!H14</f>
        <v>#ERROR!</v>
      </c>
      <c r="G106" s="37" t="str">
        <f>+[2]AGO!I14</f>
        <v>#ERROR!</v>
      </c>
      <c r="H106" s="98"/>
      <c r="I106" s="98"/>
      <c r="J106" s="98"/>
      <c r="K106" s="98" t="str">
        <f>+[2]AGO!K14</f>
        <v>#ERROR!</v>
      </c>
      <c r="L106" s="98"/>
      <c r="M106" s="98"/>
      <c r="N106" s="98"/>
      <c r="O106" s="98"/>
      <c r="P106" s="98"/>
      <c r="Q106" s="98"/>
      <c r="R106" s="98"/>
      <c r="S106" s="98" t="str">
        <f>+[2]AGO!L14</f>
        <v>#ERROR!</v>
      </c>
      <c r="T106" s="98" t="str">
        <f t="shared" si="13"/>
        <v>#ERROR!</v>
      </c>
      <c r="U106" s="94"/>
      <c r="V106" s="94"/>
    </row>
    <row r="107" ht="15.75" customHeight="1" outlineLevel="2">
      <c r="A107" s="40"/>
      <c r="B107" s="36" t="str">
        <f>+[2]AGO!B15</f>
        <v>#ERROR!</v>
      </c>
      <c r="C107" s="36" t="str">
        <f>+[2]AGO!C15</f>
        <v>#ERROR!</v>
      </c>
      <c r="D107" s="36" t="str">
        <f>+[2]AGO!F15</f>
        <v>#ERROR!</v>
      </c>
      <c r="E107" s="36" t="str">
        <f>+[2]AGO!G15</f>
        <v>#ERROR!</v>
      </c>
      <c r="F107" s="36" t="str">
        <f>+[2]AGO!H15</f>
        <v>#ERROR!</v>
      </c>
      <c r="G107" s="37" t="str">
        <f>+[2]AGO!I15</f>
        <v>#ERROR!</v>
      </c>
      <c r="H107" s="98" t="str">
        <f>+[2]AGO!K15</f>
        <v>#ERROR!</v>
      </c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 t="str">
        <f>+[2]AGO!L15</f>
        <v>#ERROR!</v>
      </c>
      <c r="T107" s="98" t="str">
        <f t="shared" si="13"/>
        <v>#ERROR!</v>
      </c>
      <c r="U107" s="94"/>
      <c r="V107" s="94"/>
    </row>
    <row r="108" ht="15.75" customHeight="1" outlineLevel="2">
      <c r="A108" s="40"/>
      <c r="B108" s="36" t="str">
        <f>+[2]AGO!B16</f>
        <v>#ERROR!</v>
      </c>
      <c r="C108" s="36" t="str">
        <f>+[2]AGO!C16</f>
        <v>#ERROR!</v>
      </c>
      <c r="D108" s="36" t="str">
        <f>+[2]AGO!F16</f>
        <v>#ERROR!</v>
      </c>
      <c r="E108" s="36" t="str">
        <f>+[2]AGO!G16</f>
        <v>#ERROR!</v>
      </c>
      <c r="F108" s="36" t="str">
        <f>+[2]AGO!H16</f>
        <v>#ERROR!</v>
      </c>
      <c r="G108" s="37" t="str">
        <f>+[2]AGO!I16</f>
        <v>#ERROR!</v>
      </c>
      <c r="H108" s="98" t="str">
        <f>+[2]AGO!K16</f>
        <v>#ERROR!</v>
      </c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 t="str">
        <f>+[2]AGO!L16</f>
        <v>#ERROR!</v>
      </c>
      <c r="T108" s="98" t="str">
        <f t="shared" si="13"/>
        <v>#ERROR!</v>
      </c>
      <c r="U108" s="94"/>
      <c r="V108" s="94"/>
    </row>
    <row r="109" ht="15.75" customHeight="1" outlineLevel="2">
      <c r="A109" s="40"/>
      <c r="B109" s="36" t="str">
        <f>+[2]AGO!B17</f>
        <v>#ERROR!</v>
      </c>
      <c r="C109" s="36" t="str">
        <f>+[2]AGO!C17</f>
        <v>#ERROR!</v>
      </c>
      <c r="D109" s="36" t="str">
        <f>+[2]AGO!F17</f>
        <v>#ERROR!</v>
      </c>
      <c r="E109" s="36" t="str">
        <f>+[2]AGO!G17</f>
        <v>#ERROR!</v>
      </c>
      <c r="F109" s="36" t="str">
        <f>+[2]AGO!H17</f>
        <v>#ERROR!</v>
      </c>
      <c r="G109" s="37" t="str">
        <f>+[2]AGO!I17</f>
        <v>#ERROR!</v>
      </c>
      <c r="H109" s="98"/>
      <c r="I109" s="98"/>
      <c r="J109" s="98"/>
      <c r="K109" s="98"/>
      <c r="L109" s="98"/>
      <c r="M109" s="98"/>
      <c r="N109" s="98"/>
      <c r="O109" s="98" t="str">
        <f>+[2]AGO!K17</f>
        <v>#ERROR!</v>
      </c>
      <c r="P109" s="98"/>
      <c r="Q109" s="98"/>
      <c r="R109" s="98"/>
      <c r="S109" s="98" t="str">
        <f>+[2]AGO!L17</f>
        <v>#ERROR!</v>
      </c>
      <c r="T109" s="98" t="str">
        <f t="shared" si="13"/>
        <v>#ERROR!</v>
      </c>
      <c r="U109" s="94"/>
      <c r="V109" s="94"/>
    </row>
    <row r="110" ht="15.75" customHeight="1" outlineLevel="2">
      <c r="A110" s="40"/>
      <c r="B110" s="36" t="str">
        <f>+[2]AGO!B18</f>
        <v>#ERROR!</v>
      </c>
      <c r="C110" s="36" t="str">
        <f>+[2]AGO!C18</f>
        <v>#ERROR!</v>
      </c>
      <c r="D110" s="36" t="str">
        <f>+[2]AGO!F18</f>
        <v>#ERROR!</v>
      </c>
      <c r="E110" s="36" t="str">
        <f>+[2]AGO!G18</f>
        <v>#ERROR!</v>
      </c>
      <c r="F110" s="36" t="str">
        <f>+[2]AGO!H18</f>
        <v>#ERROR!</v>
      </c>
      <c r="G110" s="37" t="str">
        <f>+[2]AGO!I18</f>
        <v>#ERROR!</v>
      </c>
      <c r="H110" s="98"/>
      <c r="I110" s="98" t="str">
        <f>+[2]AGO!K18</f>
        <v>#ERROR!</v>
      </c>
      <c r="J110" s="98"/>
      <c r="K110" s="98"/>
      <c r="L110" s="98"/>
      <c r="M110" s="98"/>
      <c r="N110" s="98"/>
      <c r="O110" s="98"/>
      <c r="P110" s="98"/>
      <c r="Q110" s="98"/>
      <c r="R110" s="98"/>
      <c r="S110" s="98" t="str">
        <f>+[2]AGO!L18</f>
        <v>#ERROR!</v>
      </c>
      <c r="T110" s="98" t="str">
        <f t="shared" si="13"/>
        <v>#ERROR!</v>
      </c>
      <c r="U110" s="94"/>
      <c r="V110" s="94"/>
    </row>
    <row r="111" ht="15.75" customHeight="1" outlineLevel="2">
      <c r="A111" s="40"/>
      <c r="B111" s="36" t="str">
        <f>+[2]AGO!B19</f>
        <v>#ERROR!</v>
      </c>
      <c r="C111" s="36" t="str">
        <f>+[2]AGO!C19</f>
        <v>#ERROR!</v>
      </c>
      <c r="D111" s="36" t="str">
        <f>+[2]AGO!F19</f>
        <v>#ERROR!</v>
      </c>
      <c r="E111" s="36" t="str">
        <f>+[2]AGO!G19</f>
        <v>#ERROR!</v>
      </c>
      <c r="F111" s="36" t="str">
        <f>+[2]AGO!H19</f>
        <v>#ERROR!</v>
      </c>
      <c r="G111" s="37" t="str">
        <f>+[2]AGO!I19</f>
        <v>#ERROR!</v>
      </c>
      <c r="H111" s="98" t="str">
        <f>+[2]AGO!K19</f>
        <v>#ERROR!</v>
      </c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 t="str">
        <f>+[2]AGO!L19</f>
        <v>#ERROR!</v>
      </c>
      <c r="T111" s="98" t="str">
        <f t="shared" si="13"/>
        <v>#ERROR!</v>
      </c>
      <c r="U111" s="94"/>
      <c r="V111" s="94"/>
    </row>
    <row r="112" ht="15.75" customHeight="1" outlineLevel="2">
      <c r="A112" s="40"/>
      <c r="B112" s="36" t="str">
        <f>+[2]AGO!B20</f>
        <v>#ERROR!</v>
      </c>
      <c r="C112" s="36" t="str">
        <f>+[2]AGO!C20</f>
        <v>#ERROR!</v>
      </c>
      <c r="D112" s="36" t="str">
        <f>+[2]AGO!F20</f>
        <v>#ERROR!</v>
      </c>
      <c r="E112" s="36" t="str">
        <f>+[2]AGO!G20</f>
        <v>#ERROR!</v>
      </c>
      <c r="F112" s="36" t="str">
        <f>+[2]AGO!H20</f>
        <v>#ERROR!</v>
      </c>
      <c r="G112" s="37" t="str">
        <f>+[2]AGO!I20</f>
        <v>#ERROR!</v>
      </c>
      <c r="H112" s="98" t="str">
        <f>+[2]AGO!K20</f>
        <v>#ERROR!</v>
      </c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 t="str">
        <f>+[2]AGO!L20</f>
        <v>#ERROR!</v>
      </c>
      <c r="T112" s="98" t="str">
        <f t="shared" si="13"/>
        <v>#ERROR!</v>
      </c>
      <c r="U112" s="94"/>
      <c r="V112" s="94"/>
    </row>
    <row r="113" ht="15.75" customHeight="1" outlineLevel="2">
      <c r="A113" s="40"/>
      <c r="B113" s="36" t="str">
        <f>+[2]AGO!B21</f>
        <v>#ERROR!</v>
      </c>
      <c r="C113" s="36" t="str">
        <f>+[2]AGO!C21</f>
        <v>#ERROR!</v>
      </c>
      <c r="D113" s="36" t="str">
        <f>+[2]AGO!F21</f>
        <v>#ERROR!</v>
      </c>
      <c r="E113" s="36" t="str">
        <f>+[2]AGO!G21</f>
        <v>#ERROR!</v>
      </c>
      <c r="F113" s="106" t="str">
        <f>+[2]AGO!H21</f>
        <v>#ERROR!</v>
      </c>
      <c r="G113" s="38" t="str">
        <f>+[2]AGO!I21</f>
        <v>#ERROR!</v>
      </c>
      <c r="H113" s="98" t="str">
        <f>+[2]AGO!K21</f>
        <v>#ERROR!</v>
      </c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 t="str">
        <f>+[2]AGO!L21</f>
        <v>#ERROR!</v>
      </c>
      <c r="T113" s="98" t="str">
        <f t="shared" si="13"/>
        <v>#ERROR!</v>
      </c>
      <c r="U113" s="94"/>
      <c r="V113" s="94"/>
    </row>
    <row r="114" ht="15.75" customHeight="1" outlineLevel="2">
      <c r="A114" s="40"/>
      <c r="B114" s="36" t="str">
        <f>+[2]AGO!B22</f>
        <v>#ERROR!</v>
      </c>
      <c r="C114" s="36" t="str">
        <f>+[2]AGO!C22</f>
        <v>#ERROR!</v>
      </c>
      <c r="D114" s="36" t="str">
        <f>+[2]AGO!F22</f>
        <v>#ERROR!</v>
      </c>
      <c r="E114" s="36" t="str">
        <f>+[2]AGO!G22</f>
        <v>#ERROR!</v>
      </c>
      <c r="F114" s="36" t="str">
        <f>+[2]AGO!H22</f>
        <v>#ERROR!</v>
      </c>
      <c r="G114" s="37" t="str">
        <f>+[2]AGO!I22</f>
        <v>#ERROR!</v>
      </c>
      <c r="H114" s="98"/>
      <c r="I114" s="98"/>
      <c r="J114" s="98"/>
      <c r="K114" s="98"/>
      <c r="L114" s="98"/>
      <c r="M114" s="98"/>
      <c r="N114" s="98"/>
      <c r="O114" s="98"/>
      <c r="P114" s="98"/>
      <c r="Q114" s="98" t="str">
        <f>+[2]AGO!K22</f>
        <v>#ERROR!</v>
      </c>
      <c r="R114" s="98"/>
      <c r="S114" s="98" t="str">
        <f>+[2]AGO!L22</f>
        <v>#ERROR!</v>
      </c>
      <c r="T114" s="98" t="str">
        <f t="shared" si="13"/>
        <v>#ERROR!</v>
      </c>
      <c r="U114" s="94"/>
      <c r="V114" s="94"/>
    </row>
    <row r="115" ht="15.75" customHeight="1" outlineLevel="2">
      <c r="A115" s="40"/>
      <c r="B115" s="36" t="str">
        <f>+[2]AGO!B23</f>
        <v>#ERROR!</v>
      </c>
      <c r="C115" s="36" t="str">
        <f>+[2]AGO!C23</f>
        <v>#ERROR!</v>
      </c>
      <c r="D115" s="36" t="str">
        <f>+[2]AGO!F23</f>
        <v>#ERROR!</v>
      </c>
      <c r="E115" s="36" t="str">
        <f>+[2]AGO!G23</f>
        <v>#ERROR!</v>
      </c>
      <c r="F115" s="107" t="str">
        <f>+[2]AGO!H23</f>
        <v>#ERROR!</v>
      </c>
      <c r="G115" s="39" t="str">
        <f>+[2]AGO!I23</f>
        <v>#ERROR!</v>
      </c>
      <c r="H115" s="98"/>
      <c r="I115" s="98"/>
      <c r="J115" s="98"/>
      <c r="K115" s="98"/>
      <c r="L115" s="98" t="str">
        <f>+[2]AGO!K23</f>
        <v>#ERROR!</v>
      </c>
      <c r="M115" s="98"/>
      <c r="N115" s="98"/>
      <c r="O115" s="98"/>
      <c r="P115" s="98"/>
      <c r="Q115" s="98"/>
      <c r="R115" s="98"/>
      <c r="S115" s="98" t="str">
        <f>+[2]AGO!L23</f>
        <v>#ERROR!</v>
      </c>
      <c r="T115" s="98" t="str">
        <f t="shared" si="13"/>
        <v>#ERROR!</v>
      </c>
      <c r="U115" s="94"/>
      <c r="V115" s="94"/>
    </row>
    <row r="116" ht="15.75" customHeight="1" outlineLevel="2">
      <c r="A116" s="40"/>
      <c r="B116" s="36" t="str">
        <f>+[2]AGO!B24</f>
        <v>#ERROR!</v>
      </c>
      <c r="C116" s="36" t="str">
        <f>+[2]AGO!C24</f>
        <v>#ERROR!</v>
      </c>
      <c r="D116" s="36" t="str">
        <f>+[2]AGO!F24</f>
        <v>#ERROR!</v>
      </c>
      <c r="E116" s="36" t="str">
        <f>+[2]AGO!G24</f>
        <v>#ERROR!</v>
      </c>
      <c r="F116" s="36" t="str">
        <f>+[2]AGO!H24</f>
        <v>#ERROR!</v>
      </c>
      <c r="G116" s="37" t="str">
        <f>+[2]AGO!I24</f>
        <v>#ERROR!</v>
      </c>
      <c r="H116" s="98"/>
      <c r="I116" s="98"/>
      <c r="J116" s="98"/>
      <c r="K116" s="98"/>
      <c r="L116" s="98" t="str">
        <f>+[2]AGO!K24</f>
        <v>#ERROR!</v>
      </c>
      <c r="M116" s="98"/>
      <c r="N116" s="98"/>
      <c r="O116" s="98"/>
      <c r="P116" s="98"/>
      <c r="Q116" s="98"/>
      <c r="R116" s="98"/>
      <c r="S116" s="98" t="str">
        <f>+[2]AGO!L24</f>
        <v>#ERROR!</v>
      </c>
      <c r="T116" s="98" t="str">
        <f t="shared" si="13"/>
        <v>#ERROR!</v>
      </c>
      <c r="U116" s="94"/>
      <c r="V116" s="94"/>
    </row>
    <row r="117" ht="15.75" customHeight="1" outlineLevel="1">
      <c r="A117" s="108"/>
      <c r="B117" s="109"/>
      <c r="C117" s="109" t="s">
        <v>332</v>
      </c>
      <c r="D117" s="109"/>
      <c r="E117" s="109"/>
      <c r="F117" s="109"/>
      <c r="G117" s="110"/>
      <c r="H117" s="111" t="str">
        <f t="shared" ref="H117:T117" si="14">SUBTOTAL(9,H98:H116)</f>
        <v>#ERROR!</v>
      </c>
      <c r="I117" s="111" t="str">
        <f t="shared" si="14"/>
        <v>#ERROR!</v>
      </c>
      <c r="J117" s="111" t="str">
        <f t="shared" si="14"/>
        <v>0 </v>
      </c>
      <c r="K117" s="111" t="str">
        <f t="shared" si="14"/>
        <v>#ERROR!</v>
      </c>
      <c r="L117" s="111" t="str">
        <f t="shared" si="14"/>
        <v>#ERROR!</v>
      </c>
      <c r="M117" s="111" t="str">
        <f t="shared" si="14"/>
        <v>#ERROR!</v>
      </c>
      <c r="N117" s="111" t="str">
        <f t="shared" si="14"/>
        <v>0 </v>
      </c>
      <c r="O117" s="111" t="str">
        <f t="shared" si="14"/>
        <v>#ERROR!</v>
      </c>
      <c r="P117" s="111" t="str">
        <f t="shared" si="14"/>
        <v>0 </v>
      </c>
      <c r="Q117" s="111" t="str">
        <f t="shared" si="14"/>
        <v>#ERROR!</v>
      </c>
      <c r="R117" s="111" t="str">
        <f t="shared" si="14"/>
        <v>#ERROR!</v>
      </c>
      <c r="S117" s="111" t="str">
        <f t="shared" si="14"/>
        <v>#ERROR!</v>
      </c>
      <c r="T117" s="111" t="str">
        <f t="shared" si="14"/>
        <v>#ERROR!</v>
      </c>
      <c r="U117" s="112"/>
      <c r="V117" s="112"/>
    </row>
    <row r="118" ht="15.75" customHeight="1" outlineLevel="2">
      <c r="A118" s="40"/>
      <c r="B118" s="36" t="str">
        <f>+[2]SEP!B6</f>
        <v>#ERROR!</v>
      </c>
      <c r="C118" s="36" t="str">
        <f>+[2]SEP!C6</f>
        <v>#ERROR!</v>
      </c>
      <c r="D118" s="36" t="str">
        <f>+[2]SEP!F6</f>
        <v>#ERROR!</v>
      </c>
      <c r="E118" s="36" t="str">
        <f>+[2]SEP!G6</f>
        <v>#ERROR!</v>
      </c>
      <c r="F118" s="36" t="str">
        <f>+[2]SEP!H6</f>
        <v>#ERROR!</v>
      </c>
      <c r="G118" s="37" t="str">
        <f>+[2]SEP!I6</f>
        <v>#ERROR!</v>
      </c>
      <c r="H118" s="98" t="str">
        <f>+[2]SEP!K6</f>
        <v>#ERROR!</v>
      </c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 t="str">
        <f>+[2]SEP!L6</f>
        <v>#ERROR!</v>
      </c>
      <c r="T118" s="98" t="str">
        <f t="shared" ref="T118:T129" si="15">SUM(H118:S118)</f>
        <v>#ERROR!</v>
      </c>
      <c r="U118" s="94"/>
      <c r="V118" s="94"/>
    </row>
    <row r="119" ht="15.75" customHeight="1" outlineLevel="2">
      <c r="A119" s="40"/>
      <c r="B119" s="36" t="str">
        <f>+[2]SEP!B7</f>
        <v>#ERROR!</v>
      </c>
      <c r="C119" s="36" t="str">
        <f>+[2]SEP!C7</f>
        <v>#ERROR!</v>
      </c>
      <c r="D119" s="36" t="str">
        <f>+[2]SEP!F7</f>
        <v>#ERROR!</v>
      </c>
      <c r="E119" s="36" t="str">
        <f>+[2]SEP!G7</f>
        <v>#ERROR!</v>
      </c>
      <c r="F119" s="36" t="str">
        <f>+[2]SEP!H7</f>
        <v>#ERROR!</v>
      </c>
      <c r="G119" s="37" t="str">
        <f>+[2]SEP!I7</f>
        <v>#ERROR!</v>
      </c>
      <c r="H119" s="98"/>
      <c r="I119" s="98"/>
      <c r="J119" s="98"/>
      <c r="K119" s="98"/>
      <c r="L119" s="98" t="str">
        <f>+[2]SEP!K7</f>
        <v>#ERROR!</v>
      </c>
      <c r="M119" s="98"/>
      <c r="N119" s="98"/>
      <c r="O119" s="98"/>
      <c r="P119" s="98"/>
      <c r="Q119" s="98"/>
      <c r="R119" s="98"/>
      <c r="S119" s="98" t="str">
        <f>+[2]SEP!L7</f>
        <v>#ERROR!</v>
      </c>
      <c r="T119" s="98" t="str">
        <f t="shared" si="15"/>
        <v>#ERROR!</v>
      </c>
      <c r="U119" s="94"/>
      <c r="V119" s="94"/>
    </row>
    <row r="120" ht="15.75" customHeight="1" outlineLevel="2">
      <c r="A120" s="40"/>
      <c r="B120" s="36" t="str">
        <f>+[2]SEP!B8</f>
        <v>#ERROR!</v>
      </c>
      <c r="C120" s="36" t="str">
        <f>+[2]SEP!C8</f>
        <v>#ERROR!</v>
      </c>
      <c r="D120" s="36" t="str">
        <f>+[2]SEP!F8</f>
        <v>#ERROR!</v>
      </c>
      <c r="E120" s="36" t="str">
        <f>+[2]SEP!G8</f>
        <v>#ERROR!</v>
      </c>
      <c r="F120" s="36" t="str">
        <f>+[2]SEP!H8</f>
        <v>#ERROR!</v>
      </c>
      <c r="G120" s="37" t="str">
        <f>+[2]SEP!I8</f>
        <v>#ERROR!</v>
      </c>
      <c r="H120" s="98" t="str">
        <f>+[2]SEP!K8</f>
        <v>#ERROR!</v>
      </c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 t="str">
        <f>+[2]SEP!L8</f>
        <v>#ERROR!</v>
      </c>
      <c r="T120" s="98" t="str">
        <f t="shared" si="15"/>
        <v>#ERROR!</v>
      </c>
      <c r="U120" s="94"/>
      <c r="V120" s="94"/>
    </row>
    <row r="121" ht="15.75" customHeight="1" outlineLevel="2">
      <c r="A121" s="40"/>
      <c r="B121" s="36" t="str">
        <f>+[2]SEP!B9</f>
        <v>#ERROR!</v>
      </c>
      <c r="C121" s="36" t="str">
        <f>+[2]SEP!C9</f>
        <v>#ERROR!</v>
      </c>
      <c r="D121" s="36" t="str">
        <f>+[2]SEP!F9</f>
        <v>#ERROR!</v>
      </c>
      <c r="E121" s="36" t="str">
        <f>+[2]SEP!G9</f>
        <v>#ERROR!</v>
      </c>
      <c r="F121" s="36" t="str">
        <f>+[2]SEP!H9</f>
        <v>#ERROR!</v>
      </c>
      <c r="G121" s="37" t="str">
        <f>+[2]SEP!I9</f>
        <v>#ERROR!</v>
      </c>
      <c r="H121" s="98"/>
      <c r="I121" s="98"/>
      <c r="J121" s="98"/>
      <c r="K121" s="98"/>
      <c r="L121" s="98"/>
      <c r="M121" s="98"/>
      <c r="N121" s="98"/>
      <c r="O121" s="98"/>
      <c r="P121" s="98" t="str">
        <f>+[2]SEP!K9</f>
        <v>#ERROR!</v>
      </c>
      <c r="Q121" s="98"/>
      <c r="R121" s="98"/>
      <c r="S121" s="98" t="str">
        <f>+[2]SEP!L9</f>
        <v>#ERROR!</v>
      </c>
      <c r="T121" s="98" t="str">
        <f t="shared" si="15"/>
        <v>#ERROR!</v>
      </c>
      <c r="U121" s="94"/>
      <c r="V121" s="94"/>
    </row>
    <row r="122" ht="15.75" customHeight="1" outlineLevel="2">
      <c r="A122" s="40"/>
      <c r="B122" s="36" t="str">
        <f>+[2]SEP!B10</f>
        <v>#ERROR!</v>
      </c>
      <c r="C122" s="36" t="str">
        <f>+[2]SEP!C10</f>
        <v>#ERROR!</v>
      </c>
      <c r="D122" s="36" t="str">
        <f>+[2]SEP!F10</f>
        <v>#ERROR!</v>
      </c>
      <c r="E122" s="36" t="str">
        <f>+[2]SEP!G10</f>
        <v>#ERROR!</v>
      </c>
      <c r="F122" s="36" t="str">
        <f>+[2]SEP!H10</f>
        <v>#ERROR!</v>
      </c>
      <c r="G122" s="37" t="str">
        <f>+[2]SEP!I10</f>
        <v>#ERROR!</v>
      </c>
      <c r="H122" s="98" t="str">
        <f>+[2]SEP!K10</f>
        <v>#ERROR!</v>
      </c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 t="str">
        <f>+[2]SEP!L10</f>
        <v>#ERROR!</v>
      </c>
      <c r="T122" s="98" t="str">
        <f t="shared" si="15"/>
        <v>#ERROR!</v>
      </c>
      <c r="U122" s="94"/>
      <c r="V122" s="94"/>
    </row>
    <row r="123" ht="15.75" customHeight="1" outlineLevel="2">
      <c r="A123" s="40"/>
      <c r="B123" s="36" t="str">
        <f>+[2]SEP!B11</f>
        <v>#ERROR!</v>
      </c>
      <c r="C123" s="36" t="str">
        <f>+[2]SEP!C11</f>
        <v>#ERROR!</v>
      </c>
      <c r="D123" s="36" t="str">
        <f>+[2]SEP!F11</f>
        <v>#ERROR!</v>
      </c>
      <c r="E123" s="36" t="str">
        <f>+[2]SEP!G11</f>
        <v>#ERROR!</v>
      </c>
      <c r="F123" s="36" t="str">
        <f>+[2]SEP!H11</f>
        <v>#ERROR!</v>
      </c>
      <c r="G123" s="37" t="str">
        <f>+[2]SEP!I11</f>
        <v>#ERROR!</v>
      </c>
      <c r="H123" s="98" t="str">
        <f>+[2]SEP!K11</f>
        <v>#ERROR!</v>
      </c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 t="str">
        <f>+[2]SEP!L11</f>
        <v>#ERROR!</v>
      </c>
      <c r="T123" s="98" t="str">
        <f t="shared" si="15"/>
        <v>#ERROR!</v>
      </c>
      <c r="U123" s="94"/>
      <c r="V123" s="94"/>
    </row>
    <row r="124" ht="15.75" customHeight="1" outlineLevel="2">
      <c r="A124" s="40"/>
      <c r="B124" s="36" t="str">
        <f>+[2]SEP!B12</f>
        <v>#ERROR!</v>
      </c>
      <c r="C124" s="36" t="str">
        <f>+[2]SEP!C12</f>
        <v>#ERROR!</v>
      </c>
      <c r="D124" s="36" t="str">
        <f>+[2]SEP!F12</f>
        <v>#ERROR!</v>
      </c>
      <c r="E124" s="36" t="str">
        <f>+[2]SEP!G12</f>
        <v>#ERROR!</v>
      </c>
      <c r="F124" s="36" t="str">
        <f>+[2]SEP!H12</f>
        <v>#ERROR!</v>
      </c>
      <c r="G124" s="37" t="str">
        <f>+[2]SEP!I12</f>
        <v>#ERROR!</v>
      </c>
      <c r="H124" s="98" t="str">
        <f>+[2]SEP!K12</f>
        <v>#ERROR!</v>
      </c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 t="str">
        <f>+[2]SEP!L12</f>
        <v>#ERROR!</v>
      </c>
      <c r="T124" s="98" t="str">
        <f t="shared" si="15"/>
        <v>#ERROR!</v>
      </c>
      <c r="U124" s="94"/>
      <c r="V124" s="94"/>
    </row>
    <row r="125" ht="15.75" customHeight="1" outlineLevel="2">
      <c r="A125" s="40"/>
      <c r="B125" s="36" t="str">
        <f>+[2]SEP!B13</f>
        <v>#ERROR!</v>
      </c>
      <c r="C125" s="36" t="str">
        <f>+[2]SEP!C13</f>
        <v>#ERROR!</v>
      </c>
      <c r="D125" s="36" t="str">
        <f>+[2]SEP!F13</f>
        <v>#ERROR!</v>
      </c>
      <c r="E125" s="36" t="str">
        <f>+[2]SEP!G13</f>
        <v>#ERROR!</v>
      </c>
      <c r="F125" s="36" t="str">
        <f>+[2]SEP!H13</f>
        <v>#ERROR!</v>
      </c>
      <c r="G125" s="37" t="str">
        <f>+[2]SEP!I13</f>
        <v>#ERROR!</v>
      </c>
      <c r="H125" s="98" t="str">
        <f>+[2]SEP!K13</f>
        <v>#ERROR!</v>
      </c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 t="str">
        <f>+[2]SEP!L13</f>
        <v>#ERROR!</v>
      </c>
      <c r="T125" s="98" t="str">
        <f t="shared" si="15"/>
        <v>#ERROR!</v>
      </c>
      <c r="U125" s="94"/>
      <c r="V125" s="94"/>
    </row>
    <row r="126" ht="15.75" customHeight="1" outlineLevel="2">
      <c r="A126" s="40"/>
      <c r="B126" s="36" t="str">
        <f>+[2]SEP!B14</f>
        <v>#ERROR!</v>
      </c>
      <c r="C126" s="36" t="str">
        <f>+[2]SEP!C14</f>
        <v>#ERROR!</v>
      </c>
      <c r="D126" s="36" t="str">
        <f>+[2]SEP!F14</f>
        <v>#ERROR!</v>
      </c>
      <c r="E126" s="36" t="str">
        <f>+[2]SEP!G14</f>
        <v>#ERROR!</v>
      </c>
      <c r="F126" s="36" t="str">
        <f>+[2]SEP!H14</f>
        <v>#ERROR!</v>
      </c>
      <c r="G126" s="37" t="str">
        <f>+[2]SEP!I14</f>
        <v>#ERROR!</v>
      </c>
      <c r="H126" s="98"/>
      <c r="I126" s="98" t="str">
        <f>+[2]SEP!K14</f>
        <v>#ERROR!</v>
      </c>
      <c r="J126" s="98"/>
      <c r="K126" s="98"/>
      <c r="L126" s="98"/>
      <c r="M126" s="98"/>
      <c r="N126" s="98"/>
      <c r="O126" s="98"/>
      <c r="P126" s="98"/>
      <c r="Q126" s="98"/>
      <c r="R126" s="98"/>
      <c r="S126" s="98" t="str">
        <f>+[2]SEP!L14</f>
        <v>#ERROR!</v>
      </c>
      <c r="T126" s="98" t="str">
        <f t="shared" si="15"/>
        <v>#ERROR!</v>
      </c>
      <c r="U126" s="94"/>
      <c r="V126" s="94"/>
    </row>
    <row r="127" ht="15.75" customHeight="1" outlineLevel="2">
      <c r="A127" s="40"/>
      <c r="B127" s="36" t="str">
        <f>+[2]SEP!B15</f>
        <v>#ERROR!</v>
      </c>
      <c r="C127" s="36" t="str">
        <f>+[2]SEP!C15</f>
        <v>#ERROR!</v>
      </c>
      <c r="D127" s="36" t="str">
        <f>+[2]SEP!F15</f>
        <v>#ERROR!</v>
      </c>
      <c r="E127" s="36" t="str">
        <f>+[2]SEP!G15</f>
        <v>#ERROR!</v>
      </c>
      <c r="F127" s="36" t="str">
        <f>+[2]SEP!H15</f>
        <v>#ERROR!</v>
      </c>
      <c r="G127" s="37" t="str">
        <f>+[2]SEP!I15</f>
        <v>#ERROR!</v>
      </c>
      <c r="H127" s="98" t="str">
        <f>+[2]SEP!K15</f>
        <v>#ERROR!</v>
      </c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 t="str">
        <f>+[2]SEP!L15</f>
        <v>#ERROR!</v>
      </c>
      <c r="T127" s="98" t="str">
        <f t="shared" si="15"/>
        <v>#ERROR!</v>
      </c>
      <c r="U127" s="94"/>
      <c r="V127" s="94"/>
    </row>
    <row r="128" ht="15.75" customHeight="1" outlineLevel="2">
      <c r="A128" s="40"/>
      <c r="B128" s="36" t="str">
        <f>+[2]SEP!B16</f>
        <v>#ERROR!</v>
      </c>
      <c r="C128" s="36" t="str">
        <f>+[2]SEP!C16</f>
        <v>#ERROR!</v>
      </c>
      <c r="D128" s="36" t="str">
        <f>+[2]SEP!F16</f>
        <v>#ERROR!</v>
      </c>
      <c r="E128" s="36" t="str">
        <f>+[2]SEP!G16</f>
        <v>#ERROR!</v>
      </c>
      <c r="F128" s="36" t="str">
        <f>+[2]SEP!H16</f>
        <v>#ERROR!</v>
      </c>
      <c r="G128" s="37" t="str">
        <f>+[2]SEP!I16</f>
        <v>#ERROR!</v>
      </c>
      <c r="H128" s="98"/>
      <c r="I128" s="98"/>
      <c r="J128" s="98"/>
      <c r="K128" s="98"/>
      <c r="L128" s="98" t="str">
        <f>+[2]SEP!K16</f>
        <v>#ERROR!</v>
      </c>
      <c r="M128" s="98"/>
      <c r="N128" s="98"/>
      <c r="O128" s="98"/>
      <c r="P128" s="98"/>
      <c r="Q128" s="98"/>
      <c r="R128" s="98"/>
      <c r="S128" s="98" t="str">
        <f>+[2]SEP!L16</f>
        <v>#ERROR!</v>
      </c>
      <c r="T128" s="98" t="str">
        <f t="shared" si="15"/>
        <v>#ERROR!</v>
      </c>
      <c r="U128" s="94"/>
      <c r="V128" s="94"/>
    </row>
    <row r="129" ht="15.75" customHeight="1" outlineLevel="2">
      <c r="A129" s="40"/>
      <c r="B129" s="36" t="str">
        <f>+[2]SEP!B17</f>
        <v>#ERROR!</v>
      </c>
      <c r="C129" s="36" t="str">
        <f>+[2]SEP!C17</f>
        <v>#ERROR!</v>
      </c>
      <c r="D129" s="36" t="str">
        <f>+[2]SEP!F17</f>
        <v>#ERROR!</v>
      </c>
      <c r="E129" s="36" t="str">
        <f>+[2]SEP!G17</f>
        <v>#ERROR!</v>
      </c>
      <c r="F129" s="36" t="str">
        <f>+[2]SEP!H17</f>
        <v>#ERROR!</v>
      </c>
      <c r="G129" s="37" t="str">
        <f>+[2]SEP!I17</f>
        <v>#ERROR!</v>
      </c>
      <c r="H129" s="98"/>
      <c r="I129" s="98"/>
      <c r="J129" s="98"/>
      <c r="K129" s="98"/>
      <c r="L129" s="98" t="str">
        <f>+[2]SEP!K17</f>
        <v>#ERROR!</v>
      </c>
      <c r="M129" s="98"/>
      <c r="N129" s="98"/>
      <c r="O129" s="98"/>
      <c r="P129" s="98"/>
      <c r="Q129" s="98"/>
      <c r="R129" s="98"/>
      <c r="S129" s="98" t="str">
        <f>+[2]SEP!L17</f>
        <v>#ERROR!</v>
      </c>
      <c r="T129" s="98" t="str">
        <f t="shared" si="15"/>
        <v>#ERROR!</v>
      </c>
      <c r="U129" s="94"/>
      <c r="V129" s="94"/>
    </row>
    <row r="130" ht="15.75" customHeight="1" outlineLevel="1">
      <c r="A130" s="108"/>
      <c r="B130" s="109"/>
      <c r="C130" s="109" t="s">
        <v>333</v>
      </c>
      <c r="D130" s="109"/>
      <c r="E130" s="109"/>
      <c r="F130" s="109"/>
      <c r="G130" s="110"/>
      <c r="H130" s="111" t="str">
        <f t="shared" ref="H130:T130" si="16">SUBTOTAL(9,H118:H129)</f>
        <v>#ERROR!</v>
      </c>
      <c r="I130" s="111" t="str">
        <f t="shared" si="16"/>
        <v>#ERROR!</v>
      </c>
      <c r="J130" s="111" t="str">
        <f t="shared" si="16"/>
        <v>0 </v>
      </c>
      <c r="K130" s="111" t="str">
        <f t="shared" si="16"/>
        <v>0 </v>
      </c>
      <c r="L130" s="111" t="str">
        <f t="shared" si="16"/>
        <v>#ERROR!</v>
      </c>
      <c r="M130" s="111" t="str">
        <f t="shared" si="16"/>
        <v>0 </v>
      </c>
      <c r="N130" s="111" t="str">
        <f t="shared" si="16"/>
        <v>0 </v>
      </c>
      <c r="O130" s="111" t="str">
        <f t="shared" si="16"/>
        <v>0 </v>
      </c>
      <c r="P130" s="111" t="str">
        <f t="shared" si="16"/>
        <v>#ERROR!</v>
      </c>
      <c r="Q130" s="111" t="str">
        <f t="shared" si="16"/>
        <v>0 </v>
      </c>
      <c r="R130" s="111" t="str">
        <f t="shared" si="16"/>
        <v>0 </v>
      </c>
      <c r="S130" s="111" t="str">
        <f t="shared" si="16"/>
        <v>#ERROR!</v>
      </c>
      <c r="T130" s="111" t="str">
        <f t="shared" si="16"/>
        <v>#ERROR!</v>
      </c>
      <c r="U130" s="112"/>
      <c r="V130" s="112"/>
    </row>
    <row r="131" ht="15.75" customHeight="1" outlineLevel="2">
      <c r="A131" s="40"/>
      <c r="B131" s="36" t="str">
        <f>+[2]OCT!B6</f>
        <v>#ERROR!</v>
      </c>
      <c r="C131" s="36" t="str">
        <f>+[2]OCT!C6</f>
        <v>#ERROR!</v>
      </c>
      <c r="D131" s="36" t="str">
        <f>+[2]OCT!F6</f>
        <v>#ERROR!</v>
      </c>
      <c r="E131" s="36" t="str">
        <f>+[2]OCT!G6</f>
        <v>#ERROR!</v>
      </c>
      <c r="F131" s="36" t="str">
        <f>+[2]OCT!H6</f>
        <v>#ERROR!</v>
      </c>
      <c r="G131" s="37" t="str">
        <f>+[2]OCT!I6</f>
        <v>#ERROR!</v>
      </c>
      <c r="H131" s="98" t="str">
        <f>+[2]OCT!K6</f>
        <v>#ERROR!</v>
      </c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 t="str">
        <f>+[2]OCT!L6</f>
        <v>#ERROR!</v>
      </c>
      <c r="T131" s="98" t="str">
        <f t="shared" ref="T131:T144" si="17">SUM(H131:S131)</f>
        <v>#ERROR!</v>
      </c>
      <c r="U131" s="94"/>
      <c r="V131" s="94"/>
    </row>
    <row r="132" ht="15.75" customHeight="1" outlineLevel="2">
      <c r="A132" s="40"/>
      <c r="B132" s="36" t="str">
        <f>+[2]OCT!B7</f>
        <v>#ERROR!</v>
      </c>
      <c r="C132" s="36" t="str">
        <f>+[2]OCT!C7</f>
        <v>#ERROR!</v>
      </c>
      <c r="D132" s="36" t="str">
        <f>+[2]OCT!F7</f>
        <v>#ERROR!</v>
      </c>
      <c r="E132" s="36" t="str">
        <f>+[2]OCT!G7</f>
        <v>#ERROR!</v>
      </c>
      <c r="F132" s="36" t="str">
        <f>+[2]OCT!H7</f>
        <v>#ERROR!</v>
      </c>
      <c r="G132" s="37" t="str">
        <f>+[2]OCT!I7</f>
        <v>#ERROR!</v>
      </c>
      <c r="H132" s="98" t="str">
        <f>+[2]OCT!K7</f>
        <v>#ERROR!</v>
      </c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 t="str">
        <f>+[2]OCT!L7</f>
        <v>#ERROR!</v>
      </c>
      <c r="T132" s="98" t="str">
        <f t="shared" si="17"/>
        <v>#ERROR!</v>
      </c>
      <c r="U132" s="94"/>
      <c r="V132" s="94"/>
    </row>
    <row r="133" ht="15.75" customHeight="1" outlineLevel="2">
      <c r="A133" s="40"/>
      <c r="B133" s="36" t="str">
        <f>+[2]OCT!B8</f>
        <v>#ERROR!</v>
      </c>
      <c r="C133" s="36" t="str">
        <f>+[2]OCT!C8</f>
        <v>#ERROR!</v>
      </c>
      <c r="D133" s="36" t="str">
        <f>+[2]OCT!F8</f>
        <v>#ERROR!</v>
      </c>
      <c r="E133" s="36" t="str">
        <f>+[2]OCT!G8</f>
        <v>#ERROR!</v>
      </c>
      <c r="F133" s="36" t="str">
        <f>+[2]OCT!H8</f>
        <v>#ERROR!</v>
      </c>
      <c r="G133" s="37" t="str">
        <f>+[2]OCT!I8</f>
        <v>#ERROR!</v>
      </c>
      <c r="H133" s="98"/>
      <c r="I133" s="98"/>
      <c r="J133" s="98"/>
      <c r="K133" s="98"/>
      <c r="L133" s="98" t="str">
        <f>+[2]OCT!K8</f>
        <v>#ERROR!</v>
      </c>
      <c r="M133" s="98"/>
      <c r="N133" s="98"/>
      <c r="O133" s="98"/>
      <c r="P133" s="98"/>
      <c r="Q133" s="98"/>
      <c r="R133" s="98"/>
      <c r="S133" s="98" t="str">
        <f>+[2]OCT!L8</f>
        <v>#ERROR!</v>
      </c>
      <c r="T133" s="98" t="str">
        <f t="shared" si="17"/>
        <v>#ERROR!</v>
      </c>
      <c r="U133" s="94"/>
      <c r="V133" s="94"/>
    </row>
    <row r="134" ht="15.75" customHeight="1" outlineLevel="2">
      <c r="A134" s="40"/>
      <c r="B134" s="36" t="str">
        <f>+[2]OCT!B9</f>
        <v>#ERROR!</v>
      </c>
      <c r="C134" s="36" t="str">
        <f>+[2]OCT!C9</f>
        <v>#ERROR!</v>
      </c>
      <c r="D134" s="36" t="str">
        <f>+[2]OCT!F9</f>
        <v>#ERROR!</v>
      </c>
      <c r="E134" s="36" t="str">
        <f>+[2]OCT!G9</f>
        <v>#ERROR!</v>
      </c>
      <c r="F134" s="36" t="str">
        <f>+[2]OCT!H9</f>
        <v>#ERROR!</v>
      </c>
      <c r="G134" s="37" t="str">
        <f>+[2]OCT!I9</f>
        <v>#ERROR!</v>
      </c>
      <c r="H134" s="98" t="str">
        <f>+[2]OCT!K9</f>
        <v>#ERROR!</v>
      </c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 t="str">
        <f>+[2]OCT!L9</f>
        <v>#ERROR!</v>
      </c>
      <c r="T134" s="98" t="str">
        <f t="shared" si="17"/>
        <v>#ERROR!</v>
      </c>
      <c r="U134" s="94"/>
      <c r="V134" s="94"/>
    </row>
    <row r="135" ht="15.75" customHeight="1" outlineLevel="2">
      <c r="A135" s="40"/>
      <c r="B135" s="36" t="str">
        <f>+[2]OCT!B10</f>
        <v>#ERROR!</v>
      </c>
      <c r="C135" s="36" t="str">
        <f>+[2]OCT!C10</f>
        <v>#ERROR!</v>
      </c>
      <c r="D135" s="36" t="str">
        <f>+[2]OCT!F10</f>
        <v>#ERROR!</v>
      </c>
      <c r="E135" s="36" t="str">
        <f>+[2]OCT!G10</f>
        <v>#ERROR!</v>
      </c>
      <c r="F135" s="36" t="str">
        <f>+[2]OCT!H10</f>
        <v>#ERROR!</v>
      </c>
      <c r="G135" s="37" t="str">
        <f>+[2]OCT!I10</f>
        <v>#ERROR!</v>
      </c>
      <c r="H135" s="98" t="str">
        <f>+[2]OCT!K10</f>
        <v>#ERROR!</v>
      </c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 t="str">
        <f>+[2]OCT!L10</f>
        <v>#ERROR!</v>
      </c>
      <c r="T135" s="98" t="str">
        <f t="shared" si="17"/>
        <v>#ERROR!</v>
      </c>
      <c r="U135" s="94"/>
      <c r="V135" s="94"/>
    </row>
    <row r="136" ht="15.75" customHeight="1" outlineLevel="2">
      <c r="A136" s="40"/>
      <c r="B136" s="36" t="str">
        <f>+[2]OCT!B11</f>
        <v>#ERROR!</v>
      </c>
      <c r="C136" s="36" t="str">
        <f>+[2]OCT!C11</f>
        <v>#ERROR!</v>
      </c>
      <c r="D136" s="36" t="str">
        <f>+[2]OCT!F11</f>
        <v>#ERROR!</v>
      </c>
      <c r="E136" s="36" t="str">
        <f>+[2]OCT!G11</f>
        <v>#ERROR!</v>
      </c>
      <c r="F136" s="36" t="str">
        <f>+[2]OCT!H11</f>
        <v>#ERROR!</v>
      </c>
      <c r="G136" s="37" t="str">
        <f>+[2]OCT!I11</f>
        <v>#ERROR!</v>
      </c>
      <c r="H136" s="98"/>
      <c r="I136" s="98"/>
      <c r="J136" s="98" t="str">
        <f>+[2]OCT!K11</f>
        <v>#ERROR!</v>
      </c>
      <c r="K136" s="98"/>
      <c r="L136" s="98"/>
      <c r="M136" s="98"/>
      <c r="N136" s="98"/>
      <c r="O136" s="98"/>
      <c r="P136" s="98"/>
      <c r="Q136" s="98"/>
      <c r="R136" s="98"/>
      <c r="S136" s="98" t="str">
        <f>+[2]OCT!L11</f>
        <v>#ERROR!</v>
      </c>
      <c r="T136" s="98" t="str">
        <f t="shared" si="17"/>
        <v>#ERROR!</v>
      </c>
      <c r="U136" s="94"/>
      <c r="V136" s="94"/>
    </row>
    <row r="137" ht="15.75" customHeight="1" outlineLevel="2">
      <c r="A137" s="40"/>
      <c r="B137" s="36" t="str">
        <f>+[2]OCT!B12</f>
        <v>#ERROR!</v>
      </c>
      <c r="C137" s="36" t="str">
        <f>+[2]OCT!C12</f>
        <v>#ERROR!</v>
      </c>
      <c r="D137" s="36" t="str">
        <f>+[2]OCT!F12</f>
        <v>#ERROR!</v>
      </c>
      <c r="E137" s="36" t="str">
        <f>+[2]OCT!G12</f>
        <v>#ERROR!</v>
      </c>
      <c r="F137" s="36" t="str">
        <f>+[2]OCT!H12</f>
        <v>#ERROR!</v>
      </c>
      <c r="G137" s="37" t="str">
        <f>+[2]OCT!I12</f>
        <v>#ERROR!</v>
      </c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 t="str">
        <f>+[2]OCT!K12</f>
        <v>#ERROR!</v>
      </c>
      <c r="S137" s="98" t="str">
        <f>+[2]OCT!L12</f>
        <v>#ERROR!</v>
      </c>
      <c r="T137" s="98" t="str">
        <f t="shared" si="17"/>
        <v>#ERROR!</v>
      </c>
      <c r="U137" s="94"/>
      <c r="V137" s="94"/>
    </row>
    <row r="138" ht="15.75" customHeight="1" outlineLevel="2">
      <c r="A138" s="40"/>
      <c r="B138" s="36" t="str">
        <f>+[2]OCT!B13</f>
        <v>#ERROR!</v>
      </c>
      <c r="C138" s="36" t="str">
        <f>+[2]OCT!C13</f>
        <v>#ERROR!</v>
      </c>
      <c r="D138" s="36" t="str">
        <f>+[2]OCT!F13</f>
        <v>#ERROR!</v>
      </c>
      <c r="E138" s="36" t="str">
        <f>+[2]OCT!G13</f>
        <v>#ERROR!</v>
      </c>
      <c r="F138" s="36" t="str">
        <f>+[2]OCT!H13</f>
        <v>#ERROR!</v>
      </c>
      <c r="G138" s="37" t="str">
        <f>+[2]OCT!I13</f>
        <v>#ERROR!</v>
      </c>
      <c r="H138" s="98" t="str">
        <f>+[2]OCT!K13</f>
        <v>#ERROR!</v>
      </c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 t="str">
        <f>+[2]OCT!L13</f>
        <v>#ERROR!</v>
      </c>
      <c r="T138" s="98" t="str">
        <f t="shared" si="17"/>
        <v>#ERROR!</v>
      </c>
      <c r="U138" s="94"/>
      <c r="V138" s="94"/>
    </row>
    <row r="139" ht="15.75" customHeight="1" outlineLevel="2">
      <c r="A139" s="40"/>
      <c r="B139" s="36" t="str">
        <f>+[2]OCT!B14</f>
        <v>#ERROR!</v>
      </c>
      <c r="C139" s="36" t="str">
        <f>+[2]OCT!C14</f>
        <v>#ERROR!</v>
      </c>
      <c r="D139" s="36" t="str">
        <f>+[2]OCT!F14</f>
        <v>#ERROR!</v>
      </c>
      <c r="E139" s="36" t="str">
        <f>+[2]OCT!G14</f>
        <v>#ERROR!</v>
      </c>
      <c r="F139" s="36" t="str">
        <f>+[2]OCT!H14</f>
        <v>#ERROR!</v>
      </c>
      <c r="G139" s="37" t="str">
        <f>+[2]OCT!I14</f>
        <v>#ERROR!</v>
      </c>
      <c r="H139" s="98" t="str">
        <f>+[2]OCT!K14</f>
        <v>#ERROR!</v>
      </c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 t="str">
        <f>+[2]OCT!L14</f>
        <v>#ERROR!</v>
      </c>
      <c r="T139" s="98" t="str">
        <f t="shared" si="17"/>
        <v>#ERROR!</v>
      </c>
      <c r="U139" s="94"/>
      <c r="V139" s="94"/>
    </row>
    <row r="140" ht="15.75" customHeight="1" outlineLevel="2">
      <c r="A140" s="40"/>
      <c r="B140" s="36" t="str">
        <f>+[2]OCT!B15</f>
        <v>#ERROR!</v>
      </c>
      <c r="C140" s="36" t="str">
        <f>+[2]OCT!C15</f>
        <v>#ERROR!</v>
      </c>
      <c r="D140" s="36" t="str">
        <f>+[2]OCT!F15</f>
        <v>#ERROR!</v>
      </c>
      <c r="E140" s="36" t="str">
        <f>+[2]OCT!G15</f>
        <v>#ERROR!</v>
      </c>
      <c r="F140" s="36" t="str">
        <f>+[2]OCT!H15</f>
        <v>#ERROR!</v>
      </c>
      <c r="G140" s="37" t="str">
        <f>+[2]OCT!I15</f>
        <v>#ERROR!</v>
      </c>
      <c r="H140" s="98" t="str">
        <f>+[2]OCT!K15</f>
        <v>#ERROR!</v>
      </c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 t="str">
        <f>+[2]OCT!L15</f>
        <v>#ERROR!</v>
      </c>
      <c r="T140" s="98" t="str">
        <f t="shared" si="17"/>
        <v>#ERROR!</v>
      </c>
      <c r="U140" s="94"/>
      <c r="V140" s="94"/>
    </row>
    <row r="141" ht="15.75" customHeight="1" outlineLevel="2">
      <c r="A141" s="40"/>
      <c r="B141" s="36" t="str">
        <f>+[2]OCT!B16</f>
        <v>#ERROR!</v>
      </c>
      <c r="C141" s="36" t="str">
        <f>+[2]OCT!C16</f>
        <v>#ERROR!</v>
      </c>
      <c r="D141" s="36" t="str">
        <f>+[2]OCT!F16</f>
        <v>#ERROR!</v>
      </c>
      <c r="E141" s="36" t="str">
        <f>+[2]OCT!G16</f>
        <v>#ERROR!</v>
      </c>
      <c r="F141" s="36" t="str">
        <f>+[2]OCT!H16</f>
        <v>#ERROR!</v>
      </c>
      <c r="G141" s="37" t="str">
        <f>+[2]OCT!I16</f>
        <v>#ERROR!</v>
      </c>
      <c r="H141" s="98"/>
      <c r="I141" s="98"/>
      <c r="J141" s="98"/>
      <c r="K141" s="98"/>
      <c r="L141" s="98"/>
      <c r="M141" s="98" t="str">
        <f>+[2]OCT!K16</f>
        <v>#ERROR!</v>
      </c>
      <c r="N141" s="98"/>
      <c r="O141" s="98"/>
      <c r="P141" s="98"/>
      <c r="Q141" s="98"/>
      <c r="R141" s="98"/>
      <c r="S141" s="98" t="str">
        <f>+[2]OCT!L16</f>
        <v>#ERROR!</v>
      </c>
      <c r="T141" s="98" t="str">
        <f t="shared" si="17"/>
        <v>#ERROR!</v>
      </c>
      <c r="U141" s="94"/>
      <c r="V141" s="94"/>
    </row>
    <row r="142" ht="15.75" customHeight="1" outlineLevel="2">
      <c r="A142" s="40"/>
      <c r="B142" s="36" t="str">
        <f>+[2]OCT!B17</f>
        <v>#ERROR!</v>
      </c>
      <c r="C142" s="36" t="str">
        <f>+[2]OCT!C17</f>
        <v>#ERROR!</v>
      </c>
      <c r="D142" s="36" t="str">
        <f>+[2]OCT!F17</f>
        <v>#ERROR!</v>
      </c>
      <c r="E142" s="36" t="str">
        <f>+[2]OCT!G17</f>
        <v>#ERROR!</v>
      </c>
      <c r="F142" s="36" t="str">
        <f>+[2]OCT!H17</f>
        <v>#ERROR!</v>
      </c>
      <c r="G142" s="37" t="str">
        <f>+[2]OCT!I17</f>
        <v>#ERROR!</v>
      </c>
      <c r="H142" s="98" t="str">
        <f>+[2]OCT!K17</f>
        <v>#ERROR!</v>
      </c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 t="str">
        <f>+[2]OCT!L17</f>
        <v>#ERROR!</v>
      </c>
      <c r="T142" s="98" t="str">
        <f t="shared" si="17"/>
        <v>#ERROR!</v>
      </c>
      <c r="U142" s="94"/>
      <c r="V142" s="94"/>
    </row>
    <row r="143" ht="15.75" customHeight="1" outlineLevel="2">
      <c r="A143" s="40"/>
      <c r="B143" s="36" t="str">
        <f>+[2]OCT!B18</f>
        <v>#ERROR!</v>
      </c>
      <c r="C143" s="36" t="str">
        <f>+[2]OCT!C18</f>
        <v>#ERROR!</v>
      </c>
      <c r="D143" s="36" t="str">
        <f>+[2]OCT!F18</f>
        <v>#ERROR!</v>
      </c>
      <c r="E143" s="36" t="str">
        <f>+[2]OCT!G18</f>
        <v>#ERROR!</v>
      </c>
      <c r="F143" s="36" t="str">
        <f>+[2]OCT!H18</f>
        <v>#ERROR!</v>
      </c>
      <c r="G143" s="37" t="str">
        <f>+[2]OCT!I18</f>
        <v>#ERROR!</v>
      </c>
      <c r="H143" s="98" t="str">
        <f>+[2]OCT!K18</f>
        <v>#ERROR!</v>
      </c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 t="str">
        <f>+[2]OCT!L18</f>
        <v>#ERROR!</v>
      </c>
      <c r="T143" s="98" t="str">
        <f t="shared" si="17"/>
        <v>#ERROR!</v>
      </c>
      <c r="U143" s="94"/>
      <c r="V143" s="94"/>
    </row>
    <row r="144" ht="15.75" customHeight="1" outlineLevel="2">
      <c r="A144" s="40"/>
      <c r="B144" s="36" t="str">
        <f>+[2]OCT!B19</f>
        <v>#ERROR!</v>
      </c>
      <c r="C144" s="36" t="str">
        <f>+[2]OCT!C19</f>
        <v>#ERROR!</v>
      </c>
      <c r="D144" s="36" t="str">
        <f>+[2]OCT!F19</f>
        <v>#ERROR!</v>
      </c>
      <c r="E144" s="36" t="str">
        <f>+[2]OCT!G19</f>
        <v>#ERROR!</v>
      </c>
      <c r="F144" s="36" t="str">
        <f>+[2]OCT!H19</f>
        <v>#ERROR!</v>
      </c>
      <c r="G144" s="37" t="str">
        <f>+[2]OCT!I19</f>
        <v>#ERROR!</v>
      </c>
      <c r="H144" s="98"/>
      <c r="I144" s="98"/>
      <c r="J144" s="98"/>
      <c r="K144" s="98"/>
      <c r="L144" s="98" t="str">
        <f>+[2]OCT!K19</f>
        <v>#ERROR!</v>
      </c>
      <c r="M144" s="98"/>
      <c r="N144" s="98"/>
      <c r="O144" s="98"/>
      <c r="P144" s="98"/>
      <c r="Q144" s="98"/>
      <c r="R144" s="98"/>
      <c r="S144" s="98" t="str">
        <f>+[2]OCT!L19</f>
        <v>#ERROR!</v>
      </c>
      <c r="T144" s="98" t="str">
        <f t="shared" si="17"/>
        <v>#ERROR!</v>
      </c>
      <c r="U144" s="94"/>
      <c r="V144" s="94"/>
    </row>
    <row r="145" ht="15.75" customHeight="1" outlineLevel="1">
      <c r="A145" s="108"/>
      <c r="B145" s="109"/>
      <c r="C145" s="109" t="s">
        <v>334</v>
      </c>
      <c r="D145" s="109"/>
      <c r="E145" s="109"/>
      <c r="F145" s="109"/>
      <c r="G145" s="110"/>
      <c r="H145" s="111" t="str">
        <f t="shared" ref="H145:T145" si="18">SUBTOTAL(9,H131:H144)</f>
        <v>#ERROR!</v>
      </c>
      <c r="I145" s="111" t="str">
        <f t="shared" si="18"/>
        <v>0 </v>
      </c>
      <c r="J145" s="111" t="str">
        <f t="shared" si="18"/>
        <v>#ERROR!</v>
      </c>
      <c r="K145" s="111" t="str">
        <f t="shared" si="18"/>
        <v>0 </v>
      </c>
      <c r="L145" s="111" t="str">
        <f t="shared" si="18"/>
        <v>#ERROR!</v>
      </c>
      <c r="M145" s="111" t="str">
        <f t="shared" si="18"/>
        <v>#ERROR!</v>
      </c>
      <c r="N145" s="111" t="str">
        <f t="shared" si="18"/>
        <v>0 </v>
      </c>
      <c r="O145" s="111" t="str">
        <f t="shared" si="18"/>
        <v>0 </v>
      </c>
      <c r="P145" s="111" t="str">
        <f t="shared" si="18"/>
        <v>0 </v>
      </c>
      <c r="Q145" s="111" t="str">
        <f t="shared" si="18"/>
        <v>0 </v>
      </c>
      <c r="R145" s="111" t="str">
        <f t="shared" si="18"/>
        <v>#ERROR!</v>
      </c>
      <c r="S145" s="111" t="str">
        <f t="shared" si="18"/>
        <v>#ERROR!</v>
      </c>
      <c r="T145" s="111" t="str">
        <f t="shared" si="18"/>
        <v>#ERROR!</v>
      </c>
      <c r="U145" s="112"/>
      <c r="V145" s="112"/>
    </row>
    <row r="146" ht="15.75" customHeight="1" outlineLevel="2">
      <c r="A146" s="40"/>
      <c r="B146" s="36" t="str">
        <f>+[2]NOV!B6</f>
        <v>#ERROR!</v>
      </c>
      <c r="C146" s="36" t="str">
        <f>+[2]NOV!C6</f>
        <v>#ERROR!</v>
      </c>
      <c r="D146" s="36" t="str">
        <f>+[2]NOV!F6</f>
        <v>#ERROR!</v>
      </c>
      <c r="E146" s="36" t="str">
        <f>+[2]NOV!G6</f>
        <v>#ERROR!</v>
      </c>
      <c r="F146" s="36" t="str">
        <f>+[2]NOV!H6</f>
        <v>#ERROR!</v>
      </c>
      <c r="G146" s="37" t="str">
        <f>+[2]NOV!I6</f>
        <v>#ERROR!</v>
      </c>
      <c r="H146" s="98" t="str">
        <f>+[2]NOV!K6</f>
        <v>#ERROR!</v>
      </c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 t="str">
        <f>+[2]NOV!L6</f>
        <v>#ERROR!</v>
      </c>
      <c r="T146" s="98" t="str">
        <f t="shared" ref="T146:T165" si="19">SUM(H146:S146)</f>
        <v>#ERROR!</v>
      </c>
      <c r="U146" s="94"/>
      <c r="V146" s="94"/>
    </row>
    <row r="147" ht="15.75" customHeight="1" outlineLevel="2">
      <c r="A147" s="40"/>
      <c r="B147" s="36" t="str">
        <f>+[2]NOV!B7</f>
        <v>#ERROR!</v>
      </c>
      <c r="C147" s="36" t="str">
        <f>+[2]NOV!C7</f>
        <v>#ERROR!</v>
      </c>
      <c r="D147" s="36" t="str">
        <f>+[2]NOV!F7</f>
        <v>#ERROR!</v>
      </c>
      <c r="E147" s="36" t="str">
        <f>+[2]NOV!G7</f>
        <v>#ERROR!</v>
      </c>
      <c r="F147" s="36" t="str">
        <f>+[2]NOV!H7</f>
        <v>#ERROR!</v>
      </c>
      <c r="G147" s="37" t="str">
        <f>+[2]NOV!I7</f>
        <v>#ERROR!</v>
      </c>
      <c r="H147" s="98" t="str">
        <f>+[2]NOV!K7</f>
        <v>#ERROR!</v>
      </c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 t="str">
        <f>+[2]NOV!L7</f>
        <v>#ERROR!</v>
      </c>
      <c r="T147" s="98" t="str">
        <f t="shared" si="19"/>
        <v>#ERROR!</v>
      </c>
      <c r="U147" s="94"/>
      <c r="V147" s="94"/>
    </row>
    <row r="148" ht="15.75" customHeight="1" outlineLevel="2">
      <c r="A148" s="40"/>
      <c r="B148" s="36" t="str">
        <f>+[2]NOV!B8</f>
        <v>#ERROR!</v>
      </c>
      <c r="C148" s="36" t="str">
        <f>+[2]NOV!C8</f>
        <v>#ERROR!</v>
      </c>
      <c r="D148" s="36" t="str">
        <f>+[2]NOV!F8</f>
        <v>#ERROR!</v>
      </c>
      <c r="E148" s="36" t="str">
        <f>+[2]NOV!G8</f>
        <v>#ERROR!</v>
      </c>
      <c r="F148" s="36" t="str">
        <f>+[2]NOV!H8</f>
        <v>#ERROR!</v>
      </c>
      <c r="G148" s="37" t="str">
        <f>+[2]NOV!I8</f>
        <v>#ERROR!</v>
      </c>
      <c r="H148" s="98" t="str">
        <f>+[2]NOV!K8</f>
        <v>#ERROR!</v>
      </c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 t="str">
        <f>+[2]NOV!L8</f>
        <v>#ERROR!</v>
      </c>
      <c r="T148" s="98" t="str">
        <f t="shared" si="19"/>
        <v>#ERROR!</v>
      </c>
      <c r="U148" s="94"/>
      <c r="V148" s="94"/>
    </row>
    <row r="149" ht="15.75" customHeight="1" outlineLevel="2">
      <c r="A149" s="40"/>
      <c r="B149" s="36" t="str">
        <f>+[2]NOV!B9</f>
        <v>#ERROR!</v>
      </c>
      <c r="C149" s="36" t="str">
        <f>+[2]NOV!C9</f>
        <v>#ERROR!</v>
      </c>
      <c r="D149" s="36" t="str">
        <f>+[2]NOV!F9</f>
        <v>#ERROR!</v>
      </c>
      <c r="E149" s="36" t="str">
        <f>+[2]NOV!G9</f>
        <v>#ERROR!</v>
      </c>
      <c r="F149" s="36" t="str">
        <f>+[2]NOV!H9</f>
        <v>#ERROR!</v>
      </c>
      <c r="G149" s="37" t="str">
        <f>+[2]NOV!I9</f>
        <v>#ERROR!</v>
      </c>
      <c r="H149" s="98" t="str">
        <f>+[2]NOV!K9</f>
        <v>#ERROR!</v>
      </c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 t="str">
        <f>+[2]NOV!L9</f>
        <v>#ERROR!</v>
      </c>
      <c r="T149" s="98" t="str">
        <f t="shared" si="19"/>
        <v>#ERROR!</v>
      </c>
      <c r="U149" s="94"/>
      <c r="V149" s="94"/>
    </row>
    <row r="150" ht="15.75" customHeight="1" outlineLevel="2">
      <c r="A150" s="40"/>
      <c r="B150" s="36" t="str">
        <f>+[2]NOV!B10</f>
        <v>#ERROR!</v>
      </c>
      <c r="C150" s="36" t="str">
        <f>+[2]NOV!C10</f>
        <v>#ERROR!</v>
      </c>
      <c r="D150" s="36" t="str">
        <f>+[2]NOV!F10</f>
        <v>#ERROR!</v>
      </c>
      <c r="E150" s="36" t="str">
        <f>+[2]NOV!G10</f>
        <v>#ERROR!</v>
      </c>
      <c r="F150" s="36" t="str">
        <f>+[2]NOV!H10</f>
        <v>#ERROR!</v>
      </c>
      <c r="G150" s="37" t="str">
        <f>+[2]NOV!I10</f>
        <v>#ERROR!</v>
      </c>
      <c r="H150" s="98" t="str">
        <f>+[2]NOV!K10</f>
        <v>#ERROR!</v>
      </c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 t="str">
        <f>+[2]NOV!L10</f>
        <v>#ERROR!</v>
      </c>
      <c r="T150" s="98" t="str">
        <f t="shared" si="19"/>
        <v>#ERROR!</v>
      </c>
      <c r="U150" s="94"/>
      <c r="V150" s="94"/>
    </row>
    <row r="151" ht="15.75" customHeight="1" outlineLevel="2">
      <c r="A151" s="40"/>
      <c r="B151" s="36" t="str">
        <f>+[2]NOV!B11</f>
        <v>#ERROR!</v>
      </c>
      <c r="C151" s="36" t="str">
        <f>+[2]NOV!C11</f>
        <v>#ERROR!</v>
      </c>
      <c r="D151" s="36" t="str">
        <f>+[2]NOV!F11</f>
        <v>#ERROR!</v>
      </c>
      <c r="E151" s="36" t="str">
        <f>+[2]NOV!G11</f>
        <v>#ERROR!</v>
      </c>
      <c r="F151" s="36" t="str">
        <f>+[2]NOV!H11</f>
        <v>#ERROR!</v>
      </c>
      <c r="G151" s="37" t="str">
        <f>+[2]NOV!I11</f>
        <v>#ERROR!</v>
      </c>
      <c r="H151" s="98" t="str">
        <f>+[2]NOV!K11</f>
        <v>#ERROR!</v>
      </c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 t="str">
        <f>+[2]NOV!L11</f>
        <v>#ERROR!</v>
      </c>
      <c r="T151" s="98" t="str">
        <f t="shared" si="19"/>
        <v>#ERROR!</v>
      </c>
      <c r="U151" s="94"/>
      <c r="V151" s="94"/>
    </row>
    <row r="152" ht="15.75" customHeight="1" outlineLevel="2">
      <c r="A152" s="40"/>
      <c r="B152" s="36" t="str">
        <f>+[2]NOV!B12</f>
        <v>#ERROR!</v>
      </c>
      <c r="C152" s="36" t="str">
        <f>+[2]NOV!C12</f>
        <v>#ERROR!</v>
      </c>
      <c r="D152" s="36" t="str">
        <f>+[2]NOV!F12</f>
        <v>#ERROR!</v>
      </c>
      <c r="E152" s="36" t="str">
        <f>+[2]NOV!G12</f>
        <v>#ERROR!</v>
      </c>
      <c r="F152" s="36" t="str">
        <f>+[2]NOV!H12</f>
        <v>#ERROR!</v>
      </c>
      <c r="G152" s="37" t="str">
        <f>+[2]NOV!I12</f>
        <v>#ERROR!</v>
      </c>
      <c r="H152" s="98" t="str">
        <f>+[2]NOV!K12</f>
        <v>#ERROR!</v>
      </c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 t="str">
        <f>+[2]NOV!L12</f>
        <v>#ERROR!</v>
      </c>
      <c r="T152" s="98" t="str">
        <f t="shared" si="19"/>
        <v>#ERROR!</v>
      </c>
      <c r="U152" s="94"/>
      <c r="V152" s="94"/>
    </row>
    <row r="153" ht="15.75" customHeight="1" outlineLevel="2">
      <c r="A153" s="40"/>
      <c r="B153" s="36" t="str">
        <f>+[2]NOV!B13</f>
        <v>#ERROR!</v>
      </c>
      <c r="C153" s="36" t="str">
        <f>+[2]NOV!C13</f>
        <v>#ERROR!</v>
      </c>
      <c r="D153" s="36" t="str">
        <f>+[2]NOV!F13</f>
        <v>#ERROR!</v>
      </c>
      <c r="E153" s="36" t="str">
        <f>+[2]NOV!G13</f>
        <v>#ERROR!</v>
      </c>
      <c r="F153" s="36" t="str">
        <f>+[2]NOV!H13</f>
        <v>#ERROR!</v>
      </c>
      <c r="G153" s="37" t="str">
        <f>+[2]NOV!I13</f>
        <v>#ERROR!</v>
      </c>
      <c r="H153" s="98" t="str">
        <f>+[2]NOV!K13</f>
        <v>#ERROR!</v>
      </c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 t="str">
        <f>+[2]NOV!L13</f>
        <v>#ERROR!</v>
      </c>
      <c r="T153" s="98" t="str">
        <f t="shared" si="19"/>
        <v>#ERROR!</v>
      </c>
      <c r="U153" s="94"/>
      <c r="V153" s="94"/>
    </row>
    <row r="154" ht="15.75" customHeight="1" outlineLevel="2">
      <c r="A154" s="40"/>
      <c r="B154" s="36" t="str">
        <f>+[2]NOV!B14</f>
        <v>#ERROR!</v>
      </c>
      <c r="C154" s="36" t="str">
        <f>+[2]NOV!C14</f>
        <v>#ERROR!</v>
      </c>
      <c r="D154" s="36" t="str">
        <f>+[2]NOV!F14</f>
        <v>#ERROR!</v>
      </c>
      <c r="E154" s="36" t="str">
        <f>+[2]NOV!G14</f>
        <v>#ERROR!</v>
      </c>
      <c r="F154" s="36" t="str">
        <f>+[2]NOV!H14</f>
        <v>#ERROR!</v>
      </c>
      <c r="G154" s="37" t="str">
        <f>+[2]NOV!I14</f>
        <v>#ERROR!</v>
      </c>
      <c r="H154" s="98" t="str">
        <f>+[2]NOV!K14</f>
        <v>#ERROR!</v>
      </c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 t="str">
        <f>+[2]NOV!L14</f>
        <v>#ERROR!</v>
      </c>
      <c r="T154" s="98" t="str">
        <f t="shared" si="19"/>
        <v>#ERROR!</v>
      </c>
      <c r="U154" s="94"/>
      <c r="V154" s="94"/>
    </row>
    <row r="155" ht="15.75" customHeight="1" outlineLevel="2">
      <c r="A155" s="40"/>
      <c r="B155" s="36" t="str">
        <f>+[2]NOV!B15</f>
        <v>#ERROR!</v>
      </c>
      <c r="C155" s="36" t="str">
        <f>+[2]NOV!C15</f>
        <v>#ERROR!</v>
      </c>
      <c r="D155" s="36" t="str">
        <f>+[2]NOV!F15</f>
        <v>#ERROR!</v>
      </c>
      <c r="E155" s="36" t="str">
        <f>+[2]NOV!G15</f>
        <v>#ERROR!</v>
      </c>
      <c r="F155" s="36" t="str">
        <f>+[2]NOV!H15</f>
        <v>#ERROR!</v>
      </c>
      <c r="G155" s="37" t="str">
        <f>+[2]NOV!I15</f>
        <v>#ERROR!</v>
      </c>
      <c r="H155" s="98" t="str">
        <f>+[2]NOV!K15</f>
        <v>#ERROR!</v>
      </c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 t="str">
        <f>+[2]NOV!L15</f>
        <v>#ERROR!</v>
      </c>
      <c r="T155" s="98" t="str">
        <f t="shared" si="19"/>
        <v>#ERROR!</v>
      </c>
      <c r="U155" s="94"/>
      <c r="V155" s="94"/>
    </row>
    <row r="156" ht="15.75" customHeight="1" outlineLevel="2">
      <c r="A156" s="40"/>
      <c r="B156" s="36" t="str">
        <f>+[2]NOV!B16</f>
        <v>#ERROR!</v>
      </c>
      <c r="C156" s="36" t="str">
        <f>+[2]NOV!C16</f>
        <v>#ERROR!</v>
      </c>
      <c r="D156" s="36" t="str">
        <f>+[2]NOV!F16</f>
        <v>#ERROR!</v>
      </c>
      <c r="E156" s="36" t="str">
        <f>+[2]NOV!G16</f>
        <v>#ERROR!</v>
      </c>
      <c r="F156" s="36" t="str">
        <f>+[2]NOV!H16</f>
        <v>#ERROR!</v>
      </c>
      <c r="G156" s="37" t="str">
        <f>+[2]NOV!I16</f>
        <v>#ERROR!</v>
      </c>
      <c r="H156" s="98" t="str">
        <f>+[2]NOV!K16</f>
        <v>#ERROR!</v>
      </c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 t="str">
        <f>+[2]NOV!L16</f>
        <v>#ERROR!</v>
      </c>
      <c r="T156" s="98" t="str">
        <f t="shared" si="19"/>
        <v>#ERROR!</v>
      </c>
      <c r="U156" s="94"/>
      <c r="V156" s="94"/>
    </row>
    <row r="157" ht="15.75" customHeight="1" outlineLevel="2">
      <c r="A157" s="40"/>
      <c r="B157" s="36" t="str">
        <f>+[2]NOV!B17</f>
        <v>#ERROR!</v>
      </c>
      <c r="C157" s="36" t="str">
        <f>+[2]NOV!C17</f>
        <v>#ERROR!</v>
      </c>
      <c r="D157" s="36" t="str">
        <f>+[2]NOV!F17</f>
        <v>#ERROR!</v>
      </c>
      <c r="E157" s="36" t="str">
        <f>+[2]NOV!G17</f>
        <v>#ERROR!</v>
      </c>
      <c r="F157" s="36" t="str">
        <f>+[2]NOV!H17</f>
        <v>#ERROR!</v>
      </c>
      <c r="G157" s="37" t="str">
        <f>+[2]NOV!I17</f>
        <v>#ERROR!</v>
      </c>
      <c r="H157" s="98" t="str">
        <f>+[2]NOV!K17</f>
        <v>#ERROR!</v>
      </c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 t="str">
        <f>+[2]NOV!L17</f>
        <v>#ERROR!</v>
      </c>
      <c r="T157" s="98" t="str">
        <f t="shared" si="19"/>
        <v>#ERROR!</v>
      </c>
      <c r="U157" s="94"/>
      <c r="V157" s="94"/>
    </row>
    <row r="158" ht="15.75" customHeight="1" outlineLevel="2">
      <c r="A158" s="40"/>
      <c r="B158" s="36" t="str">
        <f>+[2]NOV!B18</f>
        <v>#ERROR!</v>
      </c>
      <c r="C158" s="36" t="str">
        <f>+[2]NOV!C18</f>
        <v>#ERROR!</v>
      </c>
      <c r="D158" s="36" t="str">
        <f>+[2]NOV!F18</f>
        <v>#ERROR!</v>
      </c>
      <c r="E158" s="36" t="str">
        <f>+[2]NOV!G18</f>
        <v>#ERROR!</v>
      </c>
      <c r="F158" s="36" t="str">
        <f>+[2]NOV!H18</f>
        <v>#ERROR!</v>
      </c>
      <c r="G158" s="37" t="str">
        <f>+[2]NOV!I18</f>
        <v>#ERROR!</v>
      </c>
      <c r="H158" s="98" t="str">
        <f>+[2]NOV!K18</f>
        <v>#ERROR!</v>
      </c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 t="str">
        <f>+[2]NOV!L18</f>
        <v>#ERROR!</v>
      </c>
      <c r="T158" s="98" t="str">
        <f t="shared" si="19"/>
        <v>#ERROR!</v>
      </c>
      <c r="U158" s="94"/>
      <c r="V158" s="94"/>
    </row>
    <row r="159" ht="15.75" customHeight="1" outlineLevel="2">
      <c r="A159" s="40"/>
      <c r="B159" s="36" t="str">
        <f>+[2]NOV!B19</f>
        <v>#ERROR!</v>
      </c>
      <c r="C159" s="36" t="str">
        <f>+[2]NOV!C19</f>
        <v>#ERROR!</v>
      </c>
      <c r="D159" s="36" t="str">
        <f>+[2]NOV!F19</f>
        <v>#ERROR!</v>
      </c>
      <c r="E159" s="36" t="str">
        <f>+[2]NOV!G19</f>
        <v>#ERROR!</v>
      </c>
      <c r="F159" s="36" t="str">
        <f>+[2]NOV!H19</f>
        <v>#ERROR!</v>
      </c>
      <c r="G159" s="37" t="str">
        <f>+[2]NOV!I19</f>
        <v>#ERROR!</v>
      </c>
      <c r="H159" s="98" t="str">
        <f>+[2]NOV!K19</f>
        <v>#ERROR!</v>
      </c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 t="str">
        <f>+[2]NOV!L19</f>
        <v>#ERROR!</v>
      </c>
      <c r="T159" s="98" t="str">
        <f t="shared" si="19"/>
        <v>#ERROR!</v>
      </c>
      <c r="U159" s="94"/>
      <c r="V159" s="94"/>
    </row>
    <row r="160" ht="15.75" customHeight="1" outlineLevel="2">
      <c r="A160" s="40"/>
      <c r="B160" s="36" t="str">
        <f>+[2]NOV!B20</f>
        <v>#ERROR!</v>
      </c>
      <c r="C160" s="36" t="str">
        <f>+[2]NOV!C20</f>
        <v>#ERROR!</v>
      </c>
      <c r="D160" s="36" t="str">
        <f>+[2]NOV!F20</f>
        <v>#ERROR!</v>
      </c>
      <c r="E160" s="36" t="str">
        <f>+[2]NOV!G20</f>
        <v>#ERROR!</v>
      </c>
      <c r="F160" s="36" t="str">
        <f>+[2]NOV!H20</f>
        <v>#ERROR!</v>
      </c>
      <c r="G160" s="37" t="str">
        <f>+[2]NOV!I20</f>
        <v>#ERROR!</v>
      </c>
      <c r="H160" s="98" t="str">
        <f>+[2]NOV!K20</f>
        <v>#ERROR!</v>
      </c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 t="str">
        <f>+[2]NOV!L20</f>
        <v>#ERROR!</v>
      </c>
      <c r="T160" s="98" t="str">
        <f t="shared" si="19"/>
        <v>#ERROR!</v>
      </c>
      <c r="U160" s="94"/>
      <c r="V160" s="94"/>
    </row>
    <row r="161" ht="15.75" customHeight="1" outlineLevel="2">
      <c r="A161" s="40"/>
      <c r="B161" s="36" t="str">
        <f>+[2]NOV!B21</f>
        <v>#ERROR!</v>
      </c>
      <c r="C161" s="36" t="str">
        <f>+[2]NOV!C21</f>
        <v>#ERROR!</v>
      </c>
      <c r="D161" s="36" t="str">
        <f>+[2]NOV!F21</f>
        <v>#ERROR!</v>
      </c>
      <c r="E161" s="36" t="str">
        <f>+[2]NOV!G21</f>
        <v>#ERROR!</v>
      </c>
      <c r="F161" s="36" t="str">
        <f>+[2]NOV!H21</f>
        <v>#ERROR!</v>
      </c>
      <c r="G161" s="37" t="str">
        <f>+[2]NOV!I21</f>
        <v>#ERROR!</v>
      </c>
      <c r="H161" s="98" t="str">
        <f>+[2]NOV!K21</f>
        <v>#ERROR!</v>
      </c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 t="str">
        <f>+[2]NOV!L21</f>
        <v>#ERROR!</v>
      </c>
      <c r="T161" s="98" t="str">
        <f t="shared" si="19"/>
        <v>#ERROR!</v>
      </c>
      <c r="U161" s="94"/>
      <c r="V161" s="94"/>
    </row>
    <row r="162" ht="15.75" customHeight="1" outlineLevel="2">
      <c r="A162" s="40"/>
      <c r="B162" s="36" t="str">
        <f>+[2]NOV!B22</f>
        <v>#ERROR!</v>
      </c>
      <c r="C162" s="36" t="str">
        <f>+[2]NOV!C22</f>
        <v>#ERROR!</v>
      </c>
      <c r="D162" s="36" t="str">
        <f>+[2]NOV!F22</f>
        <v>#ERROR!</v>
      </c>
      <c r="E162" s="36" t="str">
        <f>+[2]NOV!G22</f>
        <v>#ERROR!</v>
      </c>
      <c r="F162" s="36" t="str">
        <f>+[2]NOV!H22</f>
        <v>#ERROR!</v>
      </c>
      <c r="G162" s="37" t="str">
        <f>+[2]NOV!I22</f>
        <v>#ERROR!</v>
      </c>
      <c r="H162" s="98" t="str">
        <f>+[2]NOV!K22</f>
        <v>#ERROR!</v>
      </c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 t="str">
        <f>+[2]NOV!L22</f>
        <v>#ERROR!</v>
      </c>
      <c r="T162" s="98" t="str">
        <f t="shared" si="19"/>
        <v>#ERROR!</v>
      </c>
      <c r="U162" s="94"/>
      <c r="V162" s="94"/>
    </row>
    <row r="163" ht="15.75" customHeight="1" outlineLevel="2">
      <c r="A163" s="40"/>
      <c r="B163" s="36" t="str">
        <f>+[2]NOV!B23</f>
        <v>#ERROR!</v>
      </c>
      <c r="C163" s="36" t="str">
        <f>+[2]NOV!C23</f>
        <v>#ERROR!</v>
      </c>
      <c r="D163" s="36" t="str">
        <f>+[2]NOV!F23</f>
        <v>#ERROR!</v>
      </c>
      <c r="E163" s="36" t="str">
        <f>+[2]NOV!G23</f>
        <v>#ERROR!</v>
      </c>
      <c r="F163" s="36" t="str">
        <f>+[2]NOV!H23</f>
        <v>#ERROR!</v>
      </c>
      <c r="G163" s="37" t="str">
        <f>+[2]NOV!I23</f>
        <v>#ERROR!</v>
      </c>
      <c r="H163" s="98" t="str">
        <f>+[2]NOV!K23</f>
        <v>#ERROR!</v>
      </c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 t="str">
        <f>+[2]NOV!L23</f>
        <v>#ERROR!</v>
      </c>
      <c r="T163" s="98" t="str">
        <f t="shared" si="19"/>
        <v>#ERROR!</v>
      </c>
      <c r="U163" s="94"/>
      <c r="V163" s="94"/>
    </row>
    <row r="164" ht="15.75" customHeight="1" outlineLevel="2">
      <c r="A164" s="40"/>
      <c r="B164" s="36" t="str">
        <f>+[2]NOV!B24</f>
        <v>#ERROR!</v>
      </c>
      <c r="C164" s="36" t="str">
        <f>+[2]NOV!C24</f>
        <v>#ERROR!</v>
      </c>
      <c r="D164" s="36" t="str">
        <f>+[2]NOV!F24</f>
        <v>#ERROR!</v>
      </c>
      <c r="E164" s="36" t="str">
        <f>+[2]NOV!G24</f>
        <v>#ERROR!</v>
      </c>
      <c r="F164" s="36" t="str">
        <f>+[2]NOV!H24</f>
        <v>#ERROR!</v>
      </c>
      <c r="G164" s="37" t="str">
        <f>+[2]NOV!I24</f>
        <v>#ERROR!</v>
      </c>
      <c r="H164" s="98" t="str">
        <f>+[2]NOV!K24</f>
        <v>#ERROR!</v>
      </c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 t="str">
        <f>+[2]NOV!L24</f>
        <v>#ERROR!</v>
      </c>
      <c r="T164" s="98" t="str">
        <f t="shared" si="19"/>
        <v>#ERROR!</v>
      </c>
      <c r="U164" s="94"/>
      <c r="V164" s="94"/>
    </row>
    <row r="165" ht="15.75" customHeight="1" outlineLevel="2">
      <c r="A165" s="40"/>
      <c r="B165" s="36" t="str">
        <f>+[2]NOV!B25</f>
        <v>#ERROR!</v>
      </c>
      <c r="C165" s="36" t="str">
        <f>+[2]NOV!C25</f>
        <v>#ERROR!</v>
      </c>
      <c r="D165" s="36" t="str">
        <f>+[2]NOV!F25</f>
        <v>#ERROR!</v>
      </c>
      <c r="E165" s="36" t="str">
        <f>+[2]NOV!G25</f>
        <v>#ERROR!</v>
      </c>
      <c r="F165" s="36" t="str">
        <f>+[2]NOV!H25</f>
        <v>#ERROR!</v>
      </c>
      <c r="G165" s="37" t="str">
        <f>+[2]NOV!I25</f>
        <v>#ERROR!</v>
      </c>
      <c r="H165" s="98" t="str">
        <f>+[2]NOV!K25</f>
        <v>#ERROR!</v>
      </c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 t="str">
        <f>+[2]NOV!L25</f>
        <v>#ERROR!</v>
      </c>
      <c r="T165" s="98" t="str">
        <f t="shared" si="19"/>
        <v>#ERROR!</v>
      </c>
      <c r="U165" s="94"/>
      <c r="V165" s="94"/>
    </row>
    <row r="166" ht="15.75" customHeight="1" outlineLevel="1">
      <c r="A166" s="40"/>
      <c r="B166" s="36"/>
      <c r="C166" s="53" t="s">
        <v>335</v>
      </c>
      <c r="D166" s="36"/>
      <c r="E166" s="36"/>
      <c r="F166" s="36"/>
      <c r="G166" s="37"/>
      <c r="H166" s="98" t="str">
        <f t="shared" ref="H166:T166" si="20">SUBTOTAL(9,H146:H165)</f>
        <v>#ERROR!</v>
      </c>
      <c r="I166" s="98" t="str">
        <f t="shared" si="20"/>
        <v>0 </v>
      </c>
      <c r="J166" s="98" t="str">
        <f t="shared" si="20"/>
        <v>0 </v>
      </c>
      <c r="K166" s="98" t="str">
        <f t="shared" si="20"/>
        <v>0 </v>
      </c>
      <c r="L166" s="98" t="str">
        <f t="shared" si="20"/>
        <v>0 </v>
      </c>
      <c r="M166" s="98" t="str">
        <f t="shared" si="20"/>
        <v>0 </v>
      </c>
      <c r="N166" s="98" t="str">
        <f t="shared" si="20"/>
        <v>0 </v>
      </c>
      <c r="O166" s="98" t="str">
        <f t="shared" si="20"/>
        <v>0 </v>
      </c>
      <c r="P166" s="98" t="str">
        <f t="shared" si="20"/>
        <v>0 </v>
      </c>
      <c r="Q166" s="98" t="str">
        <f t="shared" si="20"/>
        <v>0 </v>
      </c>
      <c r="R166" s="98" t="str">
        <f t="shared" si="20"/>
        <v>0 </v>
      </c>
      <c r="S166" s="98" t="str">
        <f t="shared" si="20"/>
        <v>#ERROR!</v>
      </c>
      <c r="T166" s="98" t="str">
        <f t="shared" si="20"/>
        <v>#ERROR!</v>
      </c>
      <c r="U166" s="94"/>
      <c r="V166" s="94"/>
    </row>
    <row r="167" ht="15.75" customHeight="1" outlineLevel="2">
      <c r="A167" s="40"/>
      <c r="B167" s="36" t="str">
        <f>+[2]DIC!B6</f>
        <v>#ERROR!</v>
      </c>
      <c r="C167" s="36" t="str">
        <f>+[2]DIC!C6</f>
        <v>#ERROR!</v>
      </c>
      <c r="D167" s="36" t="str">
        <f>+[2]DIC!F6</f>
        <v>#ERROR!</v>
      </c>
      <c r="E167" s="36" t="str">
        <f>+[2]DIC!G6</f>
        <v>#ERROR!</v>
      </c>
      <c r="F167" s="36" t="str">
        <f>+[2]DIC!H6</f>
        <v>#ERROR!</v>
      </c>
      <c r="G167" s="37" t="str">
        <f>+[2]DIC!I6</f>
        <v>#ERROR!</v>
      </c>
      <c r="H167" s="98" t="str">
        <f>+[2]DIC!K6</f>
        <v>#ERROR!</v>
      </c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 t="str">
        <f>+[2]DIC!L6</f>
        <v>#ERROR!</v>
      </c>
      <c r="T167" s="98" t="str">
        <f t="shared" ref="T167:T187" si="21">SUM(H167:S167)</f>
        <v>#ERROR!</v>
      </c>
      <c r="U167" s="94"/>
      <c r="V167" s="94"/>
    </row>
    <row r="168" ht="15.75" customHeight="1" outlineLevel="2">
      <c r="A168" s="40"/>
      <c r="B168" s="36" t="str">
        <f>+[2]DIC!B7</f>
        <v>#ERROR!</v>
      </c>
      <c r="C168" s="36" t="str">
        <f>+[2]DIC!C7</f>
        <v>#ERROR!</v>
      </c>
      <c r="D168" s="36" t="str">
        <f>+[2]DIC!F7</f>
        <v>#ERROR!</v>
      </c>
      <c r="E168" s="36" t="str">
        <f>+[2]DIC!G7</f>
        <v>#ERROR!</v>
      </c>
      <c r="F168" s="36" t="str">
        <f>+[2]DIC!H7</f>
        <v>#ERROR!</v>
      </c>
      <c r="G168" s="37" t="str">
        <f>+[2]DIC!I7</f>
        <v>#ERROR!</v>
      </c>
      <c r="H168" s="98" t="str">
        <f>+[2]DIC!K7</f>
        <v>#ERROR!</v>
      </c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 t="str">
        <f>+[2]DIC!L7</f>
        <v>#ERROR!</v>
      </c>
      <c r="T168" s="98" t="str">
        <f t="shared" si="21"/>
        <v>#ERROR!</v>
      </c>
      <c r="U168" s="94"/>
      <c r="V168" s="94"/>
    </row>
    <row r="169" ht="15.75" customHeight="1" outlineLevel="2">
      <c r="A169" s="40"/>
      <c r="B169" s="36" t="str">
        <f>+[2]DIC!B8</f>
        <v>#ERROR!</v>
      </c>
      <c r="C169" s="36" t="str">
        <f>+[2]DIC!C8</f>
        <v>#ERROR!</v>
      </c>
      <c r="D169" s="36" t="str">
        <f>+[2]DIC!F8</f>
        <v>#ERROR!</v>
      </c>
      <c r="E169" s="36" t="str">
        <f>+[2]DIC!G8</f>
        <v>#ERROR!</v>
      </c>
      <c r="F169" s="36" t="str">
        <f>+[2]DIC!H8</f>
        <v>#ERROR!</v>
      </c>
      <c r="G169" s="37" t="str">
        <f>+[2]DIC!I8</f>
        <v>#ERROR!</v>
      </c>
      <c r="H169" s="98" t="str">
        <f>+[2]DIC!K8</f>
        <v>#ERROR!</v>
      </c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 t="str">
        <f>+[2]DIC!L8</f>
        <v>#ERROR!</v>
      </c>
      <c r="T169" s="98" t="str">
        <f t="shared" si="21"/>
        <v>#ERROR!</v>
      </c>
      <c r="U169" s="94"/>
      <c r="V169" s="94"/>
    </row>
    <row r="170" ht="15.75" customHeight="1" outlineLevel="2">
      <c r="A170" s="40"/>
      <c r="B170" s="36" t="str">
        <f>+[2]DIC!B9</f>
        <v>#ERROR!</v>
      </c>
      <c r="C170" s="36" t="str">
        <f>+[2]DIC!C9</f>
        <v>#ERROR!</v>
      </c>
      <c r="D170" s="36" t="str">
        <f>+[2]DIC!F9</f>
        <v>#ERROR!</v>
      </c>
      <c r="E170" s="36" t="str">
        <f>+[2]DIC!G9</f>
        <v>#ERROR!</v>
      </c>
      <c r="F170" s="36" t="str">
        <f>+[2]DIC!H9</f>
        <v>#ERROR!</v>
      </c>
      <c r="G170" s="37" t="str">
        <f>+[2]DIC!I9</f>
        <v>#ERROR!</v>
      </c>
      <c r="H170" s="98" t="str">
        <f>+[2]DIC!K9</f>
        <v>#ERROR!</v>
      </c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 t="str">
        <f>+[2]DIC!L9</f>
        <v>#ERROR!</v>
      </c>
      <c r="T170" s="98" t="str">
        <f t="shared" si="21"/>
        <v>#ERROR!</v>
      </c>
      <c r="U170" s="94"/>
      <c r="V170" s="94"/>
    </row>
    <row r="171" ht="15.75" customHeight="1" outlineLevel="2">
      <c r="A171" s="40"/>
      <c r="B171" s="36" t="str">
        <f>+[2]DIC!B10</f>
        <v>#ERROR!</v>
      </c>
      <c r="C171" s="36" t="str">
        <f>+[2]DIC!C10</f>
        <v>#ERROR!</v>
      </c>
      <c r="D171" s="36" t="str">
        <f>+[2]DIC!F10</f>
        <v>#ERROR!</v>
      </c>
      <c r="E171" s="36" t="str">
        <f>+[2]DIC!G10</f>
        <v>#ERROR!</v>
      </c>
      <c r="F171" s="36" t="str">
        <f>+[2]DIC!H10</f>
        <v>#ERROR!</v>
      </c>
      <c r="G171" s="37" t="str">
        <f>+[2]DIC!I10</f>
        <v>#ERROR!</v>
      </c>
      <c r="H171" s="98" t="str">
        <f>+[2]DIC!K10</f>
        <v>#ERROR!</v>
      </c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 t="str">
        <f>+[2]DIC!L10</f>
        <v>#ERROR!</v>
      </c>
      <c r="T171" s="98" t="str">
        <f t="shared" si="21"/>
        <v>#ERROR!</v>
      </c>
      <c r="U171" s="94"/>
      <c r="V171" s="94"/>
    </row>
    <row r="172" ht="15.75" customHeight="1" outlineLevel="2">
      <c r="A172" s="40"/>
      <c r="B172" s="36" t="str">
        <f>+[2]DIC!B11</f>
        <v>#ERROR!</v>
      </c>
      <c r="C172" s="36" t="str">
        <f>+[2]DIC!C11</f>
        <v>#ERROR!</v>
      </c>
      <c r="D172" s="36" t="str">
        <f>+[2]DIC!F11</f>
        <v>#ERROR!</v>
      </c>
      <c r="E172" s="36" t="str">
        <f>+[2]DIC!G11</f>
        <v>#ERROR!</v>
      </c>
      <c r="F172" s="36" t="str">
        <f>+[2]DIC!H11</f>
        <v>#ERROR!</v>
      </c>
      <c r="G172" s="37" t="str">
        <f>+[2]DIC!I11</f>
        <v>#ERROR!</v>
      </c>
      <c r="H172" s="98" t="str">
        <f>+[2]DIC!K11</f>
        <v>#ERROR!</v>
      </c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 t="str">
        <f>+[2]DIC!L11</f>
        <v>#ERROR!</v>
      </c>
      <c r="T172" s="98" t="str">
        <f t="shared" si="21"/>
        <v>#ERROR!</v>
      </c>
      <c r="U172" s="94"/>
      <c r="V172" s="94"/>
    </row>
    <row r="173" ht="15.75" customHeight="1" outlineLevel="2">
      <c r="A173" s="40"/>
      <c r="B173" s="36" t="str">
        <f>+[2]DIC!B12</f>
        <v>#ERROR!</v>
      </c>
      <c r="C173" s="36" t="str">
        <f>+[2]DIC!C12</f>
        <v>#ERROR!</v>
      </c>
      <c r="D173" s="36" t="str">
        <f>+[2]DIC!F12</f>
        <v>#ERROR!</v>
      </c>
      <c r="E173" s="36" t="str">
        <f>+[2]DIC!G12</f>
        <v>#ERROR!</v>
      </c>
      <c r="F173" s="36" t="str">
        <f>+[2]DIC!H12</f>
        <v>#ERROR!</v>
      </c>
      <c r="G173" s="37" t="str">
        <f>+[2]DIC!I12</f>
        <v>#ERROR!</v>
      </c>
      <c r="H173" s="98" t="str">
        <f>+[2]DIC!K12</f>
        <v>#ERROR!</v>
      </c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 t="str">
        <f>+[2]DIC!L12</f>
        <v>#ERROR!</v>
      </c>
      <c r="T173" s="98" t="str">
        <f t="shared" si="21"/>
        <v>#ERROR!</v>
      </c>
      <c r="U173" s="94"/>
      <c r="V173" s="94"/>
    </row>
    <row r="174" ht="15.75" customHeight="1" outlineLevel="2">
      <c r="A174" s="40"/>
      <c r="B174" s="36" t="str">
        <f>+[2]DIC!B13</f>
        <v>#ERROR!</v>
      </c>
      <c r="C174" s="36" t="str">
        <f>+[2]DIC!C13</f>
        <v>#ERROR!</v>
      </c>
      <c r="D174" s="36" t="str">
        <f>+[2]DIC!F13</f>
        <v>#ERROR!</v>
      </c>
      <c r="E174" s="36" t="str">
        <f>+[2]DIC!G13</f>
        <v>#ERROR!</v>
      </c>
      <c r="F174" s="36" t="str">
        <f>+[2]DIC!H13</f>
        <v>#ERROR!</v>
      </c>
      <c r="G174" s="37" t="str">
        <f>+[2]DIC!I13</f>
        <v>#ERROR!</v>
      </c>
      <c r="H174" s="98" t="str">
        <f>+[2]DIC!K13</f>
        <v>#ERROR!</v>
      </c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 t="str">
        <f>+[2]DIC!L13</f>
        <v>#ERROR!</v>
      </c>
      <c r="T174" s="98" t="str">
        <f t="shared" si="21"/>
        <v>#ERROR!</v>
      </c>
      <c r="U174" s="94"/>
      <c r="V174" s="94"/>
    </row>
    <row r="175" ht="15.75" customHeight="1" outlineLevel="2">
      <c r="A175" s="40"/>
      <c r="B175" s="36" t="str">
        <f>+[2]DIC!B14</f>
        <v>#ERROR!</v>
      </c>
      <c r="C175" s="36" t="str">
        <f>+[2]DIC!C14</f>
        <v>#ERROR!</v>
      </c>
      <c r="D175" s="36" t="str">
        <f>+[2]DIC!F14</f>
        <v>#ERROR!</v>
      </c>
      <c r="E175" s="36" t="str">
        <f>+[2]DIC!G14</f>
        <v>#ERROR!</v>
      </c>
      <c r="F175" s="36" t="str">
        <f>+[2]DIC!H14</f>
        <v>#ERROR!</v>
      </c>
      <c r="G175" s="37" t="str">
        <f>+[2]DIC!I14</f>
        <v>#ERROR!</v>
      </c>
      <c r="H175" s="98" t="str">
        <f>+[2]DIC!K14</f>
        <v>#ERROR!</v>
      </c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 t="str">
        <f>+[2]DIC!L14</f>
        <v>#ERROR!</v>
      </c>
      <c r="T175" s="98" t="str">
        <f t="shared" si="21"/>
        <v>#ERROR!</v>
      </c>
      <c r="U175" s="94"/>
      <c r="V175" s="94"/>
    </row>
    <row r="176" ht="15.75" customHeight="1" outlineLevel="2">
      <c r="A176" s="40"/>
      <c r="B176" s="36" t="str">
        <f>+[2]DIC!B15</f>
        <v>#ERROR!</v>
      </c>
      <c r="C176" s="36" t="str">
        <f>+[2]DIC!C15</f>
        <v>#ERROR!</v>
      </c>
      <c r="D176" s="36" t="str">
        <f>+[2]DIC!F15</f>
        <v>#ERROR!</v>
      </c>
      <c r="E176" s="36" t="str">
        <f>+[2]DIC!G15</f>
        <v>#ERROR!</v>
      </c>
      <c r="F176" s="36" t="str">
        <f>+[2]DIC!H15</f>
        <v>#ERROR!</v>
      </c>
      <c r="G176" s="37" t="str">
        <f>+[2]DIC!I15</f>
        <v>#ERROR!</v>
      </c>
      <c r="H176" s="98" t="str">
        <f>+[2]DIC!K15</f>
        <v>#ERROR!</v>
      </c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 t="str">
        <f>+[2]DIC!L15</f>
        <v>#ERROR!</v>
      </c>
      <c r="T176" s="98" t="str">
        <f t="shared" si="21"/>
        <v>#ERROR!</v>
      </c>
      <c r="U176" s="94"/>
      <c r="V176" s="94"/>
    </row>
    <row r="177" ht="15.75" customHeight="1" outlineLevel="2">
      <c r="A177" s="40"/>
      <c r="B177" s="36" t="str">
        <f>+[2]DIC!B16</f>
        <v>#ERROR!</v>
      </c>
      <c r="C177" s="36" t="str">
        <f>+[2]DIC!C16</f>
        <v>#ERROR!</v>
      </c>
      <c r="D177" s="36" t="str">
        <f>+[2]DIC!F16</f>
        <v>#ERROR!</v>
      </c>
      <c r="E177" s="36" t="str">
        <f>+[2]DIC!G16</f>
        <v>#ERROR!</v>
      </c>
      <c r="F177" s="36" t="str">
        <f>+[2]DIC!H16</f>
        <v>#ERROR!</v>
      </c>
      <c r="G177" s="37" t="str">
        <f>+[2]DIC!I16</f>
        <v>#ERROR!</v>
      </c>
      <c r="H177" s="98" t="str">
        <f>+[2]DIC!K16</f>
        <v>#ERROR!</v>
      </c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 t="str">
        <f>+[2]DIC!L16</f>
        <v>#ERROR!</v>
      </c>
      <c r="T177" s="98" t="str">
        <f t="shared" si="21"/>
        <v>#ERROR!</v>
      </c>
      <c r="U177" s="94"/>
      <c r="V177" s="94"/>
    </row>
    <row r="178" ht="15.75" customHeight="1" outlineLevel="2">
      <c r="A178" s="40"/>
      <c r="B178" s="36" t="str">
        <f>+[2]DIC!B17</f>
        <v>#ERROR!</v>
      </c>
      <c r="C178" s="36" t="str">
        <f>+[2]DIC!C17</f>
        <v>#ERROR!</v>
      </c>
      <c r="D178" s="36" t="str">
        <f>+[2]DIC!F17</f>
        <v>#ERROR!</v>
      </c>
      <c r="E178" s="36" t="str">
        <f>+[2]DIC!G17</f>
        <v>#ERROR!</v>
      </c>
      <c r="F178" s="36" t="str">
        <f>+[2]DIC!H17</f>
        <v>#ERROR!</v>
      </c>
      <c r="G178" s="37" t="str">
        <f>+[2]DIC!I17</f>
        <v>#ERROR!</v>
      </c>
      <c r="H178" s="98" t="str">
        <f>+[2]DIC!K17</f>
        <v>#ERROR!</v>
      </c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 t="str">
        <f>+[2]DIC!L17</f>
        <v>#ERROR!</v>
      </c>
      <c r="T178" s="98" t="str">
        <f t="shared" si="21"/>
        <v>#ERROR!</v>
      </c>
      <c r="U178" s="94"/>
      <c r="V178" s="94"/>
    </row>
    <row r="179" ht="15.75" customHeight="1" outlineLevel="2">
      <c r="A179" s="40"/>
      <c r="B179" s="36" t="str">
        <f>+[2]DIC!B18</f>
        <v>#ERROR!</v>
      </c>
      <c r="C179" s="36" t="str">
        <f>+[2]DIC!C18</f>
        <v>#ERROR!</v>
      </c>
      <c r="D179" s="36" t="str">
        <f>+[2]DIC!F18</f>
        <v>#ERROR!</v>
      </c>
      <c r="E179" s="36" t="str">
        <f>+[2]DIC!G18</f>
        <v>#ERROR!</v>
      </c>
      <c r="F179" s="36" t="str">
        <f>+[2]DIC!H18</f>
        <v>#ERROR!</v>
      </c>
      <c r="G179" s="37" t="str">
        <f>+[2]DIC!I18</f>
        <v>#ERROR!</v>
      </c>
      <c r="H179" s="98" t="str">
        <f>+[2]DIC!K18</f>
        <v>#ERROR!</v>
      </c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 t="str">
        <f>+[2]DIC!L18</f>
        <v>#ERROR!</v>
      </c>
      <c r="T179" s="98" t="str">
        <f t="shared" si="21"/>
        <v>#ERROR!</v>
      </c>
      <c r="U179" s="94"/>
      <c r="V179" s="94"/>
    </row>
    <row r="180" ht="15.75" customHeight="1" outlineLevel="2">
      <c r="A180" s="40"/>
      <c r="B180" s="36" t="str">
        <f>+[2]DIC!B19</f>
        <v>#ERROR!</v>
      </c>
      <c r="C180" s="36" t="str">
        <f>+[2]DIC!C19</f>
        <v>#ERROR!</v>
      </c>
      <c r="D180" s="36" t="str">
        <f>+[2]DIC!F19</f>
        <v>#ERROR!</v>
      </c>
      <c r="E180" s="36" t="str">
        <f>+[2]DIC!G19</f>
        <v>#ERROR!</v>
      </c>
      <c r="F180" s="36" t="str">
        <f>+[2]DIC!H19</f>
        <v>#ERROR!</v>
      </c>
      <c r="G180" s="37" t="str">
        <f>+[2]DIC!I19</f>
        <v>#ERROR!</v>
      </c>
      <c r="H180" s="98" t="str">
        <f>+[2]DIC!K19</f>
        <v>#ERROR!</v>
      </c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 t="str">
        <f>+[2]DIC!L19</f>
        <v>#ERROR!</v>
      </c>
      <c r="T180" s="98" t="str">
        <f t="shared" si="21"/>
        <v>#ERROR!</v>
      </c>
      <c r="U180" s="94"/>
      <c r="V180" s="94"/>
    </row>
    <row r="181" ht="15.75" customHeight="1" outlineLevel="2">
      <c r="A181" s="40"/>
      <c r="B181" s="36" t="str">
        <f>+[2]DIC!B20</f>
        <v>#ERROR!</v>
      </c>
      <c r="C181" s="36" t="str">
        <f>+[2]DIC!C20</f>
        <v>#ERROR!</v>
      </c>
      <c r="D181" s="36" t="str">
        <f>+[2]DIC!F20</f>
        <v>#ERROR!</v>
      </c>
      <c r="E181" s="36" t="str">
        <f>+[2]DIC!G20</f>
        <v>#ERROR!</v>
      </c>
      <c r="F181" s="36" t="str">
        <f>+[2]DIC!H20</f>
        <v>#ERROR!</v>
      </c>
      <c r="G181" s="37" t="str">
        <f>+[2]DIC!I20</f>
        <v>#ERROR!</v>
      </c>
      <c r="H181" s="98" t="str">
        <f>+[2]DIC!K20</f>
        <v>#ERROR!</v>
      </c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 t="str">
        <f>+[2]DIC!L20</f>
        <v>#ERROR!</v>
      </c>
      <c r="T181" s="98" t="str">
        <f t="shared" si="21"/>
        <v>#ERROR!</v>
      </c>
      <c r="U181" s="94"/>
      <c r="V181" s="94"/>
    </row>
    <row r="182" ht="15.75" customHeight="1" outlineLevel="2">
      <c r="A182" s="40"/>
      <c r="B182" s="36" t="str">
        <f>+[2]DIC!B21</f>
        <v>#ERROR!</v>
      </c>
      <c r="C182" s="36" t="str">
        <f>+[2]DIC!C21</f>
        <v>#ERROR!</v>
      </c>
      <c r="D182" s="36" t="str">
        <f>+[2]DIC!F21</f>
        <v>#ERROR!</v>
      </c>
      <c r="E182" s="36" t="str">
        <f>+[2]DIC!G21</f>
        <v>#ERROR!</v>
      </c>
      <c r="F182" s="36" t="str">
        <f>+[2]DIC!H21</f>
        <v>#ERROR!</v>
      </c>
      <c r="G182" s="37" t="str">
        <f>+[2]DIC!I21</f>
        <v>#ERROR!</v>
      </c>
      <c r="H182" s="98" t="str">
        <f>+[2]DIC!K21</f>
        <v>#ERROR!</v>
      </c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 t="str">
        <f>+[2]DIC!L21</f>
        <v>#ERROR!</v>
      </c>
      <c r="T182" s="98" t="str">
        <f t="shared" si="21"/>
        <v>#ERROR!</v>
      </c>
      <c r="U182" s="94"/>
      <c r="V182" s="94"/>
    </row>
    <row r="183" ht="15.75" customHeight="1" outlineLevel="2">
      <c r="A183" s="40"/>
      <c r="B183" s="36" t="str">
        <f>+[2]DIC!B22</f>
        <v>#ERROR!</v>
      </c>
      <c r="C183" s="36" t="str">
        <f>+[2]DIC!C22</f>
        <v>#ERROR!</v>
      </c>
      <c r="D183" s="36" t="str">
        <f>+[2]DIC!F22</f>
        <v>#ERROR!</v>
      </c>
      <c r="E183" s="36" t="str">
        <f>+[2]DIC!G22</f>
        <v>#ERROR!</v>
      </c>
      <c r="F183" s="36" t="str">
        <f>+[2]DIC!H22</f>
        <v>#ERROR!</v>
      </c>
      <c r="G183" s="37" t="str">
        <f>+[2]DIC!I22</f>
        <v>#ERROR!</v>
      </c>
      <c r="H183" s="98" t="str">
        <f>+[2]DIC!K22</f>
        <v>#ERROR!</v>
      </c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 t="str">
        <f>+[2]DIC!L22</f>
        <v>#ERROR!</v>
      </c>
      <c r="T183" s="98" t="str">
        <f t="shared" si="21"/>
        <v>#ERROR!</v>
      </c>
      <c r="U183" s="94"/>
      <c r="V183" s="94"/>
    </row>
    <row r="184" ht="15.75" customHeight="1" outlineLevel="2">
      <c r="A184" s="40"/>
      <c r="B184" s="36" t="str">
        <f>+[2]DIC!B23</f>
        <v>#ERROR!</v>
      </c>
      <c r="C184" s="36" t="str">
        <f>+[2]DIC!C23</f>
        <v>#ERROR!</v>
      </c>
      <c r="D184" s="36" t="str">
        <f>+[2]DIC!F23</f>
        <v>#ERROR!</v>
      </c>
      <c r="E184" s="36" t="str">
        <f>+[2]DIC!G23</f>
        <v>#ERROR!</v>
      </c>
      <c r="F184" s="36" t="str">
        <f>+[2]DIC!H23</f>
        <v>#ERROR!</v>
      </c>
      <c r="G184" s="37" t="str">
        <f>+[2]DIC!I23</f>
        <v>#ERROR!</v>
      </c>
      <c r="H184" s="98" t="str">
        <f>+[2]DIC!K23</f>
        <v>#ERROR!</v>
      </c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 t="str">
        <f>+[2]DIC!L23</f>
        <v>#ERROR!</v>
      </c>
      <c r="T184" s="98" t="str">
        <f t="shared" si="21"/>
        <v>#ERROR!</v>
      </c>
      <c r="U184" s="94"/>
      <c r="V184" s="94"/>
    </row>
    <row r="185" ht="15.75" customHeight="1" outlineLevel="2">
      <c r="A185" s="40"/>
      <c r="B185" s="36" t="str">
        <f>+[2]DIC!B24</f>
        <v>#ERROR!</v>
      </c>
      <c r="C185" s="36" t="str">
        <f>+[2]DIC!C24</f>
        <v>#ERROR!</v>
      </c>
      <c r="D185" s="36" t="str">
        <f>+[2]DIC!F24</f>
        <v>#ERROR!</v>
      </c>
      <c r="E185" s="36" t="str">
        <f>+[2]DIC!G24</f>
        <v>#ERROR!</v>
      </c>
      <c r="F185" s="36" t="str">
        <f>+[2]DIC!H24</f>
        <v>#ERROR!</v>
      </c>
      <c r="G185" s="37" t="str">
        <f>+[2]DIC!I24</f>
        <v>#ERROR!</v>
      </c>
      <c r="H185" s="98" t="str">
        <f>+[2]DIC!K24</f>
        <v>#ERROR!</v>
      </c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 t="str">
        <f>+[2]DIC!L24</f>
        <v>#ERROR!</v>
      </c>
      <c r="T185" s="98" t="str">
        <f t="shared" si="21"/>
        <v>#ERROR!</v>
      </c>
      <c r="U185" s="94"/>
      <c r="V185" s="94"/>
    </row>
    <row r="186" ht="15.75" customHeight="1" outlineLevel="2">
      <c r="A186" s="40"/>
      <c r="B186" s="36" t="str">
        <f>+[2]DIC!B25</f>
        <v>#ERROR!</v>
      </c>
      <c r="C186" s="36" t="str">
        <f>+[2]DIC!C25</f>
        <v>#ERROR!</v>
      </c>
      <c r="D186" s="36" t="str">
        <f>+[2]DIC!F25</f>
        <v>#ERROR!</v>
      </c>
      <c r="E186" s="36" t="str">
        <f>+[2]DIC!G25</f>
        <v>#ERROR!</v>
      </c>
      <c r="F186" s="36" t="str">
        <f>+[2]DIC!H25</f>
        <v>#ERROR!</v>
      </c>
      <c r="G186" s="37" t="str">
        <f>+[2]DIC!I25</f>
        <v>#ERROR!</v>
      </c>
      <c r="H186" s="98" t="str">
        <f>+[2]DIC!K25</f>
        <v>#ERROR!</v>
      </c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 t="str">
        <f>+[2]DIC!L25</f>
        <v>#ERROR!</v>
      </c>
      <c r="T186" s="98" t="str">
        <f t="shared" si="21"/>
        <v>#ERROR!</v>
      </c>
      <c r="U186" s="94"/>
      <c r="V186" s="94"/>
    </row>
    <row r="187" ht="15.75" customHeight="1" outlineLevel="2">
      <c r="A187" s="102"/>
      <c r="B187" s="113" t="s">
        <v>263</v>
      </c>
      <c r="C187" s="47"/>
      <c r="D187" s="47"/>
      <c r="E187" s="47"/>
      <c r="F187" s="47"/>
      <c r="G187" s="48"/>
      <c r="H187" s="100" t="str">
        <f t="shared" ref="H187:S187" si="22">SUM(H6:H186)</f>
        <v>#ERROR!</v>
      </c>
      <c r="I187" s="100" t="str">
        <f t="shared" si="22"/>
        <v>#ERROR!</v>
      </c>
      <c r="J187" s="100" t="str">
        <f t="shared" si="22"/>
        <v>#ERROR!</v>
      </c>
      <c r="K187" s="100" t="str">
        <f t="shared" si="22"/>
        <v>#ERROR!</v>
      </c>
      <c r="L187" s="100" t="str">
        <f t="shared" si="22"/>
        <v>#ERROR!</v>
      </c>
      <c r="M187" s="100" t="str">
        <f t="shared" si="22"/>
        <v>#ERROR!</v>
      </c>
      <c r="N187" s="100" t="str">
        <f t="shared" si="22"/>
        <v>#ERROR!</v>
      </c>
      <c r="O187" s="100" t="str">
        <f t="shared" si="22"/>
        <v>#ERROR!</v>
      </c>
      <c r="P187" s="100" t="str">
        <f t="shared" si="22"/>
        <v>#ERROR!</v>
      </c>
      <c r="Q187" s="100" t="str">
        <f t="shared" si="22"/>
        <v>#ERROR!</v>
      </c>
      <c r="R187" s="100" t="str">
        <f t="shared" si="22"/>
        <v>#ERROR!</v>
      </c>
      <c r="S187" s="100" t="str">
        <f t="shared" si="22"/>
        <v>#ERROR!</v>
      </c>
      <c r="T187" s="98" t="str">
        <f t="shared" si="21"/>
        <v>#ERROR!</v>
      </c>
      <c r="U187" s="101"/>
      <c r="V187" s="101"/>
    </row>
    <row r="188" ht="15.75" customHeight="1" outlineLevel="1">
      <c r="A188" s="102"/>
      <c r="B188" s="114"/>
      <c r="C188" s="114" t="s">
        <v>336</v>
      </c>
      <c r="D188" s="114"/>
      <c r="E188" s="114"/>
      <c r="F188" s="114"/>
      <c r="G188" s="114"/>
      <c r="H188" s="101" t="str">
        <f t="shared" ref="H188:T188" si="23">SUBTOTAL(9,H167:H187)</f>
        <v>#ERROR!</v>
      </c>
      <c r="I188" s="101" t="str">
        <f t="shared" si="23"/>
        <v>#ERROR!</v>
      </c>
      <c r="J188" s="101" t="str">
        <f t="shared" si="23"/>
        <v>#ERROR!</v>
      </c>
      <c r="K188" s="101" t="str">
        <f t="shared" si="23"/>
        <v>#ERROR!</v>
      </c>
      <c r="L188" s="101" t="str">
        <f t="shared" si="23"/>
        <v>#ERROR!</v>
      </c>
      <c r="M188" s="101" t="str">
        <f t="shared" si="23"/>
        <v>#ERROR!</v>
      </c>
      <c r="N188" s="101" t="str">
        <f t="shared" si="23"/>
        <v>#ERROR!</v>
      </c>
      <c r="O188" s="101" t="str">
        <f t="shared" si="23"/>
        <v>#ERROR!</v>
      </c>
      <c r="P188" s="101" t="str">
        <f t="shared" si="23"/>
        <v>#ERROR!</v>
      </c>
      <c r="Q188" s="101" t="str">
        <f t="shared" si="23"/>
        <v>#ERROR!</v>
      </c>
      <c r="R188" s="101" t="str">
        <f t="shared" si="23"/>
        <v>#ERROR!</v>
      </c>
      <c r="S188" s="101" t="str">
        <f t="shared" si="23"/>
        <v>#ERROR!</v>
      </c>
      <c r="T188" s="94" t="str">
        <f t="shared" si="23"/>
        <v>#ERROR!</v>
      </c>
      <c r="U188" s="101"/>
      <c r="V188" s="101"/>
    </row>
    <row r="189" ht="15.75" customHeight="1" outlineLevel="1">
      <c r="A189" s="40"/>
      <c r="B189" s="40"/>
      <c r="C189" s="40"/>
      <c r="D189" s="40"/>
      <c r="E189" s="40"/>
      <c r="F189" s="40"/>
      <c r="G189" s="40"/>
      <c r="H189" s="94" t="str">
        <f>+H187+I187+J187+K187+L187+M187+N187+O187+P187+Q187+R187</f>
        <v>#ERROR!</v>
      </c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 t="str">
        <f>+[2]FEB!L26+[2]MAR!L26+[2]ABR!L26+[2]MAY!L26+[2]JUN!L26+[2]JUL!L26+[2]AGO!L26+[2]SEP!L26+[2]OCT!L26+[2]NOV!L26+[2]DIC!L26</f>
        <v>#ERROR!</v>
      </c>
      <c r="T189" s="94" t="str">
        <f>+[2]FEB!M26+[2]MAR!M26+[2]ABR!M26+[2]MAY!M26+[2]JUN!M26+[2]JUL!M26+[2]AGO!M26+[2]SEP!M26+[2]OCT!M26+[2]NOV!M26+[2]DIC!M26</f>
        <v>#ERROR!</v>
      </c>
      <c r="U189" s="94"/>
      <c r="V189" s="94"/>
    </row>
    <row r="190" ht="15.75" customHeight="1" outlineLevel="1">
      <c r="A190" s="40"/>
      <c r="B190" s="40"/>
      <c r="C190" s="40"/>
      <c r="D190" s="40"/>
      <c r="E190" s="40"/>
      <c r="F190" s="40"/>
      <c r="G190" s="40"/>
      <c r="H190" s="94" t="str">
        <f>+[2]FEB!K26+[2]MAR!K26+[2]ABR!K26</f>
        <v>#ERROR!</v>
      </c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 t="str">
        <f>+T187-T189</f>
        <v>#ERROR!</v>
      </c>
      <c r="U190" s="94"/>
      <c r="V190" s="94"/>
    </row>
    <row r="191" ht="15.75" customHeight="1" outlineLevel="1">
      <c r="A191" s="40"/>
      <c r="B191" s="40"/>
      <c r="C191" s="102" t="s">
        <v>337</v>
      </c>
      <c r="D191" s="40"/>
      <c r="E191" s="40"/>
      <c r="F191" s="40"/>
      <c r="G191" s="40"/>
      <c r="H191" s="94" t="str">
        <f t="shared" ref="H191:T191" si="24">SUBTOTAL(9,H6:H190)</f>
        <v>#ERROR!</v>
      </c>
      <c r="I191" s="94" t="str">
        <f t="shared" si="24"/>
        <v>#ERROR!</v>
      </c>
      <c r="J191" s="94" t="str">
        <f t="shared" si="24"/>
        <v>#ERROR!</v>
      </c>
      <c r="K191" s="94" t="str">
        <f t="shared" si="24"/>
        <v>#ERROR!</v>
      </c>
      <c r="L191" s="94" t="str">
        <f t="shared" si="24"/>
        <v>#ERROR!</v>
      </c>
      <c r="M191" s="94" t="str">
        <f t="shared" si="24"/>
        <v>#ERROR!</v>
      </c>
      <c r="N191" s="94" t="str">
        <f t="shared" si="24"/>
        <v>#ERROR!</v>
      </c>
      <c r="O191" s="94" t="str">
        <f t="shared" si="24"/>
        <v>#ERROR!</v>
      </c>
      <c r="P191" s="94" t="str">
        <f t="shared" si="24"/>
        <v>#ERROR!</v>
      </c>
      <c r="Q191" s="94" t="str">
        <f t="shared" si="24"/>
        <v>#ERROR!</v>
      </c>
      <c r="R191" s="94" t="str">
        <f t="shared" si="24"/>
        <v>#ERROR!</v>
      </c>
      <c r="S191" s="94" t="str">
        <f t="shared" si="24"/>
        <v>#ERROR!</v>
      </c>
      <c r="T191" s="94" t="str">
        <f t="shared" si="24"/>
        <v>#ERROR!</v>
      </c>
      <c r="U191" s="94"/>
      <c r="V191" s="94"/>
    </row>
  </sheetData>
  <mergeCells count="3">
    <mergeCell ref="B2:R2"/>
    <mergeCell ref="B3:R3"/>
    <mergeCell ref="B187:G187"/>
  </mergeCells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4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baseType="lpstr" size="13">
      <vt:lpstr>CUENTAS</vt:lpstr>
      <vt:lpstr>L. DIARIO</vt:lpstr>
      <vt:lpstr>VENTAS</vt:lpstr>
      <vt:lpstr>BALANCE</vt:lpstr>
      <vt:lpstr>IVAS</vt:lpstr>
      <vt:lpstr>HONORARIOS</vt:lpstr>
      <vt:lpstr>COMPRAS</vt:lpstr>
      <vt:lpstr>COMP</vt:lpstr>
      <vt:lpstr>CUENTA</vt:lpstr>
      <vt:lpstr>DEBE</vt:lpstr>
      <vt:lpstr>FECHA</vt:lpstr>
      <vt:lpstr>GLOSA</vt:lpstr>
      <vt:lpstr>HABER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2022-07-29T12:10:15Z</dcterms:created>
  <dc:creator>HP</dc:creator>
  <cp:lastModifiedBy>HP</cp:lastModifiedBy>
  <dcterms:modified xsi:type="dcterms:W3CDTF">2024-12-01T20:06:13Z</dcterms:modified>
</cp:coreProperties>
</file>