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-2\Downloads\Корховий документи\"/>
    </mc:Choice>
  </mc:AlternateContent>
  <bookViews>
    <workbookView xWindow="0" yWindow="0" windowWidth="23040" windowHeight="9168" tabRatio="926" activeTab="2"/>
  </bookViews>
  <sheets>
    <sheet name="ТИТУЛ" sheetId="1" r:id="rId1"/>
    <sheet name="РОЗПОДІЛ" sheetId="17" r:id="rId2"/>
    <sheet name="НАВЧАЛЬНА РОБОТА" sheetId="15" r:id="rId3"/>
    <sheet name="МЕТОД+НАУК+ОРГАН" sheetId="4" r:id="rId4"/>
    <sheet name="ЗМІНИ ТА ВИСНОВКИ" sheetId="11" r:id="rId5"/>
    <sheet name="СПИСКИ (пароль 123)" sheetId="18" r:id="rId6"/>
  </sheets>
  <definedNames>
    <definedName name="_xlnm.Print_Area" localSheetId="3">'МЕТОД+НАУК+ОРГАН'!$A$1:$F$40</definedName>
    <definedName name="_xlnm.Print_Area" localSheetId="2">'НАВЧАЛЬНА РОБОТА'!$A$1:$AY$69</definedName>
    <definedName name="_xlnm.Print_Area" localSheetId="1">РОЗПОДІЛ!$A$1:$E$34</definedName>
    <definedName name="_xlnm.Print_Area" localSheetId="0">ТИТУЛ!$A$1:$G$40</definedName>
  </definedNames>
  <calcPr calcId="162913"/>
</workbook>
</file>

<file path=xl/calcChain.xml><?xml version="1.0" encoding="utf-8"?>
<calcChain xmlns="http://schemas.openxmlformats.org/spreadsheetml/2006/main">
  <c r="AX39" i="15" l="1"/>
  <c r="AY39" i="15"/>
  <c r="AX40" i="15"/>
  <c r="AY40" i="15"/>
  <c r="AX41" i="15"/>
  <c r="AY41" i="15"/>
  <c r="AX42" i="15"/>
  <c r="AY42" i="15"/>
  <c r="AX13" i="15"/>
  <c r="AY13" i="15"/>
  <c r="AX14" i="15"/>
  <c r="AY14" i="15"/>
  <c r="AX15" i="15"/>
  <c r="AY15" i="15"/>
  <c r="AX16" i="15"/>
  <c r="AY16" i="15"/>
  <c r="AW60" i="15" l="1"/>
  <c r="AV60" i="15"/>
  <c r="AU60" i="15"/>
  <c r="AT60" i="15"/>
  <c r="AS60" i="15"/>
  <c r="AR60" i="15"/>
  <c r="AQ60" i="15"/>
  <c r="AP60" i="15"/>
  <c r="AO60" i="15"/>
  <c r="AN60" i="15"/>
  <c r="AM60" i="15"/>
  <c r="AL60" i="15"/>
  <c r="AK60" i="15"/>
  <c r="AJ60" i="15"/>
  <c r="AI60" i="15"/>
  <c r="AH60" i="15"/>
  <c r="AG60" i="15"/>
  <c r="AF60" i="15"/>
  <c r="AE60" i="15"/>
  <c r="AD60" i="15"/>
  <c r="AC60" i="15"/>
  <c r="AB60" i="15"/>
  <c r="AA60" i="15"/>
  <c r="Z60" i="15"/>
  <c r="Y60" i="15"/>
  <c r="X60" i="15"/>
  <c r="W60" i="15"/>
  <c r="V60" i="15"/>
  <c r="U60" i="15"/>
  <c r="T60" i="15"/>
  <c r="S60" i="15"/>
  <c r="R60" i="15"/>
  <c r="Q60" i="15"/>
  <c r="P60" i="15"/>
  <c r="O60" i="15"/>
  <c r="N60" i="15"/>
  <c r="M60" i="15"/>
  <c r="L60" i="15"/>
  <c r="K60" i="15"/>
  <c r="J60" i="15"/>
  <c r="I60" i="15"/>
  <c r="H60" i="15"/>
  <c r="AW30" i="15"/>
  <c r="AW65" i="15" s="1"/>
  <c r="AV30" i="15"/>
  <c r="AV65" i="15" s="1"/>
  <c r="AU30" i="15"/>
  <c r="AT30" i="15"/>
  <c r="AS30" i="15"/>
  <c r="AS65" i="15" s="1"/>
  <c r="AR30" i="15"/>
  <c r="AR65" i="15" s="1"/>
  <c r="AQ30" i="15"/>
  <c r="AP30" i="15"/>
  <c r="AO30" i="15"/>
  <c r="AO65" i="15" s="1"/>
  <c r="AN30" i="15"/>
  <c r="AN65" i="15" s="1"/>
  <c r="AM30" i="15"/>
  <c r="AL30" i="15"/>
  <c r="AK30" i="15"/>
  <c r="AK65" i="15" s="1"/>
  <c r="AJ30" i="15"/>
  <c r="AJ65" i="15" s="1"/>
  <c r="AI30" i="15"/>
  <c r="AH30" i="15"/>
  <c r="AG30" i="15"/>
  <c r="AG65" i="15" s="1"/>
  <c r="AF30" i="15"/>
  <c r="AF65" i="15" s="1"/>
  <c r="AE30" i="15"/>
  <c r="AD30" i="15"/>
  <c r="AC30" i="15"/>
  <c r="AC65" i="15" s="1"/>
  <c r="AB30" i="15"/>
  <c r="AB65" i="15" s="1"/>
  <c r="AA30" i="15"/>
  <c r="Z30" i="15"/>
  <c r="Y30" i="15"/>
  <c r="Y65" i="15" s="1"/>
  <c r="X30" i="15"/>
  <c r="X65" i="15" s="1"/>
  <c r="W30" i="15"/>
  <c r="V30" i="15"/>
  <c r="U30" i="15"/>
  <c r="T30" i="15"/>
  <c r="T65" i="15" s="1"/>
  <c r="S30" i="15"/>
  <c r="R30" i="15"/>
  <c r="Q30" i="15"/>
  <c r="P30" i="15"/>
  <c r="P65" i="15" s="1"/>
  <c r="O30" i="15"/>
  <c r="N30" i="15"/>
  <c r="M30" i="15"/>
  <c r="L30" i="15"/>
  <c r="L65" i="15" s="1"/>
  <c r="K30" i="15"/>
  <c r="J30" i="15"/>
  <c r="I30" i="15"/>
  <c r="H30" i="15"/>
  <c r="H65" i="15" s="1"/>
  <c r="AX33" i="15"/>
  <c r="AY33" i="15"/>
  <c r="AX34" i="15"/>
  <c r="AY34" i="15"/>
  <c r="AX35" i="15"/>
  <c r="AY35" i="15"/>
  <c r="AX36" i="15"/>
  <c r="AY36" i="15"/>
  <c r="AX37" i="15"/>
  <c r="AY37" i="15"/>
  <c r="AX38" i="15"/>
  <c r="AY38" i="15"/>
  <c r="AX43" i="15"/>
  <c r="AY43" i="15"/>
  <c r="AX44" i="15"/>
  <c r="AY44" i="15"/>
  <c r="AX45" i="15"/>
  <c r="AY45" i="15"/>
  <c r="AX46" i="15"/>
  <c r="AY46" i="15"/>
  <c r="AX47" i="15"/>
  <c r="AY47" i="15"/>
  <c r="AX49" i="15"/>
  <c r="AY49" i="15"/>
  <c r="AX50" i="15"/>
  <c r="AY50" i="15"/>
  <c r="AX51" i="15"/>
  <c r="AY51" i="15"/>
  <c r="AX52" i="15"/>
  <c r="AY52" i="15"/>
  <c r="AX53" i="15"/>
  <c r="AY53" i="15"/>
  <c r="AX54" i="15"/>
  <c r="AY54" i="15"/>
  <c r="AX55" i="15"/>
  <c r="AY55" i="15"/>
  <c r="AX56" i="15"/>
  <c r="AY56" i="15"/>
  <c r="AX57" i="15"/>
  <c r="AY57" i="15"/>
  <c r="AX58" i="15"/>
  <c r="AY58" i="15"/>
  <c r="AX7" i="15"/>
  <c r="AY7" i="15"/>
  <c r="AX8" i="15"/>
  <c r="AY8" i="15"/>
  <c r="AX9" i="15"/>
  <c r="AY9" i="15"/>
  <c r="AX10" i="15"/>
  <c r="AY10" i="15"/>
  <c r="AX11" i="15"/>
  <c r="AY11" i="15"/>
  <c r="AX12" i="15"/>
  <c r="AY12" i="15"/>
  <c r="AX17" i="15"/>
  <c r="AY17" i="15"/>
  <c r="AX18" i="15"/>
  <c r="AY18" i="15"/>
  <c r="AX19" i="15"/>
  <c r="AY19" i="15"/>
  <c r="AX20" i="15"/>
  <c r="AY20" i="15"/>
  <c r="AX21" i="15"/>
  <c r="AY21" i="15"/>
  <c r="AX22" i="15"/>
  <c r="AY22" i="15"/>
  <c r="AX6" i="15"/>
  <c r="AY6" i="15"/>
  <c r="U65" i="15" l="1"/>
  <c r="Q65" i="15"/>
  <c r="AT65" i="15"/>
  <c r="AU65" i="15"/>
  <c r="V65" i="15"/>
  <c r="AH65" i="15"/>
  <c r="AL65" i="15"/>
  <c r="AP65" i="15"/>
  <c r="K65" i="15"/>
  <c r="O65" i="15"/>
  <c r="S65" i="15"/>
  <c r="W65" i="15"/>
  <c r="AA65" i="15"/>
  <c r="AE65" i="15"/>
  <c r="AI65" i="15"/>
  <c r="AM65" i="15"/>
  <c r="AQ65" i="15"/>
  <c r="AD65" i="15"/>
  <c r="Z65" i="15"/>
  <c r="J65" i="15"/>
  <c r="N65" i="15"/>
  <c r="R65" i="15"/>
  <c r="M65" i="15"/>
  <c r="I65" i="15"/>
  <c r="H23" i="15"/>
  <c r="I23" i="15"/>
  <c r="J23" i="15"/>
  <c r="K23" i="15"/>
  <c r="L23" i="15"/>
  <c r="M23" i="15"/>
  <c r="N23" i="15"/>
  <c r="O23" i="15"/>
  <c r="P23" i="15"/>
  <c r="Q23" i="15"/>
  <c r="R23" i="15"/>
  <c r="S23" i="15"/>
  <c r="T23" i="15"/>
  <c r="U23" i="15"/>
  <c r="V23" i="15"/>
  <c r="W23" i="15"/>
  <c r="X23" i="15"/>
  <c r="Y23" i="15"/>
  <c r="Z23" i="15"/>
  <c r="AA23" i="15"/>
  <c r="AB23" i="15"/>
  <c r="AC23" i="15"/>
  <c r="AD23" i="15"/>
  <c r="AE23" i="15"/>
  <c r="AF23" i="15"/>
  <c r="AG23" i="15"/>
  <c r="AH23" i="15"/>
  <c r="AI23" i="15"/>
  <c r="AJ23" i="15"/>
  <c r="AK23" i="15"/>
  <c r="AL23" i="15"/>
  <c r="AM23" i="15"/>
  <c r="AN23" i="15"/>
  <c r="AO23" i="15"/>
  <c r="AP23" i="15"/>
  <c r="AQ23" i="15"/>
  <c r="AR23" i="15"/>
  <c r="AS23" i="15"/>
  <c r="AT23" i="15"/>
  <c r="AU23" i="15"/>
  <c r="AV23" i="15"/>
  <c r="AW23" i="15"/>
  <c r="AX24" i="15"/>
  <c r="AY24" i="15"/>
  <c r="AX25" i="15"/>
  <c r="AY25" i="15"/>
  <c r="AX26" i="15"/>
  <c r="AY26" i="15"/>
  <c r="AX27" i="15"/>
  <c r="AY27" i="15"/>
  <c r="AX28" i="15"/>
  <c r="AY28" i="15"/>
  <c r="AY23" i="15" l="1"/>
  <c r="AX23" i="15"/>
  <c r="AX5" i="15"/>
  <c r="N29" i="15" l="1"/>
  <c r="O29" i="15"/>
  <c r="N48" i="15"/>
  <c r="N62" i="15" s="1"/>
  <c r="O48" i="15"/>
  <c r="O62" i="15" s="1"/>
  <c r="N59" i="15"/>
  <c r="O59" i="15"/>
  <c r="O63" i="15" l="1"/>
  <c r="N63" i="15"/>
  <c r="B67" i="15"/>
  <c r="AX31" i="15" l="1"/>
  <c r="AY31" i="15"/>
  <c r="AX32" i="15"/>
  <c r="AY32" i="15"/>
  <c r="AY5" i="15"/>
  <c r="AK29" i="15"/>
  <c r="AJ29" i="15"/>
  <c r="AI29" i="15"/>
  <c r="AH29" i="15"/>
  <c r="AC29" i="15"/>
  <c r="AB29" i="15"/>
  <c r="Y29" i="15"/>
  <c r="X29" i="15"/>
  <c r="AK48" i="15"/>
  <c r="AK62" i="15" s="1"/>
  <c r="AJ48" i="15"/>
  <c r="AJ62" i="15" s="1"/>
  <c r="AI48" i="15"/>
  <c r="AI62" i="15" s="1"/>
  <c r="AH48" i="15"/>
  <c r="AH62" i="15" s="1"/>
  <c r="AC48" i="15"/>
  <c r="AB48" i="15"/>
  <c r="Y48" i="15"/>
  <c r="X48" i="15"/>
  <c r="Y59" i="15"/>
  <c r="X59" i="15"/>
  <c r="AK59" i="15"/>
  <c r="AJ59" i="15"/>
  <c r="AI59" i="15"/>
  <c r="AH59" i="15"/>
  <c r="AC59" i="15"/>
  <c r="AC63" i="15" s="1"/>
  <c r="AB59" i="15"/>
  <c r="E30" i="4"/>
  <c r="AI63" i="15" l="1"/>
  <c r="AB63" i="15"/>
  <c r="AK63" i="15"/>
  <c r="AH63" i="15"/>
  <c r="AJ63" i="15"/>
  <c r="AB62" i="15"/>
  <c r="AC62" i="15"/>
  <c r="F2" i="17" l="1"/>
  <c r="BA67" i="15" l="1"/>
  <c r="AH67" i="15" s="1"/>
  <c r="B69" i="15"/>
  <c r="BA69" i="15"/>
  <c r="AH69" i="15" s="1"/>
  <c r="A23" i="17"/>
  <c r="H2" i="1"/>
  <c r="I2" i="1" s="1"/>
  <c r="A19" i="4" l="1"/>
  <c r="A31" i="4" s="1"/>
  <c r="A40" i="4" s="1"/>
  <c r="H3" i="1"/>
  <c r="F39" i="4"/>
  <c r="E18" i="17" s="1"/>
  <c r="E39" i="4"/>
  <c r="D18" i="17" s="1"/>
  <c r="F30" i="4"/>
  <c r="E17" i="17" s="1"/>
  <c r="D17" i="17"/>
  <c r="F18" i="4"/>
  <c r="E16" i="17" s="1"/>
  <c r="E18" i="4"/>
  <c r="D16" i="17" s="1"/>
  <c r="AE59" i="15"/>
  <c r="AD59" i="15"/>
  <c r="AA59" i="15"/>
  <c r="Z59" i="15"/>
  <c r="AG59" i="15"/>
  <c r="AF59" i="15"/>
  <c r="W59" i="15"/>
  <c r="V59" i="15"/>
  <c r="U59" i="15"/>
  <c r="T59" i="15"/>
  <c r="S59" i="15"/>
  <c r="R59" i="15"/>
  <c r="AW59" i="15"/>
  <c r="AV59" i="15"/>
  <c r="AU59" i="15"/>
  <c r="AT59" i="15"/>
  <c r="AS59" i="15"/>
  <c r="AR59" i="15"/>
  <c r="Q59" i="15"/>
  <c r="P59" i="15"/>
  <c r="K59" i="15"/>
  <c r="J59" i="15"/>
  <c r="AQ59" i="15"/>
  <c r="AP59" i="15"/>
  <c r="AO59" i="15"/>
  <c r="AN59" i="15"/>
  <c r="AM59" i="15"/>
  <c r="AL59" i="15"/>
  <c r="M59" i="15"/>
  <c r="L59" i="15"/>
  <c r="I59" i="15"/>
  <c r="H59" i="15"/>
  <c r="AX59" i="15" s="1"/>
  <c r="I48" i="15"/>
  <c r="H48" i="15"/>
  <c r="M48" i="15"/>
  <c r="L48" i="15"/>
  <c r="L62" i="15" s="1"/>
  <c r="AM48" i="15"/>
  <c r="AL48" i="15"/>
  <c r="AO48" i="15"/>
  <c r="AN48" i="15"/>
  <c r="AQ48" i="15"/>
  <c r="AQ62" i="15" s="1"/>
  <c r="AP48" i="15"/>
  <c r="K48" i="15"/>
  <c r="J48" i="15"/>
  <c r="Q48" i="15"/>
  <c r="Q62" i="15" s="1"/>
  <c r="P48" i="15"/>
  <c r="P62" i="15" s="1"/>
  <c r="AS48" i="15"/>
  <c r="AR48" i="15"/>
  <c r="AU48" i="15"/>
  <c r="AT48" i="15"/>
  <c r="AW48" i="15"/>
  <c r="AV48" i="15"/>
  <c r="S48" i="15"/>
  <c r="R48" i="15"/>
  <c r="U48" i="15"/>
  <c r="T48" i="15"/>
  <c r="T62" i="15" s="1"/>
  <c r="W48" i="15"/>
  <c r="V48" i="15"/>
  <c r="AG48" i="15"/>
  <c r="AF48" i="15"/>
  <c r="AF62" i="15" s="1"/>
  <c r="AA48" i="15"/>
  <c r="Z48" i="15"/>
  <c r="AE48" i="15"/>
  <c r="AD48" i="15"/>
  <c r="AE29" i="15"/>
  <c r="AE63" i="15" s="1"/>
  <c r="AD29" i="15"/>
  <c r="Y63" i="15"/>
  <c r="AA29" i="15"/>
  <c r="Z29" i="15"/>
  <c r="AG29" i="15"/>
  <c r="AF29" i="15"/>
  <c r="W29" i="15"/>
  <c r="V29" i="15"/>
  <c r="U29" i="15"/>
  <c r="T29" i="15"/>
  <c r="S29" i="15"/>
  <c r="R29" i="15"/>
  <c r="AW29" i="15"/>
  <c r="AV29" i="15"/>
  <c r="AU29" i="15"/>
  <c r="AT29" i="15"/>
  <c r="AS29" i="15"/>
  <c r="AR29" i="15"/>
  <c r="Q29" i="15"/>
  <c r="P29" i="15"/>
  <c r="K29" i="15"/>
  <c r="J29" i="15"/>
  <c r="AQ29" i="15"/>
  <c r="AP29" i="15"/>
  <c r="AO29" i="15"/>
  <c r="AN29" i="15"/>
  <c r="AM29" i="15"/>
  <c r="AL29" i="15"/>
  <c r="M29" i="15"/>
  <c r="L29" i="15"/>
  <c r="I29" i="15"/>
  <c r="H29" i="15"/>
  <c r="X62" i="15"/>
  <c r="AM62" i="15"/>
  <c r="AY59" i="15" l="1"/>
  <c r="AX48" i="15"/>
  <c r="AY48" i="15"/>
  <c r="AM63" i="15"/>
  <c r="AQ63" i="15"/>
  <c r="Q63" i="15"/>
  <c r="AU63" i="15"/>
  <c r="S63" i="15"/>
  <c r="W63" i="15"/>
  <c r="AA63" i="15"/>
  <c r="AX29" i="15"/>
  <c r="AV62" i="15"/>
  <c r="M63" i="15"/>
  <c r="AO63" i="15"/>
  <c r="K63" i="15"/>
  <c r="AS63" i="15"/>
  <c r="AW63" i="15"/>
  <c r="U63" i="15"/>
  <c r="AG63" i="15"/>
  <c r="AN62" i="15"/>
  <c r="I63" i="15"/>
  <c r="AY29" i="15"/>
  <c r="L63" i="15"/>
  <c r="AP63" i="15"/>
  <c r="J63" i="15"/>
  <c r="AT63" i="15"/>
  <c r="AV63" i="15"/>
  <c r="V63" i="15"/>
  <c r="AF63" i="15"/>
  <c r="AD63" i="15"/>
  <c r="J62" i="15"/>
  <c r="H4" i="1"/>
  <c r="I3" i="1"/>
  <c r="I62" i="15"/>
  <c r="M62" i="15"/>
  <c r="AO62" i="15"/>
  <c r="K62" i="15"/>
  <c r="AW62" i="15"/>
  <c r="U62" i="15"/>
  <c r="AG62" i="15"/>
  <c r="Y62" i="15"/>
  <c r="AL62" i="15"/>
  <c r="AP62" i="15"/>
  <c r="AL63" i="15"/>
  <c r="P63" i="15"/>
  <c r="R63" i="15"/>
  <c r="Z63" i="15"/>
  <c r="AN63" i="15"/>
  <c r="AR63" i="15"/>
  <c r="T63" i="15"/>
  <c r="X63" i="15"/>
  <c r="H62" i="15"/>
  <c r="H63" i="15"/>
  <c r="AT62" i="15"/>
  <c r="R62" i="15"/>
  <c r="V62" i="15"/>
  <c r="Z62" i="15"/>
  <c r="AD62" i="15"/>
  <c r="AU62" i="15"/>
  <c r="S62" i="15"/>
  <c r="W62" i="15"/>
  <c r="AA62" i="15"/>
  <c r="AE62" i="15"/>
  <c r="AR62" i="15"/>
  <c r="AS62" i="15"/>
  <c r="AY60" i="15" l="1"/>
  <c r="AY63" i="15"/>
  <c r="AX63" i="15"/>
  <c r="AY62" i="15"/>
  <c r="AX62" i="15"/>
  <c r="AX60" i="15"/>
  <c r="AY30" i="15"/>
  <c r="AX30" i="15"/>
  <c r="H5" i="1"/>
  <c r="I4" i="1"/>
  <c r="AX65" i="15" l="1"/>
  <c r="D15" i="17" s="1"/>
  <c r="D19" i="17" s="1"/>
  <c r="F19" i="17" s="1"/>
  <c r="G19" i="17" s="1"/>
  <c r="AY65" i="15"/>
  <c r="E15" i="17" s="1"/>
  <c r="E19" i="17" s="1"/>
  <c r="B13" i="11" s="1"/>
  <c r="H6" i="1"/>
  <c r="I5" i="1"/>
  <c r="H7" i="1" l="1"/>
  <c r="I6" i="1"/>
  <c r="H8" i="1" l="1"/>
  <c r="I8" i="1" s="1"/>
  <c r="I7" i="1"/>
</calcChain>
</file>

<file path=xl/sharedStrings.xml><?xml version="1.0" encoding="utf-8"?>
<sst xmlns="http://schemas.openxmlformats.org/spreadsheetml/2006/main" count="252" uniqueCount="152">
  <si>
    <t>МІНІСТЕРСТВО ОСВІТИ І НАУКИ УКРАЇНИ                                                                                                                     НАЦІОНАЛЬНИЙ ТЕХНІЧНИЙ УНІВЕРСИТЕТ 
"ХАРКІВСЬКИЙ ПОЛІТЕХНІЧНИЙ ІНСТИТУТ"</t>
  </si>
  <si>
    <t>2019 / 2020</t>
  </si>
  <si>
    <t>2020 / 2021</t>
  </si>
  <si>
    <t>2017 / 2018</t>
  </si>
  <si>
    <t>2018 / 2019</t>
  </si>
  <si>
    <t>E</t>
  </si>
  <si>
    <t>Вибрати з випадаючого списку</t>
  </si>
  <si>
    <t>Факультет</t>
  </si>
  <si>
    <t>Комп'ютерних наук та програмної інженерії</t>
  </si>
  <si>
    <t>Кафедра</t>
  </si>
  <si>
    <t>Програмної інженерії та інформаційних технологій управління</t>
  </si>
  <si>
    <t>ІНДИВІДУАЛЬНИЙ ПЛАН</t>
  </si>
  <si>
    <t>роботи науково-педагогічного працівника</t>
  </si>
  <si>
    <t xml:space="preserve">Ввести інформацію </t>
  </si>
  <si>
    <t>(прізвище, ім'я, по батькові)</t>
  </si>
  <si>
    <t>Навчальний рік</t>
  </si>
  <si>
    <t>Посада</t>
  </si>
  <si>
    <t>Науковий ступінь</t>
  </si>
  <si>
    <t>Вчене звання</t>
  </si>
  <si>
    <t>Ставка                            або                                    її частина</t>
  </si>
  <si>
    <t>Примітка</t>
  </si>
  <si>
    <t>Доцент</t>
  </si>
  <si>
    <t>к.т.н.</t>
  </si>
  <si>
    <t>Штат.</t>
  </si>
  <si>
    <t>Вибрати з випадаючого списку, окрім позиції "Науковий ступінь"</t>
  </si>
  <si>
    <t>Розглянуто на засіданні кафедри</t>
  </si>
  <si>
    <t>Ввести інформацію в позицію "Науковий ступінь"</t>
  </si>
  <si>
    <r>
      <t>“___</t>
    </r>
    <r>
      <rPr>
        <i/>
        <u/>
        <sz val="14"/>
        <rFont val="Times New Roman"/>
        <family val="1"/>
        <charset val="204"/>
      </rPr>
      <t>28</t>
    </r>
    <r>
      <rPr>
        <i/>
        <sz val="14"/>
        <rFont val="Times New Roman"/>
        <family val="1"/>
        <charset val="204"/>
      </rPr>
      <t>___”_____</t>
    </r>
    <r>
      <rPr>
        <i/>
        <u/>
        <sz val="14"/>
        <rFont val="Times New Roman"/>
        <family val="1"/>
        <charset val="204"/>
      </rPr>
      <t>серпня___ 2020</t>
    </r>
    <r>
      <rPr>
        <sz val="14"/>
        <rFont val="Times New Roman"/>
        <family val="1"/>
        <charset val="204"/>
      </rPr>
      <t xml:space="preserve"> р.</t>
    </r>
  </si>
  <si>
    <r>
      <t>Протокол № _____</t>
    </r>
    <r>
      <rPr>
        <i/>
        <u/>
        <sz val="14"/>
        <rFont val="Times New Roman"/>
        <family val="1"/>
        <charset val="204"/>
      </rPr>
      <t>1</t>
    </r>
    <r>
      <rPr>
        <i/>
        <sz val="14"/>
        <rFont val="Times New Roman"/>
        <family val="1"/>
        <charset val="204"/>
      </rPr>
      <t>_</t>
    </r>
    <r>
      <rPr>
        <sz val="14"/>
        <rFont val="Times New Roman"/>
        <family val="1"/>
        <charset val="204"/>
      </rPr>
      <t>_________</t>
    </r>
  </si>
  <si>
    <t>Зав. кафедри ________________</t>
  </si>
  <si>
    <r>
      <t xml:space="preserve">                                                                   (підпис)</t>
    </r>
    <r>
      <rPr>
        <b/>
        <sz val="9"/>
        <rFont val="Times New Roman"/>
        <family val="1"/>
        <charset val="204"/>
      </rPr>
      <t xml:space="preserve"> </t>
    </r>
  </si>
  <si>
    <t xml:space="preserve"> - загальна кількость годин</t>
  </si>
  <si>
    <t>РОЗПОДІЛ ЗАГАЛЬНОГО РОБОЧОГО ЧАСУ</t>
  </si>
  <si>
    <t>Повний обсяг роботи за індивідуальним планом:</t>
  </si>
  <si>
    <t>За видами робіт:</t>
  </si>
  <si>
    <t>План</t>
  </si>
  <si>
    <t>Факт</t>
  </si>
  <si>
    <r>
      <t xml:space="preserve">І. </t>
    </r>
    <r>
      <rPr>
        <sz val="14"/>
        <rFont val="Times New Roman"/>
        <family val="1"/>
        <charset val="204"/>
      </rPr>
      <t>Навчальна</t>
    </r>
  </si>
  <si>
    <r>
      <t xml:space="preserve">ІІ. </t>
    </r>
    <r>
      <rPr>
        <sz val="14"/>
        <rFont val="Times New Roman"/>
        <family val="1"/>
        <charset val="204"/>
      </rPr>
      <t>Методична</t>
    </r>
  </si>
  <si>
    <r>
      <t xml:space="preserve">ІII. </t>
    </r>
    <r>
      <rPr>
        <sz val="14"/>
        <rFont val="Times New Roman"/>
        <family val="1"/>
        <charset val="204"/>
      </rPr>
      <t>Наукова</t>
    </r>
  </si>
  <si>
    <r>
      <rPr>
        <b/>
        <sz val="14"/>
        <rFont val="Times New Roman"/>
        <family val="1"/>
        <charset val="204"/>
      </rPr>
      <t xml:space="preserve">IV. </t>
    </r>
    <r>
      <rPr>
        <sz val="14"/>
        <rFont val="Times New Roman"/>
        <family val="1"/>
        <charset val="204"/>
      </rPr>
      <t>Організаційно-виховна</t>
    </r>
  </si>
  <si>
    <t>Загальна кількість годин</t>
  </si>
  <si>
    <t>План розглянуто на засіданні кафедри</t>
  </si>
  <si>
    <r>
      <t xml:space="preserve"> "__28_" _</t>
    </r>
    <r>
      <rPr>
        <i/>
        <u/>
        <sz val="10.5"/>
        <rFont val="Times New Roman"/>
        <family val="1"/>
        <charset val="204"/>
      </rPr>
      <t>серпня</t>
    </r>
    <r>
      <rPr>
        <i/>
        <sz val="10.5"/>
        <rFont val="Times New Roman"/>
        <family val="1"/>
        <charset val="204"/>
      </rPr>
      <t>___</t>
    </r>
    <r>
      <rPr>
        <i/>
        <u/>
        <sz val="10.5"/>
        <rFont val="Times New Roman"/>
        <family val="1"/>
        <charset val="204"/>
      </rPr>
      <t xml:space="preserve"> 2020</t>
    </r>
    <r>
      <rPr>
        <i/>
        <sz val="10.5"/>
        <rFont val="Times New Roman"/>
        <family val="1"/>
        <charset val="204"/>
      </rPr>
      <t>_ р. Протокол № _</t>
    </r>
    <r>
      <rPr>
        <i/>
        <u/>
        <sz val="10.5"/>
        <rFont val="Times New Roman"/>
        <family val="1"/>
        <charset val="204"/>
      </rPr>
      <t>1</t>
    </r>
    <r>
      <rPr>
        <i/>
        <sz val="10.5"/>
        <rFont val="Times New Roman"/>
        <family val="1"/>
        <charset val="204"/>
      </rPr>
      <t>__</t>
    </r>
  </si>
  <si>
    <t>внести інформацію</t>
  </si>
  <si>
    <t>І. НАВЧАЛЬНА РОБОТА</t>
  </si>
  <si>
    <t>Форма навчання</t>
  </si>
  <si>
    <t>№ п/п</t>
  </si>
  <si>
    <t>Назва навчальних дисциплін                                                                             і видів навчальної роботи</t>
  </si>
  <si>
    <t>Напрям, спеціаль-ність, факультет</t>
  </si>
  <si>
    <t>Курс навчання</t>
  </si>
  <si>
    <t>Кількість студентів</t>
  </si>
  <si>
    <t>Шифр груп (потоків)</t>
  </si>
  <si>
    <r>
      <t xml:space="preserve">Читання     </t>
    </r>
    <r>
      <rPr>
        <b/>
        <sz val="12"/>
        <rFont val="Times New Roman"/>
        <family val="1"/>
        <charset val="204"/>
      </rPr>
      <t>лекцій</t>
    </r>
  </si>
  <si>
    <r>
      <t xml:space="preserve">Проведення екзаменаційних </t>
    </r>
    <r>
      <rPr>
        <b/>
        <sz val="12"/>
        <rFont val="Times New Roman"/>
        <family val="1"/>
        <charset val="204"/>
      </rPr>
      <t>консультацій</t>
    </r>
  </si>
  <si>
    <r>
      <rPr>
        <sz val="12"/>
        <rFont val="Times New Roman"/>
        <family val="1"/>
        <charset val="204"/>
      </rPr>
      <t xml:space="preserve">Проведення </t>
    </r>
    <r>
      <rPr>
        <b/>
        <sz val="12"/>
        <rFont val="Times New Roman"/>
        <family val="1"/>
        <charset val="204"/>
      </rPr>
      <t xml:space="preserve">  лабораторних   </t>
    </r>
    <r>
      <rPr>
        <sz val="12"/>
        <rFont val="Times New Roman"/>
        <family val="1"/>
        <charset val="204"/>
      </rPr>
      <t>занять</t>
    </r>
  </si>
  <si>
    <t>Проведення           практичних занять</t>
  </si>
  <si>
    <r>
      <t xml:space="preserve">Керівництво і прийняття індивідуальних завдань </t>
    </r>
    <r>
      <rPr>
        <b/>
        <sz val="11"/>
        <rFont val="Times New Roman"/>
        <family val="1"/>
        <charset val="204"/>
      </rPr>
      <t/>
    </r>
  </si>
  <si>
    <r>
      <t xml:space="preserve">Керівництво і прийняття </t>
    </r>
    <r>
      <rPr>
        <b/>
        <sz val="12"/>
        <rFont val="Times New Roman"/>
        <family val="1"/>
        <charset val="204"/>
      </rPr>
      <t>курсових проектів</t>
    </r>
    <r>
      <rPr>
        <sz val="12"/>
        <rFont val="Times New Roman"/>
        <family val="1"/>
        <charset val="204"/>
      </rPr>
      <t xml:space="preserve">, робіт </t>
    </r>
  </si>
  <si>
    <r>
      <t xml:space="preserve">Проведення        </t>
    </r>
    <r>
      <rPr>
        <b/>
        <sz val="12"/>
        <rFont val="Times New Roman"/>
        <family val="1"/>
        <charset val="204"/>
      </rPr>
      <t>заліку</t>
    </r>
  </si>
  <si>
    <r>
      <t xml:space="preserve">Проведення семестрових </t>
    </r>
    <r>
      <rPr>
        <b/>
        <sz val="12"/>
        <rFont val="Times New Roman"/>
        <family val="1"/>
        <charset val="204"/>
      </rPr>
      <t>екзаменів</t>
    </r>
  </si>
  <si>
    <r>
      <t xml:space="preserve">Керівництво, консультування, рецензування та проведення захисту </t>
    </r>
    <r>
      <rPr>
        <b/>
        <sz val="12"/>
        <rFont val="Times New Roman"/>
        <family val="1"/>
        <charset val="204"/>
      </rPr>
      <t>дипломних проектів</t>
    </r>
    <r>
      <rPr>
        <sz val="12"/>
        <rFont val="Times New Roman"/>
        <family val="1"/>
        <charset val="204"/>
      </rPr>
      <t xml:space="preserve"> (робіт)</t>
    </r>
  </si>
  <si>
    <r>
      <t xml:space="preserve">Проведення        </t>
    </r>
    <r>
      <rPr>
        <b/>
        <sz val="12"/>
        <rFont val="Times New Roman"/>
        <family val="1"/>
        <charset val="204"/>
      </rPr>
      <t>ДЕК</t>
    </r>
  </si>
  <si>
    <r>
      <t xml:space="preserve">Керівництво </t>
    </r>
    <r>
      <rPr>
        <b/>
        <sz val="12"/>
        <rFont val="Times New Roman"/>
        <family val="1"/>
        <charset val="204"/>
      </rPr>
      <t>НДРС</t>
    </r>
  </si>
  <si>
    <r>
      <rPr>
        <sz val="12"/>
        <rFont val="Times New Roman"/>
        <family val="1"/>
        <charset val="204"/>
      </rPr>
      <t xml:space="preserve">Керівництво   </t>
    </r>
    <r>
      <rPr>
        <b/>
        <sz val="12"/>
        <rFont val="Times New Roman"/>
        <family val="1"/>
        <charset val="204"/>
      </rPr>
      <t>аспірантами</t>
    </r>
    <r>
      <rPr>
        <sz val="12"/>
        <rFont val="Times New Roman"/>
        <family val="1"/>
        <charset val="204"/>
      </rPr>
      <t>, здобувачами та стажуванням викладачів</t>
    </r>
  </si>
  <si>
    <r>
      <t>Керівництво навчальною  і виробничою</t>
    </r>
    <r>
      <rPr>
        <b/>
        <sz val="12"/>
        <rFont val="Times New Roman"/>
        <family val="1"/>
        <charset val="204"/>
      </rPr>
      <t xml:space="preserve"> практикою</t>
    </r>
  </si>
  <si>
    <r>
      <rPr>
        <b/>
        <sz val="12"/>
        <rFont val="Times New Roman"/>
        <family val="1"/>
        <charset val="204"/>
      </rPr>
      <t xml:space="preserve">Відвідування </t>
    </r>
    <r>
      <rPr>
        <sz val="12"/>
        <rFont val="Times New Roman"/>
        <family val="1"/>
        <charset val="204"/>
      </rPr>
      <t>занять</t>
    </r>
  </si>
  <si>
    <r>
      <rPr>
        <b/>
        <sz val="12"/>
        <rFont val="Times New Roman"/>
        <family val="1"/>
        <charset val="204"/>
      </rPr>
      <t xml:space="preserve">Інш       </t>
    </r>
    <r>
      <rPr>
        <sz val="12"/>
        <rFont val="Times New Roman"/>
        <family val="1"/>
        <charset val="204"/>
      </rPr>
      <t>види навчального навантаження</t>
    </r>
  </si>
  <si>
    <t>Проведення семінарських занять</t>
  </si>
  <si>
    <t>Проведення індивідуальних занять</t>
  </si>
  <si>
    <t>Проведення консультацій протягом семестру</t>
  </si>
  <si>
    <t>Перевірка контрольних робіт,                                   що виконують під час самостійної роботи</t>
  </si>
  <si>
    <t>Керівництво і прийняття індивідуальних завдань рефератів, аналітичних оглядів, перекладів</t>
  </si>
  <si>
    <t>Керівництво і прийняття індивідуальних завдань розрахункових, графіч-них, розрахунково-графічних робіт</t>
  </si>
  <si>
    <t>УСЬОГО</t>
  </si>
  <si>
    <t>пл.</t>
  </si>
  <si>
    <t>вик.</t>
  </si>
  <si>
    <t>Архітектура та проектування програмного забезпечення (частина 1)</t>
  </si>
  <si>
    <t>КН-218абв, КН-218ів</t>
  </si>
  <si>
    <t>КН-218а</t>
  </si>
  <si>
    <t>Поглиблений курс програмування  Java (Частина 1) (дисципліна вибору 01)</t>
  </si>
  <si>
    <t>КН-218аб</t>
  </si>
  <si>
    <t>Розробка Web-додатків на основі Java  (дисципліна вибору 01)</t>
  </si>
  <si>
    <t>КН-218г.е, КН-218іа.е,  КН-218іб.е</t>
  </si>
  <si>
    <t>КН-218г.е,  КН-218іб.е</t>
  </si>
  <si>
    <t>КЕРІВНИЦТВО</t>
  </si>
  <si>
    <t xml:space="preserve">                  Аспіранти</t>
  </si>
  <si>
    <t xml:space="preserve">                  Докторанти</t>
  </si>
  <si>
    <t xml:space="preserve">                  Магістр проф..</t>
  </si>
  <si>
    <t xml:space="preserve">                  Бакалавр</t>
  </si>
  <si>
    <t xml:space="preserve">                  Курсові 5 курс</t>
  </si>
  <si>
    <t>УСЬОГО денна за І семестр</t>
  </si>
  <si>
    <t>УСЬОГО заочна за І семестр</t>
  </si>
  <si>
    <t>РАЗОМ ЗА І СЕМЕСТР</t>
  </si>
  <si>
    <t>Практичний семінар з проектування програмного забезпечення</t>
  </si>
  <si>
    <t>Архітектура та проектування програмного забезпечення (частина 2)</t>
  </si>
  <si>
    <t>Поглиблений курс програмування  Java (Частина 2) (дисципліна вибору 01)</t>
  </si>
  <si>
    <t>Розробка додатків на основі фреймворку Spring (дисципліна вибору 01)</t>
  </si>
  <si>
    <t>КН-218г.е, КН-218іб.е</t>
  </si>
  <si>
    <t xml:space="preserve">                  Магістр наук</t>
  </si>
  <si>
    <t>УСЬОГО денна за ІІ семестр</t>
  </si>
  <si>
    <t>заочна</t>
  </si>
  <si>
    <t xml:space="preserve"> </t>
  </si>
  <si>
    <t>УСЬОГО заочна за ІІ семестр</t>
  </si>
  <si>
    <t>РАЗОМ ЗА ІІ СЕМЕСТР</t>
  </si>
  <si>
    <r>
      <rPr>
        <b/>
        <sz val="12"/>
        <rFont val="Times New Roman"/>
        <family val="1"/>
        <charset val="204"/>
      </rPr>
      <t xml:space="preserve">РАЗОМ за навчальний рік </t>
    </r>
    <r>
      <rPr>
        <i/>
        <sz val="12"/>
        <rFont val="Times New Roman"/>
        <family val="1"/>
        <charset val="204"/>
      </rPr>
      <t>(денна)</t>
    </r>
  </si>
  <si>
    <r>
      <rPr>
        <b/>
        <sz val="12"/>
        <rFont val="Times New Roman"/>
        <family val="1"/>
        <charset val="204"/>
      </rPr>
      <t xml:space="preserve">РАЗОМ за навчальний рік </t>
    </r>
    <r>
      <rPr>
        <i/>
        <sz val="12"/>
        <rFont val="Times New Roman"/>
        <family val="1"/>
        <charset val="204"/>
      </rPr>
      <t>(заочна)</t>
    </r>
  </si>
  <si>
    <t>УСЬОГО за навчальний рік</t>
  </si>
  <si>
    <t>II.  МЕТОДИЧНА   РОБОТА</t>
  </si>
  <si>
    <t>№   п/п</t>
  </si>
  <si>
    <t>Зміст</t>
  </si>
  <si>
    <r>
      <rPr>
        <b/>
        <sz val="12"/>
        <rFont val="Times New Roman"/>
        <family val="1"/>
        <charset val="204"/>
      </rPr>
      <t>Підсумковий результат</t>
    </r>
    <r>
      <rPr>
        <sz val="12"/>
        <rFont val="Times New Roman"/>
        <family val="1"/>
        <charset val="204"/>
      </rPr>
      <t xml:space="preserve"> </t>
    </r>
    <r>
      <rPr>
        <i/>
        <sz val="12"/>
        <rFont val="Times New Roman"/>
        <family val="1"/>
        <charset val="204"/>
      </rPr>
      <t>(рукопис, друкована праця тощо)</t>
    </r>
  </si>
  <si>
    <t>Термін виконання</t>
  </si>
  <si>
    <r>
      <rPr>
        <b/>
        <sz val="12"/>
        <rFont val="Times New Roman"/>
        <family val="1"/>
        <charset val="204"/>
      </rPr>
      <t xml:space="preserve">Плановий обсяг,   </t>
    </r>
    <r>
      <rPr>
        <sz val="12"/>
        <rFont val="Times New Roman"/>
        <family val="1"/>
        <charset val="204"/>
      </rPr>
      <t xml:space="preserve">                             </t>
    </r>
    <r>
      <rPr>
        <i/>
        <sz val="12"/>
        <rFont val="Times New Roman"/>
        <family val="1"/>
        <charset val="204"/>
      </rPr>
      <t>год</t>
    </r>
  </si>
  <si>
    <r>
      <rPr>
        <b/>
        <sz val="12"/>
        <rFont val="Times New Roman"/>
        <family val="1"/>
        <charset val="204"/>
      </rPr>
      <t>Фактичний обсяг,</t>
    </r>
    <r>
      <rPr>
        <sz val="12"/>
        <rFont val="Times New Roman"/>
        <family val="1"/>
        <charset val="204"/>
      </rPr>
      <t xml:space="preserve">                    </t>
    </r>
    <r>
      <rPr>
        <i/>
        <sz val="12"/>
        <rFont val="Times New Roman"/>
        <family val="1"/>
        <charset val="204"/>
      </rPr>
      <t>год</t>
    </r>
  </si>
  <si>
    <t>ІІІ. НАУКОВА РОБОТА</t>
  </si>
  <si>
    <r>
      <rPr>
        <b/>
        <sz val="12"/>
        <rFont val="Times New Roman"/>
        <family val="1"/>
        <charset val="204"/>
      </rPr>
      <t xml:space="preserve">Плановий обсяг,   </t>
    </r>
    <r>
      <rPr>
        <sz val="12"/>
        <rFont val="Times New Roman"/>
        <family val="1"/>
        <charset val="204"/>
      </rPr>
      <t xml:space="preserve">                             </t>
    </r>
    <r>
      <rPr>
        <i/>
        <sz val="12"/>
        <rFont val="Times New Roman"/>
        <family val="1"/>
        <charset val="204"/>
      </rPr>
      <t xml:space="preserve">год </t>
    </r>
  </si>
  <si>
    <r>
      <rPr>
        <b/>
        <sz val="12"/>
        <rFont val="Times New Roman"/>
        <family val="1"/>
        <charset val="204"/>
      </rPr>
      <t>Фактичний обсяг,</t>
    </r>
    <r>
      <rPr>
        <sz val="12"/>
        <rFont val="Times New Roman"/>
        <family val="1"/>
        <charset val="204"/>
      </rPr>
      <t xml:space="preserve">                    </t>
    </r>
    <r>
      <rPr>
        <i/>
        <sz val="12"/>
        <rFont val="Times New Roman"/>
        <family val="1"/>
        <charset val="204"/>
      </rPr>
      <t xml:space="preserve">год </t>
    </r>
  </si>
  <si>
    <t>ІV. ОРГАНІЗАЦІЙНА РОБОТА</t>
  </si>
  <si>
    <r>
      <rPr>
        <b/>
        <sz val="12"/>
        <rFont val="Times New Roman"/>
        <family val="1"/>
        <charset val="204"/>
      </rPr>
      <t>Підсумковий результат</t>
    </r>
    <r>
      <rPr>
        <sz val="12"/>
        <rFont val="Times New Roman"/>
        <family val="1"/>
        <charset val="204"/>
      </rPr>
      <t xml:space="preserve"> </t>
    </r>
  </si>
  <si>
    <t>V. ПЕРЕЛІК ЗМІН У ПЛАНІ РОБОТИ ВИКЛАДАЧА</t>
  </si>
  <si>
    <t>Семестр</t>
  </si>
  <si>
    <t>Види робіт</t>
  </si>
  <si>
    <r>
      <t>Сутність запроваджених змін                                   та їх об</t>
    </r>
    <r>
      <rPr>
        <b/>
        <sz val="11"/>
        <rFont val="Calibri"/>
        <family val="2"/>
        <charset val="204"/>
      </rPr>
      <t>ґ</t>
    </r>
    <r>
      <rPr>
        <b/>
        <sz val="11"/>
        <rFont val="Times New Roman"/>
        <family val="1"/>
        <charset val="204"/>
      </rPr>
      <t>рунтування</t>
    </r>
  </si>
  <si>
    <r>
      <rPr>
        <b/>
        <sz val="11"/>
        <rFont val="Times New Roman"/>
        <family val="1"/>
        <charset val="204"/>
      </rPr>
      <t xml:space="preserve">Плановий обсяг,     </t>
    </r>
    <r>
      <rPr>
        <sz val="11"/>
        <rFont val="Times New Roman"/>
        <family val="1"/>
        <charset val="204"/>
      </rPr>
      <t xml:space="preserve">                           </t>
    </r>
    <r>
      <rPr>
        <i/>
        <sz val="9"/>
        <rFont val="Times New Roman"/>
        <family val="1"/>
        <charset val="204"/>
      </rPr>
      <t>год</t>
    </r>
  </si>
  <si>
    <r>
      <rPr>
        <b/>
        <sz val="11"/>
        <rFont val="Times New Roman"/>
        <family val="1"/>
        <charset val="204"/>
      </rPr>
      <t>Фактичний обсяг,</t>
    </r>
    <r>
      <rPr>
        <sz val="11"/>
        <rFont val="Times New Roman"/>
        <family val="1"/>
        <charset val="204"/>
      </rPr>
      <t xml:space="preserve">                    </t>
    </r>
    <r>
      <rPr>
        <i/>
        <sz val="9"/>
        <rFont val="Times New Roman"/>
        <family val="1"/>
        <charset val="204"/>
      </rPr>
      <t>год</t>
    </r>
  </si>
  <si>
    <r>
      <t xml:space="preserve">Підстава                                                  </t>
    </r>
    <r>
      <rPr>
        <i/>
        <sz val="7"/>
        <rFont val="Times New Roman"/>
        <family val="1"/>
        <charset val="204"/>
      </rPr>
      <t>(накази, розпорядження, протоколи засідань кафедри, лікарняні листи)</t>
    </r>
  </si>
  <si>
    <t>Підпис  завідувача кафедри</t>
  </si>
  <si>
    <t>VI.  ВИСНОВОК ПРО ВИКОНАННЯ ПЛАНУ</t>
  </si>
  <si>
    <t>Пояснення щодо причин недовиконання:</t>
  </si>
  <si>
    <t xml:space="preserve">VII. ЗАУВАЖЕННЯ ОСІБ, ЯКІ ПЕРЕВІРЯЮТЬ РОБОТУ КАФЕДРИ </t>
  </si>
  <si>
    <t>Дата</t>
  </si>
  <si>
    <t>Сутність зауважень</t>
  </si>
  <si>
    <t>Підпис</t>
  </si>
  <si>
    <t>ФАКУЛЬТЕТИ</t>
  </si>
  <si>
    <t>код</t>
  </si>
  <si>
    <t>Декани</t>
  </si>
  <si>
    <t>КАФЕДРИ</t>
  </si>
  <si>
    <t>Завідувачі кафедр</t>
  </si>
  <si>
    <t>ПОСАДИ</t>
  </si>
  <si>
    <t>ВЧЕНЕ ЗВАННЯ</t>
  </si>
  <si>
    <t>Максим Малько</t>
  </si>
  <si>
    <t>Михайло Годлевський</t>
  </si>
  <si>
    <t>Завідувач кафедри</t>
  </si>
  <si>
    <t>Професор</t>
  </si>
  <si>
    <t>Внутрішній сумісник</t>
  </si>
  <si>
    <t>Зовнішній сумісник</t>
  </si>
  <si>
    <t>Старший науковий співробітник</t>
  </si>
  <si>
    <t>Старший викладач</t>
  </si>
  <si>
    <t>Старший дослідник</t>
  </si>
  <si>
    <t>асистент</t>
  </si>
  <si>
    <t>Викладач 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</si>
</sst>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#,##0.0_ ;[Red]\-#,##0.0\ "/>
    <numFmt numFmtId="165" formatCode="#,##0_ ;[Red]\-#,##0\ "/>
    <numFmt numFmtId="166" formatCode="_-* #,##0_р_._-;\-* #,##0_р_._-;_-* \-??_р_._-;_-@_-"/>
    <numFmt numFmtId="167" formatCode="_-* #,##0.00_р_._-;\-* #,##0.00_р_._-;_-* \-??_р_._-;_-@_-"/>
  </numFmts>
  <fonts count="63">
    <font>
      <sz val="10"/>
      <name val="Arial Cyr"/>
      <charset val="204"/>
    </font>
    <font>
      <sz val="10"/>
      <name val="Times New Roman"/>
      <family val="1"/>
      <charset val="204"/>
    </font>
    <font>
      <sz val="9"/>
      <name val="Times New Roman"/>
      <family val="1"/>
      <charset val="204"/>
    </font>
    <font>
      <b/>
      <sz val="9"/>
      <name val="Times New Roman"/>
      <family val="1"/>
      <charset val="204"/>
    </font>
    <font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2"/>
      <name val="Times New Roman"/>
      <family val="1"/>
      <charset val="204"/>
    </font>
    <font>
      <sz val="12"/>
      <name val="Times New Roman"/>
      <family val="1"/>
      <charset val="204"/>
    </font>
    <font>
      <sz val="10"/>
      <name val="Arial Cyr"/>
      <family val="2"/>
      <charset val="204"/>
    </font>
    <font>
      <sz val="10"/>
      <name val="Times New Roman"/>
      <family val="1"/>
    </font>
    <font>
      <b/>
      <sz val="14"/>
      <name val="Times New Roman"/>
      <family val="1"/>
    </font>
    <font>
      <b/>
      <sz val="24"/>
      <name val="Times New Roman"/>
      <family val="1"/>
    </font>
    <font>
      <sz val="24"/>
      <name val="Times New Roman"/>
      <family val="1"/>
    </font>
    <font>
      <b/>
      <sz val="16"/>
      <name val="Times New Roman"/>
      <family val="1"/>
    </font>
    <font>
      <sz val="16"/>
      <name val="Times New Roman"/>
      <family val="1"/>
    </font>
    <font>
      <b/>
      <sz val="14"/>
      <name val="Times New Roman"/>
      <family val="1"/>
      <charset val="204"/>
    </font>
    <font>
      <b/>
      <sz val="10"/>
      <name val="Times New Roman"/>
      <family val="1"/>
      <charset val="204"/>
    </font>
    <font>
      <b/>
      <i/>
      <sz val="9"/>
      <name val="Times New Roman"/>
      <family val="1"/>
      <charset val="204"/>
    </font>
    <font>
      <i/>
      <sz val="10"/>
      <name val="Times New Roman"/>
      <family val="1"/>
      <charset val="204"/>
    </font>
    <font>
      <i/>
      <sz val="9"/>
      <name val="Times New Roman"/>
      <family val="1"/>
      <charset val="204"/>
    </font>
    <font>
      <i/>
      <sz val="7"/>
      <name val="Times New Roman"/>
      <family val="1"/>
      <charset val="204"/>
    </font>
    <font>
      <b/>
      <sz val="11"/>
      <name val="Calibri"/>
      <family val="2"/>
      <charset val="204"/>
    </font>
    <font>
      <sz val="14"/>
      <name val="Times New Roman"/>
      <family val="1"/>
      <charset val="204"/>
    </font>
    <font>
      <i/>
      <sz val="14"/>
      <name val="Times New Roman"/>
      <family val="1"/>
      <charset val="204"/>
    </font>
    <font>
      <i/>
      <sz val="10.5"/>
      <name val="Times New Roman"/>
      <family val="1"/>
      <charset val="204"/>
    </font>
    <font>
      <sz val="16"/>
      <name val="Times New Roman"/>
      <family val="1"/>
      <charset val="204"/>
    </font>
    <font>
      <b/>
      <sz val="10"/>
      <color rgb="FFC00000"/>
      <name val="Times New Roman"/>
      <family val="1"/>
      <charset val="204"/>
    </font>
    <font>
      <b/>
      <sz val="14"/>
      <name val="Arial Narrow"/>
      <family val="2"/>
      <charset val="204"/>
    </font>
    <font>
      <sz val="12"/>
      <name val="Arial Narrow"/>
      <family val="2"/>
      <charset val="204"/>
    </font>
    <font>
      <sz val="14"/>
      <name val="Arial Narrow"/>
      <family val="2"/>
      <charset val="204"/>
    </font>
    <font>
      <i/>
      <sz val="16"/>
      <name val="Times New Roman"/>
      <family val="1"/>
      <charset val="204"/>
    </font>
    <font>
      <b/>
      <i/>
      <sz val="20"/>
      <name val="Times New Roman"/>
      <family val="1"/>
      <charset val="204"/>
    </font>
    <font>
      <b/>
      <i/>
      <sz val="12"/>
      <name val="Times New Roman"/>
      <family val="1"/>
      <charset val="204"/>
    </font>
    <font>
      <i/>
      <sz val="12"/>
      <name val="Times New Roman"/>
      <family val="1"/>
      <charset val="204"/>
    </font>
    <font>
      <i/>
      <sz val="14"/>
      <color rgb="FFFFC000"/>
      <name val="Arial Cyr"/>
      <charset val="204"/>
    </font>
    <font>
      <b/>
      <sz val="10"/>
      <color rgb="FFFFC000"/>
      <name val="Times New Roman"/>
      <family val="1"/>
      <charset val="204"/>
    </font>
    <font>
      <sz val="10"/>
      <color rgb="FFFFC000"/>
      <name val="Times New Roman"/>
      <family val="1"/>
      <charset val="204"/>
    </font>
    <font>
      <b/>
      <sz val="28"/>
      <color rgb="FFFFC000"/>
      <name val="Wingdings"/>
      <charset val="2"/>
    </font>
    <font>
      <b/>
      <sz val="14"/>
      <color rgb="FFFFC000"/>
      <name val="Arial Narrow"/>
      <family val="2"/>
      <charset val="204"/>
    </font>
    <font>
      <sz val="24"/>
      <color rgb="FFFFC000"/>
      <name val="Times New Roman"/>
      <family val="1"/>
    </font>
    <font>
      <sz val="16"/>
      <color rgb="FFFFC000"/>
      <name val="Times New Roman"/>
      <family val="1"/>
    </font>
    <font>
      <b/>
      <sz val="16"/>
      <color rgb="FFFFC000"/>
      <name val="Arial Narrow"/>
      <family val="2"/>
      <charset val="204"/>
    </font>
    <font>
      <sz val="12"/>
      <name val="Calibri"/>
      <family val="2"/>
      <charset val="204"/>
    </font>
    <font>
      <i/>
      <u/>
      <sz val="10.5"/>
      <name val="Times New Roman"/>
      <family val="1"/>
      <charset val="204"/>
    </font>
    <font>
      <sz val="14"/>
      <color indexed="8"/>
      <name val="Times New Roman"/>
      <family val="1"/>
      <charset val="204"/>
    </font>
    <font>
      <sz val="10"/>
      <color theme="0"/>
      <name val="Times New Roman"/>
      <family val="1"/>
      <charset val="204"/>
    </font>
    <font>
      <i/>
      <u/>
      <sz val="14"/>
      <name val="Times New Roman"/>
      <family val="1"/>
      <charset val="204"/>
    </font>
    <font>
      <i/>
      <sz val="12"/>
      <color theme="0"/>
      <name val="Times New Roman"/>
      <family val="1"/>
      <charset val="204"/>
    </font>
    <font>
      <sz val="10"/>
      <name val="Arial Cyr"/>
      <charset val="204"/>
    </font>
    <font>
      <sz val="12"/>
      <name val="Arial Cyr"/>
      <charset val="204"/>
    </font>
    <font>
      <b/>
      <sz val="12"/>
      <name val="Arial Cyr"/>
      <charset val="204"/>
    </font>
    <font>
      <sz val="11"/>
      <color theme="0"/>
      <name val="Times New Roman"/>
      <family val="1"/>
      <charset val="204"/>
    </font>
    <font>
      <i/>
      <sz val="11"/>
      <name val="Times New Roman"/>
      <family val="1"/>
      <charset val="204"/>
    </font>
    <font>
      <i/>
      <sz val="11"/>
      <color theme="0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2"/>
      <color rgb="FF002060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b/>
      <sz val="12"/>
      <color indexed="63"/>
      <name val="Times New Roman"/>
      <family val="1"/>
      <charset val="204"/>
    </font>
    <font>
      <sz val="12"/>
      <color indexed="63"/>
      <name val="Times New Roman"/>
      <family val="1"/>
      <charset val="204"/>
    </font>
    <font>
      <sz val="10"/>
      <name val="Arial Cyr"/>
      <charset val="1"/>
    </font>
    <font>
      <sz val="10"/>
      <color theme="1"/>
      <name val="Times New Roman"/>
      <family val="1"/>
      <charset val="204"/>
    </font>
    <font>
      <sz val="11"/>
      <color indexed="63"/>
      <name val="Calibri"/>
      <family val="2"/>
      <charset val="204"/>
    </font>
    <font>
      <sz val="14"/>
      <color indexed="63"/>
      <name val="Times New Roman"/>
      <family val="1"/>
      <charset val="204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7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</borders>
  <cellStyleXfs count="6">
    <xf numFmtId="0" fontId="0" fillId="0" borderId="0"/>
    <xf numFmtId="43" fontId="48" fillId="0" borderId="0" applyFont="0" applyFill="0" applyBorder="0" applyAlignment="0" applyProtection="0"/>
    <xf numFmtId="0" fontId="48" fillId="0" borderId="0"/>
    <xf numFmtId="0" fontId="59" fillId="0" borderId="0"/>
    <xf numFmtId="0" fontId="61" fillId="0" borderId="0"/>
    <xf numFmtId="167" fontId="61" fillId="0" borderId="0" applyBorder="0" applyProtection="0"/>
  </cellStyleXfs>
  <cellXfs count="418">
    <xf numFmtId="0" fontId="0" fillId="0" borderId="0" xfId="0"/>
    <xf numFmtId="0" fontId="1" fillId="0" borderId="0" xfId="0" applyFont="1"/>
    <xf numFmtId="0" fontId="4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Alignment="1"/>
    <xf numFmtId="0" fontId="7" fillId="0" borderId="3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4" fillId="0" borderId="3" xfId="0" applyFont="1" applyBorder="1" applyAlignment="1">
      <alignment horizontal="center" vertical="center" wrapText="1"/>
    </xf>
    <xf numFmtId="0" fontId="10" fillId="0" borderId="0" xfId="0" applyFont="1"/>
    <xf numFmtId="0" fontId="12" fillId="0" borderId="0" xfId="0" applyFont="1"/>
    <xf numFmtId="0" fontId="14" fillId="0" borderId="0" xfId="0" applyFont="1"/>
    <xf numFmtId="0" fontId="7" fillId="0" borderId="0" xfId="0" applyFont="1" applyBorder="1"/>
    <xf numFmtId="0" fontId="5" fillId="0" borderId="9" xfId="0" applyFont="1" applyBorder="1" applyAlignment="1">
      <alignment horizontal="center" vertical="center" textRotation="90"/>
    </xf>
    <xf numFmtId="0" fontId="4" fillId="0" borderId="15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textRotation="90"/>
    </xf>
    <xf numFmtId="0" fontId="7" fillId="0" borderId="0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/>
    </xf>
    <xf numFmtId="0" fontId="23" fillId="2" borderId="3" xfId="0" applyFont="1" applyFill="1" applyBorder="1" applyAlignment="1">
      <alignment horizontal="center" vertical="center"/>
    </xf>
    <xf numFmtId="0" fontId="23" fillId="2" borderId="16" xfId="0" applyFont="1" applyFill="1" applyBorder="1" applyAlignment="1">
      <alignment horizontal="center" vertical="center"/>
    </xf>
    <xf numFmtId="0" fontId="22" fillId="0" borderId="3" xfId="0" applyFont="1" applyBorder="1" applyAlignment="1">
      <alignment horizontal="center" vertical="center"/>
    </xf>
    <xf numFmtId="0" fontId="22" fillId="0" borderId="16" xfId="0" applyFont="1" applyBorder="1" applyAlignment="1">
      <alignment horizontal="center" vertical="center"/>
    </xf>
    <xf numFmtId="0" fontId="22" fillId="0" borderId="25" xfId="0" applyFont="1" applyBorder="1" applyAlignment="1">
      <alignment horizontal="center" vertical="center"/>
    </xf>
    <xf numFmtId="0" fontId="22" fillId="0" borderId="45" xfId="0" applyFont="1" applyBorder="1" applyAlignment="1">
      <alignment horizontal="center" vertical="center"/>
    </xf>
    <xf numFmtId="0" fontId="15" fillId="0" borderId="46" xfId="0" applyFont="1" applyBorder="1" applyAlignment="1">
      <alignment horizontal="center" vertical="center"/>
    </xf>
    <xf numFmtId="0" fontId="15" fillId="0" borderId="47" xfId="0" applyFont="1" applyBorder="1" applyAlignment="1">
      <alignment horizontal="center" vertical="center"/>
    </xf>
    <xf numFmtId="0" fontId="10" fillId="0" borderId="0" xfId="0" applyFont="1" applyAlignment="1">
      <alignment vertical="center"/>
    </xf>
    <xf numFmtId="0" fontId="4" fillId="0" borderId="4" xfId="0" applyFont="1" applyBorder="1" applyProtection="1">
      <protection locked="0"/>
    </xf>
    <xf numFmtId="0" fontId="4" fillId="0" borderId="41" xfId="0" applyFont="1" applyBorder="1" applyProtection="1">
      <protection locked="0"/>
    </xf>
    <xf numFmtId="0" fontId="4" fillId="0" borderId="5" xfId="0" applyFont="1" applyBorder="1" applyProtection="1">
      <protection locked="0"/>
    </xf>
    <xf numFmtId="0" fontId="4" fillId="0" borderId="4" xfId="0" applyFont="1" applyBorder="1" applyAlignment="1" applyProtection="1">
      <protection locked="0"/>
    </xf>
    <xf numFmtId="0" fontId="0" fillId="0" borderId="15" xfId="0" applyBorder="1" applyAlignment="1" applyProtection="1">
      <protection locked="0"/>
    </xf>
    <xf numFmtId="0" fontId="4" fillId="0" borderId="15" xfId="0" applyFont="1" applyBorder="1" applyAlignment="1" applyProtection="1">
      <protection locked="0"/>
    </xf>
    <xf numFmtId="0" fontId="4" fillId="0" borderId="40" xfId="0" applyFont="1" applyBorder="1" applyAlignment="1" applyProtection="1">
      <protection locked="0"/>
    </xf>
    <xf numFmtId="0" fontId="4" fillId="0" borderId="41" xfId="0" applyFont="1" applyBorder="1" applyAlignment="1" applyProtection="1">
      <protection locked="0"/>
    </xf>
    <xf numFmtId="0" fontId="0" fillId="0" borderId="3" xfId="0" applyBorder="1" applyAlignment="1" applyProtection="1">
      <protection locked="0"/>
    </xf>
    <xf numFmtId="0" fontId="4" fillId="0" borderId="3" xfId="0" applyFont="1" applyBorder="1" applyAlignment="1" applyProtection="1">
      <protection locked="0"/>
    </xf>
    <xf numFmtId="0" fontId="4" fillId="0" borderId="42" xfId="0" applyFont="1" applyBorder="1" applyAlignment="1" applyProtection="1">
      <protection locked="0"/>
    </xf>
    <xf numFmtId="0" fontId="4" fillId="0" borderId="5" xfId="0" applyFont="1" applyBorder="1" applyAlignment="1" applyProtection="1">
      <protection locked="0"/>
    </xf>
    <xf numFmtId="0" fontId="0" fillId="0" borderId="53" xfId="0" applyBorder="1" applyAlignment="1" applyProtection="1">
      <protection locked="0"/>
    </xf>
    <xf numFmtId="0" fontId="4" fillId="0" borderId="53" xfId="0" applyFont="1" applyBorder="1" applyAlignment="1" applyProtection="1">
      <protection locked="0"/>
    </xf>
    <xf numFmtId="0" fontId="4" fillId="0" borderId="6" xfId="0" applyFont="1" applyBorder="1" applyAlignment="1" applyProtection="1">
      <protection locked="0"/>
    </xf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/>
    <xf numFmtId="0" fontId="26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2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29" fillId="0" borderId="0" xfId="0" applyFont="1" applyAlignment="1">
      <alignment vertical="center"/>
    </xf>
    <xf numFmtId="0" fontId="28" fillId="0" borderId="0" xfId="0" applyFont="1" applyAlignment="1">
      <alignment horizontal="center" vertical="center"/>
    </xf>
    <xf numFmtId="0" fontId="25" fillId="0" borderId="0" xfId="0" applyFont="1" applyBorder="1" applyAlignment="1" applyProtection="1">
      <alignment wrapText="1"/>
      <protection locked="0"/>
    </xf>
    <xf numFmtId="0" fontId="25" fillId="0" borderId="0" xfId="0" applyFont="1" applyBorder="1" applyAlignment="1" applyProtection="1">
      <alignment vertical="center"/>
      <protection locked="0"/>
    </xf>
    <xf numFmtId="0" fontId="1" fillId="0" borderId="0" xfId="0" applyFont="1" applyBorder="1"/>
    <xf numFmtId="0" fontId="18" fillId="0" borderId="0" xfId="0" applyFont="1" applyBorder="1"/>
    <xf numFmtId="0" fontId="30" fillId="0" borderId="0" xfId="0" applyFont="1" applyBorder="1" applyAlignment="1" applyProtection="1">
      <alignment wrapText="1"/>
      <protection locked="0"/>
    </xf>
    <xf numFmtId="0" fontId="32" fillId="0" borderId="3" xfId="0" applyFont="1" applyBorder="1" applyAlignment="1" applyProtection="1">
      <alignment horizontal="center" vertical="center"/>
      <protection locked="0"/>
    </xf>
    <xf numFmtId="0" fontId="24" fillId="0" borderId="0" xfId="0" applyFont="1" applyProtection="1">
      <protection locked="0"/>
    </xf>
    <xf numFmtId="0" fontId="34" fillId="0" borderId="0" xfId="0" applyFont="1" applyAlignment="1">
      <alignment horizontal="right" vertical="center"/>
    </xf>
    <xf numFmtId="0" fontId="34" fillId="0" borderId="0" xfId="0" applyFont="1" applyAlignment="1">
      <alignment horizontal="left" vertical="center" indent="1"/>
    </xf>
    <xf numFmtId="0" fontId="35" fillId="0" borderId="0" xfId="0" applyFont="1" applyAlignment="1">
      <alignment horizontal="left"/>
    </xf>
    <xf numFmtId="0" fontId="36" fillId="0" borderId="0" xfId="0" applyFont="1" applyAlignment="1"/>
    <xf numFmtId="0" fontId="36" fillId="0" borderId="0" xfId="0" applyFont="1"/>
    <xf numFmtId="0" fontId="39" fillId="0" borderId="0" xfId="0" applyFont="1"/>
    <xf numFmtId="0" fontId="40" fillId="0" borderId="0" xfId="0" applyFont="1"/>
    <xf numFmtId="0" fontId="32" fillId="0" borderId="3" xfId="0" applyFont="1" applyBorder="1" applyAlignment="1" applyProtection="1">
      <alignment horizontal="center" vertical="center" wrapText="1"/>
      <protection locked="0"/>
    </xf>
    <xf numFmtId="0" fontId="1" fillId="4" borderId="0" xfId="0" applyFont="1" applyFill="1"/>
    <xf numFmtId="0" fontId="1" fillId="0" borderId="0" xfId="0" applyFont="1" applyAlignment="1">
      <alignment wrapText="1"/>
    </xf>
    <xf numFmtId="0" fontId="7" fillId="0" borderId="52" xfId="0" applyFont="1" applyBorder="1" applyAlignment="1" applyProtection="1">
      <alignment horizontal="center" vertical="top"/>
      <protection locked="0"/>
    </xf>
    <xf numFmtId="0" fontId="7" fillId="0" borderId="31" xfId="0" applyFont="1" applyBorder="1" applyAlignment="1" applyProtection="1">
      <alignment horizontal="center" vertical="top"/>
      <protection locked="0"/>
    </xf>
    <xf numFmtId="0" fontId="7" fillId="0" borderId="36" xfId="0" applyFont="1" applyBorder="1" applyAlignment="1" applyProtection="1">
      <alignment horizontal="center" vertical="top"/>
      <protection locked="0"/>
    </xf>
    <xf numFmtId="0" fontId="7" fillId="0" borderId="64" xfId="0" applyFont="1" applyBorder="1" applyAlignment="1" applyProtection="1">
      <alignment horizontal="center" vertical="top"/>
      <protection locked="0"/>
    </xf>
    <xf numFmtId="0" fontId="22" fillId="0" borderId="0" xfId="0" applyFont="1" applyBorder="1" applyAlignment="1">
      <alignment horizontal="center" vertical="center"/>
    </xf>
    <xf numFmtId="0" fontId="22" fillId="0" borderId="0" xfId="0" applyFont="1"/>
    <xf numFmtId="0" fontId="22" fillId="0" borderId="36" xfId="0" applyFont="1" applyBorder="1" applyAlignment="1" applyProtection="1">
      <alignment horizontal="center" vertical="top"/>
      <protection locked="0"/>
    </xf>
    <xf numFmtId="0" fontId="22" fillId="0" borderId="51" xfId="0" applyFont="1" applyBorder="1" applyAlignment="1" applyProtection="1">
      <alignment horizontal="center" vertical="center"/>
      <protection locked="0"/>
    </xf>
    <xf numFmtId="0" fontId="22" fillId="0" borderId="65" xfId="0" applyFont="1" applyBorder="1" applyAlignment="1" applyProtection="1">
      <alignment horizontal="center" vertical="center"/>
      <protection locked="0"/>
    </xf>
    <xf numFmtId="0" fontId="22" fillId="0" borderId="59" xfId="0" applyFont="1" applyBorder="1" applyAlignment="1" applyProtection="1">
      <alignment horizontal="center" vertical="center"/>
      <protection locked="0"/>
    </xf>
    <xf numFmtId="0" fontId="22" fillId="0" borderId="66" xfId="0" applyFont="1" applyBorder="1" applyAlignment="1" applyProtection="1">
      <alignment horizontal="center" vertical="center"/>
      <protection locked="0"/>
    </xf>
    <xf numFmtId="0" fontId="22" fillId="2" borderId="48" xfId="0" applyFont="1" applyFill="1" applyBorder="1" applyAlignment="1">
      <alignment horizontal="center" vertical="center"/>
    </xf>
    <xf numFmtId="0" fontId="6" fillId="0" borderId="48" xfId="0" applyFont="1" applyBorder="1" applyAlignment="1">
      <alignment horizontal="center" vertical="center" wrapText="1"/>
    </xf>
    <xf numFmtId="0" fontId="6" fillId="0" borderId="48" xfId="0" applyFont="1" applyBorder="1" applyAlignment="1">
      <alignment horizontal="center" vertical="center"/>
    </xf>
    <xf numFmtId="0" fontId="7" fillId="0" borderId="48" xfId="0" applyFont="1" applyBorder="1" applyAlignment="1">
      <alignment horizontal="center" vertical="center" wrapText="1"/>
    </xf>
    <xf numFmtId="0" fontId="22" fillId="0" borderId="59" xfId="0" applyFont="1" applyBorder="1" applyAlignment="1" applyProtection="1">
      <alignment horizontal="center" vertical="top"/>
      <protection locked="0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6" fillId="0" borderId="34" xfId="0" applyFont="1" applyBorder="1" applyAlignment="1">
      <alignment horizontal="center" vertical="center"/>
    </xf>
    <xf numFmtId="0" fontId="7" fillId="0" borderId="35" xfId="0" applyFont="1" applyBorder="1" applyAlignment="1">
      <alignment horizontal="center" vertical="center" wrapText="1"/>
    </xf>
    <xf numFmtId="0" fontId="15" fillId="2" borderId="48" xfId="0" applyFont="1" applyFill="1" applyBorder="1" applyAlignment="1">
      <alignment horizontal="center" vertical="center"/>
    </xf>
    <xf numFmtId="0" fontId="22" fillId="0" borderId="65" xfId="0" applyFont="1" applyBorder="1" applyAlignment="1" applyProtection="1">
      <alignment horizontal="center" vertical="top"/>
      <protection locked="0"/>
    </xf>
    <xf numFmtId="0" fontId="22" fillId="0" borderId="51" xfId="0" applyFont="1" applyBorder="1" applyAlignment="1" applyProtection="1">
      <alignment horizontal="center" vertical="top"/>
      <protection locked="0"/>
    </xf>
    <xf numFmtId="0" fontId="22" fillId="0" borderId="66" xfId="0" applyFont="1" applyBorder="1" applyAlignment="1" applyProtection="1">
      <alignment horizontal="center" vertical="top"/>
      <protection locked="0"/>
    </xf>
    <xf numFmtId="0" fontId="22" fillId="0" borderId="66" xfId="0" applyFont="1" applyBorder="1" applyAlignment="1" applyProtection="1">
      <alignment horizontal="center" vertical="top" wrapText="1"/>
      <protection locked="0"/>
    </xf>
    <xf numFmtId="0" fontId="22" fillId="0" borderId="66" xfId="0" applyFont="1" applyBorder="1" applyAlignment="1" applyProtection="1">
      <alignment horizontal="left" vertical="center"/>
      <protection locked="0"/>
    </xf>
    <xf numFmtId="0" fontId="6" fillId="0" borderId="38" xfId="0" applyFont="1" applyBorder="1" applyAlignment="1">
      <alignment horizontal="center" vertical="center" wrapText="1"/>
    </xf>
    <xf numFmtId="0" fontId="7" fillId="0" borderId="1" xfId="0" applyFont="1" applyBorder="1" applyAlignment="1" applyProtection="1">
      <alignment horizontal="center" vertical="top"/>
      <protection locked="0"/>
    </xf>
    <xf numFmtId="0" fontId="7" fillId="5" borderId="58" xfId="0" applyFont="1" applyFill="1" applyBorder="1" applyAlignment="1" applyProtection="1">
      <alignment horizontal="center" vertical="top"/>
      <protection locked="0"/>
    </xf>
    <xf numFmtId="0" fontId="7" fillId="0" borderId="58" xfId="0" applyFont="1" applyBorder="1" applyAlignment="1" applyProtection="1">
      <alignment horizontal="center" vertical="top" wrapText="1"/>
      <protection locked="0"/>
    </xf>
    <xf numFmtId="0" fontId="7" fillId="0" borderId="52" xfId="0" applyFont="1" applyBorder="1" applyAlignment="1" applyProtection="1">
      <alignment horizontal="center" vertical="top" wrapText="1"/>
      <protection locked="0"/>
    </xf>
    <xf numFmtId="0" fontId="32" fillId="5" borderId="3" xfId="0" applyFont="1" applyFill="1" applyBorder="1" applyAlignment="1" applyProtection="1">
      <alignment horizontal="center" vertical="center"/>
      <protection locked="0"/>
    </xf>
    <xf numFmtId="0" fontId="7" fillId="0" borderId="36" xfId="0" applyFont="1" applyBorder="1" applyAlignment="1" applyProtection="1">
      <alignment horizontal="center" vertical="top" wrapText="1"/>
      <protection locked="0"/>
    </xf>
    <xf numFmtId="49" fontId="22" fillId="0" borderId="1" xfId="0" applyNumberFormat="1" applyFont="1" applyBorder="1" applyAlignment="1" applyProtection="1">
      <alignment horizontal="left" vertical="center" wrapText="1"/>
      <protection locked="0"/>
    </xf>
    <xf numFmtId="49" fontId="22" fillId="0" borderId="36" xfId="0" applyNumberFormat="1" applyFont="1" applyBorder="1" applyAlignment="1" applyProtection="1">
      <alignment horizontal="left" vertical="center" wrapText="1"/>
      <protection locked="0"/>
    </xf>
    <xf numFmtId="0" fontId="7" fillId="0" borderId="1" xfId="0" applyFont="1" applyFill="1" applyBorder="1" applyAlignment="1">
      <alignment horizontal="center" vertical="top"/>
    </xf>
    <xf numFmtId="0" fontId="7" fillId="0" borderId="1" xfId="0" applyFont="1" applyFill="1" applyBorder="1" applyAlignment="1">
      <alignment horizontal="center" vertical="top" wrapText="1"/>
    </xf>
    <xf numFmtId="0" fontId="7" fillId="0" borderId="1" xfId="0" applyFont="1" applyFill="1" applyBorder="1" applyAlignment="1" applyProtection="1">
      <alignment horizontal="center" vertical="top"/>
      <protection locked="0"/>
    </xf>
    <xf numFmtId="0" fontId="7" fillId="0" borderId="36" xfId="0" applyFont="1" applyFill="1" applyBorder="1" applyAlignment="1">
      <alignment horizontal="center" vertical="top"/>
    </xf>
    <xf numFmtId="0" fontId="7" fillId="0" borderId="36" xfId="0" applyFont="1" applyFill="1" applyBorder="1" applyAlignment="1" applyProtection="1">
      <alignment horizontal="center" vertical="top"/>
      <protection locked="0"/>
    </xf>
    <xf numFmtId="0" fontId="7" fillId="0" borderId="52" xfId="0" applyFont="1" applyFill="1" applyBorder="1" applyAlignment="1">
      <alignment horizontal="center" vertical="top"/>
    </xf>
    <xf numFmtId="0" fontId="7" fillId="0" borderId="52" xfId="0" applyFont="1" applyFill="1" applyBorder="1" applyAlignment="1" applyProtection="1">
      <alignment horizontal="center" vertical="top"/>
      <protection locked="0"/>
    </xf>
    <xf numFmtId="0" fontId="7" fillId="0" borderId="21" xfId="0" applyFont="1" applyFill="1" applyBorder="1" applyAlignment="1">
      <alignment horizontal="left" vertical="top" wrapText="1"/>
    </xf>
    <xf numFmtId="0" fontId="7" fillId="0" borderId="21" xfId="0" applyFont="1" applyFill="1" applyBorder="1" applyAlignment="1" applyProtection="1">
      <alignment horizontal="left" vertical="top" wrapText="1"/>
      <protection locked="0"/>
    </xf>
    <xf numFmtId="0" fontId="22" fillId="0" borderId="21" xfId="0" applyFont="1" applyBorder="1" applyAlignment="1" applyProtection="1">
      <alignment horizontal="left" vertical="top" wrapText="1"/>
      <protection locked="0"/>
    </xf>
    <xf numFmtId="0" fontId="22" fillId="0" borderId="21" xfId="0" applyFont="1" applyBorder="1" applyAlignment="1" applyProtection="1">
      <alignment horizontal="left" vertical="top"/>
      <protection locked="0"/>
    </xf>
    <xf numFmtId="0" fontId="7" fillId="0" borderId="52" xfId="0" applyFont="1" applyBorder="1" applyAlignment="1" applyProtection="1">
      <alignment horizontal="left" vertical="top" wrapText="1"/>
      <protection locked="0"/>
    </xf>
    <xf numFmtId="0" fontId="22" fillId="0" borderId="36" xfId="0" applyFont="1" applyBorder="1" applyAlignment="1" applyProtection="1">
      <alignment horizontal="left" vertical="top"/>
      <protection locked="0"/>
    </xf>
    <xf numFmtId="0" fontId="22" fillId="0" borderId="21" xfId="0" applyFont="1" applyFill="1" applyBorder="1" applyAlignment="1">
      <alignment horizontal="left" vertical="top" wrapText="1"/>
    </xf>
    <xf numFmtId="0" fontId="22" fillId="0" borderId="21" xfId="0" applyFont="1" applyFill="1" applyBorder="1" applyAlignment="1" applyProtection="1">
      <alignment horizontal="left" vertical="top" wrapText="1"/>
      <protection locked="0"/>
    </xf>
    <xf numFmtId="0" fontId="22" fillId="0" borderId="49" xfId="0" applyFont="1" applyFill="1" applyBorder="1" applyAlignment="1">
      <alignment horizontal="left" vertical="top" wrapText="1"/>
    </xf>
    <xf numFmtId="0" fontId="22" fillId="0" borderId="1" xfId="0" applyFont="1" applyBorder="1" applyAlignment="1" applyProtection="1">
      <alignment horizontal="left" vertical="top" wrapText="1"/>
      <protection locked="0"/>
    </xf>
    <xf numFmtId="0" fontId="22" fillId="0" borderId="1" xfId="0" applyFont="1" applyBorder="1" applyAlignment="1" applyProtection="1">
      <alignment horizontal="center" vertical="top" wrapText="1"/>
      <protection locked="0"/>
    </xf>
    <xf numFmtId="0" fontId="22" fillId="0" borderId="52" xfId="0" applyFont="1" applyBorder="1" applyAlignment="1" applyProtection="1">
      <alignment horizontal="center" vertical="top"/>
      <protection locked="0"/>
    </xf>
    <xf numFmtId="0" fontId="22" fillId="0" borderId="1" xfId="0" applyFont="1" applyFill="1" applyBorder="1" applyAlignment="1">
      <alignment horizontal="center" vertical="top"/>
    </xf>
    <xf numFmtId="0" fontId="22" fillId="0" borderId="36" xfId="0" applyFont="1" applyFill="1" applyBorder="1" applyAlignment="1">
      <alignment horizontal="center" vertical="top"/>
    </xf>
    <xf numFmtId="0" fontId="22" fillId="0" borderId="1" xfId="0" applyFont="1" applyBorder="1" applyAlignment="1" applyProtection="1">
      <alignment horizontal="center" vertical="top"/>
      <protection locked="0"/>
    </xf>
    <xf numFmtId="0" fontId="22" fillId="0" borderId="22" xfId="0" applyFont="1" applyBorder="1" applyAlignment="1" applyProtection="1">
      <alignment horizontal="left" vertical="top" wrapText="1"/>
      <protection locked="0"/>
    </xf>
    <xf numFmtId="0" fontId="44" fillId="3" borderId="22" xfId="0" applyFont="1" applyFill="1" applyBorder="1" applyAlignment="1">
      <alignment horizontal="left" vertical="top" wrapText="1"/>
    </xf>
    <xf numFmtId="49" fontId="22" fillId="3" borderId="58" xfId="0" applyNumberFormat="1" applyFont="1" applyFill="1" applyBorder="1" applyAlignment="1">
      <alignment horizontal="left" vertical="top" wrapText="1"/>
    </xf>
    <xf numFmtId="0" fontId="22" fillId="5" borderId="32" xfId="0" applyFont="1" applyFill="1" applyBorder="1" applyAlignment="1" applyProtection="1">
      <alignment horizontal="center" vertical="top"/>
      <protection locked="0"/>
    </xf>
    <xf numFmtId="0" fontId="22" fillId="5" borderId="58" xfId="0" applyFont="1" applyFill="1" applyBorder="1" applyAlignment="1" applyProtection="1">
      <alignment horizontal="center" vertical="top"/>
      <protection locked="0"/>
    </xf>
    <xf numFmtId="0" fontId="22" fillId="0" borderId="36" xfId="0" applyFont="1" applyFill="1" applyBorder="1" applyAlignment="1" applyProtection="1">
      <alignment horizontal="center" vertical="top"/>
      <protection locked="0"/>
    </xf>
    <xf numFmtId="0" fontId="22" fillId="0" borderId="52" xfId="0" applyFont="1" applyFill="1" applyBorder="1" applyAlignment="1">
      <alignment horizontal="center" vertical="top"/>
    </xf>
    <xf numFmtId="0" fontId="1" fillId="4" borderId="0" xfId="0" applyFont="1" applyFill="1" applyAlignment="1"/>
    <xf numFmtId="1" fontId="7" fillId="0" borderId="3" xfId="0" applyNumberFormat="1" applyFont="1" applyFill="1" applyBorder="1" applyAlignment="1">
      <alignment horizontal="center" vertical="center"/>
    </xf>
    <xf numFmtId="3" fontId="7" fillId="0" borderId="3" xfId="0" applyNumberFormat="1" applyFont="1" applyFill="1" applyBorder="1" applyAlignment="1">
      <alignment horizontal="center" vertical="center"/>
    </xf>
    <xf numFmtId="0" fontId="1" fillId="0" borderId="0" xfId="0" applyFont="1" applyFill="1"/>
    <xf numFmtId="0" fontId="6" fillId="0" borderId="0" xfId="0" applyFont="1" applyFill="1" applyAlignment="1"/>
    <xf numFmtId="0" fontId="7" fillId="0" borderId="3" xfId="0" applyFont="1" applyFill="1" applyBorder="1"/>
    <xf numFmtId="0" fontId="16" fillId="0" borderId="0" xfId="0" applyFont="1" applyFill="1"/>
    <xf numFmtId="0" fontId="33" fillId="0" borderId="0" xfId="0" applyFont="1" applyFill="1"/>
    <xf numFmtId="0" fontId="33" fillId="0" borderId="0" xfId="0" applyFont="1" applyFill="1" applyBorder="1"/>
    <xf numFmtId="0" fontId="33" fillId="0" borderId="0" xfId="0" applyFont="1" applyFill="1" applyBorder="1" applyAlignment="1">
      <alignment wrapText="1"/>
    </xf>
    <xf numFmtId="0" fontId="33" fillId="0" borderId="0" xfId="0" applyFont="1" applyFill="1" applyBorder="1" applyAlignment="1"/>
    <xf numFmtId="0" fontId="33" fillId="0" borderId="0" xfId="0" applyFont="1" applyFill="1" applyAlignment="1"/>
    <xf numFmtId="0" fontId="33" fillId="0" borderId="0" xfId="0" applyFont="1" applyFill="1" applyAlignment="1">
      <alignment wrapText="1"/>
    </xf>
    <xf numFmtId="0" fontId="33" fillId="0" borderId="0" xfId="0" applyFont="1" applyFill="1" applyAlignment="1">
      <alignment horizontal="center"/>
    </xf>
    <xf numFmtId="0" fontId="7" fillId="0" borderId="50" xfId="0" applyFont="1" applyFill="1" applyBorder="1" applyAlignment="1">
      <alignment horizontal="center"/>
    </xf>
    <xf numFmtId="0" fontId="7" fillId="0" borderId="36" xfId="0" applyFont="1" applyFill="1" applyBorder="1"/>
    <xf numFmtId="0" fontId="42" fillId="0" borderId="36" xfId="0" applyFont="1" applyFill="1" applyBorder="1"/>
    <xf numFmtId="0" fontId="7" fillId="0" borderId="36" xfId="0" applyFont="1" applyFill="1" applyBorder="1" applyAlignment="1">
      <alignment horizontal="center"/>
    </xf>
    <xf numFmtId="0" fontId="22" fillId="0" borderId="0" xfId="0" applyFont="1" applyAlignment="1">
      <alignment horizontal="left" indent="15"/>
    </xf>
    <xf numFmtId="0" fontId="2" fillId="0" borderId="0" xfId="0" applyFont="1" applyAlignment="1">
      <alignment horizontal="left" indent="15"/>
    </xf>
    <xf numFmtId="0" fontId="47" fillId="0" borderId="0" xfId="0" applyFont="1" applyFill="1" applyBorder="1"/>
    <xf numFmtId="0" fontId="47" fillId="0" borderId="0" xfId="0" applyFont="1" applyFill="1"/>
    <xf numFmtId="0" fontId="47" fillId="0" borderId="0" xfId="0" applyFont="1" applyFill="1" applyAlignment="1"/>
    <xf numFmtId="0" fontId="45" fillId="4" borderId="0" xfId="0" applyFont="1" applyFill="1"/>
    <xf numFmtId="0" fontId="45" fillId="0" borderId="0" xfId="0" applyFont="1"/>
    <xf numFmtId="0" fontId="45" fillId="0" borderId="0" xfId="0" applyFont="1" applyAlignment="1"/>
    <xf numFmtId="0" fontId="7" fillId="0" borderId="0" xfId="0" applyFont="1" applyFill="1"/>
    <xf numFmtId="0" fontId="52" fillId="0" borderId="0" xfId="0" applyFont="1" applyFill="1"/>
    <xf numFmtId="0" fontId="53" fillId="0" borderId="0" xfId="0" applyFont="1" applyFill="1"/>
    <xf numFmtId="0" fontId="51" fillId="0" borderId="0" xfId="0" applyFont="1"/>
    <xf numFmtId="165" fontId="7" fillId="0" borderId="38" xfId="0" applyNumberFormat="1" applyFont="1" applyFill="1" applyBorder="1" applyAlignment="1">
      <alignment horizontal="center" vertical="center" textRotation="90"/>
    </xf>
    <xf numFmtId="165" fontId="7" fillId="0" borderId="1" xfId="0" applyNumberFormat="1" applyFont="1" applyFill="1" applyBorder="1" applyAlignment="1" applyProtection="1">
      <alignment horizontal="center" vertical="center"/>
      <protection locked="0"/>
    </xf>
    <xf numFmtId="0" fontId="7" fillId="0" borderId="3" xfId="0" applyFont="1" applyFill="1" applyBorder="1" applyAlignment="1">
      <alignment horizontal="center" vertical="center"/>
    </xf>
    <xf numFmtId="49" fontId="7" fillId="0" borderId="3" xfId="0" applyNumberFormat="1" applyFont="1" applyFill="1" applyBorder="1" applyAlignment="1">
      <alignment horizontal="center" vertical="center" wrapText="1"/>
    </xf>
    <xf numFmtId="165" fontId="7" fillId="0" borderId="40" xfId="0" applyNumberFormat="1" applyFont="1" applyFill="1" applyBorder="1" applyAlignment="1" applyProtection="1">
      <alignment horizontal="center" vertical="center" wrapText="1"/>
      <protection locked="0"/>
    </xf>
    <xf numFmtId="1" fontId="55" fillId="0" borderId="3" xfId="0" applyNumberFormat="1" applyFont="1" applyFill="1" applyBorder="1" applyAlignment="1">
      <alignment horizontal="center" vertical="center"/>
    </xf>
    <xf numFmtId="165" fontId="7" fillId="0" borderId="4" xfId="0" applyNumberFormat="1" applyFont="1" applyFill="1" applyBorder="1" applyAlignment="1" applyProtection="1">
      <alignment horizontal="center" vertical="center" wrapText="1"/>
      <protection locked="0"/>
    </xf>
    <xf numFmtId="165" fontId="7" fillId="0" borderId="62" xfId="0" applyNumberFormat="1" applyFont="1" applyFill="1" applyBorder="1" applyAlignment="1" applyProtection="1">
      <alignment horizontal="center" vertical="center" wrapText="1"/>
      <protection locked="0"/>
    </xf>
    <xf numFmtId="165" fontId="7" fillId="0" borderId="70" xfId="0" applyNumberFormat="1" applyFont="1" applyFill="1" applyBorder="1" applyAlignment="1" applyProtection="1">
      <alignment horizontal="center" vertical="center" wrapText="1"/>
      <protection locked="0"/>
    </xf>
    <xf numFmtId="165" fontId="7" fillId="0" borderId="31" xfId="0" applyNumberFormat="1" applyFont="1" applyFill="1" applyBorder="1" applyAlignment="1">
      <alignment horizontal="center" vertical="center" wrapText="1"/>
    </xf>
    <xf numFmtId="164" fontId="7" fillId="0" borderId="1" xfId="0" applyNumberFormat="1" applyFont="1" applyFill="1" applyBorder="1" applyAlignment="1">
      <alignment horizontal="center" vertical="center" wrapText="1"/>
    </xf>
    <xf numFmtId="165" fontId="7" fillId="0" borderId="36" xfId="0" applyNumberFormat="1" applyFont="1" applyFill="1" applyBorder="1" applyAlignment="1" applyProtection="1">
      <alignment horizontal="center" vertical="center"/>
      <protection locked="0"/>
    </xf>
    <xf numFmtId="165" fontId="7" fillId="0" borderId="42" xfId="0" applyNumberFormat="1" applyFont="1" applyFill="1" applyBorder="1" applyAlignment="1" applyProtection="1">
      <alignment horizontal="center" vertical="center" wrapText="1"/>
      <protection locked="0"/>
    </xf>
    <xf numFmtId="1" fontId="54" fillId="0" borderId="3" xfId="0" applyNumberFormat="1" applyFont="1" applyFill="1" applyBorder="1" applyAlignment="1">
      <alignment horizontal="center" vertical="center"/>
    </xf>
    <xf numFmtId="165" fontId="7" fillId="0" borderId="41" xfId="0" applyNumberFormat="1" applyFont="1" applyFill="1" applyBorder="1" applyAlignment="1" applyProtection="1">
      <alignment horizontal="center" vertical="center" wrapText="1"/>
      <protection locked="0"/>
    </xf>
    <xf numFmtId="165" fontId="7" fillId="0" borderId="50" xfId="0" applyNumberFormat="1" applyFont="1" applyFill="1" applyBorder="1" applyAlignment="1" applyProtection="1">
      <alignment horizontal="center" vertical="center" wrapText="1"/>
      <protection locked="0"/>
    </xf>
    <xf numFmtId="165" fontId="7" fillId="0" borderId="22" xfId="0" applyNumberFormat="1" applyFont="1" applyFill="1" applyBorder="1" applyAlignment="1" applyProtection="1">
      <alignment horizontal="center" vertical="center" wrapText="1"/>
      <protection locked="0"/>
    </xf>
    <xf numFmtId="165" fontId="7" fillId="0" borderId="64" xfId="0" applyNumberFormat="1" applyFont="1" applyFill="1" applyBorder="1" applyAlignment="1">
      <alignment horizontal="center" vertical="center" wrapText="1"/>
    </xf>
    <xf numFmtId="164" fontId="7" fillId="0" borderId="36" xfId="0" applyNumberFormat="1" applyFont="1" applyFill="1" applyBorder="1" applyAlignment="1">
      <alignment horizontal="center" vertical="center" wrapText="1"/>
    </xf>
    <xf numFmtId="165" fontId="7" fillId="0" borderId="51" xfId="0" applyNumberFormat="1" applyFont="1" applyFill="1" applyBorder="1" applyAlignment="1" applyProtection="1">
      <alignment horizontal="center" vertical="center"/>
      <protection locked="0"/>
    </xf>
    <xf numFmtId="0" fontId="6" fillId="0" borderId="3" xfId="0" applyFont="1" applyFill="1" applyBorder="1" applyAlignment="1">
      <alignment horizontal="center" vertical="center"/>
    </xf>
    <xf numFmtId="165" fontId="7" fillId="0" borderId="58" xfId="0" applyNumberFormat="1" applyFont="1" applyFill="1" applyBorder="1" applyAlignment="1" applyProtection="1">
      <alignment horizontal="center" vertical="center"/>
      <protection locked="0"/>
    </xf>
    <xf numFmtId="165" fontId="7" fillId="0" borderId="36" xfId="0" applyNumberFormat="1" applyFont="1" applyFill="1" applyBorder="1" applyAlignment="1" applyProtection="1">
      <alignment horizontal="center" vertical="center" wrapText="1"/>
      <protection locked="0"/>
    </xf>
    <xf numFmtId="165" fontId="7" fillId="0" borderId="64" xfId="0" applyNumberFormat="1" applyFont="1" applyFill="1" applyBorder="1" applyAlignment="1" applyProtection="1">
      <alignment horizontal="center" vertical="center"/>
      <protection locked="0"/>
    </xf>
    <xf numFmtId="165" fontId="7" fillId="0" borderId="39" xfId="0" applyNumberFormat="1" applyFont="1" applyFill="1" applyBorder="1" applyAlignment="1">
      <alignment horizontal="center" vertical="center" textRotation="90"/>
    </xf>
    <xf numFmtId="165" fontId="7" fillId="0" borderId="59" xfId="0" applyNumberFormat="1" applyFont="1" applyFill="1" applyBorder="1" applyAlignment="1" applyProtection="1">
      <alignment horizontal="center" vertical="center"/>
      <protection locked="0"/>
    </xf>
    <xf numFmtId="0" fontId="58" fillId="0" borderId="5" xfId="0" applyFont="1" applyFill="1" applyBorder="1" applyAlignment="1">
      <alignment horizontal="right"/>
    </xf>
    <xf numFmtId="165" fontId="7" fillId="0" borderId="59" xfId="0" applyNumberFormat="1" applyFont="1" applyFill="1" applyBorder="1" applyAlignment="1" applyProtection="1">
      <alignment horizontal="center" vertical="center" wrapText="1"/>
      <protection locked="0"/>
    </xf>
    <xf numFmtId="165" fontId="7" fillId="0" borderId="5" xfId="0" applyNumberFormat="1" applyFont="1" applyFill="1" applyBorder="1" applyAlignment="1" applyProtection="1">
      <alignment horizontal="center" vertical="center" wrapText="1"/>
      <protection locked="0"/>
    </xf>
    <xf numFmtId="165" fontId="7" fillId="0" borderId="6" xfId="0" applyNumberFormat="1" applyFont="1" applyFill="1" applyBorder="1" applyAlignment="1" applyProtection="1">
      <alignment horizontal="center" vertical="center" wrapText="1"/>
      <protection locked="0"/>
    </xf>
    <xf numFmtId="165" fontId="7" fillId="0" borderId="67" xfId="0" applyNumberFormat="1" applyFont="1" applyFill="1" applyBorder="1" applyAlignment="1" applyProtection="1">
      <alignment horizontal="center" vertical="center" wrapText="1"/>
      <protection locked="0"/>
    </xf>
    <xf numFmtId="165" fontId="7" fillId="0" borderId="71" xfId="0" applyNumberFormat="1" applyFont="1" applyFill="1" applyBorder="1" applyAlignment="1" applyProtection="1">
      <alignment horizontal="center" vertical="center" wrapText="1"/>
      <protection locked="0"/>
    </xf>
    <xf numFmtId="165" fontId="7" fillId="0" borderId="44" xfId="0" applyNumberFormat="1" applyFont="1" applyFill="1" applyBorder="1" applyAlignment="1" applyProtection="1">
      <alignment horizontal="center" vertical="center" wrapText="1"/>
      <protection locked="0"/>
    </xf>
    <xf numFmtId="165" fontId="7" fillId="0" borderId="43" xfId="0" applyNumberFormat="1" applyFont="1" applyFill="1" applyBorder="1" applyAlignment="1" applyProtection="1">
      <alignment horizontal="center" vertical="center" wrapText="1"/>
      <protection locked="0"/>
    </xf>
    <xf numFmtId="165" fontId="7" fillId="0" borderId="63" xfId="0" applyNumberFormat="1" applyFont="1" applyFill="1" applyBorder="1" applyAlignment="1" applyProtection="1">
      <alignment horizontal="center" vertical="center" wrapText="1"/>
      <protection locked="0"/>
    </xf>
    <xf numFmtId="165" fontId="6" fillId="0" borderId="11" xfId="0" applyNumberFormat="1" applyFont="1" applyFill="1" applyBorder="1" applyAlignment="1">
      <alignment horizontal="center" vertical="center" wrapText="1"/>
    </xf>
    <xf numFmtId="165" fontId="6" fillId="0" borderId="12" xfId="0" applyNumberFormat="1" applyFont="1" applyFill="1" applyBorder="1" applyAlignment="1">
      <alignment horizontal="center" vertical="center" wrapText="1"/>
    </xf>
    <xf numFmtId="165" fontId="6" fillId="0" borderId="7" xfId="0" applyNumberFormat="1" applyFont="1" applyFill="1" applyBorder="1" applyAlignment="1">
      <alignment horizontal="center" vertical="center" wrapText="1"/>
    </xf>
    <xf numFmtId="165" fontId="6" fillId="0" borderId="8" xfId="0" applyNumberFormat="1" applyFont="1" applyFill="1" applyBorder="1" applyAlignment="1">
      <alignment horizontal="center" vertical="center" wrapText="1"/>
    </xf>
    <xf numFmtId="165" fontId="6" fillId="0" borderId="68" xfId="0" applyNumberFormat="1" applyFont="1" applyFill="1" applyBorder="1" applyAlignment="1">
      <alignment horizontal="center" vertical="center" wrapText="1"/>
    </xf>
    <xf numFmtId="165" fontId="6" fillId="0" borderId="33" xfId="0" applyNumberFormat="1" applyFont="1" applyFill="1" applyBorder="1" applyAlignment="1">
      <alignment horizontal="center" vertical="center" wrapText="1"/>
    </xf>
    <xf numFmtId="164" fontId="6" fillId="0" borderId="48" xfId="0" applyNumberFormat="1" applyFont="1" applyFill="1" applyBorder="1" applyAlignment="1">
      <alignment horizontal="center" vertical="center" wrapText="1"/>
    </xf>
    <xf numFmtId="165" fontId="7" fillId="0" borderId="36" xfId="0" applyNumberFormat="1" applyFont="1" applyFill="1" applyBorder="1" applyAlignment="1" applyProtection="1">
      <alignment horizontal="left" vertical="center"/>
      <protection locked="0"/>
    </xf>
    <xf numFmtId="165" fontId="7" fillId="0" borderId="21" xfId="0" applyNumberFormat="1" applyFont="1" applyFill="1" applyBorder="1" applyAlignment="1" applyProtection="1">
      <alignment horizontal="center" vertical="center" wrapText="1"/>
      <protection locked="0"/>
    </xf>
    <xf numFmtId="165" fontId="7" fillId="0" borderId="36" xfId="0" applyNumberFormat="1" applyFont="1" applyFill="1" applyBorder="1" applyAlignment="1">
      <alignment horizontal="center" vertical="center" wrapText="1"/>
    </xf>
    <xf numFmtId="164" fontId="7" fillId="0" borderId="58" xfId="0" applyNumberFormat="1" applyFont="1" applyFill="1" applyBorder="1" applyAlignment="1">
      <alignment horizontal="center" vertical="center" wrapText="1"/>
    </xf>
    <xf numFmtId="165" fontId="7" fillId="0" borderId="37" xfId="0" applyNumberFormat="1" applyFont="1" applyFill="1" applyBorder="1" applyAlignment="1">
      <alignment vertical="center" textRotation="90"/>
    </xf>
    <xf numFmtId="165" fontId="7" fillId="0" borderId="51" xfId="0" applyNumberFormat="1" applyFont="1" applyFill="1" applyBorder="1" applyAlignment="1" applyProtection="1">
      <alignment horizontal="left" vertical="center"/>
      <protection locked="0"/>
    </xf>
    <xf numFmtId="165" fontId="7" fillId="0" borderId="51" xfId="0" applyNumberFormat="1" applyFont="1" applyFill="1" applyBorder="1" applyAlignment="1" applyProtection="1">
      <alignment horizontal="center" vertical="center" wrapText="1"/>
      <protection locked="0"/>
    </xf>
    <xf numFmtId="165" fontId="7" fillId="0" borderId="61" xfId="0" applyNumberFormat="1" applyFont="1" applyFill="1" applyBorder="1" applyAlignment="1" applyProtection="1">
      <alignment horizontal="center" vertical="center" wrapText="1"/>
      <protection locked="0"/>
    </xf>
    <xf numFmtId="165" fontId="6" fillId="0" borderId="9" xfId="0" applyNumberFormat="1" applyFont="1" applyFill="1" applyBorder="1" applyAlignment="1">
      <alignment horizontal="center" vertical="center" wrapText="1"/>
    </xf>
    <xf numFmtId="165" fontId="7" fillId="0" borderId="74" xfId="0" applyNumberFormat="1" applyFont="1" applyFill="1" applyBorder="1" applyAlignment="1" applyProtection="1">
      <alignment horizontal="center" vertical="center"/>
      <protection locked="0"/>
    </xf>
    <xf numFmtId="0" fontId="58" fillId="0" borderId="3" xfId="0" applyFont="1" applyFill="1" applyBorder="1" applyAlignment="1">
      <alignment horizontal="center" vertical="center"/>
    </xf>
    <xf numFmtId="165" fontId="7" fillId="0" borderId="75" xfId="0" applyNumberFormat="1" applyFont="1" applyFill="1" applyBorder="1" applyAlignment="1" applyProtection="1">
      <alignment horizontal="center" vertical="center" wrapText="1"/>
      <protection locked="0"/>
    </xf>
    <xf numFmtId="1" fontId="58" fillId="0" borderId="3" xfId="0" applyNumberFormat="1" applyFont="1" applyFill="1" applyBorder="1" applyAlignment="1">
      <alignment horizontal="center" vertical="center"/>
    </xf>
    <xf numFmtId="165" fontId="7" fillId="0" borderId="76" xfId="0" applyNumberFormat="1" applyFont="1" applyFill="1" applyBorder="1" applyAlignment="1" applyProtection="1">
      <alignment horizontal="center" vertical="center" wrapText="1"/>
      <protection locked="0"/>
    </xf>
    <xf numFmtId="0" fontId="58" fillId="0" borderId="3" xfId="0" applyFont="1" applyFill="1" applyBorder="1"/>
    <xf numFmtId="165" fontId="7" fillId="0" borderId="31" xfId="0" applyNumberFormat="1" applyFont="1" applyFill="1" applyBorder="1" applyAlignment="1" applyProtection="1">
      <alignment horizontal="center" vertical="center"/>
      <protection locked="0"/>
    </xf>
    <xf numFmtId="0" fontId="7" fillId="0" borderId="3" xfId="0" applyFont="1" applyFill="1" applyBorder="1" applyAlignment="1">
      <alignment horizontal="right" vertical="center" wrapText="1"/>
    </xf>
    <xf numFmtId="166" fontId="7" fillId="0" borderId="3" xfId="1" applyNumberFormat="1" applyFont="1" applyFill="1" applyBorder="1" applyAlignment="1" applyProtection="1">
      <alignment horizontal="right" vertical="center"/>
    </xf>
    <xf numFmtId="0" fontId="7" fillId="0" borderId="52" xfId="0" applyFont="1" applyFill="1" applyBorder="1" applyAlignment="1" applyProtection="1">
      <alignment horizontal="center" vertical="center"/>
      <protection locked="0"/>
    </xf>
    <xf numFmtId="0" fontId="7" fillId="0" borderId="41" xfId="0" applyNumberFormat="1" applyFont="1" applyFill="1" applyBorder="1" applyAlignment="1" applyProtection="1">
      <alignment horizontal="center" vertical="center" wrapText="1"/>
      <protection locked="0"/>
    </xf>
    <xf numFmtId="165" fontId="7" fillId="0" borderId="52" xfId="0" applyNumberFormat="1" applyFont="1" applyFill="1" applyBorder="1" applyAlignment="1" applyProtection="1">
      <alignment horizontal="center" vertical="center"/>
      <protection locked="0"/>
    </xf>
    <xf numFmtId="49" fontId="7" fillId="0" borderId="36" xfId="0" applyNumberFormat="1" applyFont="1" applyFill="1" applyBorder="1" applyAlignment="1">
      <alignment horizontal="center" vertical="center" wrapText="1"/>
    </xf>
    <xf numFmtId="165" fontId="7" fillId="0" borderId="52" xfId="0" applyNumberFormat="1" applyFont="1" applyFill="1" applyBorder="1" applyAlignment="1" applyProtection="1">
      <alignment horizontal="center" vertical="center" wrapText="1"/>
      <protection locked="0"/>
    </xf>
    <xf numFmtId="165" fontId="7" fillId="0" borderId="56" xfId="0" applyNumberFormat="1" applyFont="1" applyFill="1" applyBorder="1" applyAlignment="1" applyProtection="1">
      <alignment horizontal="center" vertical="center"/>
      <protection locked="0"/>
    </xf>
    <xf numFmtId="165" fontId="7" fillId="0" borderId="73" xfId="0" applyNumberFormat="1" applyFont="1" applyFill="1" applyBorder="1" applyAlignment="1" applyProtection="1">
      <alignment horizontal="left" vertical="center"/>
      <protection locked="0"/>
    </xf>
    <xf numFmtId="165" fontId="7" fillId="0" borderId="39" xfId="0" applyNumberFormat="1" applyFont="1" applyFill="1" applyBorder="1" applyAlignment="1" applyProtection="1">
      <alignment horizontal="center" vertical="center"/>
      <protection locked="0"/>
    </xf>
    <xf numFmtId="165" fontId="7" fillId="0" borderId="39" xfId="0" applyNumberFormat="1" applyFont="1" applyFill="1" applyBorder="1" applyAlignment="1" applyProtection="1">
      <alignment horizontal="center" vertical="center" wrapText="1"/>
      <protection locked="0"/>
    </xf>
    <xf numFmtId="165" fontId="7" fillId="0" borderId="72" xfId="0" applyNumberFormat="1" applyFont="1" applyFill="1" applyBorder="1" applyAlignment="1" applyProtection="1">
      <alignment horizontal="center" vertical="center" wrapText="1"/>
      <protection locked="0"/>
    </xf>
    <xf numFmtId="165" fontId="7" fillId="0" borderId="38" xfId="0" applyNumberFormat="1" applyFont="1" applyFill="1" applyBorder="1" applyAlignment="1" applyProtection="1">
      <alignment horizontal="right" vertical="center" textRotation="90"/>
    </xf>
    <xf numFmtId="165" fontId="7" fillId="0" borderId="1" xfId="0" applyNumberFormat="1" applyFont="1" applyFill="1" applyBorder="1" applyAlignment="1" applyProtection="1">
      <alignment horizontal="left" vertical="center"/>
      <protection locked="0"/>
    </xf>
    <xf numFmtId="165" fontId="7" fillId="0" borderId="60" xfId="0" applyNumberFormat="1" applyFont="1" applyFill="1" applyBorder="1" applyAlignment="1" applyProtection="1">
      <alignment horizontal="center" vertical="center" wrapText="1"/>
      <protection locked="0"/>
    </xf>
    <xf numFmtId="165" fontId="7" fillId="0" borderId="37" xfId="0" applyNumberFormat="1" applyFont="1" applyFill="1" applyBorder="1" applyAlignment="1" applyProtection="1">
      <alignment horizontal="right" vertical="center" textRotation="90"/>
    </xf>
    <xf numFmtId="165" fontId="6" fillId="0" borderId="34" xfId="0" applyNumberFormat="1" applyFont="1" applyFill="1" applyBorder="1" applyAlignment="1">
      <alignment horizontal="center" vertical="center"/>
    </xf>
    <xf numFmtId="165" fontId="7" fillId="0" borderId="33" xfId="0" applyNumberFormat="1" applyFont="1" applyFill="1" applyBorder="1" applyAlignment="1">
      <alignment horizontal="center" vertical="center"/>
    </xf>
    <xf numFmtId="165" fontId="7" fillId="0" borderId="34" xfId="0" applyNumberFormat="1" applyFont="1" applyFill="1" applyBorder="1" applyAlignment="1">
      <alignment horizontal="center" vertical="center"/>
    </xf>
    <xf numFmtId="165" fontId="6" fillId="0" borderId="35" xfId="0" applyNumberFormat="1" applyFont="1" applyFill="1" applyBorder="1" applyAlignment="1">
      <alignment horizontal="center" vertical="center"/>
    </xf>
    <xf numFmtId="164" fontId="7" fillId="0" borderId="35" xfId="0" applyNumberFormat="1" applyFont="1" applyFill="1" applyBorder="1" applyAlignment="1">
      <alignment horizontal="center" vertical="center"/>
    </xf>
    <xf numFmtId="165" fontId="7" fillId="0" borderId="11" xfId="0" applyNumberFormat="1" applyFont="1" applyFill="1" applyBorder="1" applyAlignment="1">
      <alignment horizontal="center" vertical="center"/>
    </xf>
    <xf numFmtId="165" fontId="7" fillId="0" borderId="12" xfId="0" applyNumberFormat="1" applyFont="1" applyFill="1" applyBorder="1" applyAlignment="1">
      <alignment horizontal="center" vertical="center"/>
    </xf>
    <xf numFmtId="165" fontId="7" fillId="0" borderId="69" xfId="0" applyNumberFormat="1" applyFont="1" applyFill="1" applyBorder="1" applyAlignment="1">
      <alignment horizontal="center" vertical="center"/>
    </xf>
    <xf numFmtId="165" fontId="7" fillId="0" borderId="9" xfId="0" applyNumberFormat="1" applyFont="1" applyFill="1" applyBorder="1" applyAlignment="1">
      <alignment horizontal="center" vertical="center"/>
    </xf>
    <xf numFmtId="165" fontId="7" fillId="0" borderId="10" xfId="0" applyNumberFormat="1" applyFont="1" applyFill="1" applyBorder="1" applyAlignment="1">
      <alignment horizontal="center" vertical="center"/>
    </xf>
    <xf numFmtId="165" fontId="7" fillId="0" borderId="54" xfId="0" applyNumberFormat="1" applyFont="1" applyFill="1" applyBorder="1" applyAlignment="1">
      <alignment horizontal="center" vertical="center"/>
    </xf>
    <xf numFmtId="165" fontId="7" fillId="0" borderId="34" xfId="0" applyNumberFormat="1" applyFont="1" applyFill="1" applyBorder="1" applyAlignment="1">
      <alignment horizontal="right"/>
    </xf>
    <xf numFmtId="165" fontId="7" fillId="0" borderId="34" xfId="0" applyNumberFormat="1" applyFont="1" applyFill="1" applyBorder="1" applyAlignment="1"/>
    <xf numFmtId="165" fontId="7" fillId="0" borderId="35" xfId="0" applyNumberFormat="1" applyFont="1" applyFill="1" applyBorder="1" applyAlignment="1"/>
    <xf numFmtId="0" fontId="7" fillId="0" borderId="2" xfId="0" applyFont="1" applyFill="1" applyBorder="1"/>
    <xf numFmtId="0" fontId="7" fillId="0" borderId="2" xfId="0" applyFont="1" applyFill="1" applyBorder="1" applyAlignment="1">
      <alignment wrapText="1"/>
    </xf>
    <xf numFmtId="0" fontId="7" fillId="0" borderId="2" xfId="0" applyFont="1" applyFill="1" applyBorder="1" applyAlignment="1"/>
    <xf numFmtId="0" fontId="6" fillId="0" borderId="64" xfId="0" applyFont="1" applyFill="1" applyBorder="1"/>
    <xf numFmtId="0" fontId="7" fillId="0" borderId="64" xfId="0" applyFont="1" applyFill="1" applyBorder="1" applyAlignment="1">
      <alignment horizontal="left"/>
    </xf>
    <xf numFmtId="49" fontId="1" fillId="0" borderId="3" xfId="0" applyNumberFormat="1" applyFont="1" applyFill="1" applyBorder="1" applyAlignment="1">
      <alignment horizontal="center" vertical="center" wrapText="1"/>
    </xf>
    <xf numFmtId="49" fontId="1" fillId="0" borderId="3" xfId="0" applyNumberFormat="1" applyFont="1" applyFill="1" applyBorder="1" applyAlignment="1">
      <alignment vertical="center" wrapText="1"/>
    </xf>
    <xf numFmtId="49" fontId="1" fillId="0" borderId="3" xfId="0" applyNumberFormat="1" applyFont="1" applyFill="1" applyBorder="1" applyAlignment="1">
      <alignment horizontal="left" vertical="center" wrapText="1"/>
    </xf>
    <xf numFmtId="0" fontId="1" fillId="0" borderId="3" xfId="0" applyFont="1" applyFill="1" applyBorder="1" applyAlignment="1">
      <alignment horizontal="center" vertical="center"/>
    </xf>
    <xf numFmtId="1" fontId="1" fillId="0" borderId="3" xfId="0" applyNumberFormat="1" applyFont="1" applyFill="1" applyBorder="1" applyAlignment="1">
      <alignment horizontal="center" vertical="center"/>
    </xf>
    <xf numFmtId="1" fontId="60" fillId="0" borderId="3" xfId="0" applyNumberFormat="1" applyFont="1" applyFill="1" applyBorder="1" applyAlignment="1">
      <alignment horizontal="center" vertical="center"/>
    </xf>
    <xf numFmtId="3" fontId="1" fillId="0" borderId="3" xfId="0" applyNumberFormat="1" applyFont="1" applyFill="1" applyBorder="1" applyAlignment="1">
      <alignment horizontal="center" vertical="center"/>
    </xf>
    <xf numFmtId="0" fontId="57" fillId="0" borderId="64" xfId="0" applyFont="1" applyFill="1" applyBorder="1"/>
    <xf numFmtId="166" fontId="7" fillId="0" borderId="22" xfId="1" applyNumberFormat="1" applyFont="1" applyFill="1" applyBorder="1" applyAlignment="1" applyProtection="1">
      <alignment horizontal="right" vertical="center"/>
    </xf>
    <xf numFmtId="49" fontId="6" fillId="0" borderId="58" xfId="0" applyNumberFormat="1" applyFont="1" applyFill="1" applyBorder="1" applyAlignment="1">
      <alignment horizontal="left" vertical="center" wrapText="1"/>
    </xf>
    <xf numFmtId="49" fontId="56" fillId="0" borderId="36" xfId="0" applyNumberFormat="1" applyFont="1" applyFill="1" applyBorder="1" applyAlignment="1">
      <alignment horizontal="center" vertical="center" wrapText="1"/>
    </xf>
    <xf numFmtId="1" fontId="7" fillId="0" borderId="22" xfId="0" applyNumberFormat="1" applyFont="1" applyFill="1" applyBorder="1" applyAlignment="1">
      <alignment horizontal="center" vertical="center"/>
    </xf>
    <xf numFmtId="0" fontId="6" fillId="0" borderId="0" xfId="0" applyFont="1" applyFill="1"/>
    <xf numFmtId="0" fontId="7" fillId="0" borderId="0" xfId="0" applyFont="1" applyFill="1" applyAlignment="1">
      <alignment wrapText="1"/>
    </xf>
    <xf numFmtId="0" fontId="7" fillId="0" borderId="0" xfId="0" applyFont="1" applyFill="1" applyAlignment="1"/>
    <xf numFmtId="0" fontId="7" fillId="0" borderId="43" xfId="0" applyFont="1" applyFill="1" applyBorder="1" applyAlignment="1">
      <alignment horizontal="center" vertical="center"/>
    </xf>
    <xf numFmtId="0" fontId="7" fillId="0" borderId="44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0" fontId="7" fillId="0" borderId="6" xfId="0" applyFont="1" applyFill="1" applyBorder="1" applyAlignment="1">
      <alignment horizontal="center" vertical="center"/>
    </xf>
    <xf numFmtId="0" fontId="7" fillId="0" borderId="67" xfId="0" applyFont="1" applyFill="1" applyBorder="1" applyAlignment="1">
      <alignment horizontal="center" vertical="center"/>
    </xf>
    <xf numFmtId="0" fontId="7" fillId="0" borderId="48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vertical="center" wrapText="1"/>
    </xf>
    <xf numFmtId="49" fontId="6" fillId="0" borderId="3" xfId="0" applyNumberFormat="1" applyFont="1" applyFill="1" applyBorder="1" applyAlignment="1">
      <alignment horizontal="center" vertical="center" wrapText="1"/>
    </xf>
    <xf numFmtId="49" fontId="7" fillId="0" borderId="3" xfId="0" applyNumberFormat="1" applyFont="1" applyFill="1" applyBorder="1" applyAlignment="1">
      <alignment horizontal="center" wrapText="1"/>
    </xf>
    <xf numFmtId="0" fontId="7" fillId="0" borderId="3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right"/>
    </xf>
    <xf numFmtId="0" fontId="7" fillId="0" borderId="65" xfId="0" applyFont="1" applyFill="1" applyBorder="1" applyAlignment="1">
      <alignment horizontal="left"/>
    </xf>
    <xf numFmtId="0" fontId="2" fillId="0" borderId="0" xfId="0" applyFont="1" applyAlignment="1">
      <alignment horizontal="center" vertical="top"/>
    </xf>
    <xf numFmtId="0" fontId="17" fillId="0" borderId="0" xfId="0" applyFont="1" applyAlignment="1">
      <alignment horizontal="center" vertical="top"/>
    </xf>
    <xf numFmtId="165" fontId="7" fillId="0" borderId="37" xfId="0" applyNumberFormat="1" applyFont="1" applyFill="1" applyBorder="1" applyAlignment="1">
      <alignment horizontal="center" vertical="center" textRotation="90"/>
    </xf>
    <xf numFmtId="165" fontId="6" fillId="0" borderId="34" xfId="0" applyNumberFormat="1" applyFont="1" applyFill="1" applyBorder="1" applyAlignment="1">
      <alignment horizontal="right" vertical="center"/>
    </xf>
    <xf numFmtId="0" fontId="15" fillId="0" borderId="13" xfId="0" applyFont="1" applyBorder="1" applyAlignment="1">
      <alignment horizontal="left"/>
    </xf>
    <xf numFmtId="0" fontId="5" fillId="0" borderId="14" xfId="0" applyFont="1" applyBorder="1" applyAlignment="1">
      <alignment horizontal="center" vertical="center"/>
    </xf>
    <xf numFmtId="0" fontId="22" fillId="0" borderId="3" xfId="0" applyFont="1" applyFill="1" applyBorder="1" applyAlignment="1">
      <alignment horizontal="center" vertical="center"/>
    </xf>
    <xf numFmtId="0" fontId="22" fillId="0" borderId="3" xfId="0" applyFont="1" applyFill="1" applyBorder="1" applyAlignment="1">
      <alignment horizontal="right"/>
    </xf>
    <xf numFmtId="1" fontId="62" fillId="0" borderId="3" xfId="0" applyNumberFormat="1" applyFont="1" applyFill="1" applyBorder="1" applyAlignment="1">
      <alignment horizontal="center" vertical="center"/>
    </xf>
    <xf numFmtId="1" fontId="22" fillId="0" borderId="3" xfId="0" applyNumberFormat="1" applyFont="1" applyFill="1" applyBorder="1" applyAlignment="1">
      <alignment horizontal="right" vertical="center" wrapText="1"/>
    </xf>
    <xf numFmtId="0" fontId="62" fillId="0" borderId="3" xfId="0" applyFont="1" applyFill="1" applyBorder="1" applyAlignment="1">
      <alignment horizontal="right" vertical="center"/>
    </xf>
    <xf numFmtId="0" fontId="22" fillId="0" borderId="3" xfId="0" applyFont="1" applyFill="1" applyBorder="1" applyAlignment="1">
      <alignment horizontal="right" vertical="center"/>
    </xf>
    <xf numFmtId="0" fontId="62" fillId="0" borderId="53" xfId="0" applyFont="1" applyFill="1" applyBorder="1" applyAlignment="1">
      <alignment horizontal="right" vertical="center"/>
    </xf>
    <xf numFmtId="0" fontId="38" fillId="0" borderId="0" xfId="0" applyFont="1" applyAlignment="1">
      <alignment horizontal="left" vertical="top"/>
    </xf>
    <xf numFmtId="0" fontId="7" fillId="0" borderId="50" xfId="0" applyFont="1" applyBorder="1" applyAlignment="1">
      <alignment horizontal="center" vertical="center" wrapText="1"/>
    </xf>
    <xf numFmtId="0" fontId="7" fillId="0" borderId="22" xfId="0" applyFont="1" applyBorder="1" applyAlignment="1">
      <alignment horizontal="center" vertical="center" wrapText="1"/>
    </xf>
    <xf numFmtId="0" fontId="32" fillId="0" borderId="50" xfId="0" applyFont="1" applyBorder="1" applyAlignment="1" applyProtection="1">
      <alignment horizontal="center" vertical="center" wrapText="1"/>
      <protection locked="0"/>
    </xf>
    <xf numFmtId="0" fontId="33" fillId="0" borderId="22" xfId="0" applyFont="1" applyBorder="1" applyAlignment="1" applyProtection="1">
      <alignment horizontal="center" vertical="center" wrapText="1"/>
      <protection locked="0"/>
    </xf>
    <xf numFmtId="0" fontId="37" fillId="0" borderId="0" xfId="0" applyFont="1" applyAlignment="1">
      <alignment horizontal="center"/>
    </xf>
    <xf numFmtId="0" fontId="38" fillId="0" borderId="0" xfId="0" applyFont="1" applyAlignment="1">
      <alignment horizontal="left" vertical="center"/>
    </xf>
    <xf numFmtId="0" fontId="37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top"/>
    </xf>
    <xf numFmtId="0" fontId="15" fillId="0" borderId="0" xfId="0" applyFont="1" applyAlignment="1">
      <alignment horizontal="center" wrapText="1"/>
    </xf>
    <xf numFmtId="0" fontId="11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31" fillId="0" borderId="49" xfId="0" applyFont="1" applyBorder="1" applyAlignment="1" applyProtection="1">
      <alignment horizontal="center" vertical="center"/>
      <protection locked="0"/>
    </xf>
    <xf numFmtId="0" fontId="10" fillId="0" borderId="0" xfId="0" applyFont="1" applyAlignment="1">
      <alignment horizontal="center"/>
    </xf>
    <xf numFmtId="0" fontId="30" fillId="0" borderId="49" xfId="0" applyFont="1" applyBorder="1" applyAlignment="1" applyProtection="1">
      <alignment horizontal="center" vertical="center"/>
      <protection locked="0"/>
    </xf>
    <xf numFmtId="0" fontId="30" fillId="0" borderId="49" xfId="0" applyFont="1" applyBorder="1" applyAlignment="1" applyProtection="1">
      <alignment horizontal="center" wrapText="1"/>
      <protection locked="0"/>
    </xf>
    <xf numFmtId="0" fontId="9" fillId="0" borderId="0" xfId="0" applyFont="1" applyAlignment="1">
      <alignment horizontal="center"/>
    </xf>
    <xf numFmtId="0" fontId="24" fillId="0" borderId="0" xfId="0" applyFont="1" applyAlignment="1">
      <alignment horizontal="right"/>
    </xf>
    <xf numFmtId="0" fontId="1" fillId="0" borderId="0" xfId="0" applyFont="1" applyAlignment="1">
      <alignment horizontal="left" wrapText="1"/>
    </xf>
    <xf numFmtId="0" fontId="0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0" fontId="2" fillId="0" borderId="0" xfId="0" applyFont="1" applyAlignment="1">
      <alignment horizontal="center" vertical="top"/>
    </xf>
    <xf numFmtId="0" fontId="37" fillId="0" borderId="0" xfId="0" applyFont="1" applyAlignment="1">
      <alignment horizontal="left" vertical="center"/>
    </xf>
    <xf numFmtId="0" fontId="41" fillId="0" borderId="0" xfId="0" applyFont="1" applyAlignment="1">
      <alignment horizontal="left" vertical="center"/>
    </xf>
    <xf numFmtId="0" fontId="17" fillId="0" borderId="0" xfId="0" applyFont="1" applyAlignment="1">
      <alignment horizontal="center" vertical="top"/>
    </xf>
    <xf numFmtId="0" fontId="10" fillId="2" borderId="17" xfId="0" applyFont="1" applyFill="1" applyBorder="1" applyAlignment="1">
      <alignment horizontal="center" vertical="center"/>
    </xf>
    <xf numFmtId="0" fontId="10" fillId="2" borderId="18" xfId="0" applyFont="1" applyFill="1" applyBorder="1" applyAlignment="1">
      <alignment horizontal="center" vertical="center"/>
    </xf>
    <xf numFmtId="0" fontId="10" fillId="2" borderId="19" xfId="0" applyFont="1" applyFill="1" applyBorder="1" applyAlignment="1">
      <alignment horizontal="center" vertical="center"/>
    </xf>
    <xf numFmtId="0" fontId="15" fillId="2" borderId="20" xfId="0" applyFont="1" applyFill="1" applyBorder="1" applyAlignment="1">
      <alignment horizontal="left" vertical="center"/>
    </xf>
    <xf numFmtId="0" fontId="15" fillId="2" borderId="21" xfId="0" applyFont="1" applyFill="1" applyBorder="1" applyAlignment="1">
      <alignment horizontal="left" vertical="center"/>
    </xf>
    <xf numFmtId="0" fontId="15" fillId="2" borderId="22" xfId="0" applyFont="1" applyFill="1" applyBorder="1" applyAlignment="1">
      <alignment horizontal="left" vertical="center"/>
    </xf>
    <xf numFmtId="0" fontId="15" fillId="0" borderId="23" xfId="0" applyFont="1" applyBorder="1" applyAlignment="1">
      <alignment horizontal="left" vertical="center"/>
    </xf>
    <xf numFmtId="0" fontId="15" fillId="0" borderId="3" xfId="0" applyFont="1" applyBorder="1" applyAlignment="1">
      <alignment horizontal="left" vertical="center"/>
    </xf>
    <xf numFmtId="0" fontId="22" fillId="0" borderId="24" xfId="0" applyFont="1" applyBorder="1" applyAlignment="1">
      <alignment horizontal="left" vertical="center"/>
    </xf>
    <xf numFmtId="0" fontId="22" fillId="0" borderId="25" xfId="0" applyFont="1" applyBorder="1" applyAlignment="1">
      <alignment horizontal="left" vertical="center"/>
    </xf>
    <xf numFmtId="0" fontId="15" fillId="0" borderId="26" xfId="0" applyFont="1" applyBorder="1" applyAlignment="1">
      <alignment horizontal="right" vertical="center"/>
    </xf>
    <xf numFmtId="0" fontId="15" fillId="0" borderId="27" xfId="0" applyFont="1" applyBorder="1" applyAlignment="1">
      <alignment horizontal="right" vertical="center"/>
    </xf>
    <xf numFmtId="0" fontId="15" fillId="0" borderId="28" xfId="0" applyFont="1" applyBorder="1" applyAlignment="1">
      <alignment horizontal="right" vertical="center"/>
    </xf>
    <xf numFmtId="0" fontId="24" fillId="0" borderId="0" xfId="0" applyFont="1" applyAlignment="1" applyProtection="1">
      <alignment horizontal="center"/>
    </xf>
    <xf numFmtId="165" fontId="7" fillId="0" borderId="33" xfId="0" applyNumberFormat="1" applyFont="1" applyFill="1" applyBorder="1" applyAlignment="1">
      <alignment horizontal="right" vertical="center"/>
    </xf>
    <xf numFmtId="165" fontId="7" fillId="0" borderId="34" xfId="0" applyNumberFormat="1" applyFont="1" applyFill="1" applyBorder="1" applyAlignment="1">
      <alignment horizontal="right" vertical="center"/>
    </xf>
    <xf numFmtId="165" fontId="7" fillId="0" borderId="35" xfId="0" applyNumberFormat="1" applyFont="1" applyFill="1" applyBorder="1" applyAlignment="1">
      <alignment horizontal="right" vertical="center"/>
    </xf>
    <xf numFmtId="165" fontId="6" fillId="0" borderId="29" xfId="0" applyNumberFormat="1" applyFont="1" applyFill="1" applyBorder="1" applyAlignment="1">
      <alignment horizontal="right" vertical="center"/>
    </xf>
    <xf numFmtId="165" fontId="6" fillId="0" borderId="2" xfId="0" applyNumberFormat="1" applyFont="1" applyFill="1" applyBorder="1" applyAlignment="1">
      <alignment horizontal="right" vertical="center"/>
    </xf>
    <xf numFmtId="165" fontId="6" fillId="0" borderId="30" xfId="0" applyNumberFormat="1" applyFont="1" applyFill="1" applyBorder="1" applyAlignment="1">
      <alignment horizontal="right" vertical="center"/>
    </xf>
    <xf numFmtId="0" fontId="7" fillId="0" borderId="38" xfId="0" applyFont="1" applyFill="1" applyBorder="1" applyAlignment="1">
      <alignment horizontal="center" vertical="center" textRotation="90" wrapText="1"/>
    </xf>
    <xf numFmtId="0" fontId="49" fillId="0" borderId="37" xfId="0" applyFont="1" applyFill="1" applyBorder="1" applyAlignment="1">
      <alignment horizontal="center" vertical="center" textRotation="90" wrapText="1"/>
    </xf>
    <xf numFmtId="0" fontId="49" fillId="0" borderId="39" xfId="0" applyFont="1" applyFill="1" applyBorder="1" applyAlignment="1">
      <alignment horizontal="center" vertical="center" textRotation="90" wrapText="1"/>
    </xf>
    <xf numFmtId="0" fontId="7" fillId="0" borderId="29" xfId="0" applyFont="1" applyFill="1" applyBorder="1" applyAlignment="1">
      <alignment horizontal="center" textRotation="90" wrapText="1"/>
    </xf>
    <xf numFmtId="0" fontId="49" fillId="0" borderId="30" xfId="0" applyFont="1" applyFill="1" applyBorder="1" applyAlignment="1">
      <alignment horizontal="center" textRotation="90" wrapText="1"/>
    </xf>
    <xf numFmtId="0" fontId="49" fillId="0" borderId="77" xfId="0" applyFont="1" applyFill="1" applyBorder="1" applyAlignment="1">
      <alignment horizontal="center" textRotation="90" wrapText="1"/>
    </xf>
    <xf numFmtId="0" fontId="49" fillId="0" borderId="32" xfId="0" applyFont="1" applyFill="1" applyBorder="1" applyAlignment="1">
      <alignment horizontal="center" textRotation="90" wrapText="1"/>
    </xf>
    <xf numFmtId="0" fontId="7" fillId="0" borderId="29" xfId="0" applyFont="1" applyFill="1" applyBorder="1" applyAlignment="1">
      <alignment horizontal="center" vertical="center" textRotation="90" wrapText="1"/>
    </xf>
    <xf numFmtId="0" fontId="49" fillId="0" borderId="30" xfId="0" applyFont="1" applyFill="1" applyBorder="1" applyAlignment="1">
      <alignment horizontal="center" textRotation="90"/>
    </xf>
    <xf numFmtId="0" fontId="49" fillId="0" borderId="31" xfId="0" applyFont="1" applyFill="1" applyBorder="1" applyAlignment="1">
      <alignment horizontal="center" textRotation="90"/>
    </xf>
    <xf numFmtId="0" fontId="49" fillId="0" borderId="32" xfId="0" applyFont="1" applyFill="1" applyBorder="1" applyAlignment="1">
      <alignment horizontal="center" textRotation="90"/>
    </xf>
    <xf numFmtId="0" fontId="49" fillId="0" borderId="30" xfId="0" applyFont="1" applyFill="1" applyBorder="1" applyAlignment="1">
      <alignment horizontal="center" vertical="center" textRotation="90" wrapText="1"/>
    </xf>
    <xf numFmtId="0" fontId="49" fillId="0" borderId="31" xfId="0" applyFont="1" applyFill="1" applyBorder="1" applyAlignment="1">
      <alignment horizontal="center" vertical="center" textRotation="90" wrapText="1"/>
    </xf>
    <xf numFmtId="0" fontId="49" fillId="0" borderId="32" xfId="0" applyFont="1" applyFill="1" applyBorder="1" applyAlignment="1">
      <alignment horizontal="center" vertical="center" textRotation="90" wrapText="1"/>
    </xf>
    <xf numFmtId="0" fontId="7" fillId="0" borderId="38" xfId="0" applyFont="1" applyFill="1" applyBorder="1" applyAlignment="1">
      <alignment horizontal="center" vertical="center" wrapText="1"/>
    </xf>
    <xf numFmtId="0" fontId="49" fillId="0" borderId="37" xfId="0" applyFont="1" applyFill="1" applyBorder="1" applyAlignment="1">
      <alignment horizontal="center" vertical="center" wrapText="1"/>
    </xf>
    <xf numFmtId="0" fontId="49" fillId="0" borderId="39" xfId="0" applyFont="1" applyFill="1" applyBorder="1" applyAlignment="1">
      <alignment horizontal="center" vertical="center" wrapText="1"/>
    </xf>
    <xf numFmtId="165" fontId="7" fillId="0" borderId="37" xfId="0" applyNumberFormat="1" applyFont="1" applyFill="1" applyBorder="1" applyAlignment="1">
      <alignment horizontal="center" vertical="center" textRotation="90"/>
    </xf>
    <xf numFmtId="0" fontId="49" fillId="0" borderId="31" xfId="0" applyFont="1" applyFill="1" applyBorder="1" applyAlignment="1">
      <alignment horizontal="center" textRotation="90" wrapText="1"/>
    </xf>
    <xf numFmtId="0" fontId="49" fillId="0" borderId="2" xfId="0" applyFont="1" applyFill="1" applyBorder="1" applyAlignment="1">
      <alignment horizontal="center" textRotation="90" wrapText="1"/>
    </xf>
    <xf numFmtId="0" fontId="49" fillId="0" borderId="49" xfId="0" applyFont="1" applyFill="1" applyBorder="1" applyAlignment="1">
      <alignment horizontal="center" textRotation="90" wrapText="1"/>
    </xf>
    <xf numFmtId="0" fontId="7" fillId="0" borderId="2" xfId="0" applyFont="1" applyFill="1" applyBorder="1" applyAlignment="1">
      <alignment horizontal="center" vertical="center" textRotation="90" wrapText="1"/>
    </xf>
    <xf numFmtId="0" fontId="7" fillId="0" borderId="29" xfId="0" applyFont="1" applyFill="1" applyBorder="1" applyAlignment="1">
      <alignment horizontal="justify" textRotation="90" wrapText="1"/>
    </xf>
    <xf numFmtId="0" fontId="49" fillId="0" borderId="30" xfId="0" applyFont="1" applyFill="1" applyBorder="1" applyAlignment="1">
      <alignment horizontal="justify" textRotation="90" wrapText="1"/>
    </xf>
    <xf numFmtId="0" fontId="49" fillId="0" borderId="31" xfId="0" applyFont="1" applyFill="1" applyBorder="1" applyAlignment="1">
      <alignment horizontal="justify" textRotation="90" wrapText="1"/>
    </xf>
    <xf numFmtId="0" fontId="49" fillId="0" borderId="32" xfId="0" applyFont="1" applyFill="1" applyBorder="1" applyAlignment="1">
      <alignment horizontal="justify" textRotation="90" wrapText="1"/>
    </xf>
    <xf numFmtId="0" fontId="6" fillId="0" borderId="29" xfId="0" applyFont="1" applyFill="1" applyBorder="1" applyAlignment="1">
      <alignment horizontal="center" textRotation="90"/>
    </xf>
    <xf numFmtId="0" fontId="49" fillId="0" borderId="56" xfId="0" applyFont="1" applyFill="1" applyBorder="1" applyAlignment="1">
      <alignment horizontal="center" textRotation="90"/>
    </xf>
    <xf numFmtId="0" fontId="49" fillId="0" borderId="57" xfId="0" applyFont="1" applyFill="1" applyBorder="1" applyAlignment="1">
      <alignment horizontal="center" textRotation="90"/>
    </xf>
    <xf numFmtId="0" fontId="7" fillId="0" borderId="38" xfId="0" applyFont="1" applyFill="1" applyBorder="1" applyAlignment="1">
      <alignment horizontal="center" vertical="center" textRotation="90"/>
    </xf>
    <xf numFmtId="0" fontId="49" fillId="0" borderId="37" xfId="0" applyFont="1" applyFill="1" applyBorder="1" applyAlignment="1">
      <alignment horizontal="center" vertical="center" textRotation="90"/>
    </xf>
    <xf numFmtId="0" fontId="6" fillId="0" borderId="38" xfId="0" applyFont="1" applyFill="1" applyBorder="1" applyAlignment="1">
      <alignment horizontal="center" vertical="center" textRotation="90" wrapText="1"/>
    </xf>
    <xf numFmtId="0" fontId="6" fillId="0" borderId="29" xfId="0" applyFont="1" applyFill="1" applyBorder="1" applyAlignment="1">
      <alignment horizontal="center" vertical="center" textRotation="90" wrapText="1"/>
    </xf>
    <xf numFmtId="0" fontId="50" fillId="0" borderId="30" xfId="0" applyFont="1" applyFill="1" applyBorder="1" applyAlignment="1">
      <alignment horizontal="center" vertical="center" textRotation="90" wrapText="1"/>
    </xf>
    <xf numFmtId="0" fontId="50" fillId="0" borderId="31" xfId="0" applyFont="1" applyFill="1" applyBorder="1" applyAlignment="1">
      <alignment horizontal="center" vertical="center" textRotation="90" wrapText="1"/>
    </xf>
    <xf numFmtId="0" fontId="50" fillId="0" borderId="32" xfId="0" applyFont="1" applyFill="1" applyBorder="1" applyAlignment="1">
      <alignment horizontal="center" vertical="center" textRotation="90" wrapText="1"/>
    </xf>
    <xf numFmtId="0" fontId="6" fillId="0" borderId="29" xfId="0" applyFont="1" applyFill="1" applyBorder="1" applyAlignment="1">
      <alignment horizontal="justify" textRotation="90" wrapText="1"/>
    </xf>
    <xf numFmtId="0" fontId="50" fillId="0" borderId="30" xfId="0" applyFont="1" applyFill="1" applyBorder="1" applyAlignment="1">
      <alignment horizontal="justify" textRotation="90" wrapText="1"/>
    </xf>
    <xf numFmtId="0" fontId="50" fillId="0" borderId="31" xfId="0" applyFont="1" applyFill="1" applyBorder="1" applyAlignment="1">
      <alignment horizontal="justify" textRotation="90" wrapText="1"/>
    </xf>
    <xf numFmtId="0" fontId="50" fillId="0" borderId="32" xfId="0" applyFont="1" applyFill="1" applyBorder="1" applyAlignment="1">
      <alignment horizontal="justify" textRotation="90" wrapText="1"/>
    </xf>
    <xf numFmtId="165" fontId="6" fillId="0" borderId="33" xfId="0" applyNumberFormat="1" applyFont="1" applyFill="1" applyBorder="1" applyAlignment="1">
      <alignment horizontal="right" vertical="center"/>
    </xf>
    <xf numFmtId="165" fontId="6" fillId="0" borderId="34" xfId="0" applyNumberFormat="1" applyFont="1" applyFill="1" applyBorder="1" applyAlignment="1">
      <alignment horizontal="right" vertical="center"/>
    </xf>
    <xf numFmtId="165" fontId="6" fillId="0" borderId="35" xfId="0" applyNumberFormat="1" applyFont="1" applyFill="1" applyBorder="1" applyAlignment="1">
      <alignment horizontal="right" vertical="center"/>
    </xf>
    <xf numFmtId="165" fontId="7" fillId="0" borderId="56" xfId="0" applyNumberFormat="1" applyFont="1" applyFill="1" applyBorder="1" applyAlignment="1">
      <alignment horizontal="right" vertical="center"/>
    </xf>
    <xf numFmtId="165" fontId="7" fillId="0" borderId="13" xfId="0" applyNumberFormat="1" applyFont="1" applyFill="1" applyBorder="1" applyAlignment="1">
      <alignment horizontal="right" vertical="center"/>
    </xf>
    <xf numFmtId="165" fontId="7" fillId="0" borderId="57" xfId="0" applyNumberFormat="1" applyFont="1" applyFill="1" applyBorder="1" applyAlignment="1">
      <alignment horizontal="right" vertical="center"/>
    </xf>
    <xf numFmtId="0" fontId="15" fillId="0" borderId="13" xfId="0" applyFont="1" applyBorder="1" applyAlignment="1">
      <alignment horizontal="left"/>
    </xf>
    <xf numFmtId="0" fontId="4" fillId="0" borderId="33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 vertical="center"/>
    </xf>
    <xf numFmtId="0" fontId="4" fillId="0" borderId="35" xfId="0" applyFont="1" applyBorder="1" applyAlignment="1">
      <alignment horizontal="center" vertical="center"/>
    </xf>
    <xf numFmtId="0" fontId="15" fillId="2" borderId="56" xfId="0" applyFont="1" applyFill="1" applyBorder="1" applyAlignment="1">
      <alignment horizontal="right" vertical="center"/>
    </xf>
    <xf numFmtId="0" fontId="15" fillId="2" borderId="34" xfId="0" applyFont="1" applyFill="1" applyBorder="1" applyAlignment="1">
      <alignment horizontal="right" vertical="center"/>
    </xf>
    <xf numFmtId="0" fontId="15" fillId="2" borderId="57" xfId="0" applyFont="1" applyFill="1" applyBorder="1" applyAlignment="1">
      <alignment horizontal="right" vertical="center"/>
    </xf>
    <xf numFmtId="0" fontId="15" fillId="2" borderId="35" xfId="0" applyFont="1" applyFill="1" applyBorder="1" applyAlignment="1">
      <alignment horizontal="right" vertical="center"/>
    </xf>
    <xf numFmtId="0" fontId="15" fillId="2" borderId="33" xfId="0" applyFont="1" applyFill="1" applyBorder="1" applyAlignment="1">
      <alignment horizontal="right" vertical="center"/>
    </xf>
    <xf numFmtId="0" fontId="4" fillId="0" borderId="33" xfId="0" applyFont="1" applyBorder="1" applyAlignment="1" applyProtection="1">
      <alignment horizontal="center" vertical="center"/>
    </xf>
    <xf numFmtId="0" fontId="4" fillId="0" borderId="34" xfId="0" applyFont="1" applyBorder="1" applyAlignment="1" applyProtection="1">
      <alignment horizontal="center" vertical="center"/>
    </xf>
    <xf numFmtId="0" fontId="4" fillId="0" borderId="35" xfId="0" applyFont="1" applyBorder="1" applyAlignment="1" applyProtection="1">
      <alignment horizontal="center" vertical="center"/>
    </xf>
    <xf numFmtId="0" fontId="4" fillId="0" borderId="3" xfId="0" applyFont="1" applyBorder="1" applyAlignment="1" applyProtection="1">
      <alignment horizontal="center"/>
      <protection locked="0"/>
    </xf>
    <xf numFmtId="0" fontId="4" fillId="0" borderId="53" xfId="0" applyFont="1" applyBorder="1" applyAlignment="1" applyProtection="1">
      <alignment horizontal="center"/>
      <protection locked="0"/>
    </xf>
    <xf numFmtId="0" fontId="15" fillId="0" borderId="13" xfId="0" applyFont="1" applyBorder="1" applyAlignment="1">
      <alignment horizontal="left" vertical="center"/>
    </xf>
    <xf numFmtId="0" fontId="5" fillId="0" borderId="14" xfId="0" applyFont="1" applyBorder="1" applyAlignment="1">
      <alignment horizontal="center" vertical="center"/>
    </xf>
    <xf numFmtId="0" fontId="7" fillId="0" borderId="54" xfId="0" applyFont="1" applyBorder="1" applyAlignment="1" applyProtection="1">
      <alignment horizontal="left" vertical="top" wrapText="1"/>
      <protection locked="0"/>
    </xf>
    <xf numFmtId="0" fontId="7" fillId="0" borderId="2" xfId="0" applyFont="1" applyBorder="1" applyAlignment="1" applyProtection="1">
      <alignment horizontal="left" vertical="top" wrapText="1"/>
      <protection locked="0"/>
    </xf>
    <xf numFmtId="0" fontId="7" fillId="0" borderId="55" xfId="0" applyFont="1" applyBorder="1" applyAlignment="1" applyProtection="1">
      <alignment horizontal="left" vertical="top" wrapText="1"/>
      <protection locked="0"/>
    </xf>
    <xf numFmtId="0" fontId="6" fillId="0" borderId="50" xfId="0" applyFont="1" applyBorder="1" applyAlignment="1" applyProtection="1">
      <alignment horizontal="left" vertical="top" wrapText="1"/>
      <protection locked="0"/>
    </xf>
    <xf numFmtId="0" fontId="6" fillId="0" borderId="21" xfId="0" applyFont="1" applyBorder="1" applyAlignment="1" applyProtection="1">
      <alignment horizontal="left" vertical="top" wrapText="1"/>
      <protection locked="0"/>
    </xf>
    <xf numFmtId="0" fontId="6" fillId="0" borderId="22" xfId="0" applyFont="1" applyBorder="1" applyAlignment="1" applyProtection="1">
      <alignment horizontal="left" vertical="top" wrapText="1"/>
      <protection locked="0"/>
    </xf>
    <xf numFmtId="0" fontId="4" fillId="0" borderId="15" xfId="0" applyFont="1" applyBorder="1" applyAlignment="1" applyProtection="1">
      <alignment horizontal="center"/>
      <protection locked="0"/>
    </xf>
  </cellXfs>
  <cellStyles count="6">
    <cellStyle name="Обычный" xfId="0" builtinId="0"/>
    <cellStyle name="Обычный 2" xfId="2"/>
    <cellStyle name="Обычный 3" xfId="3"/>
    <cellStyle name="Обычный 4" xfId="4"/>
    <cellStyle name="Финансовый" xfId="1" builtinId="3"/>
    <cellStyle name="Финансовый 2" xfId="5"/>
  </cellStyles>
  <dxfs count="6">
    <dxf>
      <font>
        <color theme="0" tint="-0.14996795556505021"/>
      </font>
    </dxf>
    <dxf>
      <font>
        <color theme="0" tint="-0.14996795556505021"/>
      </font>
    </dxf>
    <dxf>
      <font>
        <color theme="0" tint="-0.34998626667073579"/>
      </font>
    </dxf>
    <dxf>
      <font>
        <color theme="0" tint="-0.14996795556505021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N40"/>
  <sheetViews>
    <sheetView view="pageBreakPreview" topLeftCell="A16" zoomScale="69" zoomScaleSheetLayoutView="69" workbookViewId="0">
      <selection activeCell="A25" sqref="A25:G25"/>
    </sheetView>
  </sheetViews>
  <sheetFormatPr defaultColWidth="9.109375" defaultRowHeight="13.2"/>
  <cols>
    <col min="1" max="1" width="15.44140625" style="1" customWidth="1"/>
    <col min="2" max="2" width="22.6640625" style="1" customWidth="1"/>
    <col min="3" max="3" width="17.5546875" style="1" customWidth="1"/>
    <col min="4" max="4" width="15.5546875" style="1" customWidth="1"/>
    <col min="5" max="6" width="12" style="1" customWidth="1"/>
    <col min="7" max="7" width="5.44140625" style="1" customWidth="1"/>
    <col min="8" max="8" width="12.33203125" style="1" customWidth="1"/>
    <col min="9" max="10" width="12.33203125" style="45" customWidth="1"/>
    <col min="11" max="11" width="9.6640625" style="46" bestFit="1" customWidth="1"/>
    <col min="12" max="12" width="6.44140625" style="69" customWidth="1"/>
    <col min="13" max="13" width="76" style="69" customWidth="1"/>
    <col min="14" max="23" width="18.44140625" style="1" customWidth="1"/>
    <col min="24" max="16384" width="9.109375" style="1"/>
  </cols>
  <sheetData>
    <row r="1" spans="1:14" ht="54.75" customHeight="1">
      <c r="A1" s="312" t="s">
        <v>0</v>
      </c>
      <c r="B1" s="312"/>
      <c r="C1" s="312"/>
      <c r="D1" s="312"/>
      <c r="E1" s="312"/>
      <c r="F1" s="312"/>
      <c r="G1" s="312"/>
      <c r="H1" s="7"/>
      <c r="I1" s="48"/>
      <c r="J1" s="48"/>
      <c r="K1" s="49"/>
      <c r="L1" s="67"/>
      <c r="M1" s="67"/>
      <c r="N1" s="48"/>
    </row>
    <row r="2" spans="1:14" s="47" customFormat="1" ht="17.25" customHeight="1">
      <c r="H2" s="46">
        <f>VLOOKUP(B9,'СПИСКИ (пароль 123)'!$A$3:$B$9,2,FALSE)</f>
        <v>320</v>
      </c>
      <c r="I2" s="45" t="e">
        <f>VLOOKUP(H2,'СПИСКИ (пароль 123)'!$D$3:$E$36,2,FALSE)</f>
        <v>#N/A</v>
      </c>
      <c r="J2" s="47">
        <v>1</v>
      </c>
      <c r="K2" s="46" t="s">
        <v>1</v>
      </c>
      <c r="L2" s="68"/>
      <c r="M2" s="68"/>
    </row>
    <row r="3" spans="1:14" s="47" customFormat="1" ht="17.25" customHeight="1">
      <c r="H3" s="46">
        <f>H2+1</f>
        <v>321</v>
      </c>
      <c r="I3" s="45" t="str">
        <f>VLOOKUP(H3,'СПИСКИ (пароль 123)'!$D$3:$E$36,2,FALSE)</f>
        <v>Програмної інженерії та інформаційних технологій управління</v>
      </c>
      <c r="J3" s="47">
        <v>1.5</v>
      </c>
      <c r="K3" s="46" t="s">
        <v>2</v>
      </c>
      <c r="L3" s="68"/>
      <c r="M3" s="68"/>
    </row>
    <row r="4" spans="1:14" s="47" customFormat="1" ht="17.25" customHeight="1">
      <c r="H4" s="46">
        <f t="shared" ref="H4:H8" si="0">H3+1</f>
        <v>322</v>
      </c>
      <c r="I4" s="45" t="e">
        <f>VLOOKUP(H4,'СПИСКИ (пароль 123)'!$D$3:$E$36,2,FALSE)</f>
        <v>#N/A</v>
      </c>
      <c r="J4" s="47">
        <v>0.5</v>
      </c>
      <c r="K4" s="46" t="s">
        <v>3</v>
      </c>
      <c r="L4" s="68"/>
      <c r="M4" s="68"/>
    </row>
    <row r="5" spans="1:14" s="47" customFormat="1" ht="17.25" customHeight="1">
      <c r="H5" s="46">
        <f t="shared" si="0"/>
        <v>323</v>
      </c>
      <c r="I5" s="45" t="e">
        <f>VLOOKUP(H5,'СПИСКИ (пароль 123)'!$D$3:$E$36,2,FALSE)</f>
        <v>#N/A</v>
      </c>
      <c r="J5" s="47">
        <v>0.25</v>
      </c>
      <c r="K5" s="46" t="s">
        <v>4</v>
      </c>
      <c r="L5" s="68"/>
      <c r="M5" s="68"/>
    </row>
    <row r="6" spans="1:14" s="47" customFormat="1" ht="17.25" customHeight="1">
      <c r="H6" s="46">
        <f t="shared" si="0"/>
        <v>324</v>
      </c>
      <c r="I6" s="45" t="e">
        <f>VLOOKUP(H6,'СПИСКИ (пароль 123)'!$D$3:$E$36,2,FALSE)</f>
        <v>#N/A</v>
      </c>
      <c r="J6" s="47">
        <v>1.25</v>
      </c>
      <c r="K6" s="46"/>
      <c r="L6" s="68"/>
      <c r="M6" s="68"/>
    </row>
    <row r="7" spans="1:14" s="47" customFormat="1" ht="17.25" customHeight="1">
      <c r="H7" s="46">
        <f t="shared" si="0"/>
        <v>325</v>
      </c>
      <c r="I7" s="45" t="e">
        <f>VLOOKUP(H7,'СПИСКИ (пароль 123)'!$D$3:$E$36,2,FALSE)</f>
        <v>#N/A</v>
      </c>
      <c r="J7" s="47">
        <v>1.5</v>
      </c>
      <c r="K7" s="46"/>
      <c r="L7" s="68"/>
      <c r="M7" s="68"/>
    </row>
    <row r="8" spans="1:14" s="47" customFormat="1" ht="17.25" customHeight="1">
      <c r="H8" s="46">
        <f t="shared" si="0"/>
        <v>326</v>
      </c>
      <c r="I8" s="45" t="e">
        <f>VLOOKUP(H8,'СПИСКИ (пароль 123)'!$D$3:$E$36,2,FALSE)</f>
        <v>#N/A</v>
      </c>
      <c r="K8" s="46"/>
      <c r="L8" s="308" t="s">
        <v>5</v>
      </c>
      <c r="M8" s="309" t="s">
        <v>6</v>
      </c>
    </row>
    <row r="9" spans="1:14" ht="21">
      <c r="A9" s="28" t="s">
        <v>7</v>
      </c>
      <c r="B9" s="317" t="s">
        <v>8</v>
      </c>
      <c r="C9" s="317"/>
      <c r="D9" s="317"/>
      <c r="E9" s="317"/>
      <c r="F9" s="317"/>
      <c r="G9" s="59"/>
      <c r="L9" s="308"/>
      <c r="M9" s="309"/>
      <c r="N9" s="47"/>
    </row>
    <row r="10" spans="1:14" ht="5.25" customHeight="1">
      <c r="A10" s="9"/>
      <c r="B10" s="61"/>
      <c r="C10" s="61"/>
      <c r="D10" s="61"/>
      <c r="E10" s="61"/>
      <c r="F10" s="61"/>
      <c r="G10" s="60"/>
      <c r="M10" s="68"/>
      <c r="N10" s="47"/>
    </row>
    <row r="11" spans="1:14" ht="6.75" customHeight="1">
      <c r="A11" s="316" t="s">
        <v>9</v>
      </c>
      <c r="B11" s="61"/>
      <c r="C11" s="62"/>
      <c r="D11" s="62"/>
      <c r="E11" s="62"/>
      <c r="F11" s="62"/>
      <c r="G11" s="58"/>
      <c r="M11" s="68"/>
      <c r="N11" s="47"/>
    </row>
    <row r="12" spans="1:14" ht="42.75" customHeight="1">
      <c r="A12" s="316"/>
      <c r="B12" s="318" t="s">
        <v>10</v>
      </c>
      <c r="C12" s="318"/>
      <c r="D12" s="318"/>
      <c r="E12" s="318"/>
      <c r="F12" s="318"/>
      <c r="G12" s="58"/>
      <c r="L12" s="310" t="s">
        <v>5</v>
      </c>
      <c r="M12" s="309" t="s">
        <v>6</v>
      </c>
      <c r="N12" s="47"/>
    </row>
    <row r="13" spans="1:14">
      <c r="L13" s="310"/>
      <c r="M13" s="309"/>
      <c r="N13" s="47"/>
    </row>
    <row r="14" spans="1:14">
      <c r="M14" s="68"/>
      <c r="N14" s="47"/>
    </row>
    <row r="15" spans="1:14">
      <c r="M15" s="68"/>
      <c r="N15" s="47"/>
    </row>
    <row r="16" spans="1:14">
      <c r="M16" s="68"/>
      <c r="N16" s="47"/>
    </row>
    <row r="17" spans="1:14">
      <c r="M17" s="68"/>
      <c r="N17" s="47"/>
    </row>
    <row r="18" spans="1:14" ht="62.25" customHeight="1">
      <c r="M18" s="68"/>
      <c r="N18" s="47"/>
    </row>
    <row r="19" spans="1:14" s="10" customFormat="1" ht="30.6">
      <c r="A19" s="313" t="s">
        <v>11</v>
      </c>
      <c r="B19" s="313"/>
      <c r="C19" s="313"/>
      <c r="D19" s="313"/>
      <c r="E19" s="313"/>
      <c r="F19" s="313"/>
      <c r="G19" s="313"/>
      <c r="I19" s="52"/>
      <c r="J19" s="52"/>
      <c r="K19" s="50"/>
      <c r="L19" s="70"/>
      <c r="M19" s="68"/>
      <c r="N19" s="47"/>
    </row>
    <row r="20" spans="1:14" s="11" customFormat="1" ht="18" customHeight="1">
      <c r="A20" s="314" t="s">
        <v>12</v>
      </c>
      <c r="B20" s="314"/>
      <c r="C20" s="314"/>
      <c r="D20" s="314"/>
      <c r="E20" s="314"/>
      <c r="F20" s="314"/>
      <c r="G20" s="314"/>
      <c r="I20" s="53"/>
      <c r="J20" s="53"/>
      <c r="K20" s="51"/>
      <c r="L20" s="71"/>
      <c r="M20" s="68"/>
      <c r="N20" s="47"/>
    </row>
    <row r="21" spans="1:14" ht="18" customHeight="1">
      <c r="A21" s="3"/>
      <c r="B21" s="3"/>
      <c r="C21" s="3"/>
      <c r="D21" s="3"/>
      <c r="E21" s="3"/>
      <c r="F21" s="3"/>
      <c r="G21" s="3"/>
      <c r="M21" s="68"/>
      <c r="N21" s="47"/>
    </row>
    <row r="22" spans="1:14" ht="18" customHeight="1">
      <c r="A22" s="3"/>
      <c r="B22" s="3"/>
      <c r="C22" s="3"/>
      <c r="D22" s="3"/>
      <c r="E22" s="3"/>
      <c r="F22" s="3"/>
      <c r="G22" s="3"/>
      <c r="M22" s="68"/>
      <c r="N22" s="47"/>
    </row>
    <row r="23" spans="1:14" ht="18" customHeight="1">
      <c r="A23" s="3"/>
      <c r="B23" s="3"/>
      <c r="C23" s="3"/>
      <c r="D23" s="3"/>
      <c r="E23" s="3"/>
      <c r="F23" s="3"/>
      <c r="G23" s="3"/>
      <c r="M23" s="68"/>
      <c r="N23" s="47"/>
    </row>
    <row r="24" spans="1:14" ht="24.6">
      <c r="A24" s="315" t="s">
        <v>151</v>
      </c>
      <c r="B24" s="315"/>
      <c r="C24" s="315"/>
      <c r="D24" s="315"/>
      <c r="E24" s="315"/>
      <c r="F24" s="315"/>
      <c r="G24" s="315"/>
      <c r="L24" s="310" t="s">
        <v>5</v>
      </c>
      <c r="M24" s="309" t="s">
        <v>13</v>
      </c>
      <c r="N24" s="47"/>
    </row>
    <row r="25" spans="1:14">
      <c r="A25" s="311" t="s">
        <v>14</v>
      </c>
      <c r="B25" s="311"/>
      <c r="C25" s="311"/>
      <c r="D25" s="311"/>
      <c r="E25" s="311"/>
      <c r="F25" s="311"/>
      <c r="G25" s="311"/>
      <c r="L25" s="310"/>
      <c r="M25" s="309"/>
      <c r="N25" s="47"/>
    </row>
    <row r="26" spans="1:14">
      <c r="A26" s="291"/>
      <c r="B26" s="291"/>
      <c r="C26" s="291"/>
      <c r="D26" s="291"/>
      <c r="E26" s="291"/>
      <c r="F26" s="291"/>
      <c r="G26" s="291"/>
      <c r="M26" s="68"/>
      <c r="N26" s="47"/>
    </row>
    <row r="27" spans="1:14">
      <c r="A27" s="291"/>
      <c r="B27" s="291"/>
      <c r="C27" s="291"/>
      <c r="D27" s="291"/>
      <c r="E27" s="291"/>
      <c r="F27" s="291"/>
      <c r="G27" s="291"/>
      <c r="M27" s="68"/>
      <c r="N27" s="47"/>
    </row>
    <row r="28" spans="1:14">
      <c r="A28" s="291"/>
      <c r="B28" s="291"/>
      <c r="C28" s="291"/>
      <c r="D28" s="291"/>
      <c r="E28" s="291"/>
      <c r="F28" s="291"/>
      <c r="G28" s="291"/>
      <c r="M28" s="68"/>
      <c r="N28" s="47"/>
    </row>
    <row r="29" spans="1:14">
      <c r="A29" s="290"/>
      <c r="B29" s="290"/>
      <c r="C29" s="290"/>
      <c r="D29" s="290"/>
      <c r="E29" s="290"/>
      <c r="F29" s="290"/>
      <c r="G29" s="290"/>
      <c r="M29" s="68"/>
      <c r="N29" s="47"/>
    </row>
    <row r="30" spans="1:14">
      <c r="A30" s="290"/>
      <c r="B30" s="290"/>
      <c r="C30" s="290"/>
      <c r="D30" s="290"/>
      <c r="E30" s="290"/>
      <c r="F30" s="290"/>
      <c r="G30" s="290"/>
      <c r="M30" s="68"/>
      <c r="N30" s="47"/>
    </row>
    <row r="31" spans="1:14" ht="24.75" customHeight="1">
      <c r="A31" s="290"/>
      <c r="B31" s="290"/>
      <c r="C31" s="290"/>
      <c r="D31" s="290"/>
      <c r="E31" s="290"/>
      <c r="F31" s="290"/>
      <c r="G31" s="290"/>
      <c r="M31" s="68"/>
      <c r="N31" s="47"/>
    </row>
    <row r="32" spans="1:14">
      <c r="M32" s="68"/>
      <c r="N32" s="47"/>
    </row>
    <row r="33" spans="1:14" ht="48.75" customHeight="1">
      <c r="A33" s="6" t="s">
        <v>15</v>
      </c>
      <c r="B33" s="6" t="s">
        <v>16</v>
      </c>
      <c r="C33" s="6" t="s">
        <v>17</v>
      </c>
      <c r="D33" s="6" t="s">
        <v>18</v>
      </c>
      <c r="E33" s="8" t="s">
        <v>19</v>
      </c>
      <c r="F33" s="304" t="s">
        <v>20</v>
      </c>
      <c r="G33" s="305"/>
      <c r="M33" s="68"/>
      <c r="N33" s="47"/>
    </row>
    <row r="34" spans="1:14" ht="51.75" customHeight="1">
      <c r="A34" s="63" t="s">
        <v>2</v>
      </c>
      <c r="B34" s="63" t="s">
        <v>21</v>
      </c>
      <c r="C34" s="63" t="s">
        <v>22</v>
      </c>
      <c r="D34" s="72" t="s">
        <v>21</v>
      </c>
      <c r="E34" s="107">
        <v>1.5</v>
      </c>
      <c r="F34" s="306" t="s">
        <v>23</v>
      </c>
      <c r="G34" s="307"/>
      <c r="L34" s="310" t="s">
        <v>5</v>
      </c>
      <c r="M34" s="309" t="s">
        <v>24</v>
      </c>
    </row>
    <row r="35" spans="1:14">
      <c r="L35" s="310"/>
      <c r="M35" s="309"/>
    </row>
    <row r="36" spans="1:14" ht="18">
      <c r="B36" s="158" t="s">
        <v>25</v>
      </c>
      <c r="M36" s="303" t="s">
        <v>26</v>
      </c>
    </row>
    <row r="37" spans="1:14" ht="18">
      <c r="B37" s="158" t="s">
        <v>27</v>
      </c>
      <c r="M37" s="303"/>
    </row>
    <row r="38" spans="1:14" ht="18">
      <c r="B38" s="158" t="s">
        <v>28</v>
      </c>
    </row>
    <row r="39" spans="1:14" ht="18">
      <c r="B39" s="158" t="s">
        <v>29</v>
      </c>
    </row>
    <row r="40" spans="1:14">
      <c r="B40" s="159" t="s">
        <v>30</v>
      </c>
    </row>
  </sheetData>
  <mergeCells count="19">
    <mergeCell ref="A1:G1"/>
    <mergeCell ref="A19:G19"/>
    <mergeCell ref="A20:G20"/>
    <mergeCell ref="A24:G24"/>
    <mergeCell ref="A11:A12"/>
    <mergeCell ref="B9:F9"/>
    <mergeCell ref="B12:F12"/>
    <mergeCell ref="M36:M37"/>
    <mergeCell ref="F33:G33"/>
    <mergeCell ref="F34:G34"/>
    <mergeCell ref="L8:L9"/>
    <mergeCell ref="M8:M9"/>
    <mergeCell ref="L12:L13"/>
    <mergeCell ref="M12:M13"/>
    <mergeCell ref="L24:L25"/>
    <mergeCell ref="M24:M25"/>
    <mergeCell ref="L34:L35"/>
    <mergeCell ref="M34:M35"/>
    <mergeCell ref="A25:G25"/>
  </mergeCells>
  <phoneticPr fontId="0" type="noConversion"/>
  <dataValidations count="4">
    <dataValidation type="list" allowBlank="1" showInputMessage="1" showErrorMessage="1" sqref="C11:G11">
      <formula1>$I$2:$I$8</formula1>
    </dataValidation>
    <dataValidation type="list" allowBlank="1" showInputMessage="1" showErrorMessage="1" sqref="E34">
      <formula1>$J$1:$J$6</formula1>
    </dataValidation>
    <dataValidation type="list" allowBlank="1" showInputMessage="1" showErrorMessage="1" sqref="B12:F12">
      <formula1>$I$1:$I$8</formula1>
    </dataValidation>
    <dataValidation type="list" allowBlank="1" showInputMessage="1" showErrorMessage="1" sqref="A34">
      <formula1>$K$1:$K$5</formula1>
    </dataValidation>
  </dataValidations>
  <printOptions horizontalCentered="1"/>
  <pageMargins left="0.39370078740157483" right="0.39370078740157483" top="0.47244094488188981" bottom="0.47244094488188981" header="0" footer="0"/>
  <pageSetup paperSize="9" scale="96" orientation="portrait" r:id="rId1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'СПИСКИ (пароль 123)'!$G$2:$G$7</xm:f>
          </x14:formula1>
          <xm:sqref>B34</xm:sqref>
        </x14:dataValidation>
        <x14:dataValidation type="list" allowBlank="1" showInputMessage="1" showErrorMessage="1">
          <x14:formula1>
            <xm:f>'СПИСКИ (пароль 123)'!$H$2:$H$6</xm:f>
          </x14:formula1>
          <xm:sqref>D34</xm:sqref>
        </x14:dataValidation>
        <x14:dataValidation type="list" allowBlank="1" showInputMessage="1" showErrorMessage="1">
          <x14:formula1>
            <xm:f>'СПИСКИ (пароль 123)'!$I$2:$I$4</xm:f>
          </x14:formula1>
          <xm:sqref>F34:G34</xm:sqref>
        </x14:dataValidation>
        <x14:dataValidation type="list" allowBlank="1" showInputMessage="1" showErrorMessage="1">
          <x14:formula1>
            <xm:f>'СПИСКИ (пароль 123)'!$A$2:$A$9</xm:f>
          </x14:formula1>
          <xm:sqref>B9:F9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G36"/>
  <sheetViews>
    <sheetView showZeros="0" view="pageBreakPreview" topLeftCell="A7" zoomScaleSheetLayoutView="100" workbookViewId="0">
      <selection activeCell="C25" sqref="C25"/>
    </sheetView>
  </sheetViews>
  <sheetFormatPr defaultColWidth="9.109375" defaultRowHeight="13.2"/>
  <cols>
    <col min="1" max="1" width="15.44140625" style="1" customWidth="1"/>
    <col min="2" max="2" width="22.6640625" style="1" customWidth="1"/>
    <col min="3" max="3" width="17.5546875" style="1" customWidth="1"/>
    <col min="4" max="5" width="15.6640625" style="1" customWidth="1"/>
    <col min="6" max="6" width="8.109375" style="1" customWidth="1"/>
    <col min="7" max="7" width="75.33203125" style="1" customWidth="1"/>
    <col min="8" max="8" width="14.6640625" style="1" customWidth="1"/>
    <col min="9" max="16384" width="9.109375" style="1"/>
  </cols>
  <sheetData>
    <row r="1" spans="1:7" ht="12.75" customHeight="1">
      <c r="C1" s="321"/>
      <c r="D1" s="322"/>
      <c r="E1" s="322"/>
      <c r="F1" s="7"/>
    </row>
    <row r="2" spans="1:7" ht="57" customHeight="1">
      <c r="C2" s="322"/>
      <c r="D2" s="322"/>
      <c r="E2" s="322"/>
      <c r="F2" s="65">
        <f>ТИТУЛ!E34*1548</f>
        <v>2322</v>
      </c>
      <c r="G2" s="66" t="s">
        <v>31</v>
      </c>
    </row>
    <row r="3" spans="1:7">
      <c r="B3" s="323"/>
      <c r="C3" s="324"/>
      <c r="D3" s="324"/>
      <c r="E3" s="324"/>
      <c r="F3" s="7"/>
    </row>
    <row r="4" spans="1:7" ht="66" customHeight="1">
      <c r="A4" s="312"/>
      <c r="B4" s="312"/>
      <c r="C4" s="312"/>
      <c r="D4" s="312"/>
      <c r="E4" s="312"/>
    </row>
    <row r="5" spans="1:7" ht="12" customHeight="1">
      <c r="A5" s="319"/>
      <c r="B5" s="319"/>
      <c r="C5" s="319"/>
      <c r="D5" s="319"/>
      <c r="E5" s="319"/>
    </row>
    <row r="6" spans="1:7">
      <c r="A6" s="325"/>
      <c r="B6" s="325"/>
      <c r="C6" s="325"/>
      <c r="D6" s="325"/>
      <c r="E6" s="325"/>
    </row>
    <row r="7" spans="1:7">
      <c r="A7" s="290"/>
      <c r="B7" s="290"/>
      <c r="C7" s="290"/>
      <c r="D7" s="290"/>
      <c r="E7" s="290"/>
    </row>
    <row r="8" spans="1:7">
      <c r="A8" s="290"/>
      <c r="B8" s="290"/>
      <c r="C8" s="290"/>
      <c r="D8" s="290"/>
      <c r="E8" s="290"/>
    </row>
    <row r="9" spans="1:7" ht="12" customHeight="1">
      <c r="A9" s="319"/>
      <c r="B9" s="319"/>
      <c r="C9" s="319"/>
      <c r="D9" s="319"/>
      <c r="E9" s="319"/>
    </row>
    <row r="10" spans="1:7">
      <c r="A10" s="325"/>
      <c r="B10" s="325"/>
      <c r="C10" s="325"/>
      <c r="D10" s="325"/>
      <c r="E10" s="325"/>
    </row>
    <row r="11" spans="1:7" ht="20.399999999999999">
      <c r="A11" s="314" t="s">
        <v>32</v>
      </c>
      <c r="B11" s="314"/>
      <c r="C11" s="314"/>
      <c r="D11" s="314"/>
      <c r="E11" s="314"/>
    </row>
    <row r="12" spans="1:7" ht="18" thickBot="1">
      <c r="A12" s="9"/>
    </row>
    <row r="13" spans="1:7" ht="30" customHeight="1" thickTop="1">
      <c r="A13" s="329" t="s">
        <v>33</v>
      </c>
      <c r="B13" s="330"/>
      <c r="C13" s="330"/>
      <c r="D13" s="330"/>
      <c r="E13" s="331"/>
    </row>
    <row r="14" spans="1:7" ht="30" customHeight="1">
      <c r="A14" s="332" t="s">
        <v>34</v>
      </c>
      <c r="B14" s="333"/>
      <c r="C14" s="334"/>
      <c r="D14" s="20" t="s">
        <v>35</v>
      </c>
      <c r="E14" s="21" t="s">
        <v>36</v>
      </c>
    </row>
    <row r="15" spans="1:7" ht="30" customHeight="1">
      <c r="A15" s="335" t="s">
        <v>37</v>
      </c>
      <c r="B15" s="336"/>
      <c r="C15" s="336"/>
      <c r="D15" s="22">
        <f>'НАВЧАЛЬНА РОБОТА'!AX65</f>
        <v>949</v>
      </c>
      <c r="E15" s="23">
        <f>'НАВЧАЛЬНА РОБОТА'!AY65</f>
        <v>426</v>
      </c>
    </row>
    <row r="16" spans="1:7" ht="30" customHeight="1">
      <c r="A16" s="335" t="s">
        <v>38</v>
      </c>
      <c r="B16" s="336"/>
      <c r="C16" s="336"/>
      <c r="D16" s="22">
        <f>'МЕТОД+НАУК+ОРГАН'!E18</f>
        <v>0</v>
      </c>
      <c r="E16" s="23">
        <f>'МЕТОД+НАУК+ОРГАН'!F18</f>
        <v>0</v>
      </c>
    </row>
    <row r="17" spans="1:7" ht="30" customHeight="1">
      <c r="A17" s="335" t="s">
        <v>39</v>
      </c>
      <c r="B17" s="336"/>
      <c r="C17" s="336"/>
      <c r="D17" s="22">
        <f>'МЕТОД+НАУК+ОРГАН'!E30</f>
        <v>0</v>
      </c>
      <c r="E17" s="23">
        <f>'МЕТОД+НАУК+ОРГАН'!F30</f>
        <v>0</v>
      </c>
    </row>
    <row r="18" spans="1:7" ht="30" customHeight="1" thickBot="1">
      <c r="A18" s="337" t="s">
        <v>40</v>
      </c>
      <c r="B18" s="338"/>
      <c r="C18" s="338"/>
      <c r="D18" s="24">
        <f>'МЕТОД+НАУК+ОРГАН'!E39</f>
        <v>0</v>
      </c>
      <c r="E18" s="25">
        <f>'МЕТОД+НАУК+ОРГАН'!F39</f>
        <v>0</v>
      </c>
    </row>
    <row r="19" spans="1:7" ht="30" customHeight="1" thickTop="1" thickBot="1">
      <c r="A19" s="339" t="s">
        <v>41</v>
      </c>
      <c r="B19" s="340"/>
      <c r="C19" s="341"/>
      <c r="D19" s="26">
        <f>D15+D16+D17+D18</f>
        <v>949</v>
      </c>
      <c r="E19" s="27">
        <f>E15+E16+E17+E18</f>
        <v>426</v>
      </c>
      <c r="F19" s="65">
        <f>F2-D19</f>
        <v>1373</v>
      </c>
      <c r="G19" s="66" t="str">
        <f>IF(F19=0,0,"- відхілення від норматива")</f>
        <v>- відхілення від норматива</v>
      </c>
    </row>
    <row r="20" spans="1:7" ht="13.8" thickTop="1"/>
    <row r="21" spans="1:7" ht="24.75" customHeight="1"/>
    <row r="22" spans="1:7" s="10" customFormat="1" ht="55.5" customHeight="1">
      <c r="A22" s="313"/>
      <c r="B22" s="313"/>
      <c r="C22" s="313"/>
      <c r="D22" s="313"/>
      <c r="E22" s="313"/>
    </row>
    <row r="23" spans="1:7" s="11" customFormat="1" ht="18" customHeight="1">
      <c r="A23" s="342" t="str">
        <f>CONCATENATE("Індивідуальний план склав _______________________ / ",ТИТУЛ!A24," /")</f>
        <v>Індивідуальний план склав _______________________ / Викладач 14 /</v>
      </c>
      <c r="B23" s="342"/>
      <c r="C23" s="342"/>
      <c r="D23" s="342"/>
      <c r="E23" s="342"/>
    </row>
    <row r="24" spans="1:7" ht="41.25" customHeight="1">
      <c r="A24" s="3"/>
      <c r="B24" s="3"/>
      <c r="C24" s="3"/>
      <c r="D24" s="3"/>
      <c r="E24" s="3"/>
    </row>
    <row r="25" spans="1:7" ht="18" customHeight="1">
      <c r="A25" s="320" t="s">
        <v>42</v>
      </c>
      <c r="B25" s="320"/>
      <c r="C25" s="64" t="s">
        <v>43</v>
      </c>
      <c r="F25" s="326" t="s">
        <v>5</v>
      </c>
      <c r="G25" s="327" t="s">
        <v>44</v>
      </c>
    </row>
    <row r="26" spans="1:7" ht="18" customHeight="1">
      <c r="A26" s="3"/>
      <c r="B26" s="3"/>
      <c r="C26" s="3"/>
      <c r="D26" s="3"/>
      <c r="E26" s="3"/>
      <c r="F26" s="326"/>
      <c r="G26" s="327"/>
    </row>
    <row r="27" spans="1:7">
      <c r="A27" s="328"/>
      <c r="B27" s="328"/>
      <c r="C27" s="328"/>
      <c r="D27" s="328"/>
      <c r="E27" s="328"/>
    </row>
    <row r="28" spans="1:7">
      <c r="A28" s="291"/>
      <c r="B28" s="291"/>
      <c r="C28" s="291"/>
      <c r="D28" s="291"/>
      <c r="E28" s="291"/>
    </row>
    <row r="29" spans="1:7">
      <c r="A29" s="291"/>
      <c r="B29" s="291"/>
      <c r="C29" s="291"/>
      <c r="D29" s="291"/>
      <c r="E29" s="291"/>
    </row>
    <row r="30" spans="1:7">
      <c r="A30" s="291"/>
      <c r="B30" s="291"/>
      <c r="C30" s="291"/>
      <c r="D30" s="291"/>
      <c r="E30" s="291"/>
    </row>
    <row r="31" spans="1:7">
      <c r="A31" s="290"/>
      <c r="B31" s="290"/>
      <c r="C31" s="290"/>
      <c r="D31" s="290"/>
      <c r="E31" s="290"/>
    </row>
    <row r="32" spans="1:7">
      <c r="A32" s="290"/>
      <c r="B32" s="290"/>
      <c r="C32" s="290"/>
      <c r="D32" s="290"/>
      <c r="E32" s="290"/>
    </row>
    <row r="33" spans="1:5">
      <c r="A33" s="290"/>
      <c r="B33" s="290"/>
      <c r="C33" s="290"/>
      <c r="D33" s="290"/>
      <c r="E33" s="290"/>
    </row>
    <row r="35" spans="1:5" ht="44.25" customHeight="1">
      <c r="A35" s="18"/>
      <c r="B35" s="18"/>
      <c r="C35" s="18"/>
      <c r="D35" s="18"/>
      <c r="E35" s="18"/>
    </row>
    <row r="36" spans="1:5" ht="30" customHeight="1">
      <c r="A36" s="19"/>
      <c r="B36" s="12"/>
      <c r="C36" s="12"/>
      <c r="D36" s="12"/>
      <c r="E36" s="12"/>
    </row>
  </sheetData>
  <sheetProtection password="CA9C" sheet="1" objects="1" scenarios="1" formatCells="0" selectLockedCells="1"/>
  <mergeCells count="21">
    <mergeCell ref="F25:F26"/>
    <mergeCell ref="G25:G26"/>
    <mergeCell ref="A27:E27"/>
    <mergeCell ref="A11:E11"/>
    <mergeCell ref="A13:E13"/>
    <mergeCell ref="A14:C14"/>
    <mergeCell ref="A15:C15"/>
    <mergeCell ref="A17:C17"/>
    <mergeCell ref="A18:C18"/>
    <mergeCell ref="A19:C19"/>
    <mergeCell ref="A16:C16"/>
    <mergeCell ref="A22:E22"/>
    <mergeCell ref="A23:E23"/>
    <mergeCell ref="A9:E9"/>
    <mergeCell ref="A25:B25"/>
    <mergeCell ref="C1:E2"/>
    <mergeCell ref="B3:E3"/>
    <mergeCell ref="A4:E4"/>
    <mergeCell ref="A5:E5"/>
    <mergeCell ref="A6:E6"/>
    <mergeCell ref="A10:E10"/>
  </mergeCells>
  <conditionalFormatting sqref="D15:E19">
    <cfRule type="cellIs" dxfId="5" priority="1" stopIfTrue="1" operator="equal">
      <formula>0</formula>
    </cfRule>
  </conditionalFormatting>
  <printOptions horizontalCentered="1"/>
  <pageMargins left="0.78740157480314965" right="0.78740157480314965" top="0.78740157480314965" bottom="0.78740157480314965" header="0.51181102362204722" footer="0.51181102362204722"/>
  <pageSetup paperSize="9" scale="92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  <pageSetUpPr fitToPage="1"/>
  </sheetPr>
  <dimension ref="A1:BA70"/>
  <sheetViews>
    <sheetView showZeros="0" tabSelected="1" view="pageBreakPreview" zoomScale="87" zoomScaleNormal="87" zoomScaleSheetLayoutView="87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AD36" sqref="AD36"/>
    </sheetView>
  </sheetViews>
  <sheetFormatPr defaultColWidth="9.109375" defaultRowHeight="13.8" outlineLevelRow="2"/>
  <cols>
    <col min="1" max="1" width="3.5546875" style="1" customWidth="1"/>
    <col min="2" max="2" width="4.44140625" style="1" customWidth="1"/>
    <col min="3" max="3" width="32.109375" style="1" customWidth="1"/>
    <col min="4" max="4" width="10.88671875" style="1" customWidth="1"/>
    <col min="5" max="5" width="4.33203125" style="1" customWidth="1"/>
    <col min="6" max="6" width="7" style="1" customWidth="1"/>
    <col min="7" max="7" width="29.6640625" style="74" customWidth="1"/>
    <col min="8" max="8" width="5.88671875" style="73" customWidth="1"/>
    <col min="9" max="9" width="5.33203125" style="1" bestFit="1" customWidth="1"/>
    <col min="10" max="10" width="4.6640625" style="140" customWidth="1"/>
    <col min="11" max="11" width="4.6640625" style="47" customWidth="1"/>
    <col min="12" max="12" width="5.109375" style="73" customWidth="1"/>
    <col min="13" max="13" width="5.109375" style="1" customWidth="1"/>
    <col min="14" max="14" width="5.109375" style="73" customWidth="1"/>
    <col min="15" max="15" width="5.109375" style="1" customWidth="1"/>
    <col min="16" max="16" width="4.33203125" style="1" customWidth="1"/>
    <col min="17" max="17" width="4.44140625" style="1" customWidth="1"/>
    <col min="18" max="18" width="5.109375" style="73" customWidth="1"/>
    <col min="19" max="19" width="5.33203125" style="1" bestFit="1" customWidth="1"/>
    <col min="20" max="21" width="4.109375" style="1" customWidth="1"/>
    <col min="22" max="22" width="5.88671875" style="1" customWidth="1"/>
    <col min="23" max="23" width="4.33203125" style="1" customWidth="1"/>
    <col min="24" max="25" width="5.109375" style="73" customWidth="1"/>
    <col min="26" max="27" width="6.88671875" style="1" bestFit="1" customWidth="1"/>
    <col min="28" max="28" width="4.88671875" style="73" customWidth="1"/>
    <col min="29" max="29" width="5.109375" style="73" customWidth="1"/>
    <col min="30" max="31" width="5.109375" style="1" customWidth="1"/>
    <col min="32" max="32" width="5.33203125" style="1" bestFit="1" customWidth="1"/>
    <col min="33" max="33" width="4.6640625" style="1" customWidth="1"/>
    <col min="34" max="34" width="4.44140625" style="73" customWidth="1"/>
    <col min="35" max="35" width="5.109375" style="73" customWidth="1"/>
    <col min="36" max="36" width="3.6640625" style="73" customWidth="1"/>
    <col min="37" max="37" width="4.5546875" style="73" customWidth="1"/>
    <col min="38" max="39" width="5.109375" style="1" customWidth="1"/>
    <col min="40" max="41" width="4.6640625" style="1" customWidth="1"/>
    <col min="42" max="42" width="4.33203125" style="47" customWidth="1"/>
    <col min="43" max="43" width="4.109375" style="47" customWidth="1"/>
    <col min="44" max="45" width="4.44140625" style="1" customWidth="1"/>
    <col min="46" max="46" width="3.88671875" style="1" customWidth="1"/>
    <col min="47" max="47" width="4" style="1" customWidth="1"/>
    <col min="48" max="49" width="4.5546875" style="1" customWidth="1"/>
    <col min="50" max="50" width="5.33203125" style="2" bestFit="1" customWidth="1"/>
    <col min="51" max="51" width="6.88671875" style="2" bestFit="1" customWidth="1"/>
    <col min="52" max="52" width="11" style="1" customWidth="1"/>
    <col min="53" max="53" width="11.5546875" style="1" hidden="1" customWidth="1"/>
    <col min="54" max="54" width="11.5546875" style="1" customWidth="1"/>
    <col min="55" max="16384" width="9.109375" style="1"/>
  </cols>
  <sheetData>
    <row r="1" spans="1:51" s="143" customFormat="1" ht="16.2" thickBot="1">
      <c r="A1" s="275" t="s">
        <v>45</v>
      </c>
      <c r="B1" s="166"/>
      <c r="C1" s="166"/>
      <c r="D1" s="166"/>
      <c r="E1" s="166"/>
      <c r="F1" s="166"/>
      <c r="G1" s="276"/>
      <c r="H1" s="166"/>
      <c r="I1" s="166"/>
      <c r="J1" s="277"/>
      <c r="K1" s="277"/>
      <c r="L1" s="166"/>
      <c r="M1" s="166"/>
      <c r="N1" s="166"/>
      <c r="O1" s="166"/>
      <c r="P1" s="166"/>
      <c r="Q1" s="166"/>
      <c r="R1" s="166"/>
      <c r="S1" s="166"/>
      <c r="T1" s="166"/>
      <c r="U1" s="166"/>
      <c r="V1" s="166"/>
      <c r="W1" s="166"/>
      <c r="X1" s="166"/>
      <c r="Y1" s="166"/>
      <c r="Z1" s="166"/>
      <c r="AA1" s="166"/>
      <c r="AB1" s="166"/>
      <c r="AC1" s="166"/>
      <c r="AD1" s="166"/>
      <c r="AE1" s="166"/>
      <c r="AF1" s="166"/>
      <c r="AG1" s="166"/>
      <c r="AH1" s="166"/>
      <c r="AI1" s="166"/>
      <c r="AJ1" s="166"/>
      <c r="AK1" s="166"/>
      <c r="AL1" s="166"/>
      <c r="AM1" s="166"/>
      <c r="AN1" s="166"/>
      <c r="AO1" s="166"/>
      <c r="AP1" s="277"/>
      <c r="AQ1" s="144"/>
      <c r="AR1" s="166"/>
      <c r="AS1" s="166"/>
      <c r="AT1" s="166"/>
      <c r="AU1" s="166"/>
      <c r="AV1" s="166"/>
      <c r="AW1" s="166"/>
      <c r="AX1" s="166"/>
      <c r="AY1" s="166"/>
    </row>
    <row r="2" spans="1:51" s="166" customFormat="1" ht="36" customHeight="1">
      <c r="A2" s="349" t="s">
        <v>46</v>
      </c>
      <c r="B2" s="349" t="s">
        <v>47</v>
      </c>
      <c r="C2" s="363" t="s">
        <v>48</v>
      </c>
      <c r="D2" s="363" t="s">
        <v>49</v>
      </c>
      <c r="E2" s="378" t="s">
        <v>50</v>
      </c>
      <c r="F2" s="380" t="s">
        <v>51</v>
      </c>
      <c r="G2" s="349" t="s">
        <v>52</v>
      </c>
      <c r="H2" s="356" t="s">
        <v>53</v>
      </c>
      <c r="I2" s="360"/>
      <c r="J2" s="356" t="s">
        <v>54</v>
      </c>
      <c r="K2" s="360"/>
      <c r="L2" s="381" t="s">
        <v>55</v>
      </c>
      <c r="M2" s="382"/>
      <c r="N2" s="381" t="s">
        <v>56</v>
      </c>
      <c r="O2" s="382"/>
      <c r="P2" s="356" t="s">
        <v>57</v>
      </c>
      <c r="Q2" s="357"/>
      <c r="R2" s="356" t="s">
        <v>58</v>
      </c>
      <c r="S2" s="357"/>
      <c r="T2" s="352" t="s">
        <v>59</v>
      </c>
      <c r="U2" s="353"/>
      <c r="V2" s="356" t="s">
        <v>60</v>
      </c>
      <c r="W2" s="360"/>
      <c r="X2" s="352" t="s">
        <v>61</v>
      </c>
      <c r="Y2" s="353"/>
      <c r="Z2" s="352" t="s">
        <v>62</v>
      </c>
      <c r="AA2" s="353"/>
      <c r="AB2" s="352" t="s">
        <v>63</v>
      </c>
      <c r="AC2" s="353"/>
      <c r="AD2" s="385" t="s">
        <v>64</v>
      </c>
      <c r="AE2" s="386"/>
      <c r="AF2" s="352" t="s">
        <v>65</v>
      </c>
      <c r="AG2" s="353"/>
      <c r="AH2" s="352" t="s">
        <v>66</v>
      </c>
      <c r="AI2" s="353"/>
      <c r="AJ2" s="352" t="s">
        <v>67</v>
      </c>
      <c r="AK2" s="353"/>
      <c r="AL2" s="352" t="s">
        <v>68</v>
      </c>
      <c r="AM2" s="353"/>
      <c r="AN2" s="352" t="s">
        <v>69</v>
      </c>
      <c r="AO2" s="353"/>
      <c r="AP2" s="352" t="s">
        <v>70</v>
      </c>
      <c r="AQ2" s="353"/>
      <c r="AR2" s="371" t="s">
        <v>71</v>
      </c>
      <c r="AS2" s="372"/>
      <c r="AT2" s="356" t="s">
        <v>72</v>
      </c>
      <c r="AU2" s="368"/>
      <c r="AV2" s="370" t="s">
        <v>73</v>
      </c>
      <c r="AW2" s="353"/>
      <c r="AX2" s="375" t="s">
        <v>74</v>
      </c>
      <c r="AY2" s="357"/>
    </row>
    <row r="3" spans="1:51" s="166" customFormat="1" ht="119.25" customHeight="1" thickBot="1">
      <c r="A3" s="350"/>
      <c r="B3" s="350"/>
      <c r="C3" s="364"/>
      <c r="D3" s="364"/>
      <c r="E3" s="379"/>
      <c r="F3" s="350"/>
      <c r="G3" s="350"/>
      <c r="H3" s="361"/>
      <c r="I3" s="362"/>
      <c r="J3" s="361"/>
      <c r="K3" s="362"/>
      <c r="L3" s="383"/>
      <c r="M3" s="384"/>
      <c r="N3" s="383"/>
      <c r="O3" s="384"/>
      <c r="P3" s="358"/>
      <c r="Q3" s="359"/>
      <c r="R3" s="358"/>
      <c r="S3" s="359"/>
      <c r="T3" s="354"/>
      <c r="U3" s="355"/>
      <c r="V3" s="361"/>
      <c r="W3" s="362"/>
      <c r="X3" s="367"/>
      <c r="Y3" s="355"/>
      <c r="Z3" s="367"/>
      <c r="AA3" s="355"/>
      <c r="AB3" s="367"/>
      <c r="AC3" s="355"/>
      <c r="AD3" s="387"/>
      <c r="AE3" s="388"/>
      <c r="AF3" s="367"/>
      <c r="AG3" s="355"/>
      <c r="AH3" s="367"/>
      <c r="AI3" s="355"/>
      <c r="AJ3" s="367"/>
      <c r="AK3" s="355"/>
      <c r="AL3" s="367"/>
      <c r="AM3" s="355"/>
      <c r="AN3" s="367"/>
      <c r="AO3" s="355"/>
      <c r="AP3" s="367"/>
      <c r="AQ3" s="355"/>
      <c r="AR3" s="373"/>
      <c r="AS3" s="374"/>
      <c r="AT3" s="367"/>
      <c r="AU3" s="369"/>
      <c r="AV3" s="369"/>
      <c r="AW3" s="355"/>
      <c r="AX3" s="376"/>
      <c r="AY3" s="377"/>
    </row>
    <row r="4" spans="1:51" s="143" customFormat="1" ht="16.2" thickBot="1">
      <c r="A4" s="351"/>
      <c r="B4" s="351"/>
      <c r="C4" s="365"/>
      <c r="D4" s="365"/>
      <c r="E4" s="379"/>
      <c r="F4" s="351"/>
      <c r="G4" s="351"/>
      <c r="H4" s="278" t="s">
        <v>75</v>
      </c>
      <c r="I4" s="279" t="s">
        <v>76</v>
      </c>
      <c r="J4" s="278" t="s">
        <v>75</v>
      </c>
      <c r="K4" s="279" t="s">
        <v>76</v>
      </c>
      <c r="L4" s="278" t="s">
        <v>75</v>
      </c>
      <c r="M4" s="279" t="s">
        <v>76</v>
      </c>
      <c r="N4" s="278" t="s">
        <v>75</v>
      </c>
      <c r="O4" s="279" t="s">
        <v>76</v>
      </c>
      <c r="P4" s="278" t="s">
        <v>75</v>
      </c>
      <c r="Q4" s="279" t="s">
        <v>76</v>
      </c>
      <c r="R4" s="278" t="s">
        <v>75</v>
      </c>
      <c r="S4" s="279" t="s">
        <v>76</v>
      </c>
      <c r="T4" s="278" t="s">
        <v>75</v>
      </c>
      <c r="U4" s="279" t="s">
        <v>76</v>
      </c>
      <c r="V4" s="278" t="s">
        <v>75</v>
      </c>
      <c r="W4" s="279" t="s">
        <v>76</v>
      </c>
      <c r="X4" s="278" t="s">
        <v>75</v>
      </c>
      <c r="Y4" s="279" t="s">
        <v>76</v>
      </c>
      <c r="Z4" s="278" t="s">
        <v>75</v>
      </c>
      <c r="AA4" s="279" t="s">
        <v>76</v>
      </c>
      <c r="AB4" s="278" t="s">
        <v>75</v>
      </c>
      <c r="AC4" s="279" t="s">
        <v>76</v>
      </c>
      <c r="AD4" s="278" t="s">
        <v>75</v>
      </c>
      <c r="AE4" s="279" t="s">
        <v>76</v>
      </c>
      <c r="AF4" s="278" t="s">
        <v>75</v>
      </c>
      <c r="AG4" s="279" t="s">
        <v>76</v>
      </c>
      <c r="AH4" s="278" t="s">
        <v>75</v>
      </c>
      <c r="AI4" s="279" t="s">
        <v>76</v>
      </c>
      <c r="AJ4" s="278" t="s">
        <v>75</v>
      </c>
      <c r="AK4" s="279" t="s">
        <v>76</v>
      </c>
      <c r="AL4" s="280" t="s">
        <v>75</v>
      </c>
      <c r="AM4" s="281" t="s">
        <v>76</v>
      </c>
      <c r="AN4" s="280" t="s">
        <v>75</v>
      </c>
      <c r="AO4" s="281" t="s">
        <v>76</v>
      </c>
      <c r="AP4" s="280" t="s">
        <v>75</v>
      </c>
      <c r="AQ4" s="282" t="s">
        <v>76</v>
      </c>
      <c r="AR4" s="280" t="s">
        <v>75</v>
      </c>
      <c r="AS4" s="281" t="s">
        <v>76</v>
      </c>
      <c r="AT4" s="280" t="s">
        <v>75</v>
      </c>
      <c r="AU4" s="281" t="s">
        <v>76</v>
      </c>
      <c r="AV4" s="280" t="s">
        <v>75</v>
      </c>
      <c r="AW4" s="281" t="s">
        <v>76</v>
      </c>
      <c r="AX4" s="283" t="s">
        <v>75</v>
      </c>
      <c r="AY4" s="283" t="s">
        <v>76</v>
      </c>
    </row>
    <row r="5" spans="1:51" s="143" customFormat="1" ht="39.6">
      <c r="A5" s="170"/>
      <c r="B5" s="171"/>
      <c r="C5" s="264" t="s">
        <v>77</v>
      </c>
      <c r="D5" s="222"/>
      <c r="E5" s="266">
        <v>3</v>
      </c>
      <c r="F5" s="266">
        <v>60</v>
      </c>
      <c r="G5" s="263" t="s">
        <v>78</v>
      </c>
      <c r="H5" s="267">
        <v>32</v>
      </c>
      <c r="I5" s="267">
        <v>32</v>
      </c>
      <c r="J5" s="267">
        <v>6</v>
      </c>
      <c r="K5" s="267">
        <v>6</v>
      </c>
      <c r="L5" s="267">
        <v>0</v>
      </c>
      <c r="M5" s="267">
        <v>0</v>
      </c>
      <c r="N5" s="267"/>
      <c r="O5" s="267"/>
      <c r="P5" s="269"/>
      <c r="Q5" s="269"/>
      <c r="R5" s="142"/>
      <c r="S5" s="142"/>
      <c r="T5" s="269">
        <v>0</v>
      </c>
      <c r="U5" s="269">
        <v>0</v>
      </c>
      <c r="V5" s="269">
        <v>20</v>
      </c>
      <c r="W5" s="269">
        <v>20</v>
      </c>
      <c r="X5" s="176"/>
      <c r="Y5" s="174"/>
      <c r="Z5" s="176"/>
      <c r="AA5" s="174"/>
      <c r="AB5" s="176"/>
      <c r="AC5" s="174"/>
      <c r="AD5" s="176"/>
      <c r="AE5" s="174"/>
      <c r="AF5" s="176"/>
      <c r="AG5" s="177"/>
      <c r="AH5" s="176"/>
      <c r="AI5" s="174"/>
      <c r="AJ5" s="176"/>
      <c r="AK5" s="174"/>
      <c r="AL5" s="178"/>
      <c r="AM5" s="174"/>
      <c r="AN5" s="176"/>
      <c r="AO5" s="174"/>
      <c r="AP5" s="176"/>
      <c r="AQ5" s="177"/>
      <c r="AR5" s="176"/>
      <c r="AS5" s="174"/>
      <c r="AT5" s="176"/>
      <c r="AU5" s="174"/>
      <c r="AV5" s="176"/>
      <c r="AW5" s="174"/>
      <c r="AX5" s="179">
        <f t="shared" ref="AX5:AX23" si="0">H5+N5+L5+AL5+AN5+AP5+J5+P5+AR5+AT5+AV5+R5+T5+V5+AF5+Z5+X5+AD5+AH5+AJ5+AB5</f>
        <v>58</v>
      </c>
      <c r="AY5" s="180">
        <f t="shared" ref="AY5:AY23" si="1">I5+O5+M5+AM5+AO5+AQ5+K5+Q5+AS5+AU5+AW5+S5+U5+W5+AG5+AA5+Y5+AE5+AI5+AK5+AC5</f>
        <v>58</v>
      </c>
    </row>
    <row r="6" spans="1:51" s="143" customFormat="1" ht="39.6">
      <c r="A6" s="292"/>
      <c r="B6" s="181"/>
      <c r="C6" s="264" t="s">
        <v>77</v>
      </c>
      <c r="D6" s="172"/>
      <c r="E6" s="266">
        <v>3</v>
      </c>
      <c r="F6" s="266">
        <v>18</v>
      </c>
      <c r="G6" s="263" t="s">
        <v>79</v>
      </c>
      <c r="H6" s="267">
        <v>0</v>
      </c>
      <c r="I6" s="267">
        <v>0</v>
      </c>
      <c r="J6" s="267">
        <v>0</v>
      </c>
      <c r="K6" s="267">
        <v>0</v>
      </c>
      <c r="L6" s="267">
        <v>32</v>
      </c>
      <c r="M6" s="267">
        <v>32</v>
      </c>
      <c r="N6" s="267"/>
      <c r="O6" s="267"/>
      <c r="P6" s="267"/>
      <c r="Q6" s="267"/>
      <c r="R6" s="141"/>
      <c r="S6" s="141"/>
      <c r="T6" s="269">
        <v>0</v>
      </c>
      <c r="U6" s="269">
        <v>0</v>
      </c>
      <c r="V6" s="269">
        <v>0</v>
      </c>
      <c r="W6" s="269">
        <v>0</v>
      </c>
      <c r="X6" s="184"/>
      <c r="Y6" s="182"/>
      <c r="Z6" s="184"/>
      <c r="AA6" s="182"/>
      <c r="AB6" s="184"/>
      <c r="AC6" s="182"/>
      <c r="AD6" s="184"/>
      <c r="AE6" s="182"/>
      <c r="AF6" s="184"/>
      <c r="AG6" s="185"/>
      <c r="AH6" s="184"/>
      <c r="AI6" s="182"/>
      <c r="AJ6" s="184"/>
      <c r="AK6" s="182"/>
      <c r="AL6" s="186"/>
      <c r="AM6" s="182"/>
      <c r="AN6" s="184"/>
      <c r="AO6" s="182"/>
      <c r="AP6" s="184"/>
      <c r="AQ6" s="185"/>
      <c r="AR6" s="184"/>
      <c r="AS6" s="182"/>
      <c r="AT6" s="184"/>
      <c r="AU6" s="182"/>
      <c r="AV6" s="184"/>
      <c r="AW6" s="182"/>
      <c r="AX6" s="187">
        <f t="shared" si="0"/>
        <v>32</v>
      </c>
      <c r="AY6" s="188">
        <f t="shared" si="1"/>
        <v>32</v>
      </c>
    </row>
    <row r="7" spans="1:51" s="143" customFormat="1" ht="39.6">
      <c r="A7" s="292"/>
      <c r="B7" s="189"/>
      <c r="C7" s="264" t="s">
        <v>80</v>
      </c>
      <c r="D7" s="172"/>
      <c r="E7" s="266">
        <v>3</v>
      </c>
      <c r="F7" s="266">
        <v>33</v>
      </c>
      <c r="G7" s="263" t="s">
        <v>81</v>
      </c>
      <c r="H7" s="267">
        <v>32</v>
      </c>
      <c r="I7" s="267">
        <v>32</v>
      </c>
      <c r="J7" s="267">
        <v>0</v>
      </c>
      <c r="K7" s="267">
        <v>0</v>
      </c>
      <c r="L7" s="267">
        <v>0</v>
      </c>
      <c r="M7" s="267">
        <v>0</v>
      </c>
      <c r="N7" s="267"/>
      <c r="O7" s="267"/>
      <c r="P7" s="269"/>
      <c r="Q7" s="269"/>
      <c r="R7" s="142"/>
      <c r="S7" s="142"/>
      <c r="T7" s="269">
        <v>4</v>
      </c>
      <c r="U7" s="269">
        <v>4</v>
      </c>
      <c r="V7" s="269">
        <v>0</v>
      </c>
      <c r="W7" s="269">
        <v>0</v>
      </c>
      <c r="X7" s="184"/>
      <c r="Y7" s="182"/>
      <c r="Z7" s="184"/>
      <c r="AA7" s="182"/>
      <c r="AB7" s="184"/>
      <c r="AC7" s="182"/>
      <c r="AD7" s="184"/>
      <c r="AE7" s="182"/>
      <c r="AF7" s="184"/>
      <c r="AG7" s="185"/>
      <c r="AH7" s="184"/>
      <c r="AI7" s="182"/>
      <c r="AJ7" s="184"/>
      <c r="AK7" s="182"/>
      <c r="AL7" s="186"/>
      <c r="AM7" s="182"/>
      <c r="AN7" s="184"/>
      <c r="AO7" s="182"/>
      <c r="AP7" s="184"/>
      <c r="AQ7" s="185"/>
      <c r="AR7" s="184"/>
      <c r="AS7" s="182"/>
      <c r="AT7" s="184"/>
      <c r="AU7" s="182"/>
      <c r="AV7" s="184"/>
      <c r="AW7" s="182"/>
      <c r="AX7" s="187">
        <f t="shared" ref="AX7:AX22" si="2">H7+N7+L7+AL7+AN7+AP7+J7+P7+AR7+AT7+AV7+R7+T7+V7+AF7+Z7+X7+AD7+AH7+AJ7+AB7</f>
        <v>36</v>
      </c>
      <c r="AY7" s="188">
        <f t="shared" ref="AY7:AY22" si="3">I7+O7+M7+AM7+AO7+AQ7+K7+Q7+AS7+AU7+AW7+S7+U7+W7+AG7+AA7+Y7+AE7+AI7+AK7+AC7</f>
        <v>36</v>
      </c>
    </row>
    <row r="8" spans="1:51" s="143" customFormat="1" ht="39.6">
      <c r="A8" s="292"/>
      <c r="B8" s="181"/>
      <c r="C8" s="264" t="s">
        <v>80</v>
      </c>
      <c r="D8" s="190"/>
      <c r="E8" s="266">
        <v>3</v>
      </c>
      <c r="F8" s="266">
        <v>18</v>
      </c>
      <c r="G8" s="263" t="s">
        <v>79</v>
      </c>
      <c r="H8" s="267">
        <v>0</v>
      </c>
      <c r="I8" s="267">
        <v>0</v>
      </c>
      <c r="J8" s="267">
        <v>0</v>
      </c>
      <c r="K8" s="267">
        <v>0</v>
      </c>
      <c r="L8" s="267">
        <v>32</v>
      </c>
      <c r="M8" s="267">
        <v>32</v>
      </c>
      <c r="N8" s="267"/>
      <c r="O8" s="267"/>
      <c r="P8" s="267"/>
      <c r="Q8" s="267"/>
      <c r="R8" s="142"/>
      <c r="S8" s="142"/>
      <c r="T8" s="269">
        <v>0</v>
      </c>
      <c r="U8" s="269">
        <v>0</v>
      </c>
      <c r="V8" s="269">
        <v>0</v>
      </c>
      <c r="W8" s="269">
        <v>0</v>
      </c>
      <c r="X8" s="184"/>
      <c r="Y8" s="182"/>
      <c r="Z8" s="184"/>
      <c r="AA8" s="182"/>
      <c r="AB8" s="184"/>
      <c r="AC8" s="182"/>
      <c r="AD8" s="184"/>
      <c r="AE8" s="182"/>
      <c r="AF8" s="184"/>
      <c r="AG8" s="185"/>
      <c r="AH8" s="184"/>
      <c r="AI8" s="182"/>
      <c r="AJ8" s="184"/>
      <c r="AK8" s="182"/>
      <c r="AL8" s="186"/>
      <c r="AM8" s="182"/>
      <c r="AN8" s="184"/>
      <c r="AO8" s="182"/>
      <c r="AP8" s="184"/>
      <c r="AQ8" s="185"/>
      <c r="AR8" s="184"/>
      <c r="AS8" s="182"/>
      <c r="AT8" s="184"/>
      <c r="AU8" s="182"/>
      <c r="AV8" s="184"/>
      <c r="AW8" s="182"/>
      <c r="AX8" s="187">
        <f t="shared" si="2"/>
        <v>32</v>
      </c>
      <c r="AY8" s="188">
        <f t="shared" si="3"/>
        <v>32</v>
      </c>
    </row>
    <row r="9" spans="1:51" s="143" customFormat="1" ht="26.4">
      <c r="A9" s="292"/>
      <c r="B9" s="181"/>
      <c r="C9" s="264" t="s">
        <v>82</v>
      </c>
      <c r="D9" s="172"/>
      <c r="E9" s="266">
        <v>3</v>
      </c>
      <c r="F9" s="266">
        <v>33</v>
      </c>
      <c r="G9" s="263" t="s">
        <v>81</v>
      </c>
      <c r="H9" s="267">
        <v>32</v>
      </c>
      <c r="I9" s="267">
        <v>32</v>
      </c>
      <c r="J9" s="267">
        <v>0</v>
      </c>
      <c r="K9" s="267">
        <v>0</v>
      </c>
      <c r="L9" s="267">
        <v>0</v>
      </c>
      <c r="M9" s="267">
        <v>0</v>
      </c>
      <c r="N9" s="141"/>
      <c r="O9" s="141"/>
      <c r="P9" s="142"/>
      <c r="Q9" s="142"/>
      <c r="R9" s="142"/>
      <c r="S9" s="142"/>
      <c r="T9" s="269">
        <v>4</v>
      </c>
      <c r="U9" s="269">
        <v>4</v>
      </c>
      <c r="V9" s="269">
        <v>0</v>
      </c>
      <c r="W9" s="269">
        <v>0</v>
      </c>
      <c r="X9" s="184"/>
      <c r="Y9" s="182"/>
      <c r="Z9" s="184"/>
      <c r="AA9" s="182"/>
      <c r="AB9" s="184"/>
      <c r="AC9" s="182"/>
      <c r="AD9" s="184"/>
      <c r="AE9" s="182"/>
      <c r="AF9" s="184"/>
      <c r="AG9" s="185"/>
      <c r="AH9" s="184"/>
      <c r="AI9" s="182"/>
      <c r="AJ9" s="184"/>
      <c r="AK9" s="182"/>
      <c r="AL9" s="186"/>
      <c r="AM9" s="182"/>
      <c r="AN9" s="184"/>
      <c r="AO9" s="182"/>
      <c r="AP9" s="184"/>
      <c r="AQ9" s="185"/>
      <c r="AR9" s="184"/>
      <c r="AS9" s="182"/>
      <c r="AT9" s="184"/>
      <c r="AU9" s="182"/>
      <c r="AV9" s="184"/>
      <c r="AW9" s="182"/>
      <c r="AX9" s="187">
        <f t="shared" si="2"/>
        <v>36</v>
      </c>
      <c r="AY9" s="188">
        <f t="shared" si="3"/>
        <v>36</v>
      </c>
    </row>
    <row r="10" spans="1:51" s="143" customFormat="1" ht="26.4">
      <c r="A10" s="292"/>
      <c r="B10" s="181"/>
      <c r="C10" s="264" t="s">
        <v>82</v>
      </c>
      <c r="D10" s="172"/>
      <c r="E10" s="266">
        <v>3</v>
      </c>
      <c r="F10" s="266">
        <v>18</v>
      </c>
      <c r="G10" s="263" t="s">
        <v>79</v>
      </c>
      <c r="H10" s="267">
        <v>0</v>
      </c>
      <c r="I10" s="267">
        <v>0</v>
      </c>
      <c r="J10" s="267">
        <v>0</v>
      </c>
      <c r="K10" s="267">
        <v>0</v>
      </c>
      <c r="L10" s="267">
        <v>32</v>
      </c>
      <c r="M10" s="267">
        <v>32</v>
      </c>
      <c r="N10" s="141"/>
      <c r="O10" s="141"/>
      <c r="P10" s="141"/>
      <c r="Q10" s="141"/>
      <c r="R10" s="142"/>
      <c r="S10" s="142"/>
      <c r="T10" s="269">
        <v>0</v>
      </c>
      <c r="U10" s="269">
        <v>0</v>
      </c>
      <c r="V10" s="269">
        <v>0</v>
      </c>
      <c r="W10" s="269">
        <v>0</v>
      </c>
      <c r="X10" s="184"/>
      <c r="Y10" s="182"/>
      <c r="Z10" s="184"/>
      <c r="AA10" s="182"/>
      <c r="AB10" s="184"/>
      <c r="AC10" s="182"/>
      <c r="AD10" s="184"/>
      <c r="AE10" s="182"/>
      <c r="AF10" s="184"/>
      <c r="AG10" s="185"/>
      <c r="AH10" s="184"/>
      <c r="AI10" s="182"/>
      <c r="AJ10" s="184"/>
      <c r="AK10" s="182"/>
      <c r="AL10" s="186"/>
      <c r="AM10" s="182"/>
      <c r="AN10" s="184"/>
      <c r="AO10" s="182"/>
      <c r="AP10" s="184"/>
      <c r="AQ10" s="185"/>
      <c r="AR10" s="184"/>
      <c r="AS10" s="182"/>
      <c r="AT10" s="184"/>
      <c r="AU10" s="182"/>
      <c r="AV10" s="184"/>
      <c r="AW10" s="182"/>
      <c r="AX10" s="187">
        <f t="shared" si="2"/>
        <v>32</v>
      </c>
      <c r="AY10" s="188">
        <f t="shared" si="3"/>
        <v>32</v>
      </c>
    </row>
    <row r="11" spans="1:51" s="143" customFormat="1" ht="39.6">
      <c r="A11" s="292"/>
      <c r="B11" s="181"/>
      <c r="C11" s="264" t="s">
        <v>77</v>
      </c>
      <c r="D11" s="191"/>
      <c r="E11" s="266">
        <v>3</v>
      </c>
      <c r="F11" s="266">
        <v>32</v>
      </c>
      <c r="G11" s="263" t="s">
        <v>83</v>
      </c>
      <c r="H11" s="267">
        <v>32</v>
      </c>
      <c r="I11" s="267">
        <v>32</v>
      </c>
      <c r="J11" s="267">
        <v>6</v>
      </c>
      <c r="K11" s="267">
        <v>6</v>
      </c>
      <c r="L11" s="267">
        <v>0</v>
      </c>
      <c r="M11" s="267">
        <v>0</v>
      </c>
      <c r="N11" s="141"/>
      <c r="O11" s="141"/>
      <c r="P11" s="142"/>
      <c r="Q11" s="142"/>
      <c r="R11" s="184"/>
      <c r="S11" s="182"/>
      <c r="T11" s="269">
        <v>0</v>
      </c>
      <c r="U11" s="269">
        <v>0</v>
      </c>
      <c r="V11" s="269">
        <v>11</v>
      </c>
      <c r="W11" s="269">
        <v>11</v>
      </c>
      <c r="X11" s="184"/>
      <c r="Y11" s="182"/>
      <c r="Z11" s="184"/>
      <c r="AA11" s="182"/>
      <c r="AB11" s="184"/>
      <c r="AC11" s="182"/>
      <c r="AD11" s="184"/>
      <c r="AE11" s="182"/>
      <c r="AF11" s="184"/>
      <c r="AG11" s="185"/>
      <c r="AH11" s="184"/>
      <c r="AI11" s="182"/>
      <c r="AJ11" s="184"/>
      <c r="AK11" s="182"/>
      <c r="AL11" s="186"/>
      <c r="AM11" s="182"/>
      <c r="AN11" s="184"/>
      <c r="AO11" s="182"/>
      <c r="AP11" s="184"/>
      <c r="AQ11" s="185"/>
      <c r="AR11" s="184"/>
      <c r="AS11" s="182"/>
      <c r="AT11" s="184"/>
      <c r="AU11" s="182"/>
      <c r="AV11" s="184"/>
      <c r="AW11" s="182"/>
      <c r="AX11" s="187">
        <f t="shared" si="2"/>
        <v>49</v>
      </c>
      <c r="AY11" s="188">
        <f t="shared" si="3"/>
        <v>49</v>
      </c>
    </row>
    <row r="12" spans="1:51" s="143" customFormat="1" ht="39.6">
      <c r="A12" s="292"/>
      <c r="B12" s="181"/>
      <c r="C12" s="264" t="s">
        <v>77</v>
      </c>
      <c r="D12" s="181"/>
      <c r="E12" s="266">
        <v>3</v>
      </c>
      <c r="F12" s="266">
        <v>23</v>
      </c>
      <c r="G12" s="263" t="s">
        <v>84</v>
      </c>
      <c r="H12" s="267">
        <v>0</v>
      </c>
      <c r="I12" s="267">
        <v>0</v>
      </c>
      <c r="J12" s="267">
        <v>0</v>
      </c>
      <c r="K12" s="267">
        <v>0</v>
      </c>
      <c r="L12" s="267">
        <v>64</v>
      </c>
      <c r="M12" s="267">
        <v>64</v>
      </c>
      <c r="N12" s="141"/>
      <c r="O12" s="141"/>
      <c r="P12" s="184"/>
      <c r="Q12" s="182"/>
      <c r="R12" s="184"/>
      <c r="S12" s="182"/>
      <c r="T12" s="269">
        <v>0</v>
      </c>
      <c r="U12" s="269">
        <v>0</v>
      </c>
      <c r="V12" s="269">
        <v>0</v>
      </c>
      <c r="W12" s="269">
        <v>0</v>
      </c>
      <c r="X12" s="184"/>
      <c r="Y12" s="182"/>
      <c r="Z12" s="184"/>
      <c r="AA12" s="182"/>
      <c r="AB12" s="184"/>
      <c r="AC12" s="182"/>
      <c r="AD12" s="145"/>
      <c r="AE12" s="182"/>
      <c r="AF12" s="184"/>
      <c r="AG12" s="185"/>
      <c r="AH12" s="184"/>
      <c r="AI12" s="182"/>
      <c r="AJ12" s="184"/>
      <c r="AK12" s="182"/>
      <c r="AL12" s="186"/>
      <c r="AM12" s="182"/>
      <c r="AN12" s="184"/>
      <c r="AO12" s="182"/>
      <c r="AP12" s="184"/>
      <c r="AQ12" s="185"/>
      <c r="AR12" s="184"/>
      <c r="AS12" s="182"/>
      <c r="AT12" s="184"/>
      <c r="AU12" s="182"/>
      <c r="AV12" s="184"/>
      <c r="AW12" s="182"/>
      <c r="AX12" s="187">
        <f t="shared" si="2"/>
        <v>64</v>
      </c>
      <c r="AY12" s="188">
        <f t="shared" si="3"/>
        <v>64</v>
      </c>
    </row>
    <row r="13" spans="1:51" s="143" customFormat="1" ht="15.6">
      <c r="A13" s="292"/>
      <c r="B13" s="181"/>
      <c r="C13" s="284"/>
      <c r="D13" s="181"/>
      <c r="E13" s="190"/>
      <c r="F13" s="190"/>
      <c r="G13" s="285"/>
      <c r="H13" s="184"/>
      <c r="I13" s="182"/>
      <c r="J13" s="274"/>
      <c r="K13" s="182"/>
      <c r="L13" s="184"/>
      <c r="M13" s="182"/>
      <c r="N13" s="184"/>
      <c r="O13" s="182"/>
      <c r="P13" s="184"/>
      <c r="Q13" s="182"/>
      <c r="R13" s="184"/>
      <c r="S13" s="182"/>
      <c r="T13" s="184"/>
      <c r="U13" s="182"/>
      <c r="V13" s="184"/>
      <c r="W13" s="182"/>
      <c r="X13" s="184"/>
      <c r="Y13" s="182"/>
      <c r="Z13" s="184"/>
      <c r="AA13" s="182"/>
      <c r="AB13" s="184"/>
      <c r="AC13" s="182"/>
      <c r="AD13" s="145"/>
      <c r="AE13" s="182"/>
      <c r="AF13" s="184"/>
      <c r="AG13" s="185"/>
      <c r="AH13" s="184"/>
      <c r="AI13" s="182"/>
      <c r="AJ13" s="184"/>
      <c r="AK13" s="182"/>
      <c r="AL13" s="186"/>
      <c r="AM13" s="182"/>
      <c r="AN13" s="184"/>
      <c r="AO13" s="182"/>
      <c r="AP13" s="184"/>
      <c r="AQ13" s="185"/>
      <c r="AR13" s="184"/>
      <c r="AS13" s="182"/>
      <c r="AT13" s="184"/>
      <c r="AU13" s="182"/>
      <c r="AV13" s="184"/>
      <c r="AW13" s="182"/>
      <c r="AX13" s="187">
        <f t="shared" ref="AX13:AX16" si="4">H13+N13+L13+AL13+AN13+AP13+J13+P13+AR13+AT13+AV13+R13+T13+V13+AF13+Z13+X13+AD13+AH13+AJ13+AB13</f>
        <v>0</v>
      </c>
      <c r="AY13" s="188">
        <f t="shared" ref="AY13:AY16" si="5">I13+O13+M13+AM13+AO13+AQ13+K13+Q13+AS13+AU13+AW13+S13+U13+W13+AG13+AA13+Y13+AE13+AI13+AK13+AC13</f>
        <v>0</v>
      </c>
    </row>
    <row r="14" spans="1:51" s="143" customFormat="1" ht="15.6">
      <c r="A14" s="292"/>
      <c r="B14" s="181"/>
      <c r="C14" s="284"/>
      <c r="D14" s="181"/>
      <c r="E14" s="181"/>
      <c r="F14" s="154"/>
      <c r="G14" s="192"/>
      <c r="H14" s="184"/>
      <c r="I14" s="182"/>
      <c r="J14" s="274"/>
      <c r="K14" s="182"/>
      <c r="L14" s="184"/>
      <c r="M14" s="182"/>
      <c r="N14" s="184"/>
      <c r="O14" s="182"/>
      <c r="P14" s="184"/>
      <c r="Q14" s="182"/>
      <c r="R14" s="184"/>
      <c r="S14" s="182"/>
      <c r="T14" s="184"/>
      <c r="U14" s="182"/>
      <c r="V14" s="184"/>
      <c r="W14" s="182"/>
      <c r="X14" s="184"/>
      <c r="Y14" s="182"/>
      <c r="Z14" s="184"/>
      <c r="AA14" s="182"/>
      <c r="AB14" s="184"/>
      <c r="AC14" s="182"/>
      <c r="AD14" s="145"/>
      <c r="AE14" s="182"/>
      <c r="AF14" s="184"/>
      <c r="AG14" s="185"/>
      <c r="AH14" s="184"/>
      <c r="AI14" s="182"/>
      <c r="AJ14" s="184"/>
      <c r="AK14" s="182"/>
      <c r="AL14" s="186"/>
      <c r="AM14" s="182"/>
      <c r="AN14" s="184"/>
      <c r="AO14" s="182"/>
      <c r="AP14" s="184"/>
      <c r="AQ14" s="185"/>
      <c r="AR14" s="184"/>
      <c r="AS14" s="182"/>
      <c r="AT14" s="184"/>
      <c r="AU14" s="182"/>
      <c r="AV14" s="184"/>
      <c r="AW14" s="182"/>
      <c r="AX14" s="187">
        <f t="shared" si="4"/>
        <v>0</v>
      </c>
      <c r="AY14" s="188">
        <f t="shared" si="5"/>
        <v>0</v>
      </c>
    </row>
    <row r="15" spans="1:51" s="143" customFormat="1" ht="15.6">
      <c r="A15" s="292"/>
      <c r="B15" s="181"/>
      <c r="C15" s="270"/>
      <c r="D15" s="181"/>
      <c r="E15" s="181"/>
      <c r="F15" s="154"/>
      <c r="G15" s="192"/>
      <c r="H15" s="184"/>
      <c r="I15" s="182"/>
      <c r="J15" s="274"/>
      <c r="K15" s="182"/>
      <c r="L15" s="184"/>
      <c r="M15" s="182"/>
      <c r="N15" s="184"/>
      <c r="O15" s="182"/>
      <c r="P15" s="184"/>
      <c r="Q15" s="182"/>
      <c r="R15" s="184"/>
      <c r="S15" s="182"/>
      <c r="T15" s="184"/>
      <c r="U15" s="182"/>
      <c r="V15" s="184"/>
      <c r="W15" s="182"/>
      <c r="X15" s="184"/>
      <c r="Y15" s="182"/>
      <c r="Z15" s="184"/>
      <c r="AA15" s="182"/>
      <c r="AB15" s="184"/>
      <c r="AC15" s="182"/>
      <c r="AD15" s="145"/>
      <c r="AE15" s="182"/>
      <c r="AF15" s="184"/>
      <c r="AG15" s="185"/>
      <c r="AH15" s="184"/>
      <c r="AI15" s="182"/>
      <c r="AJ15" s="184"/>
      <c r="AK15" s="182"/>
      <c r="AL15" s="186"/>
      <c r="AM15" s="182"/>
      <c r="AN15" s="184"/>
      <c r="AO15" s="182"/>
      <c r="AP15" s="184"/>
      <c r="AQ15" s="185"/>
      <c r="AR15" s="184"/>
      <c r="AS15" s="182"/>
      <c r="AT15" s="184"/>
      <c r="AU15" s="182"/>
      <c r="AV15" s="184"/>
      <c r="AW15" s="182"/>
      <c r="AX15" s="187">
        <f t="shared" si="4"/>
        <v>0</v>
      </c>
      <c r="AY15" s="188">
        <f t="shared" si="5"/>
        <v>0</v>
      </c>
    </row>
    <row r="16" spans="1:51" s="143" customFormat="1" ht="18" customHeight="1">
      <c r="A16" s="292"/>
      <c r="B16" s="181"/>
      <c r="C16" s="261" t="s">
        <v>85</v>
      </c>
      <c r="D16" s="181"/>
      <c r="E16" s="181"/>
      <c r="F16" s="154"/>
      <c r="G16" s="192"/>
      <c r="H16" s="184"/>
      <c r="I16" s="182"/>
      <c r="J16" s="184"/>
      <c r="K16" s="182"/>
      <c r="L16" s="184"/>
      <c r="M16" s="182"/>
      <c r="N16" s="184"/>
      <c r="O16" s="182"/>
      <c r="P16" s="184"/>
      <c r="Q16" s="182"/>
      <c r="R16" s="184"/>
      <c r="S16" s="182"/>
      <c r="T16" s="184"/>
      <c r="U16" s="182"/>
      <c r="V16" s="184"/>
      <c r="W16" s="182"/>
      <c r="X16" s="184"/>
      <c r="Y16" s="182"/>
      <c r="Z16" s="184"/>
      <c r="AA16" s="182"/>
      <c r="AB16" s="184"/>
      <c r="AC16" s="182"/>
      <c r="AD16" s="145"/>
      <c r="AE16" s="182"/>
      <c r="AF16" s="184"/>
      <c r="AG16" s="185"/>
      <c r="AH16" s="184"/>
      <c r="AI16" s="182"/>
      <c r="AJ16" s="184"/>
      <c r="AK16" s="182"/>
      <c r="AL16" s="186"/>
      <c r="AM16" s="182"/>
      <c r="AN16" s="184"/>
      <c r="AO16" s="182"/>
      <c r="AP16" s="184"/>
      <c r="AQ16" s="185"/>
      <c r="AR16" s="184"/>
      <c r="AS16" s="182"/>
      <c r="AT16" s="184"/>
      <c r="AU16" s="182"/>
      <c r="AV16" s="184"/>
      <c r="AW16" s="182"/>
      <c r="AX16" s="187">
        <f t="shared" si="4"/>
        <v>0</v>
      </c>
      <c r="AY16" s="188">
        <f t="shared" si="5"/>
        <v>0</v>
      </c>
    </row>
    <row r="17" spans="1:51" s="143" customFormat="1" ht="18" customHeight="1">
      <c r="A17" s="292"/>
      <c r="B17" s="181"/>
      <c r="C17" s="262" t="s">
        <v>86</v>
      </c>
      <c r="D17" s="181"/>
      <c r="E17" s="286"/>
      <c r="F17" s="287"/>
      <c r="G17" s="193"/>
      <c r="H17" s="192"/>
      <c r="I17" s="184"/>
      <c r="J17" s="182"/>
      <c r="K17" s="184"/>
      <c r="L17" s="182"/>
      <c r="M17" s="186"/>
      <c r="N17" s="184"/>
      <c r="O17" s="182"/>
      <c r="P17" s="184"/>
      <c r="Q17" s="182"/>
      <c r="R17" s="184"/>
      <c r="S17" s="182"/>
      <c r="T17" s="184"/>
      <c r="U17" s="182"/>
      <c r="V17" s="184"/>
      <c r="W17" s="182"/>
      <c r="X17" s="184"/>
      <c r="Y17" s="182"/>
      <c r="Z17" s="184"/>
      <c r="AA17" s="182"/>
      <c r="AB17" s="184"/>
      <c r="AC17" s="182"/>
      <c r="AD17" s="145"/>
      <c r="AE17" s="145"/>
      <c r="AF17" s="184"/>
      <c r="AG17" s="185"/>
      <c r="AH17" s="184"/>
      <c r="AI17" s="182"/>
      <c r="AJ17" s="184"/>
      <c r="AK17" s="182"/>
      <c r="AL17" s="186"/>
      <c r="AM17" s="182"/>
      <c r="AN17" s="184"/>
      <c r="AO17" s="182"/>
      <c r="AP17" s="184"/>
      <c r="AQ17" s="185"/>
      <c r="AR17" s="184"/>
      <c r="AS17" s="182"/>
      <c r="AT17" s="184"/>
      <c r="AU17" s="182"/>
      <c r="AV17" s="184"/>
      <c r="AW17" s="182"/>
      <c r="AX17" s="187">
        <f t="shared" si="2"/>
        <v>0</v>
      </c>
      <c r="AY17" s="188">
        <f t="shared" si="3"/>
        <v>0</v>
      </c>
    </row>
    <row r="18" spans="1:51" s="143" customFormat="1" ht="18" customHeight="1">
      <c r="A18" s="292"/>
      <c r="B18" s="181"/>
      <c r="C18" s="262" t="s">
        <v>87</v>
      </c>
      <c r="D18" s="181"/>
      <c r="E18" s="145"/>
      <c r="F18" s="288"/>
      <c r="G18" s="154"/>
      <c r="H18" s="192"/>
      <c r="I18" s="184"/>
      <c r="J18" s="182"/>
      <c r="K18" s="184"/>
      <c r="L18" s="182"/>
      <c r="M18" s="184"/>
      <c r="N18" s="184"/>
      <c r="O18" s="182"/>
      <c r="P18" s="184"/>
      <c r="Q18" s="182"/>
      <c r="R18" s="184"/>
      <c r="S18" s="182"/>
      <c r="T18" s="184"/>
      <c r="U18" s="182"/>
      <c r="V18" s="184"/>
      <c r="W18" s="182"/>
      <c r="X18" s="145"/>
      <c r="Y18" s="182"/>
      <c r="Z18" s="184"/>
      <c r="AA18" s="182"/>
      <c r="AB18" s="184"/>
      <c r="AC18" s="182"/>
      <c r="AD18" s="145"/>
      <c r="AE18" s="145"/>
      <c r="AF18" s="184"/>
      <c r="AG18" s="185"/>
      <c r="AH18" s="184"/>
      <c r="AI18" s="182"/>
      <c r="AJ18" s="184"/>
      <c r="AK18" s="182"/>
      <c r="AL18" s="186"/>
      <c r="AM18" s="182"/>
      <c r="AN18" s="184"/>
      <c r="AO18" s="182"/>
      <c r="AP18" s="184"/>
      <c r="AQ18" s="185"/>
      <c r="AR18" s="184"/>
      <c r="AS18" s="182"/>
      <c r="AT18" s="184"/>
      <c r="AU18" s="182"/>
      <c r="AV18" s="184"/>
      <c r="AW18" s="182"/>
      <c r="AX18" s="187">
        <f t="shared" si="2"/>
        <v>0</v>
      </c>
      <c r="AY18" s="188">
        <f t="shared" si="3"/>
        <v>0</v>
      </c>
    </row>
    <row r="19" spans="1:51" s="143" customFormat="1" ht="18" customHeight="1">
      <c r="A19" s="292"/>
      <c r="B19" s="181"/>
      <c r="C19" s="262" t="s">
        <v>88</v>
      </c>
      <c r="D19" s="181"/>
      <c r="E19" s="181"/>
      <c r="F19" s="300">
        <v>2</v>
      </c>
      <c r="G19" s="192"/>
      <c r="H19" s="184"/>
      <c r="I19" s="182"/>
      <c r="J19" s="184"/>
      <c r="K19" s="182"/>
      <c r="L19" s="184"/>
      <c r="M19" s="182"/>
      <c r="N19" s="184"/>
      <c r="O19" s="182"/>
      <c r="P19" s="184"/>
      <c r="Q19" s="182"/>
      <c r="R19" s="184"/>
      <c r="S19" s="182"/>
      <c r="T19" s="184"/>
      <c r="U19" s="182"/>
      <c r="V19" s="184"/>
      <c r="W19" s="182"/>
      <c r="X19" s="145">
        <v>54</v>
      </c>
      <c r="Y19" s="145">
        <v>54</v>
      </c>
      <c r="Z19" s="184"/>
      <c r="AA19" s="182"/>
      <c r="AB19" s="184"/>
      <c r="AC19" s="182"/>
      <c r="AD19" s="145"/>
      <c r="AE19" s="182"/>
      <c r="AF19" s="184"/>
      <c r="AG19" s="185"/>
      <c r="AH19" s="184"/>
      <c r="AI19" s="182"/>
      <c r="AJ19" s="184"/>
      <c r="AK19" s="182"/>
      <c r="AL19" s="186"/>
      <c r="AM19" s="182"/>
      <c r="AN19" s="184"/>
      <c r="AO19" s="182"/>
      <c r="AP19" s="184"/>
      <c r="AQ19" s="185"/>
      <c r="AR19" s="184"/>
      <c r="AS19" s="182"/>
      <c r="AT19" s="184"/>
      <c r="AU19" s="182"/>
      <c r="AV19" s="184"/>
      <c r="AW19" s="182"/>
      <c r="AX19" s="187">
        <f t="shared" si="2"/>
        <v>54</v>
      </c>
      <c r="AY19" s="188">
        <f t="shared" si="3"/>
        <v>54</v>
      </c>
    </row>
    <row r="20" spans="1:51" s="143" customFormat="1" ht="18" customHeight="1">
      <c r="A20" s="292"/>
      <c r="B20" s="181"/>
      <c r="C20" s="262" t="s">
        <v>89</v>
      </c>
      <c r="D20" s="181"/>
      <c r="E20" s="181"/>
      <c r="F20" s="301">
        <v>7</v>
      </c>
      <c r="G20" s="192"/>
      <c r="H20" s="184"/>
      <c r="I20" s="182"/>
      <c r="J20" s="184"/>
      <c r="K20" s="182"/>
      <c r="L20" s="184"/>
      <c r="M20" s="182"/>
      <c r="N20" s="184"/>
      <c r="O20" s="182"/>
      <c r="P20" s="184"/>
      <c r="Q20" s="182"/>
      <c r="R20" s="184">
        <v>21</v>
      </c>
      <c r="S20" s="182">
        <v>21</v>
      </c>
      <c r="T20" s="184"/>
      <c r="U20" s="182"/>
      <c r="V20" s="184"/>
      <c r="W20" s="182"/>
      <c r="X20" s="184"/>
      <c r="Y20" s="182"/>
      <c r="Z20" s="184"/>
      <c r="AA20" s="182"/>
      <c r="AB20" s="184"/>
      <c r="AC20" s="182"/>
      <c r="AD20" s="145"/>
      <c r="AE20" s="182"/>
      <c r="AF20" s="184"/>
      <c r="AG20" s="185"/>
      <c r="AH20" s="184"/>
      <c r="AI20" s="182"/>
      <c r="AJ20" s="184"/>
      <c r="AK20" s="182"/>
      <c r="AL20" s="186"/>
      <c r="AM20" s="182"/>
      <c r="AN20" s="184"/>
      <c r="AO20" s="182"/>
      <c r="AP20" s="184"/>
      <c r="AQ20" s="185"/>
      <c r="AR20" s="184"/>
      <c r="AS20" s="182"/>
      <c r="AT20" s="184"/>
      <c r="AU20" s="182"/>
      <c r="AV20" s="184"/>
      <c r="AW20" s="182"/>
      <c r="AX20" s="187">
        <f t="shared" si="2"/>
        <v>21</v>
      </c>
      <c r="AY20" s="188">
        <f t="shared" si="3"/>
        <v>21</v>
      </c>
    </row>
    <row r="21" spans="1:51" s="143" customFormat="1" ht="18" customHeight="1" thickBot="1">
      <c r="A21" s="292"/>
      <c r="B21" s="181"/>
      <c r="C21" s="289" t="s">
        <v>90</v>
      </c>
      <c r="D21" s="181"/>
      <c r="E21" s="181"/>
      <c r="F21" s="302">
        <v>4</v>
      </c>
      <c r="G21" s="192"/>
      <c r="H21" s="184"/>
      <c r="I21" s="182"/>
      <c r="J21" s="184"/>
      <c r="K21" s="182"/>
      <c r="L21" s="184"/>
      <c r="M21" s="182"/>
      <c r="N21" s="184"/>
      <c r="O21" s="182"/>
      <c r="P21" s="184"/>
      <c r="Q21" s="182"/>
      <c r="R21" s="184">
        <v>12</v>
      </c>
      <c r="S21" s="184">
        <v>12</v>
      </c>
      <c r="T21" s="184"/>
      <c r="U21" s="182"/>
      <c r="V21" s="184"/>
      <c r="W21" s="182"/>
      <c r="X21" s="184"/>
      <c r="Y21" s="182"/>
      <c r="Z21" s="184"/>
      <c r="AA21" s="182"/>
      <c r="AB21" s="184"/>
      <c r="AC21" s="182"/>
      <c r="AD21" s="184"/>
      <c r="AE21" s="182"/>
      <c r="AF21" s="184"/>
      <c r="AG21" s="185"/>
      <c r="AH21" s="184"/>
      <c r="AI21" s="182"/>
      <c r="AJ21" s="184"/>
      <c r="AK21" s="182"/>
      <c r="AL21" s="186"/>
      <c r="AM21" s="182"/>
      <c r="AN21" s="184"/>
      <c r="AO21" s="182"/>
      <c r="AP21" s="184"/>
      <c r="AQ21" s="185"/>
      <c r="AR21" s="184"/>
      <c r="AS21" s="182"/>
      <c r="AT21" s="184"/>
      <c r="AU21" s="182"/>
      <c r="AV21" s="184"/>
      <c r="AW21" s="182"/>
      <c r="AX21" s="187">
        <f t="shared" si="2"/>
        <v>12</v>
      </c>
      <c r="AY21" s="188">
        <f t="shared" si="3"/>
        <v>12</v>
      </c>
    </row>
    <row r="22" spans="1:51" s="143" customFormat="1" ht="18" customHeight="1" thickBot="1">
      <c r="A22" s="194"/>
      <c r="B22" s="195"/>
      <c r="C22" s="196"/>
      <c r="D22" s="195"/>
      <c r="E22" s="195"/>
      <c r="F22" s="195"/>
      <c r="G22" s="197"/>
      <c r="H22" s="198"/>
      <c r="I22" s="199"/>
      <c r="J22" s="198"/>
      <c r="K22" s="199"/>
      <c r="L22" s="198"/>
      <c r="M22" s="199"/>
      <c r="N22" s="198"/>
      <c r="O22" s="199"/>
      <c r="P22" s="198"/>
      <c r="Q22" s="199"/>
      <c r="R22" s="198"/>
      <c r="S22" s="199"/>
      <c r="T22" s="198"/>
      <c r="U22" s="199"/>
      <c r="V22" s="198"/>
      <c r="W22" s="199"/>
      <c r="X22" s="198"/>
      <c r="Y22" s="199"/>
      <c r="Z22" s="198"/>
      <c r="AA22" s="199"/>
      <c r="AB22" s="198"/>
      <c r="AC22" s="199"/>
      <c r="AD22" s="198"/>
      <c r="AE22" s="199"/>
      <c r="AF22" s="198"/>
      <c r="AG22" s="200"/>
      <c r="AH22" s="198"/>
      <c r="AI22" s="199"/>
      <c r="AJ22" s="198"/>
      <c r="AK22" s="199"/>
      <c r="AL22" s="201"/>
      <c r="AM22" s="202"/>
      <c r="AN22" s="203"/>
      <c r="AO22" s="202"/>
      <c r="AP22" s="203"/>
      <c r="AQ22" s="204"/>
      <c r="AR22" s="203"/>
      <c r="AS22" s="202"/>
      <c r="AT22" s="203"/>
      <c r="AU22" s="202"/>
      <c r="AV22" s="203"/>
      <c r="AW22" s="202"/>
      <c r="AX22" s="187">
        <f t="shared" si="2"/>
        <v>0</v>
      </c>
      <c r="AY22" s="188">
        <f t="shared" si="3"/>
        <v>0</v>
      </c>
    </row>
    <row r="23" spans="1:51" s="143" customFormat="1" ht="18" hidden="1" customHeight="1" thickBot="1">
      <c r="A23" s="343" t="s">
        <v>91</v>
      </c>
      <c r="B23" s="344"/>
      <c r="C23" s="344"/>
      <c r="D23" s="344"/>
      <c r="E23" s="344"/>
      <c r="F23" s="344"/>
      <c r="G23" s="345"/>
      <c r="H23" s="205">
        <f t="shared" ref="H23:AW23" si="6">SUM(H5:H22)</f>
        <v>128</v>
      </c>
      <c r="I23" s="206">
        <f t="shared" si="6"/>
        <v>128</v>
      </c>
      <c r="J23" s="205">
        <f t="shared" si="6"/>
        <v>12</v>
      </c>
      <c r="K23" s="206">
        <f t="shared" si="6"/>
        <v>12</v>
      </c>
      <c r="L23" s="205">
        <f t="shared" si="6"/>
        <v>160</v>
      </c>
      <c r="M23" s="206">
        <f t="shared" si="6"/>
        <v>160</v>
      </c>
      <c r="N23" s="205">
        <f t="shared" si="6"/>
        <v>0</v>
      </c>
      <c r="O23" s="206">
        <f t="shared" si="6"/>
        <v>0</v>
      </c>
      <c r="P23" s="205">
        <f t="shared" si="6"/>
        <v>0</v>
      </c>
      <c r="Q23" s="206">
        <f t="shared" si="6"/>
        <v>0</v>
      </c>
      <c r="R23" s="205">
        <f t="shared" si="6"/>
        <v>33</v>
      </c>
      <c r="S23" s="206">
        <f t="shared" si="6"/>
        <v>33</v>
      </c>
      <c r="T23" s="205">
        <f t="shared" si="6"/>
        <v>8</v>
      </c>
      <c r="U23" s="206">
        <f t="shared" si="6"/>
        <v>8</v>
      </c>
      <c r="V23" s="205">
        <f t="shared" si="6"/>
        <v>31</v>
      </c>
      <c r="W23" s="206">
        <f t="shared" si="6"/>
        <v>31</v>
      </c>
      <c r="X23" s="205">
        <f t="shared" si="6"/>
        <v>54</v>
      </c>
      <c r="Y23" s="206">
        <f t="shared" si="6"/>
        <v>54</v>
      </c>
      <c r="Z23" s="205">
        <f t="shared" si="6"/>
        <v>0</v>
      </c>
      <c r="AA23" s="206">
        <f t="shared" si="6"/>
        <v>0</v>
      </c>
      <c r="AB23" s="205">
        <f t="shared" si="6"/>
        <v>0</v>
      </c>
      <c r="AC23" s="206">
        <f t="shared" si="6"/>
        <v>0</v>
      </c>
      <c r="AD23" s="205">
        <f t="shared" si="6"/>
        <v>0</v>
      </c>
      <c r="AE23" s="206">
        <f t="shared" si="6"/>
        <v>0</v>
      </c>
      <c r="AF23" s="205">
        <f t="shared" si="6"/>
        <v>0</v>
      </c>
      <c r="AG23" s="206">
        <f t="shared" si="6"/>
        <v>0</v>
      </c>
      <c r="AH23" s="205">
        <f t="shared" si="6"/>
        <v>0</v>
      </c>
      <c r="AI23" s="206">
        <f t="shared" si="6"/>
        <v>0</v>
      </c>
      <c r="AJ23" s="205">
        <f t="shared" si="6"/>
        <v>0</v>
      </c>
      <c r="AK23" s="206">
        <f t="shared" si="6"/>
        <v>0</v>
      </c>
      <c r="AL23" s="207">
        <f t="shared" si="6"/>
        <v>0</v>
      </c>
      <c r="AM23" s="208">
        <f t="shared" si="6"/>
        <v>0</v>
      </c>
      <c r="AN23" s="207">
        <f t="shared" si="6"/>
        <v>0</v>
      </c>
      <c r="AO23" s="208">
        <f t="shared" si="6"/>
        <v>0</v>
      </c>
      <c r="AP23" s="207">
        <f t="shared" si="6"/>
        <v>0</v>
      </c>
      <c r="AQ23" s="209">
        <f t="shared" si="6"/>
        <v>0</v>
      </c>
      <c r="AR23" s="207">
        <f t="shared" si="6"/>
        <v>0</v>
      </c>
      <c r="AS23" s="208">
        <f t="shared" si="6"/>
        <v>0</v>
      </c>
      <c r="AT23" s="207">
        <f t="shared" si="6"/>
        <v>0</v>
      </c>
      <c r="AU23" s="208">
        <f t="shared" si="6"/>
        <v>0</v>
      </c>
      <c r="AV23" s="207">
        <f t="shared" si="6"/>
        <v>0</v>
      </c>
      <c r="AW23" s="208">
        <f t="shared" si="6"/>
        <v>0</v>
      </c>
      <c r="AX23" s="210">
        <f t="shared" si="0"/>
        <v>426</v>
      </c>
      <c r="AY23" s="211">
        <f t="shared" si="1"/>
        <v>426</v>
      </c>
    </row>
    <row r="24" spans="1:51" s="143" customFormat="1" ht="18" hidden="1" customHeight="1" outlineLevel="1">
      <c r="A24" s="366"/>
      <c r="B24" s="181"/>
      <c r="C24" s="212"/>
      <c r="D24" s="181"/>
      <c r="E24" s="181"/>
      <c r="F24" s="181"/>
      <c r="G24" s="192"/>
      <c r="H24" s="184"/>
      <c r="I24" s="182"/>
      <c r="J24" s="184"/>
      <c r="K24" s="182"/>
      <c r="L24" s="184"/>
      <c r="M24" s="182"/>
      <c r="N24" s="184"/>
      <c r="O24" s="182"/>
      <c r="P24" s="184"/>
      <c r="Q24" s="182"/>
      <c r="R24" s="184"/>
      <c r="S24" s="182"/>
      <c r="T24" s="184"/>
      <c r="U24" s="182"/>
      <c r="V24" s="184"/>
      <c r="W24" s="182"/>
      <c r="X24" s="184"/>
      <c r="Y24" s="182"/>
      <c r="Z24" s="184"/>
      <c r="AA24" s="182"/>
      <c r="AB24" s="184"/>
      <c r="AC24" s="182"/>
      <c r="AD24" s="184"/>
      <c r="AE24" s="182"/>
      <c r="AF24" s="184"/>
      <c r="AG24" s="182"/>
      <c r="AH24" s="184"/>
      <c r="AI24" s="182"/>
      <c r="AJ24" s="213"/>
      <c r="AK24" s="213"/>
      <c r="AL24" s="184"/>
      <c r="AM24" s="182"/>
      <c r="AN24" s="184"/>
      <c r="AO24" s="182"/>
      <c r="AP24" s="184"/>
      <c r="AQ24" s="185"/>
      <c r="AR24" s="184"/>
      <c r="AS24" s="182"/>
      <c r="AT24" s="184"/>
      <c r="AU24" s="182"/>
      <c r="AV24" s="184"/>
      <c r="AW24" s="182"/>
      <c r="AX24" s="214">
        <f t="shared" ref="AX24:AY27" si="7">H24+N24+L24+AL24+AN24+AP24+J24+P24+AR24+AT24+AV24+R24+T24+V24+AF24+Z24+X24+AD24</f>
        <v>0</v>
      </c>
      <c r="AY24" s="215">
        <f t="shared" si="7"/>
        <v>0</v>
      </c>
    </row>
    <row r="25" spans="1:51" s="143" customFormat="1" ht="18" hidden="1" customHeight="1" outlineLevel="1">
      <c r="A25" s="366"/>
      <c r="B25" s="181"/>
      <c r="C25" s="212"/>
      <c r="D25" s="181"/>
      <c r="E25" s="181"/>
      <c r="F25" s="181"/>
      <c r="G25" s="192"/>
      <c r="H25" s="184"/>
      <c r="I25" s="182"/>
      <c r="J25" s="184"/>
      <c r="K25" s="182"/>
      <c r="L25" s="184"/>
      <c r="M25" s="182"/>
      <c r="N25" s="184"/>
      <c r="O25" s="182"/>
      <c r="P25" s="184"/>
      <c r="Q25" s="182"/>
      <c r="R25" s="184"/>
      <c r="S25" s="182"/>
      <c r="T25" s="184"/>
      <c r="U25" s="182"/>
      <c r="V25" s="184"/>
      <c r="W25" s="182"/>
      <c r="X25" s="184"/>
      <c r="Y25" s="182"/>
      <c r="Z25" s="184"/>
      <c r="AA25" s="182"/>
      <c r="AB25" s="184"/>
      <c r="AC25" s="182"/>
      <c r="AD25" s="184"/>
      <c r="AE25" s="182"/>
      <c r="AF25" s="184"/>
      <c r="AG25" s="182"/>
      <c r="AH25" s="184"/>
      <c r="AI25" s="182"/>
      <c r="AJ25" s="213"/>
      <c r="AK25" s="213"/>
      <c r="AL25" s="184"/>
      <c r="AM25" s="182"/>
      <c r="AN25" s="184"/>
      <c r="AO25" s="182"/>
      <c r="AP25" s="184"/>
      <c r="AQ25" s="185"/>
      <c r="AR25" s="184"/>
      <c r="AS25" s="182"/>
      <c r="AT25" s="184"/>
      <c r="AU25" s="182"/>
      <c r="AV25" s="184"/>
      <c r="AW25" s="182"/>
      <c r="AX25" s="214">
        <f t="shared" si="7"/>
        <v>0</v>
      </c>
      <c r="AY25" s="215">
        <f t="shared" si="7"/>
        <v>0</v>
      </c>
    </row>
    <row r="26" spans="1:51" s="143" customFormat="1" ht="18" hidden="1" customHeight="1" outlineLevel="1">
      <c r="A26" s="366"/>
      <c r="B26" s="181"/>
      <c r="C26" s="212"/>
      <c r="D26" s="181"/>
      <c r="E26" s="181"/>
      <c r="F26" s="181"/>
      <c r="G26" s="192"/>
      <c r="H26" s="184"/>
      <c r="I26" s="182"/>
      <c r="J26" s="184"/>
      <c r="K26" s="182"/>
      <c r="L26" s="184"/>
      <c r="M26" s="182"/>
      <c r="N26" s="184"/>
      <c r="O26" s="182"/>
      <c r="P26" s="184"/>
      <c r="Q26" s="182"/>
      <c r="R26" s="184"/>
      <c r="S26" s="182"/>
      <c r="T26" s="184"/>
      <c r="U26" s="182"/>
      <c r="V26" s="184"/>
      <c r="W26" s="182"/>
      <c r="X26" s="184"/>
      <c r="Y26" s="182"/>
      <c r="Z26" s="184"/>
      <c r="AA26" s="182"/>
      <c r="AB26" s="184"/>
      <c r="AC26" s="182"/>
      <c r="AD26" s="184"/>
      <c r="AE26" s="182"/>
      <c r="AF26" s="184"/>
      <c r="AG26" s="182"/>
      <c r="AH26" s="184"/>
      <c r="AI26" s="182"/>
      <c r="AJ26" s="213"/>
      <c r="AK26" s="213"/>
      <c r="AL26" s="184"/>
      <c r="AM26" s="182"/>
      <c r="AN26" s="184"/>
      <c r="AO26" s="182"/>
      <c r="AP26" s="184"/>
      <c r="AQ26" s="185"/>
      <c r="AR26" s="184"/>
      <c r="AS26" s="182"/>
      <c r="AT26" s="184"/>
      <c r="AU26" s="182"/>
      <c r="AV26" s="184"/>
      <c r="AW26" s="182"/>
      <c r="AX26" s="214">
        <f t="shared" si="7"/>
        <v>0</v>
      </c>
      <c r="AY26" s="215">
        <f t="shared" si="7"/>
        <v>0</v>
      </c>
    </row>
    <row r="27" spans="1:51" s="143" customFormat="1" ht="18" hidden="1" customHeight="1" outlineLevel="1">
      <c r="A27" s="366"/>
      <c r="B27" s="181"/>
      <c r="C27" s="212"/>
      <c r="D27" s="181"/>
      <c r="E27" s="181"/>
      <c r="F27" s="181"/>
      <c r="G27" s="192"/>
      <c r="H27" s="184"/>
      <c r="I27" s="182"/>
      <c r="J27" s="184"/>
      <c r="K27" s="182"/>
      <c r="L27" s="184"/>
      <c r="M27" s="182"/>
      <c r="N27" s="184"/>
      <c r="O27" s="182"/>
      <c r="P27" s="184"/>
      <c r="Q27" s="182"/>
      <c r="R27" s="184"/>
      <c r="S27" s="182"/>
      <c r="T27" s="184"/>
      <c r="U27" s="182"/>
      <c r="V27" s="184"/>
      <c r="W27" s="182"/>
      <c r="X27" s="184"/>
      <c r="Y27" s="182"/>
      <c r="Z27" s="184"/>
      <c r="AA27" s="182"/>
      <c r="AB27" s="184"/>
      <c r="AC27" s="182"/>
      <c r="AD27" s="184"/>
      <c r="AE27" s="182"/>
      <c r="AF27" s="184"/>
      <c r="AG27" s="182"/>
      <c r="AH27" s="184"/>
      <c r="AI27" s="182"/>
      <c r="AJ27" s="213"/>
      <c r="AK27" s="213"/>
      <c r="AL27" s="184"/>
      <c r="AM27" s="182"/>
      <c r="AN27" s="184"/>
      <c r="AO27" s="182"/>
      <c r="AP27" s="184"/>
      <c r="AQ27" s="185"/>
      <c r="AR27" s="184"/>
      <c r="AS27" s="182"/>
      <c r="AT27" s="184"/>
      <c r="AU27" s="182"/>
      <c r="AV27" s="184"/>
      <c r="AW27" s="182"/>
      <c r="AX27" s="214">
        <f t="shared" si="7"/>
        <v>0</v>
      </c>
      <c r="AY27" s="215">
        <f t="shared" si="7"/>
        <v>0</v>
      </c>
    </row>
    <row r="28" spans="1:51" s="143" customFormat="1" ht="18" hidden="1" customHeight="1" collapsed="1" thickBot="1">
      <c r="A28" s="216"/>
      <c r="B28" s="189"/>
      <c r="C28" s="217"/>
      <c r="D28" s="189"/>
      <c r="E28" s="189"/>
      <c r="F28" s="189"/>
      <c r="G28" s="218"/>
      <c r="H28" s="203"/>
      <c r="I28" s="202"/>
      <c r="J28" s="203"/>
      <c r="K28" s="202"/>
      <c r="L28" s="203"/>
      <c r="M28" s="202"/>
      <c r="N28" s="203"/>
      <c r="O28" s="202"/>
      <c r="P28" s="203"/>
      <c r="Q28" s="202"/>
      <c r="R28" s="203"/>
      <c r="S28" s="202"/>
      <c r="T28" s="203"/>
      <c r="U28" s="202"/>
      <c r="V28" s="203"/>
      <c r="W28" s="202"/>
      <c r="X28" s="203"/>
      <c r="Y28" s="202"/>
      <c r="Z28" s="203"/>
      <c r="AA28" s="202"/>
      <c r="AB28" s="203"/>
      <c r="AC28" s="202"/>
      <c r="AD28" s="203"/>
      <c r="AE28" s="202"/>
      <c r="AF28" s="203"/>
      <c r="AG28" s="202"/>
      <c r="AH28" s="203"/>
      <c r="AI28" s="202"/>
      <c r="AJ28" s="219"/>
      <c r="AK28" s="219"/>
      <c r="AL28" s="203"/>
      <c r="AM28" s="202"/>
      <c r="AN28" s="203"/>
      <c r="AO28" s="202"/>
      <c r="AP28" s="203"/>
      <c r="AQ28" s="204"/>
      <c r="AR28" s="203"/>
      <c r="AS28" s="202"/>
      <c r="AT28" s="203"/>
      <c r="AU28" s="202"/>
      <c r="AV28" s="203"/>
      <c r="AW28" s="202"/>
      <c r="AX28" s="187">
        <f t="shared" ref="AX28:AX32" si="8">H28+N28+L28+AL28+AN28+AP28+J28+P28+AR28+AT28+AV28+R28+T28+V28+AF28+Z28+X28+AD28+AH28+AJ28+AB28</f>
        <v>0</v>
      </c>
      <c r="AY28" s="188">
        <f t="shared" ref="AY28:AY32" si="9">I28+O28+M28+AM28+AO28+AQ28+K28+Q28+AS28+AU28+AW28+S28+U28+W28+AG28+AA28+Y28+AE28+AI28+AK28+AC28</f>
        <v>0</v>
      </c>
    </row>
    <row r="29" spans="1:51" s="143" customFormat="1" ht="18" hidden="1" customHeight="1" thickBot="1">
      <c r="A29" s="343" t="s">
        <v>92</v>
      </c>
      <c r="B29" s="344"/>
      <c r="C29" s="344"/>
      <c r="D29" s="344"/>
      <c r="E29" s="344"/>
      <c r="F29" s="344"/>
      <c r="G29" s="345"/>
      <c r="H29" s="207">
        <f t="shared" ref="H29:AW29" si="10">SUM(H24:H28)</f>
        <v>0</v>
      </c>
      <c r="I29" s="208">
        <f t="shared" si="10"/>
        <v>0</v>
      </c>
      <c r="J29" s="207">
        <f t="shared" si="10"/>
        <v>0</v>
      </c>
      <c r="K29" s="208">
        <f t="shared" si="10"/>
        <v>0</v>
      </c>
      <c r="L29" s="207">
        <f t="shared" si="10"/>
        <v>0</v>
      </c>
      <c r="M29" s="208">
        <f t="shared" si="10"/>
        <v>0</v>
      </c>
      <c r="N29" s="207">
        <f t="shared" si="10"/>
        <v>0</v>
      </c>
      <c r="O29" s="208">
        <f t="shared" si="10"/>
        <v>0</v>
      </c>
      <c r="P29" s="207">
        <f t="shared" si="10"/>
        <v>0</v>
      </c>
      <c r="Q29" s="208">
        <f t="shared" si="10"/>
        <v>0</v>
      </c>
      <c r="R29" s="207">
        <f t="shared" si="10"/>
        <v>0</v>
      </c>
      <c r="S29" s="208">
        <f t="shared" si="10"/>
        <v>0</v>
      </c>
      <c r="T29" s="207">
        <f t="shared" si="10"/>
        <v>0</v>
      </c>
      <c r="U29" s="208">
        <f t="shared" si="10"/>
        <v>0</v>
      </c>
      <c r="V29" s="207">
        <f t="shared" si="10"/>
        <v>0</v>
      </c>
      <c r="W29" s="208">
        <f t="shared" si="10"/>
        <v>0</v>
      </c>
      <c r="X29" s="207">
        <f t="shared" si="10"/>
        <v>0</v>
      </c>
      <c r="Y29" s="208">
        <f t="shared" si="10"/>
        <v>0</v>
      </c>
      <c r="Z29" s="207">
        <f t="shared" si="10"/>
        <v>0</v>
      </c>
      <c r="AA29" s="208">
        <f t="shared" si="10"/>
        <v>0</v>
      </c>
      <c r="AB29" s="207">
        <f t="shared" si="10"/>
        <v>0</v>
      </c>
      <c r="AC29" s="208">
        <f t="shared" si="10"/>
        <v>0</v>
      </c>
      <c r="AD29" s="207">
        <f t="shared" si="10"/>
        <v>0</v>
      </c>
      <c r="AE29" s="208">
        <f t="shared" si="10"/>
        <v>0</v>
      </c>
      <c r="AF29" s="207">
        <f t="shared" si="10"/>
        <v>0</v>
      </c>
      <c r="AG29" s="208">
        <f t="shared" si="10"/>
        <v>0</v>
      </c>
      <c r="AH29" s="207">
        <f t="shared" si="10"/>
        <v>0</v>
      </c>
      <c r="AI29" s="208">
        <f t="shared" si="10"/>
        <v>0</v>
      </c>
      <c r="AJ29" s="207">
        <f t="shared" si="10"/>
        <v>0</v>
      </c>
      <c r="AK29" s="208">
        <f t="shared" si="10"/>
        <v>0</v>
      </c>
      <c r="AL29" s="207">
        <f t="shared" si="10"/>
        <v>0</v>
      </c>
      <c r="AM29" s="208">
        <f t="shared" si="10"/>
        <v>0</v>
      </c>
      <c r="AN29" s="207">
        <f t="shared" si="10"/>
        <v>0</v>
      </c>
      <c r="AO29" s="208">
        <f t="shared" si="10"/>
        <v>0</v>
      </c>
      <c r="AP29" s="207">
        <f t="shared" si="10"/>
        <v>0</v>
      </c>
      <c r="AQ29" s="209">
        <f t="shared" si="10"/>
        <v>0</v>
      </c>
      <c r="AR29" s="207">
        <f t="shared" si="10"/>
        <v>0</v>
      </c>
      <c r="AS29" s="208">
        <f t="shared" si="10"/>
        <v>0</v>
      </c>
      <c r="AT29" s="207">
        <f t="shared" si="10"/>
        <v>0</v>
      </c>
      <c r="AU29" s="208">
        <f t="shared" si="10"/>
        <v>0</v>
      </c>
      <c r="AV29" s="207">
        <f t="shared" si="10"/>
        <v>0</v>
      </c>
      <c r="AW29" s="208">
        <f t="shared" si="10"/>
        <v>0</v>
      </c>
      <c r="AX29" s="210">
        <f t="shared" si="8"/>
        <v>0</v>
      </c>
      <c r="AY29" s="211">
        <f t="shared" si="9"/>
        <v>0</v>
      </c>
    </row>
    <row r="30" spans="1:51" s="146" customFormat="1" ht="18" customHeight="1" thickBot="1">
      <c r="A30" s="346" t="s">
        <v>93</v>
      </c>
      <c r="B30" s="347"/>
      <c r="C30" s="347"/>
      <c r="D30" s="347"/>
      <c r="E30" s="347"/>
      <c r="F30" s="347"/>
      <c r="G30" s="348"/>
      <c r="H30" s="220">
        <f t="shared" ref="H30:AW30" si="11">SUM(H5:H22)</f>
        <v>128</v>
      </c>
      <c r="I30" s="208">
        <f t="shared" si="11"/>
        <v>128</v>
      </c>
      <c r="J30" s="220">
        <f t="shared" si="11"/>
        <v>12</v>
      </c>
      <c r="K30" s="208">
        <f t="shared" si="11"/>
        <v>12</v>
      </c>
      <c r="L30" s="220">
        <f t="shared" si="11"/>
        <v>160</v>
      </c>
      <c r="M30" s="208">
        <f t="shared" si="11"/>
        <v>160</v>
      </c>
      <c r="N30" s="220">
        <f t="shared" si="11"/>
        <v>0</v>
      </c>
      <c r="O30" s="208">
        <f t="shared" si="11"/>
        <v>0</v>
      </c>
      <c r="P30" s="220">
        <f t="shared" si="11"/>
        <v>0</v>
      </c>
      <c r="Q30" s="208">
        <f t="shared" si="11"/>
        <v>0</v>
      </c>
      <c r="R30" s="220">
        <f t="shared" si="11"/>
        <v>33</v>
      </c>
      <c r="S30" s="208">
        <f t="shared" si="11"/>
        <v>33</v>
      </c>
      <c r="T30" s="220">
        <f t="shared" si="11"/>
        <v>8</v>
      </c>
      <c r="U30" s="208">
        <f t="shared" si="11"/>
        <v>8</v>
      </c>
      <c r="V30" s="220">
        <f t="shared" si="11"/>
        <v>31</v>
      </c>
      <c r="W30" s="208">
        <f t="shared" si="11"/>
        <v>31</v>
      </c>
      <c r="X30" s="220">
        <f t="shared" si="11"/>
        <v>54</v>
      </c>
      <c r="Y30" s="208">
        <f t="shared" si="11"/>
        <v>54</v>
      </c>
      <c r="Z30" s="220">
        <f t="shared" si="11"/>
        <v>0</v>
      </c>
      <c r="AA30" s="208">
        <f t="shared" si="11"/>
        <v>0</v>
      </c>
      <c r="AB30" s="220">
        <f t="shared" si="11"/>
        <v>0</v>
      </c>
      <c r="AC30" s="208">
        <f t="shared" si="11"/>
        <v>0</v>
      </c>
      <c r="AD30" s="220">
        <f t="shared" si="11"/>
        <v>0</v>
      </c>
      <c r="AE30" s="208">
        <f t="shared" si="11"/>
        <v>0</v>
      </c>
      <c r="AF30" s="220">
        <f t="shared" si="11"/>
        <v>0</v>
      </c>
      <c r="AG30" s="208">
        <f t="shared" si="11"/>
        <v>0</v>
      </c>
      <c r="AH30" s="220">
        <f t="shared" si="11"/>
        <v>0</v>
      </c>
      <c r="AI30" s="208">
        <f t="shared" si="11"/>
        <v>0</v>
      </c>
      <c r="AJ30" s="220">
        <f t="shared" si="11"/>
        <v>0</v>
      </c>
      <c r="AK30" s="208">
        <f t="shared" si="11"/>
        <v>0</v>
      </c>
      <c r="AL30" s="220">
        <f t="shared" si="11"/>
        <v>0</v>
      </c>
      <c r="AM30" s="208">
        <f t="shared" si="11"/>
        <v>0</v>
      </c>
      <c r="AN30" s="220">
        <f t="shared" si="11"/>
        <v>0</v>
      </c>
      <c r="AO30" s="208">
        <f t="shared" si="11"/>
        <v>0</v>
      </c>
      <c r="AP30" s="220">
        <f t="shared" si="11"/>
        <v>0</v>
      </c>
      <c r="AQ30" s="208">
        <f t="shared" si="11"/>
        <v>0</v>
      </c>
      <c r="AR30" s="220">
        <f t="shared" si="11"/>
        <v>0</v>
      </c>
      <c r="AS30" s="208">
        <f t="shared" si="11"/>
        <v>0</v>
      </c>
      <c r="AT30" s="220">
        <f t="shared" si="11"/>
        <v>0</v>
      </c>
      <c r="AU30" s="208">
        <f t="shared" si="11"/>
        <v>0</v>
      </c>
      <c r="AV30" s="220">
        <f t="shared" si="11"/>
        <v>0</v>
      </c>
      <c r="AW30" s="208">
        <f t="shared" si="11"/>
        <v>0</v>
      </c>
      <c r="AX30" s="210">
        <f t="shared" si="8"/>
        <v>426</v>
      </c>
      <c r="AY30" s="211">
        <f t="shared" si="9"/>
        <v>426</v>
      </c>
    </row>
    <row r="31" spans="1:51" s="143" customFormat="1" ht="26.4">
      <c r="A31" s="170"/>
      <c r="B31" s="221"/>
      <c r="C31" s="265" t="s">
        <v>94</v>
      </c>
      <c r="D31" s="222"/>
      <c r="E31" s="266">
        <v>3</v>
      </c>
      <c r="F31" s="266">
        <v>60</v>
      </c>
      <c r="G31" s="263" t="s">
        <v>78</v>
      </c>
      <c r="H31" s="268">
        <v>0</v>
      </c>
      <c r="I31" s="183"/>
      <c r="J31" s="268"/>
      <c r="K31" s="223"/>
      <c r="L31" s="268">
        <v>48</v>
      </c>
      <c r="M31" s="223"/>
      <c r="N31" s="268"/>
      <c r="O31" s="223"/>
      <c r="P31" s="183"/>
      <c r="Q31" s="223"/>
      <c r="R31" s="267">
        <v>0</v>
      </c>
      <c r="S31" s="223"/>
      <c r="T31" s="268">
        <v>6</v>
      </c>
      <c r="U31" s="183"/>
      <c r="V31" s="267"/>
      <c r="W31" s="223"/>
      <c r="X31" s="225"/>
      <c r="Y31" s="223"/>
      <c r="Z31" s="224"/>
      <c r="AA31" s="223"/>
      <c r="AB31" s="225"/>
      <c r="AC31" s="223"/>
      <c r="AD31" s="225"/>
      <c r="AE31" s="223"/>
      <c r="AF31" s="268"/>
      <c r="AG31" s="223"/>
      <c r="AH31" s="225"/>
      <c r="AI31" s="223"/>
      <c r="AJ31" s="268"/>
      <c r="AK31" s="223"/>
      <c r="AL31" s="186"/>
      <c r="AM31" s="182"/>
      <c r="AN31" s="184"/>
      <c r="AO31" s="182"/>
      <c r="AP31" s="184"/>
      <c r="AQ31" s="185"/>
      <c r="AR31" s="184"/>
      <c r="AS31" s="182"/>
      <c r="AT31" s="184"/>
      <c r="AU31" s="182"/>
      <c r="AV31" s="184"/>
      <c r="AW31" s="182"/>
      <c r="AX31" s="187">
        <f t="shared" si="8"/>
        <v>54</v>
      </c>
      <c r="AY31" s="188">
        <f t="shared" si="9"/>
        <v>0</v>
      </c>
    </row>
    <row r="32" spans="1:51" s="143" customFormat="1" ht="39.6">
      <c r="A32" s="292"/>
      <c r="B32" s="193"/>
      <c r="C32" s="265" t="s">
        <v>95</v>
      </c>
      <c r="D32" s="172"/>
      <c r="E32" s="266">
        <v>3</v>
      </c>
      <c r="F32" s="266">
        <v>60</v>
      </c>
      <c r="G32" s="263" t="s">
        <v>78</v>
      </c>
      <c r="H32" s="268">
        <v>32</v>
      </c>
      <c r="I32" s="183"/>
      <c r="J32" s="268"/>
      <c r="K32" s="182"/>
      <c r="L32" s="268">
        <v>0</v>
      </c>
      <c r="M32" s="182"/>
      <c r="N32" s="268"/>
      <c r="O32" s="182"/>
      <c r="P32" s="183"/>
      <c r="Q32" s="183"/>
      <c r="R32" s="268">
        <v>0</v>
      </c>
      <c r="S32" s="182"/>
      <c r="T32" s="267">
        <v>0</v>
      </c>
      <c r="U32" s="183"/>
      <c r="V32" s="268">
        <v>20</v>
      </c>
      <c r="W32" s="182"/>
      <c r="X32" s="184"/>
      <c r="Y32" s="182"/>
      <c r="Z32" s="224"/>
      <c r="AA32" s="182"/>
      <c r="AB32" s="184"/>
      <c r="AC32" s="182"/>
      <c r="AD32" s="184"/>
      <c r="AE32" s="182"/>
      <c r="AF32" s="268"/>
      <c r="AG32" s="182"/>
      <c r="AH32" s="184"/>
      <c r="AI32" s="182"/>
      <c r="AJ32" s="268"/>
      <c r="AK32" s="182"/>
      <c r="AL32" s="186"/>
      <c r="AM32" s="182"/>
      <c r="AN32" s="184"/>
      <c r="AO32" s="182"/>
      <c r="AP32" s="184"/>
      <c r="AQ32" s="185"/>
      <c r="AR32" s="184"/>
      <c r="AS32" s="182"/>
      <c r="AT32" s="184"/>
      <c r="AU32" s="182"/>
      <c r="AV32" s="184"/>
      <c r="AW32" s="182"/>
      <c r="AX32" s="187">
        <f t="shared" si="8"/>
        <v>52</v>
      </c>
      <c r="AY32" s="188">
        <f t="shared" si="9"/>
        <v>0</v>
      </c>
    </row>
    <row r="33" spans="1:51" s="143" customFormat="1" ht="39.6">
      <c r="A33" s="292"/>
      <c r="B33" s="193"/>
      <c r="C33" s="265" t="s">
        <v>96</v>
      </c>
      <c r="D33" s="222"/>
      <c r="E33" s="266">
        <v>3</v>
      </c>
      <c r="F33" s="266">
        <v>33</v>
      </c>
      <c r="G33" s="263" t="s">
        <v>81</v>
      </c>
      <c r="H33" s="268">
        <v>16</v>
      </c>
      <c r="I33" s="182"/>
      <c r="J33" s="268"/>
      <c r="K33" s="182"/>
      <c r="L33" s="268">
        <v>0</v>
      </c>
      <c r="M33" s="182"/>
      <c r="N33" s="268"/>
      <c r="O33" s="183"/>
      <c r="P33" s="183"/>
      <c r="Q33" s="182"/>
      <c r="R33" s="268">
        <v>0</v>
      </c>
      <c r="S33" s="182"/>
      <c r="T33" s="268">
        <v>4</v>
      </c>
      <c r="U33" s="182"/>
      <c r="V33" s="268">
        <v>0</v>
      </c>
      <c r="W33" s="182"/>
      <c r="X33" s="184"/>
      <c r="Y33" s="182"/>
      <c r="Z33" s="224"/>
      <c r="AA33" s="182"/>
      <c r="AB33" s="184"/>
      <c r="AC33" s="182"/>
      <c r="AD33" s="184"/>
      <c r="AE33" s="182"/>
      <c r="AF33" s="184"/>
      <c r="AG33" s="182"/>
      <c r="AH33" s="184"/>
      <c r="AI33" s="182"/>
      <c r="AJ33" s="268"/>
      <c r="AK33" s="182"/>
      <c r="AL33" s="186"/>
      <c r="AM33" s="182"/>
      <c r="AN33" s="184"/>
      <c r="AO33" s="182"/>
      <c r="AP33" s="184"/>
      <c r="AQ33" s="185"/>
      <c r="AR33" s="184"/>
      <c r="AS33" s="182"/>
      <c r="AT33" s="184"/>
      <c r="AU33" s="182"/>
      <c r="AV33" s="184"/>
      <c r="AW33" s="182"/>
      <c r="AX33" s="187">
        <f t="shared" ref="AX33:AX59" si="12">H33+N33+L33+AL33+AN33+AP33+J33+P33+AR33+AT33+AV33+R33+T33+V33+AF33+Z33+X33+AD33+AH33+AJ33+AB33</f>
        <v>20</v>
      </c>
      <c r="AY33" s="188">
        <f t="shared" ref="AY33:AY59" si="13">I33+O33+M33+AM33+AO33+AQ33+K33+Q33+AS33+AU33+AW33+S33+U33+W33+AG33+AA33+Y33+AE33+AI33+AK33+AC33</f>
        <v>0</v>
      </c>
    </row>
    <row r="34" spans="1:51" s="143" customFormat="1" ht="36.450000000000003" customHeight="1">
      <c r="A34" s="292"/>
      <c r="B34" s="227"/>
      <c r="C34" s="265" t="s">
        <v>96</v>
      </c>
      <c r="D34" s="228"/>
      <c r="E34" s="266">
        <v>3</v>
      </c>
      <c r="F34" s="266">
        <v>18</v>
      </c>
      <c r="G34" s="263" t="s">
        <v>79</v>
      </c>
      <c r="H34" s="268">
        <v>0</v>
      </c>
      <c r="I34" s="183"/>
      <c r="J34" s="268"/>
      <c r="K34" s="182"/>
      <c r="L34" s="268">
        <v>32</v>
      </c>
      <c r="M34" s="182"/>
      <c r="N34" s="268"/>
      <c r="O34" s="182"/>
      <c r="P34" s="183"/>
      <c r="Q34" s="183"/>
      <c r="R34" s="268">
        <v>0</v>
      </c>
      <c r="S34" s="182"/>
      <c r="T34" s="268">
        <v>0</v>
      </c>
      <c r="U34" s="183"/>
      <c r="V34" s="268">
        <v>0</v>
      </c>
      <c r="W34" s="182"/>
      <c r="X34" s="184"/>
      <c r="Y34" s="182"/>
      <c r="Z34" s="224"/>
      <c r="AA34" s="182"/>
      <c r="AB34" s="184"/>
      <c r="AC34" s="182"/>
      <c r="AD34" s="184"/>
      <c r="AE34" s="182"/>
      <c r="AF34" s="184"/>
      <c r="AG34" s="182"/>
      <c r="AH34" s="184"/>
      <c r="AI34" s="182"/>
      <c r="AJ34" s="268"/>
      <c r="AK34" s="182"/>
      <c r="AL34" s="186"/>
      <c r="AM34" s="182"/>
      <c r="AN34" s="184"/>
      <c r="AO34" s="182"/>
      <c r="AP34" s="184"/>
      <c r="AQ34" s="185"/>
      <c r="AR34" s="184"/>
      <c r="AS34" s="182"/>
      <c r="AT34" s="184"/>
      <c r="AU34" s="182"/>
      <c r="AV34" s="184"/>
      <c r="AW34" s="182"/>
      <c r="AX34" s="187">
        <f t="shared" si="12"/>
        <v>32</v>
      </c>
      <c r="AY34" s="188">
        <f t="shared" si="13"/>
        <v>0</v>
      </c>
    </row>
    <row r="35" spans="1:51" s="143" customFormat="1" ht="39.6">
      <c r="A35" s="292"/>
      <c r="B35" s="193"/>
      <c r="C35" s="265" t="s">
        <v>97</v>
      </c>
      <c r="D35" s="172"/>
      <c r="E35" s="266">
        <v>3</v>
      </c>
      <c r="F35" s="266">
        <v>33</v>
      </c>
      <c r="G35" s="263" t="s">
        <v>81</v>
      </c>
      <c r="H35" s="268">
        <v>32</v>
      </c>
      <c r="I35" s="183"/>
      <c r="J35" s="267"/>
      <c r="K35" s="182"/>
      <c r="L35" s="268">
        <v>0</v>
      </c>
      <c r="M35" s="182"/>
      <c r="N35" s="268"/>
      <c r="O35" s="182"/>
      <c r="P35" s="183"/>
      <c r="Q35" s="183"/>
      <c r="R35" s="268">
        <v>0</v>
      </c>
      <c r="S35" s="182"/>
      <c r="T35" s="268">
        <v>4</v>
      </c>
      <c r="U35" s="183"/>
      <c r="V35" s="268">
        <v>0</v>
      </c>
      <c r="W35" s="182"/>
      <c r="X35" s="184"/>
      <c r="Y35" s="182"/>
      <c r="Z35" s="224"/>
      <c r="AA35" s="182"/>
      <c r="AB35" s="184"/>
      <c r="AC35" s="182"/>
      <c r="AD35" s="184"/>
      <c r="AE35" s="182"/>
      <c r="AF35" s="184"/>
      <c r="AG35" s="182"/>
      <c r="AH35" s="184"/>
      <c r="AI35" s="182"/>
      <c r="AJ35" s="269"/>
      <c r="AK35" s="182"/>
      <c r="AL35" s="186"/>
      <c r="AM35" s="182"/>
      <c r="AN35" s="184"/>
      <c r="AO35" s="182"/>
      <c r="AP35" s="184"/>
      <c r="AQ35" s="185"/>
      <c r="AR35" s="184"/>
      <c r="AS35" s="182"/>
      <c r="AT35" s="184"/>
      <c r="AU35" s="182"/>
      <c r="AV35" s="184"/>
      <c r="AW35" s="182"/>
      <c r="AX35" s="187">
        <f t="shared" si="12"/>
        <v>36</v>
      </c>
      <c r="AY35" s="188">
        <f t="shared" si="13"/>
        <v>0</v>
      </c>
    </row>
    <row r="36" spans="1:51" s="143" customFormat="1" ht="36.450000000000003" customHeight="1">
      <c r="A36" s="292"/>
      <c r="B36" s="227"/>
      <c r="C36" s="265" t="s">
        <v>97</v>
      </c>
      <c r="D36" s="172"/>
      <c r="E36" s="266">
        <v>3</v>
      </c>
      <c r="F36" s="266">
        <v>18</v>
      </c>
      <c r="G36" s="263" t="s">
        <v>79</v>
      </c>
      <c r="H36" s="268">
        <v>0</v>
      </c>
      <c r="I36" s="182"/>
      <c r="J36" s="267"/>
      <c r="K36" s="182"/>
      <c r="L36" s="268">
        <v>16</v>
      </c>
      <c r="M36" s="183"/>
      <c r="N36" s="268"/>
      <c r="O36" s="182"/>
      <c r="P36" s="183"/>
      <c r="Q36" s="182"/>
      <c r="R36" s="268">
        <v>0</v>
      </c>
      <c r="S36" s="182"/>
      <c r="T36" s="268">
        <v>0</v>
      </c>
      <c r="U36" s="182"/>
      <c r="V36" s="268">
        <v>0</v>
      </c>
      <c r="W36" s="182"/>
      <c r="X36" s="184"/>
      <c r="Y36" s="182"/>
      <c r="Z36" s="141"/>
      <c r="AA36" s="182"/>
      <c r="AB36" s="184"/>
      <c r="AC36" s="182"/>
      <c r="AD36" s="184"/>
      <c r="AE36" s="182"/>
      <c r="AF36" s="184"/>
      <c r="AG36" s="182"/>
      <c r="AH36" s="184"/>
      <c r="AI36" s="182"/>
      <c r="AJ36" s="269"/>
      <c r="AK36" s="182"/>
      <c r="AL36" s="186"/>
      <c r="AM36" s="182"/>
      <c r="AN36" s="184"/>
      <c r="AO36" s="182"/>
      <c r="AP36" s="184"/>
      <c r="AQ36" s="185"/>
      <c r="AR36" s="184"/>
      <c r="AS36" s="182"/>
      <c r="AT36" s="184"/>
      <c r="AU36" s="182"/>
      <c r="AV36" s="184"/>
      <c r="AW36" s="182"/>
      <c r="AX36" s="187">
        <f t="shared" si="12"/>
        <v>16</v>
      </c>
      <c r="AY36" s="188">
        <f t="shared" si="13"/>
        <v>0</v>
      </c>
    </row>
    <row r="37" spans="1:51" s="143" customFormat="1" ht="36.450000000000003" customHeight="1">
      <c r="A37" s="292"/>
      <c r="B37" s="193"/>
      <c r="C37" s="265" t="s">
        <v>94</v>
      </c>
      <c r="D37" s="226"/>
      <c r="E37" s="266">
        <v>3</v>
      </c>
      <c r="F37" s="266">
        <v>32</v>
      </c>
      <c r="G37" s="263" t="s">
        <v>83</v>
      </c>
      <c r="H37" s="268">
        <v>0</v>
      </c>
      <c r="I37" s="183"/>
      <c r="J37" s="268"/>
      <c r="K37" s="183"/>
      <c r="L37" s="268">
        <v>48</v>
      </c>
      <c r="M37" s="182"/>
      <c r="N37" s="268"/>
      <c r="O37" s="182"/>
      <c r="P37" s="183"/>
      <c r="Q37" s="182"/>
      <c r="R37" s="267">
        <v>0</v>
      </c>
      <c r="S37" s="182"/>
      <c r="T37" s="268">
        <v>6</v>
      </c>
      <c r="U37" s="182"/>
      <c r="V37" s="267"/>
      <c r="W37" s="183"/>
      <c r="X37" s="184"/>
      <c r="Y37" s="182"/>
      <c r="Z37" s="229"/>
      <c r="AA37" s="182"/>
      <c r="AB37" s="184"/>
      <c r="AC37" s="182"/>
      <c r="AD37" s="184"/>
      <c r="AE37" s="182"/>
      <c r="AF37" s="184"/>
      <c r="AG37" s="182"/>
      <c r="AH37" s="184"/>
      <c r="AI37" s="182"/>
      <c r="AJ37" s="268"/>
      <c r="AK37" s="182"/>
      <c r="AL37" s="186"/>
      <c r="AM37" s="182"/>
      <c r="AN37" s="184"/>
      <c r="AO37" s="182"/>
      <c r="AP37" s="184"/>
      <c r="AQ37" s="185"/>
      <c r="AR37" s="184"/>
      <c r="AS37" s="182"/>
      <c r="AT37" s="184"/>
      <c r="AU37" s="182"/>
      <c r="AV37" s="184"/>
      <c r="AW37" s="182"/>
      <c r="AX37" s="187">
        <f t="shared" si="12"/>
        <v>54</v>
      </c>
      <c r="AY37" s="188">
        <f t="shared" si="13"/>
        <v>0</v>
      </c>
    </row>
    <row r="38" spans="1:51" s="143" customFormat="1" ht="36.450000000000003" customHeight="1">
      <c r="A38" s="292"/>
      <c r="B38" s="227"/>
      <c r="C38" s="265" t="s">
        <v>94</v>
      </c>
      <c r="D38" s="230"/>
      <c r="E38" s="266">
        <v>3</v>
      </c>
      <c r="F38" s="266">
        <v>5</v>
      </c>
      <c r="G38" s="263" t="s">
        <v>83</v>
      </c>
      <c r="H38" s="268">
        <v>0</v>
      </c>
      <c r="I38" s="182"/>
      <c r="J38" s="268"/>
      <c r="K38" s="182"/>
      <c r="L38" s="268">
        <v>0</v>
      </c>
      <c r="M38" s="183"/>
      <c r="N38" s="268"/>
      <c r="O38" s="182"/>
      <c r="P38" s="183"/>
      <c r="Q38" s="182"/>
      <c r="R38" s="267">
        <v>15</v>
      </c>
      <c r="S38" s="182"/>
      <c r="T38" s="268">
        <v>0</v>
      </c>
      <c r="U38" s="182"/>
      <c r="V38" s="267"/>
      <c r="W38" s="182"/>
      <c r="X38" s="184"/>
      <c r="Y38" s="182"/>
      <c r="Z38" s="229"/>
      <c r="AA38" s="182"/>
      <c r="AB38" s="184"/>
      <c r="AC38" s="182"/>
      <c r="AD38" s="184"/>
      <c r="AE38" s="182"/>
      <c r="AF38" s="184"/>
      <c r="AG38" s="182"/>
      <c r="AH38" s="184"/>
      <c r="AI38" s="182"/>
      <c r="AJ38" s="268"/>
      <c r="AK38" s="182"/>
      <c r="AL38" s="186"/>
      <c r="AM38" s="182"/>
      <c r="AN38" s="184"/>
      <c r="AO38" s="182"/>
      <c r="AP38" s="184"/>
      <c r="AQ38" s="185"/>
      <c r="AR38" s="184"/>
      <c r="AS38" s="182"/>
      <c r="AT38" s="184"/>
      <c r="AU38" s="182"/>
      <c r="AV38" s="184"/>
      <c r="AW38" s="182"/>
      <c r="AX38" s="187">
        <f t="shared" si="12"/>
        <v>15</v>
      </c>
      <c r="AY38" s="188">
        <f t="shared" si="13"/>
        <v>0</v>
      </c>
    </row>
    <row r="39" spans="1:51" s="143" customFormat="1" ht="39.6">
      <c r="A39" s="292"/>
      <c r="B39" s="227"/>
      <c r="C39" s="265" t="s">
        <v>95</v>
      </c>
      <c r="D39" s="230"/>
      <c r="E39" s="266">
        <v>3</v>
      </c>
      <c r="F39" s="266">
        <v>32</v>
      </c>
      <c r="G39" s="263" t="s">
        <v>83</v>
      </c>
      <c r="H39" s="268">
        <v>32</v>
      </c>
      <c r="I39" s="182"/>
      <c r="J39" s="267"/>
      <c r="K39" s="182"/>
      <c r="L39" s="268">
        <v>0</v>
      </c>
      <c r="M39" s="183"/>
      <c r="N39" s="268"/>
      <c r="O39" s="182"/>
      <c r="P39" s="175"/>
      <c r="Q39" s="182"/>
      <c r="R39" s="268">
        <v>0</v>
      </c>
      <c r="S39" s="182"/>
      <c r="T39" s="267">
        <v>0</v>
      </c>
      <c r="U39" s="182"/>
      <c r="V39" s="268">
        <v>11</v>
      </c>
      <c r="W39" s="182"/>
      <c r="X39" s="184"/>
      <c r="Y39" s="182"/>
      <c r="Z39" s="271"/>
      <c r="AA39" s="182"/>
      <c r="AB39" s="184"/>
      <c r="AC39" s="182"/>
      <c r="AD39" s="184"/>
      <c r="AE39" s="182"/>
      <c r="AF39" s="184"/>
      <c r="AG39" s="182"/>
      <c r="AH39" s="184"/>
      <c r="AI39" s="182"/>
      <c r="AJ39" s="267"/>
      <c r="AK39" s="182"/>
      <c r="AL39" s="186"/>
      <c r="AM39" s="182"/>
      <c r="AN39" s="184"/>
      <c r="AO39" s="182"/>
      <c r="AP39" s="184"/>
      <c r="AQ39" s="185"/>
      <c r="AR39" s="184"/>
      <c r="AS39" s="182"/>
      <c r="AT39" s="184"/>
      <c r="AU39" s="182"/>
      <c r="AV39" s="184"/>
      <c r="AW39" s="182"/>
      <c r="AX39" s="187">
        <f t="shared" ref="AX39:AX42" si="14">H39+N39+L39+AL39+AN39+AP39+J39+P39+AR39+AT39+AV39+R39+T39+V39+AF39+Z39+X39+AD39+AH39+AJ39+AB39</f>
        <v>43</v>
      </c>
      <c r="AY39" s="188">
        <f t="shared" ref="AY39:AY42" si="15">I39+O39+M39+AM39+AO39+AQ39+K39+Q39+AS39+AU39+AW39+S39+U39+W39+AG39+AA39+Y39+AE39+AI39+AK39+AC39</f>
        <v>0</v>
      </c>
    </row>
    <row r="40" spans="1:51" s="143" customFormat="1" ht="39.6">
      <c r="A40" s="292"/>
      <c r="B40" s="227"/>
      <c r="C40" s="265" t="s">
        <v>95</v>
      </c>
      <c r="D40" s="230"/>
      <c r="E40" s="266">
        <v>3</v>
      </c>
      <c r="F40" s="266">
        <v>23</v>
      </c>
      <c r="G40" s="263" t="s">
        <v>98</v>
      </c>
      <c r="H40" s="268">
        <v>0</v>
      </c>
      <c r="I40" s="182"/>
      <c r="J40" s="298"/>
      <c r="K40" s="182"/>
      <c r="L40" s="268">
        <v>64</v>
      </c>
      <c r="M40" s="182"/>
      <c r="N40" s="298"/>
      <c r="O40" s="182"/>
      <c r="P40" s="175"/>
      <c r="Q40" s="182"/>
      <c r="R40" s="268">
        <v>0</v>
      </c>
      <c r="S40" s="182"/>
      <c r="T40" s="267">
        <v>0</v>
      </c>
      <c r="U40" s="182"/>
      <c r="V40" s="268">
        <v>0</v>
      </c>
      <c r="W40" s="182"/>
      <c r="X40" s="184"/>
      <c r="Y40" s="182"/>
      <c r="Z40" s="271"/>
      <c r="AA40" s="271"/>
      <c r="AB40" s="184"/>
      <c r="AC40" s="182"/>
      <c r="AD40" s="184"/>
      <c r="AE40" s="182"/>
      <c r="AF40" s="184"/>
      <c r="AG40" s="182"/>
      <c r="AH40" s="184"/>
      <c r="AI40" s="182"/>
      <c r="AJ40" s="299"/>
      <c r="AK40" s="182"/>
      <c r="AL40" s="186"/>
      <c r="AM40" s="182"/>
      <c r="AN40" s="184"/>
      <c r="AO40" s="182"/>
      <c r="AP40" s="184"/>
      <c r="AQ40" s="185"/>
      <c r="AR40" s="184"/>
      <c r="AS40" s="182"/>
      <c r="AT40" s="184"/>
      <c r="AU40" s="182"/>
      <c r="AV40" s="184"/>
      <c r="AW40" s="182"/>
      <c r="AX40" s="187">
        <f t="shared" si="14"/>
        <v>64</v>
      </c>
      <c r="AY40" s="188">
        <f t="shared" si="15"/>
        <v>0</v>
      </c>
    </row>
    <row r="41" spans="1:51" s="143" customFormat="1" ht="24" customHeight="1">
      <c r="A41" s="292"/>
      <c r="B41" s="193"/>
      <c r="C41" s="272" t="s">
        <v>85</v>
      </c>
      <c r="D41" s="181"/>
      <c r="E41" s="227"/>
      <c r="F41" s="157"/>
      <c r="G41" s="273"/>
      <c r="H41" s="186"/>
      <c r="I41" s="182"/>
      <c r="J41" s="184"/>
      <c r="K41" s="182"/>
      <c r="L41" s="184"/>
      <c r="M41" s="182"/>
      <c r="N41" s="184"/>
      <c r="O41" s="182"/>
      <c r="P41" s="184"/>
      <c r="Q41" s="182"/>
      <c r="R41" s="184"/>
      <c r="S41" s="182"/>
      <c r="T41" s="184"/>
      <c r="U41" s="182"/>
      <c r="V41" s="184"/>
      <c r="W41" s="182"/>
      <c r="X41" s="184"/>
      <c r="Y41" s="182"/>
      <c r="Z41" s="231"/>
      <c r="AA41" s="182"/>
      <c r="AB41" s="184"/>
      <c r="AC41" s="182"/>
      <c r="AD41" s="184"/>
      <c r="AE41" s="182"/>
      <c r="AF41" s="184"/>
      <c r="AG41" s="182"/>
      <c r="AH41" s="184"/>
      <c r="AI41" s="182"/>
      <c r="AJ41" s="184"/>
      <c r="AK41" s="182"/>
      <c r="AL41" s="186"/>
      <c r="AM41" s="182"/>
      <c r="AN41" s="184"/>
      <c r="AO41" s="182"/>
      <c r="AP41" s="184"/>
      <c r="AQ41" s="185"/>
      <c r="AR41" s="184"/>
      <c r="AS41" s="182"/>
      <c r="AT41" s="184"/>
      <c r="AU41" s="182"/>
      <c r="AV41" s="184"/>
      <c r="AW41" s="182"/>
      <c r="AX41" s="187">
        <f t="shared" si="14"/>
        <v>0</v>
      </c>
      <c r="AY41" s="188">
        <f t="shared" si="15"/>
        <v>0</v>
      </c>
    </row>
    <row r="42" spans="1:51" s="143" customFormat="1" ht="18" customHeight="1">
      <c r="A42" s="292"/>
      <c r="B42" s="227"/>
      <c r="C42" s="262" t="s">
        <v>86</v>
      </c>
      <c r="D42" s="232"/>
      <c r="E42" s="173"/>
      <c r="F42" s="287"/>
      <c r="G42" s="233"/>
      <c r="H42" s="186"/>
      <c r="I42" s="182"/>
      <c r="J42" s="184"/>
      <c r="K42" s="182"/>
      <c r="L42" s="184"/>
      <c r="M42" s="182"/>
      <c r="N42" s="184"/>
      <c r="O42" s="182"/>
      <c r="P42" s="184"/>
      <c r="Q42" s="182"/>
      <c r="R42" s="184"/>
      <c r="S42" s="182"/>
      <c r="T42" s="184"/>
      <c r="U42" s="182"/>
      <c r="V42" s="184"/>
      <c r="W42" s="182"/>
      <c r="X42" s="184"/>
      <c r="Y42" s="182"/>
      <c r="Z42" s="184"/>
      <c r="AA42" s="182"/>
      <c r="AB42" s="184"/>
      <c r="AC42" s="182"/>
      <c r="AD42" s="184"/>
      <c r="AE42" s="182"/>
      <c r="AF42" s="184"/>
      <c r="AG42" s="182"/>
      <c r="AH42" s="184"/>
      <c r="AI42" s="182"/>
      <c r="AJ42" s="184"/>
      <c r="AK42" s="182"/>
      <c r="AL42" s="186"/>
      <c r="AM42" s="182"/>
      <c r="AN42" s="184"/>
      <c r="AO42" s="182"/>
      <c r="AP42" s="184"/>
      <c r="AQ42" s="185"/>
      <c r="AR42" s="184"/>
      <c r="AS42" s="182"/>
      <c r="AT42" s="184"/>
      <c r="AU42" s="182"/>
      <c r="AV42" s="184"/>
      <c r="AW42" s="182"/>
      <c r="AX42" s="187">
        <f t="shared" si="14"/>
        <v>0</v>
      </c>
      <c r="AY42" s="188">
        <f t="shared" si="15"/>
        <v>0</v>
      </c>
    </row>
    <row r="43" spans="1:51" s="143" customFormat="1" ht="18" customHeight="1">
      <c r="A43" s="292"/>
      <c r="B43" s="227"/>
      <c r="C43" s="262" t="s">
        <v>87</v>
      </c>
      <c r="D43" s="232"/>
      <c r="E43" s="173"/>
      <c r="F43" s="287"/>
      <c r="G43" s="233"/>
      <c r="H43" s="186"/>
      <c r="I43" s="182"/>
      <c r="J43" s="184"/>
      <c r="K43" s="182"/>
      <c r="L43" s="184"/>
      <c r="M43" s="182"/>
      <c r="N43" s="184"/>
      <c r="O43" s="182"/>
      <c r="P43" s="184"/>
      <c r="Q43" s="182"/>
      <c r="R43" s="184"/>
      <c r="S43" s="182"/>
      <c r="T43" s="184"/>
      <c r="U43" s="182"/>
      <c r="V43" s="184"/>
      <c r="W43" s="182"/>
      <c r="X43" s="184"/>
      <c r="Y43" s="182"/>
      <c r="Z43" s="184"/>
      <c r="AA43" s="182"/>
      <c r="AB43" s="184"/>
      <c r="AC43" s="182"/>
      <c r="AD43" s="184"/>
      <c r="AE43" s="182"/>
      <c r="AF43" s="184"/>
      <c r="AG43" s="182"/>
      <c r="AH43" s="184"/>
      <c r="AI43" s="182"/>
      <c r="AJ43" s="184"/>
      <c r="AK43" s="182"/>
      <c r="AL43" s="186"/>
      <c r="AM43" s="182"/>
      <c r="AN43" s="184"/>
      <c r="AO43" s="182"/>
      <c r="AP43" s="184"/>
      <c r="AQ43" s="185"/>
      <c r="AR43" s="184"/>
      <c r="AS43" s="182"/>
      <c r="AT43" s="184"/>
      <c r="AU43" s="182"/>
      <c r="AV43" s="184"/>
      <c r="AW43" s="182"/>
      <c r="AX43" s="187">
        <f t="shared" si="12"/>
        <v>0</v>
      </c>
      <c r="AY43" s="188">
        <f t="shared" si="13"/>
        <v>0</v>
      </c>
    </row>
    <row r="44" spans="1:51" s="143" customFormat="1" ht="18" customHeight="1">
      <c r="A44" s="292"/>
      <c r="B44" s="227"/>
      <c r="C44" s="262" t="s">
        <v>99</v>
      </c>
      <c r="D44" s="232"/>
      <c r="E44" s="145"/>
      <c r="F44" s="296">
        <v>1</v>
      </c>
      <c r="G44" s="155"/>
      <c r="H44" s="186"/>
      <c r="I44" s="182"/>
      <c r="J44" s="184"/>
      <c r="K44" s="182"/>
      <c r="L44" s="184"/>
      <c r="M44" s="182"/>
      <c r="N44" s="184"/>
      <c r="O44" s="182"/>
      <c r="P44" s="184"/>
      <c r="Q44" s="182"/>
      <c r="R44" s="184"/>
      <c r="S44" s="182"/>
      <c r="T44" s="184"/>
      <c r="U44" s="182"/>
      <c r="V44" s="184"/>
      <c r="W44" s="182"/>
      <c r="X44" s="184">
        <v>27</v>
      </c>
      <c r="Y44" s="182"/>
      <c r="Z44" s="184"/>
      <c r="AA44" s="182"/>
      <c r="AB44" s="184"/>
      <c r="AC44" s="182"/>
      <c r="AD44" s="184"/>
      <c r="AE44" s="182"/>
      <c r="AF44" s="184"/>
      <c r="AG44" s="182"/>
      <c r="AH44" s="184"/>
      <c r="AI44" s="182"/>
      <c r="AJ44" s="184"/>
      <c r="AK44" s="182"/>
      <c r="AL44" s="186"/>
      <c r="AM44" s="182"/>
      <c r="AN44" s="184"/>
      <c r="AO44" s="182"/>
      <c r="AP44" s="184"/>
      <c r="AQ44" s="185"/>
      <c r="AR44" s="184"/>
      <c r="AS44" s="182"/>
      <c r="AT44" s="184"/>
      <c r="AU44" s="182"/>
      <c r="AV44" s="184"/>
      <c r="AW44" s="182"/>
      <c r="AX44" s="187">
        <f t="shared" si="12"/>
        <v>27</v>
      </c>
      <c r="AY44" s="188">
        <f t="shared" si="13"/>
        <v>0</v>
      </c>
    </row>
    <row r="45" spans="1:51" s="143" customFormat="1" ht="18" customHeight="1">
      <c r="A45" s="292"/>
      <c r="B45" s="227"/>
      <c r="C45" s="262" t="s">
        <v>89</v>
      </c>
      <c r="D45" s="232"/>
      <c r="E45" s="145"/>
      <c r="F45" s="296">
        <v>7</v>
      </c>
      <c r="G45" s="156"/>
      <c r="H45" s="186"/>
      <c r="I45" s="182"/>
      <c r="J45" s="184"/>
      <c r="K45" s="182"/>
      <c r="L45" s="184"/>
      <c r="M45" s="182"/>
      <c r="N45" s="184"/>
      <c r="O45" s="182"/>
      <c r="P45" s="184"/>
      <c r="Q45" s="182"/>
      <c r="R45" s="184"/>
      <c r="S45" s="182"/>
      <c r="T45" s="184"/>
      <c r="U45" s="182"/>
      <c r="V45" s="184"/>
      <c r="W45" s="182"/>
      <c r="X45" s="184">
        <v>98</v>
      </c>
      <c r="Y45" s="182"/>
      <c r="Z45" s="184"/>
      <c r="AA45" s="182"/>
      <c r="AB45" s="184"/>
      <c r="AC45" s="182"/>
      <c r="AD45" s="184"/>
      <c r="AE45" s="182"/>
      <c r="AF45" s="184"/>
      <c r="AG45" s="182"/>
      <c r="AH45" s="184"/>
      <c r="AI45" s="182"/>
      <c r="AJ45" s="184"/>
      <c r="AK45" s="182"/>
      <c r="AL45" s="186"/>
      <c r="AM45" s="182"/>
      <c r="AN45" s="184"/>
      <c r="AO45" s="182"/>
      <c r="AP45" s="184"/>
      <c r="AQ45" s="185"/>
      <c r="AR45" s="184"/>
      <c r="AS45" s="182"/>
      <c r="AT45" s="184"/>
      <c r="AU45" s="182"/>
      <c r="AV45" s="184"/>
      <c r="AW45" s="182"/>
      <c r="AX45" s="187">
        <f t="shared" si="12"/>
        <v>98</v>
      </c>
      <c r="AY45" s="188">
        <f t="shared" si="13"/>
        <v>0</v>
      </c>
    </row>
    <row r="46" spans="1:51" s="143" customFormat="1" ht="18" customHeight="1">
      <c r="A46" s="292"/>
      <c r="B46" s="227"/>
      <c r="C46" s="289" t="s">
        <v>90</v>
      </c>
      <c r="D46" s="232"/>
      <c r="E46" s="145"/>
      <c r="F46" s="297">
        <v>4</v>
      </c>
      <c r="G46" s="234"/>
      <c r="H46" s="186"/>
      <c r="I46" s="182"/>
      <c r="J46" s="184"/>
      <c r="K46" s="182"/>
      <c r="L46" s="184"/>
      <c r="M46" s="182"/>
      <c r="N46" s="184"/>
      <c r="O46" s="182"/>
      <c r="P46" s="184"/>
      <c r="Q46" s="182"/>
      <c r="R46" s="184">
        <v>12</v>
      </c>
      <c r="S46" s="182"/>
      <c r="T46" s="184"/>
      <c r="U46" s="182"/>
      <c r="V46" s="184"/>
      <c r="W46" s="182"/>
      <c r="X46" s="184"/>
      <c r="Y46" s="182"/>
      <c r="Z46" s="184"/>
      <c r="AA46" s="182"/>
      <c r="AB46" s="184"/>
      <c r="AC46" s="182"/>
      <c r="AD46" s="184"/>
      <c r="AE46" s="182"/>
      <c r="AF46" s="184"/>
      <c r="AG46" s="182"/>
      <c r="AH46" s="184"/>
      <c r="AI46" s="182"/>
      <c r="AJ46" s="184"/>
      <c r="AK46" s="182"/>
      <c r="AL46" s="186"/>
      <c r="AM46" s="182"/>
      <c r="AN46" s="184"/>
      <c r="AO46" s="182"/>
      <c r="AP46" s="184"/>
      <c r="AQ46" s="185"/>
      <c r="AR46" s="184"/>
      <c r="AS46" s="182"/>
      <c r="AT46" s="184"/>
      <c r="AU46" s="182"/>
      <c r="AV46" s="184"/>
      <c r="AW46" s="182"/>
      <c r="AX46" s="187">
        <f t="shared" si="12"/>
        <v>12</v>
      </c>
      <c r="AY46" s="188">
        <f t="shared" si="13"/>
        <v>0</v>
      </c>
    </row>
    <row r="47" spans="1:51" s="143" customFormat="1" ht="18" customHeight="1" thickBot="1">
      <c r="A47" s="194"/>
      <c r="B47" s="235"/>
      <c r="C47" s="236"/>
      <c r="D47" s="237"/>
      <c r="E47" s="235"/>
      <c r="F47" s="237"/>
      <c r="G47" s="238"/>
      <c r="H47" s="239"/>
      <c r="I47" s="199"/>
      <c r="J47" s="198"/>
      <c r="K47" s="199"/>
      <c r="L47" s="198"/>
      <c r="M47" s="199"/>
      <c r="N47" s="198"/>
      <c r="O47" s="199"/>
      <c r="P47" s="198"/>
      <c r="Q47" s="199"/>
      <c r="R47" s="198"/>
      <c r="S47" s="199"/>
      <c r="T47" s="198"/>
      <c r="U47" s="199"/>
      <c r="V47" s="198"/>
      <c r="W47" s="199"/>
      <c r="X47" s="198"/>
      <c r="Y47" s="199"/>
      <c r="Z47" s="198"/>
      <c r="AA47" s="199"/>
      <c r="AB47" s="198"/>
      <c r="AC47" s="199"/>
      <c r="AD47" s="198"/>
      <c r="AE47" s="199"/>
      <c r="AF47" s="198"/>
      <c r="AG47" s="199"/>
      <c r="AH47" s="198"/>
      <c r="AI47" s="199"/>
      <c r="AJ47" s="198"/>
      <c r="AK47" s="199"/>
      <c r="AL47" s="201"/>
      <c r="AM47" s="202"/>
      <c r="AN47" s="203"/>
      <c r="AO47" s="202"/>
      <c r="AP47" s="203"/>
      <c r="AQ47" s="204"/>
      <c r="AR47" s="203"/>
      <c r="AS47" s="202"/>
      <c r="AT47" s="203"/>
      <c r="AU47" s="202"/>
      <c r="AV47" s="203"/>
      <c r="AW47" s="202"/>
      <c r="AX47" s="187">
        <f t="shared" si="12"/>
        <v>0</v>
      </c>
      <c r="AY47" s="188">
        <f t="shared" si="13"/>
        <v>0</v>
      </c>
    </row>
    <row r="48" spans="1:51" s="143" customFormat="1" ht="16.2" hidden="1" customHeight="1" thickBot="1">
      <c r="A48" s="343" t="s">
        <v>100</v>
      </c>
      <c r="B48" s="344"/>
      <c r="C48" s="344"/>
      <c r="D48" s="344"/>
      <c r="E48" s="344"/>
      <c r="F48" s="344"/>
      <c r="G48" s="345"/>
      <c r="H48" s="205">
        <f t="shared" ref="H48:AW48" si="16">SUM(H31:H47)</f>
        <v>112</v>
      </c>
      <c r="I48" s="206">
        <f t="shared" si="16"/>
        <v>0</v>
      </c>
      <c r="J48" s="205">
        <f t="shared" si="16"/>
        <v>0</v>
      </c>
      <c r="K48" s="206">
        <f t="shared" si="16"/>
        <v>0</v>
      </c>
      <c r="L48" s="205">
        <f t="shared" si="16"/>
        <v>208</v>
      </c>
      <c r="M48" s="206">
        <f t="shared" si="16"/>
        <v>0</v>
      </c>
      <c r="N48" s="205">
        <f t="shared" si="16"/>
        <v>0</v>
      </c>
      <c r="O48" s="206">
        <f t="shared" si="16"/>
        <v>0</v>
      </c>
      <c r="P48" s="205">
        <f t="shared" si="16"/>
        <v>0</v>
      </c>
      <c r="Q48" s="206">
        <f t="shared" si="16"/>
        <v>0</v>
      </c>
      <c r="R48" s="205">
        <f t="shared" si="16"/>
        <v>27</v>
      </c>
      <c r="S48" s="206">
        <f t="shared" si="16"/>
        <v>0</v>
      </c>
      <c r="T48" s="205">
        <f t="shared" si="16"/>
        <v>20</v>
      </c>
      <c r="U48" s="206">
        <f t="shared" si="16"/>
        <v>0</v>
      </c>
      <c r="V48" s="205">
        <f t="shared" si="16"/>
        <v>31</v>
      </c>
      <c r="W48" s="206">
        <f t="shared" si="16"/>
        <v>0</v>
      </c>
      <c r="X48" s="205">
        <f t="shared" si="16"/>
        <v>125</v>
      </c>
      <c r="Y48" s="206">
        <f t="shared" si="16"/>
        <v>0</v>
      </c>
      <c r="Z48" s="205">
        <f t="shared" si="16"/>
        <v>0</v>
      </c>
      <c r="AA48" s="206">
        <f t="shared" si="16"/>
        <v>0</v>
      </c>
      <c r="AB48" s="205">
        <f t="shared" si="16"/>
        <v>0</v>
      </c>
      <c r="AC48" s="206">
        <f t="shared" si="16"/>
        <v>0</v>
      </c>
      <c r="AD48" s="205">
        <f t="shared" si="16"/>
        <v>0</v>
      </c>
      <c r="AE48" s="206">
        <f t="shared" si="16"/>
        <v>0</v>
      </c>
      <c r="AF48" s="205">
        <f t="shared" si="16"/>
        <v>0</v>
      </c>
      <c r="AG48" s="206">
        <f t="shared" si="16"/>
        <v>0</v>
      </c>
      <c r="AH48" s="205">
        <f t="shared" si="16"/>
        <v>0</v>
      </c>
      <c r="AI48" s="206">
        <f t="shared" si="16"/>
        <v>0</v>
      </c>
      <c r="AJ48" s="205">
        <f t="shared" si="16"/>
        <v>0</v>
      </c>
      <c r="AK48" s="206">
        <f t="shared" si="16"/>
        <v>0</v>
      </c>
      <c r="AL48" s="207">
        <f t="shared" si="16"/>
        <v>0</v>
      </c>
      <c r="AM48" s="208">
        <f t="shared" si="16"/>
        <v>0</v>
      </c>
      <c r="AN48" s="207">
        <f t="shared" si="16"/>
        <v>0</v>
      </c>
      <c r="AO48" s="208">
        <f t="shared" si="16"/>
        <v>0</v>
      </c>
      <c r="AP48" s="207">
        <f t="shared" si="16"/>
        <v>0</v>
      </c>
      <c r="AQ48" s="209">
        <f t="shared" si="16"/>
        <v>0</v>
      </c>
      <c r="AR48" s="207">
        <f t="shared" si="16"/>
        <v>0</v>
      </c>
      <c r="AS48" s="208">
        <f t="shared" si="16"/>
        <v>0</v>
      </c>
      <c r="AT48" s="207">
        <f t="shared" si="16"/>
        <v>0</v>
      </c>
      <c r="AU48" s="208">
        <f t="shared" si="16"/>
        <v>0</v>
      </c>
      <c r="AV48" s="207">
        <f t="shared" si="16"/>
        <v>0</v>
      </c>
      <c r="AW48" s="208">
        <f t="shared" si="16"/>
        <v>0</v>
      </c>
      <c r="AX48" s="187">
        <f t="shared" si="12"/>
        <v>523</v>
      </c>
      <c r="AY48" s="188">
        <f t="shared" si="13"/>
        <v>0</v>
      </c>
    </row>
    <row r="49" spans="1:51" s="143" customFormat="1" ht="18" hidden="1" customHeight="1" outlineLevel="2">
      <c r="A49" s="240" t="s">
        <v>101</v>
      </c>
      <c r="B49" s="232"/>
      <c r="C49" s="241" t="s">
        <v>102</v>
      </c>
      <c r="D49" s="232"/>
      <c r="E49" s="232"/>
      <c r="F49" s="232"/>
      <c r="G49" s="234"/>
      <c r="H49" s="176"/>
      <c r="I49" s="174"/>
      <c r="J49" s="176"/>
      <c r="K49" s="174"/>
      <c r="L49" s="176"/>
      <c r="M49" s="174"/>
      <c r="N49" s="176"/>
      <c r="O49" s="174"/>
      <c r="P49" s="176"/>
      <c r="Q49" s="174"/>
      <c r="R49" s="176"/>
      <c r="S49" s="174"/>
      <c r="T49" s="176"/>
      <c r="U49" s="174"/>
      <c r="V49" s="176"/>
      <c r="W49" s="174"/>
      <c r="X49" s="176"/>
      <c r="Y49" s="174"/>
      <c r="Z49" s="176"/>
      <c r="AA49" s="174"/>
      <c r="AB49" s="176"/>
      <c r="AC49" s="174"/>
      <c r="AD49" s="176"/>
      <c r="AE49" s="174"/>
      <c r="AF49" s="176"/>
      <c r="AG49" s="174"/>
      <c r="AH49" s="176"/>
      <c r="AI49" s="174"/>
      <c r="AJ49" s="242"/>
      <c r="AK49" s="242"/>
      <c r="AL49" s="176"/>
      <c r="AM49" s="174"/>
      <c r="AN49" s="176"/>
      <c r="AO49" s="174"/>
      <c r="AP49" s="176"/>
      <c r="AQ49" s="177"/>
      <c r="AR49" s="176"/>
      <c r="AS49" s="174"/>
      <c r="AT49" s="176"/>
      <c r="AU49" s="174"/>
      <c r="AV49" s="176"/>
      <c r="AW49" s="174"/>
      <c r="AX49" s="187">
        <f t="shared" si="12"/>
        <v>0</v>
      </c>
      <c r="AY49" s="188">
        <f t="shared" si="13"/>
        <v>0</v>
      </c>
    </row>
    <row r="50" spans="1:51" s="143" customFormat="1" ht="18" hidden="1" customHeight="1" outlineLevel="2">
      <c r="A50" s="243"/>
      <c r="B50" s="181"/>
      <c r="C50" s="212"/>
      <c r="D50" s="181"/>
      <c r="E50" s="181"/>
      <c r="F50" s="181"/>
      <c r="G50" s="192"/>
      <c r="H50" s="184"/>
      <c r="I50" s="182"/>
      <c r="J50" s="184"/>
      <c r="K50" s="182"/>
      <c r="L50" s="184"/>
      <c r="M50" s="182"/>
      <c r="N50" s="184"/>
      <c r="O50" s="182"/>
      <c r="P50" s="184"/>
      <c r="Q50" s="182"/>
      <c r="R50" s="184"/>
      <c r="S50" s="182"/>
      <c r="T50" s="184"/>
      <c r="U50" s="182"/>
      <c r="V50" s="184"/>
      <c r="W50" s="182"/>
      <c r="X50" s="184"/>
      <c r="Y50" s="182"/>
      <c r="Z50" s="184"/>
      <c r="AA50" s="182"/>
      <c r="AB50" s="184"/>
      <c r="AC50" s="182"/>
      <c r="AD50" s="184"/>
      <c r="AE50" s="182"/>
      <c r="AF50" s="184"/>
      <c r="AG50" s="182"/>
      <c r="AH50" s="184"/>
      <c r="AI50" s="182"/>
      <c r="AJ50" s="213"/>
      <c r="AK50" s="213"/>
      <c r="AL50" s="184"/>
      <c r="AM50" s="182"/>
      <c r="AN50" s="184"/>
      <c r="AO50" s="182"/>
      <c r="AP50" s="184"/>
      <c r="AQ50" s="185"/>
      <c r="AR50" s="184"/>
      <c r="AS50" s="182"/>
      <c r="AT50" s="184"/>
      <c r="AU50" s="182"/>
      <c r="AV50" s="184"/>
      <c r="AW50" s="182"/>
      <c r="AX50" s="187">
        <f t="shared" si="12"/>
        <v>0</v>
      </c>
      <c r="AY50" s="188">
        <f t="shared" si="13"/>
        <v>0</v>
      </c>
    </row>
    <row r="51" spans="1:51" s="143" customFormat="1" ht="18" hidden="1" customHeight="1" outlineLevel="2">
      <c r="A51" s="243"/>
      <c r="B51" s="181"/>
      <c r="C51" s="212"/>
      <c r="D51" s="181"/>
      <c r="E51" s="181"/>
      <c r="F51" s="181"/>
      <c r="G51" s="192"/>
      <c r="H51" s="184"/>
      <c r="I51" s="182"/>
      <c r="J51" s="184"/>
      <c r="K51" s="182"/>
      <c r="L51" s="184"/>
      <c r="M51" s="182"/>
      <c r="N51" s="184"/>
      <c r="O51" s="182"/>
      <c r="P51" s="184"/>
      <c r="Q51" s="182"/>
      <c r="R51" s="184"/>
      <c r="S51" s="182"/>
      <c r="T51" s="184"/>
      <c r="U51" s="182"/>
      <c r="V51" s="184"/>
      <c r="W51" s="182"/>
      <c r="X51" s="184"/>
      <c r="Y51" s="182"/>
      <c r="Z51" s="184"/>
      <c r="AA51" s="182"/>
      <c r="AB51" s="184"/>
      <c r="AC51" s="182"/>
      <c r="AD51" s="184"/>
      <c r="AE51" s="182"/>
      <c r="AF51" s="184"/>
      <c r="AG51" s="182"/>
      <c r="AH51" s="184"/>
      <c r="AI51" s="182"/>
      <c r="AJ51" s="213"/>
      <c r="AK51" s="213"/>
      <c r="AL51" s="184"/>
      <c r="AM51" s="182"/>
      <c r="AN51" s="184"/>
      <c r="AO51" s="182"/>
      <c r="AP51" s="184"/>
      <c r="AQ51" s="185"/>
      <c r="AR51" s="184"/>
      <c r="AS51" s="182"/>
      <c r="AT51" s="184"/>
      <c r="AU51" s="182"/>
      <c r="AV51" s="184"/>
      <c r="AW51" s="182"/>
      <c r="AX51" s="187">
        <f t="shared" si="12"/>
        <v>0</v>
      </c>
      <c r="AY51" s="188">
        <f t="shared" si="13"/>
        <v>0</v>
      </c>
    </row>
    <row r="52" spans="1:51" s="143" customFormat="1" ht="18" hidden="1" customHeight="1" outlineLevel="2">
      <c r="A52" s="243"/>
      <c r="B52" s="181"/>
      <c r="C52" s="212"/>
      <c r="D52" s="181"/>
      <c r="E52" s="181"/>
      <c r="F52" s="181"/>
      <c r="G52" s="192"/>
      <c r="H52" s="184"/>
      <c r="I52" s="182"/>
      <c r="J52" s="184"/>
      <c r="K52" s="182"/>
      <c r="L52" s="184"/>
      <c r="M52" s="182"/>
      <c r="N52" s="184"/>
      <c r="O52" s="182"/>
      <c r="P52" s="184"/>
      <c r="Q52" s="182"/>
      <c r="R52" s="184"/>
      <c r="S52" s="182"/>
      <c r="T52" s="184"/>
      <c r="U52" s="182"/>
      <c r="V52" s="184"/>
      <c r="W52" s="182"/>
      <c r="X52" s="184"/>
      <c r="Y52" s="182"/>
      <c r="Z52" s="184"/>
      <c r="AA52" s="182"/>
      <c r="AB52" s="184"/>
      <c r="AC52" s="182"/>
      <c r="AD52" s="184"/>
      <c r="AE52" s="182"/>
      <c r="AF52" s="184"/>
      <c r="AG52" s="182"/>
      <c r="AH52" s="184"/>
      <c r="AI52" s="182"/>
      <c r="AJ52" s="213"/>
      <c r="AK52" s="213"/>
      <c r="AL52" s="184"/>
      <c r="AM52" s="182"/>
      <c r="AN52" s="184"/>
      <c r="AO52" s="182"/>
      <c r="AP52" s="184"/>
      <c r="AQ52" s="185"/>
      <c r="AR52" s="184"/>
      <c r="AS52" s="182"/>
      <c r="AT52" s="184"/>
      <c r="AU52" s="182"/>
      <c r="AV52" s="184"/>
      <c r="AW52" s="182"/>
      <c r="AX52" s="187">
        <f t="shared" si="12"/>
        <v>0</v>
      </c>
      <c r="AY52" s="188">
        <f t="shared" si="13"/>
        <v>0</v>
      </c>
    </row>
    <row r="53" spans="1:51" s="143" customFormat="1" ht="18" hidden="1" customHeight="1" outlineLevel="2">
      <c r="A53" s="243"/>
      <c r="B53" s="181"/>
      <c r="C53" s="212"/>
      <c r="D53" s="181"/>
      <c r="E53" s="181"/>
      <c r="F53" s="181"/>
      <c r="G53" s="192"/>
      <c r="H53" s="184"/>
      <c r="I53" s="182"/>
      <c r="J53" s="184"/>
      <c r="K53" s="182"/>
      <c r="L53" s="184"/>
      <c r="M53" s="182"/>
      <c r="N53" s="184"/>
      <c r="O53" s="182"/>
      <c r="P53" s="184"/>
      <c r="Q53" s="182"/>
      <c r="R53" s="184"/>
      <c r="S53" s="182"/>
      <c r="T53" s="184"/>
      <c r="U53" s="182"/>
      <c r="V53" s="184"/>
      <c r="W53" s="182"/>
      <c r="X53" s="184"/>
      <c r="Y53" s="182"/>
      <c r="Z53" s="184"/>
      <c r="AA53" s="182"/>
      <c r="AB53" s="184"/>
      <c r="AC53" s="182"/>
      <c r="AD53" s="184"/>
      <c r="AE53" s="182"/>
      <c r="AF53" s="184"/>
      <c r="AG53" s="182"/>
      <c r="AH53" s="184"/>
      <c r="AI53" s="182"/>
      <c r="AJ53" s="213"/>
      <c r="AK53" s="213"/>
      <c r="AL53" s="184"/>
      <c r="AM53" s="182"/>
      <c r="AN53" s="184"/>
      <c r="AO53" s="182"/>
      <c r="AP53" s="184"/>
      <c r="AQ53" s="185"/>
      <c r="AR53" s="184"/>
      <c r="AS53" s="182"/>
      <c r="AT53" s="184"/>
      <c r="AU53" s="182"/>
      <c r="AV53" s="184"/>
      <c r="AW53" s="182"/>
      <c r="AX53" s="187">
        <f t="shared" si="12"/>
        <v>0</v>
      </c>
      <c r="AY53" s="188">
        <f t="shared" si="13"/>
        <v>0</v>
      </c>
    </row>
    <row r="54" spans="1:51" s="143" customFormat="1" ht="18" hidden="1" customHeight="1" outlineLevel="2">
      <c r="A54" s="243"/>
      <c r="B54" s="181"/>
      <c r="C54" s="212"/>
      <c r="D54" s="181"/>
      <c r="E54" s="181"/>
      <c r="F54" s="181"/>
      <c r="G54" s="192"/>
      <c r="H54" s="184"/>
      <c r="I54" s="182"/>
      <c r="J54" s="184"/>
      <c r="K54" s="182"/>
      <c r="L54" s="184"/>
      <c r="M54" s="182"/>
      <c r="N54" s="184"/>
      <c r="O54" s="182"/>
      <c r="P54" s="184"/>
      <c r="Q54" s="182"/>
      <c r="R54" s="184"/>
      <c r="S54" s="182"/>
      <c r="T54" s="184"/>
      <c r="U54" s="182"/>
      <c r="V54" s="184"/>
      <c r="W54" s="182"/>
      <c r="X54" s="184"/>
      <c r="Y54" s="182"/>
      <c r="Z54" s="184"/>
      <c r="AA54" s="182"/>
      <c r="AB54" s="184"/>
      <c r="AC54" s="182"/>
      <c r="AD54" s="184"/>
      <c r="AE54" s="182"/>
      <c r="AF54" s="184"/>
      <c r="AG54" s="182"/>
      <c r="AH54" s="184"/>
      <c r="AI54" s="182"/>
      <c r="AJ54" s="213"/>
      <c r="AK54" s="213"/>
      <c r="AL54" s="184"/>
      <c r="AM54" s="182"/>
      <c r="AN54" s="184"/>
      <c r="AO54" s="182"/>
      <c r="AP54" s="184"/>
      <c r="AQ54" s="185"/>
      <c r="AR54" s="184"/>
      <c r="AS54" s="182"/>
      <c r="AT54" s="184"/>
      <c r="AU54" s="182"/>
      <c r="AV54" s="184"/>
      <c r="AW54" s="182"/>
      <c r="AX54" s="187">
        <f t="shared" si="12"/>
        <v>0</v>
      </c>
      <c r="AY54" s="188">
        <f t="shared" si="13"/>
        <v>0</v>
      </c>
    </row>
    <row r="55" spans="1:51" s="143" customFormat="1" ht="18" hidden="1" customHeight="1" outlineLevel="2">
      <c r="A55" s="243"/>
      <c r="B55" s="181"/>
      <c r="C55" s="212"/>
      <c r="D55" s="181"/>
      <c r="E55" s="181"/>
      <c r="F55" s="181"/>
      <c r="G55" s="192"/>
      <c r="H55" s="184"/>
      <c r="I55" s="182"/>
      <c r="J55" s="184"/>
      <c r="K55" s="182"/>
      <c r="L55" s="184"/>
      <c r="M55" s="182"/>
      <c r="N55" s="184"/>
      <c r="O55" s="182"/>
      <c r="P55" s="184"/>
      <c r="Q55" s="182"/>
      <c r="R55" s="184"/>
      <c r="S55" s="182"/>
      <c r="T55" s="184"/>
      <c r="U55" s="182"/>
      <c r="V55" s="184"/>
      <c r="W55" s="182"/>
      <c r="X55" s="184"/>
      <c r="Y55" s="182"/>
      <c r="Z55" s="184"/>
      <c r="AA55" s="182"/>
      <c r="AB55" s="184"/>
      <c r="AC55" s="182"/>
      <c r="AD55" s="184"/>
      <c r="AE55" s="182"/>
      <c r="AF55" s="184"/>
      <c r="AG55" s="182"/>
      <c r="AH55" s="184"/>
      <c r="AI55" s="182"/>
      <c r="AJ55" s="213"/>
      <c r="AK55" s="213"/>
      <c r="AL55" s="184"/>
      <c r="AM55" s="182"/>
      <c r="AN55" s="184"/>
      <c r="AO55" s="182"/>
      <c r="AP55" s="184"/>
      <c r="AQ55" s="185"/>
      <c r="AR55" s="184"/>
      <c r="AS55" s="182"/>
      <c r="AT55" s="184"/>
      <c r="AU55" s="182"/>
      <c r="AV55" s="184"/>
      <c r="AW55" s="182"/>
      <c r="AX55" s="187">
        <f t="shared" si="12"/>
        <v>0</v>
      </c>
      <c r="AY55" s="188">
        <f t="shared" si="13"/>
        <v>0</v>
      </c>
    </row>
    <row r="56" spans="1:51" s="143" customFormat="1" ht="18" hidden="1" customHeight="1" outlineLevel="2">
      <c r="A56" s="243"/>
      <c r="B56" s="181"/>
      <c r="C56" s="212"/>
      <c r="D56" s="181"/>
      <c r="E56" s="181"/>
      <c r="F56" s="181"/>
      <c r="G56" s="192"/>
      <c r="H56" s="184"/>
      <c r="I56" s="182"/>
      <c r="J56" s="184"/>
      <c r="K56" s="182"/>
      <c r="L56" s="184"/>
      <c r="M56" s="182"/>
      <c r="N56" s="184"/>
      <c r="O56" s="182"/>
      <c r="P56" s="184"/>
      <c r="Q56" s="182"/>
      <c r="R56" s="184"/>
      <c r="S56" s="182"/>
      <c r="T56" s="184"/>
      <c r="U56" s="182"/>
      <c r="V56" s="184"/>
      <c r="W56" s="182"/>
      <c r="X56" s="184"/>
      <c r="Y56" s="182"/>
      <c r="Z56" s="184"/>
      <c r="AA56" s="182"/>
      <c r="AB56" s="184"/>
      <c r="AC56" s="182"/>
      <c r="AD56" s="184"/>
      <c r="AE56" s="182"/>
      <c r="AF56" s="184"/>
      <c r="AG56" s="182"/>
      <c r="AH56" s="184"/>
      <c r="AI56" s="182"/>
      <c r="AJ56" s="213"/>
      <c r="AK56" s="213"/>
      <c r="AL56" s="184"/>
      <c r="AM56" s="182"/>
      <c r="AN56" s="184"/>
      <c r="AO56" s="182"/>
      <c r="AP56" s="184"/>
      <c r="AQ56" s="185"/>
      <c r="AR56" s="184"/>
      <c r="AS56" s="182"/>
      <c r="AT56" s="184"/>
      <c r="AU56" s="182"/>
      <c r="AV56" s="184"/>
      <c r="AW56" s="182"/>
      <c r="AX56" s="187">
        <f t="shared" si="12"/>
        <v>0</v>
      </c>
      <c r="AY56" s="188">
        <f t="shared" si="13"/>
        <v>0</v>
      </c>
    </row>
    <row r="57" spans="1:51" s="143" customFormat="1" ht="18" hidden="1" customHeight="1" outlineLevel="2">
      <c r="A57" s="243"/>
      <c r="B57" s="181"/>
      <c r="C57" s="212"/>
      <c r="D57" s="181"/>
      <c r="E57" s="181"/>
      <c r="F57" s="181"/>
      <c r="G57" s="192"/>
      <c r="H57" s="184"/>
      <c r="I57" s="182"/>
      <c r="J57" s="184"/>
      <c r="K57" s="182"/>
      <c r="L57" s="184"/>
      <c r="M57" s="182"/>
      <c r="N57" s="184"/>
      <c r="O57" s="182"/>
      <c r="P57" s="184"/>
      <c r="Q57" s="182"/>
      <c r="R57" s="184"/>
      <c r="S57" s="182"/>
      <c r="T57" s="184"/>
      <c r="U57" s="182"/>
      <c r="V57" s="184"/>
      <c r="W57" s="182"/>
      <c r="X57" s="184"/>
      <c r="Y57" s="182"/>
      <c r="Z57" s="184"/>
      <c r="AA57" s="182"/>
      <c r="AB57" s="184"/>
      <c r="AC57" s="182"/>
      <c r="AD57" s="184"/>
      <c r="AE57" s="182"/>
      <c r="AF57" s="184"/>
      <c r="AG57" s="182"/>
      <c r="AH57" s="184"/>
      <c r="AI57" s="182"/>
      <c r="AJ57" s="213"/>
      <c r="AK57" s="213"/>
      <c r="AL57" s="184"/>
      <c r="AM57" s="182"/>
      <c r="AN57" s="184"/>
      <c r="AO57" s="182"/>
      <c r="AP57" s="184"/>
      <c r="AQ57" s="185"/>
      <c r="AR57" s="184"/>
      <c r="AS57" s="182"/>
      <c r="AT57" s="184"/>
      <c r="AU57" s="182"/>
      <c r="AV57" s="184"/>
      <c r="AW57" s="182"/>
      <c r="AX57" s="187">
        <f t="shared" si="12"/>
        <v>0</v>
      </c>
      <c r="AY57" s="188">
        <f t="shared" si="13"/>
        <v>0</v>
      </c>
    </row>
    <row r="58" spans="1:51" s="143" customFormat="1" ht="3" hidden="1" customHeight="1" collapsed="1" thickBot="1">
      <c r="A58" s="243"/>
      <c r="B58" s="189"/>
      <c r="C58" s="217"/>
      <c r="D58" s="189"/>
      <c r="E58" s="189"/>
      <c r="F58" s="189"/>
      <c r="G58" s="218"/>
      <c r="H58" s="203"/>
      <c r="I58" s="202"/>
      <c r="J58" s="203"/>
      <c r="K58" s="202"/>
      <c r="L58" s="203"/>
      <c r="M58" s="202"/>
      <c r="N58" s="203"/>
      <c r="O58" s="202"/>
      <c r="P58" s="203"/>
      <c r="Q58" s="202"/>
      <c r="R58" s="203"/>
      <c r="S58" s="202"/>
      <c r="T58" s="203"/>
      <c r="U58" s="202"/>
      <c r="V58" s="203"/>
      <c r="W58" s="202"/>
      <c r="X58" s="203"/>
      <c r="Y58" s="202"/>
      <c r="Z58" s="203"/>
      <c r="AA58" s="202"/>
      <c r="AB58" s="203"/>
      <c r="AC58" s="202"/>
      <c r="AD58" s="203"/>
      <c r="AE58" s="202"/>
      <c r="AF58" s="203"/>
      <c r="AG58" s="202"/>
      <c r="AH58" s="203"/>
      <c r="AI58" s="202"/>
      <c r="AJ58" s="219"/>
      <c r="AK58" s="219"/>
      <c r="AL58" s="203"/>
      <c r="AM58" s="202"/>
      <c r="AN58" s="203"/>
      <c r="AO58" s="202"/>
      <c r="AP58" s="203"/>
      <c r="AQ58" s="204"/>
      <c r="AR58" s="203"/>
      <c r="AS58" s="202"/>
      <c r="AT58" s="203"/>
      <c r="AU58" s="202"/>
      <c r="AV58" s="203"/>
      <c r="AW58" s="202"/>
      <c r="AX58" s="187">
        <f t="shared" si="12"/>
        <v>0</v>
      </c>
      <c r="AY58" s="188">
        <f t="shared" si="13"/>
        <v>0</v>
      </c>
    </row>
    <row r="59" spans="1:51" s="143" customFormat="1" ht="18" hidden="1" customHeight="1" thickBot="1">
      <c r="A59" s="392" t="s">
        <v>103</v>
      </c>
      <c r="B59" s="393"/>
      <c r="C59" s="393"/>
      <c r="D59" s="393"/>
      <c r="E59" s="393"/>
      <c r="F59" s="393"/>
      <c r="G59" s="394"/>
      <c r="H59" s="207">
        <f t="shared" ref="H59:AW59" si="17">SUM(H49:H58)</f>
        <v>0</v>
      </c>
      <c r="I59" s="208">
        <f t="shared" si="17"/>
        <v>0</v>
      </c>
      <c r="J59" s="207">
        <f>SUM(J49:J58)</f>
        <v>0</v>
      </c>
      <c r="K59" s="208">
        <f>SUM(K49:K58)</f>
        <v>0</v>
      </c>
      <c r="L59" s="207">
        <f>SUM(L49:L58)</f>
        <v>0</v>
      </c>
      <c r="M59" s="208">
        <f>SUM(M49:M58)</f>
        <v>0</v>
      </c>
      <c r="N59" s="207">
        <f t="shared" si="17"/>
        <v>0</v>
      </c>
      <c r="O59" s="208">
        <f t="shared" si="17"/>
        <v>0</v>
      </c>
      <c r="P59" s="207">
        <f t="shared" ref="P59:W59" si="18">SUM(P49:P58)</f>
        <v>0</v>
      </c>
      <c r="Q59" s="208">
        <f t="shared" si="18"/>
        <v>0</v>
      </c>
      <c r="R59" s="207">
        <f t="shared" si="18"/>
        <v>0</v>
      </c>
      <c r="S59" s="208">
        <f t="shared" si="18"/>
        <v>0</v>
      </c>
      <c r="T59" s="207">
        <f t="shared" si="18"/>
        <v>0</v>
      </c>
      <c r="U59" s="208">
        <f t="shared" si="18"/>
        <v>0</v>
      </c>
      <c r="V59" s="207">
        <f t="shared" si="18"/>
        <v>0</v>
      </c>
      <c r="W59" s="208">
        <f t="shared" si="18"/>
        <v>0</v>
      </c>
      <c r="X59" s="207">
        <f t="shared" ref="X59:Y59" si="19">SUM(X49:X58)</f>
        <v>0</v>
      </c>
      <c r="Y59" s="208">
        <f t="shared" si="19"/>
        <v>0</v>
      </c>
      <c r="Z59" s="207">
        <f>SUM(Z49:Z58)</f>
        <v>0</v>
      </c>
      <c r="AA59" s="208">
        <f>SUM(AA49:AA58)</f>
        <v>0</v>
      </c>
      <c r="AB59" s="207">
        <f t="shared" ref="AB59:AC59" si="20">SUM(AB49:AB58)</f>
        <v>0</v>
      </c>
      <c r="AC59" s="208">
        <f t="shared" si="20"/>
        <v>0</v>
      </c>
      <c r="AD59" s="207">
        <f t="shared" ref="AD59:AI59" si="21">SUM(AD49:AD58)</f>
        <v>0</v>
      </c>
      <c r="AE59" s="208">
        <f t="shared" si="21"/>
        <v>0</v>
      </c>
      <c r="AF59" s="207">
        <f t="shared" si="21"/>
        <v>0</v>
      </c>
      <c r="AG59" s="208">
        <f t="shared" si="21"/>
        <v>0</v>
      </c>
      <c r="AH59" s="207">
        <f t="shared" si="21"/>
        <v>0</v>
      </c>
      <c r="AI59" s="208">
        <f t="shared" si="21"/>
        <v>0</v>
      </c>
      <c r="AJ59" s="207">
        <f t="shared" ref="AJ59:AK59" si="22">SUM(AJ49:AJ58)</f>
        <v>0</v>
      </c>
      <c r="AK59" s="208">
        <f t="shared" si="22"/>
        <v>0</v>
      </c>
      <c r="AL59" s="207">
        <f t="shared" si="17"/>
        <v>0</v>
      </c>
      <c r="AM59" s="208">
        <f t="shared" si="17"/>
        <v>0</v>
      </c>
      <c r="AN59" s="207">
        <f t="shared" si="17"/>
        <v>0</v>
      </c>
      <c r="AO59" s="208">
        <f t="shared" si="17"/>
        <v>0</v>
      </c>
      <c r="AP59" s="207">
        <f>SUM(AP49:AP58)</f>
        <v>0</v>
      </c>
      <c r="AQ59" s="209">
        <f>SUM(AQ49:AQ58)</f>
        <v>0</v>
      </c>
      <c r="AR59" s="207">
        <f t="shared" si="17"/>
        <v>0</v>
      </c>
      <c r="AS59" s="208">
        <f t="shared" si="17"/>
        <v>0</v>
      </c>
      <c r="AT59" s="207">
        <f t="shared" si="17"/>
        <v>0</v>
      </c>
      <c r="AU59" s="208">
        <f t="shared" si="17"/>
        <v>0</v>
      </c>
      <c r="AV59" s="207">
        <f t="shared" si="17"/>
        <v>0</v>
      </c>
      <c r="AW59" s="208">
        <f t="shared" si="17"/>
        <v>0</v>
      </c>
      <c r="AX59" s="187">
        <f t="shared" si="12"/>
        <v>0</v>
      </c>
      <c r="AY59" s="188">
        <f t="shared" si="13"/>
        <v>0</v>
      </c>
    </row>
    <row r="60" spans="1:51" s="143" customFormat="1" ht="18" customHeight="1" thickBot="1">
      <c r="A60" s="389" t="s">
        <v>104</v>
      </c>
      <c r="B60" s="390"/>
      <c r="C60" s="390"/>
      <c r="D60" s="390"/>
      <c r="E60" s="390"/>
      <c r="F60" s="390"/>
      <c r="G60" s="391"/>
      <c r="H60" s="207">
        <f t="shared" ref="H60:AW60" si="23">SUM(H31:H47)</f>
        <v>112</v>
      </c>
      <c r="I60" s="208">
        <f t="shared" si="23"/>
        <v>0</v>
      </c>
      <c r="J60" s="207">
        <f t="shared" si="23"/>
        <v>0</v>
      </c>
      <c r="K60" s="208">
        <f t="shared" si="23"/>
        <v>0</v>
      </c>
      <c r="L60" s="207">
        <f t="shared" si="23"/>
        <v>208</v>
      </c>
      <c r="M60" s="208">
        <f t="shared" si="23"/>
        <v>0</v>
      </c>
      <c r="N60" s="207">
        <f t="shared" si="23"/>
        <v>0</v>
      </c>
      <c r="O60" s="208">
        <f t="shared" si="23"/>
        <v>0</v>
      </c>
      <c r="P60" s="207">
        <f t="shared" si="23"/>
        <v>0</v>
      </c>
      <c r="Q60" s="208">
        <f t="shared" si="23"/>
        <v>0</v>
      </c>
      <c r="R60" s="207">
        <f t="shared" si="23"/>
        <v>27</v>
      </c>
      <c r="S60" s="208">
        <f t="shared" si="23"/>
        <v>0</v>
      </c>
      <c r="T60" s="207">
        <f t="shared" si="23"/>
        <v>20</v>
      </c>
      <c r="U60" s="208">
        <f t="shared" si="23"/>
        <v>0</v>
      </c>
      <c r="V60" s="207">
        <f t="shared" si="23"/>
        <v>31</v>
      </c>
      <c r="W60" s="208">
        <f t="shared" si="23"/>
        <v>0</v>
      </c>
      <c r="X60" s="207">
        <f t="shared" si="23"/>
        <v>125</v>
      </c>
      <c r="Y60" s="208">
        <f t="shared" si="23"/>
        <v>0</v>
      </c>
      <c r="Z60" s="207">
        <f t="shared" si="23"/>
        <v>0</v>
      </c>
      <c r="AA60" s="208">
        <f t="shared" si="23"/>
        <v>0</v>
      </c>
      <c r="AB60" s="207">
        <f t="shared" si="23"/>
        <v>0</v>
      </c>
      <c r="AC60" s="208">
        <f t="shared" si="23"/>
        <v>0</v>
      </c>
      <c r="AD60" s="207">
        <f t="shared" si="23"/>
        <v>0</v>
      </c>
      <c r="AE60" s="208">
        <f t="shared" si="23"/>
        <v>0</v>
      </c>
      <c r="AF60" s="207">
        <f t="shared" si="23"/>
        <v>0</v>
      </c>
      <c r="AG60" s="208">
        <f t="shared" si="23"/>
        <v>0</v>
      </c>
      <c r="AH60" s="207">
        <f t="shared" si="23"/>
        <v>0</v>
      </c>
      <c r="AI60" s="208">
        <f t="shared" si="23"/>
        <v>0</v>
      </c>
      <c r="AJ60" s="207">
        <f t="shared" si="23"/>
        <v>0</v>
      </c>
      <c r="AK60" s="208">
        <f t="shared" si="23"/>
        <v>0</v>
      </c>
      <c r="AL60" s="207">
        <f t="shared" si="23"/>
        <v>0</v>
      </c>
      <c r="AM60" s="208">
        <f t="shared" si="23"/>
        <v>0</v>
      </c>
      <c r="AN60" s="207">
        <f t="shared" si="23"/>
        <v>0</v>
      </c>
      <c r="AO60" s="208">
        <f t="shared" si="23"/>
        <v>0</v>
      </c>
      <c r="AP60" s="207">
        <f t="shared" si="23"/>
        <v>0</v>
      </c>
      <c r="AQ60" s="208">
        <f t="shared" si="23"/>
        <v>0</v>
      </c>
      <c r="AR60" s="207">
        <f t="shared" si="23"/>
        <v>0</v>
      </c>
      <c r="AS60" s="208">
        <f t="shared" si="23"/>
        <v>0</v>
      </c>
      <c r="AT60" s="207">
        <f t="shared" si="23"/>
        <v>0</v>
      </c>
      <c r="AU60" s="208">
        <f t="shared" si="23"/>
        <v>0</v>
      </c>
      <c r="AV60" s="207">
        <f t="shared" si="23"/>
        <v>0</v>
      </c>
      <c r="AW60" s="208">
        <f t="shared" si="23"/>
        <v>0</v>
      </c>
      <c r="AX60" s="210">
        <f>H60+N60+L60+AL60+AN60+AP60+J60+P60+AR60+AT60+AV60+R60+T60+V60+AF60+Z60+X60+AD60+AH60+AJ60+AB60</f>
        <v>523</v>
      </c>
      <c r="AY60" s="211">
        <f>I60+O60+M60+AM60+AO60+AQ60+K60+Q60+AS60+AU60+AW60+S60+U60+W60+AG60+AA60+Y60+AE60+AI60+AK60+AC60</f>
        <v>0</v>
      </c>
    </row>
    <row r="61" spans="1:51" s="143" customFormat="1" ht="4.5" customHeight="1" thickBot="1">
      <c r="A61" s="293"/>
      <c r="B61" s="244"/>
      <c r="C61" s="244"/>
      <c r="D61" s="244"/>
      <c r="E61" s="244"/>
      <c r="F61" s="244"/>
      <c r="G61" s="244"/>
      <c r="H61" s="244"/>
      <c r="I61" s="244"/>
      <c r="J61" s="245"/>
      <c r="K61" s="246"/>
      <c r="L61" s="244"/>
      <c r="M61" s="244"/>
      <c r="N61" s="244"/>
      <c r="O61" s="244"/>
      <c r="P61" s="246"/>
      <c r="Q61" s="246"/>
      <c r="R61" s="246"/>
      <c r="S61" s="246"/>
      <c r="T61" s="246"/>
      <c r="U61" s="246"/>
      <c r="V61" s="246"/>
      <c r="W61" s="246"/>
      <c r="X61" s="246"/>
      <c r="Y61" s="246"/>
      <c r="Z61" s="246"/>
      <c r="AA61" s="246"/>
      <c r="AB61" s="246"/>
      <c r="AC61" s="246"/>
      <c r="AD61" s="246"/>
      <c r="AE61" s="246"/>
      <c r="AF61" s="246"/>
      <c r="AG61" s="246"/>
      <c r="AH61" s="246"/>
      <c r="AI61" s="246"/>
      <c r="AJ61" s="246"/>
      <c r="AK61" s="246"/>
      <c r="AL61" s="244"/>
      <c r="AM61" s="244"/>
      <c r="AN61" s="244"/>
      <c r="AO61" s="244"/>
      <c r="AP61" s="244"/>
      <c r="AQ61" s="247"/>
      <c r="AR61" s="246"/>
      <c r="AS61" s="246"/>
      <c r="AT61" s="246"/>
      <c r="AU61" s="246"/>
      <c r="AV61" s="246"/>
      <c r="AW61" s="246"/>
      <c r="AX61" s="246"/>
      <c r="AY61" s="248"/>
    </row>
    <row r="62" spans="1:51" s="143" customFormat="1" ht="18" hidden="1" customHeight="1" thickBot="1">
      <c r="A62" s="343" t="s">
        <v>105</v>
      </c>
      <c r="B62" s="344"/>
      <c r="C62" s="344"/>
      <c r="D62" s="344"/>
      <c r="E62" s="344"/>
      <c r="F62" s="344"/>
      <c r="G62" s="345"/>
      <c r="H62" s="249">
        <f t="shared" ref="H62:AW62" si="24">H23+H48</f>
        <v>240</v>
      </c>
      <c r="I62" s="250">
        <f t="shared" si="24"/>
        <v>128</v>
      </c>
      <c r="J62" s="249">
        <f t="shared" si="24"/>
        <v>12</v>
      </c>
      <c r="K62" s="250">
        <f t="shared" si="24"/>
        <v>12</v>
      </c>
      <c r="L62" s="249">
        <f t="shared" si="24"/>
        <v>368</v>
      </c>
      <c r="M62" s="250">
        <f t="shared" si="24"/>
        <v>160</v>
      </c>
      <c r="N62" s="249">
        <f t="shared" si="24"/>
        <v>0</v>
      </c>
      <c r="O62" s="250">
        <f t="shared" si="24"/>
        <v>0</v>
      </c>
      <c r="P62" s="249">
        <f t="shared" si="24"/>
        <v>0</v>
      </c>
      <c r="Q62" s="250">
        <f t="shared" si="24"/>
        <v>0</v>
      </c>
      <c r="R62" s="249">
        <f t="shared" si="24"/>
        <v>60</v>
      </c>
      <c r="S62" s="250">
        <f t="shared" si="24"/>
        <v>33</v>
      </c>
      <c r="T62" s="249">
        <f t="shared" si="24"/>
        <v>28</v>
      </c>
      <c r="U62" s="250">
        <f t="shared" si="24"/>
        <v>8</v>
      </c>
      <c r="V62" s="249">
        <f t="shared" si="24"/>
        <v>62</v>
      </c>
      <c r="W62" s="250">
        <f t="shared" si="24"/>
        <v>31</v>
      </c>
      <c r="X62" s="249">
        <f t="shared" si="24"/>
        <v>179</v>
      </c>
      <c r="Y62" s="250">
        <f t="shared" si="24"/>
        <v>54</v>
      </c>
      <c r="Z62" s="249">
        <f t="shared" si="24"/>
        <v>0</v>
      </c>
      <c r="AA62" s="250">
        <f t="shared" si="24"/>
        <v>0</v>
      </c>
      <c r="AB62" s="249">
        <f t="shared" si="24"/>
        <v>0</v>
      </c>
      <c r="AC62" s="250">
        <f t="shared" si="24"/>
        <v>0</v>
      </c>
      <c r="AD62" s="249">
        <f t="shared" si="24"/>
        <v>0</v>
      </c>
      <c r="AE62" s="250">
        <f t="shared" si="24"/>
        <v>0</v>
      </c>
      <c r="AF62" s="249">
        <f t="shared" si="24"/>
        <v>0</v>
      </c>
      <c r="AG62" s="250">
        <f t="shared" si="24"/>
        <v>0</v>
      </c>
      <c r="AH62" s="249">
        <f t="shared" si="24"/>
        <v>0</v>
      </c>
      <c r="AI62" s="250">
        <f t="shared" si="24"/>
        <v>0</v>
      </c>
      <c r="AJ62" s="249">
        <f t="shared" si="24"/>
        <v>0</v>
      </c>
      <c r="AK62" s="250">
        <f t="shared" si="24"/>
        <v>0</v>
      </c>
      <c r="AL62" s="249">
        <f t="shared" si="24"/>
        <v>0</v>
      </c>
      <c r="AM62" s="250">
        <f t="shared" si="24"/>
        <v>0</v>
      </c>
      <c r="AN62" s="249">
        <f t="shared" si="24"/>
        <v>0</v>
      </c>
      <c r="AO62" s="250">
        <f t="shared" si="24"/>
        <v>0</v>
      </c>
      <c r="AP62" s="249">
        <f t="shared" si="24"/>
        <v>0</v>
      </c>
      <c r="AQ62" s="251">
        <f t="shared" si="24"/>
        <v>0</v>
      </c>
      <c r="AR62" s="249">
        <f t="shared" si="24"/>
        <v>0</v>
      </c>
      <c r="AS62" s="250">
        <f t="shared" si="24"/>
        <v>0</v>
      </c>
      <c r="AT62" s="249">
        <f t="shared" si="24"/>
        <v>0</v>
      </c>
      <c r="AU62" s="250">
        <f t="shared" si="24"/>
        <v>0</v>
      </c>
      <c r="AV62" s="249">
        <f t="shared" si="24"/>
        <v>0</v>
      </c>
      <c r="AW62" s="250">
        <f t="shared" si="24"/>
        <v>0</v>
      </c>
      <c r="AX62" s="210">
        <f>H62+N62+L62+AL62+AN62+AP62+J62+P62+AR62+AT62+AV62+R62+T62+V62+AF62+Z62+X62+AD62+AH62+AJ62+AB62</f>
        <v>949</v>
      </c>
      <c r="AY62" s="211">
        <f>I62+O62+M62+AM62+AO62+AQ62+K62+Q62+AS62+AU62+AW62+S62+U62+W62+AG62+AA62+Y62+AE62+AI62+AK62+AC62</f>
        <v>426</v>
      </c>
    </row>
    <row r="63" spans="1:51" s="143" customFormat="1" ht="18" hidden="1" customHeight="1" thickBot="1">
      <c r="A63" s="343" t="s">
        <v>106</v>
      </c>
      <c r="B63" s="344"/>
      <c r="C63" s="344"/>
      <c r="D63" s="344"/>
      <c r="E63" s="344"/>
      <c r="F63" s="344"/>
      <c r="G63" s="345"/>
      <c r="H63" s="252">
        <f t="shared" ref="H63:AW63" si="25">H29+H59</f>
        <v>0</v>
      </c>
      <c r="I63" s="253">
        <f t="shared" si="25"/>
        <v>0</v>
      </c>
      <c r="J63" s="252">
        <f t="shared" si="25"/>
        <v>0</v>
      </c>
      <c r="K63" s="253">
        <f t="shared" si="25"/>
        <v>0</v>
      </c>
      <c r="L63" s="252">
        <f t="shared" si="25"/>
        <v>0</v>
      </c>
      <c r="M63" s="253">
        <f t="shared" si="25"/>
        <v>0</v>
      </c>
      <c r="N63" s="252">
        <f t="shared" si="25"/>
        <v>0</v>
      </c>
      <c r="O63" s="253">
        <f t="shared" si="25"/>
        <v>0</v>
      </c>
      <c r="P63" s="252">
        <f t="shared" si="25"/>
        <v>0</v>
      </c>
      <c r="Q63" s="253">
        <f t="shared" si="25"/>
        <v>0</v>
      </c>
      <c r="R63" s="252">
        <f t="shared" si="25"/>
        <v>0</v>
      </c>
      <c r="S63" s="253">
        <f t="shared" si="25"/>
        <v>0</v>
      </c>
      <c r="T63" s="252">
        <f t="shared" si="25"/>
        <v>0</v>
      </c>
      <c r="U63" s="253">
        <f t="shared" si="25"/>
        <v>0</v>
      </c>
      <c r="V63" s="252">
        <f t="shared" si="25"/>
        <v>0</v>
      </c>
      <c r="W63" s="253">
        <f t="shared" si="25"/>
        <v>0</v>
      </c>
      <c r="X63" s="252">
        <f t="shared" si="25"/>
        <v>0</v>
      </c>
      <c r="Y63" s="253">
        <f t="shared" si="25"/>
        <v>0</v>
      </c>
      <c r="Z63" s="252">
        <f t="shared" si="25"/>
        <v>0</v>
      </c>
      <c r="AA63" s="253">
        <f t="shared" si="25"/>
        <v>0</v>
      </c>
      <c r="AB63" s="252">
        <f t="shared" si="25"/>
        <v>0</v>
      </c>
      <c r="AC63" s="253">
        <f t="shared" si="25"/>
        <v>0</v>
      </c>
      <c r="AD63" s="252">
        <f t="shared" si="25"/>
        <v>0</v>
      </c>
      <c r="AE63" s="253">
        <f t="shared" si="25"/>
        <v>0</v>
      </c>
      <c r="AF63" s="252">
        <f t="shared" si="25"/>
        <v>0</v>
      </c>
      <c r="AG63" s="253">
        <f t="shared" si="25"/>
        <v>0</v>
      </c>
      <c r="AH63" s="252">
        <f t="shared" si="25"/>
        <v>0</v>
      </c>
      <c r="AI63" s="253">
        <f t="shared" si="25"/>
        <v>0</v>
      </c>
      <c r="AJ63" s="252">
        <f t="shared" si="25"/>
        <v>0</v>
      </c>
      <c r="AK63" s="253">
        <f t="shared" si="25"/>
        <v>0</v>
      </c>
      <c r="AL63" s="252">
        <f t="shared" si="25"/>
        <v>0</v>
      </c>
      <c r="AM63" s="253">
        <f t="shared" si="25"/>
        <v>0</v>
      </c>
      <c r="AN63" s="252">
        <f t="shared" si="25"/>
        <v>0</v>
      </c>
      <c r="AO63" s="253">
        <f t="shared" si="25"/>
        <v>0</v>
      </c>
      <c r="AP63" s="252">
        <f t="shared" si="25"/>
        <v>0</v>
      </c>
      <c r="AQ63" s="254">
        <f t="shared" si="25"/>
        <v>0</v>
      </c>
      <c r="AR63" s="252">
        <f t="shared" si="25"/>
        <v>0</v>
      </c>
      <c r="AS63" s="253">
        <f t="shared" si="25"/>
        <v>0</v>
      </c>
      <c r="AT63" s="252">
        <f t="shared" si="25"/>
        <v>0</v>
      </c>
      <c r="AU63" s="253">
        <f t="shared" si="25"/>
        <v>0</v>
      </c>
      <c r="AV63" s="252">
        <f t="shared" si="25"/>
        <v>0</v>
      </c>
      <c r="AW63" s="253">
        <f t="shared" si="25"/>
        <v>0</v>
      </c>
      <c r="AX63" s="210">
        <f>H63+N63+L63+AL63+AN63+AP63+J63+P63+AR63+AT63+AV63+R63+T63+V63+AF63+Z63+X63+AD63+AH63+AJ63+AB63</f>
        <v>0</v>
      </c>
      <c r="AY63" s="211">
        <f>I63+O63+M63+AM63+AO63+AQ63+K63+Q63+AS63+AU63+AW63+S63+U63+W63+AG63+AA63+Y63+AE63+AI63+AK63+AC63</f>
        <v>0</v>
      </c>
    </row>
    <row r="64" spans="1:51" s="143" customFormat="1" ht="4.5" customHeight="1" thickBot="1">
      <c r="A64" s="255"/>
      <c r="B64" s="256"/>
      <c r="C64" s="256"/>
      <c r="D64" s="256"/>
      <c r="E64" s="256"/>
      <c r="F64" s="256"/>
      <c r="G64" s="256"/>
      <c r="H64" s="256"/>
      <c r="I64" s="256"/>
      <c r="J64" s="245"/>
      <c r="K64" s="246"/>
      <c r="L64" s="256"/>
      <c r="M64" s="256"/>
      <c r="N64" s="256"/>
      <c r="O64" s="256"/>
      <c r="P64" s="246"/>
      <c r="Q64" s="246"/>
      <c r="R64" s="246"/>
      <c r="S64" s="246"/>
      <c r="T64" s="246"/>
      <c r="U64" s="246"/>
      <c r="V64" s="246"/>
      <c r="W64" s="246"/>
      <c r="X64" s="246"/>
      <c r="Y64" s="246"/>
      <c r="Z64" s="246"/>
      <c r="AA64" s="246"/>
      <c r="AB64" s="246"/>
      <c r="AC64" s="246"/>
      <c r="AD64" s="246"/>
      <c r="AE64" s="246"/>
      <c r="AF64" s="246"/>
      <c r="AG64" s="246"/>
      <c r="AH64" s="246"/>
      <c r="AI64" s="246"/>
      <c r="AJ64" s="246"/>
      <c r="AK64" s="246"/>
      <c r="AL64" s="256"/>
      <c r="AM64" s="256"/>
      <c r="AN64" s="256"/>
      <c r="AO64" s="256"/>
      <c r="AP64" s="256"/>
      <c r="AQ64" s="257"/>
      <c r="AR64" s="246"/>
      <c r="AS64" s="246"/>
      <c r="AT64" s="246"/>
      <c r="AU64" s="246"/>
      <c r="AV64" s="246"/>
      <c r="AW64" s="246"/>
      <c r="AX64" s="246"/>
      <c r="AY64" s="248"/>
    </row>
    <row r="65" spans="1:53" s="143" customFormat="1" ht="18" customHeight="1" thickBot="1">
      <c r="A65" s="389" t="s">
        <v>107</v>
      </c>
      <c r="B65" s="390"/>
      <c r="C65" s="390"/>
      <c r="D65" s="390"/>
      <c r="E65" s="390"/>
      <c r="F65" s="390"/>
      <c r="G65" s="391"/>
      <c r="H65" s="207">
        <f t="shared" ref="H65:AW65" si="26">H30+H60</f>
        <v>240</v>
      </c>
      <c r="I65" s="208">
        <f t="shared" si="26"/>
        <v>128</v>
      </c>
      <c r="J65" s="207">
        <f t="shared" si="26"/>
        <v>12</v>
      </c>
      <c r="K65" s="208">
        <f t="shared" si="26"/>
        <v>12</v>
      </c>
      <c r="L65" s="207">
        <f t="shared" si="26"/>
        <v>368</v>
      </c>
      <c r="M65" s="208">
        <f t="shared" si="26"/>
        <v>160</v>
      </c>
      <c r="N65" s="207">
        <f t="shared" si="26"/>
        <v>0</v>
      </c>
      <c r="O65" s="208">
        <f t="shared" si="26"/>
        <v>0</v>
      </c>
      <c r="P65" s="207">
        <f t="shared" si="26"/>
        <v>0</v>
      </c>
      <c r="Q65" s="208">
        <f t="shared" si="26"/>
        <v>0</v>
      </c>
      <c r="R65" s="207">
        <f t="shared" si="26"/>
        <v>60</v>
      </c>
      <c r="S65" s="208">
        <f t="shared" si="26"/>
        <v>33</v>
      </c>
      <c r="T65" s="207">
        <f t="shared" si="26"/>
        <v>28</v>
      </c>
      <c r="U65" s="208">
        <f t="shared" si="26"/>
        <v>8</v>
      </c>
      <c r="V65" s="207">
        <f t="shared" si="26"/>
        <v>62</v>
      </c>
      <c r="W65" s="208">
        <f t="shared" si="26"/>
        <v>31</v>
      </c>
      <c r="X65" s="207">
        <f t="shared" si="26"/>
        <v>179</v>
      </c>
      <c r="Y65" s="208">
        <f t="shared" si="26"/>
        <v>54</v>
      </c>
      <c r="Z65" s="207">
        <f t="shared" si="26"/>
        <v>0</v>
      </c>
      <c r="AA65" s="208">
        <f t="shared" si="26"/>
        <v>0</v>
      </c>
      <c r="AB65" s="207">
        <f t="shared" si="26"/>
        <v>0</v>
      </c>
      <c r="AC65" s="208">
        <f t="shared" si="26"/>
        <v>0</v>
      </c>
      <c r="AD65" s="207">
        <f t="shared" si="26"/>
        <v>0</v>
      </c>
      <c r="AE65" s="208">
        <f t="shared" si="26"/>
        <v>0</v>
      </c>
      <c r="AF65" s="207">
        <f t="shared" si="26"/>
        <v>0</v>
      </c>
      <c r="AG65" s="208">
        <f t="shared" si="26"/>
        <v>0</v>
      </c>
      <c r="AH65" s="207">
        <f t="shared" si="26"/>
        <v>0</v>
      </c>
      <c r="AI65" s="208">
        <f t="shared" si="26"/>
        <v>0</v>
      </c>
      <c r="AJ65" s="207">
        <f t="shared" si="26"/>
        <v>0</v>
      </c>
      <c r="AK65" s="208">
        <f t="shared" si="26"/>
        <v>0</v>
      </c>
      <c r="AL65" s="207">
        <f t="shared" si="26"/>
        <v>0</v>
      </c>
      <c r="AM65" s="208">
        <f t="shared" si="26"/>
        <v>0</v>
      </c>
      <c r="AN65" s="207">
        <f t="shared" si="26"/>
        <v>0</v>
      </c>
      <c r="AO65" s="208">
        <f t="shared" si="26"/>
        <v>0</v>
      </c>
      <c r="AP65" s="207">
        <f t="shared" si="26"/>
        <v>0</v>
      </c>
      <c r="AQ65" s="208">
        <f t="shared" si="26"/>
        <v>0</v>
      </c>
      <c r="AR65" s="207">
        <f t="shared" si="26"/>
        <v>0</v>
      </c>
      <c r="AS65" s="208">
        <f t="shared" si="26"/>
        <v>0</v>
      </c>
      <c r="AT65" s="207">
        <f t="shared" si="26"/>
        <v>0</v>
      </c>
      <c r="AU65" s="208">
        <f t="shared" si="26"/>
        <v>0</v>
      </c>
      <c r="AV65" s="207">
        <f t="shared" si="26"/>
        <v>0</v>
      </c>
      <c r="AW65" s="208">
        <f t="shared" si="26"/>
        <v>0</v>
      </c>
      <c r="AX65" s="210">
        <f>H65+N65+L65+AL65+AN65+AP65+J65+P65+AR65+AT65+AV65+R65+T65+V65+AF65+Z65+X65+AD65+AH65+AJ65+AB65</f>
        <v>949</v>
      </c>
      <c r="AY65" s="211">
        <f>I65+O65+M65+AM65+AO65+AQ65+K65+Q65+AS65+AU65+AW65+S65+U65+W65+AG65+AA65+Y65+AE65+AI65+AK65+AC65</f>
        <v>426</v>
      </c>
    </row>
    <row r="66" spans="1:53" s="143" customFormat="1" ht="5.25" customHeight="1">
      <c r="A66" s="166"/>
      <c r="B66" s="258"/>
      <c r="C66" s="258"/>
      <c r="D66" s="258"/>
      <c r="E66" s="258"/>
      <c r="F66" s="258"/>
      <c r="G66" s="259"/>
      <c r="H66" s="258"/>
      <c r="I66" s="258"/>
      <c r="J66" s="260"/>
      <c r="K66" s="260"/>
      <c r="L66" s="258"/>
      <c r="M66" s="258"/>
      <c r="N66" s="258"/>
      <c r="O66" s="258"/>
      <c r="P66" s="258"/>
      <c r="Q66" s="258"/>
      <c r="R66" s="258"/>
      <c r="S66" s="258"/>
      <c r="T66" s="258"/>
      <c r="U66" s="258"/>
      <c r="V66" s="258"/>
      <c r="W66" s="258"/>
      <c r="X66" s="258"/>
      <c r="Y66" s="258"/>
      <c r="Z66" s="258"/>
      <c r="AA66" s="258"/>
      <c r="AB66" s="258"/>
      <c r="AC66" s="258"/>
      <c r="AD66" s="258"/>
      <c r="AE66" s="166"/>
      <c r="AF66" s="258"/>
      <c r="AG66" s="258"/>
      <c r="AH66" s="258"/>
      <c r="AI66" s="258"/>
      <c r="AJ66" s="258"/>
      <c r="AK66" s="258"/>
      <c r="AL66" s="258"/>
      <c r="AM66" s="258"/>
      <c r="AN66" s="258"/>
      <c r="AO66" s="258"/>
      <c r="AP66" s="260"/>
      <c r="AQ66" s="260"/>
      <c r="AR66" s="258"/>
      <c r="AS66" s="258"/>
      <c r="AT66" s="258"/>
      <c r="AU66" s="258"/>
      <c r="AV66" s="258"/>
      <c r="AW66" s="258"/>
      <c r="AX66" s="166"/>
      <c r="AY66" s="166"/>
    </row>
    <row r="67" spans="1:53" s="147" customFormat="1" ht="15.6">
      <c r="B67" s="148" t="str">
        <f>CONCATENATE("Затверджено на  засіданні  кафедри ",РОЗПОДІЛ!C25)</f>
        <v>Затверджено на  засіданні  кафедри  "__28_" _серпня___ 2020_ р. Протокол № _1__</v>
      </c>
      <c r="C67" s="148"/>
      <c r="D67" s="148"/>
      <c r="E67" s="148"/>
      <c r="F67" s="148"/>
      <c r="G67" s="149"/>
      <c r="H67" s="148"/>
      <c r="I67" s="148"/>
      <c r="J67" s="150"/>
      <c r="K67" s="151"/>
      <c r="L67" s="148"/>
      <c r="M67" s="148"/>
      <c r="N67" s="148"/>
      <c r="O67" s="148"/>
      <c r="P67" s="148"/>
      <c r="Q67" s="148"/>
      <c r="R67" s="148"/>
      <c r="S67" s="148"/>
      <c r="T67" s="148"/>
      <c r="U67" s="148"/>
      <c r="V67" s="148"/>
      <c r="W67" s="148"/>
      <c r="X67" s="148"/>
      <c r="Y67" s="148"/>
      <c r="Z67" s="148"/>
      <c r="AA67" s="148"/>
      <c r="AB67" s="148"/>
      <c r="AC67" s="148"/>
      <c r="AD67" s="148"/>
      <c r="AH67" s="148" t="str">
        <f>CONCATENATE("Завідувач кафедри _______________________________  / ",BA67," /")</f>
        <v>Завідувач кафедри _______________________________  / Михайло Годлевський /</v>
      </c>
      <c r="AI67" s="148"/>
      <c r="AJ67" s="148"/>
      <c r="AK67" s="148"/>
      <c r="AL67" s="148"/>
      <c r="AQ67" s="151"/>
      <c r="AW67" s="148"/>
      <c r="AX67" s="167"/>
      <c r="AY67" s="167"/>
      <c r="BA67" s="147" t="str">
        <f>VLOOKUP(ТИТУЛ!B12,'СПИСКИ (пароль 123)'!E3:F36,2,FALSE)</f>
        <v>Михайло Годлевський</v>
      </c>
    </row>
    <row r="68" spans="1:53" s="147" customFormat="1" ht="6" customHeight="1">
      <c r="G68" s="152"/>
      <c r="J68" s="151"/>
      <c r="K68" s="151"/>
      <c r="S68" s="153"/>
      <c r="T68" s="153"/>
      <c r="U68" s="153"/>
      <c r="V68" s="153"/>
      <c r="W68" s="153"/>
      <c r="AQ68" s="151"/>
      <c r="AX68" s="167"/>
      <c r="AY68" s="167"/>
    </row>
    <row r="69" spans="1:53" s="147" customFormat="1" ht="15.6">
      <c r="B69" s="148" t="str">
        <f>CONCATENATE("Викладач  _______________________________ / ",ТИТУЛ!A24," /")</f>
        <v>Викладач  _______________________________ / Викладач 14 /</v>
      </c>
      <c r="C69" s="148"/>
      <c r="D69" s="148"/>
      <c r="G69" s="152"/>
      <c r="J69" s="151"/>
      <c r="K69" s="151"/>
      <c r="AH69" s="160" t="str">
        <f>CONCATENATE("Декан факультету  _______________________________  / ",BA69," /")</f>
        <v>Декан факультету  _______________________________  / Максим Малько /</v>
      </c>
      <c r="AI69" s="161"/>
      <c r="AJ69" s="161"/>
      <c r="AK69" s="161"/>
      <c r="AL69" s="161"/>
      <c r="AM69" s="161"/>
      <c r="AN69" s="161"/>
      <c r="AO69" s="161"/>
      <c r="AP69" s="161"/>
      <c r="AQ69" s="162"/>
      <c r="AR69" s="161"/>
      <c r="AS69" s="161"/>
      <c r="AT69" s="161"/>
      <c r="AU69" s="161"/>
      <c r="AV69" s="161"/>
      <c r="AW69" s="161"/>
      <c r="AX69" s="168"/>
      <c r="AY69" s="167"/>
      <c r="BA69" s="147" t="str">
        <f>VLOOKUP(ТИТУЛ!B9,'СПИСКИ (пароль 123)'!A3:C9,3,FALSE)</f>
        <v>Максим Малько</v>
      </c>
    </row>
    <row r="70" spans="1:53">
      <c r="AH70" s="163"/>
      <c r="AI70" s="163"/>
      <c r="AJ70" s="163"/>
      <c r="AK70" s="163"/>
      <c r="AL70" s="164"/>
      <c r="AM70" s="164"/>
      <c r="AN70" s="164"/>
      <c r="AO70" s="164"/>
      <c r="AP70" s="165"/>
      <c r="AQ70" s="165"/>
      <c r="AR70" s="164"/>
      <c r="AS70" s="164"/>
      <c r="AT70" s="164"/>
      <c r="AU70" s="164"/>
      <c r="AV70" s="164"/>
      <c r="AW70" s="164"/>
      <c r="AX70" s="169"/>
    </row>
  </sheetData>
  <mergeCells count="39">
    <mergeCell ref="A62:G62"/>
    <mergeCell ref="A63:G63"/>
    <mergeCell ref="A65:G65"/>
    <mergeCell ref="A48:G48"/>
    <mergeCell ref="A59:G59"/>
    <mergeCell ref="A60:G60"/>
    <mergeCell ref="AX2:AY3"/>
    <mergeCell ref="E2:E4"/>
    <mergeCell ref="F2:F4"/>
    <mergeCell ref="J2:K3"/>
    <mergeCell ref="L2:M3"/>
    <mergeCell ref="N2:O3"/>
    <mergeCell ref="P2:Q3"/>
    <mergeCell ref="V2:W3"/>
    <mergeCell ref="X2:Y3"/>
    <mergeCell ref="Z2:AA3"/>
    <mergeCell ref="AB2:AC3"/>
    <mergeCell ref="AD2:AE3"/>
    <mergeCell ref="AF2:AG3"/>
    <mergeCell ref="AH2:AI3"/>
    <mergeCell ref="AJ2:AK3"/>
    <mergeCell ref="AL2:AM3"/>
    <mergeCell ref="AN2:AO3"/>
    <mergeCell ref="AP2:AQ3"/>
    <mergeCell ref="AT2:AU3"/>
    <mergeCell ref="AV2:AW3"/>
    <mergeCell ref="G2:G4"/>
    <mergeCell ref="AR2:AS3"/>
    <mergeCell ref="A23:G23"/>
    <mergeCell ref="A29:G29"/>
    <mergeCell ref="A30:G30"/>
    <mergeCell ref="A2:A4"/>
    <mergeCell ref="T2:U3"/>
    <mergeCell ref="R2:S3"/>
    <mergeCell ref="H2:I3"/>
    <mergeCell ref="B2:B4"/>
    <mergeCell ref="C2:C4"/>
    <mergeCell ref="D2:D4"/>
    <mergeCell ref="A24:A27"/>
  </mergeCells>
  <phoneticPr fontId="0" type="noConversion"/>
  <conditionalFormatting sqref="AX62:AY63 H19:H30 H16:L16 M13:M16 N13:N30 O13:O32 N30:AW30 I17:M30 N60:AW60 H65:AY65 H13:I15 K13:L15 R11:S11 W31:AY35 I33 K31:K36 M31:M35 Q31:S31 K38:K40 M40 P12:S30 I36 M37 Q36:S40 R34:S35 U33:U35 Q33:S33 R32:S32 I38:I40 T34:T40 O34:O40 H41:T60 U36:AY60 T13:AY30 X5:AY12 T11:W12">
    <cfRule type="cellIs" dxfId="4" priority="289" stopIfTrue="1" operator="equal">
      <formula>0</formula>
    </cfRule>
  </conditionalFormatting>
  <conditionalFormatting sqref="AX59:AY60 AX65:AY65 H62:AY63 H59:AW59 H48:AY48 AX29:AY30 H29:AW29 H23:AY23">
    <cfRule type="cellIs" dxfId="3" priority="283" stopIfTrue="1" operator="equal">
      <formula>0</formula>
    </cfRule>
  </conditionalFormatting>
  <conditionalFormatting sqref="H30:AY30 H60:AY60 H65:AY65">
    <cfRule type="cellIs" dxfId="2" priority="276" stopIfTrue="1" operator="equal">
      <formula>0</formula>
    </cfRule>
    <cfRule type="cellIs" dxfId="1" priority="277" stopIfTrue="1" operator="equal">
      <formula>0</formula>
    </cfRule>
  </conditionalFormatting>
  <printOptions horizontalCentered="1"/>
  <pageMargins left="0.39370078740157499" right="0.39370078740157499" top="0.39370078740157499" bottom="0.39370078740157499" header="0" footer="0"/>
  <pageSetup paperSize="9" scale="45" orientation="landscape" r:id="rId1"/>
  <headerFooter alignWithMargins="0"/>
  <colBreaks count="1" manualBreakCount="1">
    <brk id="23" max="67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40"/>
  <sheetViews>
    <sheetView view="pageBreakPreview" topLeftCell="A19" zoomScale="90" zoomScaleNormal="75" zoomScaleSheetLayoutView="90" workbookViewId="0">
      <selection activeCell="C33" sqref="C33"/>
    </sheetView>
  </sheetViews>
  <sheetFormatPr defaultColWidth="9.109375" defaultRowHeight="13.8"/>
  <cols>
    <col min="1" max="1" width="6.5546875" style="2" customWidth="1"/>
    <col min="2" max="2" width="65" style="2" customWidth="1"/>
    <col min="3" max="3" width="14.6640625" style="2" customWidth="1"/>
    <col min="4" max="4" width="12.5546875" style="2" customWidth="1"/>
    <col min="5" max="5" width="12" style="2" customWidth="1"/>
    <col min="6" max="6" width="12.88671875" style="2" customWidth="1"/>
    <col min="7" max="16384" width="9.109375" style="2"/>
  </cols>
  <sheetData>
    <row r="1" spans="1:9" ht="18" thickBot="1">
      <c r="A1" s="395" t="s">
        <v>108</v>
      </c>
      <c r="B1" s="395"/>
      <c r="C1" s="395"/>
      <c r="D1" s="395"/>
    </row>
    <row r="2" spans="1:9" ht="78.599999999999994" thickBot="1">
      <c r="A2" s="102" t="s">
        <v>109</v>
      </c>
      <c r="B2" s="88" t="s">
        <v>110</v>
      </c>
      <c r="C2" s="89" t="s">
        <v>111</v>
      </c>
      <c r="D2" s="87" t="s">
        <v>112</v>
      </c>
      <c r="E2" s="89" t="s">
        <v>113</v>
      </c>
      <c r="F2" s="89" t="s">
        <v>114</v>
      </c>
      <c r="G2" s="4"/>
      <c r="H2" s="4"/>
      <c r="I2" s="4"/>
    </row>
    <row r="3" spans="1:9" s="80" customFormat="1" ht="18">
      <c r="A3" s="132"/>
      <c r="B3" s="109"/>
      <c r="C3" s="76"/>
      <c r="D3" s="106"/>
      <c r="E3" s="136"/>
      <c r="F3" s="75"/>
      <c r="G3" s="79"/>
      <c r="H3" s="79"/>
      <c r="I3" s="79"/>
    </row>
    <row r="4" spans="1:9" s="80" customFormat="1" ht="18.600000000000001" thickBot="1">
      <c r="A4" s="81"/>
      <c r="B4" s="110"/>
      <c r="C4" s="78"/>
      <c r="D4" s="108"/>
      <c r="E4" s="137"/>
      <c r="F4" s="77"/>
      <c r="G4" s="79"/>
      <c r="H4" s="79"/>
      <c r="I4" s="79"/>
    </row>
    <row r="5" spans="1:9" s="80" customFormat="1" ht="18">
      <c r="A5" s="132"/>
      <c r="B5" s="110"/>
      <c r="C5" s="78"/>
      <c r="D5" s="108"/>
      <c r="E5" s="137"/>
      <c r="F5" s="77"/>
      <c r="G5" s="79"/>
      <c r="H5" s="79"/>
      <c r="I5" s="79"/>
    </row>
    <row r="6" spans="1:9" s="80" customFormat="1" ht="18.600000000000001" thickBot="1">
      <c r="A6" s="81"/>
      <c r="B6" s="110"/>
      <c r="C6" s="78"/>
      <c r="D6" s="108"/>
      <c r="E6" s="137"/>
      <c r="F6" s="77"/>
      <c r="G6" s="79"/>
      <c r="H6" s="79"/>
      <c r="I6" s="79"/>
    </row>
    <row r="7" spans="1:9" s="80" customFormat="1" ht="18">
      <c r="A7" s="132"/>
      <c r="B7" s="110"/>
      <c r="C7" s="78"/>
      <c r="D7" s="77"/>
      <c r="E7" s="137"/>
      <c r="F7" s="77"/>
      <c r="G7" s="79"/>
      <c r="H7" s="79"/>
      <c r="I7" s="79"/>
    </row>
    <row r="8" spans="1:9" s="80" customFormat="1" ht="18.600000000000001" thickBot="1">
      <c r="A8" s="81"/>
      <c r="B8" s="110"/>
      <c r="C8" s="78"/>
      <c r="D8" s="77"/>
      <c r="E8" s="137"/>
      <c r="F8" s="77"/>
      <c r="G8" s="79"/>
      <c r="H8" s="79"/>
      <c r="I8" s="79"/>
    </row>
    <row r="9" spans="1:9" s="80" customFormat="1" ht="18">
      <c r="A9" s="132"/>
      <c r="B9" s="120"/>
      <c r="C9" s="78"/>
      <c r="D9" s="77"/>
      <c r="E9" s="137"/>
      <c r="F9" s="77"/>
      <c r="G9" s="79"/>
      <c r="H9" s="79"/>
      <c r="I9" s="79"/>
    </row>
    <row r="10" spans="1:9" s="80" customFormat="1" ht="18.600000000000001" thickBot="1">
      <c r="A10" s="81"/>
      <c r="B10" s="133"/>
      <c r="C10" s="78"/>
      <c r="D10" s="77"/>
      <c r="E10" s="137"/>
      <c r="F10" s="77"/>
      <c r="G10" s="79"/>
      <c r="H10" s="79"/>
      <c r="I10" s="79"/>
    </row>
    <row r="11" spans="1:9" s="80" customFormat="1" ht="18">
      <c r="A11" s="132"/>
      <c r="B11" s="134"/>
      <c r="C11" s="78"/>
      <c r="D11" s="77"/>
      <c r="E11" s="137"/>
      <c r="F11" s="77"/>
      <c r="G11" s="79"/>
      <c r="H11" s="79"/>
      <c r="I11" s="79"/>
    </row>
    <row r="12" spans="1:9" s="80" customFormat="1" ht="18">
      <c r="A12" s="81"/>
      <c r="B12" s="135"/>
      <c r="C12" s="78"/>
      <c r="D12" s="77"/>
      <c r="E12" s="137"/>
      <c r="F12" s="77"/>
      <c r="G12" s="79"/>
      <c r="H12" s="79"/>
      <c r="I12" s="79"/>
    </row>
    <row r="13" spans="1:9" s="80" customFormat="1" ht="18">
      <c r="A13" s="77"/>
      <c r="B13" s="105"/>
      <c r="C13" s="78"/>
      <c r="D13" s="77"/>
      <c r="E13" s="104"/>
      <c r="F13" s="77"/>
      <c r="G13" s="79"/>
      <c r="H13" s="79"/>
      <c r="I13" s="79"/>
    </row>
    <row r="14" spans="1:9" s="80" customFormat="1" ht="18">
      <c r="A14" s="81"/>
      <c r="B14" s="100"/>
      <c r="C14" s="97"/>
      <c r="D14" s="98"/>
      <c r="E14" s="99"/>
      <c r="F14" s="98"/>
      <c r="G14" s="79"/>
      <c r="H14" s="79"/>
      <c r="I14" s="79"/>
    </row>
    <row r="15" spans="1:9" s="80" customFormat="1" ht="18">
      <c r="A15" s="81"/>
      <c r="B15" s="100"/>
      <c r="C15" s="97"/>
      <c r="D15" s="98"/>
      <c r="E15" s="99"/>
      <c r="F15" s="98"/>
      <c r="G15" s="79"/>
      <c r="H15" s="79"/>
      <c r="I15" s="79"/>
    </row>
    <row r="16" spans="1:9" s="80" customFormat="1" ht="18">
      <c r="A16" s="81"/>
      <c r="B16" s="100"/>
      <c r="C16" s="97"/>
      <c r="D16" s="98"/>
      <c r="E16" s="99"/>
      <c r="F16" s="98"/>
      <c r="G16" s="79"/>
      <c r="H16" s="79"/>
      <c r="I16" s="79"/>
    </row>
    <row r="17" spans="1:9" s="80" customFormat="1" ht="18.600000000000001" thickBot="1">
      <c r="A17" s="84"/>
      <c r="B17" s="101"/>
      <c r="C17" s="83"/>
      <c r="D17" s="84"/>
      <c r="E17" s="85"/>
      <c r="F17" s="82"/>
      <c r="G17" s="79"/>
      <c r="H17" s="79"/>
      <c r="I17" s="79"/>
    </row>
    <row r="18" spans="1:9" s="80" customFormat="1" ht="18.600000000000001" thickBot="1">
      <c r="A18" s="399" t="s">
        <v>41</v>
      </c>
      <c r="B18" s="400"/>
      <c r="C18" s="400"/>
      <c r="D18" s="401"/>
      <c r="E18" s="96">
        <f>SUM(E3:E17)</f>
        <v>0</v>
      </c>
      <c r="F18" s="86">
        <f>SUM(F3:F17)</f>
        <v>0</v>
      </c>
      <c r="G18" s="79"/>
      <c r="H18" s="79"/>
      <c r="I18" s="79"/>
    </row>
    <row r="19" spans="1:9" ht="14.4" thickBot="1">
      <c r="A19" s="404" t="str">
        <f>CONCATENATE("Викладач ______________      Завідувач кафедри  ____________       / ",'НАВЧАЛЬНА РОБОТА'!BA67," /")</f>
        <v>Викладач ______________      Завідувач кафедри  ____________       / Михайло Годлевський /</v>
      </c>
      <c r="B19" s="405"/>
      <c r="C19" s="405"/>
      <c r="D19" s="405"/>
      <c r="E19" s="405"/>
      <c r="F19" s="406"/>
      <c r="G19" s="4"/>
      <c r="H19" s="4"/>
      <c r="I19" s="4"/>
    </row>
    <row r="20" spans="1:9" ht="18" thickBot="1">
      <c r="A20" s="395" t="s">
        <v>115</v>
      </c>
      <c r="B20" s="395"/>
      <c r="C20" s="395"/>
      <c r="D20" s="395"/>
    </row>
    <row r="21" spans="1:9" ht="78.599999999999994" thickBot="1">
      <c r="A21" s="87" t="s">
        <v>109</v>
      </c>
      <c r="B21" s="94" t="s">
        <v>110</v>
      </c>
      <c r="C21" s="89" t="s">
        <v>111</v>
      </c>
      <c r="D21" s="87" t="s">
        <v>112</v>
      </c>
      <c r="E21" s="89" t="s">
        <v>116</v>
      </c>
      <c r="F21" s="95" t="s">
        <v>117</v>
      </c>
    </row>
    <row r="22" spans="1:9" ht="18">
      <c r="A22" s="130"/>
      <c r="B22" s="124"/>
      <c r="C22" s="111"/>
      <c r="D22" s="112"/>
      <c r="E22" s="130"/>
      <c r="F22" s="113"/>
    </row>
    <row r="23" spans="1:9" ht="18">
      <c r="A23" s="131"/>
      <c r="B23" s="125"/>
      <c r="C23" s="115"/>
      <c r="D23" s="115"/>
      <c r="E23" s="138"/>
      <c r="F23" s="115"/>
    </row>
    <row r="24" spans="1:9" ht="18">
      <c r="A24" s="131"/>
      <c r="B24" s="126"/>
      <c r="C24" s="116"/>
      <c r="D24" s="116"/>
      <c r="E24" s="139"/>
      <c r="F24" s="117"/>
    </row>
    <row r="25" spans="1:9" ht="15.6">
      <c r="A25" s="115"/>
      <c r="B25" s="118"/>
      <c r="C25" s="114"/>
      <c r="D25" s="114"/>
      <c r="E25" s="114"/>
      <c r="F25" s="115"/>
    </row>
    <row r="26" spans="1:9" ht="15.6">
      <c r="A26" s="114"/>
      <c r="B26" s="119"/>
      <c r="C26" s="115"/>
      <c r="D26" s="115"/>
      <c r="E26" s="115"/>
      <c r="F26" s="115"/>
    </row>
    <row r="27" spans="1:9" ht="18">
      <c r="A27" s="81"/>
      <c r="B27" s="120"/>
      <c r="C27" s="81"/>
      <c r="D27" s="81"/>
      <c r="E27" s="81"/>
      <c r="F27" s="81"/>
    </row>
    <row r="28" spans="1:9" ht="18">
      <c r="A28" s="81"/>
      <c r="B28" s="121"/>
      <c r="C28" s="81"/>
      <c r="D28" s="81"/>
      <c r="E28" s="81"/>
      <c r="F28" s="81"/>
    </row>
    <row r="29" spans="1:9" ht="18.600000000000001" thickBot="1">
      <c r="A29" s="90"/>
      <c r="B29" s="121"/>
      <c r="C29" s="90"/>
      <c r="D29" s="90"/>
      <c r="E29" s="90"/>
      <c r="F29" s="90"/>
    </row>
    <row r="30" spans="1:9" ht="18.600000000000001" thickBot="1">
      <c r="A30" s="399" t="s">
        <v>41</v>
      </c>
      <c r="B30" s="400"/>
      <c r="C30" s="400"/>
      <c r="D30" s="402"/>
      <c r="E30" s="96">
        <f>SUM(E22:E29)</f>
        <v>0</v>
      </c>
      <c r="F30" s="86">
        <f>SUM(F22:F29)</f>
        <v>0</v>
      </c>
    </row>
    <row r="31" spans="1:9" ht="14.4" thickBot="1">
      <c r="A31" s="396" t="str">
        <f>A19</f>
        <v>Викладач ______________      Завідувач кафедри  ____________       / Михайло Годлевський /</v>
      </c>
      <c r="B31" s="397"/>
      <c r="C31" s="397"/>
      <c r="D31" s="397"/>
      <c r="E31" s="397"/>
      <c r="F31" s="398"/>
    </row>
    <row r="32" spans="1:9" ht="18" thickBot="1">
      <c r="A32" s="395" t="s">
        <v>118</v>
      </c>
      <c r="B32" s="395"/>
      <c r="C32" s="395"/>
      <c r="D32" s="395"/>
    </row>
    <row r="33" spans="1:6" ht="47.4" thickBot="1">
      <c r="A33" s="91" t="s">
        <v>109</v>
      </c>
      <c r="B33" s="92" t="s">
        <v>110</v>
      </c>
      <c r="C33" s="93" t="s">
        <v>119</v>
      </c>
      <c r="D33" s="91" t="s">
        <v>112</v>
      </c>
      <c r="E33" s="93" t="s">
        <v>113</v>
      </c>
      <c r="F33" s="93" t="s">
        <v>114</v>
      </c>
    </row>
    <row r="34" spans="1:6" ht="18.600000000000001" thickBot="1">
      <c r="A34" s="128"/>
      <c r="B34" s="127"/>
      <c r="C34" s="103"/>
      <c r="D34" s="103"/>
      <c r="E34" s="132"/>
      <c r="F34" s="103"/>
    </row>
    <row r="35" spans="1:6" ht="18">
      <c r="A35" s="129"/>
      <c r="B35" s="127"/>
      <c r="C35" s="75"/>
      <c r="D35" s="75"/>
      <c r="E35" s="81"/>
      <c r="F35" s="77"/>
    </row>
    <row r="36" spans="1:6" ht="15.6">
      <c r="A36" s="75"/>
      <c r="B36" s="122"/>
      <c r="C36" s="75"/>
      <c r="D36" s="75"/>
      <c r="E36" s="77"/>
      <c r="F36" s="77"/>
    </row>
    <row r="37" spans="1:6" ht="18">
      <c r="A37" s="81"/>
      <c r="B37" s="123"/>
      <c r="C37" s="81"/>
      <c r="D37" s="81"/>
      <c r="E37" s="81"/>
      <c r="F37" s="81"/>
    </row>
    <row r="38" spans="1:6" ht="18.600000000000001" thickBot="1">
      <c r="A38" s="81"/>
      <c r="B38" s="123"/>
      <c r="C38" s="81"/>
      <c r="D38" s="81"/>
      <c r="E38" s="81"/>
      <c r="F38" s="81"/>
    </row>
    <row r="39" spans="1:6" s="80" customFormat="1" ht="18.600000000000001" thickBot="1">
      <c r="A39" s="403" t="s">
        <v>41</v>
      </c>
      <c r="B39" s="400"/>
      <c r="C39" s="400"/>
      <c r="D39" s="402"/>
      <c r="E39" s="96">
        <f>SUM(E34:E38)</f>
        <v>0</v>
      </c>
      <c r="F39" s="86">
        <f>SUM(F34:F38)</f>
        <v>0</v>
      </c>
    </row>
    <row r="40" spans="1:6" ht="14.4" thickBot="1">
      <c r="A40" s="396" t="str">
        <f>A31</f>
        <v>Викладач ______________      Завідувач кафедри  ____________       / Михайло Годлевський /</v>
      </c>
      <c r="B40" s="397"/>
      <c r="C40" s="397"/>
      <c r="D40" s="397"/>
      <c r="E40" s="397"/>
      <c r="F40" s="398"/>
    </row>
  </sheetData>
  <sheetProtection formatCells="0" selectLockedCells="1"/>
  <sortState ref="A3:F13">
    <sortCondition ref="D3:D13"/>
  </sortState>
  <mergeCells count="9">
    <mergeCell ref="A1:D1"/>
    <mergeCell ref="A20:D20"/>
    <mergeCell ref="A40:F40"/>
    <mergeCell ref="A18:D18"/>
    <mergeCell ref="A30:D30"/>
    <mergeCell ref="A39:D39"/>
    <mergeCell ref="A19:F19"/>
    <mergeCell ref="A31:F31"/>
    <mergeCell ref="A32:D32"/>
  </mergeCells>
  <phoneticPr fontId="0" type="noConversion"/>
  <conditionalFormatting sqref="E39:F39 E30:F30 E18:F18">
    <cfRule type="cellIs" dxfId="0" priority="3" stopIfTrue="1" operator="equal">
      <formula>0</formula>
    </cfRule>
  </conditionalFormatting>
  <printOptions horizontalCentered="1"/>
  <pageMargins left="0.39370078740157483" right="0.39370078740157483" top="0.59055118110236227" bottom="0.59055118110236227" header="0" footer="0"/>
  <pageSetup paperSize="9" scale="67" fitToWidth="0" fitToHeight="0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  <pageSetUpPr fitToPage="1"/>
  </sheetPr>
  <dimension ref="A1:K28"/>
  <sheetViews>
    <sheetView topLeftCell="A22" zoomScale="90" zoomScaleNormal="90" workbookViewId="0">
      <selection activeCell="A14" sqref="A14"/>
    </sheetView>
  </sheetViews>
  <sheetFormatPr defaultColWidth="9.109375" defaultRowHeight="13.8"/>
  <cols>
    <col min="1" max="1" width="5.109375" style="5" customWidth="1"/>
    <col min="2" max="2" width="11.5546875" style="5" customWidth="1"/>
    <col min="3" max="3" width="39.6640625" style="5" customWidth="1"/>
    <col min="4" max="4" width="11.109375" style="5" customWidth="1"/>
    <col min="5" max="5" width="12.5546875" style="5" customWidth="1"/>
    <col min="6" max="6" width="19.33203125" style="5" customWidth="1"/>
    <col min="7" max="7" width="10.6640625" style="5" customWidth="1"/>
    <col min="8" max="8" width="9.109375" style="5" customWidth="1"/>
    <col min="9" max="9" width="12.33203125" style="5" customWidth="1"/>
    <col min="10" max="16384" width="9.109375" style="5"/>
  </cols>
  <sheetData>
    <row r="1" spans="1:11" ht="22.5" customHeight="1" thickBot="1">
      <c r="A1" s="395" t="s">
        <v>120</v>
      </c>
      <c r="B1" s="395"/>
      <c r="C1" s="395"/>
      <c r="D1" s="395"/>
      <c r="E1" s="395"/>
      <c r="F1" s="395"/>
      <c r="G1" s="294"/>
      <c r="H1" s="4"/>
      <c r="I1" s="4"/>
      <c r="J1" s="4"/>
      <c r="K1" s="4"/>
    </row>
    <row r="2" spans="1:11" ht="53.25" customHeight="1" thickBot="1">
      <c r="A2" s="13" t="s">
        <v>121</v>
      </c>
      <c r="B2" s="295" t="s">
        <v>122</v>
      </c>
      <c r="C2" s="16" t="s">
        <v>123</v>
      </c>
      <c r="D2" s="14" t="s">
        <v>124</v>
      </c>
      <c r="E2" s="14" t="s">
        <v>125</v>
      </c>
      <c r="F2" s="16" t="s">
        <v>126</v>
      </c>
      <c r="G2" s="15" t="s">
        <v>127</v>
      </c>
      <c r="H2" s="4"/>
      <c r="I2" s="4"/>
      <c r="J2" s="4"/>
      <c r="K2" s="4"/>
    </row>
    <row r="3" spans="1:11" ht="32.25" customHeight="1">
      <c r="A3" s="32"/>
      <c r="B3" s="33"/>
      <c r="C3" s="34"/>
      <c r="D3" s="34"/>
      <c r="E3" s="34"/>
      <c r="F3" s="34"/>
      <c r="G3" s="35"/>
      <c r="H3" s="4"/>
      <c r="I3" s="4"/>
      <c r="J3" s="4"/>
      <c r="K3" s="4"/>
    </row>
    <row r="4" spans="1:11" ht="32.25" customHeight="1">
      <c r="A4" s="36"/>
      <c r="B4" s="37"/>
      <c r="C4" s="38"/>
      <c r="D4" s="38"/>
      <c r="E4" s="38"/>
      <c r="F4" s="38"/>
      <c r="G4" s="39"/>
      <c r="H4" s="4"/>
      <c r="I4" s="4"/>
      <c r="J4" s="4"/>
      <c r="K4" s="4"/>
    </row>
    <row r="5" spans="1:11" ht="32.25" customHeight="1">
      <c r="A5" s="36"/>
      <c r="B5" s="37"/>
      <c r="C5" s="38"/>
      <c r="D5" s="38"/>
      <c r="E5" s="38"/>
      <c r="F5" s="38"/>
      <c r="G5" s="39"/>
      <c r="H5" s="4"/>
      <c r="I5" s="4"/>
      <c r="J5" s="4"/>
      <c r="K5" s="4"/>
    </row>
    <row r="6" spans="1:11" ht="32.25" customHeight="1">
      <c r="A6" s="36"/>
      <c r="B6" s="38"/>
      <c r="C6" s="38"/>
      <c r="D6" s="38"/>
      <c r="E6" s="38"/>
      <c r="F6" s="38"/>
      <c r="G6" s="39"/>
      <c r="H6" s="4"/>
      <c r="I6" s="4"/>
      <c r="J6" s="4"/>
      <c r="K6" s="4"/>
    </row>
    <row r="7" spans="1:11" ht="32.25" customHeight="1">
      <c r="A7" s="36"/>
      <c r="B7" s="38"/>
      <c r="C7" s="38"/>
      <c r="D7" s="38"/>
      <c r="E7" s="38"/>
      <c r="F7" s="38"/>
      <c r="G7" s="39"/>
      <c r="H7" s="4"/>
      <c r="I7" s="4"/>
      <c r="J7" s="4"/>
      <c r="K7" s="4"/>
    </row>
    <row r="8" spans="1:11" ht="32.25" customHeight="1">
      <c r="A8" s="36"/>
      <c r="B8" s="38"/>
      <c r="C8" s="38"/>
      <c r="D8" s="38"/>
      <c r="E8" s="38"/>
      <c r="F8" s="38"/>
      <c r="G8" s="39"/>
      <c r="H8" s="4"/>
      <c r="I8" s="4"/>
      <c r="J8" s="4"/>
      <c r="K8" s="4"/>
    </row>
    <row r="9" spans="1:11" ht="32.25" customHeight="1" thickBot="1">
      <c r="A9" s="40"/>
      <c r="B9" s="41"/>
      <c r="C9" s="42"/>
      <c r="D9" s="42"/>
      <c r="E9" s="42"/>
      <c r="F9" s="42"/>
      <c r="G9" s="43"/>
    </row>
    <row r="11" spans="1:11" ht="18" thickBot="1">
      <c r="A11" s="409" t="s">
        <v>128</v>
      </c>
      <c r="B11" s="409"/>
      <c r="C11" s="409"/>
      <c r="D11" s="409"/>
      <c r="E11" s="409"/>
      <c r="F11" s="409"/>
      <c r="G11" s="409"/>
    </row>
    <row r="12" spans="1:11" ht="46.2" thickBot="1">
      <c r="A12" s="17" t="s">
        <v>121</v>
      </c>
      <c r="B12" s="410" t="s">
        <v>110</v>
      </c>
      <c r="C12" s="410"/>
      <c r="D12" s="410"/>
      <c r="E12" s="410"/>
      <c r="F12" s="410"/>
      <c r="G12" s="15" t="s">
        <v>127</v>
      </c>
    </row>
    <row r="13" spans="1:11" ht="52.5" customHeight="1">
      <c r="A13" s="29"/>
      <c r="B13" s="411" t="str">
        <f>CONCATENATE("Звіт про виконання індивідуального плану за ",ТИТУЛ!A34," навчальний рік викладача ",ТИТУЛ!A24," розглянуто ___  _____________ 20__ р. на засіданні кафедри ",ТИТУЛ!B12," й ухвалено рішення (протокол №______): Індивідуальний план виконано в обсязі ",РОЗПОДІЛ!E19," годин.")</f>
        <v>Звіт про виконання індивідуального плану за 2020 / 2021 навчальний рік викладача Викладач 14 розглянуто ___  _____________ 20__ р. на засіданні кафедри Програмної інженерії та інформаційних технологій управління й ухвалено рішення (протокол №______): Індивідуальний план виконано в обсязі 426 годин.</v>
      </c>
      <c r="C13" s="412"/>
      <c r="D13" s="412"/>
      <c r="E13" s="412"/>
      <c r="F13" s="413"/>
      <c r="G13" s="35"/>
    </row>
    <row r="14" spans="1:11" ht="44.25" customHeight="1">
      <c r="A14" s="30"/>
      <c r="B14" s="414" t="s">
        <v>129</v>
      </c>
      <c r="C14" s="415"/>
      <c r="D14" s="415"/>
      <c r="E14" s="415"/>
      <c r="F14" s="416"/>
      <c r="G14" s="39"/>
    </row>
    <row r="15" spans="1:11" ht="32.25" customHeight="1">
      <c r="A15" s="30"/>
      <c r="B15" s="407"/>
      <c r="C15" s="407"/>
      <c r="D15" s="407"/>
      <c r="E15" s="407"/>
      <c r="F15" s="407"/>
      <c r="G15" s="39"/>
    </row>
    <row r="16" spans="1:11" ht="32.25" customHeight="1">
      <c r="A16" s="30"/>
      <c r="B16" s="407"/>
      <c r="C16" s="407"/>
      <c r="D16" s="407"/>
      <c r="E16" s="407"/>
      <c r="F16" s="407"/>
      <c r="G16" s="39"/>
    </row>
    <row r="17" spans="1:7" ht="32.25" customHeight="1">
      <c r="A17" s="30"/>
      <c r="B17" s="407"/>
      <c r="C17" s="407"/>
      <c r="D17" s="407"/>
      <c r="E17" s="407"/>
      <c r="F17" s="407"/>
      <c r="G17" s="39"/>
    </row>
    <row r="18" spans="1:7" ht="32.25" customHeight="1" thickBot="1">
      <c r="A18" s="31"/>
      <c r="B18" s="408"/>
      <c r="C18" s="408"/>
      <c r="D18" s="408"/>
      <c r="E18" s="408"/>
      <c r="F18" s="408"/>
      <c r="G18" s="43"/>
    </row>
    <row r="20" spans="1:7" ht="18" thickBot="1">
      <c r="A20" s="409" t="s">
        <v>130</v>
      </c>
      <c r="B20" s="409"/>
      <c r="C20" s="409"/>
      <c r="D20" s="409"/>
      <c r="E20" s="409"/>
      <c r="F20" s="409"/>
      <c r="G20" s="409"/>
    </row>
    <row r="21" spans="1:7" ht="29.4" thickBot="1">
      <c r="A21" s="17" t="s">
        <v>131</v>
      </c>
      <c r="B21" s="410" t="s">
        <v>132</v>
      </c>
      <c r="C21" s="410"/>
      <c r="D21" s="410"/>
      <c r="E21" s="410"/>
      <c r="F21" s="410"/>
      <c r="G21" s="15" t="s">
        <v>133</v>
      </c>
    </row>
    <row r="22" spans="1:7" ht="32.25" customHeight="1">
      <c r="A22" s="29"/>
      <c r="B22" s="417"/>
      <c r="C22" s="417"/>
      <c r="D22" s="417"/>
      <c r="E22" s="417"/>
      <c r="F22" s="417"/>
      <c r="G22" s="35"/>
    </row>
    <row r="23" spans="1:7" ht="32.25" customHeight="1">
      <c r="A23" s="30"/>
      <c r="B23" s="407"/>
      <c r="C23" s="407"/>
      <c r="D23" s="407"/>
      <c r="E23" s="407"/>
      <c r="F23" s="407"/>
      <c r="G23" s="39"/>
    </row>
    <row r="24" spans="1:7" ht="32.25" customHeight="1">
      <c r="A24" s="30"/>
      <c r="B24" s="407"/>
      <c r="C24" s="407"/>
      <c r="D24" s="407"/>
      <c r="E24" s="407"/>
      <c r="F24" s="407"/>
      <c r="G24" s="39"/>
    </row>
    <row r="25" spans="1:7" ht="32.25" customHeight="1">
      <c r="A25" s="30"/>
      <c r="B25" s="407"/>
      <c r="C25" s="407"/>
      <c r="D25" s="407"/>
      <c r="E25" s="407"/>
      <c r="F25" s="407"/>
      <c r="G25" s="39"/>
    </row>
    <row r="26" spans="1:7" ht="32.25" customHeight="1">
      <c r="A26" s="30"/>
      <c r="B26" s="407"/>
      <c r="C26" s="407"/>
      <c r="D26" s="407"/>
      <c r="E26" s="407"/>
      <c r="F26" s="407"/>
      <c r="G26" s="39"/>
    </row>
    <row r="27" spans="1:7" ht="32.25" customHeight="1">
      <c r="A27" s="30"/>
      <c r="B27" s="407"/>
      <c r="C27" s="407"/>
      <c r="D27" s="407"/>
      <c r="E27" s="407"/>
      <c r="F27" s="407"/>
      <c r="G27" s="39"/>
    </row>
    <row r="28" spans="1:7" ht="32.25" customHeight="1" thickBot="1">
      <c r="A28" s="31"/>
      <c r="B28" s="408"/>
      <c r="C28" s="408"/>
      <c r="D28" s="408"/>
      <c r="E28" s="408"/>
      <c r="F28" s="408"/>
      <c r="G28" s="43"/>
    </row>
  </sheetData>
  <sheetProtection password="CA9C" sheet="1" formatCells="0" selectLockedCells="1"/>
  <mergeCells count="18">
    <mergeCell ref="B23:F23"/>
    <mergeCell ref="A20:G20"/>
    <mergeCell ref="A1:F1"/>
    <mergeCell ref="B12:F12"/>
    <mergeCell ref="B13:F13"/>
    <mergeCell ref="B14:F14"/>
    <mergeCell ref="B15:F15"/>
    <mergeCell ref="A11:G11"/>
    <mergeCell ref="B16:F16"/>
    <mergeCell ref="B17:F17"/>
    <mergeCell ref="B18:F18"/>
    <mergeCell ref="B21:F21"/>
    <mergeCell ref="B22:F22"/>
    <mergeCell ref="B24:F24"/>
    <mergeCell ref="B25:F25"/>
    <mergeCell ref="B26:F26"/>
    <mergeCell ref="B27:F27"/>
    <mergeCell ref="B28:F28"/>
  </mergeCells>
  <phoneticPr fontId="0" type="noConversion"/>
  <printOptions horizontalCentered="1"/>
  <pageMargins left="0.39370078740157483" right="0.39370078740157483" top="0.78740157480314965" bottom="0.59055118110236227" header="0.51181102362204722" footer="0.51181102362204722"/>
  <pageSetup paperSize="9" scale="84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zoomScale="85" zoomScaleNormal="85" workbookViewId="0">
      <selection activeCell="I3" sqref="I3"/>
    </sheetView>
  </sheetViews>
  <sheetFormatPr defaultRowHeight="18"/>
  <cols>
    <col min="1" max="1" width="47.33203125" bestFit="1" customWidth="1"/>
    <col min="2" max="2" width="4" style="44" bestFit="1" customWidth="1"/>
    <col min="3" max="3" width="15.5546875" style="44" customWidth="1"/>
    <col min="4" max="4" width="4" style="44" bestFit="1" customWidth="1"/>
    <col min="5" max="5" width="67.88671875" bestFit="1" customWidth="1"/>
    <col min="6" max="6" width="22.88671875" style="44" bestFit="1" customWidth="1"/>
    <col min="7" max="7" width="21.44140625" bestFit="1" customWidth="1"/>
    <col min="8" max="8" width="35.109375" bestFit="1" customWidth="1"/>
    <col min="9" max="9" width="23.33203125" style="55" customWidth="1"/>
  </cols>
  <sheetData>
    <row r="1" spans="1:9" ht="21" customHeight="1">
      <c r="A1" s="55" t="s">
        <v>134</v>
      </c>
      <c r="B1" s="54" t="s">
        <v>135</v>
      </c>
      <c r="C1" s="55" t="s">
        <v>136</v>
      </c>
      <c r="D1" s="54" t="s">
        <v>135</v>
      </c>
      <c r="E1" s="55" t="s">
        <v>137</v>
      </c>
      <c r="F1" s="55" t="s">
        <v>138</v>
      </c>
      <c r="G1" s="55" t="s">
        <v>139</v>
      </c>
      <c r="H1" s="55" t="s">
        <v>140</v>
      </c>
      <c r="I1" s="55" t="s">
        <v>20</v>
      </c>
    </row>
    <row r="2" spans="1:9" ht="21" customHeight="1">
      <c r="A2" s="44"/>
      <c r="E2" s="44"/>
      <c r="G2" s="44"/>
      <c r="H2" s="44"/>
      <c r="I2" s="55" t="s">
        <v>23</v>
      </c>
    </row>
    <row r="3" spans="1:9" ht="22.5" customHeight="1">
      <c r="A3" s="56" t="s">
        <v>8</v>
      </c>
      <c r="B3" s="54">
        <v>320</v>
      </c>
      <c r="C3" s="56" t="s">
        <v>141</v>
      </c>
      <c r="D3" s="57">
        <v>321</v>
      </c>
      <c r="E3" s="56" t="s">
        <v>10</v>
      </c>
      <c r="F3" s="56" t="s">
        <v>142</v>
      </c>
      <c r="G3" s="56" t="s">
        <v>143</v>
      </c>
      <c r="H3" s="56" t="s">
        <v>144</v>
      </c>
      <c r="I3" s="56" t="s">
        <v>145</v>
      </c>
    </row>
    <row r="4" spans="1:9" ht="22.5" customHeight="1">
      <c r="A4" s="56"/>
      <c r="B4" s="54"/>
      <c r="C4" s="56"/>
      <c r="D4" s="57"/>
      <c r="E4" s="56"/>
      <c r="F4" s="56"/>
      <c r="G4" s="56" t="s">
        <v>144</v>
      </c>
      <c r="H4" s="56" t="s">
        <v>21</v>
      </c>
      <c r="I4" s="56" t="s">
        <v>146</v>
      </c>
    </row>
    <row r="5" spans="1:9" ht="22.5" customHeight="1">
      <c r="A5" s="56"/>
      <c r="B5" s="54"/>
      <c r="C5" s="56"/>
      <c r="D5" s="57"/>
      <c r="E5" s="56"/>
      <c r="F5" s="56"/>
      <c r="G5" s="56" t="s">
        <v>21</v>
      </c>
      <c r="H5" s="56" t="s">
        <v>147</v>
      </c>
    </row>
    <row r="6" spans="1:9" ht="22.5" customHeight="1">
      <c r="A6" s="56"/>
      <c r="B6" s="54"/>
      <c r="C6" s="56"/>
      <c r="D6" s="57"/>
      <c r="E6" s="56"/>
      <c r="F6" s="56"/>
      <c r="G6" s="56" t="s">
        <v>148</v>
      </c>
      <c r="H6" s="56" t="s">
        <v>149</v>
      </c>
    </row>
    <row r="7" spans="1:9" ht="22.5" customHeight="1">
      <c r="A7" s="56"/>
      <c r="B7" s="54"/>
      <c r="C7" s="56"/>
      <c r="D7" s="57"/>
      <c r="E7" s="56"/>
      <c r="F7" s="56"/>
      <c r="G7" s="56" t="s">
        <v>150</v>
      </c>
      <c r="H7" s="44"/>
    </row>
    <row r="8" spans="1:9" ht="22.5" customHeight="1">
      <c r="A8" s="56"/>
      <c r="B8" s="54"/>
      <c r="C8" s="56"/>
      <c r="D8" s="57"/>
      <c r="E8" s="56"/>
      <c r="F8" s="56"/>
      <c r="G8" s="56"/>
      <c r="H8" s="44"/>
    </row>
    <row r="9" spans="1:9" ht="22.5" customHeight="1">
      <c r="A9" s="56"/>
      <c r="B9" s="54"/>
      <c r="C9" s="56"/>
      <c r="D9" s="57"/>
      <c r="E9" s="56"/>
      <c r="F9" s="56"/>
      <c r="G9" s="56"/>
      <c r="H9" s="44"/>
    </row>
    <row r="10" spans="1:9" ht="22.5" customHeight="1">
      <c r="A10" s="44"/>
      <c r="D10" s="57"/>
      <c r="E10" s="56"/>
      <c r="F10" s="56"/>
      <c r="G10" s="56"/>
      <c r="H10" s="44"/>
    </row>
    <row r="11" spans="1:9" ht="22.5" customHeight="1">
      <c r="A11" s="44"/>
      <c r="D11" s="57"/>
      <c r="E11" s="56"/>
      <c r="F11" s="56"/>
      <c r="G11" s="56"/>
      <c r="H11" s="44"/>
    </row>
    <row r="12" spans="1:9" ht="22.5" customHeight="1">
      <c r="A12" s="44"/>
      <c r="D12" s="57"/>
      <c r="E12" s="56"/>
      <c r="F12" s="56"/>
      <c r="G12" s="44"/>
      <c r="H12" s="44"/>
    </row>
    <row r="13" spans="1:9" ht="22.5" customHeight="1">
      <c r="A13" s="44"/>
      <c r="D13" s="57"/>
      <c r="E13" s="56"/>
      <c r="F13" s="56"/>
      <c r="G13" s="44"/>
      <c r="H13" s="44"/>
    </row>
    <row r="14" spans="1:9" ht="22.5" customHeight="1">
      <c r="A14" s="44"/>
      <c r="D14" s="57"/>
      <c r="E14" s="56"/>
      <c r="F14" s="56"/>
      <c r="G14" s="44"/>
      <c r="H14" s="44"/>
    </row>
    <row r="15" spans="1:9" ht="22.5" customHeight="1">
      <c r="A15" s="44"/>
      <c r="D15" s="57"/>
      <c r="E15" s="56"/>
      <c r="F15" s="56"/>
      <c r="G15" s="44"/>
      <c r="H15" s="44"/>
    </row>
    <row r="16" spans="1:9" ht="22.5" customHeight="1">
      <c r="A16" s="44"/>
      <c r="D16" s="57"/>
      <c r="E16" s="56"/>
      <c r="F16" s="56"/>
      <c r="G16" s="44"/>
      <c r="H16" s="44"/>
    </row>
    <row r="17" spans="4:6" ht="22.5" customHeight="1">
      <c r="D17" s="57"/>
      <c r="E17" s="56"/>
      <c r="F17" s="56"/>
    </row>
    <row r="18" spans="4:6" ht="22.5" customHeight="1">
      <c r="D18" s="57"/>
      <c r="E18" s="56"/>
      <c r="F18" s="56"/>
    </row>
    <row r="19" spans="4:6" ht="22.5" customHeight="1">
      <c r="D19" s="57"/>
      <c r="E19" s="56"/>
      <c r="F19" s="56"/>
    </row>
    <row r="20" spans="4:6" ht="22.5" customHeight="1">
      <c r="D20" s="57"/>
      <c r="E20" s="56"/>
      <c r="F20" s="56"/>
    </row>
    <row r="21" spans="4:6" ht="22.5" customHeight="1">
      <c r="D21" s="57"/>
      <c r="E21" s="56"/>
      <c r="F21" s="56"/>
    </row>
    <row r="22" spans="4:6" ht="22.5" customHeight="1">
      <c r="D22" s="57"/>
      <c r="E22" s="56"/>
      <c r="F22" s="56"/>
    </row>
    <row r="23" spans="4:6" ht="22.5" customHeight="1">
      <c r="D23" s="57"/>
      <c r="E23" s="56"/>
      <c r="F23" s="56"/>
    </row>
    <row r="24" spans="4:6" ht="22.5" customHeight="1">
      <c r="D24" s="57"/>
      <c r="E24" s="56"/>
      <c r="F24" s="56"/>
    </row>
    <row r="25" spans="4:6" ht="22.5" customHeight="1">
      <c r="D25" s="57"/>
      <c r="E25" s="56"/>
      <c r="F25" s="56"/>
    </row>
    <row r="26" spans="4:6" ht="22.5" customHeight="1">
      <c r="D26" s="57"/>
      <c r="E26" s="56"/>
      <c r="F26" s="56"/>
    </row>
    <row r="27" spans="4:6" ht="22.5" customHeight="1">
      <c r="D27" s="57"/>
      <c r="E27" s="56"/>
      <c r="F27" s="56"/>
    </row>
    <row r="28" spans="4:6" ht="22.5" customHeight="1">
      <c r="D28" s="57"/>
      <c r="E28" s="56"/>
      <c r="F28" s="56"/>
    </row>
    <row r="29" spans="4:6" ht="22.5" customHeight="1">
      <c r="D29" s="57"/>
      <c r="E29" s="56"/>
      <c r="F29" s="56"/>
    </row>
    <row r="30" spans="4:6" ht="22.5" customHeight="1">
      <c r="D30" s="57"/>
      <c r="E30" s="56"/>
      <c r="F30" s="56"/>
    </row>
    <row r="31" spans="4:6" ht="22.5" customHeight="1">
      <c r="D31" s="57"/>
      <c r="E31" s="56"/>
      <c r="F31" s="56"/>
    </row>
    <row r="32" spans="4:6" ht="22.5" customHeight="1">
      <c r="D32" s="57"/>
      <c r="E32" s="56"/>
      <c r="F32" s="56"/>
    </row>
    <row r="33" spans="4:9" ht="22.5" customHeight="1">
      <c r="D33" s="57"/>
      <c r="E33" s="56"/>
      <c r="F33" s="56"/>
      <c r="G33" s="44"/>
      <c r="H33" s="44"/>
    </row>
    <row r="34" spans="4:9" ht="22.5" customHeight="1">
      <c r="D34" s="57"/>
      <c r="E34" s="56"/>
      <c r="F34" s="56"/>
      <c r="G34" s="44"/>
      <c r="H34" s="44"/>
    </row>
    <row r="35" spans="4:9" ht="22.5" customHeight="1">
      <c r="D35" s="57"/>
      <c r="E35" s="56"/>
      <c r="F35" s="56"/>
      <c r="G35" s="44"/>
      <c r="H35" s="44"/>
    </row>
    <row r="36" spans="4:9" ht="22.5" customHeight="1">
      <c r="D36" s="57"/>
      <c r="E36" s="56"/>
      <c r="F36" s="56"/>
      <c r="G36" s="44"/>
      <c r="H36" s="44"/>
    </row>
    <row r="37" spans="4:9" s="44" customFormat="1" ht="22.5" customHeight="1">
      <c r="D37" s="57"/>
      <c r="E37" s="56"/>
      <c r="F37" s="56"/>
      <c r="I37" s="55"/>
    </row>
    <row r="38" spans="4:9" s="44" customFormat="1" ht="22.5" customHeight="1">
      <c r="D38" s="57"/>
      <c r="E38" s="56"/>
      <c r="F38" s="56"/>
      <c r="I38" s="55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4</vt:i4>
      </vt:variant>
    </vt:vector>
  </HeadingPairs>
  <TitlesOfParts>
    <vt:vector size="10" baseType="lpstr">
      <vt:lpstr>ТИТУЛ</vt:lpstr>
      <vt:lpstr>РОЗПОДІЛ</vt:lpstr>
      <vt:lpstr>НАВЧАЛЬНА РОБОТА</vt:lpstr>
      <vt:lpstr>МЕТОД+НАУК+ОРГАН</vt:lpstr>
      <vt:lpstr>ЗМІНИ ТА ВИСНОВКИ</vt:lpstr>
      <vt:lpstr>СПИСКИ (пароль 123)</vt:lpstr>
      <vt:lpstr>'МЕТОД+НАУК+ОРГАН'!Область_печати</vt:lpstr>
      <vt:lpstr>'НАВЧАЛЬНА РОБОТА'!Область_печати</vt:lpstr>
      <vt:lpstr>РОЗПОДІЛ!Область_печати</vt:lpstr>
      <vt:lpstr>ТИТУЛ!Область_печати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Янина Ромашова</dc:creator>
  <cp:keywords/>
  <dc:description/>
  <cp:lastModifiedBy>Windows User</cp:lastModifiedBy>
  <cp:revision/>
  <dcterms:created xsi:type="dcterms:W3CDTF">2000-04-07T11:39:21Z</dcterms:created>
  <dcterms:modified xsi:type="dcterms:W3CDTF">2021-04-17T11:14:45Z</dcterms:modified>
  <cp:category/>
  <cp:contentStatus/>
</cp:coreProperties>
</file>