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2022-09-20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79295</v>
      </c>
      <c r="D28" s="159" t="n">
        <v>79295</v>
      </c>
      <c r="E28" s="159" t="n">
        <v>0</v>
      </c>
      <c r="F28" s="160">
        <f>IF(C28=D28+E28,"委托笔数一致","委托笔数不一致")</f>
        <v/>
      </c>
      <c r="G28" s="159" t="n">
        <v>73907</v>
      </c>
      <c r="H28" s="159" t="n">
        <v>5388</v>
      </c>
      <c r="I28" s="160">
        <f>IF(C30=G28+H28,"发单工具exch confirm笔数一致","发单工具exch confirm笔数不一致")</f>
        <v/>
      </c>
      <c r="J28" s="159" t="n">
        <v>20705</v>
      </c>
      <c r="K28" s="159" t="n">
        <v>7753</v>
      </c>
      <c r="L28" s="159" t="n">
        <v>12952</v>
      </c>
      <c r="M28" s="205">
        <f>IF(J28=K28+L28,"撤单笔数一致","撤单笔数不一致")</f>
        <v/>
      </c>
      <c r="N28" s="159" t="n">
        <v>109132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79295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73907</v>
      </c>
      <c r="H29" s="159" t="n">
        <v>5388</v>
      </c>
      <c r="I29" s="160">
        <f>IF(C30=G29+H29,"系统exch confirm笔数一致","系统exch confirm笔数不足")</f>
        <v/>
      </c>
      <c r="J29" s="159" t="n">
        <v>7753</v>
      </c>
      <c r="K29" s="159" t="n">
        <v>5024</v>
      </c>
      <c r="L29" s="159" t="n">
        <v>0</v>
      </c>
      <c r="M29" s="206" t="inlineStr">
        <is>
          <t>N/A</t>
        </is>
      </c>
      <c r="N29" s="159" t="n">
        <v>109132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79295</v>
      </c>
      <c r="D30" s="159" t="inlineStr">
        <is>
          <t>N/A</t>
        </is>
      </c>
      <c r="E30" s="159" t="n"/>
      <c r="F30" s="159" t="n"/>
      <c r="G30" s="159" t="n">
        <v>73907</v>
      </c>
      <c r="H30" s="159" t="n">
        <v>5388</v>
      </c>
      <c r="I30" s="160">
        <f>IF(C30=G30+H30,"撮合返回exch confirm笔数一致","撮合返回exch confirm笔数不足")</f>
        <v/>
      </c>
      <c r="J30" s="159" t="n">
        <v>5024</v>
      </c>
      <c r="K30" s="159" t="n">
        <v>5024</v>
      </c>
      <c r="L30" s="159" t="n">
        <v>0</v>
      </c>
      <c r="M30" s="206" t="n"/>
      <c r="N30" s="159" t="n">
        <v>109132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88697835</v>
      </c>
      <c r="D35" s="164" t="n">
        <v>18405471</v>
      </c>
      <c r="E35" s="164" t="n">
        <v>59743008</v>
      </c>
      <c r="F35" s="164" t="n">
        <v>10549356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88697835</v>
      </c>
      <c r="D37" s="164" t="n">
        <v>18405471</v>
      </c>
      <c r="E37" s="164" t="n">
        <v>59743008</v>
      </c>
      <c r="F37" s="164" t="n">
        <v>10549356</v>
      </c>
      <c r="G37" s="165">
        <f>C37-D37-E37-F37</f>
        <v/>
      </c>
    </row>
    <row r="38">
      <c r="B38" s="130" t="inlineStr">
        <is>
          <t>撮合</t>
        </is>
      </c>
      <c r="C38" s="164" t="n">
        <v>88697835</v>
      </c>
      <c r="D38" s="164" t="n">
        <v>18405471</v>
      </c>
      <c r="E38" s="164" t="n">
        <v>59743008</v>
      </c>
      <c r="F38" s="164" t="n">
        <v>10549356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000000110101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9971404965.969999</v>
      </c>
      <c r="H45" s="249" t="n">
        <v>15710277.16</v>
      </c>
      <c r="I45" s="249" t="n">
        <v>10000000000</v>
      </c>
      <c r="J45" s="249" t="n">
        <v>0</v>
      </c>
      <c r="K45" s="249">
        <f>M45-O45</f>
        <v/>
      </c>
      <c r="L45" s="249">
        <f>N45-P45</f>
        <v/>
      </c>
      <c r="M45" s="249" t="n">
        <v>9971404966.389999</v>
      </c>
      <c r="N45" s="249" t="n">
        <v>15710277.16</v>
      </c>
      <c r="O45" s="249" t="n">
        <v>10000000000</v>
      </c>
      <c r="P45" s="249" t="n">
        <v>0</v>
      </c>
      <c r="Q45" s="249" t="n">
        <v>-28595028.3600006</v>
      </c>
      <c r="R45" s="249" t="n">
        <v>15710278.76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shyc08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787898204</v>
      </c>
      <c r="J56" s="164" t="n">
        <v>0</v>
      </c>
      <c r="K56" s="164" t="n">
        <v>5395022</v>
      </c>
      <c r="L56" s="164" t="n">
        <v>3240787</v>
      </c>
      <c r="M56" s="213" t="n">
        <v>3580891</v>
      </c>
      <c r="N56" s="164" t="n">
        <v>1744755</v>
      </c>
      <c r="O56" s="164" t="n">
        <v>792674354</v>
      </c>
      <c r="P56" s="164" t="n">
        <v>0</v>
      </c>
      <c r="Q56" s="164" t="n">
        <v>809322</v>
      </c>
      <c r="R56" s="164" t="n">
        <v>549610</v>
      </c>
      <c r="S56" s="164" t="n">
        <v>388420</v>
      </c>
      <c r="T56" s="164" t="n">
        <v>161076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127000000</v>
      </c>
      <c r="AH56" s="16" t="n">
        <v>0</v>
      </c>
      <c r="AI56" s="16" t="n">
        <v>0</v>
      </c>
      <c r="AJ56" s="16" t="n">
        <v>0</v>
      </c>
      <c r="AK56" s="16" t="n"/>
      <c r="AL56" s="16" t="n">
        <v>0</v>
      </c>
      <c r="AM56" s="223" t="n">
        <v>125517900</v>
      </c>
      <c r="AN56" s="16" t="n">
        <v>0</v>
      </c>
      <c r="AO56" s="16" t="n">
        <v>827400</v>
      </c>
      <c r="AP56" s="16" t="n">
        <v>503200</v>
      </c>
      <c r="AQ56" s="16" t="n"/>
      <c r="AR56" s="16" t="n">
        <v>498300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787898204</v>
      </c>
      <c r="AZ56" s="254" t="n">
        <v>0</v>
      </c>
      <c r="BA56" s="254" t="n">
        <v>5395022</v>
      </c>
      <c r="BB56" s="254" t="n">
        <v>3240787</v>
      </c>
      <c r="BC56" s="255" t="n">
        <v>3580891</v>
      </c>
      <c r="BD56" s="256" t="n">
        <v>1744755</v>
      </c>
    </row>
    <row r="57" ht="16.5" customHeight="1" s="27">
      <c r="A57" s="189" t="n"/>
      <c r="B57" s="130" t="inlineStr">
        <is>
          <t>szyc08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1018256300</v>
      </c>
      <c r="J57" s="164" t="n">
        <v>0</v>
      </c>
      <c r="K57" s="164" t="n">
        <v>6183800</v>
      </c>
      <c r="L57" s="164" t="n">
        <v>3961800</v>
      </c>
      <c r="M57" s="213" t="n">
        <v>6153200</v>
      </c>
      <c r="N57" s="164" t="n">
        <v>3153200</v>
      </c>
      <c r="O57" s="164" t="n">
        <v>1026693600</v>
      </c>
      <c r="P57" s="164" t="n">
        <v>0</v>
      </c>
      <c r="Q57" s="164" t="n">
        <v>1057000</v>
      </c>
      <c r="R57" s="164" t="n">
        <v>624100</v>
      </c>
      <c r="S57" s="164" t="n">
        <v>652700</v>
      </c>
      <c r="T57" s="164" t="n">
        <v>216400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/>
      <c r="AH57" s="16" t="n"/>
      <c r="AI57" s="16" t="n"/>
      <c r="AJ57" s="16" t="n"/>
      <c r="AK57" s="16" t="n"/>
      <c r="AL57" s="16" t="n"/>
      <c r="AM57" s="223" t="n"/>
      <c r="AN57" s="16" t="n"/>
      <c r="AO57" s="16" t="n"/>
      <c r="AP57" s="16" t="n"/>
      <c r="AQ57" s="16" t="n"/>
      <c r="AR57" s="16" t="n"/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1018256300</v>
      </c>
      <c r="AZ57" s="257" t="n">
        <v>0</v>
      </c>
      <c r="BA57" s="257" t="n">
        <v>6183800</v>
      </c>
      <c r="BB57" s="257" t="n">
        <v>3961800</v>
      </c>
      <c r="BC57" s="258" t="n">
        <v>6153200</v>
      </c>
      <c r="BD57" s="256" t="n">
        <v>3153200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