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882\OneDrive\Documents\GitHub\Lorule-Dark-Ages-Server\Formulas\"/>
    </mc:Choice>
  </mc:AlternateContent>
  <xr:revisionPtr revIDLastSave="2" documentId="C12DF743408336F221ED87CB1D685192055D3951" xr6:coauthVersionLast="25" xr6:coauthVersionMax="25" xr10:uidLastSave="{0EE2F9D9-6BC7-4EE0-8B91-9FCA4F841FA5}"/>
  <bookViews>
    <workbookView xWindow="0" yWindow="0" windowWidth="21570" windowHeight="7965" tabRatio="255" activeTab="3" xr2:uid="{07DCC4FB-E7FF-4E2F-8C3F-1FC255722FB8}"/>
  </bookViews>
  <sheets>
    <sheet name="Sheet2" sheetId="2" r:id="rId1"/>
    <sheet name="Sheet3" sheetId="3" r:id="rId2"/>
    <sheet name="Sheet4" sheetId="4" r:id="rId3"/>
    <sheet name="Sheet1" sheetId="1" r:id="rId4"/>
  </sheets>
  <calcPr calcId="171027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O16" i="1"/>
  <c r="H16" i="1"/>
  <c r="G16" i="1"/>
  <c r="F16" i="1"/>
  <c r="E16" i="1"/>
  <c r="D16" i="1"/>
  <c r="Q15" i="1"/>
  <c r="O15" i="1"/>
  <c r="H15" i="1"/>
  <c r="G15" i="1"/>
  <c r="F15" i="1"/>
  <c r="E15" i="1"/>
  <c r="D15" i="1"/>
  <c r="Q14" i="1"/>
  <c r="O14" i="1"/>
  <c r="H14" i="1"/>
  <c r="G14" i="1"/>
  <c r="F14" i="1"/>
  <c r="E14" i="1"/>
  <c r="D14" i="1"/>
  <c r="Q13" i="1"/>
  <c r="O13" i="1"/>
  <c r="H13" i="1"/>
  <c r="G13" i="1"/>
  <c r="F13" i="1"/>
  <c r="E13" i="1"/>
  <c r="D13" i="1"/>
  <c r="Q12" i="1"/>
  <c r="O12" i="1"/>
  <c r="H12" i="1"/>
  <c r="G12" i="1"/>
  <c r="F12" i="1"/>
  <c r="E12" i="1"/>
  <c r="D12" i="1"/>
  <c r="Q11" i="1"/>
  <c r="O11" i="1"/>
  <c r="H11" i="1"/>
  <c r="G11" i="1"/>
  <c r="F11" i="1"/>
  <c r="E11" i="1"/>
  <c r="D11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H2" i="1"/>
  <c r="G2" i="1"/>
  <c r="D9" i="1"/>
  <c r="E9" i="1"/>
  <c r="F9" i="1"/>
  <c r="O9" i="1"/>
  <c r="Q9" i="1"/>
  <c r="D2" i="1"/>
  <c r="D3" i="1"/>
  <c r="D4" i="1"/>
  <c r="D5" i="1"/>
  <c r="D6" i="1"/>
  <c r="D7" i="1"/>
  <c r="D8" i="1"/>
  <c r="E7" i="1"/>
  <c r="F7" i="1"/>
  <c r="O7" i="1"/>
  <c r="Q7" i="1"/>
  <c r="E8" i="1"/>
  <c r="F8" i="1"/>
  <c r="O8" i="1"/>
  <c r="Q8" i="1"/>
  <c r="E6" i="1"/>
  <c r="F6" i="1"/>
  <c r="O6" i="1"/>
  <c r="Q6" i="1"/>
  <c r="O3" i="1"/>
  <c r="O4" i="1"/>
  <c r="O5" i="1"/>
  <c r="O2" i="1"/>
  <c r="E5" i="1"/>
  <c r="F5" i="1"/>
  <c r="Q5" i="1"/>
  <c r="F3" i="1"/>
  <c r="F2" i="1"/>
  <c r="E4" i="1"/>
  <c r="E3" i="1"/>
  <c r="E2" i="1"/>
  <c r="F4" i="1"/>
  <c r="Q4" i="1"/>
  <c r="Q3" i="1"/>
  <c r="Q2" i="1"/>
</calcChain>
</file>

<file path=xl/sharedStrings.xml><?xml version="1.0" encoding="utf-8"?>
<sst xmlns="http://schemas.openxmlformats.org/spreadsheetml/2006/main" count="125" uniqueCount="60">
  <si>
    <t>Name</t>
  </si>
  <si>
    <t>Gender</t>
  </si>
  <si>
    <t>Armor</t>
  </si>
  <si>
    <t>Hp</t>
  </si>
  <si>
    <t>Mp</t>
  </si>
  <si>
    <t>str</t>
  </si>
  <si>
    <t>DMG</t>
  </si>
  <si>
    <t>HIT</t>
  </si>
  <si>
    <t>MR</t>
  </si>
  <si>
    <t>int</t>
  </si>
  <si>
    <t>wis</t>
  </si>
  <si>
    <t>con</t>
  </si>
  <si>
    <t>dex</t>
  </si>
  <si>
    <t>weight</t>
  </si>
  <si>
    <t>display</t>
  </si>
  <si>
    <t>Path</t>
  </si>
  <si>
    <t>Offense</t>
  </si>
  <si>
    <t>Defense</t>
  </si>
  <si>
    <t>None</t>
  </si>
  <si>
    <t>Leather Greaves</t>
  </si>
  <si>
    <t xml:space="preserve">Level </t>
  </si>
  <si>
    <t>Display</t>
  </si>
  <si>
    <t>Mythril Greaves</t>
  </si>
  <si>
    <t>Iron Greaves</t>
  </si>
  <si>
    <t>Hy-Brasyl Greaves</t>
  </si>
  <si>
    <t>Enforced Greaves</t>
  </si>
  <si>
    <t>Spiked Greaves</t>
  </si>
  <si>
    <t>Reinforced Spiked Greaves</t>
  </si>
  <si>
    <t>Unrivaled Greaves</t>
  </si>
  <si>
    <t>Water</t>
  </si>
  <si>
    <t>Sea Belt</t>
  </si>
  <si>
    <t>Wind Belt</t>
  </si>
  <si>
    <t>Earth Belt</t>
  </si>
  <si>
    <t>Fire Belt</t>
  </si>
  <si>
    <t>Dark Belt</t>
  </si>
  <si>
    <t>Light Belt</t>
  </si>
  <si>
    <t>Fire</t>
  </si>
  <si>
    <t>Wind</t>
  </si>
  <si>
    <t>Earth</t>
  </si>
  <si>
    <t>Light</t>
  </si>
  <si>
    <t>Dark</t>
  </si>
  <si>
    <t>Row Labels</t>
  </si>
  <si>
    <t>Grand Total</t>
  </si>
  <si>
    <t>Sum of Gender</t>
  </si>
  <si>
    <t>Sum of weight</t>
  </si>
  <si>
    <t>Sum of dex</t>
  </si>
  <si>
    <t>Sum of con</t>
  </si>
  <si>
    <t>Sum of wis</t>
  </si>
  <si>
    <t>Sum of int</t>
  </si>
  <si>
    <t>Sum of str</t>
  </si>
  <si>
    <t>Sum of MR</t>
  </si>
  <si>
    <t>Sum of HIT</t>
  </si>
  <si>
    <t>Sum of DMG</t>
  </si>
  <si>
    <t>Sum of Mp</t>
  </si>
  <si>
    <t>Sum of Hp</t>
  </si>
  <si>
    <t>Sum of Armor</t>
  </si>
  <si>
    <t xml:space="preserve">Sum of Level </t>
  </si>
  <si>
    <t>Sum of Path</t>
  </si>
  <si>
    <t>Sum of Display2</t>
  </si>
  <si>
    <t>Sum of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</si>
</sst>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Sea Belt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Sheet1!$B$11:$T$11</c15:sqref>
                  </c15:fullRef>
                </c:ext>
              </c:extLst>
              <c:f>(Sheet1!$C$11:$H$11,Sheet1!$O$11:$P$11)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330</c:v>
                </c:pt>
                <c:pt idx="3">
                  <c:v>150</c:v>
                </c:pt>
                <c:pt idx="4">
                  <c:v>16</c:v>
                </c:pt>
                <c:pt idx="5">
                  <c:v>27</c:v>
                </c:pt>
                <c:pt idx="6">
                  <c:v>1</c:v>
                </c:pt>
                <c:pt idx="7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9-4656-93C7-1CE6E4F7E2DC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Wind Belt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Sheet1!$B$12:$T$12</c15:sqref>
                  </c15:fullRef>
                </c:ext>
              </c:extLst>
              <c:f>(Sheet1!$C$12:$H$12,Sheet1!$O$12:$P$12)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330</c:v>
                </c:pt>
                <c:pt idx="3">
                  <c:v>150</c:v>
                </c:pt>
                <c:pt idx="4">
                  <c:v>18</c:v>
                </c:pt>
                <c:pt idx="5">
                  <c:v>30</c:v>
                </c:pt>
                <c:pt idx="6">
                  <c:v>1</c:v>
                </c:pt>
                <c:pt idx="7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9-4656-93C7-1CE6E4F7E2DC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Earth Belt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Sheet1!$B$13:$T$13</c15:sqref>
                  </c15:fullRef>
                </c:ext>
              </c:extLst>
              <c:f>(Sheet1!$C$13:$H$13,Sheet1!$O$13:$P$13)</c:f>
              <c:numCache>
                <c:formatCode>General</c:formatCode>
                <c:ptCount val="8"/>
                <c:pt idx="0">
                  <c:v>6</c:v>
                </c:pt>
                <c:pt idx="1">
                  <c:v>13</c:v>
                </c:pt>
                <c:pt idx="2">
                  <c:v>330</c:v>
                </c:pt>
                <c:pt idx="3">
                  <c:v>150</c:v>
                </c:pt>
                <c:pt idx="4">
                  <c:v>19</c:v>
                </c:pt>
                <c:pt idx="5">
                  <c:v>32</c:v>
                </c:pt>
                <c:pt idx="6">
                  <c:v>1</c:v>
                </c:pt>
                <c:pt idx="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9-4656-93C7-1CE6E4F7E2DC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Fire Belt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Sheet1!$B$14:$T$14</c15:sqref>
                  </c15:fullRef>
                </c:ext>
              </c:extLst>
              <c:f>(Sheet1!$C$14:$H$14,Sheet1!$O$14:$P$14)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330</c:v>
                </c:pt>
                <c:pt idx="3">
                  <c:v>150</c:v>
                </c:pt>
                <c:pt idx="4">
                  <c:v>21</c:v>
                </c:pt>
                <c:pt idx="5">
                  <c:v>35</c:v>
                </c:pt>
                <c:pt idx="6">
                  <c:v>1</c:v>
                </c:pt>
                <c:pt idx="7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9-4656-93C7-1CE6E4F7E2DC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Light Belt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Sheet1!$B$15:$T$15</c15:sqref>
                  </c15:fullRef>
                </c:ext>
              </c:extLst>
              <c:f>(Sheet1!$C$15:$H$15,Sheet1!$O$15:$P$15)</c:f>
              <c:numCache>
                <c:formatCode>General</c:formatCode>
                <c:ptCount val="8"/>
                <c:pt idx="0">
                  <c:v>30</c:v>
                </c:pt>
                <c:pt idx="1">
                  <c:v>19</c:v>
                </c:pt>
                <c:pt idx="2">
                  <c:v>1650</c:v>
                </c:pt>
                <c:pt idx="3">
                  <c:v>750</c:v>
                </c:pt>
                <c:pt idx="4">
                  <c:v>22</c:v>
                </c:pt>
                <c:pt idx="5">
                  <c:v>37</c:v>
                </c:pt>
                <c:pt idx="6">
                  <c:v>5</c:v>
                </c:pt>
                <c:pt idx="7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9-4656-93C7-1CE6E4F7E2DC}"/>
            </c:ext>
          </c:extLst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Dark Belt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Sheet1!$B$16:$T$16</c15:sqref>
                  </c15:fullRef>
                </c:ext>
              </c:extLst>
              <c:f>(Sheet1!$C$16:$H$16,Sheet1!$O$16:$P$16)</c:f>
              <c:numCache>
                <c:formatCode>General</c:formatCode>
                <c:ptCount val="8"/>
                <c:pt idx="0">
                  <c:v>30</c:v>
                </c:pt>
                <c:pt idx="1">
                  <c:v>20</c:v>
                </c:pt>
                <c:pt idx="2">
                  <c:v>1650</c:v>
                </c:pt>
                <c:pt idx="3">
                  <c:v>750</c:v>
                </c:pt>
                <c:pt idx="4">
                  <c:v>24</c:v>
                </c:pt>
                <c:pt idx="5">
                  <c:v>40</c:v>
                </c:pt>
                <c:pt idx="6">
                  <c:v>5</c:v>
                </c:pt>
                <c:pt idx="7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29-4656-93C7-1CE6E4F7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57176"/>
        <c:axId val="583960128"/>
        <c:axId val="469320736"/>
      </c:line3DChart>
      <c:catAx>
        <c:axId val="58395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0128"/>
        <c:crosses val="autoZero"/>
        <c:auto val="1"/>
        <c:lblAlgn val="ctr"/>
        <c:lblOffset val="100"/>
        <c:noMultiLvlLbl val="0"/>
      </c:catAx>
      <c:valAx>
        <c:axId val="583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57176"/>
        <c:crosses val="autoZero"/>
        <c:crossBetween val="between"/>
      </c:valAx>
      <c:serAx>
        <c:axId val="46932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0128"/>
        <c:crosses val="autoZero"/>
      </c:ser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76199</xdr:rowOff>
    </xdr:from>
    <xdr:to>
      <xdr:col>10</xdr:col>
      <xdr:colOff>371475</xdr:colOff>
      <xdr:row>46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0BD29-81DC-42D2-8340-7BEA0C557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" refreshedDate="43093.031538078707" createdVersion="6" refreshedVersion="6" minRefreshableVersion="3" recordCount="9" xr:uid="{34D4AFEF-E494-4B54-A6B2-18F640B5F18A}">
  <cacheSource type="worksheet">
    <worksheetSource ref="A1:T9" sheet="Sheet1"/>
  </cacheSource>
  <cacheFields count="20">
    <cacheField name="Name" numFmtId="0">
      <sharedItems count="8">
        <s v="Leather Greaves"/>
        <s v="Iron Greaves"/>
        <s v="Mythril Greaves"/>
        <s v="Hy-Brasyl Greaves"/>
        <s v="Enforced Greaves"/>
        <s v="Spiked Greaves"/>
        <s v="Reinforced Spiked Greaves"/>
        <s v="Unrivaled Greaves"/>
      </sharedItems>
    </cacheField>
    <cacheField name="Gender" numFmtId="0">
      <sharedItems containsSemiMixedTypes="0" containsString="0" containsNumber="1" containsInteger="1" minValue="255" maxValue="255"/>
    </cacheField>
    <cacheField name="Level " numFmtId="0">
      <sharedItems containsSemiMixedTypes="0" containsString="0" containsNumber="1" containsInteger="1" minValue="7" maxValue="99"/>
    </cacheField>
    <cacheField name="Armor" numFmtId="0">
      <sharedItems containsSemiMixedTypes="0" containsString="0" containsNumber="1" containsInteger="1" minValue="3" maxValue="24"/>
    </cacheField>
    <cacheField name="Hp" numFmtId="0">
      <sharedItems containsSemiMixedTypes="0" containsString="0" containsNumber="1" containsInteger="1" minValue="385" maxValue="5445"/>
    </cacheField>
    <cacheField name="Mp" numFmtId="0">
      <sharedItems containsSemiMixedTypes="0" containsString="0" containsNumber="1" containsInteger="1" minValue="175" maxValue="2475"/>
    </cacheField>
    <cacheField name="DMG" numFmtId="0">
      <sharedItems containsSemiMixedTypes="0" containsString="0" containsNumber="1" containsInteger="1" minValue="3" maxValue="15"/>
    </cacheField>
    <cacheField name="HIT" numFmtId="0">
      <sharedItems containsSemiMixedTypes="0" containsString="0" containsNumber="1" containsInteger="1" minValue="5" maxValue="25"/>
    </cacheField>
    <cacheField name="MR" numFmtId="0">
      <sharedItems containsString="0" containsBlank="1" containsNumber="1" containsInteger="1" minValue="0" maxValue="0"/>
    </cacheField>
    <cacheField name="str" numFmtId="0">
      <sharedItems containsSemiMixedTypes="0" containsString="0" containsNumber="1" containsInteger="1" minValue="0" maxValue="0"/>
    </cacheField>
    <cacheField name="int" numFmtId="0">
      <sharedItems containsSemiMixedTypes="0" containsString="0" containsNumber="1" containsInteger="1" minValue="0" maxValue="0"/>
    </cacheField>
    <cacheField name="wis" numFmtId="0">
      <sharedItems containsSemiMixedTypes="0" containsString="0" containsNumber="1" containsInteger="1" minValue="0" maxValue="0"/>
    </cacheField>
    <cacheField name="con" numFmtId="0">
      <sharedItems containsSemiMixedTypes="0" containsString="0" containsNumber="1" containsInteger="1" minValue="0" maxValue="0"/>
    </cacheField>
    <cacheField name="dex" numFmtId="0">
      <sharedItems containsSemiMixedTypes="0" containsString="0" containsNumber="1" containsInteger="1" minValue="0" maxValue="0"/>
    </cacheField>
    <cacheField name="weight" numFmtId="0">
      <sharedItems containsSemiMixedTypes="0" containsString="0" containsNumber="1" containsInteger="1" minValue="2" maxValue="15"/>
    </cacheField>
    <cacheField name="display" numFmtId="0">
      <sharedItems containsSemiMixedTypes="0" containsString="0" containsNumber="1" containsInteger="1" minValue="238" maxValue="1354"/>
    </cacheField>
    <cacheField name="Display2" numFmtId="0">
      <sharedItems containsSemiMixedTypes="0" containsString="0" containsNumber="1" containsInteger="1" minValue="33006" maxValue="34122"/>
    </cacheField>
    <cacheField name="Path" numFmtId="0">
      <sharedItems containsSemiMixedTypes="0" containsString="0" containsNumber="1" containsInteger="1" minValue="255" maxValue="255"/>
    </cacheField>
    <cacheField name="Offense" numFmtId="0">
      <sharedItems count="1">
        <s v="None"/>
      </sharedItems>
    </cacheField>
    <cacheField name="Defense" numFmtId="0">
      <sharedItems count="1"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" refreshedDate="43093.033587268517" createdVersion="6" refreshedVersion="6" minRefreshableVersion="3" recordCount="9" xr:uid="{7A5B72C9-4F1D-4830-9FAE-D97BFEBDF250}">
  <cacheSource type="worksheet">
    <worksheetSource ref="A1:T9" sheet="Sheet1"/>
  </cacheSource>
  <cacheFields count="20">
    <cacheField name="Name" numFmtId="0">
      <sharedItems count="8">
        <s v="Leather Greaves"/>
        <s v="Iron Greaves"/>
        <s v="Mythril Greaves"/>
        <s v="Hy-Brasyl Greaves"/>
        <s v="Enforced Greaves"/>
        <s v="Spiked Greaves"/>
        <s v="Reinforced Spiked Greaves"/>
        <s v="Unrivaled Greaves"/>
      </sharedItems>
    </cacheField>
    <cacheField name="Gender" numFmtId="0">
      <sharedItems containsSemiMixedTypes="0" containsString="0" containsNumber="1" containsInteger="1" minValue="255" maxValue="255"/>
    </cacheField>
    <cacheField name="Level " numFmtId="0">
      <sharedItems containsSemiMixedTypes="0" containsString="0" containsNumber="1" containsInteger="1" minValue="7" maxValue="99"/>
    </cacheField>
    <cacheField name="Armor" numFmtId="0">
      <sharedItems containsSemiMixedTypes="0" containsString="0" containsNumber="1" containsInteger="1" minValue="3" maxValue="24"/>
    </cacheField>
    <cacheField name="Hp" numFmtId="0">
      <sharedItems containsSemiMixedTypes="0" containsString="0" containsNumber="1" containsInteger="1" minValue="385" maxValue="5445"/>
    </cacheField>
    <cacheField name="Mp" numFmtId="0">
      <sharedItems containsSemiMixedTypes="0" containsString="0" containsNumber="1" containsInteger="1" minValue="175" maxValue="2475"/>
    </cacheField>
    <cacheField name="DMG" numFmtId="0">
      <sharedItems containsSemiMixedTypes="0" containsString="0" containsNumber="1" containsInteger="1" minValue="3" maxValue="15"/>
    </cacheField>
    <cacheField name="HIT" numFmtId="0">
      <sharedItems containsSemiMixedTypes="0" containsString="0" containsNumber="1" containsInteger="1" minValue="5" maxValue="25"/>
    </cacheField>
    <cacheField name="MR" numFmtId="0">
      <sharedItems containsString="0" containsBlank="1" containsNumber="1" containsInteger="1" minValue="0" maxValue="0"/>
    </cacheField>
    <cacheField name="str" numFmtId="0">
      <sharedItems containsSemiMixedTypes="0" containsString="0" containsNumber="1" containsInteger="1" minValue="0" maxValue="0"/>
    </cacheField>
    <cacheField name="int" numFmtId="0">
      <sharedItems containsSemiMixedTypes="0" containsString="0" containsNumber="1" containsInteger="1" minValue="0" maxValue="0"/>
    </cacheField>
    <cacheField name="wis" numFmtId="0">
      <sharedItems containsSemiMixedTypes="0" containsString="0" containsNumber="1" containsInteger="1" minValue="0" maxValue="0"/>
    </cacheField>
    <cacheField name="con" numFmtId="0">
      <sharedItems containsSemiMixedTypes="0" containsString="0" containsNumber="1" containsInteger="1" minValue="0" maxValue="0"/>
    </cacheField>
    <cacheField name="dex" numFmtId="0">
      <sharedItems containsSemiMixedTypes="0" containsString="0" containsNumber="1" containsInteger="1" minValue="0" maxValue="0"/>
    </cacheField>
    <cacheField name="weight" numFmtId="0">
      <sharedItems containsSemiMixedTypes="0" containsString="0" containsNumber="1" containsInteger="1" minValue="2" maxValue="15"/>
    </cacheField>
    <cacheField name="display" numFmtId="0">
      <sharedItems containsSemiMixedTypes="0" containsString="0" containsNumber="1" containsInteger="1" minValue="238" maxValue="1354"/>
    </cacheField>
    <cacheField name="Display2" numFmtId="0">
      <sharedItems containsSemiMixedTypes="0" containsString="0" containsNumber="1" containsInteger="1" minValue="33006" maxValue="34122"/>
    </cacheField>
    <cacheField name="Path" numFmtId="0">
      <sharedItems containsSemiMixedTypes="0" containsString="0" containsNumber="1" containsInteger="1" minValue="255" maxValue="255"/>
    </cacheField>
    <cacheField name="Offense" numFmtId="0">
      <sharedItems/>
    </cacheField>
    <cacheField name="Defen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" refreshedDate="43093.034221180555" createdVersion="6" refreshedVersion="6" minRefreshableVersion="3" recordCount="9" xr:uid="{E9E4BD7C-7F8A-4620-AFE8-F96F1D9376FF}">
  <cacheSource type="worksheet">
    <worksheetSource ref="A1:T9" sheet="Sheet1"/>
  </cacheSource>
  <cacheFields count="20">
    <cacheField name="Name" numFmtId="0">
      <sharedItems count="8">
        <s v="Leather Greaves"/>
        <s v="Iron Greaves"/>
        <s v="Mythril Greaves"/>
        <s v="Hy-Brasyl Greaves"/>
        <s v="Enforced Greaves"/>
        <s v="Spiked Greaves"/>
        <s v="Reinforced Spiked Greaves"/>
        <s v="Unrivaled Greaves"/>
      </sharedItems>
    </cacheField>
    <cacheField name="Gender" numFmtId="0">
      <sharedItems containsSemiMixedTypes="0" containsString="0" containsNumber="1" containsInteger="1" minValue="255" maxValue="255"/>
    </cacheField>
    <cacheField name="Level " numFmtId="0">
      <sharedItems containsSemiMixedTypes="0" containsString="0" containsNumber="1" containsInteger="1" minValue="7" maxValue="99"/>
    </cacheField>
    <cacheField name="Armor" numFmtId="0">
      <sharedItems containsSemiMixedTypes="0" containsString="0" containsNumber="1" containsInteger="1" minValue="3" maxValue="24"/>
    </cacheField>
    <cacheField name="Hp" numFmtId="0">
      <sharedItems containsSemiMixedTypes="0" containsString="0" containsNumber="1" containsInteger="1" minValue="385" maxValue="5445"/>
    </cacheField>
    <cacheField name="Mp" numFmtId="0">
      <sharedItems containsSemiMixedTypes="0" containsString="0" containsNumber="1" containsInteger="1" minValue="175" maxValue="2475"/>
    </cacheField>
    <cacheField name="DMG" numFmtId="0">
      <sharedItems containsSemiMixedTypes="0" containsString="0" containsNumber="1" containsInteger="1" minValue="3" maxValue="15"/>
    </cacheField>
    <cacheField name="HIT" numFmtId="0">
      <sharedItems containsSemiMixedTypes="0" containsString="0" containsNumber="1" containsInteger="1" minValue="5" maxValue="25"/>
    </cacheField>
    <cacheField name="MR" numFmtId="0">
      <sharedItems containsString="0" containsBlank="1" containsNumber="1" containsInteger="1" minValue="0" maxValue="0"/>
    </cacheField>
    <cacheField name="str" numFmtId="0">
      <sharedItems containsSemiMixedTypes="0" containsString="0" containsNumber="1" containsInteger="1" minValue="0" maxValue="0"/>
    </cacheField>
    <cacheField name="int" numFmtId="0">
      <sharedItems containsSemiMixedTypes="0" containsString="0" containsNumber="1" containsInteger="1" minValue="0" maxValue="0"/>
    </cacheField>
    <cacheField name="wis" numFmtId="0">
      <sharedItems containsSemiMixedTypes="0" containsString="0" containsNumber="1" containsInteger="1" minValue="0" maxValue="0"/>
    </cacheField>
    <cacheField name="con" numFmtId="0">
      <sharedItems containsSemiMixedTypes="0" containsString="0" containsNumber="1" containsInteger="1" minValue="0" maxValue="0"/>
    </cacheField>
    <cacheField name="dex" numFmtId="0">
      <sharedItems containsSemiMixedTypes="0" containsString="0" containsNumber="1" containsInteger="1" minValue="0" maxValue="0"/>
    </cacheField>
    <cacheField name="weight" numFmtId="0">
      <sharedItems containsSemiMixedTypes="0" containsString="0" containsNumber="1" containsInteger="1" minValue="2" maxValue="15"/>
    </cacheField>
    <cacheField name="display" numFmtId="0">
      <sharedItems containsSemiMixedTypes="0" containsString="0" containsNumber="1" containsInteger="1" minValue="238" maxValue="1354"/>
    </cacheField>
    <cacheField name="Display2" numFmtId="0">
      <sharedItems containsSemiMixedTypes="0" containsString="0" containsNumber="1" containsInteger="1" minValue="33006" maxValue="34122"/>
    </cacheField>
    <cacheField name="Path" numFmtId="0">
      <sharedItems containsSemiMixedTypes="0" containsString="0" containsNumber="1" containsInteger="1" minValue="255" maxValue="255"/>
    </cacheField>
    <cacheField name="Offense" numFmtId="0">
      <sharedItems/>
    </cacheField>
    <cacheField name="Defen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55"/>
    <n v="7"/>
    <n v="3"/>
    <n v="385"/>
    <n v="175"/>
    <n v="3"/>
    <n v="5"/>
    <m/>
    <n v="0"/>
    <n v="0"/>
    <n v="0"/>
    <n v="0"/>
    <n v="0"/>
    <n v="2"/>
    <n v="238"/>
    <n v="33006"/>
    <n v="255"/>
    <x v="0"/>
    <x v="0"/>
  </r>
  <r>
    <x v="1"/>
    <n v="255"/>
    <n v="33"/>
    <n v="7"/>
    <n v="1815"/>
    <n v="825"/>
    <n v="4"/>
    <n v="7"/>
    <n v="0"/>
    <n v="0"/>
    <n v="0"/>
    <n v="0"/>
    <n v="0"/>
    <n v="0"/>
    <n v="5"/>
    <n v="250"/>
    <n v="33018"/>
    <n v="255"/>
    <x v="0"/>
    <x v="0"/>
  </r>
  <r>
    <x v="2"/>
    <n v="255"/>
    <n v="65"/>
    <n v="13"/>
    <n v="3575"/>
    <n v="1625"/>
    <n v="6"/>
    <n v="10"/>
    <n v="0"/>
    <n v="0"/>
    <n v="0"/>
    <n v="0"/>
    <n v="0"/>
    <n v="0"/>
    <n v="10"/>
    <n v="239"/>
    <n v="33007"/>
    <n v="255"/>
    <x v="0"/>
    <x v="0"/>
  </r>
  <r>
    <x v="3"/>
    <n v="255"/>
    <n v="94"/>
    <n v="18"/>
    <n v="5170"/>
    <n v="2350"/>
    <n v="7"/>
    <n v="12"/>
    <n v="0"/>
    <n v="0"/>
    <n v="0"/>
    <n v="0"/>
    <n v="0"/>
    <n v="0"/>
    <n v="15"/>
    <n v="240"/>
    <n v="33008"/>
    <n v="255"/>
    <x v="0"/>
    <x v="0"/>
  </r>
  <r>
    <x v="3"/>
    <n v="255"/>
    <n v="94"/>
    <n v="19"/>
    <n v="5170"/>
    <n v="2350"/>
    <n v="9"/>
    <n v="15"/>
    <n v="0"/>
    <n v="0"/>
    <n v="0"/>
    <n v="0"/>
    <n v="0"/>
    <n v="0"/>
    <n v="15"/>
    <n v="241"/>
    <n v="33009"/>
    <n v="255"/>
    <x v="0"/>
    <x v="0"/>
  </r>
  <r>
    <x v="4"/>
    <n v="255"/>
    <n v="99"/>
    <n v="21"/>
    <n v="5445"/>
    <n v="2475"/>
    <n v="10"/>
    <n v="17"/>
    <n v="0"/>
    <n v="0"/>
    <n v="0"/>
    <n v="0"/>
    <n v="0"/>
    <n v="0"/>
    <n v="15"/>
    <n v="912"/>
    <n v="33680"/>
    <n v="255"/>
    <x v="0"/>
    <x v="0"/>
  </r>
  <r>
    <x v="5"/>
    <n v="255"/>
    <n v="99"/>
    <n v="22"/>
    <n v="5445"/>
    <n v="2475"/>
    <n v="12"/>
    <n v="20"/>
    <n v="0"/>
    <n v="0"/>
    <n v="0"/>
    <n v="0"/>
    <n v="0"/>
    <n v="0"/>
    <n v="15"/>
    <n v="1352"/>
    <n v="34120"/>
    <n v="255"/>
    <x v="0"/>
    <x v="0"/>
  </r>
  <r>
    <x v="6"/>
    <n v="255"/>
    <n v="99"/>
    <n v="23"/>
    <n v="5445"/>
    <n v="2475"/>
    <n v="13"/>
    <n v="22"/>
    <n v="0"/>
    <n v="0"/>
    <n v="0"/>
    <n v="0"/>
    <n v="0"/>
    <n v="0"/>
    <n v="15"/>
    <n v="1353"/>
    <n v="34121"/>
    <n v="255"/>
    <x v="0"/>
    <x v="0"/>
  </r>
  <r>
    <x v="7"/>
    <n v="255"/>
    <n v="99"/>
    <n v="24"/>
    <n v="5445"/>
    <n v="2475"/>
    <n v="15"/>
    <n v="25"/>
    <n v="0"/>
    <n v="0"/>
    <n v="0"/>
    <n v="0"/>
    <n v="0"/>
    <n v="0"/>
    <n v="15"/>
    <n v="1354"/>
    <n v="34122"/>
    <n v="255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55"/>
    <n v="7"/>
    <n v="3"/>
    <n v="385"/>
    <n v="175"/>
    <n v="3"/>
    <n v="5"/>
    <m/>
    <n v="0"/>
    <n v="0"/>
    <n v="0"/>
    <n v="0"/>
    <n v="0"/>
    <n v="2"/>
    <n v="238"/>
    <n v="33006"/>
    <n v="255"/>
    <s v="None"/>
    <s v="None"/>
  </r>
  <r>
    <x v="1"/>
    <n v="255"/>
    <n v="33"/>
    <n v="7"/>
    <n v="1815"/>
    <n v="825"/>
    <n v="4"/>
    <n v="7"/>
    <n v="0"/>
    <n v="0"/>
    <n v="0"/>
    <n v="0"/>
    <n v="0"/>
    <n v="0"/>
    <n v="5"/>
    <n v="250"/>
    <n v="33018"/>
    <n v="255"/>
    <s v="None"/>
    <s v="None"/>
  </r>
  <r>
    <x v="2"/>
    <n v="255"/>
    <n v="65"/>
    <n v="13"/>
    <n v="3575"/>
    <n v="1625"/>
    <n v="6"/>
    <n v="10"/>
    <n v="0"/>
    <n v="0"/>
    <n v="0"/>
    <n v="0"/>
    <n v="0"/>
    <n v="0"/>
    <n v="10"/>
    <n v="239"/>
    <n v="33007"/>
    <n v="255"/>
    <s v="None"/>
    <s v="None"/>
  </r>
  <r>
    <x v="3"/>
    <n v="255"/>
    <n v="94"/>
    <n v="18"/>
    <n v="5170"/>
    <n v="2350"/>
    <n v="7"/>
    <n v="12"/>
    <n v="0"/>
    <n v="0"/>
    <n v="0"/>
    <n v="0"/>
    <n v="0"/>
    <n v="0"/>
    <n v="15"/>
    <n v="240"/>
    <n v="33008"/>
    <n v="255"/>
    <s v="None"/>
    <s v="None"/>
  </r>
  <r>
    <x v="3"/>
    <n v="255"/>
    <n v="94"/>
    <n v="19"/>
    <n v="5170"/>
    <n v="2350"/>
    <n v="9"/>
    <n v="15"/>
    <n v="0"/>
    <n v="0"/>
    <n v="0"/>
    <n v="0"/>
    <n v="0"/>
    <n v="0"/>
    <n v="15"/>
    <n v="241"/>
    <n v="33009"/>
    <n v="255"/>
    <s v="None"/>
    <s v="None"/>
  </r>
  <r>
    <x v="4"/>
    <n v="255"/>
    <n v="99"/>
    <n v="21"/>
    <n v="5445"/>
    <n v="2475"/>
    <n v="10"/>
    <n v="17"/>
    <n v="0"/>
    <n v="0"/>
    <n v="0"/>
    <n v="0"/>
    <n v="0"/>
    <n v="0"/>
    <n v="15"/>
    <n v="912"/>
    <n v="33680"/>
    <n v="255"/>
    <s v="None"/>
    <s v="None"/>
  </r>
  <r>
    <x v="5"/>
    <n v="255"/>
    <n v="99"/>
    <n v="22"/>
    <n v="5445"/>
    <n v="2475"/>
    <n v="12"/>
    <n v="20"/>
    <n v="0"/>
    <n v="0"/>
    <n v="0"/>
    <n v="0"/>
    <n v="0"/>
    <n v="0"/>
    <n v="15"/>
    <n v="1352"/>
    <n v="34120"/>
    <n v="255"/>
    <s v="None"/>
    <s v="None"/>
  </r>
  <r>
    <x v="6"/>
    <n v="255"/>
    <n v="99"/>
    <n v="23"/>
    <n v="5445"/>
    <n v="2475"/>
    <n v="13"/>
    <n v="22"/>
    <n v="0"/>
    <n v="0"/>
    <n v="0"/>
    <n v="0"/>
    <n v="0"/>
    <n v="0"/>
    <n v="15"/>
    <n v="1353"/>
    <n v="34121"/>
    <n v="255"/>
    <s v="None"/>
    <s v="None"/>
  </r>
  <r>
    <x v="7"/>
    <n v="255"/>
    <n v="99"/>
    <n v="24"/>
    <n v="5445"/>
    <n v="2475"/>
    <n v="15"/>
    <n v="25"/>
    <n v="0"/>
    <n v="0"/>
    <n v="0"/>
    <n v="0"/>
    <n v="0"/>
    <n v="0"/>
    <n v="15"/>
    <n v="1354"/>
    <n v="34122"/>
    <n v="255"/>
    <s v="None"/>
    <s v="Non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55"/>
    <n v="7"/>
    <n v="3"/>
    <n v="385"/>
    <n v="175"/>
    <n v="3"/>
    <n v="5"/>
    <m/>
    <n v="0"/>
    <n v="0"/>
    <n v="0"/>
    <n v="0"/>
    <n v="0"/>
    <n v="2"/>
    <n v="238"/>
    <n v="33006"/>
    <n v="255"/>
    <s v="None"/>
    <s v="None"/>
  </r>
  <r>
    <x v="1"/>
    <n v="255"/>
    <n v="33"/>
    <n v="7"/>
    <n v="1815"/>
    <n v="825"/>
    <n v="4"/>
    <n v="7"/>
    <n v="0"/>
    <n v="0"/>
    <n v="0"/>
    <n v="0"/>
    <n v="0"/>
    <n v="0"/>
    <n v="5"/>
    <n v="250"/>
    <n v="33018"/>
    <n v="255"/>
    <s v="None"/>
    <s v="None"/>
  </r>
  <r>
    <x v="2"/>
    <n v="255"/>
    <n v="65"/>
    <n v="13"/>
    <n v="3575"/>
    <n v="1625"/>
    <n v="6"/>
    <n v="10"/>
    <n v="0"/>
    <n v="0"/>
    <n v="0"/>
    <n v="0"/>
    <n v="0"/>
    <n v="0"/>
    <n v="10"/>
    <n v="239"/>
    <n v="33007"/>
    <n v="255"/>
    <s v="None"/>
    <s v="None"/>
  </r>
  <r>
    <x v="3"/>
    <n v="255"/>
    <n v="94"/>
    <n v="18"/>
    <n v="5170"/>
    <n v="2350"/>
    <n v="7"/>
    <n v="12"/>
    <n v="0"/>
    <n v="0"/>
    <n v="0"/>
    <n v="0"/>
    <n v="0"/>
    <n v="0"/>
    <n v="15"/>
    <n v="240"/>
    <n v="33008"/>
    <n v="255"/>
    <s v="None"/>
    <s v="None"/>
  </r>
  <r>
    <x v="3"/>
    <n v="255"/>
    <n v="94"/>
    <n v="19"/>
    <n v="5170"/>
    <n v="2350"/>
    <n v="9"/>
    <n v="15"/>
    <n v="0"/>
    <n v="0"/>
    <n v="0"/>
    <n v="0"/>
    <n v="0"/>
    <n v="0"/>
    <n v="15"/>
    <n v="241"/>
    <n v="33009"/>
    <n v="255"/>
    <s v="None"/>
    <s v="None"/>
  </r>
  <r>
    <x v="4"/>
    <n v="255"/>
    <n v="99"/>
    <n v="21"/>
    <n v="5445"/>
    <n v="2475"/>
    <n v="10"/>
    <n v="17"/>
    <n v="0"/>
    <n v="0"/>
    <n v="0"/>
    <n v="0"/>
    <n v="0"/>
    <n v="0"/>
    <n v="15"/>
    <n v="912"/>
    <n v="33680"/>
    <n v="255"/>
    <s v="None"/>
    <s v="None"/>
  </r>
  <r>
    <x v="5"/>
    <n v="255"/>
    <n v="99"/>
    <n v="22"/>
    <n v="5445"/>
    <n v="2475"/>
    <n v="12"/>
    <n v="20"/>
    <n v="0"/>
    <n v="0"/>
    <n v="0"/>
    <n v="0"/>
    <n v="0"/>
    <n v="0"/>
    <n v="15"/>
    <n v="1352"/>
    <n v="34120"/>
    <n v="255"/>
    <s v="None"/>
    <s v="None"/>
  </r>
  <r>
    <x v="6"/>
    <n v="255"/>
    <n v="99"/>
    <n v="23"/>
    <n v="5445"/>
    <n v="2475"/>
    <n v="13"/>
    <n v="22"/>
    <n v="0"/>
    <n v="0"/>
    <n v="0"/>
    <n v="0"/>
    <n v="0"/>
    <n v="0"/>
    <n v="15"/>
    <n v="1353"/>
    <n v="34121"/>
    <n v="255"/>
    <s v="None"/>
    <s v="None"/>
  </r>
  <r>
    <x v="7"/>
    <n v="255"/>
    <n v="99"/>
    <n v="24"/>
    <n v="5445"/>
    <n v="2475"/>
    <n v="15"/>
    <n v="25"/>
    <n v="0"/>
    <n v="0"/>
    <n v="0"/>
    <n v="0"/>
    <n v="0"/>
    <n v="0"/>
    <n v="15"/>
    <n v="1354"/>
    <n v="34122"/>
    <n v="255"/>
    <s v="None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83EE1-E0CD-4AE4-A62F-69F45B64E68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28" firstHeaderRow="0" firstDataRow="1" firstDataCol="1"/>
  <pivotFields count="20">
    <pivotField axis="axisRow" showAll="0">
      <items count="9">
        <item x="4"/>
        <item x="3"/>
        <item x="1"/>
        <item x="0"/>
        <item x="2"/>
        <item x="6"/>
        <item x="5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3">
    <field x="0"/>
    <field x="19"/>
    <field x="18"/>
  </rowFields>
  <rowItems count="25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>
      <x v="4"/>
    </i>
    <i r="1">
      <x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/>
    </i>
    <i r="2">
      <x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Sum of Gender" fld="1" baseField="0" baseItem="0"/>
    <dataField name="Sum of weight" fld="14" baseField="0" baseItem="0"/>
    <dataField name="Sum of dex" fld="13" baseField="0" baseItem="0"/>
    <dataField name="Sum of con" fld="12" baseField="0" baseItem="0"/>
    <dataField name="Sum of wis" fld="11" baseField="0" baseItem="0"/>
    <dataField name="Sum of int" fld="10" baseField="0" baseItem="0"/>
    <dataField name="Sum of str" fld="9" baseField="0" baseItem="0"/>
    <dataField name="Sum of MR" fld="8" baseField="0" baseItem="0"/>
    <dataField name="Sum of HIT" fld="7" baseField="0" baseItem="0"/>
    <dataField name="Sum of DMG" fld="6" baseField="0" baseItem="0"/>
    <dataField name="Sum of Mp" fld="5" baseField="0" baseItem="0"/>
    <dataField name="Sum of Hp" fld="4" baseField="0" baseItem="0"/>
    <dataField name="Sum of Armor" fld="3" baseField="0" baseItem="0"/>
    <dataField name="Sum of Level " fld="2" baseField="0" baseItem="0"/>
    <dataField name="Sum of Path" fld="17" baseField="0" baseItem="0"/>
    <dataField name="Sum of Display2" fld="16" baseField="0" baseItem="0"/>
    <dataField name="Sum of displa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DB5FF-DEC2-460E-8BCE-A724151D7C10}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20">
    <pivotField axis="axisRow" compact="0" outline="0" showAll="0" defaultSubtotal="0">
      <items count="8">
        <item x="4"/>
        <item x="3"/>
        <item x="1"/>
        <item x="0"/>
        <item x="2"/>
        <item x="6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DMG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C7AD9-B4F9-4B5B-9BEA-4DD2AFCCE79A}" name="PivotTable18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20">
    <pivotField axis="axisRow" compact="0" outline="0" showAll="0" defaultSubtotal="0">
      <items count="8">
        <item x="4"/>
        <item x="3"/>
        <item x="1"/>
        <item x="0"/>
        <item x="2"/>
        <item x="6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Armo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EDED-F072-44A1-AB2E-F567C3D242E7}">
  <dimension ref="A3:R28"/>
  <sheetViews>
    <sheetView workbookViewId="0">
      <selection activeCell="A3" sqref="A3:R28"/>
    </sheetView>
  </sheetViews>
  <sheetFormatPr defaultRowHeight="15" x14ac:dyDescent="0.25"/>
  <cols>
    <col min="1" max="1" width="27.140625" bestFit="1" customWidth="1"/>
    <col min="2" max="2" width="14.42578125" bestFit="1" customWidth="1"/>
    <col min="3" max="3" width="13.85546875" bestFit="1" customWidth="1"/>
    <col min="4" max="4" width="10.85546875" bestFit="1" customWidth="1"/>
    <col min="5" max="5" width="10.7109375" bestFit="1" customWidth="1"/>
    <col min="6" max="6" width="10.5703125" bestFit="1" customWidth="1"/>
    <col min="7" max="7" width="10" bestFit="1" customWidth="1"/>
    <col min="8" max="8" width="9.85546875" bestFit="1" customWidth="1"/>
    <col min="9" max="9" width="10.5703125" bestFit="1" customWidth="1"/>
    <col min="10" max="10" width="10.42578125" bestFit="1" customWidth="1"/>
    <col min="11" max="11" width="12.140625" bestFit="1" customWidth="1"/>
    <col min="12" max="12" width="10.5703125" bestFit="1" customWidth="1"/>
    <col min="13" max="13" width="10" bestFit="1" customWidth="1"/>
    <col min="14" max="14" width="13.28515625" bestFit="1" customWidth="1"/>
    <col min="15" max="15" width="12.7109375" bestFit="1" customWidth="1"/>
    <col min="16" max="16" width="11.5703125" bestFit="1" customWidth="1"/>
    <col min="17" max="17" width="15.140625" bestFit="1" customWidth="1"/>
    <col min="18" max="18" width="14" bestFit="1" customWidth="1"/>
  </cols>
  <sheetData>
    <row r="3" spans="1:18" x14ac:dyDescent="0.25">
      <c r="A3" s="1" t="s">
        <v>41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</row>
    <row r="4" spans="1:18" x14ac:dyDescent="0.25">
      <c r="A4" s="2" t="s">
        <v>25</v>
      </c>
      <c r="B4" s="3">
        <v>255</v>
      </c>
      <c r="C4" s="3">
        <v>15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17</v>
      </c>
      <c r="K4" s="3">
        <v>10</v>
      </c>
      <c r="L4" s="3">
        <v>2475</v>
      </c>
      <c r="M4" s="3">
        <v>5445</v>
      </c>
      <c r="N4" s="3">
        <v>21</v>
      </c>
      <c r="O4" s="3">
        <v>99</v>
      </c>
      <c r="P4" s="3">
        <v>255</v>
      </c>
      <c r="Q4" s="3">
        <v>33680</v>
      </c>
      <c r="R4" s="3">
        <v>912</v>
      </c>
    </row>
    <row r="5" spans="1:18" x14ac:dyDescent="0.25">
      <c r="A5" s="4" t="s">
        <v>18</v>
      </c>
      <c r="B5" s="3">
        <v>255</v>
      </c>
      <c r="C5" s="3">
        <v>15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17</v>
      </c>
      <c r="K5" s="3">
        <v>10</v>
      </c>
      <c r="L5" s="3">
        <v>2475</v>
      </c>
      <c r="M5" s="3">
        <v>5445</v>
      </c>
      <c r="N5" s="3">
        <v>21</v>
      </c>
      <c r="O5" s="3">
        <v>99</v>
      </c>
      <c r="P5" s="3">
        <v>255</v>
      </c>
      <c r="Q5" s="3">
        <v>33680</v>
      </c>
      <c r="R5" s="3">
        <v>912</v>
      </c>
    </row>
    <row r="6" spans="1:18" x14ac:dyDescent="0.25">
      <c r="A6" s="5" t="s">
        <v>18</v>
      </c>
      <c r="B6" s="3">
        <v>255</v>
      </c>
      <c r="C6" s="3">
        <v>15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17</v>
      </c>
      <c r="K6" s="3">
        <v>10</v>
      </c>
      <c r="L6" s="3">
        <v>2475</v>
      </c>
      <c r="M6" s="3">
        <v>5445</v>
      </c>
      <c r="N6" s="3">
        <v>21</v>
      </c>
      <c r="O6" s="3">
        <v>99</v>
      </c>
      <c r="P6" s="3">
        <v>255</v>
      </c>
      <c r="Q6" s="3">
        <v>33680</v>
      </c>
      <c r="R6" s="3">
        <v>912</v>
      </c>
    </row>
    <row r="7" spans="1:18" x14ac:dyDescent="0.25">
      <c r="A7" s="2" t="s">
        <v>24</v>
      </c>
      <c r="B7" s="3">
        <v>510</v>
      </c>
      <c r="C7" s="3">
        <v>30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27</v>
      </c>
      <c r="K7" s="3">
        <v>16</v>
      </c>
      <c r="L7" s="3">
        <v>4700</v>
      </c>
      <c r="M7" s="3">
        <v>10340</v>
      </c>
      <c r="N7" s="3">
        <v>37</v>
      </c>
      <c r="O7" s="3">
        <v>188</v>
      </c>
      <c r="P7" s="3">
        <v>510</v>
      </c>
      <c r="Q7" s="3">
        <v>66017</v>
      </c>
      <c r="R7" s="3">
        <v>481</v>
      </c>
    </row>
    <row r="8" spans="1:18" x14ac:dyDescent="0.25">
      <c r="A8" s="4" t="s">
        <v>18</v>
      </c>
      <c r="B8" s="3">
        <v>510</v>
      </c>
      <c r="C8" s="3">
        <v>30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27</v>
      </c>
      <c r="K8" s="3">
        <v>16</v>
      </c>
      <c r="L8" s="3">
        <v>4700</v>
      </c>
      <c r="M8" s="3">
        <v>10340</v>
      </c>
      <c r="N8" s="3">
        <v>37</v>
      </c>
      <c r="O8" s="3">
        <v>188</v>
      </c>
      <c r="P8" s="3">
        <v>510</v>
      </c>
      <c r="Q8" s="3">
        <v>66017</v>
      </c>
      <c r="R8" s="3">
        <v>481</v>
      </c>
    </row>
    <row r="9" spans="1:18" x14ac:dyDescent="0.25">
      <c r="A9" s="5" t="s">
        <v>18</v>
      </c>
      <c r="B9" s="3">
        <v>510</v>
      </c>
      <c r="C9" s="3">
        <v>30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27</v>
      </c>
      <c r="K9" s="3">
        <v>16</v>
      </c>
      <c r="L9" s="3">
        <v>4700</v>
      </c>
      <c r="M9" s="3">
        <v>10340</v>
      </c>
      <c r="N9" s="3">
        <v>37</v>
      </c>
      <c r="O9" s="3">
        <v>188</v>
      </c>
      <c r="P9" s="3">
        <v>510</v>
      </c>
      <c r="Q9" s="3">
        <v>66017</v>
      </c>
      <c r="R9" s="3">
        <v>481</v>
      </c>
    </row>
    <row r="10" spans="1:18" x14ac:dyDescent="0.25">
      <c r="A10" s="2" t="s">
        <v>23</v>
      </c>
      <c r="B10" s="3">
        <v>255</v>
      </c>
      <c r="C10" s="3">
        <v>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7</v>
      </c>
      <c r="K10" s="3">
        <v>4</v>
      </c>
      <c r="L10" s="3">
        <v>825</v>
      </c>
      <c r="M10" s="3">
        <v>1815</v>
      </c>
      <c r="N10" s="3">
        <v>7</v>
      </c>
      <c r="O10" s="3">
        <v>33</v>
      </c>
      <c r="P10" s="3">
        <v>255</v>
      </c>
      <c r="Q10" s="3">
        <v>33018</v>
      </c>
      <c r="R10" s="3">
        <v>250</v>
      </c>
    </row>
    <row r="11" spans="1:18" x14ac:dyDescent="0.25">
      <c r="A11" s="4" t="s">
        <v>18</v>
      </c>
      <c r="B11" s="3">
        <v>255</v>
      </c>
      <c r="C11" s="3">
        <v>5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</v>
      </c>
      <c r="K11" s="3">
        <v>4</v>
      </c>
      <c r="L11" s="3">
        <v>825</v>
      </c>
      <c r="M11" s="3">
        <v>1815</v>
      </c>
      <c r="N11" s="3">
        <v>7</v>
      </c>
      <c r="O11" s="3">
        <v>33</v>
      </c>
      <c r="P11" s="3">
        <v>255</v>
      </c>
      <c r="Q11" s="3">
        <v>33018</v>
      </c>
      <c r="R11" s="3">
        <v>250</v>
      </c>
    </row>
    <row r="12" spans="1:18" x14ac:dyDescent="0.25">
      <c r="A12" s="5" t="s">
        <v>18</v>
      </c>
      <c r="B12" s="3">
        <v>255</v>
      </c>
      <c r="C12" s="3">
        <v>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7</v>
      </c>
      <c r="K12" s="3">
        <v>4</v>
      </c>
      <c r="L12" s="3">
        <v>825</v>
      </c>
      <c r="M12" s="3">
        <v>1815</v>
      </c>
      <c r="N12" s="3">
        <v>7</v>
      </c>
      <c r="O12" s="3">
        <v>33</v>
      </c>
      <c r="P12" s="3">
        <v>255</v>
      </c>
      <c r="Q12" s="3">
        <v>33018</v>
      </c>
      <c r="R12" s="3">
        <v>250</v>
      </c>
    </row>
    <row r="13" spans="1:18" x14ac:dyDescent="0.25">
      <c r="A13" s="2" t="s">
        <v>19</v>
      </c>
      <c r="B13" s="3">
        <v>255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/>
      <c r="J13" s="3">
        <v>5</v>
      </c>
      <c r="K13" s="3">
        <v>3</v>
      </c>
      <c r="L13" s="3">
        <v>175</v>
      </c>
      <c r="M13" s="3">
        <v>385</v>
      </c>
      <c r="N13" s="3">
        <v>3</v>
      </c>
      <c r="O13" s="3">
        <v>7</v>
      </c>
      <c r="P13" s="3">
        <v>255</v>
      </c>
      <c r="Q13" s="3">
        <v>33006</v>
      </c>
      <c r="R13" s="3">
        <v>238</v>
      </c>
    </row>
    <row r="14" spans="1:18" x14ac:dyDescent="0.25">
      <c r="A14" s="4" t="s">
        <v>18</v>
      </c>
      <c r="B14" s="3">
        <v>255</v>
      </c>
      <c r="C14" s="3">
        <v>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/>
      <c r="J14" s="3">
        <v>5</v>
      </c>
      <c r="K14" s="3">
        <v>3</v>
      </c>
      <c r="L14" s="3">
        <v>175</v>
      </c>
      <c r="M14" s="3">
        <v>385</v>
      </c>
      <c r="N14" s="3">
        <v>3</v>
      </c>
      <c r="O14" s="3">
        <v>7</v>
      </c>
      <c r="P14" s="3">
        <v>255</v>
      </c>
      <c r="Q14" s="3">
        <v>33006</v>
      </c>
      <c r="R14" s="3">
        <v>238</v>
      </c>
    </row>
    <row r="15" spans="1:18" x14ac:dyDescent="0.25">
      <c r="A15" s="5" t="s">
        <v>18</v>
      </c>
      <c r="B15" s="3">
        <v>255</v>
      </c>
      <c r="C15" s="3">
        <v>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/>
      <c r="J15" s="3">
        <v>5</v>
      </c>
      <c r="K15" s="3">
        <v>3</v>
      </c>
      <c r="L15" s="3">
        <v>175</v>
      </c>
      <c r="M15" s="3">
        <v>385</v>
      </c>
      <c r="N15" s="3">
        <v>3</v>
      </c>
      <c r="O15" s="3">
        <v>7</v>
      </c>
      <c r="P15" s="3">
        <v>255</v>
      </c>
      <c r="Q15" s="3">
        <v>33006</v>
      </c>
      <c r="R15" s="3">
        <v>238</v>
      </c>
    </row>
    <row r="16" spans="1:18" x14ac:dyDescent="0.25">
      <c r="A16" s="2" t="s">
        <v>22</v>
      </c>
      <c r="B16" s="3">
        <v>255</v>
      </c>
      <c r="C16" s="3">
        <v>10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10</v>
      </c>
      <c r="K16" s="3">
        <v>6</v>
      </c>
      <c r="L16" s="3">
        <v>1625</v>
      </c>
      <c r="M16" s="3">
        <v>3575</v>
      </c>
      <c r="N16" s="3">
        <v>13</v>
      </c>
      <c r="O16" s="3">
        <v>65</v>
      </c>
      <c r="P16" s="3">
        <v>255</v>
      </c>
      <c r="Q16" s="3">
        <v>33007</v>
      </c>
      <c r="R16" s="3">
        <v>239</v>
      </c>
    </row>
    <row r="17" spans="1:18" x14ac:dyDescent="0.25">
      <c r="A17" s="4" t="s">
        <v>18</v>
      </c>
      <c r="B17" s="3">
        <v>255</v>
      </c>
      <c r="C17" s="3">
        <v>10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10</v>
      </c>
      <c r="K17" s="3">
        <v>6</v>
      </c>
      <c r="L17" s="3">
        <v>1625</v>
      </c>
      <c r="M17" s="3">
        <v>3575</v>
      </c>
      <c r="N17" s="3">
        <v>13</v>
      </c>
      <c r="O17" s="3">
        <v>65</v>
      </c>
      <c r="P17" s="3">
        <v>255</v>
      </c>
      <c r="Q17" s="3">
        <v>33007</v>
      </c>
      <c r="R17" s="3">
        <v>239</v>
      </c>
    </row>
    <row r="18" spans="1:18" x14ac:dyDescent="0.25">
      <c r="A18" s="5" t="s">
        <v>18</v>
      </c>
      <c r="B18" s="3">
        <v>255</v>
      </c>
      <c r="C18" s="3">
        <v>10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</v>
      </c>
      <c r="K18" s="3">
        <v>6</v>
      </c>
      <c r="L18" s="3">
        <v>1625</v>
      </c>
      <c r="M18" s="3">
        <v>3575</v>
      </c>
      <c r="N18" s="3">
        <v>13</v>
      </c>
      <c r="O18" s="3">
        <v>65</v>
      </c>
      <c r="P18" s="3">
        <v>255</v>
      </c>
      <c r="Q18" s="3">
        <v>33007</v>
      </c>
      <c r="R18" s="3">
        <v>239</v>
      </c>
    </row>
    <row r="19" spans="1:18" x14ac:dyDescent="0.25">
      <c r="A19" s="2" t="s">
        <v>27</v>
      </c>
      <c r="B19" s="3">
        <v>255</v>
      </c>
      <c r="C19" s="3">
        <v>15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22</v>
      </c>
      <c r="K19" s="3">
        <v>13</v>
      </c>
      <c r="L19" s="3">
        <v>2475</v>
      </c>
      <c r="M19" s="3">
        <v>5445</v>
      </c>
      <c r="N19" s="3">
        <v>23</v>
      </c>
      <c r="O19" s="3">
        <v>99</v>
      </c>
      <c r="P19" s="3">
        <v>255</v>
      </c>
      <c r="Q19" s="3">
        <v>34121</v>
      </c>
      <c r="R19" s="3">
        <v>1353</v>
      </c>
    </row>
    <row r="20" spans="1:18" x14ac:dyDescent="0.25">
      <c r="A20" s="4" t="s">
        <v>18</v>
      </c>
      <c r="B20" s="3">
        <v>255</v>
      </c>
      <c r="C20" s="3">
        <v>15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22</v>
      </c>
      <c r="K20" s="3">
        <v>13</v>
      </c>
      <c r="L20" s="3">
        <v>2475</v>
      </c>
      <c r="M20" s="3">
        <v>5445</v>
      </c>
      <c r="N20" s="3">
        <v>23</v>
      </c>
      <c r="O20" s="3">
        <v>99</v>
      </c>
      <c r="P20" s="3">
        <v>255</v>
      </c>
      <c r="Q20" s="3">
        <v>34121</v>
      </c>
      <c r="R20" s="3">
        <v>1353</v>
      </c>
    </row>
    <row r="21" spans="1:18" x14ac:dyDescent="0.25">
      <c r="A21" s="5" t="s">
        <v>18</v>
      </c>
      <c r="B21" s="3">
        <v>255</v>
      </c>
      <c r="C21" s="3">
        <v>15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22</v>
      </c>
      <c r="K21" s="3">
        <v>13</v>
      </c>
      <c r="L21" s="3">
        <v>2475</v>
      </c>
      <c r="M21" s="3">
        <v>5445</v>
      </c>
      <c r="N21" s="3">
        <v>23</v>
      </c>
      <c r="O21" s="3">
        <v>99</v>
      </c>
      <c r="P21" s="3">
        <v>255</v>
      </c>
      <c r="Q21" s="3">
        <v>34121</v>
      </c>
      <c r="R21" s="3">
        <v>1353</v>
      </c>
    </row>
    <row r="22" spans="1:18" x14ac:dyDescent="0.25">
      <c r="A22" s="2" t="s">
        <v>26</v>
      </c>
      <c r="B22" s="3">
        <v>255</v>
      </c>
      <c r="C22" s="3">
        <v>15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20</v>
      </c>
      <c r="K22" s="3">
        <v>12</v>
      </c>
      <c r="L22" s="3">
        <v>2475</v>
      </c>
      <c r="M22" s="3">
        <v>5445</v>
      </c>
      <c r="N22" s="3">
        <v>22</v>
      </c>
      <c r="O22" s="3">
        <v>99</v>
      </c>
      <c r="P22" s="3">
        <v>255</v>
      </c>
      <c r="Q22" s="3">
        <v>34120</v>
      </c>
      <c r="R22" s="3">
        <v>1352</v>
      </c>
    </row>
    <row r="23" spans="1:18" x14ac:dyDescent="0.25">
      <c r="A23" s="4" t="s">
        <v>18</v>
      </c>
      <c r="B23" s="3">
        <v>255</v>
      </c>
      <c r="C23" s="3">
        <v>15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20</v>
      </c>
      <c r="K23" s="3">
        <v>12</v>
      </c>
      <c r="L23" s="3">
        <v>2475</v>
      </c>
      <c r="M23" s="3">
        <v>5445</v>
      </c>
      <c r="N23" s="3">
        <v>22</v>
      </c>
      <c r="O23" s="3">
        <v>99</v>
      </c>
      <c r="P23" s="3">
        <v>255</v>
      </c>
      <c r="Q23" s="3">
        <v>34120</v>
      </c>
      <c r="R23" s="3">
        <v>1352</v>
      </c>
    </row>
    <row r="24" spans="1:18" x14ac:dyDescent="0.25">
      <c r="A24" s="5" t="s">
        <v>18</v>
      </c>
      <c r="B24" s="3">
        <v>255</v>
      </c>
      <c r="C24" s="3">
        <v>15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20</v>
      </c>
      <c r="K24" s="3">
        <v>12</v>
      </c>
      <c r="L24" s="3">
        <v>2475</v>
      </c>
      <c r="M24" s="3">
        <v>5445</v>
      </c>
      <c r="N24" s="3">
        <v>22</v>
      </c>
      <c r="O24" s="3">
        <v>99</v>
      </c>
      <c r="P24" s="3">
        <v>255</v>
      </c>
      <c r="Q24" s="3">
        <v>34120</v>
      </c>
      <c r="R24" s="3">
        <v>1352</v>
      </c>
    </row>
    <row r="25" spans="1:18" x14ac:dyDescent="0.25">
      <c r="A25" s="2" t="s">
        <v>28</v>
      </c>
      <c r="B25" s="3">
        <v>255</v>
      </c>
      <c r="C25" s="3">
        <v>15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25</v>
      </c>
      <c r="K25" s="3">
        <v>15</v>
      </c>
      <c r="L25" s="3">
        <v>2475</v>
      </c>
      <c r="M25" s="3">
        <v>5445</v>
      </c>
      <c r="N25" s="3">
        <v>24</v>
      </c>
      <c r="O25" s="3">
        <v>99</v>
      </c>
      <c r="P25" s="3">
        <v>255</v>
      </c>
      <c r="Q25" s="3">
        <v>34122</v>
      </c>
      <c r="R25" s="3">
        <v>1354</v>
      </c>
    </row>
    <row r="26" spans="1:18" x14ac:dyDescent="0.25">
      <c r="A26" s="4" t="s">
        <v>18</v>
      </c>
      <c r="B26" s="3">
        <v>255</v>
      </c>
      <c r="C26" s="3">
        <v>15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25</v>
      </c>
      <c r="K26" s="3">
        <v>15</v>
      </c>
      <c r="L26" s="3">
        <v>2475</v>
      </c>
      <c r="M26" s="3">
        <v>5445</v>
      </c>
      <c r="N26" s="3">
        <v>24</v>
      </c>
      <c r="O26" s="3">
        <v>99</v>
      </c>
      <c r="P26" s="3">
        <v>255</v>
      </c>
      <c r="Q26" s="3">
        <v>34122</v>
      </c>
      <c r="R26" s="3">
        <v>1354</v>
      </c>
    </row>
    <row r="27" spans="1:18" x14ac:dyDescent="0.25">
      <c r="A27" s="5" t="s">
        <v>18</v>
      </c>
      <c r="B27" s="3">
        <v>255</v>
      </c>
      <c r="C27" s="3">
        <v>15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25</v>
      </c>
      <c r="K27" s="3">
        <v>15</v>
      </c>
      <c r="L27" s="3">
        <v>2475</v>
      </c>
      <c r="M27" s="3">
        <v>5445</v>
      </c>
      <c r="N27" s="3">
        <v>24</v>
      </c>
      <c r="O27" s="3">
        <v>99</v>
      </c>
      <c r="P27" s="3">
        <v>255</v>
      </c>
      <c r="Q27" s="3">
        <v>34122</v>
      </c>
      <c r="R27" s="3">
        <v>1354</v>
      </c>
    </row>
    <row r="28" spans="1:18" x14ac:dyDescent="0.25">
      <c r="A28" s="2" t="s">
        <v>42</v>
      </c>
      <c r="B28" s="3">
        <v>2295</v>
      </c>
      <c r="C28" s="3">
        <v>107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133</v>
      </c>
      <c r="K28" s="3">
        <v>79</v>
      </c>
      <c r="L28" s="3">
        <v>17225</v>
      </c>
      <c r="M28" s="3">
        <v>37895</v>
      </c>
      <c r="N28" s="3">
        <v>150</v>
      </c>
      <c r="O28" s="3">
        <v>689</v>
      </c>
      <c r="P28" s="3">
        <v>2295</v>
      </c>
      <c r="Q28" s="3">
        <v>301091</v>
      </c>
      <c r="R28" s="3">
        <v>6179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7C2F-9776-4FFE-926C-BF5E199A7389}">
  <dimension ref="A3:B11"/>
  <sheetViews>
    <sheetView workbookViewId="0">
      <selection activeCell="E20" sqref="E20"/>
    </sheetView>
  </sheetViews>
  <sheetFormatPr defaultRowHeight="15" x14ac:dyDescent="0.25"/>
  <cols>
    <col min="1" max="1" width="25.140625" bestFit="1" customWidth="1"/>
    <col min="2" max="2" width="12.140625" bestFit="1" customWidth="1"/>
  </cols>
  <sheetData>
    <row r="3" spans="1:2" x14ac:dyDescent="0.25">
      <c r="A3" s="1" t="s">
        <v>0</v>
      </c>
      <c r="B3" t="s">
        <v>52</v>
      </c>
    </row>
    <row r="4" spans="1:2" x14ac:dyDescent="0.25">
      <c r="A4" t="s">
        <v>25</v>
      </c>
      <c r="B4" s="3">
        <v>10</v>
      </c>
    </row>
    <row r="5" spans="1:2" x14ac:dyDescent="0.25">
      <c r="A5" t="s">
        <v>24</v>
      </c>
      <c r="B5" s="3">
        <v>16</v>
      </c>
    </row>
    <row r="6" spans="1:2" x14ac:dyDescent="0.25">
      <c r="A6" t="s">
        <v>23</v>
      </c>
      <c r="B6" s="3">
        <v>4</v>
      </c>
    </row>
    <row r="7" spans="1:2" x14ac:dyDescent="0.25">
      <c r="A7" t="s">
        <v>19</v>
      </c>
      <c r="B7" s="3">
        <v>3</v>
      </c>
    </row>
    <row r="8" spans="1:2" x14ac:dyDescent="0.25">
      <c r="A8" t="s">
        <v>22</v>
      </c>
      <c r="B8" s="3">
        <v>6</v>
      </c>
    </row>
    <row r="9" spans="1:2" x14ac:dyDescent="0.25">
      <c r="A9" t="s">
        <v>27</v>
      </c>
      <c r="B9" s="3">
        <v>13</v>
      </c>
    </row>
    <row r="10" spans="1:2" x14ac:dyDescent="0.25">
      <c r="A10" t="s">
        <v>26</v>
      </c>
      <c r="B10" s="3">
        <v>12</v>
      </c>
    </row>
    <row r="11" spans="1:2" x14ac:dyDescent="0.25">
      <c r="A11" t="s">
        <v>28</v>
      </c>
      <c r="B11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6B46-C1A0-4672-9AD0-810263567695}">
  <dimension ref="A3:B11"/>
  <sheetViews>
    <sheetView workbookViewId="0">
      <selection activeCell="B19" sqref="B19"/>
    </sheetView>
  </sheetViews>
  <sheetFormatPr defaultRowHeight="15" x14ac:dyDescent="0.25"/>
  <cols>
    <col min="1" max="1" width="25.140625" bestFit="1" customWidth="1"/>
    <col min="2" max="2" width="13.28515625" bestFit="1" customWidth="1"/>
  </cols>
  <sheetData>
    <row r="3" spans="1:2" x14ac:dyDescent="0.25">
      <c r="A3" s="1" t="s">
        <v>0</v>
      </c>
      <c r="B3" t="s">
        <v>55</v>
      </c>
    </row>
    <row r="4" spans="1:2" x14ac:dyDescent="0.25">
      <c r="A4" t="s">
        <v>25</v>
      </c>
      <c r="B4" s="3">
        <v>21</v>
      </c>
    </row>
    <row r="5" spans="1:2" x14ac:dyDescent="0.25">
      <c r="A5" t="s">
        <v>24</v>
      </c>
      <c r="B5" s="3">
        <v>37</v>
      </c>
    </row>
    <row r="6" spans="1:2" x14ac:dyDescent="0.25">
      <c r="A6" t="s">
        <v>23</v>
      </c>
      <c r="B6" s="3">
        <v>7</v>
      </c>
    </row>
    <row r="7" spans="1:2" x14ac:dyDescent="0.25">
      <c r="A7" t="s">
        <v>19</v>
      </c>
      <c r="B7" s="3">
        <v>3</v>
      </c>
    </row>
    <row r="8" spans="1:2" x14ac:dyDescent="0.25">
      <c r="A8" t="s">
        <v>22</v>
      </c>
      <c r="B8" s="3">
        <v>13</v>
      </c>
    </row>
    <row r="9" spans="1:2" x14ac:dyDescent="0.25">
      <c r="A9" t="s">
        <v>27</v>
      </c>
      <c r="B9" s="3">
        <v>23</v>
      </c>
    </row>
    <row r="10" spans="1:2" x14ac:dyDescent="0.25">
      <c r="A10" t="s">
        <v>26</v>
      </c>
      <c r="B10" s="3">
        <v>22</v>
      </c>
    </row>
    <row r="11" spans="1:2" x14ac:dyDescent="0.25">
      <c r="A11" t="s">
        <v>28</v>
      </c>
      <c r="B11" s="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17FD-7832-4F7A-9164-997CA858A01E}">
  <dimension ref="A1:T16"/>
  <sheetViews>
    <sheetView tabSelected="1" workbookViewId="0">
      <selection activeCell="K7" sqref="K7"/>
    </sheetView>
  </sheetViews>
  <sheetFormatPr defaultRowHeight="15" x14ac:dyDescent="0.25"/>
  <cols>
    <col min="1" max="1" width="28.42578125" customWidth="1"/>
    <col min="2" max="2" width="9.85546875" customWidth="1"/>
    <col min="3" max="3" width="6.28515625" customWidth="1"/>
    <col min="4" max="4" width="7.42578125" customWidth="1"/>
    <col min="5" max="5" width="7.140625" customWidth="1"/>
    <col min="6" max="6" width="11" customWidth="1"/>
    <col min="7" max="7" width="8.7109375" customWidth="1"/>
    <col min="15" max="16" width="12.5703125" customWidth="1"/>
    <col min="17" max="17" width="11.140625" customWidth="1"/>
    <col min="19" max="19" width="13.7109375" customWidth="1"/>
    <col min="20" max="20" width="13.85546875" customWidth="1"/>
  </cols>
  <sheetData>
    <row r="1" spans="1:20" x14ac:dyDescent="0.25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</v>
      </c>
      <c r="R1" t="s">
        <v>15</v>
      </c>
      <c r="S1" t="s">
        <v>16</v>
      </c>
      <c r="T1" t="s">
        <v>17</v>
      </c>
    </row>
    <row r="2" spans="1:20" x14ac:dyDescent="0.25">
      <c r="A2" t="s">
        <v>19</v>
      </c>
      <c r="B2">
        <v>255</v>
      </c>
      <c r="C2">
        <v>7</v>
      </c>
      <c r="D2">
        <f t="shared" ref="D2:D9" si="0">INT(C2 / 10 * 100 / 70) + ROW()</f>
        <v>3</v>
      </c>
      <c r="E2">
        <f>C2 * 55</f>
        <v>385</v>
      </c>
      <c r="F2">
        <f>C2 * 25</f>
        <v>175</v>
      </c>
      <c r="G2">
        <f>INT(ROW() * 1.5)</f>
        <v>3</v>
      </c>
      <c r="H2">
        <f>INT(ROW() * 2.5)</f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f>1 + (INT(C2 * 0.15))</f>
        <v>2</v>
      </c>
      <c r="P2">
        <v>238</v>
      </c>
      <c r="Q2">
        <f>P2+  HEX2DEC(8000)</f>
        <v>33006</v>
      </c>
      <c r="R2">
        <v>255</v>
      </c>
      <c r="S2" t="s">
        <v>18</v>
      </c>
      <c r="T2" t="s">
        <v>18</v>
      </c>
    </row>
    <row r="3" spans="1:20" x14ac:dyDescent="0.25">
      <c r="A3" t="s">
        <v>23</v>
      </c>
      <c r="B3">
        <v>255</v>
      </c>
      <c r="C3">
        <v>33</v>
      </c>
      <c r="D3">
        <f t="shared" si="0"/>
        <v>7</v>
      </c>
      <c r="E3">
        <f>C3 * 55</f>
        <v>1815</v>
      </c>
      <c r="F3">
        <f>C3 * 25</f>
        <v>825</v>
      </c>
      <c r="G3">
        <f t="shared" ref="G3:G16" si="1">INT(ROW() * 1.5)</f>
        <v>4</v>
      </c>
      <c r="H3">
        <f t="shared" ref="H3:H16" si="2">INT(ROW() * 2.5)</f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5" si="3">1 + (INT(C3 * 0.15))</f>
        <v>5</v>
      </c>
      <c r="P3">
        <v>250</v>
      </c>
      <c r="Q3">
        <f>P3+  HEX2DEC(8000)</f>
        <v>33018</v>
      </c>
      <c r="R3">
        <v>255</v>
      </c>
      <c r="S3" t="s">
        <v>18</v>
      </c>
      <c r="T3" t="s">
        <v>18</v>
      </c>
    </row>
    <row r="4" spans="1:20" x14ac:dyDescent="0.25">
      <c r="A4" t="s">
        <v>22</v>
      </c>
      <c r="B4">
        <v>255</v>
      </c>
      <c r="C4">
        <v>65</v>
      </c>
      <c r="D4">
        <f t="shared" si="0"/>
        <v>13</v>
      </c>
      <c r="E4">
        <f>C4 * 55</f>
        <v>3575</v>
      </c>
      <c r="F4">
        <f>C4 * 25</f>
        <v>1625</v>
      </c>
      <c r="G4">
        <f t="shared" si="1"/>
        <v>6</v>
      </c>
      <c r="H4">
        <f t="shared" si="2"/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3"/>
        <v>10</v>
      </c>
      <c r="P4">
        <v>239</v>
      </c>
      <c r="Q4">
        <f t="shared" ref="Q4" si="4">P4+  HEX2DEC(8000)</f>
        <v>33007</v>
      </c>
      <c r="R4">
        <v>255</v>
      </c>
      <c r="S4" t="s">
        <v>18</v>
      </c>
      <c r="T4" t="s">
        <v>18</v>
      </c>
    </row>
    <row r="5" spans="1:20" x14ac:dyDescent="0.25">
      <c r="A5" t="s">
        <v>24</v>
      </c>
      <c r="B5">
        <v>255</v>
      </c>
      <c r="C5">
        <v>94</v>
      </c>
      <c r="D5">
        <f t="shared" si="0"/>
        <v>18</v>
      </c>
      <c r="E5">
        <f>C5 * 55</f>
        <v>5170</v>
      </c>
      <c r="F5">
        <f>C5 * 25</f>
        <v>2350</v>
      </c>
      <c r="G5">
        <f t="shared" si="1"/>
        <v>7</v>
      </c>
      <c r="H5">
        <f t="shared" si="2"/>
        <v>12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3"/>
        <v>15</v>
      </c>
      <c r="P5">
        <v>240</v>
      </c>
      <c r="Q5">
        <f>P5+  HEX2DEC(8000)</f>
        <v>33008</v>
      </c>
      <c r="R5">
        <v>255</v>
      </c>
      <c r="S5" t="s">
        <v>18</v>
      </c>
      <c r="T5" t="s">
        <v>18</v>
      </c>
    </row>
    <row r="6" spans="1:20" x14ac:dyDescent="0.25">
      <c r="A6" t="s">
        <v>25</v>
      </c>
      <c r="B6">
        <v>255</v>
      </c>
      <c r="C6">
        <v>99</v>
      </c>
      <c r="D6">
        <f t="shared" si="0"/>
        <v>20</v>
      </c>
      <c r="E6">
        <f t="shared" ref="E6" si="5">C6 * 55</f>
        <v>5445</v>
      </c>
      <c r="F6">
        <f t="shared" ref="F6" si="6">C6 * 25</f>
        <v>2475</v>
      </c>
      <c r="G6">
        <f t="shared" si="1"/>
        <v>9</v>
      </c>
      <c r="H6">
        <f t="shared" si="2"/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" si="7">1 + (INT(C6 * 0.15))</f>
        <v>15</v>
      </c>
      <c r="P6">
        <v>912</v>
      </c>
      <c r="Q6">
        <f t="shared" ref="Q6:Q16" si="8">P6+  HEX2DEC(8000)</f>
        <v>33680</v>
      </c>
      <c r="R6">
        <v>255</v>
      </c>
      <c r="S6" t="s">
        <v>18</v>
      </c>
      <c r="T6" t="s">
        <v>18</v>
      </c>
    </row>
    <row r="7" spans="1:20" x14ac:dyDescent="0.25">
      <c r="A7" t="s">
        <v>26</v>
      </c>
      <c r="B7">
        <v>255</v>
      </c>
      <c r="C7">
        <v>99</v>
      </c>
      <c r="D7">
        <f t="shared" si="0"/>
        <v>21</v>
      </c>
      <c r="E7">
        <f t="shared" ref="E7:E8" si="9">C7 * 55</f>
        <v>5445</v>
      </c>
      <c r="F7">
        <f t="shared" ref="F7:F8" si="10">C7 * 25</f>
        <v>2475</v>
      </c>
      <c r="G7">
        <f t="shared" si="1"/>
        <v>10</v>
      </c>
      <c r="H7">
        <f t="shared" si="2"/>
        <v>17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ref="O7:O8" si="11">1 + (INT(C7 * 0.15))</f>
        <v>15</v>
      </c>
      <c r="P7">
        <v>1352</v>
      </c>
      <c r="Q7">
        <f t="shared" si="8"/>
        <v>34120</v>
      </c>
      <c r="R7">
        <v>255</v>
      </c>
      <c r="S7" t="s">
        <v>18</v>
      </c>
      <c r="T7" t="s">
        <v>18</v>
      </c>
    </row>
    <row r="8" spans="1:20" x14ac:dyDescent="0.25">
      <c r="A8" t="s">
        <v>27</v>
      </c>
      <c r="B8">
        <v>255</v>
      </c>
      <c r="C8">
        <v>99</v>
      </c>
      <c r="D8">
        <f t="shared" si="0"/>
        <v>22</v>
      </c>
      <c r="E8">
        <f t="shared" si="9"/>
        <v>5445</v>
      </c>
      <c r="F8">
        <f t="shared" si="10"/>
        <v>2475</v>
      </c>
      <c r="G8">
        <f t="shared" si="1"/>
        <v>12</v>
      </c>
      <c r="H8">
        <f t="shared" si="2"/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11"/>
        <v>15</v>
      </c>
      <c r="P8">
        <v>1353</v>
      </c>
      <c r="Q8">
        <f t="shared" si="8"/>
        <v>34121</v>
      </c>
      <c r="R8">
        <v>255</v>
      </c>
      <c r="S8" t="s">
        <v>18</v>
      </c>
      <c r="T8" t="s">
        <v>18</v>
      </c>
    </row>
    <row r="9" spans="1:20" x14ac:dyDescent="0.25">
      <c r="A9" t="s">
        <v>28</v>
      </c>
      <c r="B9">
        <v>255</v>
      </c>
      <c r="C9">
        <v>99</v>
      </c>
      <c r="D9">
        <f t="shared" si="0"/>
        <v>23</v>
      </c>
      <c r="E9">
        <f t="shared" ref="E9" si="12">C9 * 55</f>
        <v>5445</v>
      </c>
      <c r="F9">
        <f t="shared" ref="F9" si="13">C9 * 25</f>
        <v>2475</v>
      </c>
      <c r="G9">
        <f t="shared" si="1"/>
        <v>13</v>
      </c>
      <c r="H9">
        <f t="shared" si="2"/>
        <v>22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ref="O9" si="14">1 + (INT(C9 * 0.15))</f>
        <v>15</v>
      </c>
      <c r="P9">
        <v>1354</v>
      </c>
      <c r="Q9">
        <f t="shared" si="8"/>
        <v>34122</v>
      </c>
      <c r="R9">
        <v>255</v>
      </c>
      <c r="S9" t="s">
        <v>18</v>
      </c>
      <c r="T9" t="s">
        <v>18</v>
      </c>
    </row>
    <row r="11" spans="1:20" x14ac:dyDescent="0.25">
      <c r="A11" t="s">
        <v>30</v>
      </c>
      <c r="B11">
        <v>255</v>
      </c>
      <c r="C11">
        <v>6</v>
      </c>
      <c r="D11">
        <f t="shared" ref="D11:D16" si="15">INT(C11 / 10 * 100 / 70) + ROW()</f>
        <v>11</v>
      </c>
      <c r="E11">
        <f t="shared" ref="E11" si="16">C11 * 55</f>
        <v>330</v>
      </c>
      <c r="F11">
        <f t="shared" ref="F11" si="17">C11 * 25</f>
        <v>150</v>
      </c>
      <c r="G11">
        <f t="shared" si="1"/>
        <v>16</v>
      </c>
      <c r="H11">
        <f t="shared" si="2"/>
        <v>27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f t="shared" ref="O11" si="18">1 + (INT(C11 * 0.15))</f>
        <v>1</v>
      </c>
      <c r="P11">
        <v>241</v>
      </c>
      <c r="Q11">
        <f t="shared" si="8"/>
        <v>33009</v>
      </c>
      <c r="R11">
        <v>255</v>
      </c>
      <c r="S11" t="s">
        <v>18</v>
      </c>
      <c r="T11" t="s">
        <v>29</v>
      </c>
    </row>
    <row r="12" spans="1:20" x14ac:dyDescent="0.25">
      <c r="A12" t="s">
        <v>31</v>
      </c>
      <c r="B12">
        <v>255</v>
      </c>
      <c r="C12">
        <v>6</v>
      </c>
      <c r="D12">
        <f t="shared" si="15"/>
        <v>12</v>
      </c>
      <c r="E12">
        <f t="shared" ref="E12:E15" si="19">C12 * 55</f>
        <v>330</v>
      </c>
      <c r="F12">
        <f t="shared" ref="F12:F15" si="20">C12 * 25</f>
        <v>150</v>
      </c>
      <c r="G12">
        <f t="shared" si="1"/>
        <v>18</v>
      </c>
      <c r="H12">
        <f t="shared" si="2"/>
        <v>30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f t="shared" ref="O12:O15" si="21">1 + (INT(C12 * 0.15))</f>
        <v>1</v>
      </c>
      <c r="P12">
        <v>242</v>
      </c>
      <c r="Q12">
        <f t="shared" si="8"/>
        <v>33010</v>
      </c>
      <c r="R12">
        <v>255</v>
      </c>
      <c r="S12" t="s">
        <v>18</v>
      </c>
      <c r="T12" t="s">
        <v>36</v>
      </c>
    </row>
    <row r="13" spans="1:20" x14ac:dyDescent="0.25">
      <c r="A13" t="s">
        <v>32</v>
      </c>
      <c r="B13">
        <v>255</v>
      </c>
      <c r="C13">
        <v>6</v>
      </c>
      <c r="D13">
        <f t="shared" si="15"/>
        <v>13</v>
      </c>
      <c r="E13">
        <f t="shared" si="19"/>
        <v>330</v>
      </c>
      <c r="F13">
        <f t="shared" si="20"/>
        <v>150</v>
      </c>
      <c r="G13">
        <f t="shared" si="1"/>
        <v>19</v>
      </c>
      <c r="H13">
        <f t="shared" si="2"/>
        <v>32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f t="shared" si="21"/>
        <v>1</v>
      </c>
      <c r="P13">
        <v>243</v>
      </c>
      <c r="Q13">
        <f t="shared" si="8"/>
        <v>33011</v>
      </c>
      <c r="R13">
        <v>255</v>
      </c>
      <c r="S13" t="s">
        <v>18</v>
      </c>
      <c r="T13" t="s">
        <v>37</v>
      </c>
    </row>
    <row r="14" spans="1:20" x14ac:dyDescent="0.25">
      <c r="A14" t="s">
        <v>33</v>
      </c>
      <c r="B14">
        <v>255</v>
      </c>
      <c r="C14">
        <v>6</v>
      </c>
      <c r="D14">
        <f t="shared" si="15"/>
        <v>14</v>
      </c>
      <c r="E14">
        <f t="shared" si="19"/>
        <v>330</v>
      </c>
      <c r="F14">
        <f t="shared" si="20"/>
        <v>150</v>
      </c>
      <c r="G14">
        <f t="shared" si="1"/>
        <v>21</v>
      </c>
      <c r="H14">
        <f t="shared" si="2"/>
        <v>35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f t="shared" si="21"/>
        <v>1</v>
      </c>
      <c r="P14">
        <v>244</v>
      </c>
      <c r="Q14">
        <f t="shared" si="8"/>
        <v>33012</v>
      </c>
      <c r="R14">
        <v>255</v>
      </c>
      <c r="S14" t="s">
        <v>18</v>
      </c>
      <c r="T14" t="s">
        <v>38</v>
      </c>
    </row>
    <row r="15" spans="1:20" x14ac:dyDescent="0.25">
      <c r="A15" t="s">
        <v>35</v>
      </c>
      <c r="B15">
        <v>255</v>
      </c>
      <c r="C15">
        <v>30</v>
      </c>
      <c r="D15">
        <f t="shared" si="15"/>
        <v>19</v>
      </c>
      <c r="E15">
        <f t="shared" si="19"/>
        <v>1650</v>
      </c>
      <c r="F15">
        <f t="shared" si="20"/>
        <v>750</v>
      </c>
      <c r="G15">
        <f t="shared" si="1"/>
        <v>22</v>
      </c>
      <c r="H15">
        <f t="shared" si="2"/>
        <v>37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f t="shared" si="21"/>
        <v>5</v>
      </c>
      <c r="P15">
        <v>245</v>
      </c>
      <c r="Q15">
        <f t="shared" si="8"/>
        <v>33013</v>
      </c>
      <c r="R15">
        <v>255</v>
      </c>
      <c r="S15" t="s">
        <v>18</v>
      </c>
      <c r="T15" t="s">
        <v>39</v>
      </c>
    </row>
    <row r="16" spans="1:20" x14ac:dyDescent="0.25">
      <c r="A16" t="s">
        <v>34</v>
      </c>
      <c r="B16">
        <v>255</v>
      </c>
      <c r="C16">
        <v>30</v>
      </c>
      <c r="D16">
        <f t="shared" si="15"/>
        <v>20</v>
      </c>
      <c r="E16">
        <f t="shared" ref="E16" si="22">C16 * 55</f>
        <v>1650</v>
      </c>
      <c r="F16">
        <f t="shared" ref="F16" si="23">C16 * 25</f>
        <v>750</v>
      </c>
      <c r="G16">
        <f t="shared" si="1"/>
        <v>24</v>
      </c>
      <c r="H16">
        <f t="shared" si="2"/>
        <v>40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f t="shared" ref="O16" si="24">1 + (INT(C16 * 0.15))</f>
        <v>5</v>
      </c>
      <c r="P16">
        <v>246</v>
      </c>
      <c r="Q16">
        <f t="shared" si="8"/>
        <v>33014</v>
      </c>
      <c r="R16">
        <v>255</v>
      </c>
      <c r="S16" t="s">
        <v>18</v>
      </c>
      <c r="T16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 McPherson</cp:lastModifiedBy>
  <dcterms:created xsi:type="dcterms:W3CDTF">2017-12-23T13:53:08Z</dcterms:created>
  <dcterms:modified xsi:type="dcterms:W3CDTF">2018-01-18T14:41:55Z</dcterms:modified>
</cp:coreProperties>
</file>