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3" firstSheet="0" activeTab="2"/>
  </bookViews>
  <sheets>
    <sheet name="1 diff coeff" sheetId="1" state="visible" r:id="rId2"/>
    <sheet name="2 diff coeffs" sheetId="2" state="visible" r:id="rId3"/>
    <sheet name="Check 2 D 10022017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<sst xmlns="http://schemas.openxmlformats.org/spreadsheetml/2006/main" count="195" uniqueCount="86">
  <si>
    <t>Exp below with zbio=10cm, so TOC degradation in bioturbated and non-bioturbated layer.</t>
  </si>
  <si>
    <t>There is just a tiny tiny change for the integrated TOC degradation rates with changing k-values left (2nd and 3rd column below). This also causes an equivalent difference in O2-SWI-flux (4th and 5th column).</t>
  </si>
  <si>
    <t>I also compared the calculated O2-flux with the theoretical O2-demand (6th column). The values are also very similar and approach the theoretical value for higher k (7th and 8th column).</t>
  </si>
  <si>
    <t>Zbio = 10</t>
  </si>
  <si>
    <t>tol_const = 1e-18</t>
  </si>
  <si>
    <t>Here with adv-flux at zinf → higher difference to TOC-integral</t>
  </si>
  <si>
    <t>Degradation rates</t>
  </si>
  <si>
    <t>Integrated TOC1 degr.</t>
  </si>
  <si>
    <t>Fractional-Change (TOC)</t>
  </si>
  <si>
    <t>O2 SWI-flux</t>
  </si>
  <si>
    <t>Fractional-Change (O2-flux)</t>
  </si>
  <si>
    <t>theor. O2-demand</t>
  </si>
  <si>
    <t>O2-flux: OMEN / theoretical</t>
  </si>
  <si>
    <t>O2-flux: OMEN – theoretical</t>
  </si>
  <si>
    <t>POC preserved</t>
  </si>
  <si>
    <t>O2 SWI-flux / no zinf</t>
  </si>
  <si>
    <t>[mol/(cm2 yr)</t>
  </si>
  <si>
    <t>compared to non-biot. Flux</t>
  </si>
  <si>
    <t>compared to theor demand</t>
  </si>
  <si>
    <t>at 100cm</t>
  </si>
  <si>
    <t>k1,2 = 0.005</t>
  </si>
  <si>
    <t>k1,2=0.05</t>
  </si>
  <si>
    <t>different, but muuuuch smaller than before!</t>
  </si>
  <si>
    <t>k1,2=0.1</t>
  </si>
  <si>
    <t>Maybe something with advective flux!</t>
  </si>
  <si>
    <t>k1,2= 0.5</t>
  </si>
  <si>
    <t>ACTUALLY TOC INTEGRAL ALSO DIFFERENT HERE!!!</t>
  </si>
  <si>
    <t>k1,2=1.0</t>
  </si>
  <si>
    <t>That's were O2diff comes from!!!</t>
  </si>
  <si>
    <t>k1,2=2.0</t>
  </si>
  <si>
    <t>higher for k = 0.005, maybe bc. At zbio a more negative TOC degradation is calculated (see below)</t>
  </si>
  <si>
    <t>Diff k=0.1</t>
  </si>
  <si>
    <t>WITH SMALLER tol_const</t>
  </si>
  <si>
    <t>tol_const = 1e-25</t>
  </si>
  <si>
    <t>DOES NOT MAKE A DIFFERENCE WHICH tol_const USED</t>
  </si>
  <si>
    <t>tol_const = 1e-30</t>
  </si>
  <si>
    <t>tol_const = 1e-40</t>
  </si>
  <si>
    <t>compared to non-bio-flux</t>
  </si>
  <si>
    <t>compared to theoret. Flux</t>
  </si>
  <si>
    <t>TOC1 degradation rates at different integration limits</t>
  </si>
  <si>
    <t>Problem comes from different Integrals at zbio</t>
  </si>
  <si>
    <t>Integral biot. At z0</t>
  </si>
  <si>
    <t>Integral biot. At zbio</t>
  </si>
  <si>
    <t>Integral non-biot. At zbio</t>
  </si>
  <si>
    <t>Integral non-biot. At zinf</t>
  </si>
  <si>
    <t>Difference at zbio</t>
  </si>
  <si>
    <t>Difference All from expected</t>
  </si>
  <si>
    <t>K1,2 = 0.05</t>
  </si>
  <si>
    <t>K1=1.0</t>
  </si>
  <si>
    <t>K2=0.05</t>
  </si>
  <si>
    <t>K2=0.005</t>
  </si>
  <si>
    <t>COMPLETELY BIOTURBATED</t>
  </si>
  <si>
    <t>Zbio = 100</t>
  </si>
  <si>
    <t>K=0.05</t>
  </si>
  <si>
    <t>K=0.1</t>
  </si>
  <si>
    <t>k1= 0.5</t>
  </si>
  <si>
    <t>K=1.0</t>
  </si>
  <si>
    <t>K=2.0</t>
  </si>
  <si>
    <t>K=3.0</t>
  </si>
  <si>
    <t>ALL NON-Bioturbated</t>
  </si>
  <si>
    <t>NEW VERSION WITH w and Dbio as in OLD VERSION</t>
  </si>
  <si>
    <t>Zbio=0.0</t>
  </si>
  <si>
    <t>TOC Integral All</t>
  </si>
  <si>
    <t>wdepth=3575.0</t>
  </si>
  <si>
    <t>NOW WITH TWO DIFFUSION COEFFICIENTS</t>
  </si>
  <si>
    <t>DC1, w following Middelburg</t>
  </si>
  <si>
    <t>DC2 = 0.1</t>
  </si>
  <si>
    <t>DC2 = 0.01</t>
  </si>
  <si>
    <t>C01_nonbio= 1.0*...</t>
  </si>
  <si>
    <t>O2 demand</t>
  </si>
  <si>
    <t>Integrated POC</t>
  </si>
  <si>
    <t>theoretical</t>
  </si>
  <si>
    <t>k</t>
  </si>
  <si>
    <t>OMEN O2</t>
  </si>
  <si>
    <t>OMEN-theoretical O2</t>
  </si>
  <si>
    <t>OMEN / theoretical</t>
  </si>
  <si>
    <t>OMEN / theoretical – 1</t>
  </si>
  <si>
    <t>Int bio at zbio</t>
  </si>
  <si>
    <t>Int nonbio at zbio</t>
  </si>
  <si>
    <t>Difference of Integrals</t>
  </si>
  <si>
    <t>Inegrated POC</t>
  </si>
  <si>
    <t>OMEN-theoretical</t>
  </si>
  <si>
    <t>OMEN / theoretical - 1</t>
  </si>
  <si>
    <t>C01_nonbio= 0.01*...</t>
  </si>
  <si>
    <t>Wdepth=100.0</t>
  </si>
  <si>
    <t>Wdepth=1000.0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</si>
</sst>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0.0000000E+000"/>
    <numFmt numFmtId="167" formatCode="0.00E+000"/>
    <numFmt numFmtId="168" formatCode="0.0000000000E+000"/>
    <numFmt numFmtId="169" formatCode="0.0000000000"/>
    <numFmt numFmtId="170" formatCode="0.000000"/>
    <numFmt numFmtId="171" formatCode="0.00000"/>
    <numFmt numFmtId="172" formatCode="0.000000E+000"/>
    <numFmt numFmtId="173" formatCode="0.0000E+000"/>
    <numFmt numFmtId="174" formatCode="0.000000000"/>
    <numFmt numFmtId="175" formatCode="0.000"/>
    <numFmt numFmtId="176" formatCode="0.0000"/>
    <numFmt numFmtId="177" formatCode="0.00000000E+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b val="true"/>
      <sz val="13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FF3333"/>
      <name val="Arial"/>
      <family val="2"/>
      <charset val="1"/>
    </font>
    <font>
      <b val="true"/>
      <sz val="10"/>
      <color rgb="FF007826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2"/>
      <color rgb="FF00331A"/>
      <name val="Arial"/>
      <family val="2"/>
      <charset val="1"/>
    </font>
    <font>
      <b val="true"/>
      <sz val="12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0" activeCellId="0" sqref="B60"/>
    </sheetView>
  </sheetViews>
  <sheetFormatPr defaultRowHeight="12.8"/>
  <cols>
    <col collapsed="false" hidden="false" max="1" min="1" style="0" width="29.1785714285714"/>
    <col collapsed="false" hidden="false" max="2" min="2" style="0" width="23.8928571428571"/>
    <col collapsed="false" hidden="false" max="3" min="3" style="0" width="25.0561224489796"/>
    <col collapsed="false" hidden="false" max="4" min="4" style="0" width="23.1020408163265"/>
    <col collapsed="false" hidden="false" max="5" min="5" style="0" width="25.0561224489796"/>
    <col collapsed="false" hidden="false" max="6" min="6" style="0" width="19.4489795918367"/>
    <col collapsed="false" hidden="false" max="7" min="7" style="0" width="24.9081632653061"/>
    <col collapsed="false" hidden="false" max="8" min="8" style="0" width="20.5612244897959"/>
    <col collapsed="false" hidden="false" max="9" min="9" style="0" width="14.4897959183673"/>
    <col collapsed="false" hidden="false" max="11" min="10" style="0" width="25.0561224489796"/>
    <col collapsed="false" hidden="false" max="12" min="12" style="0" width="11.5204081632653"/>
    <col collapsed="false" hidden="false" max="13" min="13" style="0" width="13.3367346938776"/>
    <col collapsed="false" hidden="false" max="14" min="14" style="0" width="20.9795918367347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B1" s="2"/>
      <c r="D1" s="2"/>
      <c r="E1" s="2"/>
      <c r="H1" s="2"/>
    </row>
    <row r="2" customFormat="false" ht="12.8" hidden="false" customHeight="false" outlineLevel="0" collapsed="false">
      <c r="A2" s="3" t="s">
        <v>1</v>
      </c>
    </row>
    <row r="3" customFormat="false" ht="12.8" hidden="false" customHeight="false" outlineLevel="0" collapsed="false">
      <c r="A3" s="3" t="s">
        <v>2</v>
      </c>
    </row>
    <row r="4" customFormat="false" ht="12.8" hidden="false" customHeight="false" outlineLevel="0" collapsed="false">
      <c r="A4" s="4"/>
    </row>
    <row r="5" customFormat="false" ht="16.15" hidden="false" customHeight="false" outlineLevel="0" collapsed="false">
      <c r="A5" s="5" t="s">
        <v>3</v>
      </c>
      <c r="B5" s="6" t="s">
        <v>4</v>
      </c>
      <c r="C5" s="7"/>
      <c r="D5" s="8"/>
      <c r="E5" s="7"/>
      <c r="F5" s="9"/>
      <c r="G5" s="9"/>
      <c r="H5" s="7"/>
      <c r="I5" s="10"/>
      <c r="J5" s="11" t="s">
        <v>5</v>
      </c>
    </row>
    <row r="6" customFormat="false" ht="23.85" hidden="false" customHeight="false" outlineLevel="0" collapsed="false">
      <c r="A6" s="12" t="s">
        <v>6</v>
      </c>
      <c r="B6" s="13" t="s">
        <v>7</v>
      </c>
      <c r="C6" s="14" t="s">
        <v>8</v>
      </c>
      <c r="D6" s="13" t="s">
        <v>9</v>
      </c>
      <c r="E6" s="14" t="s">
        <v>10</v>
      </c>
      <c r="F6" s="15" t="s">
        <v>11</v>
      </c>
      <c r="G6" s="14" t="s">
        <v>12</v>
      </c>
      <c r="H6" s="16" t="s">
        <v>13</v>
      </c>
      <c r="I6" s="17" t="s">
        <v>14</v>
      </c>
      <c r="J6" s="13" t="s">
        <v>15</v>
      </c>
      <c r="K6" s="14" t="s">
        <v>10</v>
      </c>
    </row>
    <row r="7" customFormat="false" ht="12.8" hidden="false" customHeight="false" outlineLevel="0" collapsed="false">
      <c r="A7" s="12"/>
      <c r="B7" s="13" t="s">
        <v>16</v>
      </c>
      <c r="C7" s="18" t="s">
        <v>17</v>
      </c>
      <c r="D7" s="13" t="s">
        <v>16</v>
      </c>
      <c r="E7" s="18" t="s">
        <v>18</v>
      </c>
      <c r="F7" s="13" t="s">
        <v>16</v>
      </c>
      <c r="G7" s="14"/>
      <c r="H7" s="19"/>
      <c r="I7" s="17" t="s">
        <v>19</v>
      </c>
      <c r="J7" s="13"/>
      <c r="K7" s="14"/>
    </row>
    <row r="8" customFormat="false" ht="12.8" hidden="false" customHeight="false" outlineLevel="0" collapsed="false">
      <c r="A8" s="20" t="s">
        <v>20</v>
      </c>
      <c r="B8" s="21" t="n">
        <v>2.65441224306622E-005</v>
      </c>
      <c r="C8" s="22" t="n">
        <f aca="false">B8/B$43</f>
        <v>1</v>
      </c>
      <c r="D8" s="23" t="n">
        <v>-7.27193507624543E-006</v>
      </c>
      <c r="E8" s="22" t="n">
        <f aca="false">D8/F$8</f>
        <v>0.913188358394716</v>
      </c>
      <c r="F8" s="23" t="n">
        <v>-7.96323672919866E-006</v>
      </c>
      <c r="G8" s="24" t="n">
        <f aca="false">D8/F8</f>
        <v>0.913188358394716</v>
      </c>
      <c r="H8" s="25" t="n">
        <f aca="false">D8-F8</f>
        <v>6.91301652953229E-007</v>
      </c>
      <c r="I8" s="26" t="n">
        <v>9.16033E-017</v>
      </c>
    </row>
    <row r="9" customFormat="false" ht="12.8" hidden="false" customHeight="false" outlineLevel="0" collapsed="false">
      <c r="A9" s="27" t="s">
        <v>21</v>
      </c>
      <c r="B9" s="28" t="n">
        <v>2.64257505291113E-005</v>
      </c>
      <c r="C9" s="22" t="n">
        <f aca="false">B9/B$43</f>
        <v>0.995540560745223</v>
      </c>
      <c r="D9" s="29" t="n">
        <v>-7.9277251587334E-006</v>
      </c>
      <c r="E9" s="22" t="n">
        <f aca="false">D9/F$8</f>
        <v>0.995540560745225</v>
      </c>
      <c r="F9" s="29" t="n">
        <v>-7.96323672919866E-006</v>
      </c>
      <c r="G9" s="30" t="n">
        <f aca="false">D9/F9</f>
        <v>0.995540560745225</v>
      </c>
      <c r="H9" s="31" t="n">
        <f aca="false">D9-F9</f>
        <v>3.55115704652584E-008</v>
      </c>
      <c r="I9" s="32" t="n">
        <v>4.92029E-161</v>
      </c>
      <c r="J9" s="29" t="n">
        <v>-7.92810313386456E-006</v>
      </c>
      <c r="K9" s="33" t="n">
        <f aca="false">J9/J$12</f>
        <v>0.995436796957211</v>
      </c>
      <c r="L9" s="34" t="s">
        <v>22</v>
      </c>
    </row>
    <row r="10" customFormat="false" ht="12.8" hidden="false" customHeight="false" outlineLevel="0" collapsed="false">
      <c r="A10" s="27" t="s">
        <v>23</v>
      </c>
      <c r="B10" s="28" t="n">
        <v>2.64421673928606E-005</v>
      </c>
      <c r="C10" s="22" t="n">
        <f aca="false">B10/B$43</f>
        <v>0.996159035279169</v>
      </c>
      <c r="D10" s="29" t="n">
        <v>-7.93265021785814E-006</v>
      </c>
      <c r="E10" s="22" t="n">
        <f aca="false">D10/F$8</f>
        <v>0.996159035279164</v>
      </c>
      <c r="F10" s="29" t="n">
        <v>-7.96323672919866E-006</v>
      </c>
      <c r="G10" s="30" t="n">
        <f aca="false">D10/F10</f>
        <v>0.996159035279164</v>
      </c>
      <c r="H10" s="31" t="n">
        <f aca="false">D10-F10</f>
        <v>3.05865113405183E-008</v>
      </c>
      <c r="I10" s="35" t="n">
        <v>0</v>
      </c>
      <c r="J10" s="29" t="n">
        <v>-7.93325610848675E-006</v>
      </c>
      <c r="K10" s="33" t="n">
        <f aca="false">J10/J$12</f>
        <v>0.996083794160212</v>
      </c>
      <c r="L10" s="34" t="s">
        <v>24</v>
      </c>
    </row>
    <row r="11" customFormat="false" ht="12.8" hidden="false" customHeight="false" outlineLevel="0" collapsed="false">
      <c r="A11" s="36" t="s">
        <v>25</v>
      </c>
      <c r="B11" s="28" t="n">
        <v>2.65429217454686E-005</v>
      </c>
      <c r="C11" s="22" t="n">
        <f aca="false">B11/B$43</f>
        <v>0.999954766438531</v>
      </c>
      <c r="D11" s="29" t="n">
        <v>-7.96287652363969E-006</v>
      </c>
      <c r="E11" s="22" t="n">
        <f aca="false">D11/F$8</f>
        <v>0.99995476643842</v>
      </c>
      <c r="F11" s="29" t="n">
        <v>-7.96323672919866E-006</v>
      </c>
      <c r="G11" s="30" t="n">
        <f aca="false">D11/F11</f>
        <v>0.99995476643842</v>
      </c>
      <c r="H11" s="31" t="n">
        <f aca="false">D11-F11</f>
        <v>3.60205558968464E-010</v>
      </c>
      <c r="I11" s="35" t="n">
        <v>0</v>
      </c>
      <c r="J11" s="29" t="n">
        <v>-7.96396406755138E-006</v>
      </c>
      <c r="K11" s="33" t="n">
        <f aca="false">J11/J$12</f>
        <v>0.999939424176151</v>
      </c>
      <c r="L11" s="37" t="s">
        <v>26</v>
      </c>
    </row>
    <row r="12" customFormat="false" ht="12.8" hidden="false" customHeight="false" outlineLevel="0" collapsed="false">
      <c r="A12" s="36" t="s">
        <v>27</v>
      </c>
      <c r="B12" s="38" t="n">
        <v>2.65440672602384E-005</v>
      </c>
      <c r="C12" s="22" t="n">
        <f aca="false">B12/B$43</f>
        <v>0.999997921557816</v>
      </c>
      <c r="D12" s="39" t="n">
        <v>-7.96322017808089E-006</v>
      </c>
      <c r="E12" s="22" t="n">
        <f aca="false">D12/F$8</f>
        <v>0.999997921558993</v>
      </c>
      <c r="F12" s="39" t="n">
        <v>-7.96323672919866E-006</v>
      </c>
      <c r="G12" s="40" t="n">
        <f aca="false">D12/F12</f>
        <v>0.999997921558993</v>
      </c>
      <c r="H12" s="31" t="n">
        <f aca="false">D12-F12</f>
        <v>1.65511177693486E-011</v>
      </c>
      <c r="I12" s="35" t="n">
        <v>0</v>
      </c>
      <c r="J12" s="29" t="n">
        <v>-7.96444652046086E-006</v>
      </c>
      <c r="K12" s="33" t="n">
        <f aca="false">J12/J$12</f>
        <v>1</v>
      </c>
      <c r="L12" s="41" t="s">
        <v>28</v>
      </c>
    </row>
    <row r="13" customFormat="false" ht="12.8" hidden="false" customHeight="false" outlineLevel="0" collapsed="false">
      <c r="A13" s="42" t="s">
        <v>29</v>
      </c>
      <c r="B13" s="43" t="n">
        <v>2.65441216170908E-005</v>
      </c>
      <c r="C13" s="22" t="n">
        <f aca="false">B13/B$43</f>
        <v>0.999999969350224</v>
      </c>
      <c r="D13" s="44" t="n">
        <v>-7.96323672919866E-006</v>
      </c>
      <c r="E13" s="22" t="n">
        <f aca="false">D13/F$8</f>
        <v>1</v>
      </c>
      <c r="F13" s="44" t="n">
        <v>-7.96323672919866E-006</v>
      </c>
      <c r="G13" s="45" t="n">
        <f aca="false">D13/F13</f>
        <v>1</v>
      </c>
      <c r="H13" s="46" t="n">
        <f aca="false">D13-F13</f>
        <v>0</v>
      </c>
      <c r="I13" s="47" t="n">
        <v>0</v>
      </c>
      <c r="J13" s="29" t="n">
        <v>-7.96456149344259E-006</v>
      </c>
      <c r="K13" s="33" t="n">
        <f aca="false">J13/J$12</f>
        <v>1.00001443577798</v>
      </c>
    </row>
    <row r="14" customFormat="false" ht="12.8" hidden="false" customHeight="false" outlineLevel="0" collapsed="false">
      <c r="B14" s="48" t="s">
        <v>30</v>
      </c>
    </row>
    <row r="15" customFormat="false" ht="12.8" hidden="false" customHeight="false" outlineLevel="0" collapsed="false">
      <c r="A15" s="49" t="s">
        <v>31</v>
      </c>
      <c r="B15" s="0" t="n">
        <f aca="false">C31-D31</f>
        <v>-1.01955037801627E-007</v>
      </c>
      <c r="C15" s="0" t="n">
        <f aca="false">B10-B43</f>
        <v>-1.01955037801603E-007</v>
      </c>
      <c r="D15" s="50"/>
      <c r="E15" s="22"/>
    </row>
    <row r="16" customFormat="false" ht="12.8" hidden="false" customHeight="false" outlineLevel="0" collapsed="false">
      <c r="A16" s="0" t="s">
        <v>32</v>
      </c>
      <c r="B16" s="0" t="n">
        <f aca="false">C32-D32</f>
        <v>-1.20068519363081E-009</v>
      </c>
      <c r="C16" s="0" t="n">
        <f aca="false">B11-B44</f>
        <v>-1.20068519360371E-009</v>
      </c>
      <c r="D16" s="50"/>
    </row>
    <row r="17" customFormat="false" ht="12.8" hidden="false" customHeight="false" outlineLevel="0" collapsed="false">
      <c r="A17" s="51" t="s">
        <v>3</v>
      </c>
    </row>
    <row r="18" customFormat="false" ht="17.35" hidden="false" customHeight="false" outlineLevel="0" collapsed="false">
      <c r="A18" s="19" t="s">
        <v>6</v>
      </c>
      <c r="B18" s="52" t="s">
        <v>33</v>
      </c>
      <c r="C18" s="53" t="s">
        <v>34</v>
      </c>
      <c r="F18" s="52" t="s">
        <v>35</v>
      </c>
      <c r="J18" s="52" t="s">
        <v>36</v>
      </c>
    </row>
    <row r="19" customFormat="false" ht="12.8" hidden="false" customHeight="false" outlineLevel="0" collapsed="false">
      <c r="A19" s="19"/>
      <c r="B19" s="13" t="s">
        <v>7</v>
      </c>
      <c r="C19" s="18" t="s">
        <v>37</v>
      </c>
      <c r="D19" s="13" t="s">
        <v>9</v>
      </c>
      <c r="E19" s="18" t="s">
        <v>38</v>
      </c>
      <c r="F19" s="13" t="s">
        <v>7</v>
      </c>
      <c r="G19" s="18" t="s">
        <v>37</v>
      </c>
      <c r="H19" s="13" t="s">
        <v>9</v>
      </c>
      <c r="I19" s="18" t="s">
        <v>38</v>
      </c>
      <c r="J19" s="13" t="s">
        <v>7</v>
      </c>
      <c r="K19" s="18" t="s">
        <v>37</v>
      </c>
      <c r="L19" s="13" t="s">
        <v>9</v>
      </c>
      <c r="M19" s="18" t="s">
        <v>38</v>
      </c>
    </row>
    <row r="20" customFormat="false" ht="12.8" hidden="false" customHeight="false" outlineLevel="0" collapsed="false">
      <c r="A20" s="54" t="s">
        <v>21</v>
      </c>
      <c r="B20" s="50" t="n">
        <v>2.65441224125456E-005</v>
      </c>
      <c r="C20" s="22" t="n">
        <f aca="false">B20/$B$43</f>
        <v>0.999999999317491</v>
      </c>
      <c r="D20" s="50" t="n">
        <v>-7.9632367237637E-006</v>
      </c>
      <c r="E20" s="0" t="n">
        <f aca="false">D20/$F$8</f>
        <v>0.999999999317494</v>
      </c>
      <c r="F20" s="50" t="n">
        <v>2.6544122430662E-005</v>
      </c>
      <c r="G20" s="22" t="n">
        <f aca="false">F20/$B$43</f>
        <v>0.999999999999992</v>
      </c>
      <c r="H20" s="50" t="n">
        <v>-7.96323672919861E-006</v>
      </c>
      <c r="I20" s="0" t="n">
        <f aca="false">H20/$F$8</f>
        <v>0.999999999999994</v>
      </c>
      <c r="J20" s="50" t="n">
        <v>2.65441224306621E-005</v>
      </c>
      <c r="K20" s="22" t="n">
        <f aca="false">J20/$B$43</f>
        <v>0.999999999999996</v>
      </c>
      <c r="L20" s="50" t="n">
        <v>-7.96323672919866E-006</v>
      </c>
      <c r="M20" s="55" t="n">
        <f aca="false">L20/$F$8</f>
        <v>1</v>
      </c>
      <c r="N20" s="55" t="n">
        <f aca="false">E9</f>
        <v>0.995540560745225</v>
      </c>
    </row>
    <row r="21" customFormat="false" ht="12.8" hidden="false" customHeight="false" outlineLevel="0" collapsed="false">
      <c r="A21" s="54" t="s">
        <v>23</v>
      </c>
      <c r="B21" s="50" t="n">
        <v>2.64421673928642E-005</v>
      </c>
      <c r="C21" s="22" t="n">
        <f aca="false">B21/B$43</f>
        <v>0.996159035279304</v>
      </c>
      <c r="D21" s="50" t="n">
        <v>-7.93265021785923E-006</v>
      </c>
      <c r="E21" s="0" t="n">
        <f aca="false">D21/F$8</f>
        <v>0.996159035279301</v>
      </c>
      <c r="F21" s="50" t="n">
        <v>2.64421677551672E-005</v>
      </c>
      <c r="G21" s="22" t="n">
        <f aca="false">F21/$B$43</f>
        <v>0.99615904892839</v>
      </c>
      <c r="H21" s="50" t="n">
        <v>-7.93265032655015E-006</v>
      </c>
      <c r="I21" s="0" t="n">
        <f aca="false">H21/$F$8</f>
        <v>0.996159048928389</v>
      </c>
      <c r="J21" s="50" t="n">
        <v>2.65441195616838E-005</v>
      </c>
      <c r="K21" s="22" t="n">
        <f aca="false">J21/$B$43</f>
        <v>0.999999891916623</v>
      </c>
      <c r="L21" s="50" t="n">
        <v>-7.96323586850511E-006</v>
      </c>
      <c r="M21" s="55" t="n">
        <f aca="false">L21/$F$8</f>
        <v>0.999999891916619</v>
      </c>
      <c r="N21" s="55" t="n">
        <f aca="false">E10</f>
        <v>0.996159035279164</v>
      </c>
      <c r="P21" s="50"/>
    </row>
    <row r="22" customFormat="false" ht="12.8" hidden="false" customHeight="false" outlineLevel="0" collapsed="false">
      <c r="A22" s="56" t="s">
        <v>25</v>
      </c>
      <c r="B22" s="50" t="n">
        <v>2.65429217454686E-005</v>
      </c>
      <c r="C22" s="22" t="n">
        <f aca="false">B22/B$43</f>
        <v>0.999954766438531</v>
      </c>
      <c r="D22" s="50" t="n">
        <v>-7.96287652363969E-006</v>
      </c>
      <c r="E22" s="0" t="n">
        <f aca="false">D22/F$8</f>
        <v>0.99995476643842</v>
      </c>
      <c r="F22" s="50" t="n">
        <v>2.65429217454686E-005</v>
      </c>
      <c r="G22" s="22" t="n">
        <f aca="false">F22/$B$43</f>
        <v>0.999954766438531</v>
      </c>
      <c r="H22" s="50" t="n">
        <v>-7.96287652363969E-006</v>
      </c>
      <c r="I22" s="0" t="n">
        <f aca="false">H22/$F$8</f>
        <v>0.99995476643842</v>
      </c>
      <c r="J22" s="50" t="n">
        <v>2.65429217454686E-005</v>
      </c>
      <c r="K22" s="22" t="n">
        <f aca="false">J22/$B$43</f>
        <v>0.999954766438531</v>
      </c>
      <c r="L22" s="50" t="n">
        <v>-7.96287652363969E-006</v>
      </c>
      <c r="M22" s="55" t="n">
        <f aca="false">L22/$F$8</f>
        <v>0.99995476643842</v>
      </c>
      <c r="N22" s="55" t="n">
        <f aca="false">E11</f>
        <v>0.99995476643842</v>
      </c>
    </row>
    <row r="23" customFormat="false" ht="12.8" hidden="false" customHeight="false" outlineLevel="0" collapsed="false">
      <c r="A23" s="56" t="s">
        <v>27</v>
      </c>
      <c r="B23" s="50" t="n">
        <v>2.65440672602384E-005</v>
      </c>
      <c r="C23" s="22" t="n">
        <f aca="false">B23/B$43</f>
        <v>0.999997921557816</v>
      </c>
      <c r="D23" s="50" t="n">
        <v>-7.96322017808089E-006</v>
      </c>
      <c r="E23" s="0" t="n">
        <f aca="false">D23/F$8</f>
        <v>0.999997921558993</v>
      </c>
      <c r="F23" s="50" t="n">
        <v>2.65440672602384E-005</v>
      </c>
      <c r="G23" s="22" t="n">
        <f aca="false">F23/$B$43</f>
        <v>0.999997921557816</v>
      </c>
      <c r="H23" s="50" t="n">
        <v>-7.96322017808089E-006</v>
      </c>
      <c r="I23" s="0" t="n">
        <f aca="false">H23/$F$8</f>
        <v>0.999997921558993</v>
      </c>
      <c r="J23" s="50" t="n">
        <v>2.65440672602384E-005</v>
      </c>
      <c r="K23" s="22" t="n">
        <f aca="false">J23/$B$43</f>
        <v>0.999997921557816</v>
      </c>
      <c r="L23" s="50" t="n">
        <v>-7.96322017808089E-006</v>
      </c>
      <c r="M23" s="55" t="n">
        <f aca="false">L23/$F$8</f>
        <v>0.999997921558993</v>
      </c>
      <c r="N23" s="55" t="n">
        <f aca="false">E12</f>
        <v>0.999997921558993</v>
      </c>
    </row>
    <row r="24" customFormat="false" ht="12.8" hidden="false" customHeight="false" outlineLevel="0" collapsed="false">
      <c r="A24" s="54" t="s">
        <v>29</v>
      </c>
      <c r="B24" s="50" t="n">
        <v>2.65441216170908E-005</v>
      </c>
      <c r="C24" s="22" t="n">
        <f aca="false">B24/B$43</f>
        <v>0.999999969350224</v>
      </c>
      <c r="D24" s="50" t="n">
        <v>-7.96323648496311E-006</v>
      </c>
      <c r="E24" s="0" t="n">
        <f aca="false">D24/F$8</f>
        <v>0.999999969329613</v>
      </c>
      <c r="F24" s="50" t="n">
        <v>2.65441216170908E-005</v>
      </c>
      <c r="G24" s="22" t="n">
        <f aca="false">F24/$B$43</f>
        <v>0.999999969350224</v>
      </c>
      <c r="H24" s="50" t="n">
        <v>-7.96323648496311E-006</v>
      </c>
      <c r="I24" s="0" t="n">
        <f aca="false">H24/$F$8</f>
        <v>0.999999969329613</v>
      </c>
      <c r="J24" s="50" t="n">
        <v>2.65441216170908E-005</v>
      </c>
      <c r="K24" s="22" t="n">
        <f aca="false">J24/$B$43</f>
        <v>0.999999969350224</v>
      </c>
      <c r="L24" s="50" t="n">
        <v>-7.96323648496311E-006</v>
      </c>
      <c r="M24" s="55" t="n">
        <f aca="false">L24/$F$8</f>
        <v>0.999999969329613</v>
      </c>
      <c r="N24" s="55" t="n">
        <f aca="false">E13</f>
        <v>1</v>
      </c>
    </row>
    <row r="26" customFormat="false" ht="12.8" hidden="false" customHeight="false" outlineLevel="0" collapsed="false">
      <c r="B26" s="50"/>
      <c r="C26" s="30"/>
      <c r="D26" s="50"/>
      <c r="E26" s="30"/>
      <c r="F26" s="50"/>
    </row>
    <row r="27" customFormat="false" ht="12.8" hidden="false" customHeight="false" outlineLevel="0" collapsed="false">
      <c r="A27" s="57" t="s">
        <v>39</v>
      </c>
      <c r="B27" s="57"/>
      <c r="C27" s="57"/>
      <c r="D27" s="7"/>
      <c r="E27" s="10"/>
      <c r="F27" s="58" t="s">
        <v>40</v>
      </c>
      <c r="G27" s="58"/>
    </row>
    <row r="28" customFormat="false" ht="12.8" hidden="false" customHeight="false" outlineLevel="0" collapsed="false">
      <c r="A28" s="12" t="s">
        <v>6</v>
      </c>
      <c r="B28" s="14" t="s">
        <v>41</v>
      </c>
      <c r="C28" s="14" t="s">
        <v>42</v>
      </c>
      <c r="D28" s="14" t="s">
        <v>43</v>
      </c>
      <c r="E28" s="17" t="s">
        <v>44</v>
      </c>
      <c r="F28" s="14" t="s">
        <v>45</v>
      </c>
      <c r="G28" s="14" t="s">
        <v>46</v>
      </c>
    </row>
    <row r="29" customFormat="false" ht="12.8" hidden="false" customHeight="false" outlineLevel="0" collapsed="false">
      <c r="A29" s="27" t="s">
        <v>20</v>
      </c>
      <c r="B29" s="29" t="n">
        <v>-2.65441224306622E-005</v>
      </c>
      <c r="C29" s="29" t="n">
        <v>-4.93651134775929E-006</v>
      </c>
      <c r="D29" s="29" t="n">
        <v>-4.93651134775928E-006</v>
      </c>
      <c r="E29" s="59" t="n">
        <v>-5.51088399591927E-022</v>
      </c>
      <c r="F29" s="60" t="n">
        <f aca="false">C29-D29</f>
        <v>0</v>
      </c>
      <c r="G29" s="60" t="n">
        <f aca="false">B8-B43</f>
        <v>0</v>
      </c>
      <c r="H29" s="61" t="n">
        <v>-2.65441224306622E-005</v>
      </c>
    </row>
    <row r="30" customFormat="false" ht="12.8" hidden="false" customHeight="false" outlineLevel="0" collapsed="false">
      <c r="A30" s="12" t="s">
        <v>47</v>
      </c>
      <c r="B30" s="13" t="n">
        <v>-2.65441224306622E-005</v>
      </c>
      <c r="C30" s="13" t="n">
        <v>-3.41514873333825E-007</v>
      </c>
      <c r="D30" s="13" t="n">
        <v>-2.23142971782911E-007</v>
      </c>
      <c r="E30" s="62" t="n">
        <v>-6.70802246041072E-167</v>
      </c>
      <c r="F30" s="60" t="n">
        <f aca="false">C30-D30</f>
        <v>-1.18371901550914E-007</v>
      </c>
      <c r="G30" s="60" t="n">
        <f aca="false">B9-B44</f>
        <v>-1.18371901550904E-007</v>
      </c>
    </row>
    <row r="31" customFormat="false" ht="12.8" hidden="false" customHeight="false" outlineLevel="0" collapsed="false">
      <c r="A31" s="27" t="s">
        <v>23</v>
      </c>
      <c r="B31" s="29" t="n">
        <v>-2.65441224306622E-005</v>
      </c>
      <c r="C31" s="29" t="n">
        <v>-1.01955037801627E-007</v>
      </c>
      <c r="D31" s="29" t="n">
        <v>-3.62307952543332E-025</v>
      </c>
      <c r="E31" s="59" t="n">
        <v>0</v>
      </c>
      <c r="F31" s="60" t="n">
        <f aca="false">C31-D31</f>
        <v>-1.01955037801627E-007</v>
      </c>
      <c r="G31" s="60" t="n">
        <f aca="false">B10-B45</f>
        <v>268435455.999999</v>
      </c>
    </row>
    <row r="32" customFormat="false" ht="12.8" hidden="false" customHeight="false" outlineLevel="0" collapsed="false">
      <c r="A32" s="36" t="s">
        <v>25</v>
      </c>
      <c r="B32" s="29" t="n">
        <v>-2.65441224306622E-005</v>
      </c>
      <c r="C32" s="29" t="n">
        <v>-1.20068519363081E-009</v>
      </c>
      <c r="D32" s="29" t="n">
        <v>-6.80416815252049E-169</v>
      </c>
      <c r="E32" s="59" t="n">
        <v>0</v>
      </c>
      <c r="F32" s="60" t="n">
        <f aca="false">C32-D32</f>
        <v>-1.20068519363081E-009</v>
      </c>
      <c r="G32" s="60" t="n">
        <f aca="false">B11-B46</f>
        <v>-1.20068519360371E-009</v>
      </c>
    </row>
    <row r="33" customFormat="false" ht="12.8" hidden="false" customHeight="false" outlineLevel="0" collapsed="false">
      <c r="A33" s="36" t="s">
        <v>27</v>
      </c>
      <c r="B33" s="29" t="n">
        <v>-2.65441224306622E-005</v>
      </c>
      <c r="C33" s="29" t="n">
        <v>-5.51704237850004E-011</v>
      </c>
      <c r="D33" s="29" t="n">
        <v>0</v>
      </c>
      <c r="E33" s="59" t="n">
        <v>0</v>
      </c>
      <c r="F33" s="60" t="n">
        <f aca="false">C33-D33</f>
        <v>-5.51704237850004E-011</v>
      </c>
      <c r="G33" s="60" t="n">
        <f aca="false">B12-B47</f>
        <v>2.12676479325586E+037</v>
      </c>
    </row>
    <row r="34" customFormat="false" ht="12.8" hidden="false" customHeight="false" outlineLevel="0" collapsed="false">
      <c r="A34" s="42" t="s">
        <v>29</v>
      </c>
      <c r="B34" s="29" t="n">
        <v>-2.65441224306622E-005</v>
      </c>
      <c r="C34" s="63" t="n">
        <v>-8.13571432445315E-013</v>
      </c>
      <c r="D34" s="63" t="n">
        <v>0</v>
      </c>
      <c r="E34" s="64" t="n">
        <v>0</v>
      </c>
      <c r="F34" s="60" t="n">
        <f aca="false">C34-D34</f>
        <v>-8.13571432445315E-013</v>
      </c>
      <c r="G34" s="60" t="n">
        <f aca="false">B13-B48</f>
        <v>-8.13571401952129E-013</v>
      </c>
    </row>
    <row r="35" customFormat="false" ht="12.8" hidden="false" customHeight="false" outlineLevel="0" collapsed="false">
      <c r="C35" s="50"/>
    </row>
    <row r="36" customFormat="false" ht="12.8" hidden="false" customHeight="false" outlineLevel="0" collapsed="false">
      <c r="A36" s="50"/>
    </row>
    <row r="37" customFormat="false" ht="12.8" hidden="false" customHeight="false" outlineLevel="0" collapsed="false">
      <c r="B37" s="0" t="s">
        <v>48</v>
      </c>
      <c r="C37" s="0" t="s">
        <v>49</v>
      </c>
      <c r="D37" s="65" t="n">
        <v>-7.94547266840715E-006</v>
      </c>
      <c r="E37" s="0" t="n">
        <f aca="false">D37/D$45</f>
        <v>0.99776924115211</v>
      </c>
    </row>
    <row r="38" customFormat="false" ht="12.8" hidden="false" customHeight="false" outlineLevel="0" collapsed="false">
      <c r="C38" s="66" t="s">
        <v>50</v>
      </c>
      <c r="D38" s="65" t="n">
        <v>-7.96322845363977E-006</v>
      </c>
      <c r="E38" s="0" t="n">
        <f aca="false">D38/D$45</f>
        <v>0.999998960779497</v>
      </c>
    </row>
    <row r="40" customFormat="false" ht="12.8" hidden="false" customHeight="false" outlineLevel="0" collapsed="false">
      <c r="F40" s="50"/>
    </row>
    <row r="41" customFormat="false" ht="12.8" hidden="false" customHeight="false" outlineLevel="0" collapsed="false">
      <c r="A41" s="48" t="s">
        <v>51</v>
      </c>
      <c r="B41" s="13" t="s">
        <v>7</v>
      </c>
      <c r="D41" s="13" t="s">
        <v>9</v>
      </c>
    </row>
    <row r="42" customFormat="false" ht="12.8" hidden="false" customHeight="false" outlineLevel="0" collapsed="false">
      <c r="A42" s="34" t="s">
        <v>52</v>
      </c>
      <c r="B42" s="13" t="s">
        <v>16</v>
      </c>
      <c r="D42" s="13" t="s">
        <v>16</v>
      </c>
    </row>
    <row r="43" customFormat="false" ht="12.8" hidden="false" customHeight="false" outlineLevel="0" collapsed="false">
      <c r="A43" s="0" t="s">
        <v>53</v>
      </c>
      <c r="B43" s="2" t="n">
        <v>2.65441224306622E-005</v>
      </c>
      <c r="D43" s="2" t="n">
        <v>-7.96323672919866E-006</v>
      </c>
      <c r="F43" s="50"/>
    </row>
    <row r="44" customFormat="false" ht="12.8" hidden="false" customHeight="false" outlineLevel="0" collapsed="false">
      <c r="A44" s="0" t="s">
        <v>54</v>
      </c>
      <c r="B44" s="2" t="n">
        <v>2.65441224306622E-005</v>
      </c>
      <c r="C44" s="50"/>
      <c r="D44" s="2" t="n">
        <v>-7.96323672919866E-006</v>
      </c>
      <c r="E44" s="50"/>
      <c r="F44" s="65"/>
      <c r="G44" s="65"/>
      <c r="H44" s="0" t="n">
        <f aca="false">-F44/D43</f>
        <v>0</v>
      </c>
    </row>
    <row r="45" customFormat="false" ht="12.8" hidden="false" customHeight="false" outlineLevel="0" collapsed="false">
      <c r="A45" s="2" t="s">
        <v>55</v>
      </c>
      <c r="B45" s="67" t="n">
        <v>-268435455.999973</v>
      </c>
      <c r="D45" s="2" t="n">
        <v>-7.96323672919865E-006</v>
      </c>
      <c r="F45" s="65"/>
      <c r="G45" s="65"/>
      <c r="H45" s="0" t="n">
        <f aca="false">-F45/D44</f>
        <v>0</v>
      </c>
    </row>
    <row r="46" customFormat="false" ht="12.8" hidden="false" customHeight="false" outlineLevel="0" collapsed="false">
      <c r="A46" s="2" t="s">
        <v>56</v>
      </c>
      <c r="B46" s="2" t="n">
        <v>2.65441224306622E-005</v>
      </c>
      <c r="D46" s="2" t="n">
        <v>-7.96323672919866E-006</v>
      </c>
      <c r="F46" s="2"/>
      <c r="G46" s="2"/>
      <c r="H46" s="68" t="n">
        <f aca="false">-F46/D45</f>
        <v>0</v>
      </c>
    </row>
    <row r="47" customFormat="false" ht="12.8" hidden="false" customHeight="false" outlineLevel="0" collapsed="false">
      <c r="A47" s="0" t="s">
        <v>57</v>
      </c>
      <c r="B47" s="69" t="n">
        <v>-2.12676479325586E+037</v>
      </c>
      <c r="D47" s="69" t="n">
        <v>5.51765372175541E+036</v>
      </c>
    </row>
    <row r="48" customFormat="false" ht="12.8" hidden="false" customHeight="false" outlineLevel="0" collapsed="false">
      <c r="A48" s="0" t="s">
        <v>58</v>
      </c>
      <c r="B48" s="50" t="n">
        <v>2.65441224306622E-005</v>
      </c>
      <c r="D48" s="50" t="n">
        <v>-7.96323672919866E-006</v>
      </c>
    </row>
    <row r="49" customFormat="false" ht="12.8" hidden="false" customHeight="false" outlineLevel="0" collapsed="false">
      <c r="A49" s="2"/>
      <c r="B49" s="2"/>
      <c r="C49" s="2"/>
      <c r="D49" s="2"/>
      <c r="F49" s="2"/>
      <c r="G49" s="2"/>
      <c r="H49" s="2"/>
    </row>
    <row r="50" customFormat="false" ht="12.8" hidden="false" customHeight="false" outlineLevel="0" collapsed="false">
      <c r="F50" s="2"/>
      <c r="G50" s="2"/>
      <c r="H50" s="2"/>
    </row>
    <row r="55" customFormat="false" ht="12.8" hidden="false" customHeight="false" outlineLevel="0" collapsed="false">
      <c r="A55" s="34" t="s">
        <v>59</v>
      </c>
      <c r="C55" s="34" t="s">
        <v>60</v>
      </c>
      <c r="D55" s="2"/>
    </row>
    <row r="56" customFormat="false" ht="12.8" hidden="false" customHeight="false" outlineLevel="0" collapsed="false">
      <c r="A56" s="48" t="s">
        <v>61</v>
      </c>
      <c r="B56" s="2" t="s">
        <v>62</v>
      </c>
      <c r="D56" s="2" t="s">
        <v>9</v>
      </c>
    </row>
    <row r="57" customFormat="false" ht="12.8" hidden="false" customHeight="false" outlineLevel="0" collapsed="false">
      <c r="A57" s="0" t="s">
        <v>53</v>
      </c>
      <c r="B57" s="2" t="n">
        <v>2.65441224306622E-005</v>
      </c>
      <c r="D57" s="2" t="n">
        <v>-7.96323672919865E-006</v>
      </c>
    </row>
    <row r="58" customFormat="false" ht="12.8" hidden="false" customHeight="false" outlineLevel="0" collapsed="false">
      <c r="A58" s="0" t="s">
        <v>54</v>
      </c>
      <c r="B58" s="2" t="n">
        <v>2.65441224306622E-005</v>
      </c>
      <c r="C58" s="50"/>
      <c r="D58" s="2" t="n">
        <v>-7.96323672919865E-006</v>
      </c>
    </row>
    <row r="59" customFormat="false" ht="12.8" hidden="false" customHeight="false" outlineLevel="0" collapsed="false">
      <c r="A59" s="2" t="s">
        <v>55</v>
      </c>
      <c r="B59" s="2" t="n">
        <v>2.65441224306622E-005</v>
      </c>
      <c r="D59" s="2" t="n">
        <v>-7.96323672919865E-006</v>
      </c>
    </row>
    <row r="60" customFormat="false" ht="12.8" hidden="false" customHeight="false" outlineLevel="0" collapsed="false">
      <c r="A60" s="2" t="s">
        <v>56</v>
      </c>
      <c r="B60" s="2" t="n">
        <v>2.65441224306622E-005</v>
      </c>
      <c r="D60" s="2" t="n">
        <v>-7.96323672919865E-006</v>
      </c>
    </row>
    <row r="61" customFormat="false" ht="12.8" hidden="false" customHeight="false" outlineLevel="0" collapsed="false">
      <c r="A61" s="0" t="s">
        <v>57</v>
      </c>
      <c r="B61" s="2" t="n">
        <v>2.65441224306622E-005</v>
      </c>
      <c r="D61" s="2" t="n">
        <v>-7.96323672919865E-006</v>
      </c>
    </row>
  </sheetData>
  <mergeCells count="2">
    <mergeCell ref="A27:C27"/>
    <mergeCell ref="F27:G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6.7142857142857"/>
    <col collapsed="false" hidden="false" max="2" min="2" style="0" width="23.3367346938776"/>
    <col collapsed="false" hidden="false" max="3" min="3" style="0" width="25.0561224489796"/>
    <col collapsed="false" hidden="false" max="4" min="4" style="0" width="15.1836734693878"/>
    <col collapsed="false" hidden="false" max="5" min="5" style="0" width="25.0561224489796"/>
    <col collapsed="false" hidden="false" max="6" min="6" style="0" width="16.9897959183673"/>
    <col collapsed="false" hidden="false" max="7" min="7" style="0" width="24.9081632653061"/>
    <col collapsed="false" hidden="false" max="8" min="8" style="0" width="10.3214285714286"/>
    <col collapsed="false" hidden="false" max="9" min="9" style="0" width="14.4897959183673"/>
    <col collapsed="false" hidden="false" max="1025" min="10" style="0" width="11.5204081632653"/>
  </cols>
  <sheetData>
    <row r="1" customFormat="false" ht="12.8" hidden="false" customHeight="false" outlineLevel="0" collapsed="false">
      <c r="C1" s="0" t="s">
        <v>63</v>
      </c>
    </row>
    <row r="2" customFormat="false" ht="12.8" hidden="false" customHeight="false" outlineLevel="0" collapsed="false">
      <c r="A2" s="0" t="s">
        <v>64</v>
      </c>
      <c r="C2" s="0" t="s">
        <v>65</v>
      </c>
    </row>
    <row r="4" customFormat="false" ht="12.8" hidden="false" customHeight="false" outlineLevel="0" collapsed="false">
      <c r="A4" s="0" t="s">
        <v>66</v>
      </c>
    </row>
    <row r="5" customFormat="false" ht="16.15" hidden="false" customHeight="false" outlineLevel="0" collapsed="false">
      <c r="A5" s="5" t="s">
        <v>3</v>
      </c>
      <c r="B5" s="6" t="s">
        <v>4</v>
      </c>
      <c r="C5" s="7"/>
      <c r="D5" s="8"/>
      <c r="E5" s="7"/>
      <c r="F5" s="9"/>
      <c r="G5" s="9"/>
      <c r="H5" s="7"/>
      <c r="I5" s="10"/>
    </row>
    <row r="6" customFormat="false" ht="35.05" hidden="false" customHeight="false" outlineLevel="0" collapsed="false">
      <c r="A6" s="12" t="s">
        <v>6</v>
      </c>
      <c r="B6" s="13" t="s">
        <v>7</v>
      </c>
      <c r="C6" s="14" t="s">
        <v>8</v>
      </c>
      <c r="D6" s="13" t="s">
        <v>9</v>
      </c>
      <c r="E6" s="14" t="s">
        <v>10</v>
      </c>
      <c r="F6" s="15" t="s">
        <v>11</v>
      </c>
      <c r="G6" s="14" t="s">
        <v>12</v>
      </c>
      <c r="H6" s="16" t="s">
        <v>13</v>
      </c>
      <c r="I6" s="17" t="s">
        <v>14</v>
      </c>
    </row>
    <row r="7" customFormat="false" ht="12.8" hidden="false" customHeight="false" outlineLevel="0" collapsed="false">
      <c r="A7" s="12"/>
      <c r="B7" s="13" t="s">
        <v>16</v>
      </c>
      <c r="C7" s="18" t="s">
        <v>17</v>
      </c>
      <c r="D7" s="13" t="s">
        <v>16</v>
      </c>
      <c r="E7" s="18" t="s">
        <v>18</v>
      </c>
      <c r="F7" s="13" t="s">
        <v>16</v>
      </c>
      <c r="G7" s="14"/>
      <c r="H7" s="19"/>
      <c r="I7" s="17" t="s">
        <v>19</v>
      </c>
    </row>
    <row r="8" customFormat="false" ht="12.8" hidden="false" customHeight="false" outlineLevel="0" collapsed="false">
      <c r="A8" s="27" t="s">
        <v>21</v>
      </c>
      <c r="B8" s="28"/>
      <c r="C8" s="22" t="n">
        <f aca="false">B8/B$42</f>
        <v>0</v>
      </c>
      <c r="D8" s="29"/>
      <c r="E8" s="22" t="n">
        <f aca="false">D8/F8</f>
        <v>-0</v>
      </c>
      <c r="F8" s="29" t="n">
        <v>-7.96323672919866E-006</v>
      </c>
      <c r="G8" s="70" t="n">
        <f aca="false">D8/F8</f>
        <v>-0</v>
      </c>
      <c r="H8" s="31" t="n">
        <f aca="false">D8-F8</f>
        <v>7.96323672919866E-006</v>
      </c>
      <c r="I8" s="32"/>
    </row>
    <row r="9" customFormat="false" ht="12.8" hidden="false" customHeight="false" outlineLevel="0" collapsed="false">
      <c r="A9" s="27" t="s">
        <v>23</v>
      </c>
      <c r="B9" s="28" t="n">
        <v>2.66035346768609E-005</v>
      </c>
      <c r="C9" s="22" t="n">
        <f aca="false">B9/B$42</f>
        <v>1.00223824488279</v>
      </c>
      <c r="D9" s="29" t="n">
        <v>-7.98106040305825E-006</v>
      </c>
      <c r="E9" s="22" t="n">
        <f aca="false">D9/F9</f>
        <v>1.00223824488279</v>
      </c>
      <c r="F9" s="29" t="n">
        <v>-7.96323672919866E-006</v>
      </c>
      <c r="G9" s="70" t="n">
        <f aca="false">D9/F9</f>
        <v>1.00223824488279</v>
      </c>
      <c r="H9" s="31" t="n">
        <f aca="false">D9-F9</f>
        <v>-1.78236738595918E-008</v>
      </c>
      <c r="I9" s="71" t="n">
        <v>1.44959E-038</v>
      </c>
    </row>
    <row r="10" customFormat="false" ht="12.8" hidden="false" customHeight="false" outlineLevel="0" collapsed="false">
      <c r="A10" s="36" t="s">
        <v>25</v>
      </c>
      <c r="B10" s="28" t="n">
        <v>2.65441643874416E-005</v>
      </c>
      <c r="C10" s="22" t="n">
        <f aca="false">B10/B$42</f>
        <v>1.00000158064293</v>
      </c>
      <c r="D10" s="29" t="n">
        <v>-7.96324931623244E-006</v>
      </c>
      <c r="E10" s="22" t="n">
        <f aca="false">D10/F10</f>
        <v>1.00000158064292</v>
      </c>
      <c r="F10" s="29" t="n">
        <v>-7.96323672919866E-006</v>
      </c>
      <c r="G10" s="70" t="n">
        <f aca="false">D10/F10</f>
        <v>1.00000158064292</v>
      </c>
      <c r="H10" s="31" t="n">
        <f aca="false">D10-F10</f>
        <v>-1.25870337813934E-011</v>
      </c>
      <c r="I10" s="71" t="n">
        <v>2.00389E-088</v>
      </c>
    </row>
    <row r="11" customFormat="false" ht="12.8" hidden="false" customHeight="false" outlineLevel="0" collapsed="false">
      <c r="A11" s="36" t="s">
        <v>27</v>
      </c>
      <c r="B11" s="38" t="n">
        <v>2.65441225751953E-005</v>
      </c>
      <c r="C11" s="22" t="n">
        <f aca="false">B11/B$42</f>
        <v>1.00000000544501</v>
      </c>
      <c r="D11" s="39" t="n">
        <v>-7.96323677257483E-006</v>
      </c>
      <c r="E11" s="22" t="n">
        <f aca="false">D11/F11</f>
        <v>1.00000000544705</v>
      </c>
      <c r="F11" s="39" t="n">
        <v>-7.96323672919866E-006</v>
      </c>
      <c r="G11" s="72" t="n">
        <f aca="false">D11/F11</f>
        <v>1.00000000544705</v>
      </c>
      <c r="H11" s="31" t="n">
        <f aca="false">D11-F11</f>
        <v>-4.33761709818688E-014</v>
      </c>
      <c r="I11" s="71" t="n">
        <v>8.31613E-126</v>
      </c>
    </row>
    <row r="12" customFormat="false" ht="12.8" hidden="false" customHeight="false" outlineLevel="0" collapsed="false">
      <c r="A12" s="42" t="s">
        <v>29</v>
      </c>
      <c r="B12" s="43" t="n">
        <v>2.65441005996721E-005</v>
      </c>
      <c r="C12" s="22" t="n">
        <f aca="false">B12/B$42</f>
        <v>0.999999177558416</v>
      </c>
      <c r="D12" s="44" t="n">
        <v>-7.9632301793743E-006</v>
      </c>
      <c r="E12" s="22" t="n">
        <f aca="false">D12/F12</f>
        <v>0.999999177492195</v>
      </c>
      <c r="F12" s="44" t="n">
        <v>-7.96323672919866E-006</v>
      </c>
      <c r="G12" s="73" t="n">
        <f aca="false">D12/F12</f>
        <v>0.999999177492195</v>
      </c>
      <c r="H12" s="46" t="n">
        <f aca="false">D12-F12</f>
        <v>6.54982435950298E-012</v>
      </c>
      <c r="I12" s="74" t="n">
        <v>7.24195E-180</v>
      </c>
    </row>
    <row r="15" customFormat="false" ht="12.8" hidden="false" customHeight="false" outlineLevel="0" collapsed="false">
      <c r="A15" s="0" t="s">
        <v>67</v>
      </c>
    </row>
    <row r="16" customFormat="false" ht="16.15" hidden="false" customHeight="false" outlineLevel="0" collapsed="false">
      <c r="A16" s="5" t="s">
        <v>3</v>
      </c>
      <c r="B16" s="6" t="s">
        <v>4</v>
      </c>
      <c r="C16" s="7"/>
      <c r="D16" s="8"/>
      <c r="E16" s="7"/>
      <c r="F16" s="9"/>
      <c r="G16" s="9"/>
      <c r="H16" s="7"/>
      <c r="I16" s="10"/>
    </row>
    <row r="17" customFormat="false" ht="35.05" hidden="false" customHeight="false" outlineLevel="0" collapsed="false">
      <c r="A17" s="12" t="s">
        <v>6</v>
      </c>
      <c r="B17" s="13" t="s">
        <v>7</v>
      </c>
      <c r="C17" s="14" t="s">
        <v>8</v>
      </c>
      <c r="D17" s="13" t="s">
        <v>9</v>
      </c>
      <c r="E17" s="14" t="s">
        <v>10</v>
      </c>
      <c r="F17" s="15" t="s">
        <v>11</v>
      </c>
      <c r="G17" s="14" t="s">
        <v>12</v>
      </c>
      <c r="H17" s="16" t="s">
        <v>13</v>
      </c>
      <c r="I17" s="17" t="s">
        <v>14</v>
      </c>
    </row>
    <row r="18" customFormat="false" ht="12.8" hidden="false" customHeight="false" outlineLevel="0" collapsed="false">
      <c r="A18" s="12"/>
      <c r="B18" s="13" t="s">
        <v>16</v>
      </c>
      <c r="C18" s="18" t="s">
        <v>17</v>
      </c>
      <c r="D18" s="13" t="s">
        <v>16</v>
      </c>
      <c r="E18" s="18" t="s">
        <v>18</v>
      </c>
      <c r="F18" s="13" t="s">
        <v>16</v>
      </c>
      <c r="G18" s="14"/>
      <c r="H18" s="19"/>
      <c r="I18" s="17" t="s">
        <v>19</v>
      </c>
    </row>
    <row r="19" customFormat="false" ht="12.8" hidden="false" customHeight="false" outlineLevel="0" collapsed="false">
      <c r="A19" s="27" t="s">
        <v>21</v>
      </c>
      <c r="B19" s="28" t="n">
        <v>2.66443805332188E-005</v>
      </c>
      <c r="C19" s="22" t="n">
        <f aca="false">B19/B$42</f>
        <v>1.00377703586994</v>
      </c>
      <c r="D19" s="29" t="n">
        <v>-7.99331415996565E-006</v>
      </c>
      <c r="E19" s="22" t="n">
        <f aca="false">D19/F19</f>
        <v>1.00377703586994</v>
      </c>
      <c r="F19" s="29" t="n">
        <v>-7.96323672919866E-006</v>
      </c>
      <c r="G19" s="70" t="n">
        <f aca="false">D19/F19</f>
        <v>1.00377703586994</v>
      </c>
      <c r="H19" s="31" t="n">
        <f aca="false">D19-F19</f>
        <v>-3.00774307669913E-008</v>
      </c>
      <c r="I19" s="32" t="n">
        <v>4.93071E-068</v>
      </c>
    </row>
    <row r="20" customFormat="false" ht="12.8" hidden="false" customHeight="false" outlineLevel="0" collapsed="false">
      <c r="A20" s="27" t="s">
        <v>23</v>
      </c>
      <c r="B20" s="28" t="n">
        <v>2.65636065494564E-005</v>
      </c>
      <c r="C20" s="22" t="n">
        <f aca="false">B20/B$42</f>
        <v>1.00073402761177</v>
      </c>
      <c r="D20" s="29" t="n">
        <v>-7.96908196483692E-006</v>
      </c>
      <c r="E20" s="22" t="n">
        <f aca="false">D20/F20</f>
        <v>1.00073402761177</v>
      </c>
      <c r="F20" s="29" t="n">
        <v>-7.96323672919866E-006</v>
      </c>
      <c r="G20" s="70" t="n">
        <f aca="false">D20/F20</f>
        <v>1.00073402761177</v>
      </c>
      <c r="H20" s="31" t="n">
        <f aca="false">D20-F20</f>
        <v>-5.84523563826123E-009</v>
      </c>
      <c r="I20" s="71" t="n">
        <v>1.10231E-103</v>
      </c>
    </row>
    <row r="21" customFormat="false" ht="12.8" hidden="false" customHeight="false" outlineLevel="0" collapsed="false">
      <c r="A21" s="36" t="s">
        <v>25</v>
      </c>
      <c r="B21" s="28" t="n">
        <v>2.65371731992932E-005</v>
      </c>
      <c r="C21" s="22" t="n">
        <f aca="false">B21/B$42</f>
        <v>0.999738200749068</v>
      </c>
      <c r="D21" s="29" t="n">
        <v>-7.96115195978931E-006</v>
      </c>
      <c r="E21" s="22" t="n">
        <f aca="false">D21/F21</f>
        <v>0.999738200749237</v>
      </c>
      <c r="F21" s="29" t="n">
        <v>-7.96323672919866E-006</v>
      </c>
      <c r="G21" s="70" t="n">
        <f aca="false">D21/F21</f>
        <v>0.999738200749237</v>
      </c>
      <c r="H21" s="31" t="n">
        <f aca="false">D21-F21</f>
        <v>2.08476940934949E-009</v>
      </c>
      <c r="I21" s="71" t="n">
        <v>5.94743E-267</v>
      </c>
    </row>
    <row r="22" customFormat="false" ht="12.8" hidden="false" customHeight="false" outlineLevel="0" collapsed="false">
      <c r="A22" s="36" t="s">
        <v>27</v>
      </c>
      <c r="B22" s="38" t="n">
        <v>2.65436822332028E-005</v>
      </c>
      <c r="C22" s="22" t="n">
        <f aca="false">B22/B$42</f>
        <v>0.999983416386789</v>
      </c>
      <c r="D22" s="39" t="n">
        <v>-7.96310466995944E-006</v>
      </c>
      <c r="E22" s="22" t="n">
        <f aca="false">D22/F22</f>
        <v>0.999983416386614</v>
      </c>
      <c r="F22" s="39" t="n">
        <v>-7.96323672919866E-006</v>
      </c>
      <c r="G22" s="72" t="n">
        <f aca="false">D22/F22</f>
        <v>0.999983416386614</v>
      </c>
      <c r="H22" s="31" t="n">
        <f aca="false">D22-F22</f>
        <v>1.32059239218773E-010</v>
      </c>
      <c r="I22" s="75" t="n">
        <v>0</v>
      </c>
    </row>
    <row r="23" customFormat="false" ht="12.8" hidden="false" customHeight="false" outlineLevel="0" collapsed="false">
      <c r="A23" s="42" t="s">
        <v>29</v>
      </c>
      <c r="B23" s="43" t="n">
        <v>2.65441134192322E-005</v>
      </c>
      <c r="C23" s="22" t="n">
        <f aca="false">B23/B$42</f>
        <v>0.999999660511285</v>
      </c>
      <c r="D23" s="44" t="n">
        <v>-7.96323402489875E-006</v>
      </c>
      <c r="E23" s="22" t="n">
        <f aca="false">D23/F23</f>
        <v>0.999999660401919</v>
      </c>
      <c r="F23" s="44" t="n">
        <v>-7.96323672919866E-006</v>
      </c>
      <c r="G23" s="73" t="n">
        <f aca="false">D23/F23</f>
        <v>0.999999660401919</v>
      </c>
      <c r="H23" s="46" t="n">
        <f aca="false">D23-F23</f>
        <v>2.70429991029405E-012</v>
      </c>
      <c r="I23" s="75" t="n">
        <v>0</v>
      </c>
    </row>
    <row r="40" customFormat="false" ht="12.8" hidden="false" customHeight="false" outlineLevel="0" collapsed="false">
      <c r="A40" s="48" t="s">
        <v>51</v>
      </c>
      <c r="B40" s="13" t="s">
        <v>7</v>
      </c>
      <c r="D40" s="13" t="s">
        <v>9</v>
      </c>
    </row>
    <row r="41" customFormat="false" ht="12.8" hidden="false" customHeight="false" outlineLevel="0" collapsed="false">
      <c r="A41" s="34" t="s">
        <v>52</v>
      </c>
      <c r="B41" s="13" t="s">
        <v>16</v>
      </c>
      <c r="D41" s="13" t="s">
        <v>16</v>
      </c>
    </row>
    <row r="42" customFormat="false" ht="12.8" hidden="false" customHeight="false" outlineLevel="0" collapsed="false">
      <c r="A42" s="0" t="s">
        <v>53</v>
      </c>
      <c r="B42" s="2" t="n">
        <v>2.65441224306622E-005</v>
      </c>
      <c r="D42" s="2" t="n">
        <v>-7.96323672919866E-006</v>
      </c>
    </row>
    <row r="43" customFormat="false" ht="12.8" hidden="false" customHeight="false" outlineLevel="0" collapsed="false">
      <c r="A43" s="0" t="s">
        <v>54</v>
      </c>
      <c r="B43" s="2" t="n">
        <v>2.65441224306622E-005</v>
      </c>
      <c r="C43" s="50"/>
      <c r="D43" s="2" t="n">
        <v>-7.96323672919866E-006</v>
      </c>
    </row>
    <row r="44" customFormat="false" ht="12.8" hidden="false" customHeight="false" outlineLevel="0" collapsed="false">
      <c r="A44" s="2" t="s">
        <v>55</v>
      </c>
      <c r="B44" s="67" t="n">
        <v>-268435455.999973</v>
      </c>
      <c r="D44" s="2" t="n">
        <v>-7.96323672919865E-006</v>
      </c>
    </row>
    <row r="45" customFormat="false" ht="12.8" hidden="false" customHeight="false" outlineLevel="0" collapsed="false">
      <c r="A45" s="2" t="s">
        <v>56</v>
      </c>
      <c r="B45" s="2" t="n">
        <v>2.65441224306622E-005</v>
      </c>
      <c r="D45" s="2" t="n">
        <v>-7.96323672919866E-006</v>
      </c>
    </row>
    <row r="46" customFormat="false" ht="12.8" hidden="false" customHeight="false" outlineLevel="0" collapsed="false">
      <c r="A46" s="0" t="s">
        <v>57</v>
      </c>
      <c r="B46" s="69" t="n">
        <v>-2.12676479325586E+037</v>
      </c>
      <c r="D46" s="69" t="n">
        <v>5.51765372175541E+036</v>
      </c>
    </row>
    <row r="47" customFormat="false" ht="12.8" hidden="false" customHeight="false" outlineLevel="0" collapsed="false">
      <c r="A47" s="0" t="s">
        <v>58</v>
      </c>
      <c r="B47" s="50" t="n">
        <v>2.65441224306622E-005</v>
      </c>
      <c r="D47" s="50" t="n">
        <v>-7.96323672919866E-006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17.4030612244898"/>
    <col collapsed="false" hidden="false" max="2" min="2" style="0" width="20.4642857142857"/>
    <col collapsed="false" hidden="false" max="3" min="3" style="0" width="21.8163265306122"/>
    <col collapsed="false" hidden="false" max="4" min="4" style="0" width="21.9948979591837"/>
    <col collapsed="false" hidden="false" max="5" min="5" style="0" width="21.4387755102041"/>
    <col collapsed="false" hidden="false" max="6" min="6" style="0" width="16.1530612244898"/>
    <col collapsed="false" hidden="false" max="7" min="7" style="0" width="12.826530612244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68</v>
      </c>
      <c r="B1" s="76"/>
      <c r="C1" s="76" t="s">
        <v>69</v>
      </c>
      <c r="D1" s="76" t="s">
        <v>70</v>
      </c>
    </row>
    <row r="2" customFormat="false" ht="15" hidden="false" customHeight="false" outlineLevel="0" collapsed="false">
      <c r="A2" s="77" t="s">
        <v>63</v>
      </c>
      <c r="B2" s="76" t="s">
        <v>71</v>
      </c>
      <c r="C2" s="78" t="n">
        <v>-7.96323672919866E-006</v>
      </c>
      <c r="D2" s="11" t="n">
        <v>2.65441224306622E-005</v>
      </c>
    </row>
    <row r="3" customFormat="false" ht="12.8" hidden="false" customHeight="false" outlineLevel="0" collapsed="false">
      <c r="B3" s="15" t="s">
        <v>72</v>
      </c>
      <c r="C3" s="15" t="n">
        <v>1.5</v>
      </c>
      <c r="D3" s="15" t="n">
        <v>1</v>
      </c>
      <c r="E3" s="15" t="n">
        <v>0.5</v>
      </c>
      <c r="F3" s="15" t="n">
        <v>0.1</v>
      </c>
      <c r="G3" s="79" t="n">
        <v>0.001</v>
      </c>
    </row>
    <row r="4" customFormat="false" ht="12.8" hidden="false" customHeight="false" outlineLevel="0" collapsed="false">
      <c r="B4" s="15" t="s">
        <v>14</v>
      </c>
      <c r="C4" s="50" t="n">
        <v>0</v>
      </c>
      <c r="D4" s="50" t="n">
        <v>0</v>
      </c>
      <c r="E4" s="50" t="n">
        <v>8.67561E-257</v>
      </c>
      <c r="F4" s="50" t="n">
        <v>1.10231E-103</v>
      </c>
      <c r="G4" s="80" t="n">
        <v>0.000948483</v>
      </c>
    </row>
    <row r="5" customFormat="false" ht="12.8" hidden="false" customHeight="false" outlineLevel="0" collapsed="false">
      <c r="B5" s="15" t="s">
        <v>73</v>
      </c>
      <c r="C5" s="50" t="n">
        <v>-7.96323672943744E-006</v>
      </c>
      <c r="D5" s="50" t="n">
        <v>-7.96323674838081E-006</v>
      </c>
      <c r="E5" s="50" t="n">
        <v>-7.96324117360925E-006</v>
      </c>
      <c r="F5" s="50" t="n">
        <v>-7.96908198380406E-006</v>
      </c>
      <c r="G5" s="50" t="n">
        <v>-5.31755894922284E-006</v>
      </c>
    </row>
    <row r="6" customFormat="false" ht="12.8" hidden="false" customHeight="false" outlineLevel="0" collapsed="false">
      <c r="B6" s="15" t="s">
        <v>74</v>
      </c>
      <c r="C6" s="65" t="n">
        <f aca="false">+C5-$C$2</f>
        <v>-2.38781975962776E-016</v>
      </c>
      <c r="D6" s="65" t="n">
        <f aca="false">+D5-$C$2</f>
        <v>-1.91821503749438E-014</v>
      </c>
      <c r="E6" s="65" t="n">
        <f aca="false">+E5-$C$2</f>
        <v>-4.44441059035429E-012</v>
      </c>
      <c r="F6" s="65" t="n">
        <f aca="false">+F5-$C$2</f>
        <v>-5.84525460540076E-009</v>
      </c>
    </row>
    <row r="7" customFormat="false" ht="12.8" hidden="false" customHeight="false" outlineLevel="0" collapsed="false">
      <c r="B7" s="15" t="s">
        <v>75</v>
      </c>
      <c r="C7" s="55" t="n">
        <f aca="false">C5/$C$2</f>
        <v>1.00000000002999</v>
      </c>
      <c r="D7" s="55" t="n">
        <f aca="false">D5/$C$2</f>
        <v>1.00000000240884</v>
      </c>
      <c r="E7" s="55" t="n">
        <f aca="false">E5/$C$2</f>
        <v>1.0000005581161</v>
      </c>
      <c r="F7" s="55" t="n">
        <f aca="false">F5/$C$2</f>
        <v>1.0007340299936</v>
      </c>
    </row>
    <row r="8" customFormat="false" ht="12.8" hidden="false" customHeight="false" outlineLevel="0" collapsed="false">
      <c r="B8" s="15" t="s">
        <v>76</v>
      </c>
      <c r="C8" s="81" t="n">
        <f aca="false">+C5/$C$2-1</f>
        <v>2.9985569582891E-011</v>
      </c>
      <c r="D8" s="81" t="n">
        <f aca="false">+D5/$C$2-1</f>
        <v>2.40883846203133E-009</v>
      </c>
      <c r="E8" s="81" t="n">
        <f aca="false">+E5/$C$2-1</f>
        <v>5.581160953394E-007</v>
      </c>
      <c r="F8" s="81" t="n">
        <f aca="false">+F5/$C$2-1</f>
        <v>0.000734029993604057</v>
      </c>
    </row>
    <row r="9" customFormat="false" ht="12.8" hidden="false" customHeight="false" outlineLevel="0" collapsed="false">
      <c r="B9" s="15" t="s">
        <v>77</v>
      </c>
      <c r="C9" s="50" t="n">
        <v>-5.33030286575809E-011</v>
      </c>
      <c r="D9" s="50" t="n">
        <v>-4.40261327394609E-010</v>
      </c>
      <c r="E9" s="82" t="n">
        <v>-6.96404606898016E-009</v>
      </c>
      <c r="F9" s="82" t="n">
        <v>-2.96685276295408E-007</v>
      </c>
      <c r="G9" s="50" t="n">
        <v>-1.53372040530594E-005</v>
      </c>
    </row>
    <row r="10" customFormat="false" ht="12.8" hidden="false" customHeight="false" outlineLevel="0" collapsed="false">
      <c r="B10" s="15" t="s">
        <v>78</v>
      </c>
      <c r="C10" s="50" t="n">
        <v>-5.33035084595488E-011</v>
      </c>
      <c r="D10" s="50" t="n">
        <v>-4.40261404542198E-010</v>
      </c>
      <c r="E10" s="82" t="n">
        <v>-6.96404606697194E-009</v>
      </c>
      <c r="F10" s="82" t="n">
        <v>-2.96685276295345E-007</v>
      </c>
      <c r="G10" s="50" t="n">
        <v>-1.53372040530594E-005</v>
      </c>
    </row>
    <row r="11" customFormat="false" ht="12.8" hidden="false" customHeight="false" outlineLevel="0" collapsed="false">
      <c r="B11" s="15" t="s">
        <v>79</v>
      </c>
      <c r="C11" s="0" t="n">
        <f aca="false">C10-C9</f>
        <v>-4.7980196789408E-016</v>
      </c>
      <c r="D11" s="65" t="n">
        <f aca="false">D10-D9</f>
        <v>-7.71475890408482E-017</v>
      </c>
      <c r="E11" s="65" t="n">
        <f aca="false">E10-E9</f>
        <v>2.00822081935011E-018</v>
      </c>
      <c r="F11" s="65" t="n">
        <f aca="false">F10-F9</f>
        <v>6.3051015011242E-020</v>
      </c>
      <c r="G11" s="65" t="n">
        <f aca="false">G10-G9</f>
        <v>0</v>
      </c>
    </row>
    <row r="12" customFormat="false" ht="12.8" hidden="false" customHeight="false" outlineLevel="0" collapsed="false">
      <c r="B12" s="15" t="s">
        <v>80</v>
      </c>
      <c r="C12" s="50" t="n">
        <v>2.65441224321102E-005</v>
      </c>
      <c r="D12" s="50" t="n">
        <v>2.65441224946074E-005</v>
      </c>
      <c r="E12" s="50" t="n">
        <v>2.65441372453597E-005</v>
      </c>
      <c r="F12" s="50" t="n">
        <v>2.65636066126802E-005</v>
      </c>
    </row>
    <row r="13" customFormat="false" ht="12.8" hidden="false" customHeight="false" outlineLevel="0" collapsed="false">
      <c r="B13" s="15" t="s">
        <v>81</v>
      </c>
      <c r="C13" s="65" t="n">
        <f aca="false">+C12-$D$2</f>
        <v>1.44799265893586E-015</v>
      </c>
      <c r="D13" s="65" t="n">
        <f aca="false">+D12-$D$2</f>
        <v>6.39451938123405E-014</v>
      </c>
      <c r="E13" s="65" t="n">
        <f aca="false">+E12-$D$2</f>
        <v>1.48146974932549E-011</v>
      </c>
      <c r="F13" s="65" t="n">
        <f aca="false">+F12-$D$2</f>
        <v>1.94841820179935E-008</v>
      </c>
    </row>
    <row r="14" customFormat="false" ht="12.8" hidden="false" customHeight="false" outlineLevel="0" collapsed="false">
      <c r="B14" s="15" t="s">
        <v>82</v>
      </c>
      <c r="C14" s="81" t="n">
        <f aca="false">+C12/$D$2-1</f>
        <v>5.45503642257472E-011</v>
      </c>
      <c r="D14" s="81" t="n">
        <f aca="false">+D12/$D$2-1</f>
        <v>2.40901520953685E-009</v>
      </c>
      <c r="E14" s="81" t="n">
        <f aca="false">+E12/$D$2-1</f>
        <v>5.58115926807545E-007</v>
      </c>
      <c r="F14" s="81" t="n">
        <f aca="false">+F12/$D$2-1</f>
        <v>0.000734029993603613</v>
      </c>
    </row>
    <row r="18" customFormat="false" ht="12.8" hidden="false" customHeight="false" outlineLevel="0" collapsed="false">
      <c r="A18" s="0" t="s">
        <v>83</v>
      </c>
      <c r="B18" s="76"/>
      <c r="C18" s="76" t="s">
        <v>69</v>
      </c>
      <c r="D18" s="76" t="s">
        <v>70</v>
      </c>
    </row>
    <row r="19" customFormat="false" ht="15" hidden="false" customHeight="false" outlineLevel="0" collapsed="false">
      <c r="A19" s="77" t="s">
        <v>84</v>
      </c>
      <c r="B19" s="76" t="s">
        <v>71</v>
      </c>
      <c r="C19" s="78" t="n">
        <v>-2.58899747288259E-006</v>
      </c>
      <c r="D19" s="11" t="n">
        <v>2.65441224306622E-005</v>
      </c>
    </row>
    <row r="20" customFormat="false" ht="12.8" hidden="false" customHeight="false" outlineLevel="0" collapsed="false">
      <c r="B20" s="15" t="s">
        <v>72</v>
      </c>
      <c r="C20" s="15" t="n">
        <v>1.5</v>
      </c>
      <c r="D20" s="15" t="n">
        <v>1</v>
      </c>
      <c r="E20" s="15" t="n">
        <v>0.5</v>
      </c>
      <c r="F20" s="15" t="n">
        <v>0.1</v>
      </c>
      <c r="G20" s="79" t="n">
        <v>0.001</v>
      </c>
    </row>
    <row r="21" customFormat="false" ht="12.8" hidden="false" customHeight="false" outlineLevel="0" collapsed="false">
      <c r="B21" s="15" t="s">
        <v>14</v>
      </c>
      <c r="C21" s="50" t="n">
        <v>7.57618E-137</v>
      </c>
      <c r="D21" s="50"/>
      <c r="E21" s="50"/>
      <c r="F21" s="50"/>
      <c r="G21" s="80"/>
    </row>
    <row r="22" customFormat="false" ht="12.8" hidden="false" customHeight="false" outlineLevel="0" collapsed="false">
      <c r="B22" s="15" t="s">
        <v>73</v>
      </c>
      <c r="C22" s="50" t="n">
        <v>-2.58946947513818E-006</v>
      </c>
      <c r="D22" s="50"/>
      <c r="E22" s="50"/>
      <c r="F22" s="50"/>
      <c r="G22" s="50"/>
    </row>
    <row r="23" customFormat="false" ht="12.8" hidden="false" customHeight="false" outlineLevel="0" collapsed="false">
      <c r="B23" s="15" t="s">
        <v>74</v>
      </c>
      <c r="C23" s="65" t="n">
        <f aca="false">+C22-$C$19</f>
        <v>-4.72002255590193E-010</v>
      </c>
      <c r="D23" s="65" t="n">
        <f aca="false">+D22-$C$19</f>
        <v>2.58899747288259E-006</v>
      </c>
      <c r="E23" s="65" t="n">
        <f aca="false">+E22-$C$19</f>
        <v>2.58899747288259E-006</v>
      </c>
      <c r="F23" s="65" t="n">
        <f aca="false">+F22-$C$19</f>
        <v>2.58899747288259E-006</v>
      </c>
      <c r="G23" s="65" t="n">
        <f aca="false">+G22-$C$19</f>
        <v>2.58899747288259E-006</v>
      </c>
    </row>
    <row r="24" customFormat="false" ht="12.8" hidden="false" customHeight="false" outlineLevel="0" collapsed="false">
      <c r="B24" s="15" t="s">
        <v>75</v>
      </c>
      <c r="C24" s="55" t="n">
        <f aca="false">C22/$C$19</f>
        <v>1.00018231082129</v>
      </c>
      <c r="D24" s="55" t="n">
        <f aca="false">D22/$C$19</f>
        <v>-0</v>
      </c>
      <c r="E24" s="55" t="n">
        <f aca="false">E22/$C$19</f>
        <v>-0</v>
      </c>
      <c r="F24" s="55" t="n">
        <f aca="false">F22/$C$19</f>
        <v>-0</v>
      </c>
      <c r="G24" s="55" t="n">
        <f aca="false">G22/$C$19</f>
        <v>-0</v>
      </c>
    </row>
    <row r="25" customFormat="false" ht="12.8" hidden="false" customHeight="false" outlineLevel="0" collapsed="false">
      <c r="B25" s="15" t="s">
        <v>76</v>
      </c>
      <c r="C25" s="81" t="n">
        <f aca="false">+C22/$C$2-1</f>
        <v>-0.674821989701321</v>
      </c>
      <c r="D25" s="81" t="n">
        <f aca="false">+D22/$C$2-1</f>
        <v>-1</v>
      </c>
      <c r="E25" s="81" t="n">
        <f aca="false">+E22/$C$2-1</f>
        <v>-1</v>
      </c>
      <c r="F25" s="81" t="n">
        <f aca="false">+F22/$C$2-1</f>
        <v>-1</v>
      </c>
      <c r="G25" s="81" t="n">
        <f aca="false">+G22/$C$2-1</f>
        <v>-1</v>
      </c>
    </row>
    <row r="26" customFormat="false" ht="12.8" hidden="false" customHeight="false" outlineLevel="0" collapsed="false">
      <c r="B26" s="15" t="s">
        <v>77</v>
      </c>
      <c r="C26" s="50" t="n">
        <v>-1.13938647907451E-007</v>
      </c>
      <c r="D26" s="50"/>
      <c r="E26" s="82"/>
      <c r="F26" s="82"/>
      <c r="G26" s="50"/>
    </row>
    <row r="27" customFormat="false" ht="12.8" hidden="false" customHeight="false" outlineLevel="0" collapsed="false">
      <c r="B27" s="15" t="s">
        <v>78</v>
      </c>
      <c r="C27" s="50" t="n">
        <v>-1.13938647907469E-007</v>
      </c>
      <c r="D27" s="50"/>
      <c r="E27" s="82"/>
      <c r="F27" s="82"/>
      <c r="G27" s="50"/>
    </row>
    <row r="28" customFormat="false" ht="12.8" hidden="false" customHeight="false" outlineLevel="0" collapsed="false">
      <c r="B28" s="15" t="s">
        <v>79</v>
      </c>
      <c r="C28" s="0" t="n">
        <f aca="false">C27-C26</f>
        <v>-1.80126850189547E-020</v>
      </c>
      <c r="D28" s="65" t="n">
        <f aca="false">D27-D26</f>
        <v>0</v>
      </c>
      <c r="E28" s="65" t="n">
        <f aca="false">E27-E26</f>
        <v>0</v>
      </c>
      <c r="F28" s="65" t="n">
        <f aca="false">F27-F26</f>
        <v>0</v>
      </c>
      <c r="G28" s="65" t="n">
        <f aca="false">G27-G26</f>
        <v>0</v>
      </c>
    </row>
    <row r="29" customFormat="false" ht="12.8" hidden="false" customHeight="false" outlineLevel="0" collapsed="false">
      <c r="B29" s="15" t="s">
        <v>80</v>
      </c>
      <c r="C29" s="50"/>
      <c r="D29" s="50"/>
      <c r="E29" s="50"/>
      <c r="F29" s="50"/>
    </row>
    <row r="30" customFormat="false" ht="12.8" hidden="false" customHeight="false" outlineLevel="0" collapsed="false">
      <c r="B30" s="15" t="s">
        <v>81</v>
      </c>
      <c r="C30" s="65" t="n">
        <f aca="false">+C29-$D$2</f>
        <v>-2.65441224306622E-005</v>
      </c>
      <c r="D30" s="65" t="n">
        <f aca="false">+D29-$D$2</f>
        <v>-2.65441224306622E-005</v>
      </c>
      <c r="E30" s="65" t="n">
        <f aca="false">+E29-$D$2</f>
        <v>-2.65441224306622E-005</v>
      </c>
      <c r="F30" s="65" t="n">
        <f aca="false">+F29-$D$2</f>
        <v>-2.65441224306622E-005</v>
      </c>
    </row>
    <row r="31" customFormat="false" ht="12.8" hidden="false" customHeight="false" outlineLevel="0" collapsed="false">
      <c r="B31" s="15" t="s">
        <v>82</v>
      </c>
      <c r="C31" s="81" t="n">
        <f aca="false">+C29/$D$2-1</f>
        <v>-1</v>
      </c>
      <c r="D31" s="81" t="n">
        <f aca="false">+D29/$D$2-1</f>
        <v>-1</v>
      </c>
      <c r="E31" s="81" t="n">
        <f aca="false">+E29/$D$2-1</f>
        <v>-1</v>
      </c>
      <c r="F31" s="81" t="n">
        <f aca="false">+F29/$D$2-1</f>
        <v>-1</v>
      </c>
    </row>
    <row r="35" customFormat="false" ht="15" hidden="false" customHeight="false" outlineLevel="0" collapsed="false">
      <c r="A35" s="77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2017-02-01T15:50:45Z</dcterms:created>
  <dc:language>en-GB</dc:language>
  <cp:revision>0</cp:revision>
</cp:coreProperties>
</file>