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0.xml" ContentType="application/vnd.openxmlformats-officedocument.drawingml.chart+xml"/>
  <Override PartName="/xl/charts/chart169.xml" ContentType="application/vnd.openxmlformats-officedocument.drawingml.chart+xml"/>
  <Override PartName="/xl/charts/chart168.xml" ContentType="application/vnd.openxmlformats-officedocument.drawingml.chart+xml"/>
  <Override PartName="/xl/charts/chart167.xml" ContentType="application/vnd.openxmlformats-officedocument.drawingml.chart+xml"/>
  <Override PartName="/xl/charts/chart165.xml" ContentType="application/vnd.openxmlformats-officedocument.drawingml.chart+xml"/>
  <Override PartName="/xl/charts/chart163.xml" ContentType="application/vnd.openxmlformats-officedocument.drawingml.chart+xml"/>
  <Override PartName="/xl/charts/chart166.xml" ContentType="application/vnd.openxmlformats-officedocument.drawingml.chart+xml"/>
  <Override PartName="/xl/charts/chart162.xml" ContentType="application/vnd.openxmlformats-officedocument.drawingml.chart+xml"/>
  <Override PartName="/xl/charts/chart164.xml" ContentType="application/vnd.openxmlformats-officedocument.drawingml.chart+xml"/>
  <Override PartName="/xl/charts/chart16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xponential" sheetId="1" state="visible" r:id="rId2"/>
    <sheet name="linear" sheetId="2" state="visible" r:id="rId3"/>
    <sheet name="no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<sst xmlns="http://schemas.openxmlformats.org/spreadsheetml/2006/main" count="105" uniqueCount="50">
  <si>
    <t>depth</t>
  </si>
  <si>
    <t>flux-o2</t>
  </si>
  <si>
    <t>flux-no3</t>
  </si>
  <si>
    <t>flux-so4</t>
  </si>
  <si>
    <t>flux-mno2</t>
  </si>
  <si>
    <t>flux-feoh3</t>
  </si>
  <si>
    <t>flux-ch2o</t>
  </si>
  <si>
    <t>rate-o2</t>
  </si>
  <si>
    <t>rate-no3</t>
  </si>
  <si>
    <t>rate-so4</t>
  </si>
  <si>
    <t>rate-mno2</t>
  </si>
  <si>
    <t>rate-feoh3</t>
  </si>
  <si>
    <t>Andersson et al. 2004 empirical TOU-SFD relationship</t>
  </si>
  <si>
    <t>Parameters from Andersson et a. 2004</t>
  </si>
  <si>
    <t>TOU = 0.56*((1-0.005)*exp(-0.018z)+0.005*exp(-0.00046*z))</t>
  </si>
  <si>
    <t>Central</t>
  </si>
  <si>
    <t>Low conf.</t>
  </si>
  <si>
    <t>High conf.</t>
  </si>
  <si>
    <t>(micromol cm-2 yr-1)</t>
  </si>
  <si>
    <t>F0</t>
  </si>
  <si>
    <t>p</t>
  </si>
  <si>
    <t>b1</t>
  </si>
  <si>
    <t>b2</t>
  </si>
  <si>
    <t>Depth</t>
  </si>
  <si>
    <t>JPOC</t>
  </si>
  <si>
    <t>OUR decrease</t>
  </si>
  <si>
    <t>OUR BRNS</t>
  </si>
  <si>
    <t>Flux+OUR</t>
  </si>
  <si>
    <t>JPOC double-exp</t>
  </si>
  <si>
    <t>OUR Andersson</t>
  </si>
  <si>
    <t>Flux(BRNS)+OUR (Central)</t>
  </si>
  <si>
    <t>JPOC low</t>
  </si>
  <si>
    <t>OUR Anders Low</t>
  </si>
  <si>
    <t>JPOC High</t>
  </si>
  <si>
    <t>OUR Anders High</t>
  </si>
  <si>
    <t>JO2 from paper (eq. 16)</t>
  </si>
  <si>
    <t>OMEN</t>
  </si>
  <si>
    <t>Gamma=0.9; gammaH2S=0.95;</t>
  </si>
  <si>
    <t>Gamma=0.1; gammaH2S=0.1;</t>
  </si>
  <si>
    <t>TOTAL Cox rate</t>
  </si>
  <si>
    <t>Gamma=0.95; gammaH2S=0.95;</t>
  </si>
  <si>
    <t>Gamma=0.05; gammaH2S=0.05;</t>
  </si>
  <si>
    <t>chem-flux-o2</t>
  </si>
  <si>
    <t>chem-flux-no3</t>
  </si>
  <si>
    <t>chem-flux-so4</t>
  </si>
  <si>
    <t>chem-rate-o2</t>
  </si>
  <si>
    <t>chem-rate-no3</t>
  </si>
  <si>
    <t>chem-rate-so4</t>
  </si>
  <si>
    <t>chem-rate-mno2</t>
  </si>
  <si>
    <t>chem-rate-feoh3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</si>
</sst>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2"/>
      <name val="Arial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O2-flux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exponential!$B$2:$B$8</c:f>
              <c:numCache>
                <c:formatCode>General</c:formatCode>
                <c:ptCount val="7"/>
                <c:pt idx="0">
                  <c:v>195.573089422456</c:v>
                </c:pt>
                <c:pt idx="1">
                  <c:v>178.532255925183</c:v>
                </c:pt>
                <c:pt idx="2">
                  <c:v>132.154161786629</c:v>
                </c:pt>
                <c:pt idx="3">
                  <c:v>88.457907901238</c:v>
                </c:pt>
                <c:pt idx="4">
                  <c:v>47.7726089348214</c:v>
                </c:pt>
                <c:pt idx="5">
                  <c:v>20.4714680057244</c:v>
                </c:pt>
                <c:pt idx="6">
                  <c:v>6.93326926289876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linear!$B$2:$B$8</c:f>
              <c:numCache>
                <c:formatCode>General</c:formatCode>
                <c:ptCount val="7"/>
                <c:pt idx="0">
                  <c:v>191.224607337701</c:v>
                </c:pt>
                <c:pt idx="1">
                  <c:v>178.530703288352</c:v>
                </c:pt>
                <c:pt idx="2">
                  <c:v>145.682175503432</c:v>
                </c:pt>
                <c:pt idx="3">
                  <c:v>110.151780340077</c:v>
                </c:pt>
                <c:pt idx="4">
                  <c:v>60.4562410960544</c:v>
                </c:pt>
                <c:pt idx="5">
                  <c:v>21.4735342334328</c:v>
                </c:pt>
                <c:pt idx="6">
                  <c:v>6.93326926289876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no!$B$2:$B$8</c:f>
              <c:numCache>
                <c:formatCode>General</c:formatCode>
                <c:ptCount val="7"/>
                <c:pt idx="0">
                  <c:v>173.491445292649</c:v>
                </c:pt>
                <c:pt idx="1">
                  <c:v>148.050275162126</c:v>
                </c:pt>
                <c:pt idx="2">
                  <c:v>113.857013226478</c:v>
                </c:pt>
                <c:pt idx="3">
                  <c:v>83.2027270828264</c:v>
                </c:pt>
                <c:pt idx="4">
                  <c:v>47.8224237515344</c:v>
                </c:pt>
                <c:pt idx="5">
                  <c:v>20.5220997348291</c:v>
                </c:pt>
                <c:pt idx="6">
                  <c:v>6.93326874351588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88332993"/>
        <c:axId val="3333967"/>
      </c:scatterChart>
      <c:valAx>
        <c:axId val="883329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3333967"/>
        <c:crossesAt val="0"/>
      </c:valAx>
      <c:valAx>
        <c:axId val="3333967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8332993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NO3-flux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exponential!$C$2:$C$8</c:f>
              <c:numCache>
                <c:formatCode>General</c:formatCode>
                <c:ptCount val="7"/>
                <c:pt idx="0">
                  <c:v>12.7636248090494</c:v>
                </c:pt>
                <c:pt idx="1">
                  <c:v>9.98749979213528</c:v>
                </c:pt>
                <c:pt idx="2">
                  <c:v>9.30326164986461</c:v>
                </c:pt>
                <c:pt idx="3">
                  <c:v>8.74545978825376</c:v>
                </c:pt>
                <c:pt idx="4">
                  <c:v>5.3987723237224</c:v>
                </c:pt>
                <c:pt idx="5">
                  <c:v>1.51757441074573</c:v>
                </c:pt>
                <c:pt idx="6">
                  <c:v>-0.0816279748894859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linear!$C$2:$C$8</c:f>
              <c:numCache>
                <c:formatCode>General</c:formatCode>
                <c:ptCount val="7"/>
                <c:pt idx="0">
                  <c:v>12.4506140373328</c:v>
                </c:pt>
                <c:pt idx="1">
                  <c:v>9.98744074152722</c:v>
                </c:pt>
                <c:pt idx="2">
                  <c:v>9.62475511426747</c:v>
                </c:pt>
                <c:pt idx="3">
                  <c:v>10.0168308918914</c:v>
                </c:pt>
                <c:pt idx="4">
                  <c:v>7.14917804457877</c:v>
                </c:pt>
                <c:pt idx="5">
                  <c:v>1.7941193272939</c:v>
                </c:pt>
                <c:pt idx="6">
                  <c:v>-0.0816279748894859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no!$C$2:$C$8</c:f>
              <c:numCache>
                <c:formatCode>General</c:formatCode>
                <c:ptCount val="7"/>
                <c:pt idx="0">
                  <c:v>10.7605073418326</c:v>
                </c:pt>
                <c:pt idx="1">
                  <c:v>8.79516339167184</c:v>
                </c:pt>
                <c:pt idx="2">
                  <c:v>8.2667726005246</c:v>
                </c:pt>
                <c:pt idx="3">
                  <c:v>8.29021459717634</c:v>
                </c:pt>
                <c:pt idx="4">
                  <c:v>5.39189752574409</c:v>
                </c:pt>
                <c:pt idx="5">
                  <c:v>1.52751077062891</c:v>
                </c:pt>
                <c:pt idx="6">
                  <c:v>-0.0816097009604089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60391561"/>
        <c:axId val="6991759"/>
      </c:scatterChart>
      <c:valAx>
        <c:axId val="603915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6991759"/>
        <c:crossesAt val="0"/>
      </c:valAx>
      <c:valAx>
        <c:axId val="6991759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60391561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SO4-flux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exponential!$D$2:$D$8</c:f>
              <c:numCache>
                <c:formatCode>General</c:formatCode>
                <c:ptCount val="7"/>
                <c:pt idx="0">
                  <c:v>159.480118427836</c:v>
                </c:pt>
                <c:pt idx="1">
                  <c:v>146.748593460476</c:v>
                </c:pt>
                <c:pt idx="2">
                  <c:v>113.176034106528</c:v>
                </c:pt>
                <c:pt idx="3">
                  <c:v>69.0157229378513</c:v>
                </c:pt>
                <c:pt idx="4">
                  <c:v>21.6694186555862</c:v>
                </c:pt>
                <c:pt idx="5">
                  <c:v>1.99333178341213</c:v>
                </c:pt>
                <c:pt idx="6">
                  <c:v>0.065855992631291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linear!$D$2:$D$8</c:f>
              <c:numCache>
                <c:formatCode>General</c:formatCode>
                <c:ptCount val="7"/>
                <c:pt idx="0">
                  <c:v>162.201304284548</c:v>
                </c:pt>
                <c:pt idx="1">
                  <c:v>146.748870196964</c:v>
                </c:pt>
                <c:pt idx="2">
                  <c:v>105.560950143997</c:v>
                </c:pt>
                <c:pt idx="3">
                  <c:v>56.214748202869</c:v>
                </c:pt>
                <c:pt idx="4">
                  <c:v>13.0734784481632</c:v>
                </c:pt>
                <c:pt idx="5">
                  <c:v>0.793296243839222</c:v>
                </c:pt>
                <c:pt idx="6">
                  <c:v>0.065855992631291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no!$D$2:$D$8</c:f>
              <c:numCache>
                <c:formatCode>General</c:formatCode>
                <c:ptCount val="7"/>
                <c:pt idx="0">
                  <c:v>174.037082856618</c:v>
                </c:pt>
                <c:pt idx="1">
                  <c:v>164.418953442491</c:v>
                </c:pt>
                <c:pt idx="2">
                  <c:v>123.848388878187</c:v>
                </c:pt>
                <c:pt idx="3">
                  <c:v>72.2340837551976</c:v>
                </c:pt>
                <c:pt idx="4">
                  <c:v>21.6793294845565</c:v>
                </c:pt>
                <c:pt idx="5">
                  <c:v>1.95196590657905</c:v>
                </c:pt>
                <c:pt idx="6">
                  <c:v>0.0658559930598265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88909149"/>
        <c:axId val="68732331"/>
      </c:scatterChart>
      <c:valAx>
        <c:axId val="889091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68732331"/>
        <c:crossesAt val="0"/>
      </c:valAx>
      <c:valAx>
        <c:axId val="68732331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8909149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MnO2-flux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exponential!$E$2:$E$8</c:f>
              <c:numCache>
                <c:formatCode>General</c:formatCode>
                <c:ptCount val="7"/>
                <c:pt idx="0">
                  <c:v>1.35</c:v>
                </c:pt>
                <c:pt idx="1">
                  <c:v>1.2</c:v>
                </c:pt>
                <c:pt idx="2">
                  <c:v>0.84</c:v>
                </c:pt>
                <c:pt idx="3">
                  <c:v>0.464</c:v>
                </c:pt>
                <c:pt idx="4">
                  <c:v>0.141</c:v>
                </c:pt>
                <c:pt idx="5">
                  <c:v>0.0238</c:v>
                </c:pt>
                <c:pt idx="6">
                  <c:v>0.004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linear!$E$2:$E$8</c:f>
              <c:numCache>
                <c:formatCode>General</c:formatCode>
                <c:ptCount val="7"/>
                <c:pt idx="0">
                  <c:v>1.22</c:v>
                </c:pt>
                <c:pt idx="1">
                  <c:v>1.2</c:v>
                </c:pt>
                <c:pt idx="2">
                  <c:v>1.13</c:v>
                </c:pt>
                <c:pt idx="3">
                  <c:v>1</c:v>
                </c:pt>
                <c:pt idx="4">
                  <c:v>0.752</c:v>
                </c:pt>
                <c:pt idx="5">
                  <c:v>0.378</c:v>
                </c:pt>
                <c:pt idx="6">
                  <c:v>0.004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83497304"/>
        <c:axId val="24105996"/>
      </c:scatterChart>
      <c:valAx>
        <c:axId val="83497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24105996"/>
        <c:crossesAt val="0"/>
      </c:valAx>
      <c:valAx>
        <c:axId val="24105996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3497304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FeOH3-flux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exponential!$F$2:$F$8</c:f>
              <c:numCache>
                <c:formatCode>General</c:formatCode>
                <c:ptCount val="7"/>
                <c:pt idx="0">
                  <c:v>12.1</c:v>
                </c:pt>
                <c:pt idx="1">
                  <c:v>10</c:v>
                </c:pt>
                <c:pt idx="2">
                  <c:v>5.62</c:v>
                </c:pt>
                <c:pt idx="3">
                  <c:v>2.15</c:v>
                </c:pt>
                <c:pt idx="4">
                  <c:v>0.316</c:v>
                </c:pt>
                <c:pt idx="5">
                  <c:v>0.0178</c:v>
                </c:pt>
                <c:pt idx="6">
                  <c:v>0.001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linear!$F$2:$F$8</c:f>
              <c:numCache>
                <c:formatCode>General</c:formatCode>
                <c:ptCount val="7"/>
                <c:pt idx="0">
                  <c:v>10.2</c:v>
                </c:pt>
                <c:pt idx="1">
                  <c:v>10</c:v>
                </c:pt>
                <c:pt idx="2">
                  <c:v>9.38</c:v>
                </c:pt>
                <c:pt idx="3">
                  <c:v>8.33</c:v>
                </c:pt>
                <c:pt idx="4">
                  <c:v>6.25</c:v>
                </c:pt>
                <c:pt idx="5">
                  <c:v>3.13</c:v>
                </c:pt>
                <c:pt idx="6">
                  <c:v>0.001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92419434"/>
        <c:axId val="84437575"/>
      </c:scatterChart>
      <c:valAx>
        <c:axId val="924194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4437575"/>
        <c:crossesAt val="0"/>
      </c:valAx>
      <c:valAx>
        <c:axId val="84437575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92419434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aerob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exponential!$H$2:$H$8</c:f>
              <c:numCache>
                <c:formatCode>General</c:formatCode>
                <c:ptCount val="7"/>
                <c:pt idx="0">
                  <c:v>41.0392170067483</c:v>
                </c:pt>
                <c:pt idx="1">
                  <c:v>26.9890430011819</c:v>
                </c:pt>
                <c:pt idx="2">
                  <c:v>20.7505662888519</c:v>
                </c:pt>
                <c:pt idx="3">
                  <c:v>16.407173120229</c:v>
                </c:pt>
                <c:pt idx="4">
                  <c:v>11.081061392938</c:v>
                </c:pt>
                <c:pt idx="5">
                  <c:v>7.117431466787</c:v>
                </c:pt>
                <c:pt idx="6">
                  <c:v>5.727465901118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linear!$I$2:$I$8</c:f>
              <c:numCache>
                <c:formatCode>General</c:formatCode>
                <c:ptCount val="7"/>
                <c:pt idx="0">
                  <c:v>42.4599196407286</c:v>
                </c:pt>
                <c:pt idx="1">
                  <c:v>26.9892283047022</c:v>
                </c:pt>
                <c:pt idx="2">
                  <c:v>19.6969536038754</c:v>
                </c:pt>
                <c:pt idx="3">
                  <c:v>13.3267247888855</c:v>
                </c:pt>
                <c:pt idx="4">
                  <c:v>7.47788307198744</c:v>
                </c:pt>
                <c:pt idx="5">
                  <c:v>6.22914546089867</c:v>
                </c:pt>
                <c:pt idx="6">
                  <c:v>5.727465901118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no!$I$2:$I$8</c:f>
              <c:numCache>
                <c:formatCode>General</c:formatCode>
                <c:ptCount val="7"/>
                <c:pt idx="0">
                  <c:v>50.5083474731389</c:v>
                </c:pt>
                <c:pt idx="1">
                  <c:v>30.7657946865579</c:v>
                </c:pt>
                <c:pt idx="2">
                  <c:v>23.8742458339973</c:v>
                </c:pt>
                <c:pt idx="3">
                  <c:v>17.740469864749</c:v>
                </c:pt>
                <c:pt idx="4">
                  <c:v>11.1142437255153</c:v>
                </c:pt>
                <c:pt idx="5">
                  <c:v>7.08873599824626</c:v>
                </c:pt>
                <c:pt idx="6">
                  <c:v>5.72746107879837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85969172"/>
        <c:axId val="557922"/>
      </c:scatterChart>
      <c:valAx>
        <c:axId val="859691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557922"/>
        <c:crossesAt val="0"/>
      </c:valAx>
      <c:valAx>
        <c:axId val="557922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5969172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denit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exponential!$I$2:$I$8</c:f>
              <c:numCache>
                <c:formatCode>General</c:formatCode>
                <c:ptCount val="7"/>
                <c:pt idx="0">
                  <c:v>17.0468936766173</c:v>
                </c:pt>
                <c:pt idx="1">
                  <c:v>13.0921730577029</c:v>
                </c:pt>
                <c:pt idx="2">
                  <c:v>11.4198851340125</c:v>
                </c:pt>
                <c:pt idx="3">
                  <c:v>10.4687817132744</c:v>
                </c:pt>
                <c:pt idx="4">
                  <c:v>6.97890499157671</c:v>
                </c:pt>
                <c:pt idx="5">
                  <c:v>2.84500785844439</c:v>
                </c:pt>
                <c:pt idx="6">
                  <c:v>0.482027279105607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linear!$J$2:$J$8</c:f>
              <c:numCache>
                <c:formatCode>General</c:formatCode>
                <c:ptCount val="7"/>
                <c:pt idx="0">
                  <c:v>16.9536569341279</c:v>
                </c:pt>
                <c:pt idx="1">
                  <c:v>13.0921551641295</c:v>
                </c:pt>
                <c:pt idx="2">
                  <c:v>11.5074487448486</c:v>
                </c:pt>
                <c:pt idx="3">
                  <c:v>11.0795099532146</c:v>
                </c:pt>
                <c:pt idx="4">
                  <c:v>7.85170525257715</c:v>
                </c:pt>
                <c:pt idx="5">
                  <c:v>3.00108887072427</c:v>
                </c:pt>
                <c:pt idx="6">
                  <c:v>0.482027279105607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no!$J$2:$J$8</c:f>
              <c:numCache>
                <c:formatCode>General</c:formatCode>
                <c:ptCount val="7"/>
                <c:pt idx="0">
                  <c:v>16.4949123028876</c:v>
                </c:pt>
                <c:pt idx="1">
                  <c:v>12.7298281302828</c:v>
                </c:pt>
                <c:pt idx="2">
                  <c:v>10.9826400535323</c:v>
                </c:pt>
                <c:pt idx="3">
                  <c:v>10.2967697490692</c:v>
                </c:pt>
                <c:pt idx="4">
                  <c:v>6.97691779748265</c:v>
                </c:pt>
                <c:pt idx="5">
                  <c:v>2.85088185060463</c:v>
                </c:pt>
                <c:pt idx="6">
                  <c:v>0.4820311369613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98048569"/>
        <c:axId val="48759292"/>
      </c:scatterChart>
      <c:valAx>
        <c:axId val="980485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48759292"/>
        <c:crossesAt val="0"/>
      </c:valAx>
      <c:valAx>
        <c:axId val="48759292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98048569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sulf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exponential!$J$2:$J$8</c:f>
              <c:numCache>
                <c:formatCode>General</c:formatCode>
                <c:ptCount val="7"/>
                <c:pt idx="0">
                  <c:v>212.572107247846</c:v>
                </c:pt>
                <c:pt idx="1">
                  <c:v>201.681238952695</c:v>
                </c:pt>
                <c:pt idx="2">
                  <c:v>155.797265091525</c:v>
                </c:pt>
                <c:pt idx="3">
                  <c:v>97.0011966014958</c:v>
                </c:pt>
                <c:pt idx="4">
                  <c:v>36.2921727509659</c:v>
                </c:pt>
                <c:pt idx="5">
                  <c:v>6.75481841484964</c:v>
                </c:pt>
                <c:pt idx="6">
                  <c:v>0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linear!$K$2:$K$8</c:f>
              <c:numCache>
                <c:formatCode>General</c:formatCode>
                <c:ptCount val="7"/>
                <c:pt idx="0">
                  <c:v>213.567019535094</c:v>
                </c:pt>
                <c:pt idx="1">
                  <c:v>201.681392352933</c:v>
                </c:pt>
                <c:pt idx="2">
                  <c:v>153.581206411384</c:v>
                </c:pt>
                <c:pt idx="3">
                  <c:v>92.9851356329272</c:v>
                </c:pt>
                <c:pt idx="4">
                  <c:v>32.8617624231711</c:v>
                </c:pt>
                <c:pt idx="5">
                  <c:v>4.87486241483259</c:v>
                </c:pt>
                <c:pt idx="6">
                  <c:v>0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no!$K$2:$K$8</c:f>
              <c:numCache>
                <c:formatCode>General</c:formatCode>
                <c:ptCount val="7"/>
                <c:pt idx="0">
                  <c:v>219.436506024443</c:v>
                </c:pt>
                <c:pt idx="1">
                  <c:v>210.160959957335</c:v>
                </c:pt>
                <c:pt idx="2">
                  <c:v>159.698726980395</c:v>
                </c:pt>
                <c:pt idx="3">
                  <c:v>98.6942839226063</c:v>
                </c:pt>
                <c:pt idx="4">
                  <c:v>36.58230448918</c:v>
                </c:pt>
                <c:pt idx="5">
                  <c:v>6.82383081686767</c:v>
                </c:pt>
                <c:pt idx="6">
                  <c:v>0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72037730"/>
        <c:axId val="96240416"/>
      </c:scatterChart>
      <c:valAx>
        <c:axId val="720377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96240416"/>
        <c:crossesAt val="0"/>
      </c:valAx>
      <c:valAx>
        <c:axId val="96240416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2037730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Mn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exponential!$K$2:$K$8</c:f>
              <c:numCache>
                <c:formatCode>General</c:formatCode>
                <c:ptCount val="7"/>
                <c:pt idx="0">
                  <c:v>0.170492609931505</c:v>
                </c:pt>
                <c:pt idx="1">
                  <c:v>0.139671987932571</c:v>
                </c:pt>
                <c:pt idx="2">
                  <c:v>0.0788320752245696</c:v>
                </c:pt>
                <c:pt idx="3">
                  <c:v>0.100879134373057</c:v>
                </c:pt>
                <c:pt idx="4">
                  <c:v>0.255480855617779</c:v>
                </c:pt>
                <c:pt idx="5">
                  <c:v>0.17164177630158</c:v>
                </c:pt>
                <c:pt idx="6">
                  <c:v>0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linear!$L$2:$L$8</c:f>
              <c:numCache>
                <c:formatCode>General</c:formatCode>
                <c:ptCount val="7"/>
                <c:pt idx="0">
                  <c:v>0.205823204450997</c:v>
                </c:pt>
                <c:pt idx="1">
                  <c:v>0.139677270618367</c:v>
                </c:pt>
                <c:pt idx="2">
                  <c:v>0.0340158108892113</c:v>
                </c:pt>
                <c:pt idx="3">
                  <c:v>0.00838401528827094</c:v>
                </c:pt>
                <c:pt idx="4">
                  <c:v>0.00103577092854042</c:v>
                </c:pt>
                <c:pt idx="5">
                  <c:v>0.000640431327371763</c:v>
                </c:pt>
                <c:pt idx="6">
                  <c:v>0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no!$L$2:$L$8</c:f>
              <c:numCache>
                <c:formatCode>General</c:formatCode>
                <c:ptCount val="7"/>
                <c:pt idx="0">
                  <c:v>8.25454711232975E-008</c:v>
                </c:pt>
                <c:pt idx="1">
                  <c:v>8.50265699208371E-008</c:v>
                </c:pt>
                <c:pt idx="2">
                  <c:v>3.33766840180927E-008</c:v>
                </c:pt>
                <c:pt idx="3">
                  <c:v>3.24577704977605E-008</c:v>
                </c:pt>
                <c:pt idx="4">
                  <c:v>3.53863860481642E-008</c:v>
                </c:pt>
                <c:pt idx="5">
                  <c:v>4.92885747280831E-008</c:v>
                </c:pt>
                <c:pt idx="6">
                  <c:v>0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82327859"/>
        <c:axId val="42275296"/>
      </c:scatterChart>
      <c:valAx>
        <c:axId val="823278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42275296"/>
        <c:crossesAt val="0"/>
      </c:valAx>
      <c:valAx>
        <c:axId val="42275296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82327859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rate Fe red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"exponential"</c:f>
              <c:strCache>
                <c:ptCount val="1"/>
                <c:pt idx="0">
                  <c:v>exponential</c:v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smooth val="1"/>
          <c:xVal>
            <c:numRef>
              <c:f>exponential!$L$2:$L$8</c:f>
              <c:numCache>
                <c:formatCode>General</c:formatCode>
                <c:ptCount val="7"/>
                <c:pt idx="0">
                  <c:v>89.6908203872887</c:v>
                </c:pt>
                <c:pt idx="1">
                  <c:v>80.8537071093311</c:v>
                </c:pt>
                <c:pt idx="2">
                  <c:v>41.3625242918782</c:v>
                </c:pt>
                <c:pt idx="3">
                  <c:v>17.8160678720006</c:v>
                </c:pt>
                <c:pt idx="4">
                  <c:v>1.93288575140178</c:v>
                </c:pt>
                <c:pt idx="5">
                  <c:v>0.123403969229771</c:v>
                </c:pt>
                <c:pt idx="6">
                  <c:v>0</c:v>
                </c:pt>
              </c:numCache>
            </c:numRef>
          </c:xVal>
          <c:yVal>
            <c:numRef>
              <c:f>exponential!$A$2:$A$8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1"/>
          <c:order val="1"/>
          <c:tx>
            <c:strRef>
              <c:f>"linear"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none"/>
          </c:marker>
          <c:smooth val="1"/>
          <c:xVal>
            <c:numRef>
              <c:f>linear!$M$2:$M$8</c:f>
              <c:numCache>
                <c:formatCode>General</c:formatCode>
                <c:ptCount val="7"/>
                <c:pt idx="0">
                  <c:v>76.4442340767933</c:v>
                </c:pt>
                <c:pt idx="1">
                  <c:v>80.8518175958458</c:v>
                </c:pt>
                <c:pt idx="2">
                  <c:v>62.9572589474022</c:v>
                </c:pt>
                <c:pt idx="3">
                  <c:v>59.3976979843909</c:v>
                </c:pt>
                <c:pt idx="4">
                  <c:v>39.933770521939</c:v>
                </c:pt>
                <c:pt idx="5">
                  <c:v>18.2777936214685</c:v>
                </c:pt>
                <c:pt idx="6">
                  <c:v>0</c:v>
                </c:pt>
              </c:numCache>
            </c:numRef>
          </c:xVal>
          <c:yVal>
            <c:numRef>
              <c:f>linear!$A$2:$A$8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ser>
          <c:idx val="2"/>
          <c:order val="2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9cc00"/>
            </a:solidFill>
            <a:ln w="25200">
              <a:solidFill>
                <a:srgbClr val="99cc00"/>
              </a:solidFill>
              <a:round/>
            </a:ln>
          </c:spPr>
          <c:marker>
            <c:symbol val="none"/>
          </c:marker>
          <c:smooth val="1"/>
          <c:xVal>
            <c:numRef>
              <c:f>no!$M$2:$M$8</c:f>
              <c:numCache>
                <c:formatCode>General</c:formatCode>
                <c:ptCount val="7"/>
                <c:pt idx="0">
                  <c:v>2.3237456245636E-007</c:v>
                </c:pt>
                <c:pt idx="1">
                  <c:v>7.73617866144958E-007</c:v>
                </c:pt>
                <c:pt idx="2">
                  <c:v>4.8643376671461E-007</c:v>
                </c:pt>
                <c:pt idx="3">
                  <c:v>3.49892067269166E-007</c:v>
                </c:pt>
                <c:pt idx="4">
                  <c:v>1.26312960937686E-007</c:v>
                </c:pt>
                <c:pt idx="5">
                  <c:v>1.20473261085559E-007</c:v>
                </c:pt>
                <c:pt idx="6">
                  <c:v>0</c:v>
                </c:pt>
              </c:numCache>
            </c:numRef>
          </c:xVal>
          <c:yVal>
            <c:numRef>
              <c:f>no!$A$2:$A$8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3500</c:v>
                </c:pt>
                <c:pt idx="6">
                  <c:v>5000</c:v>
                </c:pt>
              </c:numCache>
            </c:numRef>
          </c:yVal>
        </c:ser>
        <c:axId val="76473192"/>
        <c:axId val="10610516"/>
      </c:scatterChart>
      <c:valAx>
        <c:axId val="76473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10610516"/>
        <c:crossesAt val="0"/>
      </c:valAx>
      <c:valAx>
        <c:axId val="10610516"/>
        <c:scaling>
          <c:orientation val="maxMin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crossAx val="76473192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1.xml"/><Relationship Id="rId2" Type="http://schemas.openxmlformats.org/officeDocument/2006/relationships/chart" Target="../charts/chart162.xml"/><Relationship Id="rId3" Type="http://schemas.openxmlformats.org/officeDocument/2006/relationships/chart" Target="../charts/chart163.xml"/><Relationship Id="rId4" Type="http://schemas.openxmlformats.org/officeDocument/2006/relationships/chart" Target="../charts/chart164.xml"/><Relationship Id="rId5" Type="http://schemas.openxmlformats.org/officeDocument/2006/relationships/chart" Target="../charts/chart165.xml"/><Relationship Id="rId6" Type="http://schemas.openxmlformats.org/officeDocument/2006/relationships/chart" Target="../charts/chart166.xml"/><Relationship Id="rId7" Type="http://schemas.openxmlformats.org/officeDocument/2006/relationships/chart" Target="../charts/chart167.xml"/><Relationship Id="rId8" Type="http://schemas.openxmlformats.org/officeDocument/2006/relationships/chart" Target="../charts/chart168.xml"/><Relationship Id="rId9" Type="http://schemas.openxmlformats.org/officeDocument/2006/relationships/chart" Target="../charts/chart169.xml"/><Relationship Id="rId10" Type="http://schemas.openxmlformats.org/officeDocument/2006/relationships/chart" Target="../charts/chart1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198360</xdr:colOff>
      <xdr:row>49</xdr:row>
      <xdr:rowOff>56160</xdr:rowOff>
    </xdr:from>
    <xdr:to>
      <xdr:col>7</xdr:col>
      <xdr:colOff>519120</xdr:colOff>
      <xdr:row>67</xdr:row>
      <xdr:rowOff>54000</xdr:rowOff>
    </xdr:to>
    <xdr:graphicFrame>
      <xdr:nvGraphicFramePr>
        <xdr:cNvPr id="0" name="Chart 1"/>
        <xdr:cNvGraphicFramePr/>
      </xdr:nvGraphicFramePr>
      <xdr:xfrm>
        <a:off x="198360" y="8991000"/>
        <a:ext cx="5165640" cy="291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478800</xdr:colOff>
      <xdr:row>49</xdr:row>
      <xdr:rowOff>46800</xdr:rowOff>
    </xdr:from>
    <xdr:to>
      <xdr:col>16</xdr:col>
      <xdr:colOff>159840</xdr:colOff>
      <xdr:row>67</xdr:row>
      <xdr:rowOff>44640</xdr:rowOff>
    </xdr:to>
    <xdr:graphicFrame>
      <xdr:nvGraphicFramePr>
        <xdr:cNvPr id="1" name="Chart 2"/>
        <xdr:cNvGraphicFramePr/>
      </xdr:nvGraphicFramePr>
      <xdr:xfrm>
        <a:off x="6398640" y="8981640"/>
        <a:ext cx="5335920" cy="291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68</xdr:row>
      <xdr:rowOff>68400</xdr:rowOff>
    </xdr:from>
    <xdr:to>
      <xdr:col>10</xdr:col>
      <xdr:colOff>348480</xdr:colOff>
      <xdr:row>85</xdr:row>
      <xdr:rowOff>82080</xdr:rowOff>
    </xdr:to>
    <xdr:graphicFrame>
      <xdr:nvGraphicFramePr>
        <xdr:cNvPr id="2" name="Chart 3"/>
        <xdr:cNvGraphicFramePr/>
      </xdr:nvGraphicFramePr>
      <xdr:xfrm>
        <a:off x="0" y="12079800"/>
        <a:ext cx="7545960" cy="279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334080</xdr:colOff>
      <xdr:row>68</xdr:row>
      <xdr:rowOff>16200</xdr:rowOff>
    </xdr:from>
    <xdr:to>
      <xdr:col>18</xdr:col>
      <xdr:colOff>654840</xdr:colOff>
      <xdr:row>85</xdr:row>
      <xdr:rowOff>6480</xdr:rowOff>
    </xdr:to>
    <xdr:graphicFrame>
      <xdr:nvGraphicFramePr>
        <xdr:cNvPr id="3" name="Chart 4"/>
        <xdr:cNvGraphicFramePr/>
      </xdr:nvGraphicFramePr>
      <xdr:xfrm>
        <a:off x="8170560" y="12027600"/>
        <a:ext cx="5772600" cy="276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599040</xdr:colOff>
      <xdr:row>49</xdr:row>
      <xdr:rowOff>23400</xdr:rowOff>
    </xdr:from>
    <xdr:to>
      <xdr:col>22</xdr:col>
      <xdr:colOff>596880</xdr:colOff>
      <xdr:row>66</xdr:row>
      <xdr:rowOff>14040</xdr:rowOff>
    </xdr:to>
    <xdr:graphicFrame>
      <xdr:nvGraphicFramePr>
        <xdr:cNvPr id="4" name="Chart 5"/>
        <xdr:cNvGraphicFramePr/>
      </xdr:nvGraphicFramePr>
      <xdr:xfrm>
        <a:off x="12173760" y="8958240"/>
        <a:ext cx="541944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87</xdr:row>
      <xdr:rowOff>118080</xdr:rowOff>
    </xdr:from>
    <xdr:to>
      <xdr:col>7</xdr:col>
      <xdr:colOff>320400</xdr:colOff>
      <xdr:row>104</xdr:row>
      <xdr:rowOff>108360</xdr:rowOff>
    </xdr:to>
    <xdr:graphicFrame>
      <xdr:nvGraphicFramePr>
        <xdr:cNvPr id="5" name="Chart 6"/>
        <xdr:cNvGraphicFramePr/>
      </xdr:nvGraphicFramePr>
      <xdr:xfrm>
        <a:off x="0" y="15230160"/>
        <a:ext cx="5165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150120</xdr:colOff>
      <xdr:row>87</xdr:row>
      <xdr:rowOff>12960</xdr:rowOff>
    </xdr:from>
    <xdr:to>
      <xdr:col>15</xdr:col>
      <xdr:colOff>470160</xdr:colOff>
      <xdr:row>104</xdr:row>
      <xdr:rowOff>3600</xdr:rowOff>
    </xdr:to>
    <xdr:graphicFrame>
      <xdr:nvGraphicFramePr>
        <xdr:cNvPr id="6" name="Chart 7"/>
        <xdr:cNvGraphicFramePr/>
      </xdr:nvGraphicFramePr>
      <xdr:xfrm>
        <a:off x="6069960" y="15125040"/>
        <a:ext cx="504072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50400</xdr:colOff>
      <xdr:row>87</xdr:row>
      <xdr:rowOff>41400</xdr:rowOff>
    </xdr:from>
    <xdr:to>
      <xdr:col>23</xdr:col>
      <xdr:colOff>861840</xdr:colOff>
      <xdr:row>104</xdr:row>
      <xdr:rowOff>32040</xdr:rowOff>
    </xdr:to>
    <xdr:graphicFrame>
      <xdr:nvGraphicFramePr>
        <xdr:cNvPr id="7" name="Chart 8"/>
        <xdr:cNvGraphicFramePr/>
      </xdr:nvGraphicFramePr>
      <xdr:xfrm>
        <a:off x="11625120" y="15153480"/>
        <a:ext cx="736308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149400</xdr:colOff>
      <xdr:row>106</xdr:row>
      <xdr:rowOff>12960</xdr:rowOff>
    </xdr:from>
    <xdr:to>
      <xdr:col>7</xdr:col>
      <xdr:colOff>470160</xdr:colOff>
      <xdr:row>123</xdr:row>
      <xdr:rowOff>3240</xdr:rowOff>
    </xdr:to>
    <xdr:graphicFrame>
      <xdr:nvGraphicFramePr>
        <xdr:cNvPr id="8" name="Chart 9"/>
        <xdr:cNvGraphicFramePr/>
      </xdr:nvGraphicFramePr>
      <xdr:xfrm>
        <a:off x="149400" y="18201600"/>
        <a:ext cx="5165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150120</xdr:colOff>
      <xdr:row>106</xdr:row>
      <xdr:rowOff>12960</xdr:rowOff>
    </xdr:from>
    <xdr:to>
      <xdr:col>15</xdr:col>
      <xdr:colOff>470160</xdr:colOff>
      <xdr:row>123</xdr:row>
      <xdr:rowOff>3240</xdr:rowOff>
    </xdr:to>
    <xdr:graphicFrame>
      <xdr:nvGraphicFramePr>
        <xdr:cNvPr id="9" name="Chart 10"/>
        <xdr:cNvGraphicFramePr/>
      </xdr:nvGraphicFramePr>
      <xdr:xfrm>
        <a:off x="6069960" y="18201600"/>
        <a:ext cx="5040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4" activeCellId="0" sqref="F14"/>
    </sheetView>
  </sheetViews>
  <sheetFormatPr defaultRowHeight="12.75"/>
  <cols>
    <col collapsed="false" hidden="false" max="7" min="5" style="0" width="10.8163265306122"/>
    <col collapsed="false" hidden="false" max="8" min="8" style="0" width="15.234693877551"/>
    <col collapsed="false" hidden="false" max="15" min="14" style="0" width="10.8163265306122"/>
    <col collapsed="false" hidden="false" max="16" min="16" style="0" width="13.2397959183673"/>
    <col collapsed="false" hidden="false" max="17" min="17" style="0" width="15.234693877551"/>
    <col collapsed="false" hidden="false" max="19" min="19" style="0" width="12.219387755102"/>
    <col collapsed="false" hidden="false" max="20" min="20" style="0" width="11.7602040816327"/>
    <col collapsed="false" hidden="false" max="21" min="21" style="0" width="13.515306122449"/>
    <col collapsed="false" hidden="false" max="22" min="22" style="0" width="15.0459183673469"/>
    <col collapsed="false" hidden="false" max="24" min="23" style="0" width="16.0204081632653"/>
    <col collapsed="false" hidden="false" max="25" min="25" style="0" width="25.2091836734694"/>
    <col collapsed="false" hidden="false" max="26" min="26" style="0" width="15.1989795918367"/>
    <col collapsed="false" hidden="false" max="27" min="27" style="0" width="11.5204081632653"/>
    <col collapsed="false" hidden="false" max="28" min="28" style="0" width="16.219387755102"/>
    <col collapsed="false" hidden="false" max="29" min="29" style="0" width="21.734693877551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65" hidden="false" customHeight="false" outlineLevel="0" collapsed="false">
      <c r="A2" s="1" t="n">
        <v>100</v>
      </c>
      <c r="B2" s="1" t="n">
        <v>195.573089422456</v>
      </c>
      <c r="C2" s="1" t="n">
        <v>12.7636248090494</v>
      </c>
      <c r="D2" s="1" t="n">
        <v>159.480118427836</v>
      </c>
      <c r="E2" s="1" t="n">
        <v>1.35</v>
      </c>
      <c r="F2" s="1" t="n">
        <v>12.1</v>
      </c>
      <c r="G2" s="1" t="n">
        <v>510</v>
      </c>
      <c r="H2" s="1" t="n">
        <v>41.0392170067483</v>
      </c>
      <c r="I2" s="1" t="n">
        <v>17.0468936766173</v>
      </c>
      <c r="J2" s="1" t="n">
        <v>212.572107247846</v>
      </c>
      <c r="K2" s="1" t="n">
        <v>0.170492609931505</v>
      </c>
      <c r="L2" s="1" t="n">
        <v>89.6908203872887</v>
      </c>
      <c r="P2" s="2" t="s">
        <v>12</v>
      </c>
      <c r="V2" s="0" t="s">
        <v>13</v>
      </c>
    </row>
    <row r="3" customFormat="false" ht="14.65" hidden="false" customHeight="false" outlineLevel="0" collapsed="false">
      <c r="A3" s="1" t="n">
        <v>200</v>
      </c>
      <c r="B3" s="1" t="n">
        <v>178.532255925183</v>
      </c>
      <c r="C3" s="1" t="n">
        <v>9.98749979213528</v>
      </c>
      <c r="D3" s="1" t="n">
        <v>146.748593460476</v>
      </c>
      <c r="E3" s="1" t="n">
        <v>1.2</v>
      </c>
      <c r="F3" s="1" t="n">
        <v>10</v>
      </c>
      <c r="G3" s="1" t="n">
        <v>467</v>
      </c>
      <c r="H3" s="1" t="n">
        <v>26.9890430011819</v>
      </c>
      <c r="I3" s="1" t="n">
        <v>13.0921730577029</v>
      </c>
      <c r="J3" s="1" t="n">
        <v>201.681238952695</v>
      </c>
      <c r="K3" s="1" t="n">
        <v>0.139671987932571</v>
      </c>
      <c r="L3" s="1" t="n">
        <v>80.8537071093311</v>
      </c>
      <c r="P3" s="0" t="s">
        <v>14</v>
      </c>
      <c r="W3" s="0" t="s">
        <v>15</v>
      </c>
      <c r="Z3" s="0" t="s">
        <v>16</v>
      </c>
      <c r="AC3" s="0" t="s">
        <v>17</v>
      </c>
    </row>
    <row r="4" customFormat="false" ht="14.65" hidden="false" customHeight="false" outlineLevel="0" collapsed="false">
      <c r="A4" s="1" t="n">
        <v>500</v>
      </c>
      <c r="B4" s="1" t="n">
        <v>132.154161786629</v>
      </c>
      <c r="C4" s="1" t="n">
        <v>9.30326164986461</v>
      </c>
      <c r="D4" s="1" t="n">
        <v>113.176034106528</v>
      </c>
      <c r="E4" s="1" t="n">
        <v>0.84</v>
      </c>
      <c r="F4" s="1" t="n">
        <v>5.62</v>
      </c>
      <c r="G4" s="1" t="n">
        <v>357</v>
      </c>
      <c r="H4" s="1" t="n">
        <v>20.7505662888519</v>
      </c>
      <c r="I4" s="1" t="n">
        <v>11.4198851340125</v>
      </c>
      <c r="J4" s="1" t="n">
        <v>155.797265091525</v>
      </c>
      <c r="K4" s="1" t="n">
        <v>0.0788320752245696</v>
      </c>
      <c r="L4" s="1" t="n">
        <v>41.3625242918782</v>
      </c>
      <c r="U4" s="0" t="s">
        <v>18</v>
      </c>
      <c r="V4" s="0" t="s">
        <v>19</v>
      </c>
      <c r="W4" s="0" t="n">
        <f aca="false">38*365*1000/100^2</f>
        <v>1387</v>
      </c>
      <c r="Z4" s="0" t="n">
        <f aca="false">30*365*1000/100^2</f>
        <v>1095</v>
      </c>
      <c r="AC4" s="1" t="n">
        <f aca="false">45*365*1000/100^2</f>
        <v>1642.5</v>
      </c>
    </row>
    <row r="5" customFormat="false" ht="14.65" hidden="false" customHeight="false" outlineLevel="0" collapsed="false">
      <c r="A5" s="1" t="n">
        <v>1000</v>
      </c>
      <c r="B5" s="1" t="n">
        <v>88.457907901238</v>
      </c>
      <c r="C5" s="1" t="n">
        <v>8.74545978825376</v>
      </c>
      <c r="D5" s="1" t="n">
        <v>69.0157229378513</v>
      </c>
      <c r="E5" s="1" t="n">
        <v>0.464</v>
      </c>
      <c r="F5" s="1" t="n">
        <v>2.15</v>
      </c>
      <c r="G5" s="1" t="n">
        <v>228</v>
      </c>
      <c r="H5" s="1" t="n">
        <v>16.407173120229</v>
      </c>
      <c r="I5" s="1" t="n">
        <v>10.4687817132744</v>
      </c>
      <c r="J5" s="1" t="n">
        <v>97.0011966014958</v>
      </c>
      <c r="K5" s="1" t="n">
        <v>0.100879134373057</v>
      </c>
      <c r="L5" s="1" t="n">
        <v>17.8160678720006</v>
      </c>
      <c r="V5" s="0" t="s">
        <v>20</v>
      </c>
      <c r="W5" s="0" t="n">
        <v>0.17</v>
      </c>
      <c r="Z5" s="0" t="n">
        <v>0.13</v>
      </c>
      <c r="AC5" s="0" t="n">
        <v>0.21</v>
      </c>
    </row>
    <row r="6" customFormat="false" ht="14.65" hidden="false" customHeight="false" outlineLevel="0" collapsed="false">
      <c r="A6" s="1" t="n">
        <v>2000</v>
      </c>
      <c r="B6" s="1" t="n">
        <v>47.7726089348214</v>
      </c>
      <c r="C6" s="1" t="n">
        <v>5.3987723237224</v>
      </c>
      <c r="D6" s="1" t="n">
        <v>21.6694186555862</v>
      </c>
      <c r="E6" s="1" t="n">
        <v>0.141</v>
      </c>
      <c r="F6" s="1" t="n">
        <v>0.316</v>
      </c>
      <c r="G6" s="1" t="n">
        <v>93</v>
      </c>
      <c r="H6" s="1" t="n">
        <v>11.081061392938</v>
      </c>
      <c r="I6" s="1" t="n">
        <v>6.97890499157671</v>
      </c>
      <c r="J6" s="1" t="n">
        <v>36.2921727509659</v>
      </c>
      <c r="K6" s="1" t="n">
        <v>0.255480855617779</v>
      </c>
      <c r="L6" s="1" t="n">
        <v>1.93288575140178</v>
      </c>
      <c r="V6" s="0" t="s">
        <v>21</v>
      </c>
      <c r="W6" s="0" t="n">
        <v>0.018</v>
      </c>
      <c r="Z6" s="0" t="n">
        <v>0.012</v>
      </c>
      <c r="AC6" s="0" t="n">
        <v>0.024</v>
      </c>
    </row>
    <row r="7" customFormat="false" ht="14.65" hidden="false" customHeight="false" outlineLevel="0" collapsed="false">
      <c r="A7" s="1" t="n">
        <v>3500</v>
      </c>
      <c r="B7" s="1" t="n">
        <v>20.4714680057244</v>
      </c>
      <c r="C7" s="1" t="n">
        <v>1.51757441074573</v>
      </c>
      <c r="D7" s="1" t="n">
        <v>1.99333178341213</v>
      </c>
      <c r="E7" s="1" t="n">
        <v>0.0238</v>
      </c>
      <c r="F7" s="1" t="n">
        <v>0.0178</v>
      </c>
      <c r="G7" s="1" t="n">
        <v>24.3</v>
      </c>
      <c r="H7" s="1" t="n">
        <v>7.117431466787</v>
      </c>
      <c r="I7" s="1" t="n">
        <v>2.84500785844439</v>
      </c>
      <c r="J7" s="1" t="n">
        <v>6.75481841484964</v>
      </c>
      <c r="K7" s="1" t="n">
        <v>0.17164177630158</v>
      </c>
      <c r="L7" s="1" t="n">
        <v>0.123403969229771</v>
      </c>
      <c r="R7" s="0" t="s">
        <v>18</v>
      </c>
      <c r="V7" s="0" t="s">
        <v>22</v>
      </c>
      <c r="W7" s="0" t="n">
        <v>0.00046</v>
      </c>
      <c r="Z7" s="0" t="n">
        <v>0.00039</v>
      </c>
      <c r="AC7" s="0" t="n">
        <v>0.00053</v>
      </c>
    </row>
    <row r="8" customFormat="false" ht="14.65" hidden="false" customHeight="false" outlineLevel="0" collapsed="false">
      <c r="A8" s="1" t="n">
        <v>5000</v>
      </c>
      <c r="B8" s="1" t="n">
        <v>6.93326926289876</v>
      </c>
      <c r="C8" s="1" t="n">
        <v>-0.0816279748894859</v>
      </c>
      <c r="D8" s="1" t="n">
        <v>0.065855992631291</v>
      </c>
      <c r="E8" s="1" t="n">
        <v>0.004</v>
      </c>
      <c r="F8" s="1" t="n">
        <v>0.001</v>
      </c>
      <c r="G8" s="1" t="n">
        <v>6.33</v>
      </c>
      <c r="H8" s="1" t="n">
        <v>5.727465901118</v>
      </c>
      <c r="I8" s="1" t="n">
        <v>0.482027279105607</v>
      </c>
      <c r="J8" s="1" t="n">
        <v>0</v>
      </c>
      <c r="K8" s="1" t="n">
        <v>0</v>
      </c>
      <c r="L8" s="1" t="n">
        <v>0</v>
      </c>
      <c r="Q8" s="0" t="s">
        <v>23</v>
      </c>
      <c r="R8" s="0" t="s">
        <v>24</v>
      </c>
      <c r="S8" s="0" t="s">
        <v>25</v>
      </c>
      <c r="T8" s="0" t="s">
        <v>26</v>
      </c>
      <c r="U8" s="2" t="s">
        <v>27</v>
      </c>
      <c r="W8" s="0" t="s">
        <v>28</v>
      </c>
      <c r="X8" s="0" t="s">
        <v>29</v>
      </c>
      <c r="Y8" s="2" t="s">
        <v>30</v>
      </c>
      <c r="Z8" s="0" t="s">
        <v>31</v>
      </c>
      <c r="AA8" s="0" t="s">
        <v>32</v>
      </c>
      <c r="AC8" s="0" t="s">
        <v>33</v>
      </c>
      <c r="AD8" s="0" t="s">
        <v>34</v>
      </c>
    </row>
    <row r="9" customFormat="false" ht="14.65" hidden="false" customHeight="false" outlineLevel="0" collapsed="false">
      <c r="B9" s="2" t="s">
        <v>35</v>
      </c>
      <c r="Q9" s="0" t="n">
        <v>100</v>
      </c>
      <c r="R9" s="0" t="n">
        <v>510</v>
      </c>
      <c r="S9" s="0" t="n">
        <f aca="false">0.56*((1-0.005)*EXP(-0.018*Q9)+0.005*EXP(-0.00046*Q9))</f>
        <v>0.094778658011202</v>
      </c>
      <c r="T9" s="0" t="n">
        <f aca="false">+(1-S9)*R9</f>
        <v>461.662884414287</v>
      </c>
      <c r="U9" s="2" t="n">
        <f aca="false">B2+T9</f>
        <v>657.235973836743</v>
      </c>
      <c r="W9" s="0" t="n">
        <f aca="false">W$4*((1-W$5)*EXP(-W$6*Q9)+W$5*EXP(-W$7*Q9))</f>
        <v>415.483077374521</v>
      </c>
      <c r="X9" s="0" t="n">
        <f aca="false">(1-S9)*W9</f>
        <v>376.1041488746</v>
      </c>
      <c r="Y9" s="2" t="n">
        <f aca="false">B2+X9</f>
        <v>571.677238297056</v>
      </c>
      <c r="Z9" s="0" t="n">
        <f aca="false">Z$4*((1-Z$5)*EXP(-Z$6*Q9)+Z$5*EXP(-Z$7*Q9))</f>
        <v>423.837879425145</v>
      </c>
      <c r="AA9" s="0" t="n">
        <f aca="false">(1-S9)*Z9</f>
        <v>383.667093998916</v>
      </c>
      <c r="AC9" s="0" t="n">
        <f aca="false">AC$4*((1-AC$5)*EXP(-AC$6*Q9)+AC$5*EXP(-AC$7*Q9))</f>
        <v>444.833324044966</v>
      </c>
      <c r="AD9" s="0" t="n">
        <f aca="false">(1-S9)*AC9</f>
        <v>402.672618553322</v>
      </c>
    </row>
    <row r="10" customFormat="false" ht="14.65" hidden="false" customHeight="false" outlineLevel="0" collapsed="false">
      <c r="A10" s="1" t="n">
        <v>100</v>
      </c>
      <c r="B10" s="0" t="n">
        <f aca="false">646*(1/(500/B2-1))</f>
        <v>415.010011852173</v>
      </c>
      <c r="Q10" s="0" t="n">
        <v>200</v>
      </c>
      <c r="R10" s="0" t="n">
        <v>467</v>
      </c>
      <c r="S10" s="0" t="n">
        <f aca="false">0.56*((1-0.005)*EXP(-0.018*Q10)+0.005*EXP(-0.00046*Q10))</f>
        <v>0.0177786725663577</v>
      </c>
      <c r="T10" s="0" t="n">
        <f aca="false">+(1-S10)*R10</f>
        <v>458.697359911511</v>
      </c>
      <c r="U10" s="2" t="n">
        <f aca="false">B3+T10</f>
        <v>637.229615836694</v>
      </c>
      <c r="W10" s="0" t="n">
        <f aca="false">W$4*((1-W$5)*EXP(-W$6*Q10)+W$5*EXP(-W$7*Q10))</f>
        <v>246.520615729785</v>
      </c>
      <c r="X10" s="0" t="n">
        <f aca="false">(1-S10)*W10</f>
        <v>242.137806421868</v>
      </c>
      <c r="Y10" s="2" t="n">
        <f aca="false">B3+X10</f>
        <v>420.670062347051</v>
      </c>
      <c r="Z10" s="0" t="n">
        <f aca="false">Z$4*((1-Z$5)*EXP(-Z$6*Q10)+Z$5*EXP(-Z$7*Q10))</f>
        <v>218.091144319632</v>
      </c>
      <c r="AA10" s="0" t="n">
        <f aca="false">(1-S10)*Z10</f>
        <v>214.213773275151</v>
      </c>
      <c r="AC10" s="0" t="n">
        <f aca="false">AC$4*((1-AC$5)*EXP(-AC$6*Q10)+AC$5*EXP(-AC$7*Q10))</f>
        <v>320.91276076472</v>
      </c>
      <c r="AD10" s="0" t="n">
        <f aca="false">(1-S10)*AC10</f>
        <v>315.207357868718</v>
      </c>
    </row>
    <row r="11" customFormat="false" ht="14.65" hidden="false" customHeight="false" outlineLevel="0" collapsed="false">
      <c r="A11" s="1" t="n">
        <v>200</v>
      </c>
      <c r="B11" s="0" t="n">
        <f aca="false">646*(1/(500/B3-1))</f>
        <v>358.766437545991</v>
      </c>
      <c r="Q11" s="0" t="n">
        <v>500</v>
      </c>
      <c r="R11" s="0" t="n">
        <v>357</v>
      </c>
      <c r="S11" s="0" t="n">
        <f aca="false">0.56*((1-0.005)*EXP(-0.018*Q11)+0.005*EXP(-0.00046*Q11))</f>
        <v>0.00229345802984643</v>
      </c>
      <c r="T11" s="0" t="n">
        <f aca="false">+(1-S11)*R11</f>
        <v>356.181235483345</v>
      </c>
      <c r="U11" s="2" t="n">
        <f aca="false">B4+T11</f>
        <v>488.335397269974</v>
      </c>
      <c r="W11" s="0" t="n">
        <f aca="false">W$4*((1-W$5)*EXP(-W$6*Q11)+W$5*EXP(-W$7*Q11))</f>
        <v>187.485148734824</v>
      </c>
      <c r="X11" s="0" t="n">
        <f aca="false">(1-S11)*W11</f>
        <v>187.055159414981</v>
      </c>
      <c r="Y11" s="2" t="n">
        <f aca="false">B4+X11</f>
        <v>319.20932120161</v>
      </c>
      <c r="Z11" s="0" t="n">
        <f aca="false">Z$4*((1-Z$5)*EXP(-Z$6*Q11)+Z$5*EXP(-Z$7*Q11))</f>
        <v>119.491896835375</v>
      </c>
      <c r="AA11" s="0" t="n">
        <f aca="false">(1-S11)*Z11</f>
        <v>119.217847185077</v>
      </c>
      <c r="AC11" s="0" t="n">
        <f aca="false">AC$4*((1-AC$5)*EXP(-AC$6*Q11)+AC$5*EXP(-AC$7*Q11))</f>
        <v>264.636484871766</v>
      </c>
      <c r="AD11" s="0" t="n">
        <f aca="false">(1-S11)*AC11</f>
        <v>264.029552200547</v>
      </c>
    </row>
    <row r="12" customFormat="false" ht="14.65" hidden="false" customHeight="false" outlineLevel="0" collapsed="false">
      <c r="A12" s="1" t="n">
        <v>500</v>
      </c>
      <c r="B12" s="0" t="n">
        <f aca="false">646*(1/(500/B4-1))</f>
        <v>232.085236926459</v>
      </c>
      <c r="Q12" s="0" t="n">
        <v>1000</v>
      </c>
      <c r="R12" s="0" t="n">
        <v>228</v>
      </c>
      <c r="S12" s="0" t="n">
        <f aca="false">0.56*((1-0.005)*EXP(-0.018*Q12)+0.005*EXP(-0.00046*Q12))</f>
        <v>0.00176760269356411</v>
      </c>
      <c r="T12" s="0" t="n">
        <f aca="false">+(1-S12)*R12</f>
        <v>227.596986585867</v>
      </c>
      <c r="U12" s="2" t="n">
        <f aca="false">B5+T12</f>
        <v>316.054894487105</v>
      </c>
      <c r="W12" s="0" t="n">
        <f aca="false">W$4*((1-W$5)*EXP(-W$6*Q12)+W$5*EXP(-W$7*Q12))</f>
        <v>148.850388306983</v>
      </c>
      <c r="X12" s="0" t="n">
        <f aca="false">(1-S12)*W12</f>
        <v>148.587279959674</v>
      </c>
      <c r="Y12" s="2" t="n">
        <f aca="false">B5+X12</f>
        <v>237.045187860912</v>
      </c>
      <c r="Z12" s="0" t="n">
        <f aca="false">Z$4*((1-Z$5)*EXP(-Z$6*Q12)+Z$5*EXP(-Z$7*Q12))</f>
        <v>96.3848993687121</v>
      </c>
      <c r="AA12" s="0" t="n">
        <f aca="false">(1-S12)*Z12</f>
        <v>96.2145291609691</v>
      </c>
      <c r="AC12" s="0" t="n">
        <f aca="false">AC$4*((1-AC$5)*EXP(-AC$6*Q12)+AC$5*EXP(-AC$7*Q12))</f>
        <v>203.024569215292</v>
      </c>
      <c r="AD12" s="0" t="n">
        <f aca="false">(1-S12)*AC12</f>
        <v>202.665702439887</v>
      </c>
    </row>
    <row r="13" customFormat="false" ht="14.65" hidden="false" customHeight="false" outlineLevel="0" collapsed="false">
      <c r="A13" s="1" t="n">
        <v>1000</v>
      </c>
      <c r="B13" s="0" t="n">
        <f aca="false">646*(1/(500/B5-1))</f>
        <v>138.852889172965</v>
      </c>
      <c r="Q13" s="0" t="n">
        <v>2000</v>
      </c>
      <c r="R13" s="0" t="n">
        <v>93</v>
      </c>
      <c r="S13" s="0" t="n">
        <f aca="false">0.56*((1-0.005)*EXP(-0.018*Q13)+0.005*EXP(-0.00046*Q13))</f>
        <v>0.00111585331503677</v>
      </c>
      <c r="T13" s="0" t="n">
        <f aca="false">+(1-S13)*R13</f>
        <v>92.8962256417016</v>
      </c>
      <c r="U13" s="2" t="n">
        <f aca="false">B6+T13</f>
        <v>140.668834576523</v>
      </c>
      <c r="W13" s="0" t="n">
        <f aca="false">W$4*((1-W$5)*EXP(-W$6*Q13)+W$5*EXP(-W$7*Q13))</f>
        <v>93.9668046973179</v>
      </c>
      <c r="X13" s="0" t="n">
        <f aca="false">(1-S13)*W13</f>
        <v>93.861951526793</v>
      </c>
      <c r="Y13" s="2" t="n">
        <f aca="false">B6+X13</f>
        <v>141.634560461614</v>
      </c>
      <c r="Z13" s="0" t="n">
        <f aca="false">Z$4*((1-Z$5)*EXP(-Z$6*Q13)+Z$5*EXP(-Z$7*Q13))</f>
        <v>65.2540957452624</v>
      </c>
      <c r="AA13" s="0" t="n">
        <f aca="false">(1-S13)*Z13</f>
        <v>65.1812817462053</v>
      </c>
      <c r="AC13" s="0" t="n">
        <f aca="false">AC$4*((1-AC$5)*EXP(-AC$6*Q13)+AC$5*EXP(-AC$7*Q13))</f>
        <v>119.501270378095</v>
      </c>
      <c r="AD13" s="0" t="n">
        <f aca="false">(1-S13)*AC13</f>
        <v>119.367924489393</v>
      </c>
    </row>
    <row r="14" customFormat="false" ht="14.65" hidden="false" customHeight="false" outlineLevel="0" collapsed="false">
      <c r="A14" s="1" t="n">
        <v>2000</v>
      </c>
      <c r="B14" s="0" t="n">
        <f aca="false">646*(1/(500/B6-1))</f>
        <v>68.2424505494995</v>
      </c>
      <c r="Q14" s="0" t="n">
        <v>3500</v>
      </c>
      <c r="R14" s="0" t="n">
        <v>24.3</v>
      </c>
      <c r="S14" s="0" t="n">
        <f aca="false">0.56*((1-0.005)*EXP(-0.018*Q14)+0.005*EXP(-0.00046*Q14))</f>
        <v>0.000559685319410405</v>
      </c>
      <c r="T14" s="0" t="n">
        <f aca="false">+(1-S14)*R14</f>
        <v>24.2863996467383</v>
      </c>
      <c r="U14" s="2" t="n">
        <f aca="false">B7+T14</f>
        <v>44.7578676524628</v>
      </c>
      <c r="W14" s="0" t="n">
        <f aca="false">W$4*((1-W$5)*EXP(-W$6*Q14)+W$5*EXP(-W$7*Q14))</f>
        <v>47.1315005227783</v>
      </c>
      <c r="X14" s="0" t="n">
        <f aca="false">(1-S14)*W14</f>
        <v>47.1051217138539</v>
      </c>
      <c r="Y14" s="2" t="n">
        <f aca="false">B7+X14</f>
        <v>67.5765897195784</v>
      </c>
      <c r="Z14" s="0" t="n">
        <f aca="false">Z$4*((1-Z$5)*EXP(-Z$6*Q14)+Z$5*EXP(-Z$7*Q14))</f>
        <v>36.3534392269028</v>
      </c>
      <c r="AA14" s="0" t="n">
        <f aca="false">(1-S14)*Z14</f>
        <v>36.3330927406575</v>
      </c>
      <c r="AC14" s="0" t="n">
        <f aca="false">AC$4*((1-AC$5)*EXP(-AC$6*Q14)+AC$5*EXP(-AC$7*Q14))</f>
        <v>53.9645312521587</v>
      </c>
      <c r="AD14" s="0" t="n">
        <f aca="false">(1-S14)*AC14</f>
        <v>53.934328096248</v>
      </c>
    </row>
    <row r="15" customFormat="false" ht="14.65" hidden="false" customHeight="false" outlineLevel="0" collapsed="false">
      <c r="A15" s="1" t="n">
        <v>3500</v>
      </c>
      <c r="B15" s="0" t="n">
        <f aca="false">646*(1/(500/B7-1))</f>
        <v>27.5782720930062</v>
      </c>
      <c r="Q15" s="0" t="n">
        <v>5000</v>
      </c>
      <c r="R15" s="0" t="n">
        <v>6.33</v>
      </c>
      <c r="S15" s="0" t="n">
        <f aca="false">0.56*((1-0.005)*EXP(-0.018*Q15)+0.005*EXP(-0.00046*Q15))</f>
        <v>0.00028072476242385</v>
      </c>
      <c r="T15" s="0" t="n">
        <f aca="false">+(1-S15)*R15</f>
        <v>6.32822301225386</v>
      </c>
      <c r="U15" s="2" t="n">
        <f aca="false">B8+T15</f>
        <v>13.2614922751526</v>
      </c>
      <c r="W15" s="0" t="n">
        <f aca="false">W$4*((1-W$5)*EXP(-W$6*Q15)+W$5*EXP(-W$7*Q15))</f>
        <v>23.6400327613999</v>
      </c>
      <c r="X15" s="0" t="n">
        <f aca="false">(1-S15)*W15</f>
        <v>23.6333964188193</v>
      </c>
      <c r="Y15" s="2" t="n">
        <f aca="false">B8+X15</f>
        <v>30.566665681718</v>
      </c>
      <c r="Z15" s="0" t="n">
        <f aca="false">Z$4*((1-Z$5)*EXP(-Z$6*Q15)+Z$5*EXP(-Z$7*Q15))</f>
        <v>20.2527140903402</v>
      </c>
      <c r="AA15" s="0" t="n">
        <f aca="false">(1-S15)*Z15</f>
        <v>20.2470286519888</v>
      </c>
      <c r="AC15" s="0" t="n">
        <f aca="false">AC$4*((1-AC$5)*EXP(-AC$6*Q15)+AC$5*EXP(-AC$7*Q15))</f>
        <v>24.3693696648687</v>
      </c>
      <c r="AD15" s="0" t="n">
        <f aca="false">(1-S15)*AC15</f>
        <v>24.3625285793591</v>
      </c>
    </row>
    <row r="16" customFormat="false" ht="14.65" hidden="false" customHeight="false" outlineLevel="0" collapsed="false">
      <c r="A16" s="1" t="n">
        <v>5000</v>
      </c>
      <c r="B16" s="0" t="n">
        <f aca="false">646*(1/(500/B8-1))</f>
        <v>9.08374397343126</v>
      </c>
    </row>
    <row r="18" customFormat="false" ht="17" hidden="false" customHeight="false" outlineLevel="0" collapsed="false">
      <c r="A18" s="3" t="s">
        <v>36</v>
      </c>
      <c r="B18" s="0" t="s">
        <v>18</v>
      </c>
      <c r="D18" s="2" t="s">
        <v>37</v>
      </c>
      <c r="J18" s="3" t="s">
        <v>36</v>
      </c>
      <c r="K18" s="0" t="s">
        <v>18</v>
      </c>
      <c r="M18" s="2" t="s">
        <v>38</v>
      </c>
    </row>
    <row r="19" customFormat="false" ht="14.65" hidden="false" customHeight="false" outlineLevel="0" collapsed="false">
      <c r="A19" s="0" t="s">
        <v>23</v>
      </c>
      <c r="B19" s="1" t="s">
        <v>1</v>
      </c>
      <c r="C19" s="1" t="s">
        <v>2</v>
      </c>
      <c r="D19" s="1" t="s">
        <v>3</v>
      </c>
      <c r="E19" s="1" t="s">
        <v>7</v>
      </c>
      <c r="F19" s="1" t="s">
        <v>8</v>
      </c>
      <c r="G19" s="1" t="s">
        <v>9</v>
      </c>
      <c r="H19" s="0" t="s">
        <v>39</v>
      </c>
      <c r="J19" s="0" t="s">
        <v>23</v>
      </c>
      <c r="K19" s="1" t="s">
        <v>1</v>
      </c>
      <c r="L19" s="1" t="s">
        <v>2</v>
      </c>
      <c r="M19" s="1" t="s">
        <v>3</v>
      </c>
      <c r="N19" s="1" t="s">
        <v>7</v>
      </c>
      <c r="O19" s="1" t="s">
        <v>8</v>
      </c>
      <c r="P19" s="1" t="s">
        <v>9</v>
      </c>
      <c r="Q19" s="0" t="s">
        <v>39</v>
      </c>
    </row>
    <row r="20" customFormat="false" ht="14.65" hidden="false" customHeight="false" outlineLevel="0" collapsed="false">
      <c r="A20" s="0" t="n">
        <v>100</v>
      </c>
      <c r="B20" s="0" t="n">
        <v>-769.5298</v>
      </c>
      <c r="C20" s="0" t="n">
        <v>6.15506</v>
      </c>
      <c r="D20" s="0" t="n">
        <v>-15.66968</v>
      </c>
      <c r="E20" s="4" t="n">
        <v>-9.084856433295E-008</v>
      </c>
      <c r="F20" s="4" t="n">
        <v>-8.02831548994312E-006</v>
      </c>
      <c r="G20" s="4" t="n">
        <v>-0.00275685286317591</v>
      </c>
      <c r="H20" s="4" t="n">
        <v>-0.00276497202723019</v>
      </c>
      <c r="J20" s="0" t="n">
        <v>100</v>
      </c>
      <c r="K20" s="0" t="n">
        <v>-110.7167852</v>
      </c>
      <c r="L20" s="0" t="n">
        <v>-7.830714</v>
      </c>
      <c r="M20" s="0" t="n">
        <v>-276.8839698</v>
      </c>
      <c r="N20" s="4" t="n">
        <v>-6.03960162230551E-006</v>
      </c>
      <c r="O20" s="4" t="n">
        <v>-8.0246733062979E-006</v>
      </c>
      <c r="P20" s="4" t="n">
        <v>-0.00275090775213497</v>
      </c>
      <c r="Q20" s="4" t="n">
        <v>-0.00276497202706358</v>
      </c>
    </row>
    <row r="21" customFormat="false" ht="14.65" hidden="false" customHeight="false" outlineLevel="0" collapsed="false">
      <c r="A21" s="0" t="n">
        <v>200</v>
      </c>
      <c r="B21" s="0" t="n">
        <v>-704.6583</v>
      </c>
      <c r="C21" s="0" t="n">
        <v>4.1825669</v>
      </c>
      <c r="D21" s="0" t="n">
        <v>-14.2930779</v>
      </c>
      <c r="E21" s="4" t="n">
        <v>-9.35985962475195E-008</v>
      </c>
      <c r="F21" s="4" t="n">
        <v>-8.42412357363764E-006</v>
      </c>
      <c r="G21" s="4" t="n">
        <v>-0.00264232527145973</v>
      </c>
      <c r="H21" s="4" t="n">
        <v>-0.00265084299362961</v>
      </c>
      <c r="J21" s="0" t="n">
        <v>200</v>
      </c>
      <c r="K21" s="0" t="n">
        <v>-102.6829234</v>
      </c>
      <c r="L21" s="0" t="n">
        <v>-7.9511079</v>
      </c>
      <c r="M21" s="0" t="n">
        <v>-252.37235</v>
      </c>
      <c r="N21" s="4" t="n">
        <v>-6.14163518274394E-006</v>
      </c>
      <c r="O21" s="4" t="n">
        <v>-8.42858323429237E-006</v>
      </c>
      <c r="P21" s="4" t="n">
        <v>-0.00263627277521258</v>
      </c>
      <c r="Q21" s="4" t="n">
        <v>-0.00265084299362961</v>
      </c>
    </row>
    <row r="22" customFormat="false" ht="14.65" hidden="false" customHeight="false" outlineLevel="0" collapsed="false">
      <c r="A22" s="0" t="n">
        <v>500</v>
      </c>
      <c r="B22" s="0" t="n">
        <v>-380.30593</v>
      </c>
      <c r="C22" s="0" t="n">
        <v>-2.230195</v>
      </c>
      <c r="D22" s="0" t="n">
        <v>-7.52543</v>
      </c>
      <c r="E22" s="4" t="n">
        <v>-1.39630845335223E-007</v>
      </c>
      <c r="F22" s="4" t="n">
        <v>-9.5461541363993E-006</v>
      </c>
      <c r="G22" s="4" t="n">
        <v>-0.00171230700386195</v>
      </c>
      <c r="H22" s="4" t="n">
        <v>-0.00172199278884368</v>
      </c>
      <c r="J22" s="0" t="n">
        <v>500</v>
      </c>
      <c r="K22" s="0" t="n">
        <v>-62.6632272</v>
      </c>
      <c r="L22" s="0" t="n">
        <v>-6.079385</v>
      </c>
      <c r="M22" s="0" t="n">
        <v>-131.35412</v>
      </c>
      <c r="N22" s="4" t="n">
        <v>-8.04644764536457E-006</v>
      </c>
      <c r="O22" s="4" t="n">
        <v>-9.59030548192011E-006</v>
      </c>
      <c r="P22" s="4" t="n">
        <v>-0.0017043560357164</v>
      </c>
      <c r="Q22" s="4" t="n">
        <v>-0.00172199278884368</v>
      </c>
    </row>
    <row r="23" customFormat="false" ht="14.65" hidden="false" customHeight="false" outlineLevel="0" collapsed="false">
      <c r="A23" s="0" t="n">
        <v>1000</v>
      </c>
      <c r="B23" s="0" t="n">
        <v>-242.93056</v>
      </c>
      <c r="C23" s="0" t="n">
        <v>-4.7064138</v>
      </c>
      <c r="D23" s="0" t="n">
        <v>-4.66875779967</v>
      </c>
      <c r="E23" s="4" t="n">
        <v>-1.90883860070479E-007</v>
      </c>
      <c r="F23" s="4" t="n">
        <v>-1.12066547957954E-005</v>
      </c>
      <c r="G23" s="4" t="n">
        <v>-0.00134302384847721</v>
      </c>
      <c r="H23" s="4" t="n">
        <v>-0.00135442138713308</v>
      </c>
      <c r="J23" s="0" t="n">
        <v>1000</v>
      </c>
      <c r="K23" s="0" t="n">
        <v>-44.78354692</v>
      </c>
      <c r="L23" s="0" t="n">
        <v>-5.3377559</v>
      </c>
      <c r="M23" s="0" t="n">
        <v>-80.5354769</v>
      </c>
      <c r="N23" s="4" t="n">
        <v>-9.70662573646855E-006</v>
      </c>
      <c r="O23" s="4" t="n">
        <v>-1.13661745261915E-005</v>
      </c>
      <c r="P23" s="4" t="n">
        <v>-0.00133334858687042</v>
      </c>
      <c r="Q23" s="4" t="n">
        <v>-0.00135442138713308</v>
      </c>
    </row>
    <row r="24" customFormat="false" ht="14.65" hidden="false" customHeight="false" outlineLevel="0" collapsed="false">
      <c r="A24" s="0" t="n">
        <v>2000</v>
      </c>
      <c r="B24" s="0" t="n">
        <v>-99.1834987</v>
      </c>
      <c r="C24" s="0" t="n">
        <v>-5.003236</v>
      </c>
      <c r="D24" s="0" t="n">
        <v>-1.748202</v>
      </c>
      <c r="E24" s="4" t="n">
        <v>-5.32430043365469E-007</v>
      </c>
      <c r="F24" s="4" t="n">
        <v>-1.44131170339176E-005</v>
      </c>
      <c r="G24" s="4" t="n">
        <v>-0.000791671319117376</v>
      </c>
      <c r="H24" s="4" t="n">
        <v>-0.000806616866194659</v>
      </c>
      <c r="J24" s="0" t="n">
        <v>2000</v>
      </c>
      <c r="K24" s="0" t="n">
        <v>-25.71602356</v>
      </c>
      <c r="L24" s="0" t="n">
        <v>-3.2261529</v>
      </c>
      <c r="M24" s="0" t="n">
        <v>-28.4050858</v>
      </c>
      <c r="N24" s="4" t="n">
        <v>-1.78675564935311E-005</v>
      </c>
      <c r="O24" s="4" t="n">
        <v>-1.52475303845582E-005</v>
      </c>
      <c r="P24" s="4" t="n">
        <v>-0.000773501779316569</v>
      </c>
      <c r="Q24" s="4" t="n">
        <v>-0.000806616866194659</v>
      </c>
    </row>
    <row r="25" customFormat="false" ht="14.65" hidden="false" customHeight="false" outlineLevel="0" collapsed="false">
      <c r="A25" s="0" t="n">
        <v>3500</v>
      </c>
      <c r="B25" s="0" t="n">
        <v>-26.08115</v>
      </c>
      <c r="C25" s="0" t="n">
        <v>-2.3166765</v>
      </c>
      <c r="D25" s="0" t="n">
        <v>-0.33277596</v>
      </c>
      <c r="E25" s="4" t="n">
        <v>-4.51588258489394E-006</v>
      </c>
      <c r="F25" s="4" t="n">
        <v>-2.31007032334988E-005</v>
      </c>
      <c r="G25" s="4" t="n">
        <v>-0.000342086244624832</v>
      </c>
      <c r="H25" s="4" t="n">
        <v>-0.000369702830443225</v>
      </c>
      <c r="J25" s="0" t="n">
        <v>3500</v>
      </c>
      <c r="K25" s="0" t="n">
        <v>-13.41905218</v>
      </c>
      <c r="L25" s="0" t="n">
        <v>-1.18097655</v>
      </c>
      <c r="M25" s="0" t="n">
        <v>-3.81953555</v>
      </c>
      <c r="N25" s="4" t="n">
        <v>-5.62668510931764E-005</v>
      </c>
      <c r="O25" s="4" t="n">
        <v>-3.09341838063715E-005</v>
      </c>
      <c r="P25" s="4" t="n">
        <v>-0.000282501795543677</v>
      </c>
      <c r="Q25" s="4" t="n">
        <v>-0.000369702830443225</v>
      </c>
    </row>
    <row r="26" customFormat="false" ht="14.65" hidden="false" customHeight="false" outlineLevel="0" collapsed="false">
      <c r="A26" s="0" t="n">
        <v>5000</v>
      </c>
      <c r="B26" s="0" t="n">
        <v>-6.982441965</v>
      </c>
      <c r="C26" s="0" t="n">
        <v>0.602800745</v>
      </c>
      <c r="D26" s="0" t="n">
        <v>0</v>
      </c>
      <c r="E26" s="4" t="n">
        <v>-0.000175158673674342</v>
      </c>
      <c r="F26" s="0" t="n">
        <v>0</v>
      </c>
      <c r="G26" s="0" t="n">
        <v>0</v>
      </c>
      <c r="H26" s="4" t="n">
        <v>-0.000175158673674342</v>
      </c>
      <c r="J26" s="0" t="n">
        <v>5000</v>
      </c>
      <c r="K26" s="0" t="n">
        <v>-5.910796</v>
      </c>
      <c r="L26" s="4" t="n">
        <v>0.06697786</v>
      </c>
      <c r="M26" s="0" t="n">
        <v>0</v>
      </c>
      <c r="N26" s="4" t="n">
        <v>-0.000175158673674342</v>
      </c>
      <c r="O26" s="0" t="n">
        <v>0</v>
      </c>
      <c r="P26" s="0" t="n">
        <v>0</v>
      </c>
      <c r="Q26" s="4" t="n">
        <v>-0.000175158673674342</v>
      </c>
    </row>
    <row r="29" customFormat="false" ht="17" hidden="false" customHeight="false" outlineLevel="0" collapsed="false">
      <c r="A29" s="3" t="s">
        <v>36</v>
      </c>
      <c r="B29" s="0" t="s">
        <v>18</v>
      </c>
      <c r="D29" s="2" t="s">
        <v>40</v>
      </c>
      <c r="J29" s="3" t="s">
        <v>36</v>
      </c>
      <c r="K29" s="0" t="s">
        <v>18</v>
      </c>
      <c r="M29" s="2" t="s">
        <v>41</v>
      </c>
    </row>
    <row r="30" customFormat="false" ht="14.65" hidden="false" customHeight="false" outlineLevel="0" collapsed="false">
      <c r="A30" s="0" t="s">
        <v>23</v>
      </c>
      <c r="B30" s="1" t="s">
        <v>1</v>
      </c>
      <c r="C30" s="1" t="s">
        <v>2</v>
      </c>
      <c r="D30" s="1" t="s">
        <v>3</v>
      </c>
      <c r="E30" s="1" t="s">
        <v>7</v>
      </c>
      <c r="F30" s="1" t="s">
        <v>8</v>
      </c>
      <c r="G30" s="1" t="s">
        <v>9</v>
      </c>
      <c r="H30" s="0" t="s">
        <v>39</v>
      </c>
      <c r="J30" s="0" t="s">
        <v>23</v>
      </c>
      <c r="K30" s="1" t="s">
        <v>1</v>
      </c>
      <c r="L30" s="1" t="s">
        <v>2</v>
      </c>
      <c r="M30" s="1" t="s">
        <v>3</v>
      </c>
      <c r="N30" s="1" t="s">
        <v>7</v>
      </c>
      <c r="O30" s="1" t="s">
        <v>8</v>
      </c>
      <c r="P30" s="1" t="s">
        <v>9</v>
      </c>
      <c r="Q30" s="0" t="s">
        <v>39</v>
      </c>
    </row>
    <row r="31" customFormat="false" ht="14.65" hidden="false" customHeight="false" outlineLevel="0" collapsed="false">
      <c r="A31" s="0" t="n">
        <v>100</v>
      </c>
      <c r="B31" s="0" t="n">
        <v>-777.22599</v>
      </c>
      <c r="C31" s="0" t="n">
        <v>7.5849341185</v>
      </c>
      <c r="D31" s="0" t="n">
        <v>-15.6648456</v>
      </c>
      <c r="E31" s="4" t="n">
        <v>-8.90522136863297E-008</v>
      </c>
      <c r="F31" s="4" t="n">
        <v>-8.11633834811415E-006</v>
      </c>
      <c r="G31" s="4" t="n">
        <v>-0.00275676663650178</v>
      </c>
      <c r="H31" s="4" t="n">
        <v>-0.00276497202706358</v>
      </c>
      <c r="J31" s="0" t="n">
        <v>100</v>
      </c>
      <c r="K31" s="0" t="n">
        <v>-86.81881488</v>
      </c>
      <c r="L31" s="0" t="n">
        <v>-6.133006125</v>
      </c>
      <c r="M31" s="0" t="n">
        <v>-286.9103734</v>
      </c>
      <c r="N31" s="4" t="n">
        <v>-1.38728156755307E-005</v>
      </c>
      <c r="O31" s="4" t="n">
        <v>-7.6922099478328E-006</v>
      </c>
      <c r="P31" s="4" t="n">
        <v>-0.00274340700144021</v>
      </c>
      <c r="Q31" s="4" t="n">
        <v>-0.00276497202706358</v>
      </c>
    </row>
    <row r="32" customFormat="false" ht="14.65" hidden="false" customHeight="false" outlineLevel="0" collapsed="false">
      <c r="A32" s="0" t="n">
        <v>200</v>
      </c>
      <c r="B32" s="0" t="n">
        <v>-711.705468</v>
      </c>
      <c r="C32" s="0" t="n">
        <v>5.487608317</v>
      </c>
      <c r="D32" s="0" t="n">
        <v>-14.2887082</v>
      </c>
      <c r="E32" s="4" t="n">
        <v>-9.17475746577574E-008</v>
      </c>
      <c r="F32" s="4" t="n">
        <v>-8.50985390404774E-006</v>
      </c>
      <c r="G32" s="4" t="n">
        <v>-0.00264224139215091</v>
      </c>
      <c r="H32" s="4" t="n">
        <v>-0.00265084299362961</v>
      </c>
      <c r="J32" s="0" t="n">
        <v>200</v>
      </c>
      <c r="K32" s="0" t="n">
        <v>-81.225662</v>
      </c>
      <c r="L32" s="0" t="n">
        <v>-6.2499665</v>
      </c>
      <c r="M32" s="0" t="n">
        <v>-261.4136756</v>
      </c>
      <c r="N32" s="4" t="n">
        <v>-1.38996902733951E-005</v>
      </c>
      <c r="O32" s="4" t="n">
        <v>-8.10882487729681E-006</v>
      </c>
      <c r="P32" s="4" t="n">
        <v>-0.00262883447847892</v>
      </c>
      <c r="Q32" s="4" t="n">
        <v>-0.00265084299362961</v>
      </c>
    </row>
    <row r="33" customFormat="false" ht="14.65" hidden="false" customHeight="false" outlineLevel="0" collapsed="false">
      <c r="A33" s="0" t="n">
        <v>500</v>
      </c>
      <c r="B33" s="0" t="n">
        <v>-384.108056</v>
      </c>
      <c r="C33" s="0" t="n">
        <v>-1.5547168</v>
      </c>
      <c r="D33" s="0" t="n">
        <v>-7.5228288</v>
      </c>
      <c r="E33" s="4" t="n">
        <v>-1.36864506564409E-007</v>
      </c>
      <c r="F33" s="4" t="n">
        <v>-9.6257368545613E-006</v>
      </c>
      <c r="G33" s="4" t="n">
        <v>-0.00171223018748256</v>
      </c>
      <c r="H33" s="4" t="n">
        <v>-0.00172199278884368</v>
      </c>
      <c r="J33" s="0" t="n">
        <v>500</v>
      </c>
      <c r="K33" s="0" t="n">
        <v>-53.04738</v>
      </c>
      <c r="L33" s="0" t="n">
        <v>-4.8941741</v>
      </c>
      <c r="M33" s="0" t="n">
        <v>-135.3795185</v>
      </c>
      <c r="N33" s="4" t="n">
        <v>-1.60501876888491E-005</v>
      </c>
      <c r="O33" s="4" t="n">
        <v>-9.29579620164935E-006</v>
      </c>
      <c r="P33" s="4" t="n">
        <v>-0.00169664680495318</v>
      </c>
      <c r="Q33" s="4" t="n">
        <v>-0.00172199278884368</v>
      </c>
    </row>
    <row r="34" customFormat="false" ht="14.65" hidden="false" customHeight="false" outlineLevel="0" collapsed="false">
      <c r="A34" s="0" t="n">
        <v>1000</v>
      </c>
      <c r="B34" s="0" t="n">
        <v>-245.35835</v>
      </c>
      <c r="C34" s="0" t="n">
        <v>-4.2924057</v>
      </c>
      <c r="D34" s="0" t="n">
        <v>-4.6670386</v>
      </c>
      <c r="E34" s="4" t="n">
        <v>-1.87094242928373E-007</v>
      </c>
      <c r="F34" s="4" t="n">
        <v>-1.12820570415579E-005</v>
      </c>
      <c r="G34" s="4" t="n">
        <v>-0.00134295223584859</v>
      </c>
      <c r="H34" s="4" t="n">
        <v>-0.00135442138713308</v>
      </c>
      <c r="J34" s="0" t="n">
        <v>1000</v>
      </c>
      <c r="K34" s="0" t="n">
        <v>-39.5715806</v>
      </c>
      <c r="L34" s="0" t="n">
        <v>-4.41469131</v>
      </c>
      <c r="M34" s="0" t="n">
        <v>-82.709217</v>
      </c>
      <c r="N34" s="4" t="n">
        <v>-1.76263461133509E-005</v>
      </c>
      <c r="O34" s="4" t="n">
        <v>-1.11354742737674E-005</v>
      </c>
      <c r="P34" s="4" t="n">
        <v>-0.00132565956674596</v>
      </c>
      <c r="Q34" s="4" t="n">
        <v>-0.00135442138713308</v>
      </c>
    </row>
    <row r="35" customFormat="false" ht="14.65" hidden="false" customHeight="false" outlineLevel="0" collapsed="false">
      <c r="A35" s="0" t="n">
        <v>2000</v>
      </c>
      <c r="B35" s="0" t="n">
        <v>-100.172851</v>
      </c>
      <c r="C35" s="0" t="n">
        <v>-4.8589079</v>
      </c>
      <c r="D35" s="0" t="n">
        <v>-1.7473351</v>
      </c>
      <c r="E35" s="4" t="n">
        <v>-5.21747889642253E-007</v>
      </c>
      <c r="F35" s="4" t="n">
        <v>-1.44957751449257E-005</v>
      </c>
      <c r="G35" s="4" t="n">
        <v>-0.000791599343160091</v>
      </c>
      <c r="H35" s="4" t="n">
        <v>-0.000806616866194659</v>
      </c>
      <c r="J35" s="0" t="n">
        <v>2000</v>
      </c>
      <c r="K35" s="0" t="n">
        <v>-24.4103606</v>
      </c>
      <c r="L35" s="0" t="n">
        <v>-2.8413814</v>
      </c>
      <c r="M35" s="0" t="n">
        <v>-28.8623</v>
      </c>
      <c r="N35" s="4" t="n">
        <v>-2.63440327305935E-005</v>
      </c>
      <c r="O35" s="4" t="n">
        <v>-1.51469682995193E-005</v>
      </c>
      <c r="P35" s="4" t="n">
        <v>-0.000765125865164546</v>
      </c>
      <c r="Q35" s="4" t="n">
        <v>-0.000806616866194659</v>
      </c>
    </row>
    <row r="36" customFormat="false" ht="14.65" hidden="false" customHeight="false" outlineLevel="0" collapsed="false">
      <c r="A36" s="0" t="n">
        <v>3500</v>
      </c>
      <c r="B36" s="0" t="n">
        <v>-26.33799756</v>
      </c>
      <c r="C36" s="0" t="n">
        <v>-2.294419</v>
      </c>
      <c r="D36" s="0" t="n">
        <v>-0.33269467</v>
      </c>
      <c r="E36" s="4" t="n">
        <v>-4.41756586939032E-006</v>
      </c>
      <c r="F36" s="4" t="n">
        <v>-2.32238814289495E-005</v>
      </c>
      <c r="G36" s="4" t="n">
        <v>-0.000342061383144885</v>
      </c>
      <c r="H36" s="4" t="n">
        <v>-0.000369702830443225</v>
      </c>
      <c r="J36" s="0" t="n">
        <v>3500</v>
      </c>
      <c r="K36" s="0" t="n">
        <v>-13.2733219</v>
      </c>
      <c r="L36" s="0" t="n">
        <v>-1.1486017</v>
      </c>
      <c r="M36" s="0" t="n">
        <v>-3.79641612</v>
      </c>
      <c r="N36" s="4" t="n">
        <v>-6.5506272427634E-005</v>
      </c>
      <c r="O36" s="4" t="n">
        <v>-3.12121435996488E-005</v>
      </c>
      <c r="P36" s="4" t="n">
        <v>-0.000272984414415942</v>
      </c>
      <c r="Q36" s="4" t="n">
        <v>-0.000369702830443225</v>
      </c>
    </row>
    <row r="37" customFormat="false" ht="14.65" hidden="false" customHeight="false" outlineLevel="0" collapsed="false">
      <c r="A37" s="0" t="n">
        <v>5000</v>
      </c>
      <c r="B37" s="0" t="n">
        <v>-7.0494198</v>
      </c>
      <c r="C37" s="0" t="n">
        <v>0.6362896755</v>
      </c>
      <c r="D37" s="0" t="n">
        <v>0</v>
      </c>
      <c r="E37" s="4" t="n">
        <v>-0.000175158673674342</v>
      </c>
      <c r="F37" s="0" t="n">
        <v>0</v>
      </c>
      <c r="G37" s="0" t="n">
        <v>0</v>
      </c>
      <c r="H37" s="4" t="n">
        <v>-0.000175158673674342</v>
      </c>
      <c r="J37" s="0" t="n">
        <v>5000</v>
      </c>
      <c r="K37" s="0" t="n">
        <v>-5.8438183</v>
      </c>
      <c r="L37" s="4" t="n">
        <v>0.03348893</v>
      </c>
      <c r="M37" s="0" t="n">
        <v>0</v>
      </c>
      <c r="N37" s="4" t="n">
        <v>-0.000175158673674342</v>
      </c>
      <c r="O37" s="0" t="n">
        <v>0</v>
      </c>
      <c r="P37" s="0" t="n">
        <v>0</v>
      </c>
      <c r="Q37" s="4" t="n">
        <v>-0.000175158673674342</v>
      </c>
    </row>
    <row r="39" customFormat="false" ht="14.65" hidden="false" customHeight="false" outlineLevel="0" collapsed="false"/>
    <row r="48" customFormat="false" ht="14.65" hidden="false" customHeight="false" outlineLevel="0" collapsed="false"/>
    <row r="69" customFormat="false" ht="14.6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8" activeCellId="0" sqref="I8"/>
    </sheetView>
  </sheetViews>
  <sheetFormatPr defaultRowHeight="12.75"/>
  <sheetData>
    <row r="1" customFormat="false" ht="12.75" hidden="false" customHeight="fals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 t="s">
        <v>4</v>
      </c>
      <c r="F1" s="1" t="s">
        <v>5</v>
      </c>
      <c r="G1" s="1" t="s">
        <v>6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</row>
    <row r="2" customFormat="false" ht="12.75" hidden="false" customHeight="false" outlineLevel="0" collapsed="false">
      <c r="A2" s="1" t="n">
        <v>100</v>
      </c>
      <c r="B2" s="1" t="n">
        <v>191.224607337701</v>
      </c>
      <c r="C2" s="1" t="n">
        <v>12.4506140373328</v>
      </c>
      <c r="D2" s="1" t="n">
        <v>162.201304284548</v>
      </c>
      <c r="E2" s="1" t="n">
        <v>1.22</v>
      </c>
      <c r="F2" s="1" t="n">
        <v>10.2</v>
      </c>
      <c r="G2" s="1" t="n">
        <v>510</v>
      </c>
      <c r="I2" s="1" t="n">
        <v>42.4599196407286</v>
      </c>
      <c r="J2" s="1" t="n">
        <v>16.9536569341279</v>
      </c>
      <c r="K2" s="1" t="n">
        <v>213.567019535094</v>
      </c>
      <c r="L2" s="1" t="n">
        <v>0.205823204450997</v>
      </c>
      <c r="M2" s="1" t="n">
        <v>76.4442340767933</v>
      </c>
    </row>
    <row r="3" customFormat="false" ht="12.75" hidden="false" customHeight="false" outlineLevel="0" collapsed="false">
      <c r="A3" s="1" t="n">
        <v>200</v>
      </c>
      <c r="B3" s="1" t="n">
        <v>178.530703288352</v>
      </c>
      <c r="C3" s="1" t="n">
        <v>9.98744074152722</v>
      </c>
      <c r="D3" s="1" t="n">
        <v>146.748870196964</v>
      </c>
      <c r="E3" s="1" t="n">
        <v>1.2</v>
      </c>
      <c r="F3" s="1" t="n">
        <v>10</v>
      </c>
      <c r="G3" s="1" t="n">
        <v>467</v>
      </c>
      <c r="I3" s="1" t="n">
        <v>26.9892283047022</v>
      </c>
      <c r="J3" s="1" t="n">
        <v>13.0921551641295</v>
      </c>
      <c r="K3" s="1" t="n">
        <v>201.681392352933</v>
      </c>
      <c r="L3" s="1" t="n">
        <v>0.139677270618367</v>
      </c>
      <c r="M3" s="1" t="n">
        <v>80.8518175958458</v>
      </c>
    </row>
    <row r="4" customFormat="false" ht="12.75" hidden="false" customHeight="false" outlineLevel="0" collapsed="false">
      <c r="A4" s="1" t="n">
        <v>500</v>
      </c>
      <c r="B4" s="1" t="n">
        <v>145.682175503432</v>
      </c>
      <c r="C4" s="1" t="n">
        <v>9.62475511426747</v>
      </c>
      <c r="D4" s="1" t="n">
        <v>105.560950143997</v>
      </c>
      <c r="E4" s="1" t="n">
        <v>1.13</v>
      </c>
      <c r="F4" s="1" t="n">
        <v>9.38</v>
      </c>
      <c r="G4" s="1" t="n">
        <v>357</v>
      </c>
      <c r="I4" s="1" t="n">
        <v>19.6969536038754</v>
      </c>
      <c r="J4" s="1" t="n">
        <v>11.5074487448486</v>
      </c>
      <c r="K4" s="1" t="n">
        <v>153.581206411384</v>
      </c>
      <c r="L4" s="1" t="n">
        <v>0.0340158108892113</v>
      </c>
      <c r="M4" s="1" t="n">
        <v>62.9572589474022</v>
      </c>
    </row>
    <row r="5" customFormat="false" ht="12.75" hidden="false" customHeight="false" outlineLevel="0" collapsed="false">
      <c r="A5" s="1" t="n">
        <v>1000</v>
      </c>
      <c r="B5" s="1" t="n">
        <v>110.151780340077</v>
      </c>
      <c r="C5" s="1" t="n">
        <v>10.0168308918914</v>
      </c>
      <c r="D5" s="1" t="n">
        <v>56.214748202869</v>
      </c>
      <c r="E5" s="1" t="n">
        <v>1</v>
      </c>
      <c r="F5" s="1" t="n">
        <v>8.33</v>
      </c>
      <c r="G5" s="1" t="n">
        <v>228</v>
      </c>
      <c r="I5" s="1" t="n">
        <v>13.3267247888855</v>
      </c>
      <c r="J5" s="1" t="n">
        <v>11.0795099532146</v>
      </c>
      <c r="K5" s="1" t="n">
        <v>92.9851356329272</v>
      </c>
      <c r="L5" s="1" t="n">
        <v>0.00838401528827094</v>
      </c>
      <c r="M5" s="1" t="n">
        <v>59.3976979843909</v>
      </c>
    </row>
    <row r="6" customFormat="false" ht="12.75" hidden="false" customHeight="false" outlineLevel="0" collapsed="false">
      <c r="A6" s="1" t="n">
        <v>2000</v>
      </c>
      <c r="B6" s="1" t="n">
        <v>60.4562410960544</v>
      </c>
      <c r="C6" s="1" t="n">
        <v>7.14917804457877</v>
      </c>
      <c r="D6" s="1" t="n">
        <v>13.0734784481632</v>
      </c>
      <c r="E6" s="1" t="n">
        <v>0.752</v>
      </c>
      <c r="F6" s="1" t="n">
        <v>6.25</v>
      </c>
      <c r="G6" s="1" t="n">
        <v>93</v>
      </c>
      <c r="I6" s="1" t="n">
        <v>7.47788307198744</v>
      </c>
      <c r="J6" s="1" t="n">
        <v>7.85170525257715</v>
      </c>
      <c r="K6" s="1" t="n">
        <v>32.8617624231711</v>
      </c>
      <c r="L6" s="1" t="n">
        <v>0.00103577092854042</v>
      </c>
      <c r="M6" s="1" t="n">
        <v>39.933770521939</v>
      </c>
    </row>
    <row r="7" customFormat="false" ht="12.75" hidden="false" customHeight="false" outlineLevel="0" collapsed="false">
      <c r="A7" s="1" t="n">
        <v>3500</v>
      </c>
      <c r="B7" s="1" t="n">
        <v>21.4735342334328</v>
      </c>
      <c r="C7" s="1" t="n">
        <v>1.7941193272939</v>
      </c>
      <c r="D7" s="1" t="n">
        <v>0.793296243839222</v>
      </c>
      <c r="E7" s="1" t="n">
        <v>0.378</v>
      </c>
      <c r="F7" s="1" t="n">
        <v>3.13</v>
      </c>
      <c r="G7" s="1" t="n">
        <v>24.3</v>
      </c>
      <c r="I7" s="1" t="n">
        <v>6.22914546089867</v>
      </c>
      <c r="J7" s="1" t="n">
        <v>3.00108887072427</v>
      </c>
      <c r="K7" s="1" t="n">
        <v>4.87486241483259</v>
      </c>
      <c r="L7" s="1" t="n">
        <v>0.000640431327371763</v>
      </c>
      <c r="M7" s="1" t="n">
        <v>18.2777936214685</v>
      </c>
    </row>
    <row r="8" customFormat="false" ht="12.75" hidden="false" customHeight="false" outlineLevel="0" collapsed="false">
      <c r="A8" s="1" t="n">
        <v>5000</v>
      </c>
      <c r="B8" s="1" t="n">
        <v>6.93326926289876</v>
      </c>
      <c r="C8" s="1" t="n">
        <v>-0.0816279748894859</v>
      </c>
      <c r="D8" s="1" t="n">
        <v>0.065855992631291</v>
      </c>
      <c r="E8" s="1" t="n">
        <v>0.004</v>
      </c>
      <c r="F8" s="1" t="n">
        <v>0.001</v>
      </c>
      <c r="G8" s="1" t="n">
        <v>6.33</v>
      </c>
      <c r="I8" s="1" t="n">
        <v>5.727465901118</v>
      </c>
      <c r="J8" s="1" t="n">
        <v>0.482027279105607</v>
      </c>
      <c r="K8" s="1" t="n">
        <v>0</v>
      </c>
      <c r="L8" s="1" t="n">
        <v>0</v>
      </c>
      <c r="M8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8" activeCellId="0" sqref="I8"/>
    </sheetView>
  </sheetViews>
  <sheetFormatPr defaultRowHeight="12.75"/>
  <sheetData>
    <row r="1" customFormat="false" ht="12.75" hidden="false" customHeight="fals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 t="s">
        <v>4</v>
      </c>
      <c r="F1" s="1" t="s">
        <v>5</v>
      </c>
      <c r="G1" s="1" t="s">
        <v>6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</row>
    <row r="2" customFormat="false" ht="12.75" hidden="false" customHeight="false" outlineLevel="0" collapsed="false">
      <c r="A2" s="1" t="n">
        <v>100</v>
      </c>
      <c r="B2" s="1" t="n">
        <v>173.491445292649</v>
      </c>
      <c r="C2" s="1" t="n">
        <v>10.7605073418326</v>
      </c>
      <c r="D2" s="1" t="n">
        <v>174.037082856618</v>
      </c>
      <c r="E2" s="1" t="n">
        <v>0</v>
      </c>
      <c r="F2" s="1" t="n">
        <v>0</v>
      </c>
      <c r="G2" s="1" t="n">
        <v>510</v>
      </c>
      <c r="I2" s="1" t="n">
        <v>50.5083474731389</v>
      </c>
      <c r="J2" s="1" t="n">
        <v>16.4949123028876</v>
      </c>
      <c r="K2" s="1" t="n">
        <v>219.436506024443</v>
      </c>
      <c r="L2" s="1" t="n">
        <v>8.25454711232975E-008</v>
      </c>
      <c r="M2" s="1" t="n">
        <v>2.3237456245636E-007</v>
      </c>
    </row>
    <row r="3" customFormat="false" ht="12.75" hidden="false" customHeight="false" outlineLevel="0" collapsed="false">
      <c r="A3" s="1" t="n">
        <v>200</v>
      </c>
      <c r="B3" s="1" t="n">
        <v>148.050275162126</v>
      </c>
      <c r="C3" s="1" t="n">
        <v>8.79516339167184</v>
      </c>
      <c r="D3" s="1" t="n">
        <v>164.418953442491</v>
      </c>
      <c r="E3" s="1" t="n">
        <v>0</v>
      </c>
      <c r="F3" s="1" t="n">
        <v>0</v>
      </c>
      <c r="G3" s="1" t="n">
        <v>467</v>
      </c>
      <c r="I3" s="1" t="n">
        <v>30.7657946865579</v>
      </c>
      <c r="J3" s="1" t="n">
        <v>12.7298281302828</v>
      </c>
      <c r="K3" s="1" t="n">
        <v>210.160959957335</v>
      </c>
      <c r="L3" s="1" t="n">
        <v>8.50265699208371E-008</v>
      </c>
      <c r="M3" s="1" t="n">
        <v>7.73617866144958E-007</v>
      </c>
    </row>
    <row r="4" customFormat="false" ht="12.75" hidden="false" customHeight="false" outlineLevel="0" collapsed="false">
      <c r="A4" s="1" t="n">
        <v>500</v>
      </c>
      <c r="B4" s="1" t="n">
        <v>113.857013226478</v>
      </c>
      <c r="C4" s="1" t="n">
        <v>8.2667726005246</v>
      </c>
      <c r="D4" s="1" t="n">
        <v>123.848388878187</v>
      </c>
      <c r="E4" s="1" t="n">
        <v>0</v>
      </c>
      <c r="F4" s="1" t="n">
        <v>0</v>
      </c>
      <c r="G4" s="1" t="n">
        <v>357</v>
      </c>
      <c r="I4" s="1" t="n">
        <v>23.8742458339973</v>
      </c>
      <c r="J4" s="1" t="n">
        <v>10.9826400535323</v>
      </c>
      <c r="K4" s="1" t="n">
        <v>159.698726980395</v>
      </c>
      <c r="L4" s="1" t="n">
        <v>3.33766840180927E-008</v>
      </c>
      <c r="M4" s="1" t="n">
        <v>4.8643376671461E-007</v>
      </c>
    </row>
    <row r="5" customFormat="false" ht="12.75" hidden="false" customHeight="false" outlineLevel="0" collapsed="false">
      <c r="A5" s="1" t="n">
        <v>1000</v>
      </c>
      <c r="B5" s="1" t="n">
        <v>83.2027270828264</v>
      </c>
      <c r="C5" s="1" t="n">
        <v>8.29021459717634</v>
      </c>
      <c r="D5" s="1" t="n">
        <v>72.2340837551976</v>
      </c>
      <c r="E5" s="1" t="n">
        <v>0</v>
      </c>
      <c r="F5" s="1" t="n">
        <v>0</v>
      </c>
      <c r="G5" s="1" t="n">
        <v>228</v>
      </c>
      <c r="I5" s="1" t="n">
        <v>17.740469864749</v>
      </c>
      <c r="J5" s="1" t="n">
        <v>10.2967697490692</v>
      </c>
      <c r="K5" s="1" t="n">
        <v>98.6942839226063</v>
      </c>
      <c r="L5" s="1" t="n">
        <v>3.24577704977605E-008</v>
      </c>
      <c r="M5" s="1" t="n">
        <v>3.49892067269166E-007</v>
      </c>
    </row>
    <row r="6" customFormat="false" ht="12.75" hidden="false" customHeight="false" outlineLevel="0" collapsed="false">
      <c r="A6" s="1" t="n">
        <v>2000</v>
      </c>
      <c r="B6" s="1" t="n">
        <v>47.8224237515344</v>
      </c>
      <c r="C6" s="1" t="n">
        <v>5.39189752574409</v>
      </c>
      <c r="D6" s="1" t="n">
        <v>21.6793294845565</v>
      </c>
      <c r="E6" s="1" t="n">
        <v>0</v>
      </c>
      <c r="F6" s="1" t="n">
        <v>0</v>
      </c>
      <c r="G6" s="1" t="n">
        <v>93</v>
      </c>
      <c r="I6" s="1" t="n">
        <v>11.1142437255153</v>
      </c>
      <c r="J6" s="1" t="n">
        <v>6.97691779748265</v>
      </c>
      <c r="K6" s="1" t="n">
        <v>36.58230448918</v>
      </c>
      <c r="L6" s="1" t="n">
        <v>3.53863860481642E-008</v>
      </c>
      <c r="M6" s="1" t="n">
        <v>1.26312960937686E-007</v>
      </c>
    </row>
    <row r="7" customFormat="false" ht="12.75" hidden="false" customHeight="false" outlineLevel="0" collapsed="false">
      <c r="A7" s="1" t="n">
        <v>3500</v>
      </c>
      <c r="B7" s="1" t="n">
        <v>20.5220997348291</v>
      </c>
      <c r="C7" s="1" t="n">
        <v>1.52751077062891</v>
      </c>
      <c r="D7" s="1" t="n">
        <v>1.95196590657905</v>
      </c>
      <c r="E7" s="1" t="n">
        <v>0</v>
      </c>
      <c r="F7" s="1" t="n">
        <v>0</v>
      </c>
      <c r="G7" s="1" t="n">
        <v>24.3</v>
      </c>
      <c r="I7" s="1" t="n">
        <v>7.08873599824626</v>
      </c>
      <c r="J7" s="1" t="n">
        <v>2.85088185060463</v>
      </c>
      <c r="K7" s="1" t="n">
        <v>6.82383081686767</v>
      </c>
      <c r="L7" s="1" t="n">
        <v>4.92885747280831E-008</v>
      </c>
      <c r="M7" s="1" t="n">
        <v>1.20473261085559E-007</v>
      </c>
    </row>
    <row r="8" customFormat="false" ht="12.75" hidden="false" customHeight="false" outlineLevel="0" collapsed="false">
      <c r="A8" s="1" t="n">
        <v>5000</v>
      </c>
      <c r="B8" s="1" t="n">
        <v>6.93326874351588</v>
      </c>
      <c r="C8" s="1" t="n">
        <v>-0.0816097009604089</v>
      </c>
      <c r="D8" s="1" t="n">
        <v>0.0658559930598265</v>
      </c>
      <c r="E8" s="1" t="n">
        <v>0</v>
      </c>
      <c r="F8" s="1" t="n">
        <v>0</v>
      </c>
      <c r="G8" s="1" t="n">
        <v>6.33</v>
      </c>
      <c r="I8" s="1" t="n">
        <v>5.72746107879837</v>
      </c>
      <c r="J8" s="1" t="n">
        <v>0.4820311369613</v>
      </c>
      <c r="K8" s="1" t="n">
        <v>0</v>
      </c>
      <c r="L8" s="1" t="n">
        <v>0</v>
      </c>
      <c r="M8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2008-09-09T02:29:05Z</dcterms:created>
  <dc:creator>thullner</dc:creator>
  <dc:language>en-GB</dc:language>
  <cp:lastModifiedBy>Martin Thullner</cp:lastModifiedBy>
  <dcterms:modified xsi:type="dcterms:W3CDTF">2017-05-24T02:56:00Z</dcterms:modified>
  <cp:revision>0</cp:revision>
</cp:coreProperties>
</file>