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263173F3-EE58-4975-951F-925E514107F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2" l="1"/>
  <c r="P20" i="2"/>
  <c r="Q20" i="2" s="1"/>
  <c r="P21" i="2"/>
  <c r="Q21" i="2" s="1"/>
  <c r="P22" i="2"/>
  <c r="Q22" i="2" s="1"/>
  <c r="P19" i="2"/>
  <c r="Q19" i="2" s="1"/>
  <c r="Q18" i="2"/>
  <c r="M17" i="2"/>
  <c r="M18" i="2"/>
  <c r="M20" i="2"/>
  <c r="M22" i="2"/>
  <c r="T17" i="2"/>
  <c r="U17" i="2" s="1"/>
  <c r="T18" i="2"/>
  <c r="U18" i="2" s="1"/>
  <c r="J11" i="2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<sst xmlns="http://schemas.openxmlformats.org/spreadsheetml/2006/main" count="51" uniqueCount="36">
  <si>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</si>
  <si>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</si>
  <si>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</si>
  <si>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</si>
  <si>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</si>
  <si>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</si>
  <si>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</si>
  <si>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</si>
  <si>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</si>
  <si>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</si>
  <si>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</si>
  <si>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</si>
  <si>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</si>
  <si>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</si>
  <si>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</si>
  <si>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</si>
  <si>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</si>
  <si>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</si>
  <si>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</si>
  <si>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</si>
  <si>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</si>
  <si>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</si>
  <si>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</si>
  <si>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</si>
  <si>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</si>
  <si>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</si>
  <si>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</si>
  <si>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</si>
  <si>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</si>
  <si>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</si>
  <si>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</si>
  <si>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</si>
  <si>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</si>
  <si>
    <t>Bazowe</t>
  </si>
  <si>
    <t>Nowe Bazowy</t>
  </si>
  <si>
    <t>Wzrost (o ok. 30% od 2030r.)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</si>
</sst>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3" fillId="0" borderId="0" applyNumberFormat="0" applyFill="0" applyBorder="0" applyAlignment="0" applyProtection="0"/>
    <xf numFmtId="0" fontId="12" fillId="0" borderId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/>
    <xf numFmtId="164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4" xfId="0" applyFont="1" applyFill="1" applyBorder="1"/>
    <xf numFmtId="0" fontId="13" fillId="6" borderId="0" xfId="0" applyFont="1" applyFill="1"/>
    <xf numFmtId="165" fontId="13" fillId="6" borderId="0" xfId="0" applyNumberFormat="1" applyFont="1" applyFill="1"/>
    <xf numFmtId="0" fontId="13" fillId="5" borderId="0" xfId="0" applyFont="1" applyFill="1"/>
    <xf numFmtId="165" fontId="13" fillId="5" borderId="0" xfId="0" applyNumberFormat="1" applyFont="1" applyFill="1"/>
    <xf numFmtId="0" fontId="13" fillId="5" borderId="3" xfId="0" applyFont="1" applyFill="1" applyBorder="1"/>
    <xf numFmtId="1" fontId="13" fillId="5" borderId="3" xfId="0" applyNumberFormat="1" applyFont="1" applyFill="1" applyBorder="1"/>
    <xf numFmtId="0" fontId="15" fillId="0" borderId="0" xfId="0" applyFont="1" applyAlignment="1">
      <alignment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8" fillId="0" borderId="7" xfId="0" applyFont="1" applyBorder="1" applyAlignment="1">
      <alignment horizontal="right" vertical="center" wrapText="1"/>
    </xf>
    <xf numFmtId="0" fontId="19" fillId="0" borderId="0" xfId="0" applyFont="1"/>
    <xf numFmtId="165" fontId="13" fillId="8" borderId="4" xfId="0" applyNumberFormat="1" applyFont="1" applyFill="1" applyBorder="1"/>
    <xf numFmtId="0" fontId="20" fillId="3" borderId="0" xfId="3" applyFill="1"/>
    <xf numFmtId="0" fontId="20" fillId="9" borderId="0" xfId="3" applyFill="1"/>
    <xf numFmtId="0" fontId="20" fillId="4" borderId="9" xfId="3" applyFill="1" applyBorder="1"/>
    <xf numFmtId="0" fontId="20" fillId="4" borderId="10" xfId="3" applyFill="1" applyBorder="1"/>
    <xf numFmtId="0" fontId="20" fillId="4" borderId="11" xfId="3" applyFill="1" applyBorder="1"/>
    <xf numFmtId="0" fontId="20" fillId="4" borderId="12" xfId="3" applyFill="1" applyBorder="1"/>
    <xf numFmtId="0" fontId="20" fillId="9" borderId="9" xfId="3" applyFill="1" applyBorder="1"/>
    <xf numFmtId="0" fontId="20" fillId="9" borderId="10" xfId="3" applyFill="1" applyBorder="1"/>
    <xf numFmtId="0" fontId="20" fillId="9" borderId="11" xfId="3" applyFill="1" applyBorder="1"/>
    <xf numFmtId="0" fontId="20" fillId="4" borderId="13" xfId="3" applyFill="1" applyBorder="1"/>
    <xf numFmtId="0" fontId="20" fillId="9" borderId="12" xfId="3" applyFill="1" applyBorder="1"/>
    <xf numFmtId="0" fontId="20" fillId="9" borderId="13" xfId="3" applyFill="1" applyBorder="1"/>
    <xf numFmtId="0" fontId="2" fillId="0" borderId="0" xfId="4"/>
    <xf numFmtId="14" fontId="20" fillId="9" borderId="0" xfId="3" applyNumberFormat="1" applyFill="1" applyAlignment="1">
      <alignment horizontal="left" vertical="top"/>
    </xf>
    <xf numFmtId="0" fontId="20" fillId="9" borderId="0" xfId="3" applyFill="1" applyAlignment="1">
      <alignment vertical="top" wrapText="1"/>
    </xf>
    <xf numFmtId="0" fontId="21" fillId="9" borderId="0" xfId="3" applyFont="1" applyFill="1" applyAlignment="1">
      <alignment horizontal="left"/>
    </xf>
    <xf numFmtId="0" fontId="20" fillId="9" borderId="0" xfId="3" applyFill="1" applyAlignment="1">
      <alignment horizontal="left" vertical="top" wrapText="1"/>
    </xf>
    <xf numFmtId="14" fontId="20" fillId="9" borderId="0" xfId="3" applyNumberFormat="1" applyFill="1"/>
    <xf numFmtId="0" fontId="24" fillId="9" borderId="0" xfId="5" applyFont="1" applyFill="1"/>
    <xf numFmtId="0" fontId="20" fillId="9" borderId="14" xfId="3" applyFill="1" applyBorder="1"/>
    <xf numFmtId="0" fontId="20" fillId="9" borderId="15" xfId="3" applyFill="1" applyBorder="1"/>
    <xf numFmtId="0" fontId="20" fillId="9" borderId="16" xfId="3" applyFill="1" applyBorder="1"/>
    <xf numFmtId="0" fontId="20" fillId="4" borderId="14" xfId="3" applyFill="1" applyBorder="1"/>
    <xf numFmtId="0" fontId="20" fillId="4" borderId="15" xfId="3" applyFill="1" applyBorder="1"/>
    <xf numFmtId="0" fontId="20" fillId="4" borderId="16" xfId="3" applyFill="1" applyBorder="1"/>
    <xf numFmtId="0" fontId="12" fillId="9" borderId="0" xfId="6" applyFill="1"/>
    <xf numFmtId="0" fontId="21" fillId="9" borderId="0" xfId="3" applyFont="1" applyFill="1"/>
    <xf numFmtId="14" fontId="20" fillId="9" borderId="20" xfId="3" applyNumberFormat="1" applyFill="1" applyBorder="1" applyAlignment="1">
      <alignment horizontal="left" vertical="top"/>
    </xf>
    <xf numFmtId="0" fontId="20" fillId="9" borderId="20" xfId="3" applyFill="1" applyBorder="1" applyAlignment="1">
      <alignment vertical="top" wrapText="1"/>
    </xf>
    <xf numFmtId="0" fontId="20" fillId="9" borderId="20" xfId="3" applyFill="1" applyBorder="1" applyAlignment="1">
      <alignment horizontal="left" vertical="top"/>
    </xf>
    <xf numFmtId="0" fontId="20" fillId="9" borderId="20" xfId="3" applyFill="1" applyBorder="1" applyAlignment="1">
      <alignment horizontal="center" vertical="top"/>
    </xf>
    <xf numFmtId="0" fontId="21" fillId="9" borderId="20" xfId="3" applyFont="1" applyFill="1" applyBorder="1" applyAlignment="1">
      <alignment vertical="top"/>
    </xf>
    <xf numFmtId="0" fontId="21" fillId="9" borderId="20" xfId="3" applyFont="1" applyFill="1" applyBorder="1" applyAlignment="1">
      <alignment horizontal="left" vertical="top"/>
    </xf>
    <xf numFmtId="0" fontId="20" fillId="9" borderId="15" xfId="3" applyFill="1" applyBorder="1" applyAlignment="1">
      <alignment horizontal="left" vertical="top"/>
    </xf>
    <xf numFmtId="0" fontId="25" fillId="0" borderId="0" xfId="0" applyFont="1"/>
    <xf numFmtId="0" fontId="1" fillId="0" borderId="0" xfId="0" applyFont="1"/>
    <xf numFmtId="165" fontId="0" fillId="0" borderId="0" xfId="0" applyNumberFormat="1"/>
    <xf numFmtId="0" fontId="21" fillId="9" borderId="0" xfId="3" applyFont="1" applyFill="1" applyAlignment="1">
      <alignment horizontal="left"/>
    </xf>
    <xf numFmtId="0" fontId="21" fillId="9" borderId="0" xfId="3" applyFont="1" applyFill="1" applyAlignment="1">
      <alignment horizontal="left" vertical="center"/>
    </xf>
    <xf numFmtId="14" fontId="20" fillId="9" borderId="0" xfId="3" applyNumberFormat="1" applyFill="1" applyAlignment="1">
      <alignment horizontal="left" vertical="top" wrapText="1"/>
    </xf>
    <xf numFmtId="0" fontId="20" fillId="9" borderId="0" xfId="3" applyFill="1" applyAlignment="1">
      <alignment horizontal="left" vertical="top" wrapText="1"/>
    </xf>
    <xf numFmtId="0" fontId="22" fillId="9" borderId="0" xfId="3" applyFont="1" applyFill="1" applyAlignment="1">
      <alignment horizontal="left" vertical="top" wrapText="1"/>
    </xf>
    <xf numFmtId="0" fontId="21" fillId="9" borderId="0" xfId="3" applyFont="1" applyFill="1" applyAlignment="1">
      <alignment horizontal="center"/>
    </xf>
    <xf numFmtId="0" fontId="21" fillId="9" borderId="17" xfId="3" applyFont="1" applyFill="1" applyBorder="1" applyAlignment="1">
      <alignment horizontal="left" vertical="center"/>
    </xf>
    <xf numFmtId="0" fontId="21" fillId="9" borderId="18" xfId="3" applyFont="1" applyFill="1" applyBorder="1" applyAlignment="1">
      <alignment horizontal="left" vertical="center"/>
    </xf>
    <xf numFmtId="0" fontId="21" fillId="9" borderId="19" xfId="3" applyFont="1" applyFill="1" applyBorder="1" applyAlignment="1">
      <alignment horizontal="left" vertical="center"/>
    </xf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62"/>
      <c r="E6" s="62"/>
      <c r="F6" s="62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3"/>
      <c r="E8" s="63"/>
      <c r="F8" s="63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61" t="s">
        <v>17</v>
      </c>
      <c r="E14" s="61"/>
      <c r="F14" s="64" t="s">
        <v>18</v>
      </c>
      <c r="G14" s="64"/>
      <c r="H14" s="64"/>
      <c r="J14" s="35"/>
      <c r="K14" s="33"/>
      <c r="L14" s="24"/>
    </row>
    <row r="15" spans="1:15">
      <c r="A15" s="24"/>
      <c r="B15" s="29"/>
      <c r="C15" s="34"/>
      <c r="D15" s="39"/>
      <c r="E15" s="39"/>
      <c r="F15" s="64"/>
      <c r="G15" s="64"/>
      <c r="H15" s="64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61" t="s">
        <v>19</v>
      </c>
      <c r="E18" s="61"/>
      <c r="F18" s="65" t="s">
        <v>29</v>
      </c>
      <c r="G18" s="65"/>
      <c r="H18" s="65"/>
      <c r="I18" s="65"/>
      <c r="J18" s="35"/>
      <c r="K18" s="33"/>
      <c r="L18" s="24"/>
    </row>
    <row r="19" spans="1:12">
      <c r="A19" s="24"/>
      <c r="B19" s="29"/>
      <c r="C19" s="34"/>
      <c r="D19" s="39"/>
      <c r="E19" s="39"/>
      <c r="F19" s="65"/>
      <c r="G19" s="65"/>
      <c r="H19" s="65"/>
      <c r="I19" s="65"/>
      <c r="J19" s="35"/>
      <c r="K19" s="33"/>
      <c r="L19" s="24"/>
    </row>
    <row r="20" spans="1:12">
      <c r="A20" s="24"/>
      <c r="B20" s="29"/>
      <c r="C20" s="34"/>
      <c r="D20" s="39"/>
      <c r="E20" s="39"/>
      <c r="F20" s="65"/>
      <c r="G20" s="65"/>
      <c r="H20" s="65"/>
      <c r="I20" s="65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61" t="s">
        <v>20</v>
      </c>
      <c r="E22" s="61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61" t="s">
        <v>22</v>
      </c>
      <c r="E28" s="61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61" t="s">
        <v>25</v>
      </c>
      <c r="E32" s="61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6" t="s">
        <v>27</v>
      </c>
      <c r="E4" s="66"/>
      <c r="F4" s="66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7" t="s">
        <v>28</v>
      </c>
      <c r="E6" s="68"/>
      <c r="F6" s="69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2"/>
  <sheetViews>
    <sheetView tabSelected="1" topLeftCell="A4" zoomScale="120" zoomScaleNormal="120" workbookViewId="0">
      <selection activeCell="D9" sqref="D9:D13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21" ht="12.75" customHeight="1"/>
    <row r="2" spans="2:21" ht="18">
      <c r="B2" s="3" t="s">
        <v>7</v>
      </c>
      <c r="C2" s="2"/>
      <c r="D2" s="2"/>
      <c r="E2" s="2"/>
      <c r="F2" s="2"/>
    </row>
    <row r="3" spans="2:21" ht="12.75" customHeight="1"/>
    <row r="4" spans="2:21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21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21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21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21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21" ht="15.75" customHeight="1">
      <c r="B9" s="12" t="s">
        <v>5</v>
      </c>
      <c r="C9" s="12">
        <v>2030</v>
      </c>
      <c r="D9" s="13">
        <v>0.51029999999999998</v>
      </c>
      <c r="E9" s="12" t="s">
        <v>9</v>
      </c>
    </row>
    <row r="10" spans="2:21" ht="15.75" customHeight="1">
      <c r="B10" s="10" t="s">
        <v>5</v>
      </c>
      <c r="C10" s="10">
        <v>2035</v>
      </c>
      <c r="D10" s="11">
        <v>0.58589999999999998</v>
      </c>
      <c r="E10" s="10" t="s">
        <v>9</v>
      </c>
    </row>
    <row r="11" spans="2:21" ht="15.75" customHeight="1">
      <c r="B11" s="12" t="s">
        <v>5</v>
      </c>
      <c r="C11" s="12">
        <v>2040</v>
      </c>
      <c r="D11" s="13">
        <v>0.66149999999999998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21">
      <c r="B12" s="10" t="s">
        <v>5</v>
      </c>
      <c r="C12" s="10">
        <v>2045</v>
      </c>
      <c r="D12" s="11">
        <v>0.70879999999999999</v>
      </c>
      <c r="E12" s="10" t="s">
        <v>9</v>
      </c>
    </row>
    <row r="13" spans="2:21">
      <c r="B13" s="12" t="s">
        <v>5</v>
      </c>
      <c r="C13" s="12">
        <v>2050</v>
      </c>
      <c r="D13" s="13">
        <v>0.75600000000000001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21" ht="15" thickBot="1">
      <c r="B14" s="14" t="s">
        <v>5</v>
      </c>
      <c r="C14" s="14">
        <v>0</v>
      </c>
      <c r="D14" s="15">
        <v>5</v>
      </c>
      <c r="E14" s="14" t="s">
        <v>9</v>
      </c>
    </row>
    <row r="15" spans="2:21">
      <c r="J15" s="59" t="s">
        <v>33</v>
      </c>
      <c r="L15" s="58" t="s">
        <v>34</v>
      </c>
      <c r="P15" s="58" t="s">
        <v>35</v>
      </c>
    </row>
    <row r="16" spans="2:21">
      <c r="I16">
        <v>2020</v>
      </c>
      <c r="J16">
        <v>0.10625</v>
      </c>
      <c r="L16">
        <v>2020</v>
      </c>
      <c r="M16" s="60">
        <f>J16</f>
        <v>0.10625</v>
      </c>
      <c r="O16">
        <v>2020</v>
      </c>
      <c r="P16" s="60">
        <v>0.106</v>
      </c>
      <c r="R16">
        <v>2020</v>
      </c>
      <c r="U16">
        <v>0.106</v>
      </c>
    </row>
    <row r="17" spans="9:21">
      <c r="I17">
        <v>2025</v>
      </c>
      <c r="J17">
        <v>0.39563999999999999</v>
      </c>
      <c r="L17">
        <v>2025</v>
      </c>
      <c r="M17" s="60">
        <f t="shared" ref="M17:M22" si="2">J17</f>
        <v>0.39563999999999999</v>
      </c>
      <c r="O17">
        <v>2025</v>
      </c>
      <c r="P17" s="60">
        <v>0.39563999999999999</v>
      </c>
      <c r="R17">
        <v>2025</v>
      </c>
      <c r="S17">
        <v>71.03</v>
      </c>
      <c r="T17">
        <f>S17*$L$4</f>
        <v>319.63499999999999</v>
      </c>
      <c r="U17">
        <f>T17/1000</f>
        <v>0.319635</v>
      </c>
    </row>
    <row r="18" spans="9:21">
      <c r="I18">
        <v>2030</v>
      </c>
      <c r="J18">
        <v>0.51029999999999998</v>
      </c>
      <c r="L18">
        <v>2030</v>
      </c>
      <c r="M18" s="60">
        <f t="shared" si="2"/>
        <v>0.51029999999999998</v>
      </c>
      <c r="O18">
        <v>2030</v>
      </c>
      <c r="P18" s="60">
        <v>0.67049999999999998</v>
      </c>
      <c r="Q18">
        <f>(P18-M18)/M18</f>
        <v>0.3139329805996473</v>
      </c>
      <c r="R18">
        <v>2030</v>
      </c>
      <c r="S18">
        <v>149</v>
      </c>
      <c r="T18">
        <f>S18*$L$4</f>
        <v>670.5</v>
      </c>
      <c r="U18">
        <f>T18/1000</f>
        <v>0.67049999999999998</v>
      </c>
    </row>
    <row r="19" spans="9:21">
      <c r="I19">
        <v>2035</v>
      </c>
      <c r="J19">
        <v>0.57923999999999998</v>
      </c>
      <c r="L19">
        <v>2035</v>
      </c>
      <c r="M19" s="60">
        <v>0.58589999999999998</v>
      </c>
      <c r="O19">
        <v>2035</v>
      </c>
      <c r="P19" s="60">
        <f>M19*1.3</f>
        <v>0.76166999999999996</v>
      </c>
      <c r="Q19">
        <f t="shared" ref="Q19:Q22" si="3">(P19-M19)/M19</f>
        <v>0.3</v>
      </c>
    </row>
    <row r="20" spans="9:21">
      <c r="I20">
        <v>2040</v>
      </c>
      <c r="J20">
        <v>0.66149999999999998</v>
      </c>
      <c r="L20">
        <v>2040</v>
      </c>
      <c r="M20" s="60">
        <f t="shared" si="2"/>
        <v>0.66149999999999998</v>
      </c>
      <c r="O20">
        <v>2040</v>
      </c>
      <c r="P20" s="60">
        <f t="shared" ref="P20:P22" si="4">M20*1.3</f>
        <v>0.85994999999999999</v>
      </c>
      <c r="Q20">
        <f t="shared" si="3"/>
        <v>0.30000000000000004</v>
      </c>
    </row>
    <row r="21" spans="9:21">
      <c r="I21">
        <v>2045</v>
      </c>
      <c r="J21">
        <v>0.69709500000000002</v>
      </c>
      <c r="L21">
        <v>2045</v>
      </c>
      <c r="M21" s="60">
        <v>0.70879999999999999</v>
      </c>
      <c r="O21">
        <v>2045</v>
      </c>
      <c r="P21" s="60">
        <f t="shared" si="4"/>
        <v>0.92144000000000004</v>
      </c>
      <c r="Q21">
        <f t="shared" si="3"/>
        <v>0.3000000000000001</v>
      </c>
    </row>
    <row r="22" spans="9:21">
      <c r="I22">
        <v>2050</v>
      </c>
      <c r="J22">
        <v>0.75600000000000001</v>
      </c>
      <c r="L22">
        <v>2050</v>
      </c>
      <c r="M22" s="60">
        <f t="shared" si="2"/>
        <v>0.75600000000000001</v>
      </c>
      <c r="O22">
        <v>2050</v>
      </c>
      <c r="P22" s="60">
        <f t="shared" si="4"/>
        <v>0.98280000000000001</v>
      </c>
      <c r="Q22">
        <f t="shared" si="3"/>
        <v>0.3</v>
      </c>
    </row>
  </sheetData>
  <phoneticPr fontId="7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dcterms:created xsi:type="dcterms:W3CDTF">2009-05-27T15:40:55Z</dcterms:created>
  <dcterms:modified xsi:type="dcterms:W3CDTF">2025-09-05T09:57:46Z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